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4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drawings/drawing5.xml" ContentType="application/vnd.openxmlformats-officedocument.drawing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drawings/drawing6.xml" ContentType="application/vnd.openxmlformats-officedocument.drawing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drawings/drawing7.xml" ContentType="application/vnd.openxmlformats-officedocument.drawing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charts/chart217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charts/chart218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xl/drawings/drawing8.xml" ContentType="application/vnd.openxmlformats-officedocument.drawing+xml"/>
  <Override PartName="/xl/charts/chart219.xml" ContentType="application/vnd.openxmlformats-officedocument.drawingml.chart+xml"/>
  <Override PartName="/xl/charts/style219.xml" ContentType="application/vnd.ms-office.chartstyle+xml"/>
  <Override PartName="/xl/charts/colors219.xml" ContentType="application/vnd.ms-office.chartcolorstyle+xml"/>
  <Override PartName="/xl/charts/chart220.xml" ContentType="application/vnd.openxmlformats-officedocument.drawingml.chart+xml"/>
  <Override PartName="/xl/charts/style220.xml" ContentType="application/vnd.ms-office.chartstyle+xml"/>
  <Override PartName="/xl/charts/colors220.xml" ContentType="application/vnd.ms-office.chartcolorstyle+xml"/>
  <Override PartName="/xl/charts/chart221.xml" ContentType="application/vnd.openxmlformats-officedocument.drawingml.chart+xml"/>
  <Override PartName="/xl/charts/style221.xml" ContentType="application/vnd.ms-office.chartstyle+xml"/>
  <Override PartName="/xl/charts/colors221.xml" ContentType="application/vnd.ms-office.chartcolorstyle+xml"/>
  <Override PartName="/xl/charts/chart222.xml" ContentType="application/vnd.openxmlformats-officedocument.drawingml.chart+xml"/>
  <Override PartName="/xl/charts/style222.xml" ContentType="application/vnd.ms-office.chartstyle+xml"/>
  <Override PartName="/xl/charts/colors222.xml" ContentType="application/vnd.ms-office.chartcolorstyle+xml"/>
  <Override PartName="/xl/charts/chart223.xml" ContentType="application/vnd.openxmlformats-officedocument.drawingml.chart+xml"/>
  <Override PartName="/xl/charts/style223.xml" ContentType="application/vnd.ms-office.chartstyle+xml"/>
  <Override PartName="/xl/charts/colors223.xml" ContentType="application/vnd.ms-office.chartcolorstyle+xml"/>
  <Override PartName="/xl/charts/chart224.xml" ContentType="application/vnd.openxmlformats-officedocument.drawingml.chart+xml"/>
  <Override PartName="/xl/charts/style224.xml" ContentType="application/vnd.ms-office.chartstyle+xml"/>
  <Override PartName="/xl/charts/colors224.xml" ContentType="application/vnd.ms-office.chartcolorstyle+xml"/>
  <Override PartName="/xl/charts/chart225.xml" ContentType="application/vnd.openxmlformats-officedocument.drawingml.chart+xml"/>
  <Override PartName="/xl/charts/style225.xml" ContentType="application/vnd.ms-office.chartstyle+xml"/>
  <Override PartName="/xl/charts/colors225.xml" ContentType="application/vnd.ms-office.chartcolorstyle+xml"/>
  <Override PartName="/xl/charts/chart226.xml" ContentType="application/vnd.openxmlformats-officedocument.drawingml.chart+xml"/>
  <Override PartName="/xl/charts/style226.xml" ContentType="application/vnd.ms-office.chartstyle+xml"/>
  <Override PartName="/xl/charts/colors226.xml" ContentType="application/vnd.ms-office.chartcolorstyle+xml"/>
  <Override PartName="/xl/charts/chart227.xml" ContentType="application/vnd.openxmlformats-officedocument.drawingml.chart+xml"/>
  <Override PartName="/xl/charts/style227.xml" ContentType="application/vnd.ms-office.chartstyle+xml"/>
  <Override PartName="/xl/charts/colors227.xml" ContentType="application/vnd.ms-office.chartcolorstyle+xml"/>
  <Override PartName="/xl/charts/chart228.xml" ContentType="application/vnd.openxmlformats-officedocument.drawingml.chart+xml"/>
  <Override PartName="/xl/charts/style228.xml" ContentType="application/vnd.ms-office.chartstyle+xml"/>
  <Override PartName="/xl/charts/colors228.xml" ContentType="application/vnd.ms-office.chartcolorstyle+xml"/>
  <Override PartName="/xl/charts/chart229.xml" ContentType="application/vnd.openxmlformats-officedocument.drawingml.chart+xml"/>
  <Override PartName="/xl/charts/style229.xml" ContentType="application/vnd.ms-office.chartstyle+xml"/>
  <Override PartName="/xl/charts/colors229.xml" ContentType="application/vnd.ms-office.chartcolorstyle+xml"/>
  <Override PartName="/xl/charts/chart230.xml" ContentType="application/vnd.openxmlformats-officedocument.drawingml.chart+xml"/>
  <Override PartName="/xl/charts/style230.xml" ContentType="application/vnd.ms-office.chartstyle+xml"/>
  <Override PartName="/xl/charts/colors230.xml" ContentType="application/vnd.ms-office.chartcolorstyle+xml"/>
  <Override PartName="/xl/charts/chart231.xml" ContentType="application/vnd.openxmlformats-officedocument.drawingml.chart+xml"/>
  <Override PartName="/xl/charts/style231.xml" ContentType="application/vnd.ms-office.chartstyle+xml"/>
  <Override PartName="/xl/charts/colors231.xml" ContentType="application/vnd.ms-office.chartcolorstyle+xml"/>
  <Override PartName="/xl/charts/chart232.xml" ContentType="application/vnd.openxmlformats-officedocument.drawingml.chart+xml"/>
  <Override PartName="/xl/charts/style232.xml" ContentType="application/vnd.ms-office.chartstyle+xml"/>
  <Override PartName="/xl/charts/colors232.xml" ContentType="application/vnd.ms-office.chartcolorstyle+xml"/>
  <Override PartName="/xl/charts/chart233.xml" ContentType="application/vnd.openxmlformats-officedocument.drawingml.chart+xml"/>
  <Override PartName="/xl/charts/style233.xml" ContentType="application/vnd.ms-office.chartstyle+xml"/>
  <Override PartName="/xl/charts/colors233.xml" ContentType="application/vnd.ms-office.chartcolorstyle+xml"/>
  <Override PartName="/xl/charts/chart234.xml" ContentType="application/vnd.openxmlformats-officedocument.drawingml.chart+xml"/>
  <Override PartName="/xl/charts/style234.xml" ContentType="application/vnd.ms-office.chartstyle+xml"/>
  <Override PartName="/xl/charts/colors234.xml" ContentType="application/vnd.ms-office.chartcolorstyle+xml"/>
  <Override PartName="/xl/charts/chart235.xml" ContentType="application/vnd.openxmlformats-officedocument.drawingml.chart+xml"/>
  <Override PartName="/xl/charts/style235.xml" ContentType="application/vnd.ms-office.chartstyle+xml"/>
  <Override PartName="/xl/charts/colors235.xml" ContentType="application/vnd.ms-office.chartcolorstyle+xml"/>
  <Override PartName="/xl/charts/chart236.xml" ContentType="application/vnd.openxmlformats-officedocument.drawingml.chart+xml"/>
  <Override PartName="/xl/charts/style236.xml" ContentType="application/vnd.ms-office.chartstyle+xml"/>
  <Override PartName="/xl/charts/colors236.xml" ContentType="application/vnd.ms-office.chartcolorstyle+xml"/>
  <Override PartName="/xl/charts/chart237.xml" ContentType="application/vnd.openxmlformats-officedocument.drawingml.chart+xml"/>
  <Override PartName="/xl/charts/style237.xml" ContentType="application/vnd.ms-office.chartstyle+xml"/>
  <Override PartName="/xl/charts/colors237.xml" ContentType="application/vnd.ms-office.chartcolorstyle+xml"/>
  <Override PartName="/xl/charts/chart238.xml" ContentType="application/vnd.openxmlformats-officedocument.drawingml.chart+xml"/>
  <Override PartName="/xl/charts/style238.xml" ContentType="application/vnd.ms-office.chartstyle+xml"/>
  <Override PartName="/xl/charts/colors238.xml" ContentType="application/vnd.ms-office.chartcolorstyle+xml"/>
  <Override PartName="/xl/charts/chart239.xml" ContentType="application/vnd.openxmlformats-officedocument.drawingml.chart+xml"/>
  <Override PartName="/xl/charts/style239.xml" ContentType="application/vnd.ms-office.chartstyle+xml"/>
  <Override PartName="/xl/charts/colors239.xml" ContentType="application/vnd.ms-office.chartcolorstyle+xml"/>
  <Override PartName="/xl/charts/chart240.xml" ContentType="application/vnd.openxmlformats-officedocument.drawingml.chart+xml"/>
  <Override PartName="/xl/charts/style240.xml" ContentType="application/vnd.ms-office.chartstyle+xml"/>
  <Override PartName="/xl/charts/colors240.xml" ContentType="application/vnd.ms-office.chartcolorstyle+xml"/>
  <Override PartName="/xl/charts/chart241.xml" ContentType="application/vnd.openxmlformats-officedocument.drawingml.chart+xml"/>
  <Override PartName="/xl/charts/style241.xml" ContentType="application/vnd.ms-office.chartstyle+xml"/>
  <Override PartName="/xl/charts/colors241.xml" ContentType="application/vnd.ms-office.chartcolorstyle+xml"/>
  <Override PartName="/xl/charts/chart242.xml" ContentType="application/vnd.openxmlformats-officedocument.drawingml.chart+xml"/>
  <Override PartName="/xl/charts/style242.xml" ContentType="application/vnd.ms-office.chartstyle+xml"/>
  <Override PartName="/xl/charts/colors242.xml" ContentType="application/vnd.ms-office.chartcolorstyle+xml"/>
  <Override PartName="/xl/charts/chart243.xml" ContentType="application/vnd.openxmlformats-officedocument.drawingml.chart+xml"/>
  <Override PartName="/xl/charts/style243.xml" ContentType="application/vnd.ms-office.chartstyle+xml"/>
  <Override PartName="/xl/charts/colors243.xml" ContentType="application/vnd.ms-office.chartcolorstyle+xml"/>
  <Override PartName="/xl/charts/chart244.xml" ContentType="application/vnd.openxmlformats-officedocument.drawingml.chart+xml"/>
  <Override PartName="/xl/charts/style244.xml" ContentType="application/vnd.ms-office.chartstyle+xml"/>
  <Override PartName="/xl/charts/colors244.xml" ContentType="application/vnd.ms-office.chartcolorstyle+xml"/>
  <Override PartName="/xl/charts/chart245.xml" ContentType="application/vnd.openxmlformats-officedocument.drawingml.chart+xml"/>
  <Override PartName="/xl/charts/style245.xml" ContentType="application/vnd.ms-office.chartstyle+xml"/>
  <Override PartName="/xl/charts/colors245.xml" ContentType="application/vnd.ms-office.chartcolorstyle+xml"/>
  <Override PartName="/xl/charts/chart246.xml" ContentType="application/vnd.openxmlformats-officedocument.drawingml.chart+xml"/>
  <Override PartName="/xl/charts/style246.xml" ContentType="application/vnd.ms-office.chartstyle+xml"/>
  <Override PartName="/xl/charts/colors246.xml" ContentType="application/vnd.ms-office.chartcolorstyle+xml"/>
  <Override PartName="/xl/charts/chart247.xml" ContentType="application/vnd.openxmlformats-officedocument.drawingml.chart+xml"/>
  <Override PartName="/xl/charts/style247.xml" ContentType="application/vnd.ms-office.chartstyle+xml"/>
  <Override PartName="/xl/charts/colors247.xml" ContentType="application/vnd.ms-office.chartcolorstyle+xml"/>
  <Override PartName="/xl/charts/chart248.xml" ContentType="application/vnd.openxmlformats-officedocument.drawingml.chart+xml"/>
  <Override PartName="/xl/charts/style248.xml" ContentType="application/vnd.ms-office.chartstyle+xml"/>
  <Override PartName="/xl/charts/colors248.xml" ContentType="application/vnd.ms-office.chartcolorstyle+xml"/>
  <Override PartName="/xl/charts/chart249.xml" ContentType="application/vnd.openxmlformats-officedocument.drawingml.chart+xml"/>
  <Override PartName="/xl/charts/style249.xml" ContentType="application/vnd.ms-office.chartstyle+xml"/>
  <Override PartName="/xl/charts/colors249.xml" ContentType="application/vnd.ms-office.chartcolorstyle+xml"/>
  <Override PartName="/xl/charts/chart250.xml" ContentType="application/vnd.openxmlformats-officedocument.drawingml.chart+xml"/>
  <Override PartName="/xl/charts/style250.xml" ContentType="application/vnd.ms-office.chartstyle+xml"/>
  <Override PartName="/xl/charts/colors250.xml" ContentType="application/vnd.ms-office.chartcolorstyle+xml"/>
  <Override PartName="/xl/charts/chart251.xml" ContentType="application/vnd.openxmlformats-officedocument.drawingml.chart+xml"/>
  <Override PartName="/xl/charts/style251.xml" ContentType="application/vnd.ms-office.chartstyle+xml"/>
  <Override PartName="/xl/charts/colors251.xml" ContentType="application/vnd.ms-office.chartcolorstyle+xml"/>
  <Override PartName="/xl/charts/chart252.xml" ContentType="application/vnd.openxmlformats-officedocument.drawingml.chart+xml"/>
  <Override PartName="/xl/charts/style252.xml" ContentType="application/vnd.ms-office.chartstyle+xml"/>
  <Override PartName="/xl/charts/colors252.xml" ContentType="application/vnd.ms-office.chartcolorstyle+xml"/>
  <Override PartName="/xl/charts/chart253.xml" ContentType="application/vnd.openxmlformats-officedocument.drawingml.chart+xml"/>
  <Override PartName="/xl/charts/style253.xml" ContentType="application/vnd.ms-office.chartstyle+xml"/>
  <Override PartName="/xl/charts/colors253.xml" ContentType="application/vnd.ms-office.chartcolorstyle+xml"/>
  <Override PartName="/xl/charts/chart254.xml" ContentType="application/vnd.openxmlformats-officedocument.drawingml.chart+xml"/>
  <Override PartName="/xl/charts/style254.xml" ContentType="application/vnd.ms-office.chartstyle+xml"/>
  <Override PartName="/xl/charts/colors25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a\Files\Git\Causal-Search-for-Skylines\graphs\Figure 12\"/>
    </mc:Choice>
  </mc:AlternateContent>
  <xr:revisionPtr revIDLastSave="0" documentId="13_ncr:1_{B2AB9179-D1A7-40CC-9C07-47514718122A}" xr6:coauthVersionLast="47" xr6:coauthVersionMax="47" xr10:uidLastSave="{00000000-0000-0000-0000-000000000000}"/>
  <bookViews>
    <workbookView xWindow="-108" yWindow="-108" windowWidth="30936" windowHeight="16776" xr2:uid="{FF902B7D-5207-40A6-AACA-610F18EFAC88}"/>
  </bookViews>
  <sheets>
    <sheet name="Summary" sheetId="10" r:id="rId1"/>
    <sheet name="Pure Decorrelation" sheetId="1" r:id="rId2"/>
    <sheet name="ddSky" sheetId="16" r:id="rId3"/>
    <sheet name="gnSky" sheetId="11" r:id="rId4"/>
    <sheet name="lnSky (0.9, 0.1)" sheetId="12" r:id="rId5"/>
    <sheet name="lnSky (0.8, 0.2)" sheetId="13" r:id="rId6"/>
    <sheet name="lnSky (0.7, 0.3)" sheetId="14" r:id="rId7"/>
    <sheet name="lnSky (0.6, 0.4)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426" i="15" l="1"/>
  <c r="J426" i="15" s="1"/>
  <c r="BB425" i="15"/>
  <c r="AY89" i="15" s="1"/>
  <c r="BB424" i="15"/>
  <c r="AY88" i="15" s="1"/>
  <c r="BB423" i="15"/>
  <c r="AW733" i="15" s="1"/>
  <c r="BB422" i="15"/>
  <c r="BB421" i="15"/>
  <c r="BB420" i="15"/>
  <c r="BB419" i="15"/>
  <c r="BB418" i="15"/>
  <c r="AW728" i="15" s="1"/>
  <c r="BB417" i="15"/>
  <c r="BB416" i="15"/>
  <c r="AW726" i="15" s="1"/>
  <c r="BB415" i="15"/>
  <c r="BB414" i="15"/>
  <c r="AW724" i="15" s="1"/>
  <c r="BB413" i="15"/>
  <c r="AY77" i="15" s="1"/>
  <c r="BB412" i="15"/>
  <c r="AW722" i="15" s="1"/>
  <c r="BB411" i="15"/>
  <c r="AW721" i="15" s="1"/>
  <c r="BB410" i="15"/>
  <c r="BB409" i="15"/>
  <c r="BB408" i="15"/>
  <c r="BB407" i="15"/>
  <c r="BB406" i="15"/>
  <c r="AW716" i="15" s="1"/>
  <c r="BB405" i="15"/>
  <c r="BB404" i="15"/>
  <c r="AW714" i="15" s="1"/>
  <c r="BB403" i="15"/>
  <c r="BB402" i="15"/>
  <c r="AW712" i="15" s="1"/>
  <c r="BB401" i="15"/>
  <c r="BB400" i="15"/>
  <c r="AW710" i="15" s="1"/>
  <c r="BB399" i="15"/>
  <c r="AY63" i="15" s="1"/>
  <c r="BB398" i="15"/>
  <c r="BB397" i="15"/>
  <c r="BB396" i="15"/>
  <c r="BB395" i="15"/>
  <c r="BB394" i="15"/>
  <c r="AY58" i="15" s="1"/>
  <c r="BB393" i="15"/>
  <c r="BB392" i="15"/>
  <c r="AW702" i="15" s="1"/>
  <c r="BB391" i="15"/>
  <c r="BB390" i="15"/>
  <c r="AW700" i="15" s="1"/>
  <c r="BB389" i="15"/>
  <c r="AW699" i="15" s="1"/>
  <c r="BB388" i="15"/>
  <c r="AY52" i="15" s="1"/>
  <c r="BB387" i="15"/>
  <c r="AW697" i="15" s="1"/>
  <c r="BB386" i="15"/>
  <c r="BB385" i="15"/>
  <c r="BB384" i="15"/>
  <c r="BB383" i="15"/>
  <c r="BB382" i="15"/>
  <c r="AW692" i="15" s="1"/>
  <c r="BB381" i="15"/>
  <c r="BB380" i="15"/>
  <c r="J380" i="15" s="1"/>
  <c r="J690" i="15" s="1"/>
  <c r="J44" i="15" s="1"/>
  <c r="BB379" i="15"/>
  <c r="BB378" i="15"/>
  <c r="AY42" i="15" s="1"/>
  <c r="BB377" i="15"/>
  <c r="AY41" i="15" s="1"/>
  <c r="BB376" i="15"/>
  <c r="AY40" i="15" s="1"/>
  <c r="BB375" i="15"/>
  <c r="AY39" i="15" s="1"/>
  <c r="BB374" i="15"/>
  <c r="BB373" i="15"/>
  <c r="BB372" i="15"/>
  <c r="BB371" i="15"/>
  <c r="BB370" i="15"/>
  <c r="AW680" i="15" s="1"/>
  <c r="BB369" i="15"/>
  <c r="BB368" i="15"/>
  <c r="AW678" i="15" s="1"/>
  <c r="BB367" i="15"/>
  <c r="BB366" i="15"/>
  <c r="AY30" i="15" s="1"/>
  <c r="BB365" i="15"/>
  <c r="AY29" i="15" s="1"/>
  <c r="BB364" i="15"/>
  <c r="AY28" i="15" s="1"/>
  <c r="BB363" i="15"/>
  <c r="AW673" i="15" s="1"/>
  <c r="BB362" i="15"/>
  <c r="BB361" i="15"/>
  <c r="BB360" i="15"/>
  <c r="BB359" i="15"/>
  <c r="BB358" i="15"/>
  <c r="BB357" i="15"/>
  <c r="BB356" i="15"/>
  <c r="AY20" i="15" s="1"/>
  <c r="BB355" i="15"/>
  <c r="BB354" i="15"/>
  <c r="AY18" i="15" s="1"/>
  <c r="BB353" i="15"/>
  <c r="AY17" i="15" s="1"/>
  <c r="BB352" i="15"/>
  <c r="AY16" i="15" s="1"/>
  <c r="BB351" i="15"/>
  <c r="AW661" i="15" s="1"/>
  <c r="BB350" i="15"/>
  <c r="BB349" i="15"/>
  <c r="BB348" i="15"/>
  <c r="BB347" i="15"/>
  <c r="BB346" i="15"/>
  <c r="AW656" i="15" s="1"/>
  <c r="BB345" i="15"/>
  <c r="BB344" i="15"/>
  <c r="AW654" i="15" s="1"/>
  <c r="BB343" i="15"/>
  <c r="BB342" i="15"/>
  <c r="AY6" i="15" s="1"/>
  <c r="BB341" i="15"/>
  <c r="AY5" i="15" s="1"/>
  <c r="BB340" i="15"/>
  <c r="AY4" i="15" s="1"/>
  <c r="BB339" i="15"/>
  <c r="J339" i="15" s="1"/>
  <c r="I339" i="15" s="1"/>
  <c r="BB426" i="14"/>
  <c r="AY90" i="14" s="1"/>
  <c r="BB425" i="14"/>
  <c r="BB424" i="14"/>
  <c r="AW734" i="14" s="1"/>
  <c r="BB423" i="14"/>
  <c r="J423" i="14" s="1"/>
  <c r="J733" i="14" s="1"/>
  <c r="J87" i="14" s="1"/>
  <c r="BB422" i="14"/>
  <c r="BB421" i="14"/>
  <c r="BB420" i="14"/>
  <c r="AY84" i="14" s="1"/>
  <c r="BB419" i="14"/>
  <c r="BB418" i="14"/>
  <c r="BB417" i="14"/>
  <c r="BB416" i="14"/>
  <c r="BB415" i="14"/>
  <c r="BB414" i="14"/>
  <c r="AY78" i="14" s="1"/>
  <c r="BB413" i="14"/>
  <c r="BB412" i="14"/>
  <c r="AW722" i="14" s="1"/>
  <c r="BB411" i="14"/>
  <c r="AW721" i="14" s="1"/>
  <c r="BB410" i="14"/>
  <c r="BB409" i="14"/>
  <c r="BB408" i="14"/>
  <c r="AY72" i="14" s="1"/>
  <c r="BB407" i="14"/>
  <c r="BB406" i="14"/>
  <c r="BB405" i="14"/>
  <c r="BB404" i="14"/>
  <c r="AW714" i="14" s="1"/>
  <c r="BB403" i="14"/>
  <c r="BB402" i="14"/>
  <c r="J402" i="14" s="1"/>
  <c r="BB401" i="14"/>
  <c r="BB400" i="14"/>
  <c r="AW710" i="14" s="1"/>
  <c r="BB399" i="14"/>
  <c r="AY63" i="14" s="1"/>
  <c r="BB398" i="14"/>
  <c r="BB397" i="14"/>
  <c r="BB396" i="14"/>
  <c r="AY60" i="14" s="1"/>
  <c r="BB395" i="14"/>
  <c r="BB394" i="14"/>
  <c r="BB393" i="14"/>
  <c r="BB392" i="14"/>
  <c r="AY56" i="14" s="1"/>
  <c r="BB391" i="14"/>
  <c r="BB390" i="14"/>
  <c r="BB389" i="14"/>
  <c r="BB388" i="14"/>
  <c r="AY52" i="14" s="1"/>
  <c r="BB387" i="14"/>
  <c r="AW697" i="14" s="1"/>
  <c r="BB386" i="14"/>
  <c r="BB385" i="14"/>
  <c r="BB384" i="14"/>
  <c r="AY48" i="14" s="1"/>
  <c r="BB383" i="14"/>
  <c r="BB382" i="14"/>
  <c r="BB381" i="14"/>
  <c r="BB380" i="14"/>
  <c r="AY44" i="14" s="1"/>
  <c r="BB379" i="14"/>
  <c r="BB378" i="14"/>
  <c r="AY42" i="14" s="1"/>
  <c r="BB377" i="14"/>
  <c r="BB376" i="14"/>
  <c r="J376" i="14" s="1"/>
  <c r="BB375" i="14"/>
  <c r="AW685" i="14" s="1"/>
  <c r="BB374" i="14"/>
  <c r="BB373" i="14"/>
  <c r="BB372" i="14"/>
  <c r="AY36" i="14" s="1"/>
  <c r="BB371" i="14"/>
  <c r="BB370" i="14"/>
  <c r="BB369" i="14"/>
  <c r="BB368" i="14"/>
  <c r="AY32" i="14" s="1"/>
  <c r="BB367" i="14"/>
  <c r="BB366" i="14"/>
  <c r="AY30" i="14" s="1"/>
  <c r="BB365" i="14"/>
  <c r="BB364" i="14"/>
  <c r="AW674" i="14" s="1"/>
  <c r="BB363" i="14"/>
  <c r="AW673" i="14" s="1"/>
  <c r="BB362" i="14"/>
  <c r="BB361" i="14"/>
  <c r="BB360" i="14"/>
  <c r="AY24" i="14" s="1"/>
  <c r="BB359" i="14"/>
  <c r="BB358" i="14"/>
  <c r="BB357" i="14"/>
  <c r="BB356" i="14"/>
  <c r="AY20" i="14" s="1"/>
  <c r="BB355" i="14"/>
  <c r="BB354" i="14"/>
  <c r="AY18" i="14" s="1"/>
  <c r="BB353" i="14"/>
  <c r="BB352" i="14"/>
  <c r="J352" i="14" s="1"/>
  <c r="BB351" i="14"/>
  <c r="AY15" i="14" s="1"/>
  <c r="BB350" i="14"/>
  <c r="BB349" i="14"/>
  <c r="BB348" i="14"/>
  <c r="AW658" i="14" s="1"/>
  <c r="BB347" i="14"/>
  <c r="BB346" i="14"/>
  <c r="BB345" i="14"/>
  <c r="BB344" i="14"/>
  <c r="AY8" i="14" s="1"/>
  <c r="BB343" i="14"/>
  <c r="BB342" i="14"/>
  <c r="AY6" i="14" s="1"/>
  <c r="BB341" i="14"/>
  <c r="BB340" i="14"/>
  <c r="AY4" i="14" s="1"/>
  <c r="BB339" i="14"/>
  <c r="J339" i="14" s="1"/>
  <c r="I339" i="14" s="1"/>
  <c r="BB426" i="13"/>
  <c r="AW736" i="13" s="1"/>
  <c r="BB425" i="13"/>
  <c r="AW735" i="13" s="1"/>
  <c r="BB424" i="13"/>
  <c r="AY88" i="13" s="1"/>
  <c r="BB423" i="13"/>
  <c r="AY87" i="13" s="1"/>
  <c r="BB422" i="13"/>
  <c r="BB421" i="13"/>
  <c r="BB420" i="13"/>
  <c r="BB419" i="13"/>
  <c r="BB418" i="13"/>
  <c r="BB417" i="13"/>
  <c r="BB416" i="13"/>
  <c r="AY80" i="13" s="1"/>
  <c r="BB415" i="13"/>
  <c r="BB414" i="13"/>
  <c r="AY78" i="13" s="1"/>
  <c r="BB413" i="13"/>
  <c r="J413" i="13" s="1"/>
  <c r="BB412" i="13"/>
  <c r="AW722" i="13" s="1"/>
  <c r="BB411" i="13"/>
  <c r="AW721" i="13" s="1"/>
  <c r="BB410" i="13"/>
  <c r="BB409" i="13"/>
  <c r="BB408" i="13"/>
  <c r="BB407" i="13"/>
  <c r="BB406" i="13"/>
  <c r="BB405" i="13"/>
  <c r="BB404" i="13"/>
  <c r="AY68" i="13" s="1"/>
  <c r="BB403" i="13"/>
  <c r="BB402" i="13"/>
  <c r="AY66" i="13" s="1"/>
  <c r="BB401" i="13"/>
  <c r="AW711" i="13" s="1"/>
  <c r="BB400" i="13"/>
  <c r="AW710" i="13" s="1"/>
  <c r="BB399" i="13"/>
  <c r="AY63" i="13" s="1"/>
  <c r="BB398" i="13"/>
  <c r="BB397" i="13"/>
  <c r="BB396" i="13"/>
  <c r="BB395" i="13"/>
  <c r="BB394" i="13"/>
  <c r="BB393" i="13"/>
  <c r="BB392" i="13"/>
  <c r="AY56" i="13" s="1"/>
  <c r="BB391" i="13"/>
  <c r="BB390" i="13"/>
  <c r="AW700" i="13" s="1"/>
  <c r="BB389" i="13"/>
  <c r="AW699" i="13" s="1"/>
  <c r="BB388" i="13"/>
  <c r="AY52" i="13" s="1"/>
  <c r="BB387" i="13"/>
  <c r="AY51" i="13" s="1"/>
  <c r="BB386" i="13"/>
  <c r="BB385" i="13"/>
  <c r="BB384" i="13"/>
  <c r="BB383" i="13"/>
  <c r="BB382" i="13"/>
  <c r="BB381" i="13"/>
  <c r="BB380" i="13"/>
  <c r="AY44" i="13" s="1"/>
  <c r="BB379" i="13"/>
  <c r="BB378" i="13"/>
  <c r="J378" i="13" s="1"/>
  <c r="BB377" i="13"/>
  <c r="AY41" i="13" s="1"/>
  <c r="BB376" i="13"/>
  <c r="AW686" i="13" s="1"/>
  <c r="BB375" i="13"/>
  <c r="AY39" i="13" s="1"/>
  <c r="BB374" i="13"/>
  <c r="BB373" i="13"/>
  <c r="BB372" i="13"/>
  <c r="BB371" i="13"/>
  <c r="BB370" i="13"/>
  <c r="BB369" i="13"/>
  <c r="BB368" i="13"/>
  <c r="AY32" i="13" s="1"/>
  <c r="BB367" i="13"/>
  <c r="BB366" i="13"/>
  <c r="AW676" i="13" s="1"/>
  <c r="BB365" i="13"/>
  <c r="AW675" i="13" s="1"/>
  <c r="BB364" i="13"/>
  <c r="AW674" i="13" s="1"/>
  <c r="BB363" i="13"/>
  <c r="AY27" i="13" s="1"/>
  <c r="BB362" i="13"/>
  <c r="BB361" i="13"/>
  <c r="BB360" i="13"/>
  <c r="BB359" i="13"/>
  <c r="BB358" i="13"/>
  <c r="BB357" i="13"/>
  <c r="BB356" i="13"/>
  <c r="AY20" i="13" s="1"/>
  <c r="BB355" i="13"/>
  <c r="BB354" i="13"/>
  <c r="AY18" i="13" s="1"/>
  <c r="BB353" i="13"/>
  <c r="AY17" i="13" s="1"/>
  <c r="BB352" i="13"/>
  <c r="AY16" i="13" s="1"/>
  <c r="BB351" i="13"/>
  <c r="AY15" i="13" s="1"/>
  <c r="BB350" i="13"/>
  <c r="BB349" i="13"/>
  <c r="BB348" i="13"/>
  <c r="BB347" i="13"/>
  <c r="BB346" i="13"/>
  <c r="BB345" i="13"/>
  <c r="BB344" i="13"/>
  <c r="BB343" i="13"/>
  <c r="BB342" i="13"/>
  <c r="AW652" i="13" s="1"/>
  <c r="BB341" i="13"/>
  <c r="AW651" i="13" s="1"/>
  <c r="BB340" i="13"/>
  <c r="AY4" i="13" s="1"/>
  <c r="BB339" i="13"/>
  <c r="AY3" i="13" s="1"/>
  <c r="BB426" i="12"/>
  <c r="BB425" i="12"/>
  <c r="BB424" i="12"/>
  <c r="AY88" i="12" s="1"/>
  <c r="BB423" i="12"/>
  <c r="AY87" i="12" s="1"/>
  <c r="BB422" i="12"/>
  <c r="BB421" i="12"/>
  <c r="BB420" i="12"/>
  <c r="BB419" i="12"/>
  <c r="BB418" i="12"/>
  <c r="BB417" i="12"/>
  <c r="BB416" i="12"/>
  <c r="AY80" i="12" s="1"/>
  <c r="BB415" i="12"/>
  <c r="BB414" i="12"/>
  <c r="BB413" i="12"/>
  <c r="BB412" i="12"/>
  <c r="AY76" i="12" s="1"/>
  <c r="BB411" i="12"/>
  <c r="AY75" i="12" s="1"/>
  <c r="BB410" i="12"/>
  <c r="BB409" i="12"/>
  <c r="BB408" i="12"/>
  <c r="BB407" i="12"/>
  <c r="BB406" i="12"/>
  <c r="BB405" i="12"/>
  <c r="BB404" i="12"/>
  <c r="AY68" i="12" s="1"/>
  <c r="BB403" i="12"/>
  <c r="BB402" i="12"/>
  <c r="BB401" i="12"/>
  <c r="BB400" i="12"/>
  <c r="AW710" i="12" s="1"/>
  <c r="BB399" i="12"/>
  <c r="AW709" i="12" s="1"/>
  <c r="BB398" i="12"/>
  <c r="BB397" i="12"/>
  <c r="BB396" i="12"/>
  <c r="BB395" i="12"/>
  <c r="BB394" i="12"/>
  <c r="BB393" i="12"/>
  <c r="BB392" i="12"/>
  <c r="AY56" i="12" s="1"/>
  <c r="BB391" i="12"/>
  <c r="BB390" i="12"/>
  <c r="BB389" i="12"/>
  <c r="BB388" i="12"/>
  <c r="AW698" i="12" s="1"/>
  <c r="BB387" i="12"/>
  <c r="AW697" i="12" s="1"/>
  <c r="BB386" i="12"/>
  <c r="BB385" i="12"/>
  <c r="BB384" i="12"/>
  <c r="BB383" i="12"/>
  <c r="BB382" i="12"/>
  <c r="BB381" i="12"/>
  <c r="BB380" i="12"/>
  <c r="BB379" i="12"/>
  <c r="BB378" i="12"/>
  <c r="BB377" i="12"/>
  <c r="BB376" i="12"/>
  <c r="AW686" i="12" s="1"/>
  <c r="BB375" i="12"/>
  <c r="AY39" i="12" s="1"/>
  <c r="BB374" i="12"/>
  <c r="BB373" i="12"/>
  <c r="BB372" i="12"/>
  <c r="BB371" i="12"/>
  <c r="BB370" i="12"/>
  <c r="BB369" i="12"/>
  <c r="BB368" i="12"/>
  <c r="AY32" i="12" s="1"/>
  <c r="BB367" i="12"/>
  <c r="BB366" i="12"/>
  <c r="BB365" i="12"/>
  <c r="BB364" i="12"/>
  <c r="AY28" i="12" s="1"/>
  <c r="BB363" i="12"/>
  <c r="AY27" i="12" s="1"/>
  <c r="BB362" i="12"/>
  <c r="BB361" i="12"/>
  <c r="BB360" i="12"/>
  <c r="BB359" i="12"/>
  <c r="BB358" i="12"/>
  <c r="BB357" i="12"/>
  <c r="BB356" i="12"/>
  <c r="AY20" i="12" s="1"/>
  <c r="BB355" i="12"/>
  <c r="BB354" i="12"/>
  <c r="BB353" i="12"/>
  <c r="BB352" i="12"/>
  <c r="AW662" i="12" s="1"/>
  <c r="BB351" i="12"/>
  <c r="AY15" i="12" s="1"/>
  <c r="BB350" i="12"/>
  <c r="BB349" i="12"/>
  <c r="BB348" i="12"/>
  <c r="BB347" i="12"/>
  <c r="BB346" i="12"/>
  <c r="BB345" i="12"/>
  <c r="BB344" i="12"/>
  <c r="AY8" i="12" s="1"/>
  <c r="BB343" i="12"/>
  <c r="BB342" i="12"/>
  <c r="BB341" i="12"/>
  <c r="BB340" i="12"/>
  <c r="AY4" i="12" s="1"/>
  <c r="BB339" i="12"/>
  <c r="AY3" i="12" s="1"/>
  <c r="BB426" i="11"/>
  <c r="AY90" i="11" s="1"/>
  <c r="BB425" i="11"/>
  <c r="AY89" i="11" s="1"/>
  <c r="BB424" i="11"/>
  <c r="AW734" i="11" s="1"/>
  <c r="BB423" i="11"/>
  <c r="AW733" i="11" s="1"/>
  <c r="BB422" i="11"/>
  <c r="J422" i="11" s="1"/>
  <c r="J732" i="11" s="1"/>
  <c r="J86" i="11" s="1"/>
  <c r="BB421" i="11"/>
  <c r="BB420" i="11"/>
  <c r="AY84" i="11" s="1"/>
  <c r="BB419" i="11"/>
  <c r="BB418" i="11"/>
  <c r="BB417" i="11"/>
  <c r="BB416" i="11"/>
  <c r="BB415" i="11"/>
  <c r="BB414" i="11"/>
  <c r="AY78" i="11" s="1"/>
  <c r="BB413" i="11"/>
  <c r="AY77" i="11" s="1"/>
  <c r="BB412" i="11"/>
  <c r="AY76" i="11" s="1"/>
  <c r="BB411" i="11"/>
  <c r="AY75" i="11" s="1"/>
  <c r="BB410" i="11"/>
  <c r="AY74" i="11" s="1"/>
  <c r="BB409" i="11"/>
  <c r="BB408" i="11"/>
  <c r="AW718" i="11" s="1"/>
  <c r="BB407" i="11"/>
  <c r="BB406" i="11"/>
  <c r="BB405" i="11"/>
  <c r="BB404" i="11"/>
  <c r="BB403" i="11"/>
  <c r="BB402" i="11"/>
  <c r="AY66" i="11" s="1"/>
  <c r="BB401" i="11"/>
  <c r="AY65" i="11" s="1"/>
  <c r="BB400" i="11"/>
  <c r="AW710" i="11" s="1"/>
  <c r="BB399" i="11"/>
  <c r="AY63" i="11" s="1"/>
  <c r="BB398" i="11"/>
  <c r="AW708" i="11" s="1"/>
  <c r="BB397" i="11"/>
  <c r="BB396" i="11"/>
  <c r="AY60" i="11" s="1"/>
  <c r="BB395" i="11"/>
  <c r="BB394" i="11"/>
  <c r="BB393" i="11"/>
  <c r="BB392" i="11"/>
  <c r="BB391" i="11"/>
  <c r="BB390" i="11"/>
  <c r="AY54" i="11" s="1"/>
  <c r="BB389" i="11"/>
  <c r="AW699" i="11" s="1"/>
  <c r="BB388" i="11"/>
  <c r="AY52" i="11" s="1"/>
  <c r="BB387" i="11"/>
  <c r="J387" i="11" s="1"/>
  <c r="BB386" i="11"/>
  <c r="AY50" i="11" s="1"/>
  <c r="BB385" i="11"/>
  <c r="BB384" i="11"/>
  <c r="AY48" i="11" s="1"/>
  <c r="BB383" i="11"/>
  <c r="BB382" i="11"/>
  <c r="BB381" i="11"/>
  <c r="BB380" i="11"/>
  <c r="BB379" i="11"/>
  <c r="BB378" i="11"/>
  <c r="AY42" i="11" s="1"/>
  <c r="BB377" i="11"/>
  <c r="AY41" i="11" s="1"/>
  <c r="BB376" i="11"/>
  <c r="AY40" i="11" s="1"/>
  <c r="BB375" i="11"/>
  <c r="AW685" i="11" s="1"/>
  <c r="BB374" i="11"/>
  <c r="AW684" i="11" s="1"/>
  <c r="BB373" i="11"/>
  <c r="BB372" i="11"/>
  <c r="J372" i="11" s="1"/>
  <c r="J682" i="11" s="1"/>
  <c r="J36" i="11" s="1"/>
  <c r="BB371" i="11"/>
  <c r="BB370" i="11"/>
  <c r="BB369" i="11"/>
  <c r="BB368" i="11"/>
  <c r="BB367" i="11"/>
  <c r="BB366" i="11"/>
  <c r="AY30" i="11" s="1"/>
  <c r="BB365" i="11"/>
  <c r="AY29" i="11" s="1"/>
  <c r="BB364" i="11"/>
  <c r="AY28" i="11" s="1"/>
  <c r="BB363" i="11"/>
  <c r="AY27" i="11" s="1"/>
  <c r="BB362" i="11"/>
  <c r="AY26" i="11" s="1"/>
  <c r="BB361" i="11"/>
  <c r="BB360" i="11"/>
  <c r="AY24" i="11" s="1"/>
  <c r="BB359" i="11"/>
  <c r="BB358" i="11"/>
  <c r="BB357" i="11"/>
  <c r="BB356" i="11"/>
  <c r="BB355" i="11"/>
  <c r="BB354" i="11"/>
  <c r="AY18" i="11" s="1"/>
  <c r="BB353" i="11"/>
  <c r="AW663" i="11" s="1"/>
  <c r="BB352" i="11"/>
  <c r="AY16" i="11" s="1"/>
  <c r="BB351" i="11"/>
  <c r="AY15" i="11" s="1"/>
  <c r="BB350" i="11"/>
  <c r="AW660" i="11" s="1"/>
  <c r="BB349" i="11"/>
  <c r="BB348" i="11"/>
  <c r="AW658" i="11" s="1"/>
  <c r="BB347" i="11"/>
  <c r="BB346" i="11"/>
  <c r="BB345" i="11"/>
  <c r="BB344" i="11"/>
  <c r="BB343" i="11"/>
  <c r="BB342" i="11"/>
  <c r="AY6" i="11" s="1"/>
  <c r="BB341" i="11"/>
  <c r="AW651" i="11" s="1"/>
  <c r="BB340" i="11"/>
  <c r="AY4" i="11" s="1"/>
  <c r="BB339" i="11"/>
  <c r="AY3" i="11" s="1"/>
  <c r="BB426" i="16"/>
  <c r="AY90" i="16" s="1"/>
  <c r="BB425" i="16"/>
  <c r="AY89" i="16" s="1"/>
  <c r="BB424" i="16"/>
  <c r="AW734" i="16" s="1"/>
  <c r="BB423" i="16"/>
  <c r="AY87" i="16" s="1"/>
  <c r="BB422" i="16"/>
  <c r="BB421" i="16"/>
  <c r="BB420" i="16"/>
  <c r="BB419" i="16"/>
  <c r="BB418" i="16"/>
  <c r="AW728" i="16" s="1"/>
  <c r="BB417" i="16"/>
  <c r="BB416" i="16"/>
  <c r="AY80" i="16" s="1"/>
  <c r="BB415" i="16"/>
  <c r="BB414" i="16"/>
  <c r="AY78" i="16" s="1"/>
  <c r="BB413" i="16"/>
  <c r="AW723" i="16" s="1"/>
  <c r="BB412" i="16"/>
  <c r="AW722" i="16" s="1"/>
  <c r="BB411" i="16"/>
  <c r="J411" i="16" s="1"/>
  <c r="BB410" i="16"/>
  <c r="BB409" i="16"/>
  <c r="BB408" i="16"/>
  <c r="BB407" i="16"/>
  <c r="BB406" i="16"/>
  <c r="J406" i="16" s="1"/>
  <c r="BB405" i="16"/>
  <c r="BB404" i="16"/>
  <c r="AW714" i="16" s="1"/>
  <c r="BB403" i="16"/>
  <c r="BB402" i="16"/>
  <c r="AY66" i="16" s="1"/>
  <c r="BB401" i="16"/>
  <c r="BB400" i="16"/>
  <c r="AW710" i="16" s="1"/>
  <c r="BB399" i="16"/>
  <c r="AY63" i="16" s="1"/>
  <c r="BB398" i="16"/>
  <c r="BB397" i="16"/>
  <c r="BB396" i="16"/>
  <c r="BB395" i="16"/>
  <c r="BB394" i="16"/>
  <c r="AW704" i="16" s="1"/>
  <c r="BB393" i="16"/>
  <c r="BB392" i="16"/>
  <c r="AW702" i="16" s="1"/>
  <c r="BB391" i="16"/>
  <c r="BB390" i="16"/>
  <c r="AY54" i="16" s="1"/>
  <c r="BB389" i="16"/>
  <c r="AY53" i="16" s="1"/>
  <c r="BB388" i="16"/>
  <c r="AW698" i="16" s="1"/>
  <c r="BB387" i="16"/>
  <c r="AY51" i="16" s="1"/>
  <c r="BB386" i="16"/>
  <c r="BB385" i="16"/>
  <c r="BB384" i="16"/>
  <c r="BB383" i="16"/>
  <c r="BB382" i="16"/>
  <c r="AW692" i="16" s="1"/>
  <c r="BB381" i="16"/>
  <c r="BB380" i="16"/>
  <c r="AW690" i="16" s="1"/>
  <c r="BB379" i="16"/>
  <c r="BB378" i="16"/>
  <c r="AY42" i="16" s="1"/>
  <c r="BB377" i="16"/>
  <c r="AY41" i="16" s="1"/>
  <c r="BB376" i="16"/>
  <c r="AY40" i="16" s="1"/>
  <c r="BB375" i="16"/>
  <c r="AY39" i="16" s="1"/>
  <c r="BB374" i="16"/>
  <c r="BB373" i="16"/>
  <c r="BB372" i="16"/>
  <c r="BB371" i="16"/>
  <c r="BB370" i="16"/>
  <c r="AY34" i="16" s="1"/>
  <c r="BB369" i="16"/>
  <c r="BB368" i="16"/>
  <c r="AY32" i="16" s="1"/>
  <c r="BB367" i="16"/>
  <c r="BB366" i="16"/>
  <c r="AY30" i="16" s="1"/>
  <c r="BB365" i="16"/>
  <c r="AY29" i="16" s="1"/>
  <c r="BB364" i="16"/>
  <c r="AY28" i="16" s="1"/>
  <c r="BB363" i="16"/>
  <c r="AY27" i="16" s="1"/>
  <c r="BB362" i="16"/>
  <c r="BB361" i="16"/>
  <c r="BB360" i="16"/>
  <c r="BB359" i="16"/>
  <c r="BB358" i="16"/>
  <c r="AW668" i="16" s="1"/>
  <c r="BB357" i="16"/>
  <c r="BB356" i="16"/>
  <c r="AY20" i="16" s="1"/>
  <c r="BB355" i="16"/>
  <c r="BB354" i="16"/>
  <c r="AY18" i="16" s="1"/>
  <c r="BB353" i="16"/>
  <c r="AY17" i="16" s="1"/>
  <c r="BB352" i="16"/>
  <c r="AW662" i="16" s="1"/>
  <c r="BB351" i="16"/>
  <c r="AW661" i="16" s="1"/>
  <c r="BB350" i="16"/>
  <c r="BB349" i="16"/>
  <c r="BB348" i="16"/>
  <c r="BB347" i="16"/>
  <c r="BB346" i="16"/>
  <c r="AW656" i="16" s="1"/>
  <c r="BB345" i="16"/>
  <c r="BB344" i="16"/>
  <c r="AW654" i="16" s="1"/>
  <c r="BB343" i="16"/>
  <c r="BB342" i="16"/>
  <c r="AY6" i="16" s="1"/>
  <c r="BB341" i="16"/>
  <c r="AY5" i="16" s="1"/>
  <c r="BB340" i="16"/>
  <c r="AW650" i="16" s="1"/>
  <c r="BB339" i="16"/>
  <c r="AY3" i="16" s="1"/>
  <c r="BB340" i="1"/>
  <c r="BB341" i="1"/>
  <c r="BB342" i="1"/>
  <c r="BB343" i="1"/>
  <c r="BB344" i="1"/>
  <c r="BB345" i="1"/>
  <c r="BB346" i="1"/>
  <c r="BB347" i="1"/>
  <c r="BB348" i="1"/>
  <c r="J348" i="1" s="1"/>
  <c r="I348" i="1" s="1"/>
  <c r="BB349" i="1"/>
  <c r="J349" i="1" s="1"/>
  <c r="I349" i="1" s="1"/>
  <c r="BB350" i="1"/>
  <c r="J350" i="1" s="1"/>
  <c r="I350" i="1" s="1"/>
  <c r="BB351" i="1"/>
  <c r="J351" i="1" s="1"/>
  <c r="I351" i="1" s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J345" i="1"/>
  <c r="I345" i="1" s="1"/>
  <c r="J346" i="1"/>
  <c r="I346" i="1" s="1"/>
  <c r="BB339" i="1"/>
  <c r="J339" i="1" s="1"/>
  <c r="I339" i="1" s="1"/>
  <c r="U982" i="16"/>
  <c r="U978" i="16"/>
  <c r="U977" i="16"/>
  <c r="U976" i="16"/>
  <c r="M976" i="16"/>
  <c r="U973" i="16"/>
  <c r="M973" i="16"/>
  <c r="AI972" i="16"/>
  <c r="AH972" i="16"/>
  <c r="AG972" i="16"/>
  <c r="AF972" i="16"/>
  <c r="AE972" i="16"/>
  <c r="AD972" i="16"/>
  <c r="AA972" i="16"/>
  <c r="Z972" i="16"/>
  <c r="Y972" i="16"/>
  <c r="X972" i="16"/>
  <c r="W972" i="16"/>
  <c r="V972" i="16"/>
  <c r="S972" i="16"/>
  <c r="R972" i="16"/>
  <c r="Q972" i="16"/>
  <c r="P972" i="16"/>
  <c r="O972" i="16"/>
  <c r="N972" i="16"/>
  <c r="AK971" i="16"/>
  <c r="AC982" i="16" s="1"/>
  <c r="M971" i="16"/>
  <c r="M982" i="16" s="1"/>
  <c r="AK967" i="16"/>
  <c r="AC978" i="16" s="1"/>
  <c r="M967" i="16"/>
  <c r="M978" i="16" s="1"/>
  <c r="AK966" i="16"/>
  <c r="AC977" i="16" s="1"/>
  <c r="M966" i="16"/>
  <c r="M977" i="16" s="1"/>
  <c r="AK965" i="16"/>
  <c r="AC976" i="16" s="1"/>
  <c r="AK962" i="16"/>
  <c r="AC973" i="16" s="1"/>
  <c r="Y961" i="16"/>
  <c r="AK961" i="16" s="1"/>
  <c r="AC972" i="16" s="1"/>
  <c r="U959" i="16"/>
  <c r="U955" i="16"/>
  <c r="U954" i="16"/>
  <c r="U953" i="16"/>
  <c r="M953" i="16"/>
  <c r="U950" i="16"/>
  <c r="M950" i="16"/>
  <c r="AI949" i="16"/>
  <c r="AH949" i="16"/>
  <c r="AG949" i="16"/>
  <c r="AF949" i="16"/>
  <c r="AE949" i="16"/>
  <c r="AD949" i="16"/>
  <c r="AA949" i="16"/>
  <c r="Z949" i="16"/>
  <c r="Y949" i="16"/>
  <c r="X949" i="16"/>
  <c r="W949" i="16"/>
  <c r="V949" i="16"/>
  <c r="S949" i="16"/>
  <c r="R949" i="16"/>
  <c r="Q949" i="16"/>
  <c r="P949" i="16"/>
  <c r="O949" i="16"/>
  <c r="N949" i="16"/>
  <c r="AK948" i="16"/>
  <c r="AC959" i="16" s="1"/>
  <c r="M948" i="16"/>
  <c r="M959" i="16" s="1"/>
  <c r="AK944" i="16"/>
  <c r="AC955" i="16" s="1"/>
  <c r="M944" i="16"/>
  <c r="M955" i="16" s="1"/>
  <c r="AK943" i="16"/>
  <c r="AC954" i="16" s="1"/>
  <c r="M943" i="16"/>
  <c r="M954" i="16" s="1"/>
  <c r="AK942" i="16"/>
  <c r="AC953" i="16" s="1"/>
  <c r="AK939" i="16"/>
  <c r="AC950" i="16" s="1"/>
  <c r="Y938" i="16"/>
  <c r="U949" i="16" s="1"/>
  <c r="AU736" i="16"/>
  <c r="AT736" i="16"/>
  <c r="AS736" i="16"/>
  <c r="AR736" i="16"/>
  <c r="AQ736" i="16"/>
  <c r="AP736" i="16"/>
  <c r="AO736" i="16"/>
  <c r="AN736" i="16"/>
  <c r="AM736" i="16"/>
  <c r="AL736" i="16"/>
  <c r="AK736" i="16"/>
  <c r="AI736" i="16"/>
  <c r="AH736" i="16"/>
  <c r="AG736" i="16"/>
  <c r="AF736" i="16"/>
  <c r="AE736" i="16"/>
  <c r="AD736" i="16"/>
  <c r="AC736" i="16"/>
  <c r="AB736" i="16"/>
  <c r="AA736" i="16"/>
  <c r="Z736" i="16"/>
  <c r="Y736" i="16"/>
  <c r="W736" i="16"/>
  <c r="V736" i="16"/>
  <c r="U736" i="16"/>
  <c r="T736" i="16"/>
  <c r="S736" i="16"/>
  <c r="R736" i="16"/>
  <c r="Q736" i="16"/>
  <c r="P736" i="16"/>
  <c r="O736" i="16"/>
  <c r="N736" i="16"/>
  <c r="M736" i="16"/>
  <c r="K736" i="16"/>
  <c r="K90" i="16" s="1"/>
  <c r="H736" i="16"/>
  <c r="G736" i="16"/>
  <c r="G90" i="16" s="1"/>
  <c r="AU735" i="16"/>
  <c r="AT735" i="16"/>
  <c r="AS735" i="16"/>
  <c r="AR735" i="16"/>
  <c r="AQ735" i="16"/>
  <c r="AP735" i="16"/>
  <c r="AO735" i="16"/>
  <c r="AN735" i="16"/>
  <c r="AM735" i="16"/>
  <c r="AL735" i="16"/>
  <c r="AK735" i="16"/>
  <c r="AI735" i="16"/>
  <c r="AH735" i="16"/>
  <c r="AG735" i="16"/>
  <c r="AF735" i="16"/>
  <c r="AE735" i="16"/>
  <c r="AD735" i="16"/>
  <c r="AC735" i="16"/>
  <c r="AB735" i="16"/>
  <c r="AA735" i="16"/>
  <c r="Z735" i="16"/>
  <c r="Y735" i="16"/>
  <c r="W735" i="16"/>
  <c r="V735" i="16"/>
  <c r="U735" i="16"/>
  <c r="T735" i="16"/>
  <c r="S735" i="16"/>
  <c r="R735" i="16"/>
  <c r="Q735" i="16"/>
  <c r="P735" i="16"/>
  <c r="O735" i="16"/>
  <c r="N735" i="16"/>
  <c r="M735" i="16"/>
  <c r="K735" i="16"/>
  <c r="K89" i="16" s="1"/>
  <c r="H735" i="16"/>
  <c r="G735" i="16"/>
  <c r="G89" i="16" s="1"/>
  <c r="AU734" i="16"/>
  <c r="AT734" i="16"/>
  <c r="AS734" i="16"/>
  <c r="AR734" i="16"/>
  <c r="AQ734" i="16"/>
  <c r="AP734" i="16"/>
  <c r="AO734" i="16"/>
  <c r="AN734" i="16"/>
  <c r="AM734" i="16"/>
  <c r="AL734" i="16"/>
  <c r="AK734" i="16"/>
  <c r="AI734" i="16"/>
  <c r="AH734" i="16"/>
  <c r="AG734" i="16"/>
  <c r="AF734" i="16"/>
  <c r="AE734" i="16"/>
  <c r="AD734" i="16"/>
  <c r="AC734" i="16"/>
  <c r="AB734" i="16"/>
  <c r="AA734" i="16"/>
  <c r="Z734" i="16"/>
  <c r="Y734" i="16"/>
  <c r="W734" i="16"/>
  <c r="V734" i="16"/>
  <c r="U734" i="16"/>
  <c r="T734" i="16"/>
  <c r="S734" i="16"/>
  <c r="R734" i="16"/>
  <c r="Q734" i="16"/>
  <c r="P734" i="16"/>
  <c r="O734" i="16"/>
  <c r="N734" i="16"/>
  <c r="M734" i="16"/>
  <c r="K734" i="16"/>
  <c r="K88" i="16" s="1"/>
  <c r="H734" i="16"/>
  <c r="G734" i="16"/>
  <c r="G88" i="16" s="1"/>
  <c r="AU733" i="16"/>
  <c r="AT733" i="16"/>
  <c r="AS733" i="16"/>
  <c r="AR733" i="16"/>
  <c r="AQ733" i="16"/>
  <c r="AP733" i="16"/>
  <c r="AO733" i="16"/>
  <c r="AN733" i="16"/>
  <c r="AM733" i="16"/>
  <c r="AL733" i="16"/>
  <c r="AK733" i="16"/>
  <c r="AI733" i="16"/>
  <c r="AH733" i="16"/>
  <c r="AG733" i="16"/>
  <c r="AF733" i="16"/>
  <c r="AE733" i="16"/>
  <c r="AD733" i="16"/>
  <c r="AC733" i="16"/>
  <c r="AB733" i="16"/>
  <c r="AA733" i="16"/>
  <c r="Z733" i="16"/>
  <c r="Y733" i="16"/>
  <c r="W733" i="16"/>
  <c r="V733" i="16"/>
  <c r="U733" i="16"/>
  <c r="T733" i="16"/>
  <c r="S733" i="16"/>
  <c r="R733" i="16"/>
  <c r="Q733" i="16"/>
  <c r="P733" i="16"/>
  <c r="O733" i="16"/>
  <c r="N733" i="16"/>
  <c r="M733" i="16"/>
  <c r="K733" i="16"/>
  <c r="K87" i="16" s="1"/>
  <c r="H733" i="16"/>
  <c r="AX733" i="16" s="1"/>
  <c r="G733" i="16"/>
  <c r="G87" i="16" s="1"/>
  <c r="AU732" i="16"/>
  <c r="AT732" i="16"/>
  <c r="AS732" i="16"/>
  <c r="AR732" i="16"/>
  <c r="AQ732" i="16"/>
  <c r="AP732" i="16"/>
  <c r="AO732" i="16"/>
  <c r="AN732" i="16"/>
  <c r="AM732" i="16"/>
  <c r="AL732" i="16"/>
  <c r="AK732" i="16"/>
  <c r="AI732" i="16"/>
  <c r="AH732" i="16"/>
  <c r="AG732" i="16"/>
  <c r="AF732" i="16"/>
  <c r="AE732" i="16"/>
  <c r="AD732" i="16"/>
  <c r="AC732" i="16"/>
  <c r="AB732" i="16"/>
  <c r="AA732" i="16"/>
  <c r="Z732" i="16"/>
  <c r="Y732" i="16"/>
  <c r="W732" i="16"/>
  <c r="V732" i="16"/>
  <c r="U732" i="16"/>
  <c r="T732" i="16"/>
  <c r="S732" i="16"/>
  <c r="R732" i="16"/>
  <c r="Q732" i="16"/>
  <c r="P732" i="16"/>
  <c r="O732" i="16"/>
  <c r="N732" i="16"/>
  <c r="M732" i="16"/>
  <c r="K732" i="16"/>
  <c r="K86" i="16" s="1"/>
  <c r="H732" i="16"/>
  <c r="H422" i="16" s="1"/>
  <c r="G732" i="16"/>
  <c r="G86" i="16" s="1"/>
  <c r="AU731" i="16"/>
  <c r="AT731" i="16"/>
  <c r="AS731" i="16"/>
  <c r="AR731" i="16"/>
  <c r="AQ731" i="16"/>
  <c r="AP731" i="16"/>
  <c r="AO731" i="16"/>
  <c r="AN731" i="16"/>
  <c r="AM731" i="16"/>
  <c r="AL731" i="16"/>
  <c r="AK731" i="16"/>
  <c r="AI731" i="16"/>
  <c r="AH731" i="16"/>
  <c r="AG731" i="16"/>
  <c r="AF731" i="16"/>
  <c r="AE731" i="16"/>
  <c r="AD731" i="16"/>
  <c r="AC731" i="16"/>
  <c r="AB731" i="16"/>
  <c r="AA731" i="16"/>
  <c r="Z731" i="16"/>
  <c r="Y731" i="16"/>
  <c r="W731" i="16"/>
  <c r="V731" i="16"/>
  <c r="U731" i="16"/>
  <c r="T731" i="16"/>
  <c r="S731" i="16"/>
  <c r="R731" i="16"/>
  <c r="Q731" i="16"/>
  <c r="P731" i="16"/>
  <c r="O731" i="16"/>
  <c r="N731" i="16"/>
  <c r="M731" i="16"/>
  <c r="K731" i="16"/>
  <c r="K85" i="16" s="1"/>
  <c r="H731" i="16"/>
  <c r="H85" i="16" s="1"/>
  <c r="G731" i="16"/>
  <c r="G85" i="16" s="1"/>
  <c r="AU730" i="16"/>
  <c r="AT730" i="16"/>
  <c r="AS730" i="16"/>
  <c r="AR730" i="16"/>
  <c r="AQ730" i="16"/>
  <c r="AP730" i="16"/>
  <c r="AO730" i="16"/>
  <c r="AN730" i="16"/>
  <c r="AM730" i="16"/>
  <c r="AL730" i="16"/>
  <c r="AK730" i="16"/>
  <c r="AI730" i="16"/>
  <c r="AH730" i="16"/>
  <c r="AG730" i="16"/>
  <c r="AF730" i="16"/>
  <c r="AE730" i="16"/>
  <c r="AD730" i="16"/>
  <c r="AC730" i="16"/>
  <c r="AB730" i="16"/>
  <c r="AA730" i="16"/>
  <c r="Z730" i="16"/>
  <c r="Y730" i="16"/>
  <c r="W730" i="16"/>
  <c r="V730" i="16"/>
  <c r="U730" i="16"/>
  <c r="T730" i="16"/>
  <c r="S730" i="16"/>
  <c r="R730" i="16"/>
  <c r="Q730" i="16"/>
  <c r="P730" i="16"/>
  <c r="O730" i="16"/>
  <c r="N730" i="16"/>
  <c r="M730" i="16"/>
  <c r="K730" i="16"/>
  <c r="K84" i="16" s="1"/>
  <c r="H730" i="16"/>
  <c r="H84" i="16" s="1"/>
  <c r="G730" i="16"/>
  <c r="G84" i="16" s="1"/>
  <c r="AU729" i="16"/>
  <c r="AT729" i="16"/>
  <c r="AS729" i="16"/>
  <c r="AR729" i="16"/>
  <c r="AQ729" i="16"/>
  <c r="AP729" i="16"/>
  <c r="AO729" i="16"/>
  <c r="AN729" i="16"/>
  <c r="AM729" i="16"/>
  <c r="AL729" i="16"/>
  <c r="AK729" i="16"/>
  <c r="AI729" i="16"/>
  <c r="AH729" i="16"/>
  <c r="AG729" i="16"/>
  <c r="AF729" i="16"/>
  <c r="AE729" i="16"/>
  <c r="AD729" i="16"/>
  <c r="AC729" i="16"/>
  <c r="AB729" i="16"/>
  <c r="AA729" i="16"/>
  <c r="Z729" i="16"/>
  <c r="Y729" i="16"/>
  <c r="W729" i="16"/>
  <c r="V729" i="16"/>
  <c r="U729" i="16"/>
  <c r="T729" i="16"/>
  <c r="S729" i="16"/>
  <c r="R729" i="16"/>
  <c r="Q729" i="16"/>
  <c r="P729" i="16"/>
  <c r="O729" i="16"/>
  <c r="N729" i="16"/>
  <c r="M729" i="16"/>
  <c r="K729" i="16"/>
  <c r="K83" i="16" s="1"/>
  <c r="H729" i="16"/>
  <c r="G729" i="16"/>
  <c r="G83" i="16" s="1"/>
  <c r="AU728" i="16"/>
  <c r="AT728" i="16"/>
  <c r="AS728" i="16"/>
  <c r="AR728" i="16"/>
  <c r="AQ728" i="16"/>
  <c r="AP728" i="16"/>
  <c r="AO728" i="16"/>
  <c r="AN728" i="16"/>
  <c r="AM728" i="16"/>
  <c r="AL728" i="16"/>
  <c r="AK728" i="16"/>
  <c r="AI728" i="16"/>
  <c r="AH728" i="16"/>
  <c r="AG728" i="16"/>
  <c r="AF728" i="16"/>
  <c r="AE728" i="16"/>
  <c r="AD728" i="16"/>
  <c r="AC728" i="16"/>
  <c r="AB728" i="16"/>
  <c r="AA728" i="16"/>
  <c r="Z728" i="16"/>
  <c r="Y728" i="16"/>
  <c r="W728" i="16"/>
  <c r="V728" i="16"/>
  <c r="U728" i="16"/>
  <c r="T728" i="16"/>
  <c r="S728" i="16"/>
  <c r="R728" i="16"/>
  <c r="Q728" i="16"/>
  <c r="P728" i="16"/>
  <c r="O728" i="16"/>
  <c r="N728" i="16"/>
  <c r="M728" i="16"/>
  <c r="K728" i="16"/>
  <c r="K82" i="16" s="1"/>
  <c r="H728" i="16"/>
  <c r="H82" i="16" s="1"/>
  <c r="G728" i="16"/>
  <c r="G82" i="16" s="1"/>
  <c r="AU727" i="16"/>
  <c r="AT727" i="16"/>
  <c r="AS727" i="16"/>
  <c r="AR727" i="16"/>
  <c r="AQ727" i="16"/>
  <c r="AP727" i="16"/>
  <c r="AO727" i="16"/>
  <c r="AN727" i="16"/>
  <c r="AM727" i="16"/>
  <c r="AL727" i="16"/>
  <c r="AK727" i="16"/>
  <c r="AI727" i="16"/>
  <c r="AH727" i="16"/>
  <c r="AG727" i="16"/>
  <c r="AF727" i="16"/>
  <c r="AE727" i="16"/>
  <c r="AD727" i="16"/>
  <c r="AC727" i="16"/>
  <c r="AB727" i="16"/>
  <c r="AA727" i="16"/>
  <c r="Z727" i="16"/>
  <c r="Y727" i="16"/>
  <c r="W727" i="16"/>
  <c r="V727" i="16"/>
  <c r="U727" i="16"/>
  <c r="T727" i="16"/>
  <c r="S727" i="16"/>
  <c r="R727" i="16"/>
  <c r="Q727" i="16"/>
  <c r="P727" i="16"/>
  <c r="O727" i="16"/>
  <c r="N727" i="16"/>
  <c r="M727" i="16"/>
  <c r="K727" i="16"/>
  <c r="K81" i="16" s="1"/>
  <c r="H727" i="16"/>
  <c r="G727" i="16"/>
  <c r="G81" i="16" s="1"/>
  <c r="AU726" i="16"/>
  <c r="AT726" i="16"/>
  <c r="AS726" i="16"/>
  <c r="AR726" i="16"/>
  <c r="AQ726" i="16"/>
  <c r="AP726" i="16"/>
  <c r="AO726" i="16"/>
  <c r="AN726" i="16"/>
  <c r="AM726" i="16"/>
  <c r="AL726" i="16"/>
  <c r="AK726" i="16"/>
  <c r="AI726" i="16"/>
  <c r="AH726" i="16"/>
  <c r="AG726" i="16"/>
  <c r="AF726" i="16"/>
  <c r="AE726" i="16"/>
  <c r="AD726" i="16"/>
  <c r="AC726" i="16"/>
  <c r="AB726" i="16"/>
  <c r="AA726" i="16"/>
  <c r="Z726" i="16"/>
  <c r="Y726" i="16"/>
  <c r="W726" i="16"/>
  <c r="V726" i="16"/>
  <c r="U726" i="16"/>
  <c r="T726" i="16"/>
  <c r="S726" i="16"/>
  <c r="R726" i="16"/>
  <c r="Q726" i="16"/>
  <c r="P726" i="16"/>
  <c r="O726" i="16"/>
  <c r="N726" i="16"/>
  <c r="M726" i="16"/>
  <c r="K726" i="16"/>
  <c r="K80" i="16" s="1"/>
  <c r="H726" i="16"/>
  <c r="H416" i="16" s="1"/>
  <c r="G726" i="16"/>
  <c r="G80" i="16" s="1"/>
  <c r="AU725" i="16"/>
  <c r="AT725" i="16"/>
  <c r="AS725" i="16"/>
  <c r="AR725" i="16"/>
  <c r="AQ725" i="16"/>
  <c r="AP725" i="16"/>
  <c r="AO725" i="16"/>
  <c r="AN725" i="16"/>
  <c r="AM725" i="16"/>
  <c r="AL725" i="16"/>
  <c r="AK725" i="16"/>
  <c r="AI725" i="16"/>
  <c r="AH725" i="16"/>
  <c r="AG725" i="16"/>
  <c r="AF725" i="16"/>
  <c r="AE725" i="16"/>
  <c r="AD725" i="16"/>
  <c r="AC725" i="16"/>
  <c r="AB725" i="16"/>
  <c r="AA725" i="16"/>
  <c r="Z725" i="16"/>
  <c r="Y725" i="16"/>
  <c r="W725" i="16"/>
  <c r="V725" i="16"/>
  <c r="U725" i="16"/>
  <c r="T725" i="16"/>
  <c r="S725" i="16"/>
  <c r="R725" i="16"/>
  <c r="Q725" i="16"/>
  <c r="P725" i="16"/>
  <c r="O725" i="16"/>
  <c r="N725" i="16"/>
  <c r="M725" i="16"/>
  <c r="K725" i="16"/>
  <c r="K79" i="16" s="1"/>
  <c r="H725" i="16"/>
  <c r="AX725" i="16" s="1"/>
  <c r="AZ79" i="16" s="1"/>
  <c r="G725" i="16"/>
  <c r="G79" i="16" s="1"/>
  <c r="AU724" i="16"/>
  <c r="AT724" i="16"/>
  <c r="AS724" i="16"/>
  <c r="AR724" i="16"/>
  <c r="AQ724" i="16"/>
  <c r="AP724" i="16"/>
  <c r="AO724" i="16"/>
  <c r="AN724" i="16"/>
  <c r="AM724" i="16"/>
  <c r="AL724" i="16"/>
  <c r="AK724" i="16"/>
  <c r="AI724" i="16"/>
  <c r="AH724" i="16"/>
  <c r="AG724" i="16"/>
  <c r="AF724" i="16"/>
  <c r="AE724" i="16"/>
  <c r="AD724" i="16"/>
  <c r="AC724" i="16"/>
  <c r="AB724" i="16"/>
  <c r="AA724" i="16"/>
  <c r="Z724" i="16"/>
  <c r="Y724" i="16"/>
  <c r="W724" i="16"/>
  <c r="V724" i="16"/>
  <c r="U724" i="16"/>
  <c r="T724" i="16"/>
  <c r="S724" i="16"/>
  <c r="R724" i="16"/>
  <c r="Q724" i="16"/>
  <c r="P724" i="16"/>
  <c r="O724" i="16"/>
  <c r="N724" i="16"/>
  <c r="M724" i="16"/>
  <c r="K724" i="16"/>
  <c r="K78" i="16" s="1"/>
  <c r="H724" i="16"/>
  <c r="H78" i="16" s="1"/>
  <c r="G724" i="16"/>
  <c r="G78" i="16" s="1"/>
  <c r="AU723" i="16"/>
  <c r="AT723" i="16"/>
  <c r="AS723" i="16"/>
  <c r="AR723" i="16"/>
  <c r="AQ723" i="16"/>
  <c r="AP723" i="16"/>
  <c r="AO723" i="16"/>
  <c r="AN723" i="16"/>
  <c r="AM723" i="16"/>
  <c r="AL723" i="16"/>
  <c r="AK723" i="16"/>
  <c r="AI723" i="16"/>
  <c r="AH723" i="16"/>
  <c r="AG723" i="16"/>
  <c r="AF723" i="16"/>
  <c r="AE723" i="16"/>
  <c r="AD723" i="16"/>
  <c r="AC723" i="16"/>
  <c r="AB723" i="16"/>
  <c r="AA723" i="16"/>
  <c r="Z723" i="16"/>
  <c r="Y723" i="16"/>
  <c r="W723" i="16"/>
  <c r="V723" i="16"/>
  <c r="U723" i="16"/>
  <c r="T723" i="16"/>
  <c r="S723" i="16"/>
  <c r="R723" i="16"/>
  <c r="Q723" i="16"/>
  <c r="P723" i="16"/>
  <c r="O723" i="16"/>
  <c r="N723" i="16"/>
  <c r="M723" i="16"/>
  <c r="K723" i="16"/>
  <c r="K77" i="16" s="1"/>
  <c r="H723" i="16"/>
  <c r="AX723" i="16" s="1"/>
  <c r="AZ77" i="16" s="1"/>
  <c r="G723" i="16"/>
  <c r="G77" i="16" s="1"/>
  <c r="AU722" i="16"/>
  <c r="AT722" i="16"/>
  <c r="AS722" i="16"/>
  <c r="AR722" i="16"/>
  <c r="AQ722" i="16"/>
  <c r="AP722" i="16"/>
  <c r="AO722" i="16"/>
  <c r="AN722" i="16"/>
  <c r="AM722" i="16"/>
  <c r="AL722" i="16"/>
  <c r="AK722" i="16"/>
  <c r="AI722" i="16"/>
  <c r="AH722" i="16"/>
  <c r="AG722" i="16"/>
  <c r="AF722" i="16"/>
  <c r="AE722" i="16"/>
  <c r="AD722" i="16"/>
  <c r="AC722" i="16"/>
  <c r="AB722" i="16"/>
  <c r="AA722" i="16"/>
  <c r="Z722" i="16"/>
  <c r="Y722" i="16"/>
  <c r="W722" i="16"/>
  <c r="V722" i="16"/>
  <c r="U722" i="16"/>
  <c r="T722" i="16"/>
  <c r="S722" i="16"/>
  <c r="R722" i="16"/>
  <c r="Q722" i="16"/>
  <c r="P722" i="16"/>
  <c r="O722" i="16"/>
  <c r="N722" i="16"/>
  <c r="M722" i="16"/>
  <c r="K722" i="16"/>
  <c r="K76" i="16" s="1"/>
  <c r="H722" i="16"/>
  <c r="AX722" i="16" s="1"/>
  <c r="AZ76" i="16" s="1"/>
  <c r="G722" i="16"/>
  <c r="G76" i="16" s="1"/>
  <c r="AU721" i="16"/>
  <c r="AT721" i="16"/>
  <c r="AS721" i="16"/>
  <c r="AR721" i="16"/>
  <c r="AQ721" i="16"/>
  <c r="AP721" i="16"/>
  <c r="AO721" i="16"/>
  <c r="AN721" i="16"/>
  <c r="AM721" i="16"/>
  <c r="AL721" i="16"/>
  <c r="AK721" i="16"/>
  <c r="AI721" i="16"/>
  <c r="AH721" i="16"/>
  <c r="AG721" i="16"/>
  <c r="AF721" i="16"/>
  <c r="AE721" i="16"/>
  <c r="AD721" i="16"/>
  <c r="AC721" i="16"/>
  <c r="AB721" i="16"/>
  <c r="AA721" i="16"/>
  <c r="Z721" i="16"/>
  <c r="Y721" i="16"/>
  <c r="W721" i="16"/>
  <c r="V721" i="16"/>
  <c r="U721" i="16"/>
  <c r="T721" i="16"/>
  <c r="S721" i="16"/>
  <c r="R721" i="16"/>
  <c r="Q721" i="16"/>
  <c r="P721" i="16"/>
  <c r="O721" i="16"/>
  <c r="N721" i="16"/>
  <c r="M721" i="16"/>
  <c r="K721" i="16"/>
  <c r="K75" i="16" s="1"/>
  <c r="H721" i="16"/>
  <c r="G721" i="16"/>
  <c r="G75" i="16" s="1"/>
  <c r="AU720" i="16"/>
  <c r="AT720" i="16"/>
  <c r="AS720" i="16"/>
  <c r="AR720" i="16"/>
  <c r="AQ720" i="16"/>
  <c r="AP720" i="16"/>
  <c r="AO720" i="16"/>
  <c r="AN720" i="16"/>
  <c r="AM720" i="16"/>
  <c r="AL720" i="16"/>
  <c r="AK720" i="16"/>
  <c r="AI720" i="16"/>
  <c r="AH720" i="16"/>
  <c r="AG720" i="16"/>
  <c r="AF720" i="16"/>
  <c r="AE720" i="16"/>
  <c r="AD720" i="16"/>
  <c r="AC720" i="16"/>
  <c r="AB720" i="16"/>
  <c r="AA720" i="16"/>
  <c r="Z720" i="16"/>
  <c r="Y720" i="16"/>
  <c r="W720" i="16"/>
  <c r="V720" i="16"/>
  <c r="U720" i="16"/>
  <c r="T720" i="16"/>
  <c r="S720" i="16"/>
  <c r="R720" i="16"/>
  <c r="Q720" i="16"/>
  <c r="P720" i="16"/>
  <c r="O720" i="16"/>
  <c r="N720" i="16"/>
  <c r="M720" i="16"/>
  <c r="K720" i="16"/>
  <c r="K74" i="16" s="1"/>
  <c r="H720" i="16"/>
  <c r="H74" i="16" s="1"/>
  <c r="G720" i="16"/>
  <c r="G74" i="16" s="1"/>
  <c r="AU719" i="16"/>
  <c r="AT719" i="16"/>
  <c r="AS719" i="16"/>
  <c r="AR719" i="16"/>
  <c r="AQ719" i="16"/>
  <c r="AP719" i="16"/>
  <c r="AO719" i="16"/>
  <c r="AN719" i="16"/>
  <c r="AM719" i="16"/>
  <c r="AL719" i="16"/>
  <c r="AK719" i="16"/>
  <c r="AI719" i="16"/>
  <c r="AH719" i="16"/>
  <c r="AG719" i="16"/>
  <c r="AF719" i="16"/>
  <c r="AE719" i="16"/>
  <c r="AD719" i="16"/>
  <c r="AC719" i="16"/>
  <c r="AB719" i="16"/>
  <c r="AA719" i="16"/>
  <c r="Z719" i="16"/>
  <c r="Y719" i="16"/>
  <c r="W719" i="16"/>
  <c r="V719" i="16"/>
  <c r="U719" i="16"/>
  <c r="T719" i="16"/>
  <c r="S719" i="16"/>
  <c r="R719" i="16"/>
  <c r="Q719" i="16"/>
  <c r="P719" i="16"/>
  <c r="O719" i="16"/>
  <c r="N719" i="16"/>
  <c r="M719" i="16"/>
  <c r="K719" i="16"/>
  <c r="K73" i="16" s="1"/>
  <c r="H719" i="16"/>
  <c r="H73" i="16" s="1"/>
  <c r="G719" i="16"/>
  <c r="G73" i="16" s="1"/>
  <c r="AU718" i="16"/>
  <c r="AT718" i="16"/>
  <c r="AS718" i="16"/>
  <c r="AR718" i="16"/>
  <c r="AQ718" i="16"/>
  <c r="AP718" i="16"/>
  <c r="AO718" i="16"/>
  <c r="AN718" i="16"/>
  <c r="AM718" i="16"/>
  <c r="AL718" i="16"/>
  <c r="AK718" i="16"/>
  <c r="AI718" i="16"/>
  <c r="AH718" i="16"/>
  <c r="AG718" i="16"/>
  <c r="AF718" i="16"/>
  <c r="AE718" i="16"/>
  <c r="AD718" i="16"/>
  <c r="AC718" i="16"/>
  <c r="AB718" i="16"/>
  <c r="AA718" i="16"/>
  <c r="Z718" i="16"/>
  <c r="Y718" i="16"/>
  <c r="W718" i="16"/>
  <c r="V718" i="16"/>
  <c r="U718" i="16"/>
  <c r="T718" i="16"/>
  <c r="S718" i="16"/>
  <c r="R718" i="16"/>
  <c r="Q718" i="16"/>
  <c r="P718" i="16"/>
  <c r="O718" i="16"/>
  <c r="N718" i="16"/>
  <c r="M718" i="16"/>
  <c r="K718" i="16"/>
  <c r="K72" i="16" s="1"/>
  <c r="H718" i="16"/>
  <c r="H408" i="16" s="1"/>
  <c r="G718" i="16"/>
  <c r="G72" i="16" s="1"/>
  <c r="AU717" i="16"/>
  <c r="AT717" i="16"/>
  <c r="AS717" i="16"/>
  <c r="AR717" i="16"/>
  <c r="AQ717" i="16"/>
  <c r="AP717" i="16"/>
  <c r="AO717" i="16"/>
  <c r="AN717" i="16"/>
  <c r="AM717" i="16"/>
  <c r="AL717" i="16"/>
  <c r="AK717" i="16"/>
  <c r="AI717" i="16"/>
  <c r="AH717" i="16"/>
  <c r="AG717" i="16"/>
  <c r="AF717" i="16"/>
  <c r="AE717" i="16"/>
  <c r="AD717" i="16"/>
  <c r="AC717" i="16"/>
  <c r="AB717" i="16"/>
  <c r="AA717" i="16"/>
  <c r="Z717" i="16"/>
  <c r="Y717" i="16"/>
  <c r="W717" i="16"/>
  <c r="V717" i="16"/>
  <c r="U717" i="16"/>
  <c r="T717" i="16"/>
  <c r="S717" i="16"/>
  <c r="R717" i="16"/>
  <c r="Q717" i="16"/>
  <c r="P717" i="16"/>
  <c r="O717" i="16"/>
  <c r="N717" i="16"/>
  <c r="M717" i="16"/>
  <c r="K717" i="16"/>
  <c r="K71" i="16" s="1"/>
  <c r="H717" i="16"/>
  <c r="H407" i="16" s="1"/>
  <c r="G717" i="16"/>
  <c r="G71" i="16" s="1"/>
  <c r="AU716" i="16"/>
  <c r="AT716" i="16"/>
  <c r="AS716" i="16"/>
  <c r="AR716" i="16"/>
  <c r="AQ716" i="16"/>
  <c r="AP716" i="16"/>
  <c r="AO716" i="16"/>
  <c r="AN716" i="16"/>
  <c r="AM716" i="16"/>
  <c r="AL716" i="16"/>
  <c r="AK716" i="16"/>
  <c r="AI716" i="16"/>
  <c r="AH716" i="16"/>
  <c r="AG716" i="16"/>
  <c r="AF716" i="16"/>
  <c r="AE716" i="16"/>
  <c r="AD716" i="16"/>
  <c r="AC716" i="16"/>
  <c r="AB716" i="16"/>
  <c r="AA716" i="16"/>
  <c r="Z716" i="16"/>
  <c r="Y716" i="16"/>
  <c r="W716" i="16"/>
  <c r="V716" i="16"/>
  <c r="U716" i="16"/>
  <c r="T716" i="16"/>
  <c r="S716" i="16"/>
  <c r="R716" i="16"/>
  <c r="Q716" i="16"/>
  <c r="P716" i="16"/>
  <c r="O716" i="16"/>
  <c r="N716" i="16"/>
  <c r="M716" i="16"/>
  <c r="K716" i="16"/>
  <c r="K70" i="16" s="1"/>
  <c r="H716" i="16"/>
  <c r="H70" i="16" s="1"/>
  <c r="G716" i="16"/>
  <c r="G70" i="16" s="1"/>
  <c r="AU715" i="16"/>
  <c r="AT715" i="16"/>
  <c r="AS715" i="16"/>
  <c r="AR715" i="16"/>
  <c r="AQ715" i="16"/>
  <c r="AP715" i="16"/>
  <c r="AO715" i="16"/>
  <c r="AN715" i="16"/>
  <c r="AM715" i="16"/>
  <c r="AL715" i="16"/>
  <c r="AK715" i="16"/>
  <c r="AI715" i="16"/>
  <c r="AH715" i="16"/>
  <c r="AG715" i="16"/>
  <c r="AF715" i="16"/>
  <c r="AE715" i="16"/>
  <c r="AD715" i="16"/>
  <c r="AC715" i="16"/>
  <c r="AB715" i="16"/>
  <c r="AA715" i="16"/>
  <c r="Z715" i="16"/>
  <c r="Y715" i="16"/>
  <c r="W715" i="16"/>
  <c r="V715" i="16"/>
  <c r="U715" i="16"/>
  <c r="T715" i="16"/>
  <c r="S715" i="16"/>
  <c r="R715" i="16"/>
  <c r="Q715" i="16"/>
  <c r="P715" i="16"/>
  <c r="O715" i="16"/>
  <c r="N715" i="16"/>
  <c r="M715" i="16"/>
  <c r="K715" i="16"/>
  <c r="K69" i="16" s="1"/>
  <c r="H715" i="16"/>
  <c r="H69" i="16" s="1"/>
  <c r="G715" i="16"/>
  <c r="G69" i="16" s="1"/>
  <c r="AU714" i="16"/>
  <c r="AT714" i="16"/>
  <c r="AS714" i="16"/>
  <c r="AR714" i="16"/>
  <c r="AQ714" i="16"/>
  <c r="AP714" i="16"/>
  <c r="AO714" i="16"/>
  <c r="AN714" i="16"/>
  <c r="AM714" i="16"/>
  <c r="AL714" i="16"/>
  <c r="AK714" i="16"/>
  <c r="AI714" i="16"/>
  <c r="AH714" i="16"/>
  <c r="AG714" i="16"/>
  <c r="AF714" i="16"/>
  <c r="AE714" i="16"/>
  <c r="AD714" i="16"/>
  <c r="AC714" i="16"/>
  <c r="AB714" i="16"/>
  <c r="AA714" i="16"/>
  <c r="Z714" i="16"/>
  <c r="Y714" i="16"/>
  <c r="W714" i="16"/>
  <c r="V714" i="16"/>
  <c r="U714" i="16"/>
  <c r="T714" i="16"/>
  <c r="S714" i="16"/>
  <c r="R714" i="16"/>
  <c r="Q714" i="16"/>
  <c r="P714" i="16"/>
  <c r="O714" i="16"/>
  <c r="N714" i="16"/>
  <c r="M714" i="16"/>
  <c r="K714" i="16"/>
  <c r="K68" i="16" s="1"/>
  <c r="H714" i="16"/>
  <c r="H404" i="16" s="1"/>
  <c r="G714" i="16"/>
  <c r="G68" i="16" s="1"/>
  <c r="AU713" i="16"/>
  <c r="AT713" i="16"/>
  <c r="AS713" i="16"/>
  <c r="AR713" i="16"/>
  <c r="AQ713" i="16"/>
  <c r="AP713" i="16"/>
  <c r="AO713" i="16"/>
  <c r="AN713" i="16"/>
  <c r="AM713" i="16"/>
  <c r="AL713" i="16"/>
  <c r="AK713" i="16"/>
  <c r="AI713" i="16"/>
  <c r="AH713" i="16"/>
  <c r="AG713" i="16"/>
  <c r="AF713" i="16"/>
  <c r="AE713" i="16"/>
  <c r="AD713" i="16"/>
  <c r="AC713" i="16"/>
  <c r="AB713" i="16"/>
  <c r="AA713" i="16"/>
  <c r="Z713" i="16"/>
  <c r="Y713" i="16"/>
  <c r="W713" i="16"/>
  <c r="V713" i="16"/>
  <c r="U713" i="16"/>
  <c r="T713" i="16"/>
  <c r="S713" i="16"/>
  <c r="R713" i="16"/>
  <c r="Q713" i="16"/>
  <c r="P713" i="16"/>
  <c r="O713" i="16"/>
  <c r="N713" i="16"/>
  <c r="M713" i="16"/>
  <c r="K713" i="16"/>
  <c r="K67" i="16" s="1"/>
  <c r="H713" i="16"/>
  <c r="G713" i="16"/>
  <c r="G67" i="16" s="1"/>
  <c r="AU712" i="16"/>
  <c r="AT712" i="16"/>
  <c r="AS712" i="16"/>
  <c r="AR712" i="16"/>
  <c r="AQ712" i="16"/>
  <c r="AP712" i="16"/>
  <c r="AO712" i="16"/>
  <c r="AN712" i="16"/>
  <c r="AM712" i="16"/>
  <c r="AL712" i="16"/>
  <c r="AK712" i="16"/>
  <c r="AI712" i="16"/>
  <c r="AH712" i="16"/>
  <c r="AG712" i="16"/>
  <c r="AF712" i="16"/>
  <c r="AE712" i="16"/>
  <c r="AD712" i="16"/>
  <c r="AC712" i="16"/>
  <c r="AB712" i="16"/>
  <c r="AA712" i="16"/>
  <c r="Z712" i="16"/>
  <c r="Y712" i="16"/>
  <c r="W712" i="16"/>
  <c r="V712" i="16"/>
  <c r="U712" i="16"/>
  <c r="T712" i="16"/>
  <c r="S712" i="16"/>
  <c r="R712" i="16"/>
  <c r="Q712" i="16"/>
  <c r="P712" i="16"/>
  <c r="O712" i="16"/>
  <c r="N712" i="16"/>
  <c r="M712" i="16"/>
  <c r="K712" i="16"/>
  <c r="K66" i="16" s="1"/>
  <c r="H712" i="16"/>
  <c r="AX712" i="16" s="1"/>
  <c r="AZ66" i="16" s="1"/>
  <c r="G712" i="16"/>
  <c r="G66" i="16" s="1"/>
  <c r="AU711" i="16"/>
  <c r="AT711" i="16"/>
  <c r="AS711" i="16"/>
  <c r="AR711" i="16"/>
  <c r="AQ711" i="16"/>
  <c r="AP711" i="16"/>
  <c r="AO711" i="16"/>
  <c r="AN711" i="16"/>
  <c r="AM711" i="16"/>
  <c r="AL711" i="16"/>
  <c r="AK711" i="16"/>
  <c r="AI711" i="16"/>
  <c r="AH711" i="16"/>
  <c r="AG711" i="16"/>
  <c r="AF711" i="16"/>
  <c r="AE711" i="16"/>
  <c r="AD711" i="16"/>
  <c r="AC711" i="16"/>
  <c r="AB711" i="16"/>
  <c r="AA711" i="16"/>
  <c r="Z711" i="16"/>
  <c r="Y711" i="16"/>
  <c r="W711" i="16"/>
  <c r="V711" i="16"/>
  <c r="U711" i="16"/>
  <c r="T711" i="16"/>
  <c r="S711" i="16"/>
  <c r="R711" i="16"/>
  <c r="Q711" i="16"/>
  <c r="P711" i="16"/>
  <c r="O711" i="16"/>
  <c r="N711" i="16"/>
  <c r="M711" i="16"/>
  <c r="K711" i="16"/>
  <c r="K65" i="16" s="1"/>
  <c r="H711" i="16"/>
  <c r="AX711" i="16" s="1"/>
  <c r="AZ65" i="16" s="1"/>
  <c r="G711" i="16"/>
  <c r="G65" i="16" s="1"/>
  <c r="AU710" i="16"/>
  <c r="AT710" i="16"/>
  <c r="AS710" i="16"/>
  <c r="AR710" i="16"/>
  <c r="AQ710" i="16"/>
  <c r="AP710" i="16"/>
  <c r="AO710" i="16"/>
  <c r="AN710" i="16"/>
  <c r="AM710" i="16"/>
  <c r="AL710" i="16"/>
  <c r="AK710" i="16"/>
  <c r="AI710" i="16"/>
  <c r="AH710" i="16"/>
  <c r="AG710" i="16"/>
  <c r="AF710" i="16"/>
  <c r="AE710" i="16"/>
  <c r="AD710" i="16"/>
  <c r="AC710" i="16"/>
  <c r="AB710" i="16"/>
  <c r="AA710" i="16"/>
  <c r="Z710" i="16"/>
  <c r="Y710" i="16"/>
  <c r="W710" i="16"/>
  <c r="V710" i="16"/>
  <c r="U710" i="16"/>
  <c r="T710" i="16"/>
  <c r="S710" i="16"/>
  <c r="R710" i="16"/>
  <c r="Q710" i="16"/>
  <c r="P710" i="16"/>
  <c r="O710" i="16"/>
  <c r="N710" i="16"/>
  <c r="M710" i="16"/>
  <c r="K710" i="16"/>
  <c r="K64" i="16" s="1"/>
  <c r="H710" i="16"/>
  <c r="H400" i="16" s="1"/>
  <c r="G710" i="16"/>
  <c r="G64" i="16" s="1"/>
  <c r="AU709" i="16"/>
  <c r="AT709" i="16"/>
  <c r="AS709" i="16"/>
  <c r="AR709" i="16"/>
  <c r="AQ709" i="16"/>
  <c r="AP709" i="16"/>
  <c r="AO709" i="16"/>
  <c r="AN709" i="16"/>
  <c r="AM709" i="16"/>
  <c r="AL709" i="16"/>
  <c r="AK709" i="16"/>
  <c r="AI709" i="16"/>
  <c r="AH709" i="16"/>
  <c r="AG709" i="16"/>
  <c r="AF709" i="16"/>
  <c r="AE709" i="16"/>
  <c r="AD709" i="16"/>
  <c r="AC709" i="16"/>
  <c r="AB709" i="16"/>
  <c r="AA709" i="16"/>
  <c r="Z709" i="16"/>
  <c r="Y709" i="16"/>
  <c r="W709" i="16"/>
  <c r="V709" i="16"/>
  <c r="U709" i="16"/>
  <c r="T709" i="16"/>
  <c r="S709" i="16"/>
  <c r="R709" i="16"/>
  <c r="Q709" i="16"/>
  <c r="P709" i="16"/>
  <c r="O709" i="16"/>
  <c r="N709" i="16"/>
  <c r="M709" i="16"/>
  <c r="K709" i="16"/>
  <c r="K63" i="16" s="1"/>
  <c r="H709" i="16"/>
  <c r="G709" i="16"/>
  <c r="G63" i="16" s="1"/>
  <c r="AU708" i="16"/>
  <c r="AT708" i="16"/>
  <c r="AS708" i="16"/>
  <c r="AR708" i="16"/>
  <c r="AQ708" i="16"/>
  <c r="AP708" i="16"/>
  <c r="AO708" i="16"/>
  <c r="AN708" i="16"/>
  <c r="AM708" i="16"/>
  <c r="AL708" i="16"/>
  <c r="AK708" i="16"/>
  <c r="AI708" i="16"/>
  <c r="AH708" i="16"/>
  <c r="AG708" i="16"/>
  <c r="AF708" i="16"/>
  <c r="AE708" i="16"/>
  <c r="AD708" i="16"/>
  <c r="AC708" i="16"/>
  <c r="AB708" i="16"/>
  <c r="AA708" i="16"/>
  <c r="Z708" i="16"/>
  <c r="Y708" i="16"/>
  <c r="W708" i="16"/>
  <c r="V708" i="16"/>
  <c r="U708" i="16"/>
  <c r="T708" i="16"/>
  <c r="S708" i="16"/>
  <c r="R708" i="16"/>
  <c r="Q708" i="16"/>
  <c r="P708" i="16"/>
  <c r="O708" i="16"/>
  <c r="N708" i="16"/>
  <c r="M708" i="16"/>
  <c r="K708" i="16"/>
  <c r="K62" i="16" s="1"/>
  <c r="H708" i="16"/>
  <c r="H398" i="16" s="1"/>
  <c r="G708" i="16"/>
  <c r="G62" i="16" s="1"/>
  <c r="AU707" i="16"/>
  <c r="AT707" i="16"/>
  <c r="AS707" i="16"/>
  <c r="AR707" i="16"/>
  <c r="AQ707" i="16"/>
  <c r="AP707" i="16"/>
  <c r="AO707" i="16"/>
  <c r="AN707" i="16"/>
  <c r="AM707" i="16"/>
  <c r="AL707" i="16"/>
  <c r="AK707" i="16"/>
  <c r="AI707" i="16"/>
  <c r="AH707" i="16"/>
  <c r="AG707" i="16"/>
  <c r="AF707" i="16"/>
  <c r="AE707" i="16"/>
  <c r="AD707" i="16"/>
  <c r="AC707" i="16"/>
  <c r="AB707" i="16"/>
  <c r="AA707" i="16"/>
  <c r="Z707" i="16"/>
  <c r="Y707" i="16"/>
  <c r="W707" i="16"/>
  <c r="V707" i="16"/>
  <c r="U707" i="16"/>
  <c r="T707" i="16"/>
  <c r="S707" i="16"/>
  <c r="R707" i="16"/>
  <c r="Q707" i="16"/>
  <c r="P707" i="16"/>
  <c r="O707" i="16"/>
  <c r="N707" i="16"/>
  <c r="M707" i="16"/>
  <c r="K707" i="16"/>
  <c r="K61" i="16" s="1"/>
  <c r="H707" i="16"/>
  <c r="H61" i="16" s="1"/>
  <c r="G707" i="16"/>
  <c r="G61" i="16" s="1"/>
  <c r="AU706" i="16"/>
  <c r="AT706" i="16"/>
  <c r="AS706" i="16"/>
  <c r="AR706" i="16"/>
  <c r="AQ706" i="16"/>
  <c r="AP706" i="16"/>
  <c r="AO706" i="16"/>
  <c r="AN706" i="16"/>
  <c r="AM706" i="16"/>
  <c r="AL706" i="16"/>
  <c r="AK706" i="16"/>
  <c r="AI706" i="16"/>
  <c r="AH706" i="16"/>
  <c r="AG706" i="16"/>
  <c r="AF706" i="16"/>
  <c r="AE706" i="16"/>
  <c r="AD706" i="16"/>
  <c r="AC706" i="16"/>
  <c r="AB706" i="16"/>
  <c r="AA706" i="16"/>
  <c r="Z706" i="16"/>
  <c r="Y706" i="16"/>
  <c r="W706" i="16"/>
  <c r="V706" i="16"/>
  <c r="U706" i="16"/>
  <c r="T706" i="16"/>
  <c r="S706" i="16"/>
  <c r="R706" i="16"/>
  <c r="Q706" i="16"/>
  <c r="P706" i="16"/>
  <c r="O706" i="16"/>
  <c r="N706" i="16"/>
  <c r="M706" i="16"/>
  <c r="K706" i="16"/>
  <c r="K60" i="16" s="1"/>
  <c r="H706" i="16"/>
  <c r="H60" i="16" s="1"/>
  <c r="G706" i="16"/>
  <c r="G60" i="16" s="1"/>
  <c r="AU705" i="16"/>
  <c r="AT705" i="16"/>
  <c r="AS705" i="16"/>
  <c r="AR705" i="16"/>
  <c r="AQ705" i="16"/>
  <c r="AP705" i="16"/>
  <c r="AO705" i="16"/>
  <c r="AN705" i="16"/>
  <c r="AM705" i="16"/>
  <c r="AL705" i="16"/>
  <c r="AK705" i="16"/>
  <c r="AI705" i="16"/>
  <c r="AH705" i="16"/>
  <c r="AG705" i="16"/>
  <c r="AF705" i="16"/>
  <c r="AE705" i="16"/>
  <c r="AD705" i="16"/>
  <c r="AC705" i="16"/>
  <c r="AB705" i="16"/>
  <c r="AA705" i="16"/>
  <c r="Z705" i="16"/>
  <c r="Y705" i="16"/>
  <c r="W705" i="16"/>
  <c r="V705" i="16"/>
  <c r="U705" i="16"/>
  <c r="T705" i="16"/>
  <c r="S705" i="16"/>
  <c r="R705" i="16"/>
  <c r="Q705" i="16"/>
  <c r="P705" i="16"/>
  <c r="O705" i="16"/>
  <c r="N705" i="16"/>
  <c r="M705" i="16"/>
  <c r="K705" i="16"/>
  <c r="K59" i="16" s="1"/>
  <c r="H705" i="16"/>
  <c r="AX705" i="16" s="1"/>
  <c r="AZ59" i="16" s="1"/>
  <c r="G705" i="16"/>
  <c r="G59" i="16" s="1"/>
  <c r="AU704" i="16"/>
  <c r="AT704" i="16"/>
  <c r="AS704" i="16"/>
  <c r="AR704" i="16"/>
  <c r="AQ704" i="16"/>
  <c r="AP704" i="16"/>
  <c r="AO704" i="16"/>
  <c r="AN704" i="16"/>
  <c r="AM704" i="16"/>
  <c r="AL704" i="16"/>
  <c r="AK704" i="16"/>
  <c r="AI704" i="16"/>
  <c r="AH704" i="16"/>
  <c r="AG704" i="16"/>
  <c r="AF704" i="16"/>
  <c r="AE704" i="16"/>
  <c r="AD704" i="16"/>
  <c r="AC704" i="16"/>
  <c r="AB704" i="16"/>
  <c r="AA704" i="16"/>
  <c r="Z704" i="16"/>
  <c r="Y704" i="16"/>
  <c r="W704" i="16"/>
  <c r="V704" i="16"/>
  <c r="U704" i="16"/>
  <c r="T704" i="16"/>
  <c r="S704" i="16"/>
  <c r="R704" i="16"/>
  <c r="Q704" i="16"/>
  <c r="P704" i="16"/>
  <c r="O704" i="16"/>
  <c r="N704" i="16"/>
  <c r="M704" i="16"/>
  <c r="K704" i="16"/>
  <c r="K58" i="16" s="1"/>
  <c r="H704" i="16"/>
  <c r="H58" i="16" s="1"/>
  <c r="G704" i="16"/>
  <c r="G58" i="16" s="1"/>
  <c r="AU703" i="16"/>
  <c r="AT703" i="16"/>
  <c r="AS703" i="16"/>
  <c r="AR703" i="16"/>
  <c r="AQ703" i="16"/>
  <c r="AP703" i="16"/>
  <c r="AO703" i="16"/>
  <c r="AN703" i="16"/>
  <c r="AM703" i="16"/>
  <c r="AL703" i="16"/>
  <c r="AK703" i="16"/>
  <c r="AI703" i="16"/>
  <c r="AH703" i="16"/>
  <c r="AG703" i="16"/>
  <c r="AF703" i="16"/>
  <c r="AE703" i="16"/>
  <c r="AD703" i="16"/>
  <c r="AC703" i="16"/>
  <c r="AB703" i="16"/>
  <c r="AA703" i="16"/>
  <c r="Z703" i="16"/>
  <c r="Y703" i="16"/>
  <c r="W703" i="16"/>
  <c r="V703" i="16"/>
  <c r="U703" i="16"/>
  <c r="T703" i="16"/>
  <c r="S703" i="16"/>
  <c r="R703" i="16"/>
  <c r="Q703" i="16"/>
  <c r="P703" i="16"/>
  <c r="O703" i="16"/>
  <c r="N703" i="16"/>
  <c r="M703" i="16"/>
  <c r="K703" i="16"/>
  <c r="K57" i="16" s="1"/>
  <c r="H703" i="16"/>
  <c r="AX703" i="16" s="1"/>
  <c r="AZ57" i="16" s="1"/>
  <c r="G703" i="16"/>
  <c r="G57" i="16" s="1"/>
  <c r="AU702" i="16"/>
  <c r="AT702" i="16"/>
  <c r="AS702" i="16"/>
  <c r="AR702" i="16"/>
  <c r="AQ702" i="16"/>
  <c r="AP702" i="16"/>
  <c r="AO702" i="16"/>
  <c r="AN702" i="16"/>
  <c r="AM702" i="16"/>
  <c r="AL702" i="16"/>
  <c r="AK702" i="16"/>
  <c r="AI702" i="16"/>
  <c r="AH702" i="16"/>
  <c r="AG702" i="16"/>
  <c r="AF702" i="16"/>
  <c r="AE702" i="16"/>
  <c r="AD702" i="16"/>
  <c r="AC702" i="16"/>
  <c r="AB702" i="16"/>
  <c r="AA702" i="16"/>
  <c r="Z702" i="16"/>
  <c r="Y702" i="16"/>
  <c r="W702" i="16"/>
  <c r="V702" i="16"/>
  <c r="U702" i="16"/>
  <c r="T702" i="16"/>
  <c r="S702" i="16"/>
  <c r="R702" i="16"/>
  <c r="Q702" i="16"/>
  <c r="P702" i="16"/>
  <c r="O702" i="16"/>
  <c r="N702" i="16"/>
  <c r="M702" i="16"/>
  <c r="K702" i="16"/>
  <c r="K56" i="16" s="1"/>
  <c r="H702" i="16"/>
  <c r="H392" i="16" s="1"/>
  <c r="G702" i="16"/>
  <c r="G56" i="16" s="1"/>
  <c r="AU701" i="16"/>
  <c r="AT701" i="16"/>
  <c r="AS701" i="16"/>
  <c r="AR701" i="16"/>
  <c r="AQ701" i="16"/>
  <c r="AP701" i="16"/>
  <c r="AO701" i="16"/>
  <c r="AN701" i="16"/>
  <c r="AM701" i="16"/>
  <c r="AL701" i="16"/>
  <c r="AK701" i="16"/>
  <c r="AI701" i="16"/>
  <c r="AH701" i="16"/>
  <c r="AG701" i="16"/>
  <c r="AF701" i="16"/>
  <c r="AE701" i="16"/>
  <c r="AD701" i="16"/>
  <c r="AC701" i="16"/>
  <c r="AB701" i="16"/>
  <c r="AA701" i="16"/>
  <c r="Z701" i="16"/>
  <c r="Y701" i="16"/>
  <c r="W701" i="16"/>
  <c r="V701" i="16"/>
  <c r="U701" i="16"/>
  <c r="T701" i="16"/>
  <c r="S701" i="16"/>
  <c r="R701" i="16"/>
  <c r="Q701" i="16"/>
  <c r="P701" i="16"/>
  <c r="O701" i="16"/>
  <c r="N701" i="16"/>
  <c r="M701" i="16"/>
  <c r="K701" i="16"/>
  <c r="K55" i="16" s="1"/>
  <c r="H701" i="16"/>
  <c r="AX701" i="16" s="1"/>
  <c r="AZ55" i="16" s="1"/>
  <c r="G701" i="16"/>
  <c r="G55" i="16" s="1"/>
  <c r="AU700" i="16"/>
  <c r="AT700" i="16"/>
  <c r="AS700" i="16"/>
  <c r="AR700" i="16"/>
  <c r="AQ700" i="16"/>
  <c r="AP700" i="16"/>
  <c r="AO700" i="16"/>
  <c r="AN700" i="16"/>
  <c r="AM700" i="16"/>
  <c r="AL700" i="16"/>
  <c r="AK700" i="16"/>
  <c r="AI700" i="16"/>
  <c r="AH700" i="16"/>
  <c r="AG700" i="16"/>
  <c r="AF700" i="16"/>
  <c r="AE700" i="16"/>
  <c r="AD700" i="16"/>
  <c r="AC700" i="16"/>
  <c r="AB700" i="16"/>
  <c r="AA700" i="16"/>
  <c r="Z700" i="16"/>
  <c r="Y700" i="16"/>
  <c r="W700" i="16"/>
  <c r="V700" i="16"/>
  <c r="U700" i="16"/>
  <c r="T700" i="16"/>
  <c r="S700" i="16"/>
  <c r="R700" i="16"/>
  <c r="Q700" i="16"/>
  <c r="P700" i="16"/>
  <c r="O700" i="16"/>
  <c r="N700" i="16"/>
  <c r="M700" i="16"/>
  <c r="K700" i="16"/>
  <c r="K54" i="16" s="1"/>
  <c r="H700" i="16"/>
  <c r="AX700" i="16" s="1"/>
  <c r="AZ54" i="16" s="1"/>
  <c r="G700" i="16"/>
  <c r="G54" i="16" s="1"/>
  <c r="AU699" i="16"/>
  <c r="AT699" i="16"/>
  <c r="AS699" i="16"/>
  <c r="AR699" i="16"/>
  <c r="AQ699" i="16"/>
  <c r="AP699" i="16"/>
  <c r="AO699" i="16"/>
  <c r="AN699" i="16"/>
  <c r="AM699" i="16"/>
  <c r="AL699" i="16"/>
  <c r="AK699" i="16"/>
  <c r="AI699" i="16"/>
  <c r="AH699" i="16"/>
  <c r="AG699" i="16"/>
  <c r="AF699" i="16"/>
  <c r="AE699" i="16"/>
  <c r="AD699" i="16"/>
  <c r="AC699" i="16"/>
  <c r="AB699" i="16"/>
  <c r="AA699" i="16"/>
  <c r="Z699" i="16"/>
  <c r="Y699" i="16"/>
  <c r="W699" i="16"/>
  <c r="V699" i="16"/>
  <c r="U699" i="16"/>
  <c r="T699" i="16"/>
  <c r="S699" i="16"/>
  <c r="R699" i="16"/>
  <c r="Q699" i="16"/>
  <c r="P699" i="16"/>
  <c r="O699" i="16"/>
  <c r="N699" i="16"/>
  <c r="M699" i="16"/>
  <c r="K699" i="16"/>
  <c r="K53" i="16" s="1"/>
  <c r="H699" i="16"/>
  <c r="H389" i="16" s="1"/>
  <c r="G699" i="16"/>
  <c r="G53" i="16" s="1"/>
  <c r="AU698" i="16"/>
  <c r="AT698" i="16"/>
  <c r="AS698" i="16"/>
  <c r="AR698" i="16"/>
  <c r="AQ698" i="16"/>
  <c r="AP698" i="16"/>
  <c r="AO698" i="16"/>
  <c r="AN698" i="16"/>
  <c r="AM698" i="16"/>
  <c r="AL698" i="16"/>
  <c r="AK698" i="16"/>
  <c r="AI698" i="16"/>
  <c r="AH698" i="16"/>
  <c r="AG698" i="16"/>
  <c r="AF698" i="16"/>
  <c r="AE698" i="16"/>
  <c r="AD698" i="16"/>
  <c r="AC698" i="16"/>
  <c r="AB698" i="16"/>
  <c r="AA698" i="16"/>
  <c r="Z698" i="16"/>
  <c r="Y698" i="16"/>
  <c r="W698" i="16"/>
  <c r="V698" i="16"/>
  <c r="U698" i="16"/>
  <c r="T698" i="16"/>
  <c r="S698" i="16"/>
  <c r="R698" i="16"/>
  <c r="Q698" i="16"/>
  <c r="P698" i="16"/>
  <c r="O698" i="16"/>
  <c r="N698" i="16"/>
  <c r="M698" i="16"/>
  <c r="K698" i="16"/>
  <c r="K52" i="16" s="1"/>
  <c r="H698" i="16"/>
  <c r="AX698" i="16" s="1"/>
  <c r="AZ52" i="16" s="1"/>
  <c r="G698" i="16"/>
  <c r="G52" i="16" s="1"/>
  <c r="AU697" i="16"/>
  <c r="AT697" i="16"/>
  <c r="AS697" i="16"/>
  <c r="AR697" i="16"/>
  <c r="AQ697" i="16"/>
  <c r="AP697" i="16"/>
  <c r="AO697" i="16"/>
  <c r="AN697" i="16"/>
  <c r="AM697" i="16"/>
  <c r="AL697" i="16"/>
  <c r="AK697" i="16"/>
  <c r="AI697" i="16"/>
  <c r="AH697" i="16"/>
  <c r="AG697" i="16"/>
  <c r="AF697" i="16"/>
  <c r="AE697" i="16"/>
  <c r="AD697" i="16"/>
  <c r="AC697" i="16"/>
  <c r="AB697" i="16"/>
  <c r="AA697" i="16"/>
  <c r="Z697" i="16"/>
  <c r="Y697" i="16"/>
  <c r="W697" i="16"/>
  <c r="V697" i="16"/>
  <c r="U697" i="16"/>
  <c r="T697" i="16"/>
  <c r="S697" i="16"/>
  <c r="R697" i="16"/>
  <c r="Q697" i="16"/>
  <c r="P697" i="16"/>
  <c r="O697" i="16"/>
  <c r="N697" i="16"/>
  <c r="M697" i="16"/>
  <c r="K697" i="16"/>
  <c r="K51" i="16" s="1"/>
  <c r="H697" i="16"/>
  <c r="G697" i="16"/>
  <c r="G51" i="16" s="1"/>
  <c r="AU696" i="16"/>
  <c r="AT696" i="16"/>
  <c r="AS696" i="16"/>
  <c r="AR696" i="16"/>
  <c r="AQ696" i="16"/>
  <c r="AP696" i="16"/>
  <c r="AO696" i="16"/>
  <c r="AN696" i="16"/>
  <c r="AM696" i="16"/>
  <c r="AL696" i="16"/>
  <c r="AK696" i="16"/>
  <c r="AI696" i="16"/>
  <c r="AH696" i="16"/>
  <c r="AG696" i="16"/>
  <c r="AF696" i="16"/>
  <c r="AE696" i="16"/>
  <c r="AD696" i="16"/>
  <c r="AC696" i="16"/>
  <c r="AB696" i="16"/>
  <c r="AA696" i="16"/>
  <c r="Z696" i="16"/>
  <c r="Y696" i="16"/>
  <c r="W696" i="16"/>
  <c r="V696" i="16"/>
  <c r="U696" i="16"/>
  <c r="T696" i="16"/>
  <c r="S696" i="16"/>
  <c r="R696" i="16"/>
  <c r="Q696" i="16"/>
  <c r="P696" i="16"/>
  <c r="O696" i="16"/>
  <c r="N696" i="16"/>
  <c r="M696" i="16"/>
  <c r="K696" i="16"/>
  <c r="K50" i="16" s="1"/>
  <c r="H696" i="16"/>
  <c r="G696" i="16"/>
  <c r="G50" i="16" s="1"/>
  <c r="AU695" i="16"/>
  <c r="AT695" i="16"/>
  <c r="AS695" i="16"/>
  <c r="AR695" i="16"/>
  <c r="AQ695" i="16"/>
  <c r="AP695" i="16"/>
  <c r="AO695" i="16"/>
  <c r="AN695" i="16"/>
  <c r="AM695" i="16"/>
  <c r="AL695" i="16"/>
  <c r="AK695" i="16"/>
  <c r="AI695" i="16"/>
  <c r="AH695" i="16"/>
  <c r="AG695" i="16"/>
  <c r="AF695" i="16"/>
  <c r="AE695" i="16"/>
  <c r="AD695" i="16"/>
  <c r="AC695" i="16"/>
  <c r="AB695" i="16"/>
  <c r="AA695" i="16"/>
  <c r="Z695" i="16"/>
  <c r="Y695" i="16"/>
  <c r="W695" i="16"/>
  <c r="V695" i="16"/>
  <c r="U695" i="16"/>
  <c r="T695" i="16"/>
  <c r="S695" i="16"/>
  <c r="R695" i="16"/>
  <c r="Q695" i="16"/>
  <c r="P695" i="16"/>
  <c r="O695" i="16"/>
  <c r="N695" i="16"/>
  <c r="M695" i="16"/>
  <c r="K695" i="16"/>
  <c r="K49" i="16" s="1"/>
  <c r="H695" i="16"/>
  <c r="H49" i="16" s="1"/>
  <c r="G695" i="16"/>
  <c r="G49" i="16" s="1"/>
  <c r="AU694" i="16"/>
  <c r="AT694" i="16"/>
  <c r="AS694" i="16"/>
  <c r="AR694" i="16"/>
  <c r="AQ694" i="16"/>
  <c r="AP694" i="16"/>
  <c r="AO694" i="16"/>
  <c r="AN694" i="16"/>
  <c r="AM694" i="16"/>
  <c r="AL694" i="16"/>
  <c r="AK694" i="16"/>
  <c r="AI694" i="16"/>
  <c r="AH694" i="16"/>
  <c r="AG694" i="16"/>
  <c r="AF694" i="16"/>
  <c r="AE694" i="16"/>
  <c r="AD694" i="16"/>
  <c r="AC694" i="16"/>
  <c r="AB694" i="16"/>
  <c r="AA694" i="16"/>
  <c r="Z694" i="16"/>
  <c r="Y694" i="16"/>
  <c r="W694" i="16"/>
  <c r="V694" i="16"/>
  <c r="U694" i="16"/>
  <c r="T694" i="16"/>
  <c r="S694" i="16"/>
  <c r="R694" i="16"/>
  <c r="Q694" i="16"/>
  <c r="P694" i="16"/>
  <c r="O694" i="16"/>
  <c r="N694" i="16"/>
  <c r="M694" i="16"/>
  <c r="K694" i="16"/>
  <c r="K48" i="16" s="1"/>
  <c r="H694" i="16"/>
  <c r="H48" i="16" s="1"/>
  <c r="G694" i="16"/>
  <c r="G48" i="16" s="1"/>
  <c r="AU693" i="16"/>
  <c r="AT693" i="16"/>
  <c r="AS693" i="16"/>
  <c r="AR693" i="16"/>
  <c r="AQ693" i="16"/>
  <c r="AP693" i="16"/>
  <c r="AO693" i="16"/>
  <c r="AN693" i="16"/>
  <c r="AM693" i="16"/>
  <c r="AL693" i="16"/>
  <c r="AK693" i="16"/>
  <c r="AI693" i="16"/>
  <c r="AH693" i="16"/>
  <c r="AG693" i="16"/>
  <c r="AF693" i="16"/>
  <c r="AE693" i="16"/>
  <c r="AD693" i="16"/>
  <c r="AC693" i="16"/>
  <c r="AB693" i="16"/>
  <c r="AA693" i="16"/>
  <c r="Z693" i="16"/>
  <c r="Y693" i="16"/>
  <c r="W693" i="16"/>
  <c r="V693" i="16"/>
  <c r="U693" i="16"/>
  <c r="T693" i="16"/>
  <c r="S693" i="16"/>
  <c r="R693" i="16"/>
  <c r="Q693" i="16"/>
  <c r="P693" i="16"/>
  <c r="O693" i="16"/>
  <c r="N693" i="16"/>
  <c r="M693" i="16"/>
  <c r="K693" i="16"/>
  <c r="K47" i="16" s="1"/>
  <c r="H693" i="16"/>
  <c r="AX693" i="16" s="1"/>
  <c r="AZ47" i="16" s="1"/>
  <c r="G693" i="16"/>
  <c r="G47" i="16" s="1"/>
  <c r="AU692" i="16"/>
  <c r="AT692" i="16"/>
  <c r="AS692" i="16"/>
  <c r="AR692" i="16"/>
  <c r="AQ692" i="16"/>
  <c r="AP692" i="16"/>
  <c r="AO692" i="16"/>
  <c r="AN692" i="16"/>
  <c r="AM692" i="16"/>
  <c r="AL692" i="16"/>
  <c r="AK692" i="16"/>
  <c r="AI692" i="16"/>
  <c r="AH692" i="16"/>
  <c r="AG692" i="16"/>
  <c r="AF692" i="16"/>
  <c r="AE692" i="16"/>
  <c r="AD692" i="16"/>
  <c r="AC692" i="16"/>
  <c r="AB692" i="16"/>
  <c r="AA692" i="16"/>
  <c r="Z692" i="16"/>
  <c r="Y692" i="16"/>
  <c r="W692" i="16"/>
  <c r="V692" i="16"/>
  <c r="U692" i="16"/>
  <c r="T692" i="16"/>
  <c r="S692" i="16"/>
  <c r="R692" i="16"/>
  <c r="Q692" i="16"/>
  <c r="P692" i="16"/>
  <c r="O692" i="16"/>
  <c r="N692" i="16"/>
  <c r="M692" i="16"/>
  <c r="K692" i="16"/>
  <c r="K46" i="16" s="1"/>
  <c r="H692" i="16"/>
  <c r="H382" i="16" s="1"/>
  <c r="G692" i="16"/>
  <c r="G46" i="16" s="1"/>
  <c r="AU691" i="16"/>
  <c r="AT691" i="16"/>
  <c r="AS691" i="16"/>
  <c r="AR691" i="16"/>
  <c r="AQ691" i="16"/>
  <c r="AP691" i="16"/>
  <c r="AO691" i="16"/>
  <c r="AN691" i="16"/>
  <c r="AM691" i="16"/>
  <c r="AL691" i="16"/>
  <c r="AK691" i="16"/>
  <c r="AI691" i="16"/>
  <c r="AH691" i="16"/>
  <c r="AG691" i="16"/>
  <c r="AF691" i="16"/>
  <c r="AE691" i="16"/>
  <c r="AD691" i="16"/>
  <c r="AC691" i="16"/>
  <c r="AB691" i="16"/>
  <c r="AA691" i="16"/>
  <c r="Z691" i="16"/>
  <c r="Y691" i="16"/>
  <c r="W691" i="16"/>
  <c r="V691" i="16"/>
  <c r="U691" i="16"/>
  <c r="T691" i="16"/>
  <c r="S691" i="16"/>
  <c r="R691" i="16"/>
  <c r="Q691" i="16"/>
  <c r="P691" i="16"/>
  <c r="O691" i="16"/>
  <c r="N691" i="16"/>
  <c r="M691" i="16"/>
  <c r="K691" i="16"/>
  <c r="K45" i="16" s="1"/>
  <c r="H691" i="16"/>
  <c r="AX691" i="16" s="1"/>
  <c r="AZ45" i="16" s="1"/>
  <c r="G691" i="16"/>
  <c r="G45" i="16" s="1"/>
  <c r="AU690" i="16"/>
  <c r="AT690" i="16"/>
  <c r="AS690" i="16"/>
  <c r="AR690" i="16"/>
  <c r="AQ690" i="16"/>
  <c r="AP690" i="16"/>
  <c r="AO690" i="16"/>
  <c r="AN690" i="16"/>
  <c r="AM690" i="16"/>
  <c r="AL690" i="16"/>
  <c r="AK690" i="16"/>
  <c r="AI690" i="16"/>
  <c r="AH690" i="16"/>
  <c r="AG690" i="16"/>
  <c r="AF690" i="16"/>
  <c r="AE690" i="16"/>
  <c r="AD690" i="16"/>
  <c r="AC690" i="16"/>
  <c r="AB690" i="16"/>
  <c r="AA690" i="16"/>
  <c r="Z690" i="16"/>
  <c r="Y690" i="16"/>
  <c r="W690" i="16"/>
  <c r="V690" i="16"/>
  <c r="U690" i="16"/>
  <c r="T690" i="16"/>
  <c r="S690" i="16"/>
  <c r="R690" i="16"/>
  <c r="Q690" i="16"/>
  <c r="P690" i="16"/>
  <c r="O690" i="16"/>
  <c r="N690" i="16"/>
  <c r="M690" i="16"/>
  <c r="K690" i="16"/>
  <c r="K44" i="16" s="1"/>
  <c r="H690" i="16"/>
  <c r="H44" i="16" s="1"/>
  <c r="G690" i="16"/>
  <c r="G44" i="16" s="1"/>
  <c r="AU689" i="16"/>
  <c r="AT689" i="16"/>
  <c r="AS689" i="16"/>
  <c r="AR689" i="16"/>
  <c r="AQ689" i="16"/>
  <c r="AP689" i="16"/>
  <c r="AO689" i="16"/>
  <c r="AN689" i="16"/>
  <c r="AM689" i="16"/>
  <c r="AL689" i="16"/>
  <c r="AK689" i="16"/>
  <c r="AI689" i="16"/>
  <c r="AH689" i="16"/>
  <c r="AG689" i="16"/>
  <c r="AF689" i="16"/>
  <c r="AE689" i="16"/>
  <c r="AD689" i="16"/>
  <c r="AC689" i="16"/>
  <c r="AB689" i="16"/>
  <c r="AA689" i="16"/>
  <c r="Z689" i="16"/>
  <c r="Y689" i="16"/>
  <c r="W689" i="16"/>
  <c r="V689" i="16"/>
  <c r="U689" i="16"/>
  <c r="T689" i="16"/>
  <c r="S689" i="16"/>
  <c r="R689" i="16"/>
  <c r="Q689" i="16"/>
  <c r="P689" i="16"/>
  <c r="O689" i="16"/>
  <c r="N689" i="16"/>
  <c r="M689" i="16"/>
  <c r="K689" i="16"/>
  <c r="K43" i="16" s="1"/>
  <c r="H689" i="16"/>
  <c r="AX689" i="16" s="1"/>
  <c r="AZ43" i="16" s="1"/>
  <c r="G689" i="16"/>
  <c r="G43" i="16" s="1"/>
  <c r="AU688" i="16"/>
  <c r="AT688" i="16"/>
  <c r="AS688" i="16"/>
  <c r="AR688" i="16"/>
  <c r="AQ688" i="16"/>
  <c r="AP688" i="16"/>
  <c r="AO688" i="16"/>
  <c r="AN688" i="16"/>
  <c r="AM688" i="16"/>
  <c r="AL688" i="16"/>
  <c r="AK688" i="16"/>
  <c r="AI688" i="16"/>
  <c r="AH688" i="16"/>
  <c r="AG688" i="16"/>
  <c r="AF688" i="16"/>
  <c r="AE688" i="16"/>
  <c r="AD688" i="16"/>
  <c r="AC688" i="16"/>
  <c r="AB688" i="16"/>
  <c r="AA688" i="16"/>
  <c r="Z688" i="16"/>
  <c r="Y688" i="16"/>
  <c r="W688" i="16"/>
  <c r="V688" i="16"/>
  <c r="U688" i="16"/>
  <c r="T688" i="16"/>
  <c r="S688" i="16"/>
  <c r="R688" i="16"/>
  <c r="Q688" i="16"/>
  <c r="P688" i="16"/>
  <c r="O688" i="16"/>
  <c r="N688" i="16"/>
  <c r="M688" i="16"/>
  <c r="K688" i="16"/>
  <c r="K42" i="16" s="1"/>
  <c r="H688" i="16"/>
  <c r="G688" i="16"/>
  <c r="G42" i="16" s="1"/>
  <c r="AU687" i="16"/>
  <c r="AT687" i="16"/>
  <c r="AS687" i="16"/>
  <c r="AR687" i="16"/>
  <c r="AQ687" i="16"/>
  <c r="AP687" i="16"/>
  <c r="AO687" i="16"/>
  <c r="AN687" i="16"/>
  <c r="AM687" i="16"/>
  <c r="AL687" i="16"/>
  <c r="AK687" i="16"/>
  <c r="AI687" i="16"/>
  <c r="AH687" i="16"/>
  <c r="AG687" i="16"/>
  <c r="AF687" i="16"/>
  <c r="AE687" i="16"/>
  <c r="AD687" i="16"/>
  <c r="AC687" i="16"/>
  <c r="AB687" i="16"/>
  <c r="AA687" i="16"/>
  <c r="Z687" i="16"/>
  <c r="Y687" i="16"/>
  <c r="W687" i="16"/>
  <c r="V687" i="16"/>
  <c r="U687" i="16"/>
  <c r="T687" i="16"/>
  <c r="S687" i="16"/>
  <c r="R687" i="16"/>
  <c r="Q687" i="16"/>
  <c r="P687" i="16"/>
  <c r="O687" i="16"/>
  <c r="N687" i="16"/>
  <c r="M687" i="16"/>
  <c r="K687" i="16"/>
  <c r="K41" i="16" s="1"/>
  <c r="H687" i="16"/>
  <c r="AX687" i="16" s="1"/>
  <c r="AZ41" i="16" s="1"/>
  <c r="G687" i="16"/>
  <c r="G41" i="16" s="1"/>
  <c r="AU686" i="16"/>
  <c r="AT686" i="16"/>
  <c r="AS686" i="16"/>
  <c r="AR686" i="16"/>
  <c r="AQ686" i="16"/>
  <c r="AP686" i="16"/>
  <c r="AO686" i="16"/>
  <c r="AN686" i="16"/>
  <c r="AM686" i="16"/>
  <c r="AL686" i="16"/>
  <c r="AK686" i="16"/>
  <c r="AI686" i="16"/>
  <c r="AH686" i="16"/>
  <c r="AG686" i="16"/>
  <c r="AF686" i="16"/>
  <c r="AE686" i="16"/>
  <c r="AD686" i="16"/>
  <c r="AC686" i="16"/>
  <c r="AB686" i="16"/>
  <c r="AA686" i="16"/>
  <c r="Z686" i="16"/>
  <c r="Y686" i="16"/>
  <c r="W686" i="16"/>
  <c r="V686" i="16"/>
  <c r="U686" i="16"/>
  <c r="T686" i="16"/>
  <c r="S686" i="16"/>
  <c r="R686" i="16"/>
  <c r="Q686" i="16"/>
  <c r="P686" i="16"/>
  <c r="O686" i="16"/>
  <c r="N686" i="16"/>
  <c r="M686" i="16"/>
  <c r="K686" i="16"/>
  <c r="K40" i="16" s="1"/>
  <c r="H686" i="16"/>
  <c r="AX686" i="16" s="1"/>
  <c r="AZ40" i="16" s="1"/>
  <c r="G686" i="16"/>
  <c r="G40" i="16" s="1"/>
  <c r="AU685" i="16"/>
  <c r="AT685" i="16"/>
  <c r="AS685" i="16"/>
  <c r="AR685" i="16"/>
  <c r="AQ685" i="16"/>
  <c r="AP685" i="16"/>
  <c r="AO685" i="16"/>
  <c r="AN685" i="16"/>
  <c r="AM685" i="16"/>
  <c r="AL685" i="16"/>
  <c r="AK685" i="16"/>
  <c r="AI685" i="16"/>
  <c r="AH685" i="16"/>
  <c r="AG685" i="16"/>
  <c r="AF685" i="16"/>
  <c r="AE685" i="16"/>
  <c r="AD685" i="16"/>
  <c r="AC685" i="16"/>
  <c r="AB685" i="16"/>
  <c r="AA685" i="16"/>
  <c r="Z685" i="16"/>
  <c r="Y685" i="16"/>
  <c r="W685" i="16"/>
  <c r="V685" i="16"/>
  <c r="U685" i="16"/>
  <c r="T685" i="16"/>
  <c r="S685" i="16"/>
  <c r="R685" i="16"/>
  <c r="Q685" i="16"/>
  <c r="P685" i="16"/>
  <c r="O685" i="16"/>
  <c r="N685" i="16"/>
  <c r="M685" i="16"/>
  <c r="K685" i="16"/>
  <c r="K39" i="16" s="1"/>
  <c r="H685" i="16"/>
  <c r="G685" i="16"/>
  <c r="G39" i="16" s="1"/>
  <c r="AU684" i="16"/>
  <c r="AT684" i="16"/>
  <c r="AS684" i="16"/>
  <c r="AR684" i="16"/>
  <c r="AQ684" i="16"/>
  <c r="AP684" i="16"/>
  <c r="AO684" i="16"/>
  <c r="AN684" i="16"/>
  <c r="AM684" i="16"/>
  <c r="AL684" i="16"/>
  <c r="AK684" i="16"/>
  <c r="AI684" i="16"/>
  <c r="AH684" i="16"/>
  <c r="AG684" i="16"/>
  <c r="AF684" i="16"/>
  <c r="AE684" i="16"/>
  <c r="AD684" i="16"/>
  <c r="AC684" i="16"/>
  <c r="AB684" i="16"/>
  <c r="AA684" i="16"/>
  <c r="Z684" i="16"/>
  <c r="Y684" i="16"/>
  <c r="W684" i="16"/>
  <c r="V684" i="16"/>
  <c r="U684" i="16"/>
  <c r="T684" i="16"/>
  <c r="S684" i="16"/>
  <c r="R684" i="16"/>
  <c r="Q684" i="16"/>
  <c r="P684" i="16"/>
  <c r="O684" i="16"/>
  <c r="N684" i="16"/>
  <c r="M684" i="16"/>
  <c r="K684" i="16"/>
  <c r="K38" i="16" s="1"/>
  <c r="H684" i="16"/>
  <c r="H38" i="16" s="1"/>
  <c r="G684" i="16"/>
  <c r="G38" i="16" s="1"/>
  <c r="AU683" i="16"/>
  <c r="AT683" i="16"/>
  <c r="AS683" i="16"/>
  <c r="AR683" i="16"/>
  <c r="AQ683" i="16"/>
  <c r="AP683" i="16"/>
  <c r="AO683" i="16"/>
  <c r="AN683" i="16"/>
  <c r="AM683" i="16"/>
  <c r="AL683" i="16"/>
  <c r="AK683" i="16"/>
  <c r="AI683" i="16"/>
  <c r="AH683" i="16"/>
  <c r="AG683" i="16"/>
  <c r="AF683" i="16"/>
  <c r="AE683" i="16"/>
  <c r="AD683" i="16"/>
  <c r="AC683" i="16"/>
  <c r="AB683" i="16"/>
  <c r="AA683" i="16"/>
  <c r="Z683" i="16"/>
  <c r="Y683" i="16"/>
  <c r="W683" i="16"/>
  <c r="V683" i="16"/>
  <c r="U683" i="16"/>
  <c r="T683" i="16"/>
  <c r="S683" i="16"/>
  <c r="R683" i="16"/>
  <c r="Q683" i="16"/>
  <c r="P683" i="16"/>
  <c r="O683" i="16"/>
  <c r="N683" i="16"/>
  <c r="M683" i="16"/>
  <c r="K683" i="16"/>
  <c r="K37" i="16" s="1"/>
  <c r="H683" i="16"/>
  <c r="H373" i="16" s="1"/>
  <c r="G683" i="16"/>
  <c r="G37" i="16" s="1"/>
  <c r="AU682" i="16"/>
  <c r="AT682" i="16"/>
  <c r="AS682" i="16"/>
  <c r="AR682" i="16"/>
  <c r="AQ682" i="16"/>
  <c r="AP682" i="16"/>
  <c r="AO682" i="16"/>
  <c r="AN682" i="16"/>
  <c r="AM682" i="16"/>
  <c r="AL682" i="16"/>
  <c r="AK682" i="16"/>
  <c r="AI682" i="16"/>
  <c r="AH682" i="16"/>
  <c r="AG682" i="16"/>
  <c r="AF682" i="16"/>
  <c r="AE682" i="16"/>
  <c r="AD682" i="16"/>
  <c r="AC682" i="16"/>
  <c r="AB682" i="16"/>
  <c r="AA682" i="16"/>
  <c r="Z682" i="16"/>
  <c r="Y682" i="16"/>
  <c r="W682" i="16"/>
  <c r="V682" i="16"/>
  <c r="U682" i="16"/>
  <c r="T682" i="16"/>
  <c r="S682" i="16"/>
  <c r="R682" i="16"/>
  <c r="Q682" i="16"/>
  <c r="P682" i="16"/>
  <c r="O682" i="16"/>
  <c r="N682" i="16"/>
  <c r="M682" i="16"/>
  <c r="K682" i="16"/>
  <c r="K36" i="16" s="1"/>
  <c r="H682" i="16"/>
  <c r="H372" i="16" s="1"/>
  <c r="G682" i="16"/>
  <c r="G36" i="16" s="1"/>
  <c r="AU681" i="16"/>
  <c r="AT681" i="16"/>
  <c r="AS681" i="16"/>
  <c r="AR681" i="16"/>
  <c r="AQ681" i="16"/>
  <c r="AP681" i="16"/>
  <c r="AO681" i="16"/>
  <c r="AN681" i="16"/>
  <c r="AM681" i="16"/>
  <c r="AL681" i="16"/>
  <c r="AK681" i="16"/>
  <c r="AI681" i="16"/>
  <c r="AH681" i="16"/>
  <c r="AG681" i="16"/>
  <c r="AF681" i="16"/>
  <c r="AE681" i="16"/>
  <c r="AD681" i="16"/>
  <c r="AC681" i="16"/>
  <c r="AB681" i="16"/>
  <c r="AA681" i="16"/>
  <c r="Z681" i="16"/>
  <c r="Y681" i="16"/>
  <c r="W681" i="16"/>
  <c r="V681" i="16"/>
  <c r="U681" i="16"/>
  <c r="T681" i="16"/>
  <c r="S681" i="16"/>
  <c r="R681" i="16"/>
  <c r="Q681" i="16"/>
  <c r="P681" i="16"/>
  <c r="O681" i="16"/>
  <c r="N681" i="16"/>
  <c r="M681" i="16"/>
  <c r="K681" i="16"/>
  <c r="K35" i="16" s="1"/>
  <c r="H681" i="16"/>
  <c r="G681" i="16"/>
  <c r="G35" i="16" s="1"/>
  <c r="AU680" i="16"/>
  <c r="AT680" i="16"/>
  <c r="AS680" i="16"/>
  <c r="AR680" i="16"/>
  <c r="AQ680" i="16"/>
  <c r="AP680" i="16"/>
  <c r="AO680" i="16"/>
  <c r="AN680" i="16"/>
  <c r="AM680" i="16"/>
  <c r="AL680" i="16"/>
  <c r="AK680" i="16"/>
  <c r="AI680" i="16"/>
  <c r="AH680" i="16"/>
  <c r="AG680" i="16"/>
  <c r="AF680" i="16"/>
  <c r="AE680" i="16"/>
  <c r="AD680" i="16"/>
  <c r="AC680" i="16"/>
  <c r="AB680" i="16"/>
  <c r="AA680" i="16"/>
  <c r="Z680" i="16"/>
  <c r="Y680" i="16"/>
  <c r="W680" i="16"/>
  <c r="V680" i="16"/>
  <c r="U680" i="16"/>
  <c r="T680" i="16"/>
  <c r="S680" i="16"/>
  <c r="R680" i="16"/>
  <c r="Q680" i="16"/>
  <c r="P680" i="16"/>
  <c r="O680" i="16"/>
  <c r="N680" i="16"/>
  <c r="M680" i="16"/>
  <c r="K680" i="16"/>
  <c r="K34" i="16" s="1"/>
  <c r="H680" i="16"/>
  <c r="H370" i="16" s="1"/>
  <c r="G680" i="16"/>
  <c r="G34" i="16" s="1"/>
  <c r="AU679" i="16"/>
  <c r="AT679" i="16"/>
  <c r="AS679" i="16"/>
  <c r="AR679" i="16"/>
  <c r="AQ679" i="16"/>
  <c r="AP679" i="16"/>
  <c r="AO679" i="16"/>
  <c r="AN679" i="16"/>
  <c r="AM679" i="16"/>
  <c r="AL679" i="16"/>
  <c r="AK679" i="16"/>
  <c r="AI679" i="16"/>
  <c r="AH679" i="16"/>
  <c r="AG679" i="16"/>
  <c r="AF679" i="16"/>
  <c r="AE679" i="16"/>
  <c r="AD679" i="16"/>
  <c r="AC679" i="16"/>
  <c r="AB679" i="16"/>
  <c r="AA679" i="16"/>
  <c r="Z679" i="16"/>
  <c r="Y679" i="16"/>
  <c r="W679" i="16"/>
  <c r="V679" i="16"/>
  <c r="U679" i="16"/>
  <c r="T679" i="16"/>
  <c r="S679" i="16"/>
  <c r="R679" i="16"/>
  <c r="Q679" i="16"/>
  <c r="P679" i="16"/>
  <c r="O679" i="16"/>
  <c r="N679" i="16"/>
  <c r="M679" i="16"/>
  <c r="K679" i="16"/>
  <c r="K33" i="16" s="1"/>
  <c r="H679" i="16"/>
  <c r="AX679" i="16" s="1"/>
  <c r="AZ33" i="16" s="1"/>
  <c r="G679" i="16"/>
  <c r="G33" i="16" s="1"/>
  <c r="AU678" i="16"/>
  <c r="AT678" i="16"/>
  <c r="AS678" i="16"/>
  <c r="AR678" i="16"/>
  <c r="AQ678" i="16"/>
  <c r="AP678" i="16"/>
  <c r="AO678" i="16"/>
  <c r="AN678" i="16"/>
  <c r="AM678" i="16"/>
  <c r="AL678" i="16"/>
  <c r="AK678" i="16"/>
  <c r="AI678" i="16"/>
  <c r="AH678" i="16"/>
  <c r="AG678" i="16"/>
  <c r="AF678" i="16"/>
  <c r="AE678" i="16"/>
  <c r="AD678" i="16"/>
  <c r="AC678" i="16"/>
  <c r="AB678" i="16"/>
  <c r="AA678" i="16"/>
  <c r="Z678" i="16"/>
  <c r="Y678" i="16"/>
  <c r="W678" i="16"/>
  <c r="V678" i="16"/>
  <c r="U678" i="16"/>
  <c r="T678" i="16"/>
  <c r="S678" i="16"/>
  <c r="R678" i="16"/>
  <c r="Q678" i="16"/>
  <c r="P678" i="16"/>
  <c r="O678" i="16"/>
  <c r="N678" i="16"/>
  <c r="M678" i="16"/>
  <c r="K678" i="16"/>
  <c r="K32" i="16" s="1"/>
  <c r="H678" i="16"/>
  <c r="H368" i="16" s="1"/>
  <c r="G678" i="16"/>
  <c r="G32" i="16" s="1"/>
  <c r="AU677" i="16"/>
  <c r="AT677" i="16"/>
  <c r="AS677" i="16"/>
  <c r="AR677" i="16"/>
  <c r="AQ677" i="16"/>
  <c r="AP677" i="16"/>
  <c r="AO677" i="16"/>
  <c r="AN677" i="16"/>
  <c r="AM677" i="16"/>
  <c r="AL677" i="16"/>
  <c r="AK677" i="16"/>
  <c r="AI677" i="16"/>
  <c r="AH677" i="16"/>
  <c r="AG677" i="16"/>
  <c r="AF677" i="16"/>
  <c r="AE677" i="16"/>
  <c r="AD677" i="16"/>
  <c r="AC677" i="16"/>
  <c r="AB677" i="16"/>
  <c r="AA677" i="16"/>
  <c r="Z677" i="16"/>
  <c r="Y677" i="16"/>
  <c r="W677" i="16"/>
  <c r="V677" i="16"/>
  <c r="U677" i="16"/>
  <c r="T677" i="16"/>
  <c r="S677" i="16"/>
  <c r="R677" i="16"/>
  <c r="Q677" i="16"/>
  <c r="P677" i="16"/>
  <c r="O677" i="16"/>
  <c r="N677" i="16"/>
  <c r="M677" i="16"/>
  <c r="K677" i="16"/>
  <c r="K31" i="16" s="1"/>
  <c r="H677" i="16"/>
  <c r="H367" i="16" s="1"/>
  <c r="G677" i="16"/>
  <c r="G31" i="16" s="1"/>
  <c r="AU676" i="16"/>
  <c r="AT676" i="16"/>
  <c r="AS676" i="16"/>
  <c r="AR676" i="16"/>
  <c r="AQ676" i="16"/>
  <c r="AP676" i="16"/>
  <c r="AO676" i="16"/>
  <c r="AN676" i="16"/>
  <c r="AM676" i="16"/>
  <c r="AL676" i="16"/>
  <c r="AK676" i="16"/>
  <c r="AI676" i="16"/>
  <c r="AH676" i="16"/>
  <c r="AG676" i="16"/>
  <c r="AF676" i="16"/>
  <c r="AE676" i="16"/>
  <c r="AD676" i="16"/>
  <c r="AC676" i="16"/>
  <c r="AB676" i="16"/>
  <c r="AA676" i="16"/>
  <c r="Z676" i="16"/>
  <c r="Y676" i="16"/>
  <c r="W676" i="16"/>
  <c r="V676" i="16"/>
  <c r="U676" i="16"/>
  <c r="T676" i="16"/>
  <c r="S676" i="16"/>
  <c r="R676" i="16"/>
  <c r="Q676" i="16"/>
  <c r="P676" i="16"/>
  <c r="O676" i="16"/>
  <c r="N676" i="16"/>
  <c r="M676" i="16"/>
  <c r="K676" i="16"/>
  <c r="K30" i="16" s="1"/>
  <c r="H676" i="16"/>
  <c r="AX676" i="16" s="1"/>
  <c r="AZ30" i="16" s="1"/>
  <c r="G676" i="16"/>
  <c r="G30" i="16" s="1"/>
  <c r="AU675" i="16"/>
  <c r="AT675" i="16"/>
  <c r="AS675" i="16"/>
  <c r="AR675" i="16"/>
  <c r="AQ675" i="16"/>
  <c r="AP675" i="16"/>
  <c r="AO675" i="16"/>
  <c r="AN675" i="16"/>
  <c r="AM675" i="16"/>
  <c r="AL675" i="16"/>
  <c r="AK675" i="16"/>
  <c r="AI675" i="16"/>
  <c r="AH675" i="16"/>
  <c r="AG675" i="16"/>
  <c r="AF675" i="16"/>
  <c r="AE675" i="16"/>
  <c r="AD675" i="16"/>
  <c r="AC675" i="16"/>
  <c r="AB675" i="16"/>
  <c r="AA675" i="16"/>
  <c r="Z675" i="16"/>
  <c r="Y675" i="16"/>
  <c r="W675" i="16"/>
  <c r="V675" i="16"/>
  <c r="U675" i="16"/>
  <c r="T675" i="16"/>
  <c r="S675" i="16"/>
  <c r="R675" i="16"/>
  <c r="Q675" i="16"/>
  <c r="P675" i="16"/>
  <c r="O675" i="16"/>
  <c r="N675" i="16"/>
  <c r="M675" i="16"/>
  <c r="K675" i="16"/>
  <c r="K29" i="16" s="1"/>
  <c r="H675" i="16"/>
  <c r="G675" i="16"/>
  <c r="G29" i="16" s="1"/>
  <c r="AU674" i="16"/>
  <c r="AT674" i="16"/>
  <c r="AS674" i="16"/>
  <c r="AR674" i="16"/>
  <c r="AQ674" i="16"/>
  <c r="AP674" i="16"/>
  <c r="AO674" i="16"/>
  <c r="AN674" i="16"/>
  <c r="AM674" i="16"/>
  <c r="AL674" i="16"/>
  <c r="AK674" i="16"/>
  <c r="AI674" i="16"/>
  <c r="AH674" i="16"/>
  <c r="AG674" i="16"/>
  <c r="AF674" i="16"/>
  <c r="AE674" i="16"/>
  <c r="AD674" i="16"/>
  <c r="AC674" i="16"/>
  <c r="AB674" i="16"/>
  <c r="AA674" i="16"/>
  <c r="Z674" i="16"/>
  <c r="Y674" i="16"/>
  <c r="W674" i="16"/>
  <c r="V674" i="16"/>
  <c r="U674" i="16"/>
  <c r="T674" i="16"/>
  <c r="S674" i="16"/>
  <c r="R674" i="16"/>
  <c r="Q674" i="16"/>
  <c r="P674" i="16"/>
  <c r="O674" i="16"/>
  <c r="N674" i="16"/>
  <c r="M674" i="16"/>
  <c r="K674" i="16"/>
  <c r="K28" i="16" s="1"/>
  <c r="H674" i="16"/>
  <c r="G674" i="16"/>
  <c r="G28" i="16" s="1"/>
  <c r="AU673" i="16"/>
  <c r="AT673" i="16"/>
  <c r="AS673" i="16"/>
  <c r="AR673" i="16"/>
  <c r="AQ673" i="16"/>
  <c r="AP673" i="16"/>
  <c r="AO673" i="16"/>
  <c r="AN673" i="16"/>
  <c r="AM673" i="16"/>
  <c r="AL673" i="16"/>
  <c r="AK673" i="16"/>
  <c r="AI673" i="16"/>
  <c r="AH673" i="16"/>
  <c r="AG673" i="16"/>
  <c r="AF673" i="16"/>
  <c r="AE673" i="16"/>
  <c r="AD673" i="16"/>
  <c r="AC673" i="16"/>
  <c r="AB673" i="16"/>
  <c r="AA673" i="16"/>
  <c r="Z673" i="16"/>
  <c r="Y673" i="16"/>
  <c r="W673" i="16"/>
  <c r="V673" i="16"/>
  <c r="U673" i="16"/>
  <c r="T673" i="16"/>
  <c r="S673" i="16"/>
  <c r="R673" i="16"/>
  <c r="Q673" i="16"/>
  <c r="P673" i="16"/>
  <c r="O673" i="16"/>
  <c r="N673" i="16"/>
  <c r="M673" i="16"/>
  <c r="K673" i="16"/>
  <c r="K27" i="16" s="1"/>
  <c r="H673" i="16"/>
  <c r="AX673" i="16" s="1"/>
  <c r="AZ27" i="16" s="1"/>
  <c r="G673" i="16"/>
  <c r="G27" i="16" s="1"/>
  <c r="AU672" i="16"/>
  <c r="AT672" i="16"/>
  <c r="AS672" i="16"/>
  <c r="AR672" i="16"/>
  <c r="AQ672" i="16"/>
  <c r="AP672" i="16"/>
  <c r="AO672" i="16"/>
  <c r="AN672" i="16"/>
  <c r="AM672" i="16"/>
  <c r="AL672" i="16"/>
  <c r="AK672" i="16"/>
  <c r="AI672" i="16"/>
  <c r="AH672" i="16"/>
  <c r="AG672" i="16"/>
  <c r="AF672" i="16"/>
  <c r="AE672" i="16"/>
  <c r="AD672" i="16"/>
  <c r="AC672" i="16"/>
  <c r="AB672" i="16"/>
  <c r="AA672" i="16"/>
  <c r="Z672" i="16"/>
  <c r="Y672" i="16"/>
  <c r="W672" i="16"/>
  <c r="V672" i="16"/>
  <c r="U672" i="16"/>
  <c r="T672" i="16"/>
  <c r="S672" i="16"/>
  <c r="R672" i="16"/>
  <c r="Q672" i="16"/>
  <c r="P672" i="16"/>
  <c r="O672" i="16"/>
  <c r="N672" i="16"/>
  <c r="M672" i="16"/>
  <c r="K672" i="16"/>
  <c r="K26" i="16" s="1"/>
  <c r="H672" i="16"/>
  <c r="H362" i="16" s="1"/>
  <c r="G672" i="16"/>
  <c r="G26" i="16" s="1"/>
  <c r="AU671" i="16"/>
  <c r="AT671" i="16"/>
  <c r="AS671" i="16"/>
  <c r="AR671" i="16"/>
  <c r="AQ671" i="16"/>
  <c r="AP671" i="16"/>
  <c r="AO671" i="16"/>
  <c r="AN671" i="16"/>
  <c r="AM671" i="16"/>
  <c r="AL671" i="16"/>
  <c r="AK671" i="16"/>
  <c r="AI671" i="16"/>
  <c r="AH671" i="16"/>
  <c r="AG671" i="16"/>
  <c r="AF671" i="16"/>
  <c r="AE671" i="16"/>
  <c r="AD671" i="16"/>
  <c r="AC671" i="16"/>
  <c r="AB671" i="16"/>
  <c r="AA671" i="16"/>
  <c r="Z671" i="16"/>
  <c r="Y671" i="16"/>
  <c r="W671" i="16"/>
  <c r="V671" i="16"/>
  <c r="U671" i="16"/>
  <c r="T671" i="16"/>
  <c r="S671" i="16"/>
  <c r="R671" i="16"/>
  <c r="Q671" i="16"/>
  <c r="P671" i="16"/>
  <c r="O671" i="16"/>
  <c r="N671" i="16"/>
  <c r="M671" i="16"/>
  <c r="K671" i="16"/>
  <c r="K25" i="16" s="1"/>
  <c r="H671" i="16"/>
  <c r="H25" i="16" s="1"/>
  <c r="G671" i="16"/>
  <c r="G25" i="16" s="1"/>
  <c r="AU670" i="16"/>
  <c r="AT670" i="16"/>
  <c r="AS670" i="16"/>
  <c r="AR670" i="16"/>
  <c r="AQ670" i="16"/>
  <c r="AP670" i="16"/>
  <c r="AO670" i="16"/>
  <c r="AN670" i="16"/>
  <c r="AM670" i="16"/>
  <c r="AL670" i="16"/>
  <c r="AK670" i="16"/>
  <c r="AI670" i="16"/>
  <c r="AH670" i="16"/>
  <c r="AG670" i="16"/>
  <c r="AF670" i="16"/>
  <c r="AE670" i="16"/>
  <c r="AD670" i="16"/>
  <c r="AC670" i="16"/>
  <c r="AB670" i="16"/>
  <c r="AA670" i="16"/>
  <c r="Z670" i="16"/>
  <c r="Y670" i="16"/>
  <c r="W670" i="16"/>
  <c r="V670" i="16"/>
  <c r="U670" i="16"/>
  <c r="T670" i="16"/>
  <c r="S670" i="16"/>
  <c r="R670" i="16"/>
  <c r="Q670" i="16"/>
  <c r="P670" i="16"/>
  <c r="O670" i="16"/>
  <c r="N670" i="16"/>
  <c r="M670" i="16"/>
  <c r="K670" i="16"/>
  <c r="K24" i="16" s="1"/>
  <c r="H670" i="16"/>
  <c r="H360" i="16" s="1"/>
  <c r="G670" i="16"/>
  <c r="G24" i="16" s="1"/>
  <c r="AU669" i="16"/>
  <c r="AT669" i="16"/>
  <c r="AS669" i="16"/>
  <c r="AR669" i="16"/>
  <c r="AQ669" i="16"/>
  <c r="AP669" i="16"/>
  <c r="AO669" i="16"/>
  <c r="AN669" i="16"/>
  <c r="AM669" i="16"/>
  <c r="AL669" i="16"/>
  <c r="AK669" i="16"/>
  <c r="AI669" i="16"/>
  <c r="AH669" i="16"/>
  <c r="AG669" i="16"/>
  <c r="AF669" i="16"/>
  <c r="AE669" i="16"/>
  <c r="AD669" i="16"/>
  <c r="AC669" i="16"/>
  <c r="AB669" i="16"/>
  <c r="AA669" i="16"/>
  <c r="Z669" i="16"/>
  <c r="Y669" i="16"/>
  <c r="W669" i="16"/>
  <c r="V669" i="16"/>
  <c r="U669" i="16"/>
  <c r="T669" i="16"/>
  <c r="S669" i="16"/>
  <c r="R669" i="16"/>
  <c r="Q669" i="16"/>
  <c r="P669" i="16"/>
  <c r="O669" i="16"/>
  <c r="N669" i="16"/>
  <c r="M669" i="16"/>
  <c r="K669" i="16"/>
  <c r="K23" i="16" s="1"/>
  <c r="H669" i="16"/>
  <c r="AX669" i="16" s="1"/>
  <c r="AZ23" i="16" s="1"/>
  <c r="G669" i="16"/>
  <c r="G23" i="16" s="1"/>
  <c r="AU668" i="16"/>
  <c r="AT668" i="16"/>
  <c r="AS668" i="16"/>
  <c r="AR668" i="16"/>
  <c r="AQ668" i="16"/>
  <c r="AP668" i="16"/>
  <c r="AO668" i="16"/>
  <c r="AN668" i="16"/>
  <c r="AM668" i="16"/>
  <c r="AL668" i="16"/>
  <c r="AK668" i="16"/>
  <c r="AI668" i="16"/>
  <c r="AH668" i="16"/>
  <c r="AG668" i="16"/>
  <c r="AF668" i="16"/>
  <c r="AE668" i="16"/>
  <c r="AD668" i="16"/>
  <c r="AC668" i="16"/>
  <c r="AB668" i="16"/>
  <c r="AA668" i="16"/>
  <c r="Z668" i="16"/>
  <c r="Y668" i="16"/>
  <c r="W668" i="16"/>
  <c r="V668" i="16"/>
  <c r="U668" i="16"/>
  <c r="T668" i="16"/>
  <c r="S668" i="16"/>
  <c r="R668" i="16"/>
  <c r="Q668" i="16"/>
  <c r="P668" i="16"/>
  <c r="O668" i="16"/>
  <c r="N668" i="16"/>
  <c r="M668" i="16"/>
  <c r="K668" i="16"/>
  <c r="K22" i="16" s="1"/>
  <c r="H668" i="16"/>
  <c r="H358" i="16" s="1"/>
  <c r="G668" i="16"/>
  <c r="G22" i="16" s="1"/>
  <c r="AU667" i="16"/>
  <c r="AT667" i="16"/>
  <c r="AS667" i="16"/>
  <c r="AR667" i="16"/>
  <c r="AQ667" i="16"/>
  <c r="AP667" i="16"/>
  <c r="AO667" i="16"/>
  <c r="AN667" i="16"/>
  <c r="AM667" i="16"/>
  <c r="AL667" i="16"/>
  <c r="AK667" i="16"/>
  <c r="AI667" i="16"/>
  <c r="AH667" i="16"/>
  <c r="AG667" i="16"/>
  <c r="AF667" i="16"/>
  <c r="AE667" i="16"/>
  <c r="AD667" i="16"/>
  <c r="AC667" i="16"/>
  <c r="AB667" i="16"/>
  <c r="AA667" i="16"/>
  <c r="Z667" i="16"/>
  <c r="Y667" i="16"/>
  <c r="W667" i="16"/>
  <c r="V667" i="16"/>
  <c r="U667" i="16"/>
  <c r="T667" i="16"/>
  <c r="S667" i="16"/>
  <c r="R667" i="16"/>
  <c r="Q667" i="16"/>
  <c r="P667" i="16"/>
  <c r="O667" i="16"/>
  <c r="N667" i="16"/>
  <c r="M667" i="16"/>
  <c r="K667" i="16"/>
  <c r="K21" i="16" s="1"/>
  <c r="H667" i="16"/>
  <c r="AX667" i="16" s="1"/>
  <c r="AZ21" i="16" s="1"/>
  <c r="G667" i="16"/>
  <c r="G21" i="16" s="1"/>
  <c r="AU666" i="16"/>
  <c r="AT666" i="16"/>
  <c r="AS666" i="16"/>
  <c r="AR666" i="16"/>
  <c r="AQ666" i="16"/>
  <c r="AP666" i="16"/>
  <c r="AO666" i="16"/>
  <c r="AN666" i="16"/>
  <c r="AM666" i="16"/>
  <c r="AL666" i="16"/>
  <c r="AK666" i="16"/>
  <c r="AI666" i="16"/>
  <c r="AH666" i="16"/>
  <c r="AG666" i="16"/>
  <c r="AF666" i="16"/>
  <c r="AE666" i="16"/>
  <c r="AD666" i="16"/>
  <c r="AC666" i="16"/>
  <c r="AB666" i="16"/>
  <c r="AA666" i="16"/>
  <c r="Z666" i="16"/>
  <c r="Y666" i="16"/>
  <c r="W666" i="16"/>
  <c r="V666" i="16"/>
  <c r="U666" i="16"/>
  <c r="T666" i="16"/>
  <c r="S666" i="16"/>
  <c r="R666" i="16"/>
  <c r="Q666" i="16"/>
  <c r="P666" i="16"/>
  <c r="O666" i="16"/>
  <c r="N666" i="16"/>
  <c r="M666" i="16"/>
  <c r="K666" i="16"/>
  <c r="K20" i="16" s="1"/>
  <c r="H666" i="16"/>
  <c r="H356" i="16" s="1"/>
  <c r="G666" i="16"/>
  <c r="G20" i="16" s="1"/>
  <c r="AU665" i="16"/>
  <c r="AT665" i="16"/>
  <c r="AS665" i="16"/>
  <c r="AR665" i="16"/>
  <c r="AQ665" i="16"/>
  <c r="AP665" i="16"/>
  <c r="AO665" i="16"/>
  <c r="AN665" i="16"/>
  <c r="AM665" i="16"/>
  <c r="AL665" i="16"/>
  <c r="AK665" i="16"/>
  <c r="AI665" i="16"/>
  <c r="AH665" i="16"/>
  <c r="AG665" i="16"/>
  <c r="AF665" i="16"/>
  <c r="AE665" i="16"/>
  <c r="AD665" i="16"/>
  <c r="AC665" i="16"/>
  <c r="AB665" i="16"/>
  <c r="AA665" i="16"/>
  <c r="Z665" i="16"/>
  <c r="Y665" i="16"/>
  <c r="W665" i="16"/>
  <c r="V665" i="16"/>
  <c r="U665" i="16"/>
  <c r="T665" i="16"/>
  <c r="S665" i="16"/>
  <c r="R665" i="16"/>
  <c r="Q665" i="16"/>
  <c r="P665" i="16"/>
  <c r="O665" i="16"/>
  <c r="N665" i="16"/>
  <c r="M665" i="16"/>
  <c r="K665" i="16"/>
  <c r="K19" i="16" s="1"/>
  <c r="H665" i="16"/>
  <c r="G665" i="16"/>
  <c r="G19" i="16" s="1"/>
  <c r="AU664" i="16"/>
  <c r="AT664" i="16"/>
  <c r="AS664" i="16"/>
  <c r="AR664" i="16"/>
  <c r="AQ664" i="16"/>
  <c r="AP664" i="16"/>
  <c r="AO664" i="16"/>
  <c r="AN664" i="16"/>
  <c r="AM664" i="16"/>
  <c r="AL664" i="16"/>
  <c r="AK664" i="16"/>
  <c r="AI664" i="16"/>
  <c r="AH664" i="16"/>
  <c r="AG664" i="16"/>
  <c r="AF664" i="16"/>
  <c r="AE664" i="16"/>
  <c r="AD664" i="16"/>
  <c r="AC664" i="16"/>
  <c r="AB664" i="16"/>
  <c r="AA664" i="16"/>
  <c r="Z664" i="16"/>
  <c r="Y664" i="16"/>
  <c r="W664" i="16"/>
  <c r="V664" i="16"/>
  <c r="U664" i="16"/>
  <c r="T664" i="16"/>
  <c r="S664" i="16"/>
  <c r="R664" i="16"/>
  <c r="Q664" i="16"/>
  <c r="P664" i="16"/>
  <c r="O664" i="16"/>
  <c r="N664" i="16"/>
  <c r="M664" i="16"/>
  <c r="K664" i="16"/>
  <c r="K18" i="16" s="1"/>
  <c r="H664" i="16"/>
  <c r="H18" i="16" s="1"/>
  <c r="G664" i="16"/>
  <c r="G18" i="16" s="1"/>
  <c r="AU663" i="16"/>
  <c r="AT663" i="16"/>
  <c r="AS663" i="16"/>
  <c r="AR663" i="16"/>
  <c r="AQ663" i="16"/>
  <c r="AP663" i="16"/>
  <c r="AO663" i="16"/>
  <c r="AN663" i="16"/>
  <c r="AM663" i="16"/>
  <c r="AL663" i="16"/>
  <c r="AK663" i="16"/>
  <c r="AI663" i="16"/>
  <c r="AH663" i="16"/>
  <c r="AG663" i="16"/>
  <c r="AF663" i="16"/>
  <c r="AE663" i="16"/>
  <c r="AD663" i="16"/>
  <c r="AC663" i="16"/>
  <c r="AB663" i="16"/>
  <c r="AA663" i="16"/>
  <c r="Z663" i="16"/>
  <c r="Y663" i="16"/>
  <c r="W663" i="16"/>
  <c r="V663" i="16"/>
  <c r="U663" i="16"/>
  <c r="T663" i="16"/>
  <c r="S663" i="16"/>
  <c r="R663" i="16"/>
  <c r="Q663" i="16"/>
  <c r="P663" i="16"/>
  <c r="O663" i="16"/>
  <c r="N663" i="16"/>
  <c r="M663" i="16"/>
  <c r="K663" i="16"/>
  <c r="H663" i="16"/>
  <c r="AX663" i="16" s="1"/>
  <c r="AZ17" i="16" s="1"/>
  <c r="G663" i="16"/>
  <c r="G17" i="16" s="1"/>
  <c r="AU662" i="16"/>
  <c r="AT662" i="16"/>
  <c r="AS662" i="16"/>
  <c r="AR662" i="16"/>
  <c r="AQ662" i="16"/>
  <c r="AP662" i="16"/>
  <c r="AO662" i="16"/>
  <c r="AN662" i="16"/>
  <c r="AM662" i="16"/>
  <c r="AL662" i="16"/>
  <c r="AK662" i="16"/>
  <c r="AI662" i="16"/>
  <c r="AH662" i="16"/>
  <c r="AG662" i="16"/>
  <c r="AF662" i="16"/>
  <c r="AE662" i="16"/>
  <c r="AD662" i="16"/>
  <c r="AC662" i="16"/>
  <c r="AB662" i="16"/>
  <c r="AA662" i="16"/>
  <c r="Z662" i="16"/>
  <c r="Y662" i="16"/>
  <c r="W662" i="16"/>
  <c r="V662" i="16"/>
  <c r="U662" i="16"/>
  <c r="T662" i="16"/>
  <c r="S662" i="16"/>
  <c r="R662" i="16"/>
  <c r="Q662" i="16"/>
  <c r="P662" i="16"/>
  <c r="O662" i="16"/>
  <c r="N662" i="16"/>
  <c r="M662" i="16"/>
  <c r="K662" i="16"/>
  <c r="K16" i="16" s="1"/>
  <c r="H662" i="16"/>
  <c r="AX662" i="16" s="1"/>
  <c r="AZ16" i="16" s="1"/>
  <c r="G662" i="16"/>
  <c r="G16" i="16" s="1"/>
  <c r="AU661" i="16"/>
  <c r="AT661" i="16"/>
  <c r="AS661" i="16"/>
  <c r="AR661" i="16"/>
  <c r="AQ661" i="16"/>
  <c r="AP661" i="16"/>
  <c r="AO661" i="16"/>
  <c r="AN661" i="16"/>
  <c r="AM661" i="16"/>
  <c r="AL661" i="16"/>
  <c r="AK661" i="16"/>
  <c r="AI661" i="16"/>
  <c r="AH661" i="16"/>
  <c r="AG661" i="16"/>
  <c r="AF661" i="16"/>
  <c r="AE661" i="16"/>
  <c r="AD661" i="16"/>
  <c r="AC661" i="16"/>
  <c r="AB661" i="16"/>
  <c r="AA661" i="16"/>
  <c r="Z661" i="16"/>
  <c r="Y661" i="16"/>
  <c r="W661" i="16"/>
  <c r="V661" i="16"/>
  <c r="U661" i="16"/>
  <c r="T661" i="16"/>
  <c r="S661" i="16"/>
  <c r="R661" i="16"/>
  <c r="Q661" i="16"/>
  <c r="P661" i="16"/>
  <c r="O661" i="16"/>
  <c r="N661" i="16"/>
  <c r="M661" i="16"/>
  <c r="K661" i="16"/>
  <c r="K15" i="16" s="1"/>
  <c r="H661" i="16"/>
  <c r="G661" i="16"/>
  <c r="G15" i="16" s="1"/>
  <c r="AU660" i="16"/>
  <c r="AT660" i="16"/>
  <c r="AS660" i="16"/>
  <c r="AR660" i="16"/>
  <c r="AQ660" i="16"/>
  <c r="AP660" i="16"/>
  <c r="AO660" i="16"/>
  <c r="AN660" i="16"/>
  <c r="AM660" i="16"/>
  <c r="AL660" i="16"/>
  <c r="AK660" i="16"/>
  <c r="AI660" i="16"/>
  <c r="AH660" i="16"/>
  <c r="AG660" i="16"/>
  <c r="AF660" i="16"/>
  <c r="AE660" i="16"/>
  <c r="AD660" i="16"/>
  <c r="AC660" i="16"/>
  <c r="AB660" i="16"/>
  <c r="AA660" i="16"/>
  <c r="Z660" i="16"/>
  <c r="Y660" i="16"/>
  <c r="W660" i="16"/>
  <c r="V660" i="16"/>
  <c r="U660" i="16"/>
  <c r="T660" i="16"/>
  <c r="S660" i="16"/>
  <c r="R660" i="16"/>
  <c r="Q660" i="16"/>
  <c r="P660" i="16"/>
  <c r="O660" i="16"/>
  <c r="N660" i="16"/>
  <c r="M660" i="16"/>
  <c r="K660" i="16"/>
  <c r="K14" i="16" s="1"/>
  <c r="H660" i="16"/>
  <c r="H14" i="16" s="1"/>
  <c r="G660" i="16"/>
  <c r="G14" i="16" s="1"/>
  <c r="AU659" i="16"/>
  <c r="AT659" i="16"/>
  <c r="AS659" i="16"/>
  <c r="AR659" i="16"/>
  <c r="AQ659" i="16"/>
  <c r="AP659" i="16"/>
  <c r="AO659" i="16"/>
  <c r="AN659" i="16"/>
  <c r="AM659" i="16"/>
  <c r="AL659" i="16"/>
  <c r="AK659" i="16"/>
  <c r="AI659" i="16"/>
  <c r="AH659" i="16"/>
  <c r="AG659" i="16"/>
  <c r="AF659" i="16"/>
  <c r="AE659" i="16"/>
  <c r="AD659" i="16"/>
  <c r="AC659" i="16"/>
  <c r="AB659" i="16"/>
  <c r="AA659" i="16"/>
  <c r="Z659" i="16"/>
  <c r="Y659" i="16"/>
  <c r="W659" i="16"/>
  <c r="V659" i="16"/>
  <c r="U659" i="16"/>
  <c r="T659" i="16"/>
  <c r="S659" i="16"/>
  <c r="R659" i="16"/>
  <c r="Q659" i="16"/>
  <c r="P659" i="16"/>
  <c r="O659" i="16"/>
  <c r="N659" i="16"/>
  <c r="M659" i="16"/>
  <c r="K659" i="16"/>
  <c r="K13" i="16" s="1"/>
  <c r="H659" i="16"/>
  <c r="H349" i="16" s="1"/>
  <c r="G659" i="16"/>
  <c r="G13" i="16" s="1"/>
  <c r="AU658" i="16"/>
  <c r="AT658" i="16"/>
  <c r="AS658" i="16"/>
  <c r="AR658" i="16"/>
  <c r="AQ658" i="16"/>
  <c r="AP658" i="16"/>
  <c r="AO658" i="16"/>
  <c r="AN658" i="16"/>
  <c r="AM658" i="16"/>
  <c r="AL658" i="16"/>
  <c r="AK658" i="16"/>
  <c r="AI658" i="16"/>
  <c r="AH658" i="16"/>
  <c r="AG658" i="16"/>
  <c r="AF658" i="16"/>
  <c r="AE658" i="16"/>
  <c r="AD658" i="16"/>
  <c r="AC658" i="16"/>
  <c r="AB658" i="16"/>
  <c r="AA658" i="16"/>
  <c r="Z658" i="16"/>
  <c r="Y658" i="16"/>
  <c r="W658" i="16"/>
  <c r="V658" i="16"/>
  <c r="U658" i="16"/>
  <c r="T658" i="16"/>
  <c r="S658" i="16"/>
  <c r="R658" i="16"/>
  <c r="Q658" i="16"/>
  <c r="P658" i="16"/>
  <c r="O658" i="16"/>
  <c r="N658" i="16"/>
  <c r="M658" i="16"/>
  <c r="K658" i="16"/>
  <c r="K12" i="16" s="1"/>
  <c r="H658" i="16"/>
  <c r="G658" i="16"/>
  <c r="G12" i="16" s="1"/>
  <c r="AU657" i="16"/>
  <c r="AT657" i="16"/>
  <c r="AS657" i="16"/>
  <c r="AR657" i="16"/>
  <c r="AQ657" i="16"/>
  <c r="AP657" i="16"/>
  <c r="AO657" i="16"/>
  <c r="AN657" i="16"/>
  <c r="AM657" i="16"/>
  <c r="AL657" i="16"/>
  <c r="AK657" i="16"/>
  <c r="AI657" i="16"/>
  <c r="AH657" i="16"/>
  <c r="AG657" i="16"/>
  <c r="AF657" i="16"/>
  <c r="AE657" i="16"/>
  <c r="AD657" i="16"/>
  <c r="AC657" i="16"/>
  <c r="AB657" i="16"/>
  <c r="AA657" i="16"/>
  <c r="Z657" i="16"/>
  <c r="Y657" i="16"/>
  <c r="W657" i="16"/>
  <c r="V657" i="16"/>
  <c r="U657" i="16"/>
  <c r="T657" i="16"/>
  <c r="S657" i="16"/>
  <c r="R657" i="16"/>
  <c r="Q657" i="16"/>
  <c r="P657" i="16"/>
  <c r="O657" i="16"/>
  <c r="N657" i="16"/>
  <c r="M657" i="16"/>
  <c r="K657" i="16"/>
  <c r="K11" i="16" s="1"/>
  <c r="H657" i="16"/>
  <c r="AX657" i="16" s="1"/>
  <c r="AZ11" i="16" s="1"/>
  <c r="G657" i="16"/>
  <c r="G11" i="16" s="1"/>
  <c r="AU656" i="16"/>
  <c r="AT656" i="16"/>
  <c r="AS656" i="16"/>
  <c r="AR656" i="16"/>
  <c r="AQ656" i="16"/>
  <c r="AP656" i="16"/>
  <c r="AO656" i="16"/>
  <c r="AN656" i="16"/>
  <c r="AM656" i="16"/>
  <c r="AL656" i="16"/>
  <c r="AK656" i="16"/>
  <c r="AI656" i="16"/>
  <c r="AH656" i="16"/>
  <c r="AG656" i="16"/>
  <c r="AF656" i="16"/>
  <c r="AE656" i="16"/>
  <c r="AD656" i="16"/>
  <c r="AC656" i="16"/>
  <c r="AB656" i="16"/>
  <c r="AA656" i="16"/>
  <c r="Z656" i="16"/>
  <c r="Y656" i="16"/>
  <c r="W656" i="16"/>
  <c r="V656" i="16"/>
  <c r="U656" i="16"/>
  <c r="T656" i="16"/>
  <c r="S656" i="16"/>
  <c r="R656" i="16"/>
  <c r="Q656" i="16"/>
  <c r="P656" i="16"/>
  <c r="O656" i="16"/>
  <c r="N656" i="16"/>
  <c r="M656" i="16"/>
  <c r="K656" i="16"/>
  <c r="K10" i="16" s="1"/>
  <c r="H656" i="16"/>
  <c r="H346" i="16" s="1"/>
  <c r="G656" i="16"/>
  <c r="G10" i="16" s="1"/>
  <c r="AU655" i="16"/>
  <c r="AT655" i="16"/>
  <c r="AS655" i="16"/>
  <c r="AR655" i="16"/>
  <c r="AQ655" i="16"/>
  <c r="AP655" i="16"/>
  <c r="AO655" i="16"/>
  <c r="AN655" i="16"/>
  <c r="AM655" i="16"/>
  <c r="AL655" i="16"/>
  <c r="AK655" i="16"/>
  <c r="AI655" i="16"/>
  <c r="AH655" i="16"/>
  <c r="AG655" i="16"/>
  <c r="AF655" i="16"/>
  <c r="AE655" i="16"/>
  <c r="AD655" i="16"/>
  <c r="AC655" i="16"/>
  <c r="AB655" i="16"/>
  <c r="AA655" i="16"/>
  <c r="Z655" i="16"/>
  <c r="Y655" i="16"/>
  <c r="W655" i="16"/>
  <c r="V655" i="16"/>
  <c r="U655" i="16"/>
  <c r="T655" i="16"/>
  <c r="S655" i="16"/>
  <c r="R655" i="16"/>
  <c r="Q655" i="16"/>
  <c r="P655" i="16"/>
  <c r="O655" i="16"/>
  <c r="N655" i="16"/>
  <c r="M655" i="16"/>
  <c r="K655" i="16"/>
  <c r="K9" i="16" s="1"/>
  <c r="H655" i="16"/>
  <c r="H9" i="16" s="1"/>
  <c r="G655" i="16"/>
  <c r="G9" i="16" s="1"/>
  <c r="AU654" i="16"/>
  <c r="AT654" i="16"/>
  <c r="AS654" i="16"/>
  <c r="AR654" i="16"/>
  <c r="AQ654" i="16"/>
  <c r="AP654" i="16"/>
  <c r="AO654" i="16"/>
  <c r="AN654" i="16"/>
  <c r="AM654" i="16"/>
  <c r="AL654" i="16"/>
  <c r="AK654" i="16"/>
  <c r="AI654" i="16"/>
  <c r="AH654" i="16"/>
  <c r="AG654" i="16"/>
  <c r="AF654" i="16"/>
  <c r="AE654" i="16"/>
  <c r="AD654" i="16"/>
  <c r="AC654" i="16"/>
  <c r="AB654" i="16"/>
  <c r="AA654" i="16"/>
  <c r="Z654" i="16"/>
  <c r="Y654" i="16"/>
  <c r="W654" i="16"/>
  <c r="V654" i="16"/>
  <c r="U654" i="16"/>
  <c r="T654" i="16"/>
  <c r="S654" i="16"/>
  <c r="R654" i="16"/>
  <c r="Q654" i="16"/>
  <c r="P654" i="16"/>
  <c r="O654" i="16"/>
  <c r="N654" i="16"/>
  <c r="M654" i="16"/>
  <c r="K654" i="16"/>
  <c r="K8" i="16" s="1"/>
  <c r="H654" i="16"/>
  <c r="H344" i="16" s="1"/>
  <c r="G654" i="16"/>
  <c r="G8" i="16" s="1"/>
  <c r="AU653" i="16"/>
  <c r="AT653" i="16"/>
  <c r="AS653" i="16"/>
  <c r="AR653" i="16"/>
  <c r="AQ653" i="16"/>
  <c r="AP653" i="16"/>
  <c r="AO653" i="16"/>
  <c r="AN653" i="16"/>
  <c r="AM653" i="16"/>
  <c r="AL653" i="16"/>
  <c r="AK653" i="16"/>
  <c r="AI653" i="16"/>
  <c r="AH653" i="16"/>
  <c r="AG653" i="16"/>
  <c r="AF653" i="16"/>
  <c r="AE653" i="16"/>
  <c r="AD653" i="16"/>
  <c r="AC653" i="16"/>
  <c r="AB653" i="16"/>
  <c r="AA653" i="16"/>
  <c r="Z653" i="16"/>
  <c r="Y653" i="16"/>
  <c r="W653" i="16"/>
  <c r="V653" i="16"/>
  <c r="U653" i="16"/>
  <c r="T653" i="16"/>
  <c r="S653" i="16"/>
  <c r="R653" i="16"/>
  <c r="Q653" i="16"/>
  <c r="P653" i="16"/>
  <c r="O653" i="16"/>
  <c r="N653" i="16"/>
  <c r="M653" i="16"/>
  <c r="K653" i="16"/>
  <c r="K7" i="16" s="1"/>
  <c r="H653" i="16"/>
  <c r="AX653" i="16" s="1"/>
  <c r="AZ7" i="16" s="1"/>
  <c r="G653" i="16"/>
  <c r="G7" i="16" s="1"/>
  <c r="AU652" i="16"/>
  <c r="AT652" i="16"/>
  <c r="AS652" i="16"/>
  <c r="AR652" i="16"/>
  <c r="AQ652" i="16"/>
  <c r="AP652" i="16"/>
  <c r="AO652" i="16"/>
  <c r="AN652" i="16"/>
  <c r="AM652" i="16"/>
  <c r="AL652" i="16"/>
  <c r="AK652" i="16"/>
  <c r="AI652" i="16"/>
  <c r="AH652" i="16"/>
  <c r="AG652" i="16"/>
  <c r="AF652" i="16"/>
  <c r="AE652" i="16"/>
  <c r="AD652" i="16"/>
  <c r="AC652" i="16"/>
  <c r="AB652" i="16"/>
  <c r="AA652" i="16"/>
  <c r="Z652" i="16"/>
  <c r="Y652" i="16"/>
  <c r="W652" i="16"/>
  <c r="V652" i="16"/>
  <c r="U652" i="16"/>
  <c r="T652" i="16"/>
  <c r="S652" i="16"/>
  <c r="R652" i="16"/>
  <c r="Q652" i="16"/>
  <c r="P652" i="16"/>
  <c r="O652" i="16"/>
  <c r="N652" i="16"/>
  <c r="M652" i="16"/>
  <c r="K652" i="16"/>
  <c r="K6" i="16" s="1"/>
  <c r="H652" i="16"/>
  <c r="G652" i="16"/>
  <c r="G6" i="16" s="1"/>
  <c r="AU651" i="16"/>
  <c r="AT651" i="16"/>
  <c r="AS651" i="16"/>
  <c r="AR651" i="16"/>
  <c r="AQ651" i="16"/>
  <c r="AP651" i="16"/>
  <c r="AO651" i="16"/>
  <c r="AN651" i="16"/>
  <c r="AM651" i="16"/>
  <c r="AL651" i="16"/>
  <c r="AK651" i="16"/>
  <c r="AI651" i="16"/>
  <c r="AH651" i="16"/>
  <c r="AG651" i="16"/>
  <c r="AF651" i="16"/>
  <c r="AE651" i="16"/>
  <c r="AD651" i="16"/>
  <c r="AC651" i="16"/>
  <c r="AB651" i="16"/>
  <c r="AA651" i="16"/>
  <c r="Z651" i="16"/>
  <c r="Y651" i="16"/>
  <c r="W651" i="16"/>
  <c r="V651" i="16"/>
  <c r="U651" i="16"/>
  <c r="T651" i="16"/>
  <c r="S651" i="16"/>
  <c r="R651" i="16"/>
  <c r="Q651" i="16"/>
  <c r="P651" i="16"/>
  <c r="O651" i="16"/>
  <c r="N651" i="16"/>
  <c r="M651" i="16"/>
  <c r="K651" i="16"/>
  <c r="K5" i="16" s="1"/>
  <c r="H651" i="16"/>
  <c r="AX651" i="16" s="1"/>
  <c r="AZ5" i="16" s="1"/>
  <c r="G651" i="16"/>
  <c r="G5" i="16" s="1"/>
  <c r="AU650" i="16"/>
  <c r="AT650" i="16"/>
  <c r="AS650" i="16"/>
  <c r="AR650" i="16"/>
  <c r="AQ650" i="16"/>
  <c r="AP650" i="16"/>
  <c r="AO650" i="16"/>
  <c r="AN650" i="16"/>
  <c r="AM650" i="16"/>
  <c r="AL650" i="16"/>
  <c r="AK650" i="16"/>
  <c r="AI650" i="16"/>
  <c r="AH650" i="16"/>
  <c r="AG650" i="16"/>
  <c r="AF650" i="16"/>
  <c r="AE650" i="16"/>
  <c r="AD650" i="16"/>
  <c r="AC650" i="16"/>
  <c r="AB650" i="16"/>
  <c r="AA650" i="16"/>
  <c r="Z650" i="16"/>
  <c r="Y650" i="16"/>
  <c r="W650" i="16"/>
  <c r="V650" i="16"/>
  <c r="U650" i="16"/>
  <c r="T650" i="16"/>
  <c r="S650" i="16"/>
  <c r="R650" i="16"/>
  <c r="Q650" i="16"/>
  <c r="P650" i="16"/>
  <c r="O650" i="16"/>
  <c r="N650" i="16"/>
  <c r="M650" i="16"/>
  <c r="K650" i="16"/>
  <c r="K4" i="16" s="1"/>
  <c r="H650" i="16"/>
  <c r="H340" i="16" s="1"/>
  <c r="G650" i="16"/>
  <c r="G4" i="16" s="1"/>
  <c r="AU649" i="16"/>
  <c r="AT649" i="16"/>
  <c r="AS649" i="16"/>
  <c r="AR649" i="16"/>
  <c r="AQ649" i="16"/>
  <c r="AP649" i="16"/>
  <c r="AO649" i="16"/>
  <c r="AN649" i="16"/>
  <c r="AM649" i="16"/>
  <c r="AL649" i="16"/>
  <c r="AK649" i="16"/>
  <c r="AI649" i="16"/>
  <c r="AH649" i="16"/>
  <c r="AG649" i="16"/>
  <c r="AF649" i="16"/>
  <c r="AE649" i="16"/>
  <c r="AD649" i="16"/>
  <c r="AC649" i="16"/>
  <c r="AB649" i="16"/>
  <c r="AA649" i="16"/>
  <c r="Z649" i="16"/>
  <c r="Y649" i="16"/>
  <c r="W649" i="16"/>
  <c r="V649" i="16"/>
  <c r="U649" i="16"/>
  <c r="T649" i="16"/>
  <c r="S649" i="16"/>
  <c r="R649" i="16"/>
  <c r="Q649" i="16"/>
  <c r="P649" i="16"/>
  <c r="O649" i="16"/>
  <c r="N649" i="16"/>
  <c r="M649" i="16"/>
  <c r="K649" i="16"/>
  <c r="K3" i="16" s="1"/>
  <c r="H649" i="16"/>
  <c r="H339" i="16" s="1"/>
  <c r="G649" i="16"/>
  <c r="G3" i="16" s="1"/>
  <c r="Z644" i="16"/>
  <c r="L644" i="16"/>
  <c r="Z643" i="16"/>
  <c r="L643" i="16"/>
  <c r="Z641" i="16"/>
  <c r="L641" i="16"/>
  <c r="Z640" i="16"/>
  <c r="L640" i="16"/>
  <c r="Z638" i="16"/>
  <c r="L638" i="16"/>
  <c r="Z637" i="16"/>
  <c r="S637" i="16"/>
  <c r="S642" i="16" s="1"/>
  <c r="Z635" i="16"/>
  <c r="L635" i="16"/>
  <c r="Z634" i="16"/>
  <c r="L634" i="16"/>
  <c r="Z632" i="16"/>
  <c r="L632" i="16"/>
  <c r="Z631" i="16"/>
  <c r="L631" i="16"/>
  <c r="Z629" i="16"/>
  <c r="L629" i="16"/>
  <c r="S628" i="16"/>
  <c r="L628" i="16" s="1"/>
  <c r="AF426" i="16"/>
  <c r="AE426" i="16"/>
  <c r="AD426" i="16"/>
  <c r="AC426" i="16"/>
  <c r="AB426" i="16"/>
  <c r="AA426" i="16"/>
  <c r="Y426" i="16"/>
  <c r="X426" i="16"/>
  <c r="W426" i="16"/>
  <c r="V426" i="16"/>
  <c r="U426" i="16"/>
  <c r="T426" i="16"/>
  <c r="R426" i="16"/>
  <c r="Q426" i="16"/>
  <c r="P426" i="16"/>
  <c r="O426" i="16"/>
  <c r="N426" i="16"/>
  <c r="M426" i="16"/>
  <c r="K426" i="16"/>
  <c r="G426" i="16"/>
  <c r="AF425" i="16"/>
  <c r="AE425" i="16"/>
  <c r="AD425" i="16"/>
  <c r="AC425" i="16"/>
  <c r="AB425" i="16"/>
  <c r="AA425" i="16"/>
  <c r="Y425" i="16"/>
  <c r="X425" i="16"/>
  <c r="W425" i="16"/>
  <c r="V425" i="16"/>
  <c r="U425" i="16"/>
  <c r="T425" i="16"/>
  <c r="R425" i="16"/>
  <c r="Q425" i="16"/>
  <c r="P425" i="16"/>
  <c r="O425" i="16"/>
  <c r="N425" i="16"/>
  <c r="M425" i="16"/>
  <c r="K425" i="16"/>
  <c r="G425" i="16"/>
  <c r="AF424" i="16"/>
  <c r="AE424" i="16"/>
  <c r="AD424" i="16"/>
  <c r="AC424" i="16"/>
  <c r="AB424" i="16"/>
  <c r="AA424" i="16"/>
  <c r="Y424" i="16"/>
  <c r="X424" i="16"/>
  <c r="W424" i="16"/>
  <c r="V424" i="16"/>
  <c r="U424" i="16"/>
  <c r="T424" i="16"/>
  <c r="R424" i="16"/>
  <c r="Q424" i="16"/>
  <c r="P424" i="16"/>
  <c r="O424" i="16"/>
  <c r="N424" i="16"/>
  <c r="M424" i="16"/>
  <c r="K424" i="16"/>
  <c r="G424" i="16"/>
  <c r="AF423" i="16"/>
  <c r="AE423" i="16"/>
  <c r="AD423" i="16"/>
  <c r="AC423" i="16"/>
  <c r="AB423" i="16"/>
  <c r="AA423" i="16"/>
  <c r="Y423" i="16"/>
  <c r="X423" i="16"/>
  <c r="W423" i="16"/>
  <c r="V423" i="16"/>
  <c r="U423" i="16"/>
  <c r="T423" i="16"/>
  <c r="R423" i="16"/>
  <c r="Q423" i="16"/>
  <c r="P423" i="16"/>
  <c r="O423" i="16"/>
  <c r="N423" i="16"/>
  <c r="M423" i="16"/>
  <c r="K423" i="16"/>
  <c r="G423" i="16"/>
  <c r="AW732" i="16"/>
  <c r="AF422" i="16"/>
  <c r="AE422" i="16"/>
  <c r="AD422" i="16"/>
  <c r="AC422" i="16"/>
  <c r="AB422" i="16"/>
  <c r="AA422" i="16"/>
  <c r="Y422" i="16"/>
  <c r="X422" i="16"/>
  <c r="W422" i="16"/>
  <c r="V422" i="16"/>
  <c r="U422" i="16"/>
  <c r="T422" i="16"/>
  <c r="R422" i="16"/>
  <c r="Q422" i="16"/>
  <c r="P422" i="16"/>
  <c r="O422" i="16"/>
  <c r="N422" i="16"/>
  <c r="M422" i="16"/>
  <c r="K422" i="16"/>
  <c r="G422" i="16"/>
  <c r="AF421" i="16"/>
  <c r="AE421" i="16"/>
  <c r="AD421" i="16"/>
  <c r="AC421" i="16"/>
  <c r="AB421" i="16"/>
  <c r="AA421" i="16"/>
  <c r="Y421" i="16"/>
  <c r="X421" i="16"/>
  <c r="W421" i="16"/>
  <c r="V421" i="16"/>
  <c r="U421" i="16"/>
  <c r="T421" i="16"/>
  <c r="R421" i="16"/>
  <c r="Q421" i="16"/>
  <c r="P421" i="16"/>
  <c r="O421" i="16"/>
  <c r="N421" i="16"/>
  <c r="M421" i="16"/>
  <c r="K421" i="16"/>
  <c r="G421" i="16"/>
  <c r="AW730" i="16"/>
  <c r="AF420" i="16"/>
  <c r="AE420" i="16"/>
  <c r="AD420" i="16"/>
  <c r="AC420" i="16"/>
  <c r="AB420" i="16"/>
  <c r="AA420" i="16"/>
  <c r="Y420" i="16"/>
  <c r="X420" i="16"/>
  <c r="W420" i="16"/>
  <c r="V420" i="16"/>
  <c r="U420" i="16"/>
  <c r="T420" i="16"/>
  <c r="R420" i="16"/>
  <c r="Q420" i="16"/>
  <c r="P420" i="16"/>
  <c r="O420" i="16"/>
  <c r="N420" i="16"/>
  <c r="M420" i="16"/>
  <c r="K420" i="16"/>
  <c r="G420" i="16"/>
  <c r="AW729" i="16"/>
  <c r="AF419" i="16"/>
  <c r="AE419" i="16"/>
  <c r="AD419" i="16"/>
  <c r="AC419" i="16"/>
  <c r="AB419" i="16"/>
  <c r="AA419" i="16"/>
  <c r="Y419" i="16"/>
  <c r="X419" i="16"/>
  <c r="W419" i="16"/>
  <c r="V419" i="16"/>
  <c r="U419" i="16"/>
  <c r="T419" i="16"/>
  <c r="R419" i="16"/>
  <c r="Q419" i="16"/>
  <c r="P419" i="16"/>
  <c r="O419" i="16"/>
  <c r="N419" i="16"/>
  <c r="M419" i="16"/>
  <c r="K419" i="16"/>
  <c r="G419" i="16"/>
  <c r="AF418" i="16"/>
  <c r="AE418" i="16"/>
  <c r="AD418" i="16"/>
  <c r="AC418" i="16"/>
  <c r="AB418" i="16"/>
  <c r="AA418" i="16"/>
  <c r="Y418" i="16"/>
  <c r="X418" i="16"/>
  <c r="W418" i="16"/>
  <c r="V418" i="16"/>
  <c r="U418" i="16"/>
  <c r="T418" i="16"/>
  <c r="R418" i="16"/>
  <c r="Q418" i="16"/>
  <c r="P418" i="16"/>
  <c r="O418" i="16"/>
  <c r="N418" i="16"/>
  <c r="M418" i="16"/>
  <c r="K418" i="16"/>
  <c r="G418" i="16"/>
  <c r="AW727" i="16"/>
  <c r="AF417" i="16"/>
  <c r="AE417" i="16"/>
  <c r="AD417" i="16"/>
  <c r="AC417" i="16"/>
  <c r="AB417" i="16"/>
  <c r="AA417" i="16"/>
  <c r="Y417" i="16"/>
  <c r="X417" i="16"/>
  <c r="W417" i="16"/>
  <c r="V417" i="16"/>
  <c r="U417" i="16"/>
  <c r="T417" i="16"/>
  <c r="R417" i="16"/>
  <c r="Q417" i="16"/>
  <c r="P417" i="16"/>
  <c r="O417" i="16"/>
  <c r="N417" i="16"/>
  <c r="M417" i="16"/>
  <c r="K417" i="16"/>
  <c r="G417" i="16"/>
  <c r="AW726" i="16"/>
  <c r="AF416" i="16"/>
  <c r="AE416" i="16"/>
  <c r="AD416" i="16"/>
  <c r="AC416" i="16"/>
  <c r="AB416" i="16"/>
  <c r="AA416" i="16"/>
  <c r="Y416" i="16"/>
  <c r="X416" i="16"/>
  <c r="W416" i="16"/>
  <c r="V416" i="16"/>
  <c r="U416" i="16"/>
  <c r="T416" i="16"/>
  <c r="R416" i="16"/>
  <c r="Q416" i="16"/>
  <c r="P416" i="16"/>
  <c r="O416" i="16"/>
  <c r="N416" i="16"/>
  <c r="M416" i="16"/>
  <c r="K416" i="16"/>
  <c r="G416" i="16"/>
  <c r="AW725" i="16"/>
  <c r="AF415" i="16"/>
  <c r="AE415" i="16"/>
  <c r="AD415" i="16"/>
  <c r="AC415" i="16"/>
  <c r="AB415" i="16"/>
  <c r="AA415" i="16"/>
  <c r="Y415" i="16"/>
  <c r="X415" i="16"/>
  <c r="W415" i="16"/>
  <c r="V415" i="16"/>
  <c r="U415" i="16"/>
  <c r="T415" i="16"/>
  <c r="R415" i="16"/>
  <c r="Q415" i="16"/>
  <c r="P415" i="16"/>
  <c r="O415" i="16"/>
  <c r="N415" i="16"/>
  <c r="M415" i="16"/>
  <c r="K415" i="16"/>
  <c r="G415" i="16"/>
  <c r="AF414" i="16"/>
  <c r="AE414" i="16"/>
  <c r="AD414" i="16"/>
  <c r="AC414" i="16"/>
  <c r="AB414" i="16"/>
  <c r="AA414" i="16"/>
  <c r="Y414" i="16"/>
  <c r="X414" i="16"/>
  <c r="W414" i="16"/>
  <c r="V414" i="16"/>
  <c r="U414" i="16"/>
  <c r="T414" i="16"/>
  <c r="R414" i="16"/>
  <c r="Q414" i="16"/>
  <c r="P414" i="16"/>
  <c r="O414" i="16"/>
  <c r="N414" i="16"/>
  <c r="M414" i="16"/>
  <c r="K414" i="16"/>
  <c r="G414" i="16"/>
  <c r="AF413" i="16"/>
  <c r="AE413" i="16"/>
  <c r="AD413" i="16"/>
  <c r="AC413" i="16"/>
  <c r="AB413" i="16"/>
  <c r="AA413" i="16"/>
  <c r="Y413" i="16"/>
  <c r="X413" i="16"/>
  <c r="W413" i="16"/>
  <c r="V413" i="16"/>
  <c r="U413" i="16"/>
  <c r="T413" i="16"/>
  <c r="R413" i="16"/>
  <c r="Q413" i="16"/>
  <c r="P413" i="16"/>
  <c r="O413" i="16"/>
  <c r="N413" i="16"/>
  <c r="M413" i="16"/>
  <c r="K413" i="16"/>
  <c r="G413" i="16"/>
  <c r="AF412" i="16"/>
  <c r="AE412" i="16"/>
  <c r="AD412" i="16"/>
  <c r="AC412" i="16"/>
  <c r="AB412" i="16"/>
  <c r="AA412" i="16"/>
  <c r="Y412" i="16"/>
  <c r="X412" i="16"/>
  <c r="W412" i="16"/>
  <c r="V412" i="16"/>
  <c r="U412" i="16"/>
  <c r="T412" i="16"/>
  <c r="R412" i="16"/>
  <c r="Q412" i="16"/>
  <c r="P412" i="16"/>
  <c r="O412" i="16"/>
  <c r="N412" i="16"/>
  <c r="M412" i="16"/>
  <c r="K412" i="16"/>
  <c r="G412" i="16"/>
  <c r="AF411" i="16"/>
  <c r="AE411" i="16"/>
  <c r="AD411" i="16"/>
  <c r="AC411" i="16"/>
  <c r="AB411" i="16"/>
  <c r="AA411" i="16"/>
  <c r="Y411" i="16"/>
  <c r="X411" i="16"/>
  <c r="W411" i="16"/>
  <c r="V411" i="16"/>
  <c r="U411" i="16"/>
  <c r="T411" i="16"/>
  <c r="R411" i="16"/>
  <c r="Q411" i="16"/>
  <c r="P411" i="16"/>
  <c r="O411" i="16"/>
  <c r="N411" i="16"/>
  <c r="M411" i="16"/>
  <c r="K411" i="16"/>
  <c r="G411" i="16"/>
  <c r="AW720" i="16"/>
  <c r="AF410" i="16"/>
  <c r="AE410" i="16"/>
  <c r="AD410" i="16"/>
  <c r="AC410" i="16"/>
  <c r="AB410" i="16"/>
  <c r="AA410" i="16"/>
  <c r="Y410" i="16"/>
  <c r="X410" i="16"/>
  <c r="W410" i="16"/>
  <c r="V410" i="16"/>
  <c r="U410" i="16"/>
  <c r="T410" i="16"/>
  <c r="R410" i="16"/>
  <c r="Q410" i="16"/>
  <c r="P410" i="16"/>
  <c r="O410" i="16"/>
  <c r="N410" i="16"/>
  <c r="M410" i="16"/>
  <c r="K410" i="16"/>
  <c r="G410" i="16"/>
  <c r="AF409" i="16"/>
  <c r="AE409" i="16"/>
  <c r="AD409" i="16"/>
  <c r="AC409" i="16"/>
  <c r="AB409" i="16"/>
  <c r="AA409" i="16"/>
  <c r="Y409" i="16"/>
  <c r="X409" i="16"/>
  <c r="W409" i="16"/>
  <c r="V409" i="16"/>
  <c r="U409" i="16"/>
  <c r="T409" i="16"/>
  <c r="R409" i="16"/>
  <c r="Q409" i="16"/>
  <c r="P409" i="16"/>
  <c r="O409" i="16"/>
  <c r="N409" i="16"/>
  <c r="M409" i="16"/>
  <c r="K409" i="16"/>
  <c r="G409" i="16"/>
  <c r="AW718" i="16"/>
  <c r="AF408" i="16"/>
  <c r="AE408" i="16"/>
  <c r="AD408" i="16"/>
  <c r="AC408" i="16"/>
  <c r="AB408" i="16"/>
  <c r="AA408" i="16"/>
  <c r="Y408" i="16"/>
  <c r="X408" i="16"/>
  <c r="W408" i="16"/>
  <c r="V408" i="16"/>
  <c r="U408" i="16"/>
  <c r="T408" i="16"/>
  <c r="R408" i="16"/>
  <c r="Q408" i="16"/>
  <c r="P408" i="16"/>
  <c r="O408" i="16"/>
  <c r="N408" i="16"/>
  <c r="M408" i="16"/>
  <c r="K408" i="16"/>
  <c r="G408" i="16"/>
  <c r="AW717" i="16"/>
  <c r="AF407" i="16"/>
  <c r="AE407" i="16"/>
  <c r="AD407" i="16"/>
  <c r="AC407" i="16"/>
  <c r="AB407" i="16"/>
  <c r="AA407" i="16"/>
  <c r="Y407" i="16"/>
  <c r="X407" i="16"/>
  <c r="W407" i="16"/>
  <c r="V407" i="16"/>
  <c r="U407" i="16"/>
  <c r="T407" i="16"/>
  <c r="R407" i="16"/>
  <c r="Q407" i="16"/>
  <c r="P407" i="16"/>
  <c r="O407" i="16"/>
  <c r="N407" i="16"/>
  <c r="M407" i="16"/>
  <c r="K407" i="16"/>
  <c r="G407" i="16"/>
  <c r="AF406" i="16"/>
  <c r="AE406" i="16"/>
  <c r="AD406" i="16"/>
  <c r="AC406" i="16"/>
  <c r="AB406" i="16"/>
  <c r="AA406" i="16"/>
  <c r="Y406" i="16"/>
  <c r="X406" i="16"/>
  <c r="W406" i="16"/>
  <c r="V406" i="16"/>
  <c r="U406" i="16"/>
  <c r="T406" i="16"/>
  <c r="R406" i="16"/>
  <c r="Q406" i="16"/>
  <c r="P406" i="16"/>
  <c r="O406" i="16"/>
  <c r="N406" i="16"/>
  <c r="M406" i="16"/>
  <c r="K406" i="16"/>
  <c r="G406" i="16"/>
  <c r="AW715" i="16"/>
  <c r="AF405" i="16"/>
  <c r="AE405" i="16"/>
  <c r="AD405" i="16"/>
  <c r="AC405" i="16"/>
  <c r="AB405" i="16"/>
  <c r="AA405" i="16"/>
  <c r="Y405" i="16"/>
  <c r="X405" i="16"/>
  <c r="W405" i="16"/>
  <c r="V405" i="16"/>
  <c r="U405" i="16"/>
  <c r="T405" i="16"/>
  <c r="R405" i="16"/>
  <c r="Q405" i="16"/>
  <c r="P405" i="16"/>
  <c r="O405" i="16"/>
  <c r="N405" i="16"/>
  <c r="M405" i="16"/>
  <c r="K405" i="16"/>
  <c r="G405" i="16"/>
  <c r="AF404" i="16"/>
  <c r="AE404" i="16"/>
  <c r="AD404" i="16"/>
  <c r="AC404" i="16"/>
  <c r="AB404" i="16"/>
  <c r="AA404" i="16"/>
  <c r="Y404" i="16"/>
  <c r="X404" i="16"/>
  <c r="W404" i="16"/>
  <c r="V404" i="16"/>
  <c r="U404" i="16"/>
  <c r="T404" i="16"/>
  <c r="R404" i="16"/>
  <c r="Q404" i="16"/>
  <c r="P404" i="16"/>
  <c r="O404" i="16"/>
  <c r="N404" i="16"/>
  <c r="M404" i="16"/>
  <c r="K404" i="16"/>
  <c r="G404" i="16"/>
  <c r="AW713" i="16"/>
  <c r="AF403" i="16"/>
  <c r="AE403" i="16"/>
  <c r="AD403" i="16"/>
  <c r="AC403" i="16"/>
  <c r="AB403" i="16"/>
  <c r="AA403" i="16"/>
  <c r="Y403" i="16"/>
  <c r="X403" i="16"/>
  <c r="W403" i="16"/>
  <c r="V403" i="16"/>
  <c r="U403" i="16"/>
  <c r="T403" i="16"/>
  <c r="R403" i="16"/>
  <c r="Q403" i="16"/>
  <c r="P403" i="16"/>
  <c r="O403" i="16"/>
  <c r="N403" i="16"/>
  <c r="M403" i="16"/>
  <c r="K403" i="16"/>
  <c r="G403" i="16"/>
  <c r="AF402" i="16"/>
  <c r="AE402" i="16"/>
  <c r="AD402" i="16"/>
  <c r="AC402" i="16"/>
  <c r="AB402" i="16"/>
  <c r="AA402" i="16"/>
  <c r="Y402" i="16"/>
  <c r="X402" i="16"/>
  <c r="W402" i="16"/>
  <c r="V402" i="16"/>
  <c r="U402" i="16"/>
  <c r="T402" i="16"/>
  <c r="R402" i="16"/>
  <c r="Q402" i="16"/>
  <c r="P402" i="16"/>
  <c r="O402" i="16"/>
  <c r="N402" i="16"/>
  <c r="M402" i="16"/>
  <c r="K402" i="16"/>
  <c r="G402" i="16"/>
  <c r="AY65" i="16"/>
  <c r="AF401" i="16"/>
  <c r="AE401" i="16"/>
  <c r="AD401" i="16"/>
  <c r="AC401" i="16"/>
  <c r="AB401" i="16"/>
  <c r="AA401" i="16"/>
  <c r="Y401" i="16"/>
  <c r="X401" i="16"/>
  <c r="W401" i="16"/>
  <c r="V401" i="16"/>
  <c r="U401" i="16"/>
  <c r="T401" i="16"/>
  <c r="R401" i="16"/>
  <c r="Q401" i="16"/>
  <c r="P401" i="16"/>
  <c r="O401" i="16"/>
  <c r="N401" i="16"/>
  <c r="M401" i="16"/>
  <c r="K401" i="16"/>
  <c r="G401" i="16"/>
  <c r="AF400" i="16"/>
  <c r="AE400" i="16"/>
  <c r="AD400" i="16"/>
  <c r="AC400" i="16"/>
  <c r="AB400" i="16"/>
  <c r="AA400" i="16"/>
  <c r="Y400" i="16"/>
  <c r="X400" i="16"/>
  <c r="W400" i="16"/>
  <c r="V400" i="16"/>
  <c r="U400" i="16"/>
  <c r="T400" i="16"/>
  <c r="R400" i="16"/>
  <c r="Q400" i="16"/>
  <c r="P400" i="16"/>
  <c r="O400" i="16"/>
  <c r="N400" i="16"/>
  <c r="M400" i="16"/>
  <c r="K400" i="16"/>
  <c r="G400" i="16"/>
  <c r="AF399" i="16"/>
  <c r="AE399" i="16"/>
  <c r="AD399" i="16"/>
  <c r="AC399" i="16"/>
  <c r="AB399" i="16"/>
  <c r="AA399" i="16"/>
  <c r="Y399" i="16"/>
  <c r="X399" i="16"/>
  <c r="W399" i="16"/>
  <c r="V399" i="16"/>
  <c r="U399" i="16"/>
  <c r="T399" i="16"/>
  <c r="R399" i="16"/>
  <c r="Q399" i="16"/>
  <c r="P399" i="16"/>
  <c r="O399" i="16"/>
  <c r="N399" i="16"/>
  <c r="M399" i="16"/>
  <c r="K399" i="16"/>
  <c r="G399" i="16"/>
  <c r="AW708" i="16"/>
  <c r="AF398" i="16"/>
  <c r="AE398" i="16"/>
  <c r="AD398" i="16"/>
  <c r="AC398" i="16"/>
  <c r="AB398" i="16"/>
  <c r="AA398" i="16"/>
  <c r="Y398" i="16"/>
  <c r="X398" i="16"/>
  <c r="W398" i="16"/>
  <c r="V398" i="16"/>
  <c r="U398" i="16"/>
  <c r="T398" i="16"/>
  <c r="R398" i="16"/>
  <c r="Q398" i="16"/>
  <c r="P398" i="16"/>
  <c r="O398" i="16"/>
  <c r="N398" i="16"/>
  <c r="M398" i="16"/>
  <c r="K398" i="16"/>
  <c r="G398" i="16"/>
  <c r="AW707" i="16"/>
  <c r="AF397" i="16"/>
  <c r="AE397" i="16"/>
  <c r="AD397" i="16"/>
  <c r="AC397" i="16"/>
  <c r="AB397" i="16"/>
  <c r="AA397" i="16"/>
  <c r="Y397" i="16"/>
  <c r="X397" i="16"/>
  <c r="W397" i="16"/>
  <c r="V397" i="16"/>
  <c r="U397" i="16"/>
  <c r="T397" i="16"/>
  <c r="R397" i="16"/>
  <c r="Q397" i="16"/>
  <c r="P397" i="16"/>
  <c r="O397" i="16"/>
  <c r="N397" i="16"/>
  <c r="M397" i="16"/>
  <c r="K397" i="16"/>
  <c r="G397" i="16"/>
  <c r="AW706" i="16"/>
  <c r="AF396" i="16"/>
  <c r="AE396" i="16"/>
  <c r="AD396" i="16"/>
  <c r="AC396" i="16"/>
  <c r="AB396" i="16"/>
  <c r="AA396" i="16"/>
  <c r="Y396" i="16"/>
  <c r="X396" i="16"/>
  <c r="W396" i="16"/>
  <c r="V396" i="16"/>
  <c r="U396" i="16"/>
  <c r="T396" i="16"/>
  <c r="R396" i="16"/>
  <c r="Q396" i="16"/>
  <c r="P396" i="16"/>
  <c r="O396" i="16"/>
  <c r="N396" i="16"/>
  <c r="M396" i="16"/>
  <c r="K396" i="16"/>
  <c r="J396" i="16"/>
  <c r="J706" i="16" s="1"/>
  <c r="J60" i="16" s="1"/>
  <c r="G396" i="16"/>
  <c r="AW705" i="16"/>
  <c r="AF395" i="16"/>
  <c r="AE395" i="16"/>
  <c r="AD395" i="16"/>
  <c r="AC395" i="16"/>
  <c r="AB395" i="16"/>
  <c r="AA395" i="16"/>
  <c r="Y395" i="16"/>
  <c r="X395" i="16"/>
  <c r="W395" i="16"/>
  <c r="V395" i="16"/>
  <c r="U395" i="16"/>
  <c r="T395" i="16"/>
  <c r="R395" i="16"/>
  <c r="Q395" i="16"/>
  <c r="P395" i="16"/>
  <c r="O395" i="16"/>
  <c r="N395" i="16"/>
  <c r="M395" i="16"/>
  <c r="K395" i="16"/>
  <c r="G395" i="16"/>
  <c r="AF394" i="16"/>
  <c r="AE394" i="16"/>
  <c r="AD394" i="16"/>
  <c r="AC394" i="16"/>
  <c r="AB394" i="16"/>
  <c r="AA394" i="16"/>
  <c r="Y394" i="16"/>
  <c r="X394" i="16"/>
  <c r="W394" i="16"/>
  <c r="V394" i="16"/>
  <c r="U394" i="16"/>
  <c r="T394" i="16"/>
  <c r="R394" i="16"/>
  <c r="Q394" i="16"/>
  <c r="P394" i="16"/>
  <c r="O394" i="16"/>
  <c r="N394" i="16"/>
  <c r="M394" i="16"/>
  <c r="K394" i="16"/>
  <c r="G394" i="16"/>
  <c r="AW703" i="16"/>
  <c r="AF393" i="16"/>
  <c r="AE393" i="16"/>
  <c r="AD393" i="16"/>
  <c r="AC393" i="16"/>
  <c r="AB393" i="16"/>
  <c r="AA393" i="16"/>
  <c r="Y393" i="16"/>
  <c r="X393" i="16"/>
  <c r="W393" i="16"/>
  <c r="V393" i="16"/>
  <c r="U393" i="16"/>
  <c r="T393" i="16"/>
  <c r="R393" i="16"/>
  <c r="Q393" i="16"/>
  <c r="P393" i="16"/>
  <c r="O393" i="16"/>
  <c r="N393" i="16"/>
  <c r="M393" i="16"/>
  <c r="K393" i="16"/>
  <c r="G393" i="16"/>
  <c r="AF392" i="16"/>
  <c r="AE392" i="16"/>
  <c r="AD392" i="16"/>
  <c r="AC392" i="16"/>
  <c r="AB392" i="16"/>
  <c r="AA392" i="16"/>
  <c r="Y392" i="16"/>
  <c r="X392" i="16"/>
  <c r="W392" i="16"/>
  <c r="V392" i="16"/>
  <c r="U392" i="16"/>
  <c r="T392" i="16"/>
  <c r="R392" i="16"/>
  <c r="Q392" i="16"/>
  <c r="P392" i="16"/>
  <c r="O392" i="16"/>
  <c r="N392" i="16"/>
  <c r="M392" i="16"/>
  <c r="K392" i="16"/>
  <c r="G392" i="16"/>
  <c r="AW701" i="16"/>
  <c r="AF391" i="16"/>
  <c r="AE391" i="16"/>
  <c r="AD391" i="16"/>
  <c r="AC391" i="16"/>
  <c r="AB391" i="16"/>
  <c r="AA391" i="16"/>
  <c r="Y391" i="16"/>
  <c r="X391" i="16"/>
  <c r="W391" i="16"/>
  <c r="V391" i="16"/>
  <c r="U391" i="16"/>
  <c r="T391" i="16"/>
  <c r="R391" i="16"/>
  <c r="Q391" i="16"/>
  <c r="P391" i="16"/>
  <c r="O391" i="16"/>
  <c r="N391" i="16"/>
  <c r="M391" i="16"/>
  <c r="K391" i="16"/>
  <c r="G391" i="16"/>
  <c r="AF390" i="16"/>
  <c r="AE390" i="16"/>
  <c r="AD390" i="16"/>
  <c r="AC390" i="16"/>
  <c r="AB390" i="16"/>
  <c r="AA390" i="16"/>
  <c r="Y390" i="16"/>
  <c r="X390" i="16"/>
  <c r="W390" i="16"/>
  <c r="V390" i="16"/>
  <c r="U390" i="16"/>
  <c r="T390" i="16"/>
  <c r="R390" i="16"/>
  <c r="Q390" i="16"/>
  <c r="P390" i="16"/>
  <c r="O390" i="16"/>
  <c r="N390" i="16"/>
  <c r="M390" i="16"/>
  <c r="K390" i="16"/>
  <c r="G390" i="16"/>
  <c r="AF389" i="16"/>
  <c r="AE389" i="16"/>
  <c r="AD389" i="16"/>
  <c r="AC389" i="16"/>
  <c r="AB389" i="16"/>
  <c r="AA389" i="16"/>
  <c r="Y389" i="16"/>
  <c r="X389" i="16"/>
  <c r="W389" i="16"/>
  <c r="V389" i="16"/>
  <c r="U389" i="16"/>
  <c r="T389" i="16"/>
  <c r="R389" i="16"/>
  <c r="Q389" i="16"/>
  <c r="P389" i="16"/>
  <c r="O389" i="16"/>
  <c r="N389" i="16"/>
  <c r="M389" i="16"/>
  <c r="K389" i="16"/>
  <c r="G389" i="16"/>
  <c r="AF388" i="16"/>
  <c r="AE388" i="16"/>
  <c r="AD388" i="16"/>
  <c r="AC388" i="16"/>
  <c r="AB388" i="16"/>
  <c r="AA388" i="16"/>
  <c r="Y388" i="16"/>
  <c r="X388" i="16"/>
  <c r="W388" i="16"/>
  <c r="V388" i="16"/>
  <c r="U388" i="16"/>
  <c r="T388" i="16"/>
  <c r="R388" i="16"/>
  <c r="Q388" i="16"/>
  <c r="P388" i="16"/>
  <c r="O388" i="16"/>
  <c r="N388" i="16"/>
  <c r="M388" i="16"/>
  <c r="K388" i="16"/>
  <c r="G388" i="16"/>
  <c r="AF387" i="16"/>
  <c r="AE387" i="16"/>
  <c r="AD387" i="16"/>
  <c r="AC387" i="16"/>
  <c r="AB387" i="16"/>
  <c r="AA387" i="16"/>
  <c r="Y387" i="16"/>
  <c r="X387" i="16"/>
  <c r="W387" i="16"/>
  <c r="V387" i="16"/>
  <c r="U387" i="16"/>
  <c r="T387" i="16"/>
  <c r="R387" i="16"/>
  <c r="Q387" i="16"/>
  <c r="P387" i="16"/>
  <c r="O387" i="16"/>
  <c r="N387" i="16"/>
  <c r="M387" i="16"/>
  <c r="K387" i="16"/>
  <c r="G387" i="16"/>
  <c r="AW696" i="16"/>
  <c r="AF386" i="16"/>
  <c r="AE386" i="16"/>
  <c r="AD386" i="16"/>
  <c r="AC386" i="16"/>
  <c r="AB386" i="16"/>
  <c r="AA386" i="16"/>
  <c r="Y386" i="16"/>
  <c r="X386" i="16"/>
  <c r="W386" i="16"/>
  <c r="V386" i="16"/>
  <c r="U386" i="16"/>
  <c r="T386" i="16"/>
  <c r="R386" i="16"/>
  <c r="Q386" i="16"/>
  <c r="P386" i="16"/>
  <c r="O386" i="16"/>
  <c r="N386" i="16"/>
  <c r="M386" i="16"/>
  <c r="K386" i="16"/>
  <c r="G386" i="16"/>
  <c r="AW695" i="16"/>
  <c r="AF385" i="16"/>
  <c r="AE385" i="16"/>
  <c r="AD385" i="16"/>
  <c r="AC385" i="16"/>
  <c r="AB385" i="16"/>
  <c r="AA385" i="16"/>
  <c r="Y385" i="16"/>
  <c r="X385" i="16"/>
  <c r="W385" i="16"/>
  <c r="V385" i="16"/>
  <c r="U385" i="16"/>
  <c r="T385" i="16"/>
  <c r="R385" i="16"/>
  <c r="Q385" i="16"/>
  <c r="P385" i="16"/>
  <c r="O385" i="16"/>
  <c r="N385" i="16"/>
  <c r="M385" i="16"/>
  <c r="K385" i="16"/>
  <c r="G385" i="16"/>
  <c r="AW694" i="16"/>
  <c r="AF384" i="16"/>
  <c r="AE384" i="16"/>
  <c r="AD384" i="16"/>
  <c r="AC384" i="16"/>
  <c r="AB384" i="16"/>
  <c r="AA384" i="16"/>
  <c r="Y384" i="16"/>
  <c r="X384" i="16"/>
  <c r="W384" i="16"/>
  <c r="V384" i="16"/>
  <c r="U384" i="16"/>
  <c r="T384" i="16"/>
  <c r="R384" i="16"/>
  <c r="Q384" i="16"/>
  <c r="P384" i="16"/>
  <c r="O384" i="16"/>
  <c r="N384" i="16"/>
  <c r="M384" i="16"/>
  <c r="K384" i="16"/>
  <c r="G384" i="16"/>
  <c r="AW693" i="16"/>
  <c r="AF383" i="16"/>
  <c r="AE383" i="16"/>
  <c r="AD383" i="16"/>
  <c r="AC383" i="16"/>
  <c r="AB383" i="16"/>
  <c r="AA383" i="16"/>
  <c r="Y383" i="16"/>
  <c r="X383" i="16"/>
  <c r="W383" i="16"/>
  <c r="V383" i="16"/>
  <c r="U383" i="16"/>
  <c r="T383" i="16"/>
  <c r="R383" i="16"/>
  <c r="Q383" i="16"/>
  <c r="P383" i="16"/>
  <c r="O383" i="16"/>
  <c r="N383" i="16"/>
  <c r="M383" i="16"/>
  <c r="K383" i="16"/>
  <c r="G383" i="16"/>
  <c r="AF382" i="16"/>
  <c r="AE382" i="16"/>
  <c r="AD382" i="16"/>
  <c r="AC382" i="16"/>
  <c r="AB382" i="16"/>
  <c r="AA382" i="16"/>
  <c r="Y382" i="16"/>
  <c r="X382" i="16"/>
  <c r="W382" i="16"/>
  <c r="V382" i="16"/>
  <c r="U382" i="16"/>
  <c r="T382" i="16"/>
  <c r="R382" i="16"/>
  <c r="Q382" i="16"/>
  <c r="P382" i="16"/>
  <c r="O382" i="16"/>
  <c r="N382" i="16"/>
  <c r="M382" i="16"/>
  <c r="K382" i="16"/>
  <c r="G382" i="16"/>
  <c r="AW691" i="16"/>
  <c r="AF381" i="16"/>
  <c r="AE381" i="16"/>
  <c r="AD381" i="16"/>
  <c r="AC381" i="16"/>
  <c r="AB381" i="16"/>
  <c r="AA381" i="16"/>
  <c r="Y381" i="16"/>
  <c r="X381" i="16"/>
  <c r="W381" i="16"/>
  <c r="V381" i="16"/>
  <c r="U381" i="16"/>
  <c r="T381" i="16"/>
  <c r="R381" i="16"/>
  <c r="Q381" i="16"/>
  <c r="P381" i="16"/>
  <c r="O381" i="16"/>
  <c r="N381" i="16"/>
  <c r="M381" i="16"/>
  <c r="K381" i="16"/>
  <c r="G381" i="16"/>
  <c r="AF380" i="16"/>
  <c r="AE380" i="16"/>
  <c r="AD380" i="16"/>
  <c r="AC380" i="16"/>
  <c r="AB380" i="16"/>
  <c r="AA380" i="16"/>
  <c r="Y380" i="16"/>
  <c r="X380" i="16"/>
  <c r="W380" i="16"/>
  <c r="V380" i="16"/>
  <c r="U380" i="16"/>
  <c r="T380" i="16"/>
  <c r="R380" i="16"/>
  <c r="Q380" i="16"/>
  <c r="P380" i="16"/>
  <c r="O380" i="16"/>
  <c r="N380" i="16"/>
  <c r="M380" i="16"/>
  <c r="K380" i="16"/>
  <c r="G380" i="16"/>
  <c r="AW689" i="16"/>
  <c r="AF379" i="16"/>
  <c r="AE379" i="16"/>
  <c r="AD379" i="16"/>
  <c r="AC379" i="16"/>
  <c r="AB379" i="16"/>
  <c r="AA379" i="16"/>
  <c r="Y379" i="16"/>
  <c r="X379" i="16"/>
  <c r="W379" i="16"/>
  <c r="V379" i="16"/>
  <c r="U379" i="16"/>
  <c r="T379" i="16"/>
  <c r="R379" i="16"/>
  <c r="Q379" i="16"/>
  <c r="P379" i="16"/>
  <c r="O379" i="16"/>
  <c r="N379" i="16"/>
  <c r="M379" i="16"/>
  <c r="K379" i="16"/>
  <c r="G379" i="16"/>
  <c r="AF378" i="16"/>
  <c r="AE378" i="16"/>
  <c r="AD378" i="16"/>
  <c r="AC378" i="16"/>
  <c r="AB378" i="16"/>
  <c r="AA378" i="16"/>
  <c r="Y378" i="16"/>
  <c r="X378" i="16"/>
  <c r="W378" i="16"/>
  <c r="V378" i="16"/>
  <c r="U378" i="16"/>
  <c r="T378" i="16"/>
  <c r="R378" i="16"/>
  <c r="Q378" i="16"/>
  <c r="P378" i="16"/>
  <c r="O378" i="16"/>
  <c r="N378" i="16"/>
  <c r="M378" i="16"/>
  <c r="K378" i="16"/>
  <c r="G378" i="16"/>
  <c r="AF377" i="16"/>
  <c r="AE377" i="16"/>
  <c r="AD377" i="16"/>
  <c r="AC377" i="16"/>
  <c r="AB377" i="16"/>
  <c r="AA377" i="16"/>
  <c r="Y377" i="16"/>
  <c r="X377" i="16"/>
  <c r="W377" i="16"/>
  <c r="V377" i="16"/>
  <c r="U377" i="16"/>
  <c r="T377" i="16"/>
  <c r="R377" i="16"/>
  <c r="Q377" i="16"/>
  <c r="P377" i="16"/>
  <c r="O377" i="16"/>
  <c r="N377" i="16"/>
  <c r="M377" i="16"/>
  <c r="K377" i="16"/>
  <c r="G377" i="16"/>
  <c r="AF376" i="16"/>
  <c r="AE376" i="16"/>
  <c r="AD376" i="16"/>
  <c r="AC376" i="16"/>
  <c r="AB376" i="16"/>
  <c r="AA376" i="16"/>
  <c r="Y376" i="16"/>
  <c r="X376" i="16"/>
  <c r="W376" i="16"/>
  <c r="V376" i="16"/>
  <c r="U376" i="16"/>
  <c r="T376" i="16"/>
  <c r="R376" i="16"/>
  <c r="Q376" i="16"/>
  <c r="P376" i="16"/>
  <c r="O376" i="16"/>
  <c r="N376" i="16"/>
  <c r="M376" i="16"/>
  <c r="K376" i="16"/>
  <c r="G376" i="16"/>
  <c r="AF375" i="16"/>
  <c r="AE375" i="16"/>
  <c r="AD375" i="16"/>
  <c r="AC375" i="16"/>
  <c r="AB375" i="16"/>
  <c r="AA375" i="16"/>
  <c r="Y375" i="16"/>
  <c r="X375" i="16"/>
  <c r="W375" i="16"/>
  <c r="V375" i="16"/>
  <c r="U375" i="16"/>
  <c r="T375" i="16"/>
  <c r="R375" i="16"/>
  <c r="Q375" i="16"/>
  <c r="P375" i="16"/>
  <c r="O375" i="16"/>
  <c r="N375" i="16"/>
  <c r="M375" i="16"/>
  <c r="K375" i="16"/>
  <c r="G375" i="16"/>
  <c r="AF374" i="16"/>
  <c r="AE374" i="16"/>
  <c r="AD374" i="16"/>
  <c r="AC374" i="16"/>
  <c r="AB374" i="16"/>
  <c r="AA374" i="16"/>
  <c r="Y374" i="16"/>
  <c r="X374" i="16"/>
  <c r="W374" i="16"/>
  <c r="V374" i="16"/>
  <c r="U374" i="16"/>
  <c r="T374" i="16"/>
  <c r="R374" i="16"/>
  <c r="Q374" i="16"/>
  <c r="P374" i="16"/>
  <c r="O374" i="16"/>
  <c r="N374" i="16"/>
  <c r="M374" i="16"/>
  <c r="K374" i="16"/>
  <c r="G374" i="16"/>
  <c r="AF373" i="16"/>
  <c r="AE373" i="16"/>
  <c r="AD373" i="16"/>
  <c r="AC373" i="16"/>
  <c r="AB373" i="16"/>
  <c r="AA373" i="16"/>
  <c r="Y373" i="16"/>
  <c r="X373" i="16"/>
  <c r="W373" i="16"/>
  <c r="V373" i="16"/>
  <c r="U373" i="16"/>
  <c r="T373" i="16"/>
  <c r="R373" i="16"/>
  <c r="Q373" i="16"/>
  <c r="P373" i="16"/>
  <c r="O373" i="16"/>
  <c r="N373" i="16"/>
  <c r="M373" i="16"/>
  <c r="K373" i="16"/>
  <c r="G373" i="16"/>
  <c r="AW682" i="16"/>
  <c r="AF372" i="16"/>
  <c r="AE372" i="16"/>
  <c r="AD372" i="16"/>
  <c r="AC372" i="16"/>
  <c r="AB372" i="16"/>
  <c r="AA372" i="16"/>
  <c r="Y372" i="16"/>
  <c r="X372" i="16"/>
  <c r="W372" i="16"/>
  <c r="V372" i="16"/>
  <c r="U372" i="16"/>
  <c r="T372" i="16"/>
  <c r="R372" i="16"/>
  <c r="Q372" i="16"/>
  <c r="P372" i="16"/>
  <c r="O372" i="16"/>
  <c r="N372" i="16"/>
  <c r="M372" i="16"/>
  <c r="K372" i="16"/>
  <c r="G372" i="16"/>
  <c r="AW681" i="16"/>
  <c r="AF371" i="16"/>
  <c r="AE371" i="16"/>
  <c r="AD371" i="16"/>
  <c r="AC371" i="16"/>
  <c r="AB371" i="16"/>
  <c r="AA371" i="16"/>
  <c r="Y371" i="16"/>
  <c r="X371" i="16"/>
  <c r="W371" i="16"/>
  <c r="V371" i="16"/>
  <c r="U371" i="16"/>
  <c r="T371" i="16"/>
  <c r="R371" i="16"/>
  <c r="Q371" i="16"/>
  <c r="P371" i="16"/>
  <c r="O371" i="16"/>
  <c r="N371" i="16"/>
  <c r="M371" i="16"/>
  <c r="K371" i="16"/>
  <c r="G371" i="16"/>
  <c r="AF370" i="16"/>
  <c r="AE370" i="16"/>
  <c r="AD370" i="16"/>
  <c r="AC370" i="16"/>
  <c r="AB370" i="16"/>
  <c r="AA370" i="16"/>
  <c r="Y370" i="16"/>
  <c r="X370" i="16"/>
  <c r="W370" i="16"/>
  <c r="V370" i="16"/>
  <c r="U370" i="16"/>
  <c r="T370" i="16"/>
  <c r="R370" i="16"/>
  <c r="Q370" i="16"/>
  <c r="P370" i="16"/>
  <c r="O370" i="16"/>
  <c r="N370" i="16"/>
  <c r="M370" i="16"/>
  <c r="K370" i="16"/>
  <c r="G370" i="16"/>
  <c r="AW679" i="16"/>
  <c r="AF369" i="16"/>
  <c r="AE369" i="16"/>
  <c r="AD369" i="16"/>
  <c r="AC369" i="16"/>
  <c r="AB369" i="16"/>
  <c r="AA369" i="16"/>
  <c r="Y369" i="16"/>
  <c r="X369" i="16"/>
  <c r="W369" i="16"/>
  <c r="V369" i="16"/>
  <c r="U369" i="16"/>
  <c r="T369" i="16"/>
  <c r="R369" i="16"/>
  <c r="Q369" i="16"/>
  <c r="P369" i="16"/>
  <c r="O369" i="16"/>
  <c r="N369" i="16"/>
  <c r="M369" i="16"/>
  <c r="K369" i="16"/>
  <c r="G369" i="16"/>
  <c r="AW678" i="16"/>
  <c r="AF368" i="16"/>
  <c r="AE368" i="16"/>
  <c r="AD368" i="16"/>
  <c r="AC368" i="16"/>
  <c r="AB368" i="16"/>
  <c r="AA368" i="16"/>
  <c r="Y368" i="16"/>
  <c r="X368" i="16"/>
  <c r="W368" i="16"/>
  <c r="V368" i="16"/>
  <c r="U368" i="16"/>
  <c r="T368" i="16"/>
  <c r="R368" i="16"/>
  <c r="Q368" i="16"/>
  <c r="P368" i="16"/>
  <c r="O368" i="16"/>
  <c r="N368" i="16"/>
  <c r="M368" i="16"/>
  <c r="K368" i="16"/>
  <c r="G368" i="16"/>
  <c r="AW677" i="16"/>
  <c r="AF367" i="16"/>
  <c r="AE367" i="16"/>
  <c r="AD367" i="16"/>
  <c r="AC367" i="16"/>
  <c r="AB367" i="16"/>
  <c r="AA367" i="16"/>
  <c r="Y367" i="16"/>
  <c r="X367" i="16"/>
  <c r="W367" i="16"/>
  <c r="V367" i="16"/>
  <c r="U367" i="16"/>
  <c r="T367" i="16"/>
  <c r="R367" i="16"/>
  <c r="Q367" i="16"/>
  <c r="P367" i="16"/>
  <c r="O367" i="16"/>
  <c r="N367" i="16"/>
  <c r="M367" i="16"/>
  <c r="K367" i="16"/>
  <c r="G367" i="16"/>
  <c r="AF366" i="16"/>
  <c r="AE366" i="16"/>
  <c r="AD366" i="16"/>
  <c r="AC366" i="16"/>
  <c r="AB366" i="16"/>
  <c r="AA366" i="16"/>
  <c r="Y366" i="16"/>
  <c r="X366" i="16"/>
  <c r="W366" i="16"/>
  <c r="V366" i="16"/>
  <c r="U366" i="16"/>
  <c r="T366" i="16"/>
  <c r="R366" i="16"/>
  <c r="Q366" i="16"/>
  <c r="P366" i="16"/>
  <c r="O366" i="16"/>
  <c r="N366" i="16"/>
  <c r="M366" i="16"/>
  <c r="K366" i="16"/>
  <c r="G366" i="16"/>
  <c r="AF365" i="16"/>
  <c r="AE365" i="16"/>
  <c r="AD365" i="16"/>
  <c r="AC365" i="16"/>
  <c r="AB365" i="16"/>
  <c r="AA365" i="16"/>
  <c r="Y365" i="16"/>
  <c r="X365" i="16"/>
  <c r="W365" i="16"/>
  <c r="V365" i="16"/>
  <c r="U365" i="16"/>
  <c r="T365" i="16"/>
  <c r="R365" i="16"/>
  <c r="Q365" i="16"/>
  <c r="P365" i="16"/>
  <c r="O365" i="16"/>
  <c r="N365" i="16"/>
  <c r="M365" i="16"/>
  <c r="K365" i="16"/>
  <c r="G365" i="16"/>
  <c r="AF364" i="16"/>
  <c r="AE364" i="16"/>
  <c r="AD364" i="16"/>
  <c r="AC364" i="16"/>
  <c r="AB364" i="16"/>
  <c r="AA364" i="16"/>
  <c r="Y364" i="16"/>
  <c r="X364" i="16"/>
  <c r="W364" i="16"/>
  <c r="V364" i="16"/>
  <c r="U364" i="16"/>
  <c r="T364" i="16"/>
  <c r="R364" i="16"/>
  <c r="Q364" i="16"/>
  <c r="P364" i="16"/>
  <c r="O364" i="16"/>
  <c r="N364" i="16"/>
  <c r="M364" i="16"/>
  <c r="K364" i="16"/>
  <c r="G364" i="16"/>
  <c r="AF363" i="16"/>
  <c r="AE363" i="16"/>
  <c r="AD363" i="16"/>
  <c r="AC363" i="16"/>
  <c r="AB363" i="16"/>
  <c r="AA363" i="16"/>
  <c r="Y363" i="16"/>
  <c r="X363" i="16"/>
  <c r="W363" i="16"/>
  <c r="V363" i="16"/>
  <c r="U363" i="16"/>
  <c r="T363" i="16"/>
  <c r="R363" i="16"/>
  <c r="Q363" i="16"/>
  <c r="P363" i="16"/>
  <c r="O363" i="16"/>
  <c r="N363" i="16"/>
  <c r="M363" i="16"/>
  <c r="K363" i="16"/>
  <c r="G363" i="16"/>
  <c r="AW672" i="16"/>
  <c r="AF362" i="16"/>
  <c r="AE362" i="16"/>
  <c r="AD362" i="16"/>
  <c r="AC362" i="16"/>
  <c r="AB362" i="16"/>
  <c r="AA362" i="16"/>
  <c r="Y362" i="16"/>
  <c r="X362" i="16"/>
  <c r="W362" i="16"/>
  <c r="V362" i="16"/>
  <c r="U362" i="16"/>
  <c r="T362" i="16"/>
  <c r="R362" i="16"/>
  <c r="Q362" i="16"/>
  <c r="P362" i="16"/>
  <c r="O362" i="16"/>
  <c r="N362" i="16"/>
  <c r="M362" i="16"/>
  <c r="K362" i="16"/>
  <c r="G362" i="16"/>
  <c r="AW671" i="16"/>
  <c r="AF361" i="16"/>
  <c r="AE361" i="16"/>
  <c r="AD361" i="16"/>
  <c r="AC361" i="16"/>
  <c r="AB361" i="16"/>
  <c r="AA361" i="16"/>
  <c r="Y361" i="16"/>
  <c r="X361" i="16"/>
  <c r="W361" i="16"/>
  <c r="V361" i="16"/>
  <c r="U361" i="16"/>
  <c r="T361" i="16"/>
  <c r="R361" i="16"/>
  <c r="Q361" i="16"/>
  <c r="P361" i="16"/>
  <c r="O361" i="16"/>
  <c r="N361" i="16"/>
  <c r="M361" i="16"/>
  <c r="K361" i="16"/>
  <c r="G361" i="16"/>
  <c r="AW670" i="16"/>
  <c r="AF360" i="16"/>
  <c r="AE360" i="16"/>
  <c r="AD360" i="16"/>
  <c r="AC360" i="16"/>
  <c r="AB360" i="16"/>
  <c r="AA360" i="16"/>
  <c r="Y360" i="16"/>
  <c r="X360" i="16"/>
  <c r="W360" i="16"/>
  <c r="V360" i="16"/>
  <c r="U360" i="16"/>
  <c r="T360" i="16"/>
  <c r="R360" i="16"/>
  <c r="Q360" i="16"/>
  <c r="P360" i="16"/>
  <c r="O360" i="16"/>
  <c r="N360" i="16"/>
  <c r="M360" i="16"/>
  <c r="K360" i="16"/>
  <c r="G360" i="16"/>
  <c r="AW669" i="16"/>
  <c r="AF359" i="16"/>
  <c r="AE359" i="16"/>
  <c r="AD359" i="16"/>
  <c r="AC359" i="16"/>
  <c r="AB359" i="16"/>
  <c r="AA359" i="16"/>
  <c r="Y359" i="16"/>
  <c r="X359" i="16"/>
  <c r="W359" i="16"/>
  <c r="V359" i="16"/>
  <c r="U359" i="16"/>
  <c r="T359" i="16"/>
  <c r="R359" i="16"/>
  <c r="Q359" i="16"/>
  <c r="P359" i="16"/>
  <c r="O359" i="16"/>
  <c r="N359" i="16"/>
  <c r="M359" i="16"/>
  <c r="K359" i="16"/>
  <c r="G359" i="16"/>
  <c r="AF358" i="16"/>
  <c r="AE358" i="16"/>
  <c r="AD358" i="16"/>
  <c r="AC358" i="16"/>
  <c r="AB358" i="16"/>
  <c r="AA358" i="16"/>
  <c r="Y358" i="16"/>
  <c r="X358" i="16"/>
  <c r="W358" i="16"/>
  <c r="V358" i="16"/>
  <c r="U358" i="16"/>
  <c r="T358" i="16"/>
  <c r="R358" i="16"/>
  <c r="Q358" i="16"/>
  <c r="P358" i="16"/>
  <c r="O358" i="16"/>
  <c r="N358" i="16"/>
  <c r="M358" i="16"/>
  <c r="K358" i="16"/>
  <c r="G358" i="16"/>
  <c r="AW667" i="16"/>
  <c r="AF357" i="16"/>
  <c r="AE357" i="16"/>
  <c r="AD357" i="16"/>
  <c r="AC357" i="16"/>
  <c r="AB357" i="16"/>
  <c r="AA357" i="16"/>
  <c r="Y357" i="16"/>
  <c r="X357" i="16"/>
  <c r="W357" i="16"/>
  <c r="V357" i="16"/>
  <c r="U357" i="16"/>
  <c r="T357" i="16"/>
  <c r="R357" i="16"/>
  <c r="Q357" i="16"/>
  <c r="P357" i="16"/>
  <c r="O357" i="16"/>
  <c r="N357" i="16"/>
  <c r="M357" i="16"/>
  <c r="K357" i="16"/>
  <c r="G357" i="16"/>
  <c r="AF356" i="16"/>
  <c r="AE356" i="16"/>
  <c r="AD356" i="16"/>
  <c r="AC356" i="16"/>
  <c r="AB356" i="16"/>
  <c r="AA356" i="16"/>
  <c r="Y356" i="16"/>
  <c r="X356" i="16"/>
  <c r="W356" i="16"/>
  <c r="V356" i="16"/>
  <c r="U356" i="16"/>
  <c r="T356" i="16"/>
  <c r="R356" i="16"/>
  <c r="Q356" i="16"/>
  <c r="P356" i="16"/>
  <c r="O356" i="16"/>
  <c r="N356" i="16"/>
  <c r="M356" i="16"/>
  <c r="K356" i="16"/>
  <c r="J356" i="16"/>
  <c r="J666" i="16" s="1"/>
  <c r="J20" i="16" s="1"/>
  <c r="G356" i="16"/>
  <c r="AW665" i="16"/>
  <c r="AF355" i="16"/>
  <c r="AE355" i="16"/>
  <c r="AD355" i="16"/>
  <c r="AC355" i="16"/>
  <c r="AB355" i="16"/>
  <c r="AA355" i="16"/>
  <c r="Y355" i="16"/>
  <c r="X355" i="16"/>
  <c r="W355" i="16"/>
  <c r="V355" i="16"/>
  <c r="U355" i="16"/>
  <c r="T355" i="16"/>
  <c r="R355" i="16"/>
  <c r="Q355" i="16"/>
  <c r="P355" i="16"/>
  <c r="O355" i="16"/>
  <c r="N355" i="16"/>
  <c r="M355" i="16"/>
  <c r="K355" i="16"/>
  <c r="J355" i="16"/>
  <c r="J665" i="16" s="1"/>
  <c r="G355" i="16"/>
  <c r="AF354" i="16"/>
  <c r="AE354" i="16"/>
  <c r="AD354" i="16"/>
  <c r="AC354" i="16"/>
  <c r="AB354" i="16"/>
  <c r="AA354" i="16"/>
  <c r="Y354" i="16"/>
  <c r="X354" i="16"/>
  <c r="W354" i="16"/>
  <c r="V354" i="16"/>
  <c r="U354" i="16"/>
  <c r="T354" i="16"/>
  <c r="R354" i="16"/>
  <c r="Q354" i="16"/>
  <c r="P354" i="16"/>
  <c r="O354" i="16"/>
  <c r="N354" i="16"/>
  <c r="M354" i="16"/>
  <c r="K354" i="16"/>
  <c r="G354" i="16"/>
  <c r="AF353" i="16"/>
  <c r="AE353" i="16"/>
  <c r="AD353" i="16"/>
  <c r="AC353" i="16"/>
  <c r="AB353" i="16"/>
  <c r="AA353" i="16"/>
  <c r="Y353" i="16"/>
  <c r="X353" i="16"/>
  <c r="W353" i="16"/>
  <c r="V353" i="16"/>
  <c r="U353" i="16"/>
  <c r="T353" i="16"/>
  <c r="R353" i="16"/>
  <c r="Q353" i="16"/>
  <c r="P353" i="16"/>
  <c r="O353" i="16"/>
  <c r="N353" i="16"/>
  <c r="M353" i="16"/>
  <c r="K353" i="16"/>
  <c r="G353" i="16"/>
  <c r="AF352" i="16"/>
  <c r="AE352" i="16"/>
  <c r="AD352" i="16"/>
  <c r="AC352" i="16"/>
  <c r="AB352" i="16"/>
  <c r="AA352" i="16"/>
  <c r="Y352" i="16"/>
  <c r="X352" i="16"/>
  <c r="W352" i="16"/>
  <c r="V352" i="16"/>
  <c r="U352" i="16"/>
  <c r="T352" i="16"/>
  <c r="R352" i="16"/>
  <c r="Q352" i="16"/>
  <c r="P352" i="16"/>
  <c r="O352" i="16"/>
  <c r="N352" i="16"/>
  <c r="M352" i="16"/>
  <c r="K352" i="16"/>
  <c r="G352" i="16"/>
  <c r="AF351" i="16"/>
  <c r="AE351" i="16"/>
  <c r="AD351" i="16"/>
  <c r="AC351" i="16"/>
  <c r="AB351" i="16"/>
  <c r="AA351" i="16"/>
  <c r="Y351" i="16"/>
  <c r="X351" i="16"/>
  <c r="W351" i="16"/>
  <c r="V351" i="16"/>
  <c r="U351" i="16"/>
  <c r="T351" i="16"/>
  <c r="R351" i="16"/>
  <c r="Q351" i="16"/>
  <c r="P351" i="16"/>
  <c r="O351" i="16"/>
  <c r="N351" i="16"/>
  <c r="M351" i="16"/>
  <c r="K351" i="16"/>
  <c r="G351" i="16"/>
  <c r="AW660" i="16"/>
  <c r="AF350" i="16"/>
  <c r="AE350" i="16"/>
  <c r="AD350" i="16"/>
  <c r="AC350" i="16"/>
  <c r="AB350" i="16"/>
  <c r="AA350" i="16"/>
  <c r="Y350" i="16"/>
  <c r="X350" i="16"/>
  <c r="W350" i="16"/>
  <c r="V350" i="16"/>
  <c r="U350" i="16"/>
  <c r="T350" i="16"/>
  <c r="R350" i="16"/>
  <c r="Q350" i="16"/>
  <c r="P350" i="16"/>
  <c r="O350" i="16"/>
  <c r="N350" i="16"/>
  <c r="M350" i="16"/>
  <c r="K350" i="16"/>
  <c r="G350" i="16"/>
  <c r="AW659" i="16"/>
  <c r="AF349" i="16"/>
  <c r="AE349" i="16"/>
  <c r="AD349" i="16"/>
  <c r="AC349" i="16"/>
  <c r="AB349" i="16"/>
  <c r="AA349" i="16"/>
  <c r="Y349" i="16"/>
  <c r="X349" i="16"/>
  <c r="W349" i="16"/>
  <c r="V349" i="16"/>
  <c r="U349" i="16"/>
  <c r="T349" i="16"/>
  <c r="R349" i="16"/>
  <c r="Q349" i="16"/>
  <c r="P349" i="16"/>
  <c r="O349" i="16"/>
  <c r="N349" i="16"/>
  <c r="M349" i="16"/>
  <c r="K349" i="16"/>
  <c r="G349" i="16"/>
  <c r="AW658" i="16"/>
  <c r="AF348" i="16"/>
  <c r="AE348" i="16"/>
  <c r="AD348" i="16"/>
  <c r="AC348" i="16"/>
  <c r="AB348" i="16"/>
  <c r="AA348" i="16"/>
  <c r="Y348" i="16"/>
  <c r="X348" i="16"/>
  <c r="W348" i="16"/>
  <c r="V348" i="16"/>
  <c r="U348" i="16"/>
  <c r="T348" i="16"/>
  <c r="R348" i="16"/>
  <c r="Q348" i="16"/>
  <c r="P348" i="16"/>
  <c r="O348" i="16"/>
  <c r="N348" i="16"/>
  <c r="M348" i="16"/>
  <c r="K348" i="16"/>
  <c r="G348" i="16"/>
  <c r="AW657" i="16"/>
  <c r="AF347" i="16"/>
  <c r="AE347" i="16"/>
  <c r="AD347" i="16"/>
  <c r="AC347" i="16"/>
  <c r="AB347" i="16"/>
  <c r="AA347" i="16"/>
  <c r="Y347" i="16"/>
  <c r="X347" i="16"/>
  <c r="W347" i="16"/>
  <c r="V347" i="16"/>
  <c r="U347" i="16"/>
  <c r="T347" i="16"/>
  <c r="R347" i="16"/>
  <c r="Q347" i="16"/>
  <c r="P347" i="16"/>
  <c r="O347" i="16"/>
  <c r="N347" i="16"/>
  <c r="M347" i="16"/>
  <c r="K347" i="16"/>
  <c r="G347" i="16"/>
  <c r="AF346" i="16"/>
  <c r="AE346" i="16"/>
  <c r="AD346" i="16"/>
  <c r="AC346" i="16"/>
  <c r="AB346" i="16"/>
  <c r="AA346" i="16"/>
  <c r="Y346" i="16"/>
  <c r="X346" i="16"/>
  <c r="W346" i="16"/>
  <c r="V346" i="16"/>
  <c r="U346" i="16"/>
  <c r="T346" i="16"/>
  <c r="R346" i="16"/>
  <c r="Q346" i="16"/>
  <c r="P346" i="16"/>
  <c r="O346" i="16"/>
  <c r="N346" i="16"/>
  <c r="M346" i="16"/>
  <c r="K346" i="16"/>
  <c r="G346" i="16"/>
  <c r="AW655" i="16"/>
  <c r="AF345" i="16"/>
  <c r="AE345" i="16"/>
  <c r="AD345" i="16"/>
  <c r="AC345" i="16"/>
  <c r="AB345" i="16"/>
  <c r="AA345" i="16"/>
  <c r="Y345" i="16"/>
  <c r="X345" i="16"/>
  <c r="W345" i="16"/>
  <c r="V345" i="16"/>
  <c r="U345" i="16"/>
  <c r="T345" i="16"/>
  <c r="R345" i="16"/>
  <c r="Q345" i="16"/>
  <c r="P345" i="16"/>
  <c r="O345" i="16"/>
  <c r="N345" i="16"/>
  <c r="M345" i="16"/>
  <c r="K345" i="16"/>
  <c r="G345" i="16"/>
  <c r="AF344" i="16"/>
  <c r="AE344" i="16"/>
  <c r="AD344" i="16"/>
  <c r="AC344" i="16"/>
  <c r="AB344" i="16"/>
  <c r="AA344" i="16"/>
  <c r="Y344" i="16"/>
  <c r="X344" i="16"/>
  <c r="W344" i="16"/>
  <c r="V344" i="16"/>
  <c r="U344" i="16"/>
  <c r="T344" i="16"/>
  <c r="R344" i="16"/>
  <c r="Q344" i="16"/>
  <c r="P344" i="16"/>
  <c r="O344" i="16"/>
  <c r="N344" i="16"/>
  <c r="M344" i="16"/>
  <c r="K344" i="16"/>
  <c r="G344" i="16"/>
  <c r="AW653" i="16"/>
  <c r="AF343" i="16"/>
  <c r="AE343" i="16"/>
  <c r="AD343" i="16"/>
  <c r="AC343" i="16"/>
  <c r="AB343" i="16"/>
  <c r="AA343" i="16"/>
  <c r="Y343" i="16"/>
  <c r="X343" i="16"/>
  <c r="W343" i="16"/>
  <c r="V343" i="16"/>
  <c r="U343" i="16"/>
  <c r="T343" i="16"/>
  <c r="R343" i="16"/>
  <c r="Q343" i="16"/>
  <c r="P343" i="16"/>
  <c r="O343" i="16"/>
  <c r="N343" i="16"/>
  <c r="M343" i="16"/>
  <c r="K343" i="16"/>
  <c r="G343" i="16"/>
  <c r="AF342" i="16"/>
  <c r="AE342" i="16"/>
  <c r="AD342" i="16"/>
  <c r="AC342" i="16"/>
  <c r="AB342" i="16"/>
  <c r="AA342" i="16"/>
  <c r="Y342" i="16"/>
  <c r="X342" i="16"/>
  <c r="W342" i="16"/>
  <c r="V342" i="16"/>
  <c r="U342" i="16"/>
  <c r="T342" i="16"/>
  <c r="R342" i="16"/>
  <c r="Q342" i="16"/>
  <c r="P342" i="16"/>
  <c r="O342" i="16"/>
  <c r="N342" i="16"/>
  <c r="M342" i="16"/>
  <c r="K342" i="16"/>
  <c r="G342" i="16"/>
  <c r="AF341" i="16"/>
  <c r="AE341" i="16"/>
  <c r="AD341" i="16"/>
  <c r="AC341" i="16"/>
  <c r="AB341" i="16"/>
  <c r="AA341" i="16"/>
  <c r="Y341" i="16"/>
  <c r="X341" i="16"/>
  <c r="W341" i="16"/>
  <c r="V341" i="16"/>
  <c r="U341" i="16"/>
  <c r="T341" i="16"/>
  <c r="R341" i="16"/>
  <c r="Q341" i="16"/>
  <c r="P341" i="16"/>
  <c r="O341" i="16"/>
  <c r="N341" i="16"/>
  <c r="M341" i="16"/>
  <c r="K341" i="16"/>
  <c r="G341" i="16"/>
  <c r="AF340" i="16"/>
  <c r="AE340" i="16"/>
  <c r="AD340" i="16"/>
  <c r="AC340" i="16"/>
  <c r="AB340" i="16"/>
  <c r="AA340" i="16"/>
  <c r="Y340" i="16"/>
  <c r="X340" i="16"/>
  <c r="W340" i="16"/>
  <c r="V340" i="16"/>
  <c r="U340" i="16"/>
  <c r="T340" i="16"/>
  <c r="R340" i="16"/>
  <c r="Q340" i="16"/>
  <c r="P340" i="16"/>
  <c r="O340" i="16"/>
  <c r="N340" i="16"/>
  <c r="M340" i="16"/>
  <c r="K340" i="16"/>
  <c r="G340" i="16"/>
  <c r="AF339" i="16"/>
  <c r="AE339" i="16"/>
  <c r="AD339" i="16"/>
  <c r="AC339" i="16"/>
  <c r="AB339" i="16"/>
  <c r="AA339" i="16"/>
  <c r="Y339" i="16"/>
  <c r="X339" i="16"/>
  <c r="W339" i="16"/>
  <c r="V339" i="16"/>
  <c r="U339" i="16"/>
  <c r="T339" i="16"/>
  <c r="R339" i="16"/>
  <c r="Q339" i="16"/>
  <c r="P339" i="16"/>
  <c r="O339" i="16"/>
  <c r="N339" i="16"/>
  <c r="M339" i="16"/>
  <c r="K339" i="16"/>
  <c r="G339" i="16"/>
  <c r="H338" i="16"/>
  <c r="U334" i="16"/>
  <c r="U330" i="16"/>
  <c r="U329" i="16"/>
  <c r="U328" i="16"/>
  <c r="L328" i="16"/>
  <c r="U326" i="16"/>
  <c r="L326" i="16"/>
  <c r="AI325" i="16"/>
  <c r="AH325" i="16"/>
  <c r="AG325" i="16"/>
  <c r="AF325" i="16"/>
  <c r="AE325" i="16"/>
  <c r="AD325" i="16"/>
  <c r="AA325" i="16"/>
  <c r="Z325" i="16"/>
  <c r="Y325" i="16"/>
  <c r="X325" i="16"/>
  <c r="W325" i="16"/>
  <c r="V325" i="16"/>
  <c r="S325" i="16"/>
  <c r="R325" i="16"/>
  <c r="Q325" i="16"/>
  <c r="P325" i="16"/>
  <c r="O325" i="16"/>
  <c r="N325" i="16"/>
  <c r="AJ324" i="16"/>
  <c r="AC334" i="16" s="1"/>
  <c r="L324" i="16"/>
  <c r="L334" i="16" s="1"/>
  <c r="AJ320" i="16"/>
  <c r="AC330" i="16" s="1"/>
  <c r="L320" i="16"/>
  <c r="L330" i="16" s="1"/>
  <c r="AJ319" i="16"/>
  <c r="AC329" i="16" s="1"/>
  <c r="L319" i="16"/>
  <c r="L329" i="16" s="1"/>
  <c r="AJ318" i="16"/>
  <c r="AC328" i="16" s="1"/>
  <c r="AU315" i="16"/>
  <c r="AI326" i="16" s="1"/>
  <c r="AT315" i="16"/>
  <c r="AS315" i="16"/>
  <c r="AH326" i="16" s="1"/>
  <c r="AR315" i="16"/>
  <c r="AQ315" i="16"/>
  <c r="AG326" i="16" s="1"/>
  <c r="AP315" i="16"/>
  <c r="AO315" i="16"/>
  <c r="AF326" i="16" s="1"/>
  <c r="AN315" i="16"/>
  <c r="AM315" i="16"/>
  <c r="AE326" i="16" s="1"/>
  <c r="AL315" i="16"/>
  <c r="AD326" i="16" s="1"/>
  <c r="AK315" i="16"/>
  <c r="AJ315" i="16"/>
  <c r="AC326" i="16" s="1"/>
  <c r="AI315" i="16"/>
  <c r="AA326" i="16" s="1"/>
  <c r="AH315" i="16"/>
  <c r="AG315" i="16"/>
  <c r="Z326" i="16" s="1"/>
  <c r="AF315" i="16"/>
  <c r="AE315" i="16"/>
  <c r="Y326" i="16" s="1"/>
  <c r="AD315" i="16"/>
  <c r="AC315" i="16"/>
  <c r="X326" i="16" s="1"/>
  <c r="AB315" i="16"/>
  <c r="AA315" i="16"/>
  <c r="W326" i="16" s="1"/>
  <c r="Z315" i="16"/>
  <c r="V326" i="16" s="1"/>
  <c r="Y315" i="16"/>
  <c r="W315" i="16"/>
  <c r="S326" i="16" s="1"/>
  <c r="V315" i="16"/>
  <c r="U315" i="16"/>
  <c r="R326" i="16" s="1"/>
  <c r="T315" i="16"/>
  <c r="S315" i="16"/>
  <c r="Q326" i="16" s="1"/>
  <c r="R315" i="16"/>
  <c r="Q315" i="16"/>
  <c r="P326" i="16" s="1"/>
  <c r="P315" i="16"/>
  <c r="O315" i="16"/>
  <c r="O326" i="16" s="1"/>
  <c r="N315" i="16"/>
  <c r="N326" i="16" s="1"/>
  <c r="M315" i="16"/>
  <c r="AJ314" i="16"/>
  <c r="AC325" i="16" s="1"/>
  <c r="X314" i="16"/>
  <c r="U312" i="16"/>
  <c r="U308" i="16"/>
  <c r="L308" i="16"/>
  <c r="U307" i="16"/>
  <c r="U306" i="16"/>
  <c r="L306" i="16"/>
  <c r="U304" i="16"/>
  <c r="L304" i="16"/>
  <c r="AI303" i="16"/>
  <c r="AH303" i="16"/>
  <c r="AG303" i="16"/>
  <c r="AF303" i="16"/>
  <c r="AE303" i="16"/>
  <c r="AD303" i="16"/>
  <c r="AA303" i="16"/>
  <c r="Z303" i="16"/>
  <c r="Y303" i="16"/>
  <c r="X303" i="16"/>
  <c r="W303" i="16"/>
  <c r="V303" i="16"/>
  <c r="U303" i="16"/>
  <c r="S303" i="16"/>
  <c r="R303" i="16"/>
  <c r="Q303" i="16"/>
  <c r="P303" i="16"/>
  <c r="O303" i="16"/>
  <c r="N303" i="16"/>
  <c r="AJ302" i="16"/>
  <c r="AC312" i="16" s="1"/>
  <c r="L302" i="16"/>
  <c r="L312" i="16" s="1"/>
  <c r="X301" i="16"/>
  <c r="AJ301" i="16" s="1"/>
  <c r="AC311" i="16" s="1"/>
  <c r="X300" i="16"/>
  <c r="AJ300" i="16" s="1"/>
  <c r="AC310" i="16" s="1"/>
  <c r="X299" i="16"/>
  <c r="U309" i="16" s="1"/>
  <c r="AJ298" i="16"/>
  <c r="AC308" i="16" s="1"/>
  <c r="L298" i="16"/>
  <c r="AJ297" i="16"/>
  <c r="AC307" i="16" s="1"/>
  <c r="L297" i="16"/>
  <c r="L307" i="16" s="1"/>
  <c r="AJ296" i="16"/>
  <c r="AC306" i="16" s="1"/>
  <c r="X295" i="16"/>
  <c r="AJ295" i="16" s="1"/>
  <c r="AC305" i="16" s="1"/>
  <c r="X294" i="16"/>
  <c r="AJ294" i="16" s="1"/>
  <c r="AU293" i="16"/>
  <c r="AI304" i="16" s="1"/>
  <c r="AT293" i="16"/>
  <c r="AS293" i="16"/>
  <c r="AH304" i="16" s="1"/>
  <c r="AR293" i="16"/>
  <c r="AQ293" i="16"/>
  <c r="AG304" i="16" s="1"/>
  <c r="AP293" i="16"/>
  <c r="AO293" i="16"/>
  <c r="AF304" i="16" s="1"/>
  <c r="AN293" i="16"/>
  <c r="AM293" i="16"/>
  <c r="AE304" i="16" s="1"/>
  <c r="AL293" i="16"/>
  <c r="AD304" i="16" s="1"/>
  <c r="AK293" i="16"/>
  <c r="AJ293" i="16"/>
  <c r="AC304" i="16" s="1"/>
  <c r="AI293" i="16"/>
  <c r="AA304" i="16" s="1"/>
  <c r="AH293" i="16"/>
  <c r="AG293" i="16"/>
  <c r="Z304" i="16" s="1"/>
  <c r="AF293" i="16"/>
  <c r="AE293" i="16"/>
  <c r="Y304" i="16" s="1"/>
  <c r="AD293" i="16"/>
  <c r="AC293" i="16"/>
  <c r="X304" i="16" s="1"/>
  <c r="AB293" i="16"/>
  <c r="AA293" i="16"/>
  <c r="W304" i="16" s="1"/>
  <c r="Z293" i="16"/>
  <c r="V304" i="16" s="1"/>
  <c r="Y293" i="16"/>
  <c r="W293" i="16"/>
  <c r="S304" i="16" s="1"/>
  <c r="V293" i="16"/>
  <c r="U293" i="16"/>
  <c r="R304" i="16" s="1"/>
  <c r="T293" i="16"/>
  <c r="S293" i="16"/>
  <c r="Q304" i="16" s="1"/>
  <c r="R293" i="16"/>
  <c r="Q293" i="16"/>
  <c r="P304" i="16" s="1"/>
  <c r="P293" i="16"/>
  <c r="O293" i="16"/>
  <c r="O304" i="16" s="1"/>
  <c r="N293" i="16"/>
  <c r="N304" i="16" s="1"/>
  <c r="M293" i="16"/>
  <c r="AJ292" i="16"/>
  <c r="AC303" i="16" s="1"/>
  <c r="L292" i="16"/>
  <c r="L295" i="16" s="1"/>
  <c r="L305" i="16" s="1"/>
  <c r="H90" i="16"/>
  <c r="F90" i="16"/>
  <c r="H89" i="16"/>
  <c r="F89" i="16"/>
  <c r="F88" i="16"/>
  <c r="AZ87" i="16"/>
  <c r="F87" i="16"/>
  <c r="AY86" i="16"/>
  <c r="F86" i="16"/>
  <c r="AY85" i="16"/>
  <c r="F85" i="16"/>
  <c r="AY84" i="16"/>
  <c r="F84" i="16"/>
  <c r="H83" i="16"/>
  <c r="F83" i="16"/>
  <c r="F82" i="16"/>
  <c r="AY81" i="16"/>
  <c r="H81" i="16"/>
  <c r="F81" i="16"/>
  <c r="F80" i="16"/>
  <c r="AY79" i="16"/>
  <c r="F79" i="16"/>
  <c r="F78" i="16"/>
  <c r="AY77" i="16"/>
  <c r="H77" i="16"/>
  <c r="F77" i="16"/>
  <c r="F76" i="16"/>
  <c r="H75" i="16"/>
  <c r="F75" i="16"/>
  <c r="AY74" i="16"/>
  <c r="F74" i="16"/>
  <c r="AY73" i="16"/>
  <c r="F73" i="16"/>
  <c r="AY72" i="16"/>
  <c r="H72" i="16"/>
  <c r="F72" i="16"/>
  <c r="AY71" i="16"/>
  <c r="H71" i="16"/>
  <c r="F71" i="16"/>
  <c r="AY70" i="16"/>
  <c r="F70" i="16"/>
  <c r="AY69" i="16"/>
  <c r="F69" i="16"/>
  <c r="AY68" i="16"/>
  <c r="H68" i="16"/>
  <c r="F68" i="16"/>
  <c r="AY67" i="16"/>
  <c r="F67" i="16"/>
  <c r="F66" i="16"/>
  <c r="F65" i="16"/>
  <c r="F64" i="16"/>
  <c r="F63" i="16"/>
  <c r="AY62" i="16"/>
  <c r="F62" i="16"/>
  <c r="AY61" i="16"/>
  <c r="F61" i="16"/>
  <c r="AY60" i="16"/>
  <c r="F60" i="16"/>
  <c r="AY59" i="16"/>
  <c r="F59" i="16"/>
  <c r="AY58" i="16"/>
  <c r="F58" i="16"/>
  <c r="AY57" i="16"/>
  <c r="F57" i="16"/>
  <c r="F56" i="16"/>
  <c r="AY55" i="16"/>
  <c r="H55" i="16"/>
  <c r="F55" i="16"/>
  <c r="F54" i="16"/>
  <c r="F53" i="16"/>
  <c r="F52" i="16"/>
  <c r="H51" i="16"/>
  <c r="F51" i="16"/>
  <c r="AY50" i="16"/>
  <c r="H50" i="16"/>
  <c r="F50" i="16"/>
  <c r="AY49" i="16"/>
  <c r="F49" i="16"/>
  <c r="AY48" i="16"/>
  <c r="F48" i="16"/>
  <c r="AY47" i="16"/>
  <c r="H47" i="16"/>
  <c r="F47" i="16"/>
  <c r="F46" i="16"/>
  <c r="AY45" i="16"/>
  <c r="F45" i="16"/>
  <c r="AY44" i="16"/>
  <c r="F44" i="16"/>
  <c r="AY43" i="16"/>
  <c r="F43" i="16"/>
  <c r="F42" i="16"/>
  <c r="F41" i="16"/>
  <c r="F40" i="16"/>
  <c r="F39" i="16"/>
  <c r="AY38" i="16"/>
  <c r="F38" i="16"/>
  <c r="AY37" i="16"/>
  <c r="F37" i="16"/>
  <c r="AY36" i="16"/>
  <c r="F36" i="16"/>
  <c r="AY35" i="16"/>
  <c r="F35" i="16"/>
  <c r="F34" i="16"/>
  <c r="AY33" i="16"/>
  <c r="F33" i="16"/>
  <c r="F32" i="16"/>
  <c r="AY31" i="16"/>
  <c r="F31" i="16"/>
  <c r="F30" i="16"/>
  <c r="F29" i="16"/>
  <c r="F28" i="16"/>
  <c r="F27" i="16"/>
  <c r="F26" i="16"/>
  <c r="F25" i="16"/>
  <c r="F24" i="16"/>
  <c r="AY23" i="16"/>
  <c r="F23" i="16"/>
  <c r="AY22" i="16"/>
  <c r="F22" i="16"/>
  <c r="AY21" i="16"/>
  <c r="F21" i="16"/>
  <c r="F20" i="16"/>
  <c r="AY19" i="16"/>
  <c r="J19" i="16"/>
  <c r="F19" i="16"/>
  <c r="F18" i="16"/>
  <c r="F17" i="16"/>
  <c r="F16" i="16"/>
  <c r="F15" i="16"/>
  <c r="F14" i="16"/>
  <c r="F13" i="16"/>
  <c r="AY12" i="16"/>
  <c r="F12" i="16"/>
  <c r="AY11" i="16"/>
  <c r="F11" i="16"/>
  <c r="F10" i="16"/>
  <c r="F9" i="16"/>
  <c r="F8" i="16"/>
  <c r="AY7" i="16"/>
  <c r="F7" i="16"/>
  <c r="F6" i="16"/>
  <c r="F5" i="16"/>
  <c r="F4" i="16"/>
  <c r="F3" i="16"/>
  <c r="BB2" i="16"/>
  <c r="BA2" i="16"/>
  <c r="AZ2" i="16"/>
  <c r="L2" i="16"/>
  <c r="K2" i="16"/>
  <c r="J2" i="16"/>
  <c r="I2" i="16"/>
  <c r="H2" i="16"/>
  <c r="G2" i="16"/>
  <c r="F2" i="16"/>
  <c r="U982" i="15"/>
  <c r="U978" i="15"/>
  <c r="U977" i="15"/>
  <c r="U976" i="15"/>
  <c r="M976" i="15"/>
  <c r="U973" i="15"/>
  <c r="M973" i="15"/>
  <c r="AI972" i="15"/>
  <c r="AH972" i="15"/>
  <c r="AG972" i="15"/>
  <c r="AF972" i="15"/>
  <c r="AE972" i="15"/>
  <c r="AD972" i="15"/>
  <c r="AA972" i="15"/>
  <c r="Z972" i="15"/>
  <c r="Y972" i="15"/>
  <c r="X972" i="15"/>
  <c r="W972" i="15"/>
  <c r="V972" i="15"/>
  <c r="S972" i="15"/>
  <c r="R972" i="15"/>
  <c r="Q972" i="15"/>
  <c r="P972" i="15"/>
  <c r="O972" i="15"/>
  <c r="N972" i="15"/>
  <c r="AK971" i="15"/>
  <c r="AC982" i="15" s="1"/>
  <c r="M971" i="15"/>
  <c r="M982" i="15" s="1"/>
  <c r="AK967" i="15"/>
  <c r="AC978" i="15" s="1"/>
  <c r="M967" i="15"/>
  <c r="M978" i="15" s="1"/>
  <c r="AK966" i="15"/>
  <c r="AC977" i="15" s="1"/>
  <c r="M966" i="15"/>
  <c r="M977" i="15" s="1"/>
  <c r="AK965" i="15"/>
  <c r="AC976" i="15" s="1"/>
  <c r="AK962" i="15"/>
  <c r="AC973" i="15" s="1"/>
  <c r="Y961" i="15"/>
  <c r="Y963" i="15" s="1"/>
  <c r="U974" i="15" s="1"/>
  <c r="U959" i="15"/>
  <c r="U955" i="15"/>
  <c r="U954" i="15"/>
  <c r="U953" i="15"/>
  <c r="M953" i="15"/>
  <c r="U950" i="15"/>
  <c r="M950" i="15"/>
  <c r="AI949" i="15"/>
  <c r="AH949" i="15"/>
  <c r="AG949" i="15"/>
  <c r="AF949" i="15"/>
  <c r="AE949" i="15"/>
  <c r="AD949" i="15"/>
  <c r="AA949" i="15"/>
  <c r="Z949" i="15"/>
  <c r="Y949" i="15"/>
  <c r="X949" i="15"/>
  <c r="W949" i="15"/>
  <c r="V949" i="15"/>
  <c r="S949" i="15"/>
  <c r="R949" i="15"/>
  <c r="Q949" i="15"/>
  <c r="P949" i="15"/>
  <c r="O949" i="15"/>
  <c r="N949" i="15"/>
  <c r="AK948" i="15"/>
  <c r="AC959" i="15" s="1"/>
  <c r="M948" i="15"/>
  <c r="M959" i="15" s="1"/>
  <c r="AK944" i="15"/>
  <c r="AC955" i="15" s="1"/>
  <c r="M944" i="15"/>
  <c r="M955" i="15" s="1"/>
  <c r="AK943" i="15"/>
  <c r="AC954" i="15" s="1"/>
  <c r="M943" i="15"/>
  <c r="M954" i="15" s="1"/>
  <c r="AK942" i="15"/>
  <c r="AC953" i="15" s="1"/>
  <c r="AK939" i="15"/>
  <c r="AC950" i="15" s="1"/>
  <c r="Y938" i="15"/>
  <c r="Y940" i="15" s="1"/>
  <c r="U951" i="15" s="1"/>
  <c r="AU736" i="15"/>
  <c r="AT736" i="15"/>
  <c r="AS736" i="15"/>
  <c r="AR736" i="15"/>
  <c r="AQ736" i="15"/>
  <c r="AP736" i="15"/>
  <c r="AO736" i="15"/>
  <c r="AN736" i="15"/>
  <c r="AM736" i="15"/>
  <c r="AL736" i="15"/>
  <c r="AK736" i="15"/>
  <c r="AI736" i="15"/>
  <c r="AH736" i="15"/>
  <c r="AG736" i="15"/>
  <c r="AF736" i="15"/>
  <c r="AE736" i="15"/>
  <c r="AD736" i="15"/>
  <c r="AC736" i="15"/>
  <c r="AB736" i="15"/>
  <c r="AA736" i="15"/>
  <c r="Z736" i="15"/>
  <c r="Y736" i="15"/>
  <c r="W736" i="15"/>
  <c r="V736" i="15"/>
  <c r="U736" i="15"/>
  <c r="T736" i="15"/>
  <c r="S736" i="15"/>
  <c r="R736" i="15"/>
  <c r="Q736" i="15"/>
  <c r="P736" i="15"/>
  <c r="O736" i="15"/>
  <c r="N736" i="15"/>
  <c r="M736" i="15"/>
  <c r="K736" i="15"/>
  <c r="L736" i="15" s="1"/>
  <c r="L426" i="15" s="1"/>
  <c r="H736" i="15"/>
  <c r="G736" i="15"/>
  <c r="AU735" i="15"/>
  <c r="AT735" i="15"/>
  <c r="AS735" i="15"/>
  <c r="AR735" i="15"/>
  <c r="AQ735" i="15"/>
  <c r="AP735" i="15"/>
  <c r="AO735" i="15"/>
  <c r="AN735" i="15"/>
  <c r="AM735" i="15"/>
  <c r="AL735" i="15"/>
  <c r="AK735" i="15"/>
  <c r="AI735" i="15"/>
  <c r="AH735" i="15"/>
  <c r="AG735" i="15"/>
  <c r="AF735" i="15"/>
  <c r="AE735" i="15"/>
  <c r="AD735" i="15"/>
  <c r="AC735" i="15"/>
  <c r="AB735" i="15"/>
  <c r="AA735" i="15"/>
  <c r="Z735" i="15"/>
  <c r="Y735" i="15"/>
  <c r="W735" i="15"/>
  <c r="V735" i="15"/>
  <c r="U735" i="15"/>
  <c r="T735" i="15"/>
  <c r="S735" i="15"/>
  <c r="R735" i="15"/>
  <c r="Q735" i="15"/>
  <c r="P735" i="15"/>
  <c r="O735" i="15"/>
  <c r="N735" i="15"/>
  <c r="M735" i="15"/>
  <c r="K735" i="15"/>
  <c r="K89" i="15" s="1"/>
  <c r="H735" i="15"/>
  <c r="G735" i="15"/>
  <c r="AU734" i="15"/>
  <c r="AT734" i="15"/>
  <c r="AS734" i="15"/>
  <c r="AR734" i="15"/>
  <c r="AQ734" i="15"/>
  <c r="AP734" i="15"/>
  <c r="AO734" i="15"/>
  <c r="AN734" i="15"/>
  <c r="AM734" i="15"/>
  <c r="AL734" i="15"/>
  <c r="AK734" i="15"/>
  <c r="AI734" i="15"/>
  <c r="AH734" i="15"/>
  <c r="AG734" i="15"/>
  <c r="AF734" i="15"/>
  <c r="AE734" i="15"/>
  <c r="AD734" i="15"/>
  <c r="AC734" i="15"/>
  <c r="AB734" i="15"/>
  <c r="AA734" i="15"/>
  <c r="Z734" i="15"/>
  <c r="Y734" i="15"/>
  <c r="W734" i="15"/>
  <c r="V734" i="15"/>
  <c r="U734" i="15"/>
  <c r="T734" i="15"/>
  <c r="S734" i="15"/>
  <c r="R734" i="15"/>
  <c r="Q734" i="15"/>
  <c r="P734" i="15"/>
  <c r="O734" i="15"/>
  <c r="N734" i="15"/>
  <c r="M734" i="15"/>
  <c r="K734" i="15"/>
  <c r="K88" i="15" s="1"/>
  <c r="H734" i="15"/>
  <c r="G734" i="15"/>
  <c r="AU733" i="15"/>
  <c r="AT733" i="15"/>
  <c r="AS733" i="15"/>
  <c r="AR733" i="15"/>
  <c r="AQ733" i="15"/>
  <c r="AP733" i="15"/>
  <c r="AO733" i="15"/>
  <c r="AN733" i="15"/>
  <c r="AM733" i="15"/>
  <c r="AL733" i="15"/>
  <c r="AK733" i="15"/>
  <c r="AI733" i="15"/>
  <c r="AH733" i="15"/>
  <c r="AG733" i="15"/>
  <c r="AF733" i="15"/>
  <c r="AE733" i="15"/>
  <c r="AD733" i="15"/>
  <c r="AC733" i="15"/>
  <c r="AB733" i="15"/>
  <c r="AA733" i="15"/>
  <c r="Z733" i="15"/>
  <c r="Y733" i="15"/>
  <c r="W733" i="15"/>
  <c r="V733" i="15"/>
  <c r="U733" i="15"/>
  <c r="T733" i="15"/>
  <c r="S733" i="15"/>
  <c r="R733" i="15"/>
  <c r="Q733" i="15"/>
  <c r="P733" i="15"/>
  <c r="O733" i="15"/>
  <c r="N733" i="15"/>
  <c r="M733" i="15"/>
  <c r="K733" i="15"/>
  <c r="H733" i="15"/>
  <c r="G733" i="15"/>
  <c r="AU732" i="15"/>
  <c r="AT732" i="15"/>
  <c r="AS732" i="15"/>
  <c r="AR732" i="15"/>
  <c r="AQ732" i="15"/>
  <c r="AP732" i="15"/>
  <c r="AO732" i="15"/>
  <c r="AN732" i="15"/>
  <c r="AM732" i="15"/>
  <c r="AL732" i="15"/>
  <c r="AK732" i="15"/>
  <c r="AI732" i="15"/>
  <c r="AH732" i="15"/>
  <c r="AG732" i="15"/>
  <c r="AF732" i="15"/>
  <c r="AE732" i="15"/>
  <c r="AD732" i="15"/>
  <c r="AC732" i="15"/>
  <c r="AB732" i="15"/>
  <c r="AA732" i="15"/>
  <c r="Z732" i="15"/>
  <c r="Y732" i="15"/>
  <c r="W732" i="15"/>
  <c r="V732" i="15"/>
  <c r="U732" i="15"/>
  <c r="T732" i="15"/>
  <c r="S732" i="15"/>
  <c r="R732" i="15"/>
  <c r="Q732" i="15"/>
  <c r="P732" i="15"/>
  <c r="O732" i="15"/>
  <c r="N732" i="15"/>
  <c r="M732" i="15"/>
  <c r="K732" i="15"/>
  <c r="L732" i="15" s="1"/>
  <c r="L86" i="15" s="1"/>
  <c r="H732" i="15"/>
  <c r="G732" i="15"/>
  <c r="AU731" i="15"/>
  <c r="AT731" i="15"/>
  <c r="AS731" i="15"/>
  <c r="AR731" i="15"/>
  <c r="AQ731" i="15"/>
  <c r="AP731" i="15"/>
  <c r="AO731" i="15"/>
  <c r="AN731" i="15"/>
  <c r="AM731" i="15"/>
  <c r="AL731" i="15"/>
  <c r="AK731" i="15"/>
  <c r="AI731" i="15"/>
  <c r="AH731" i="15"/>
  <c r="AG731" i="15"/>
  <c r="AF731" i="15"/>
  <c r="AE731" i="15"/>
  <c r="AD731" i="15"/>
  <c r="AC731" i="15"/>
  <c r="AB731" i="15"/>
  <c r="AA731" i="15"/>
  <c r="Z731" i="15"/>
  <c r="Y731" i="15"/>
  <c r="W731" i="15"/>
  <c r="V731" i="15"/>
  <c r="U731" i="15"/>
  <c r="T731" i="15"/>
  <c r="S731" i="15"/>
  <c r="R731" i="15"/>
  <c r="Q731" i="15"/>
  <c r="P731" i="15"/>
  <c r="O731" i="15"/>
  <c r="N731" i="15"/>
  <c r="M731" i="15"/>
  <c r="K731" i="15"/>
  <c r="K85" i="15" s="1"/>
  <c r="H731" i="15"/>
  <c r="G731" i="15"/>
  <c r="AU730" i="15"/>
  <c r="AT730" i="15"/>
  <c r="AS730" i="15"/>
  <c r="AR730" i="15"/>
  <c r="AQ730" i="15"/>
  <c r="AP730" i="15"/>
  <c r="AO730" i="15"/>
  <c r="AN730" i="15"/>
  <c r="AM730" i="15"/>
  <c r="AL730" i="15"/>
  <c r="AK730" i="15"/>
  <c r="AI730" i="15"/>
  <c r="AH730" i="15"/>
  <c r="AG730" i="15"/>
  <c r="AF730" i="15"/>
  <c r="AE730" i="15"/>
  <c r="AD730" i="15"/>
  <c r="AC730" i="15"/>
  <c r="AB730" i="15"/>
  <c r="AA730" i="15"/>
  <c r="Z730" i="15"/>
  <c r="Y730" i="15"/>
  <c r="W730" i="15"/>
  <c r="V730" i="15"/>
  <c r="U730" i="15"/>
  <c r="T730" i="15"/>
  <c r="S730" i="15"/>
  <c r="R730" i="15"/>
  <c r="Q730" i="15"/>
  <c r="P730" i="15"/>
  <c r="O730" i="15"/>
  <c r="N730" i="15"/>
  <c r="M730" i="15"/>
  <c r="L730" i="15"/>
  <c r="L420" i="15" s="1"/>
  <c r="K730" i="15"/>
  <c r="H730" i="15"/>
  <c r="AX730" i="15" s="1"/>
  <c r="AZ84" i="15" s="1"/>
  <c r="G730" i="15"/>
  <c r="AU729" i="15"/>
  <c r="AT729" i="15"/>
  <c r="AS729" i="15"/>
  <c r="AR729" i="15"/>
  <c r="AQ729" i="15"/>
  <c r="AP729" i="15"/>
  <c r="AO729" i="15"/>
  <c r="AN729" i="15"/>
  <c r="AM729" i="15"/>
  <c r="AL729" i="15"/>
  <c r="AK729" i="15"/>
  <c r="AI729" i="15"/>
  <c r="AH729" i="15"/>
  <c r="AG729" i="15"/>
  <c r="AF729" i="15"/>
  <c r="AE729" i="15"/>
  <c r="AD729" i="15"/>
  <c r="AC729" i="15"/>
  <c r="AB729" i="15"/>
  <c r="AA729" i="15"/>
  <c r="Z729" i="15"/>
  <c r="Y729" i="15"/>
  <c r="W729" i="15"/>
  <c r="V729" i="15"/>
  <c r="U729" i="15"/>
  <c r="T729" i="15"/>
  <c r="S729" i="15"/>
  <c r="R729" i="15"/>
  <c r="Q729" i="15"/>
  <c r="P729" i="15"/>
  <c r="O729" i="15"/>
  <c r="N729" i="15"/>
  <c r="M729" i="15"/>
  <c r="K729" i="15"/>
  <c r="H729" i="15"/>
  <c r="G729" i="15"/>
  <c r="AU728" i="15"/>
  <c r="AT728" i="15"/>
  <c r="AS728" i="15"/>
  <c r="AR728" i="15"/>
  <c r="AQ728" i="15"/>
  <c r="AP728" i="15"/>
  <c r="AO728" i="15"/>
  <c r="AN728" i="15"/>
  <c r="AM728" i="15"/>
  <c r="AL728" i="15"/>
  <c r="AK728" i="15"/>
  <c r="AI728" i="15"/>
  <c r="AH728" i="15"/>
  <c r="AG728" i="15"/>
  <c r="AF728" i="15"/>
  <c r="AE728" i="15"/>
  <c r="AD728" i="15"/>
  <c r="AC728" i="15"/>
  <c r="AB728" i="15"/>
  <c r="AA728" i="15"/>
  <c r="Z728" i="15"/>
  <c r="Y728" i="15"/>
  <c r="W728" i="15"/>
  <c r="V728" i="15"/>
  <c r="U728" i="15"/>
  <c r="T728" i="15"/>
  <c r="S728" i="15"/>
  <c r="R728" i="15"/>
  <c r="Q728" i="15"/>
  <c r="P728" i="15"/>
  <c r="O728" i="15"/>
  <c r="N728" i="15"/>
  <c r="M728" i="15"/>
  <c r="K728" i="15"/>
  <c r="H728" i="15"/>
  <c r="G728" i="15"/>
  <c r="AU727" i="15"/>
  <c r="AT727" i="15"/>
  <c r="AS727" i="15"/>
  <c r="AR727" i="15"/>
  <c r="AQ727" i="15"/>
  <c r="AP727" i="15"/>
  <c r="AO727" i="15"/>
  <c r="AN727" i="15"/>
  <c r="AM727" i="15"/>
  <c r="AL727" i="15"/>
  <c r="AK727" i="15"/>
  <c r="AI727" i="15"/>
  <c r="AH727" i="15"/>
  <c r="AG727" i="15"/>
  <c r="AF727" i="15"/>
  <c r="AE727" i="15"/>
  <c r="AD727" i="15"/>
  <c r="AC727" i="15"/>
  <c r="AB727" i="15"/>
  <c r="AA727" i="15"/>
  <c r="Z727" i="15"/>
  <c r="Y727" i="15"/>
  <c r="W727" i="15"/>
  <c r="V727" i="15"/>
  <c r="U727" i="15"/>
  <c r="T727" i="15"/>
  <c r="S727" i="15"/>
  <c r="R727" i="15"/>
  <c r="Q727" i="15"/>
  <c r="P727" i="15"/>
  <c r="O727" i="15"/>
  <c r="N727" i="15"/>
  <c r="M727" i="15"/>
  <c r="K727" i="15"/>
  <c r="H727" i="15"/>
  <c r="G727" i="15"/>
  <c r="AU726" i="15"/>
  <c r="AT726" i="15"/>
  <c r="AS726" i="15"/>
  <c r="AR726" i="15"/>
  <c r="AQ726" i="15"/>
  <c r="AP726" i="15"/>
  <c r="AO726" i="15"/>
  <c r="AN726" i="15"/>
  <c r="AM726" i="15"/>
  <c r="AL726" i="15"/>
  <c r="AK726" i="15"/>
  <c r="AI726" i="15"/>
  <c r="AH726" i="15"/>
  <c r="AG726" i="15"/>
  <c r="AF726" i="15"/>
  <c r="AE726" i="15"/>
  <c r="AD726" i="15"/>
  <c r="AC726" i="15"/>
  <c r="AB726" i="15"/>
  <c r="AA726" i="15"/>
  <c r="Z726" i="15"/>
  <c r="Y726" i="15"/>
  <c r="W726" i="15"/>
  <c r="V726" i="15"/>
  <c r="U726" i="15"/>
  <c r="T726" i="15"/>
  <c r="S726" i="15"/>
  <c r="R726" i="15"/>
  <c r="Q726" i="15"/>
  <c r="P726" i="15"/>
  <c r="O726" i="15"/>
  <c r="N726" i="15"/>
  <c r="M726" i="15"/>
  <c r="K726" i="15"/>
  <c r="H726" i="15"/>
  <c r="G726" i="15"/>
  <c r="AU725" i="15"/>
  <c r="AT725" i="15"/>
  <c r="AS725" i="15"/>
  <c r="AR725" i="15"/>
  <c r="AQ725" i="15"/>
  <c r="AP725" i="15"/>
  <c r="AO725" i="15"/>
  <c r="AN725" i="15"/>
  <c r="AM725" i="15"/>
  <c r="AL725" i="15"/>
  <c r="AK725" i="15"/>
  <c r="AI725" i="15"/>
  <c r="AH725" i="15"/>
  <c r="AG725" i="15"/>
  <c r="AF725" i="15"/>
  <c r="AE725" i="15"/>
  <c r="AD725" i="15"/>
  <c r="AC725" i="15"/>
  <c r="AB725" i="15"/>
  <c r="AA725" i="15"/>
  <c r="Z725" i="15"/>
  <c r="Y725" i="15"/>
  <c r="W725" i="15"/>
  <c r="V725" i="15"/>
  <c r="U725" i="15"/>
  <c r="T725" i="15"/>
  <c r="S725" i="15"/>
  <c r="R725" i="15"/>
  <c r="Q725" i="15"/>
  <c r="P725" i="15"/>
  <c r="O725" i="15"/>
  <c r="N725" i="15"/>
  <c r="M725" i="15"/>
  <c r="K725" i="15"/>
  <c r="H725" i="15"/>
  <c r="AX725" i="15" s="1"/>
  <c r="AZ79" i="15" s="1"/>
  <c r="G725" i="15"/>
  <c r="AU724" i="15"/>
  <c r="AT724" i="15"/>
  <c r="AS724" i="15"/>
  <c r="AR724" i="15"/>
  <c r="AQ724" i="15"/>
  <c r="AP724" i="15"/>
  <c r="AO724" i="15"/>
  <c r="AN724" i="15"/>
  <c r="AM724" i="15"/>
  <c r="AL724" i="15"/>
  <c r="AK724" i="15"/>
  <c r="AI724" i="15"/>
  <c r="AH724" i="15"/>
  <c r="AG724" i="15"/>
  <c r="AF724" i="15"/>
  <c r="AE724" i="15"/>
  <c r="AD724" i="15"/>
  <c r="AC724" i="15"/>
  <c r="AB724" i="15"/>
  <c r="AA724" i="15"/>
  <c r="Z724" i="15"/>
  <c r="Y724" i="15"/>
  <c r="W724" i="15"/>
  <c r="V724" i="15"/>
  <c r="U724" i="15"/>
  <c r="T724" i="15"/>
  <c r="S724" i="15"/>
  <c r="R724" i="15"/>
  <c r="Q724" i="15"/>
  <c r="P724" i="15"/>
  <c r="O724" i="15"/>
  <c r="N724" i="15"/>
  <c r="M724" i="15"/>
  <c r="K724" i="15"/>
  <c r="H724" i="15"/>
  <c r="G724" i="15"/>
  <c r="AU723" i="15"/>
  <c r="AT723" i="15"/>
  <c r="AS723" i="15"/>
  <c r="AR723" i="15"/>
  <c r="AQ723" i="15"/>
  <c r="AP723" i="15"/>
  <c r="AO723" i="15"/>
  <c r="AN723" i="15"/>
  <c r="AM723" i="15"/>
  <c r="AL723" i="15"/>
  <c r="AK723" i="15"/>
  <c r="AI723" i="15"/>
  <c r="AH723" i="15"/>
  <c r="AG723" i="15"/>
  <c r="AF723" i="15"/>
  <c r="AE723" i="15"/>
  <c r="AD723" i="15"/>
  <c r="AC723" i="15"/>
  <c r="AB723" i="15"/>
  <c r="AA723" i="15"/>
  <c r="Z723" i="15"/>
  <c r="Y723" i="15"/>
  <c r="W723" i="15"/>
  <c r="V723" i="15"/>
  <c r="U723" i="15"/>
  <c r="T723" i="15"/>
  <c r="S723" i="15"/>
  <c r="R723" i="15"/>
  <c r="Q723" i="15"/>
  <c r="P723" i="15"/>
  <c r="O723" i="15"/>
  <c r="N723" i="15"/>
  <c r="M723" i="15"/>
  <c r="K723" i="15"/>
  <c r="H723" i="15"/>
  <c r="G723" i="15"/>
  <c r="AU722" i="15"/>
  <c r="AT722" i="15"/>
  <c r="AS722" i="15"/>
  <c r="AR722" i="15"/>
  <c r="AQ722" i="15"/>
  <c r="AP722" i="15"/>
  <c r="AO722" i="15"/>
  <c r="AN722" i="15"/>
  <c r="AM722" i="15"/>
  <c r="AL722" i="15"/>
  <c r="AK722" i="15"/>
  <c r="AI722" i="15"/>
  <c r="AH722" i="15"/>
  <c r="AG722" i="15"/>
  <c r="AF722" i="15"/>
  <c r="AE722" i="15"/>
  <c r="AD722" i="15"/>
  <c r="AC722" i="15"/>
  <c r="AB722" i="15"/>
  <c r="AA722" i="15"/>
  <c r="Z722" i="15"/>
  <c r="Y722" i="15"/>
  <c r="W722" i="15"/>
  <c r="V722" i="15"/>
  <c r="U722" i="15"/>
  <c r="T722" i="15"/>
  <c r="S722" i="15"/>
  <c r="R722" i="15"/>
  <c r="Q722" i="15"/>
  <c r="P722" i="15"/>
  <c r="O722" i="15"/>
  <c r="N722" i="15"/>
  <c r="M722" i="15"/>
  <c r="K722" i="15"/>
  <c r="H722" i="15"/>
  <c r="AX722" i="15" s="1"/>
  <c r="AZ76" i="15" s="1"/>
  <c r="G722" i="15"/>
  <c r="AU721" i="15"/>
  <c r="AT721" i="15"/>
  <c r="AS721" i="15"/>
  <c r="AR721" i="15"/>
  <c r="AQ721" i="15"/>
  <c r="AP721" i="15"/>
  <c r="AO721" i="15"/>
  <c r="AN721" i="15"/>
  <c r="AM721" i="15"/>
  <c r="AL721" i="15"/>
  <c r="AK721" i="15"/>
  <c r="AI721" i="15"/>
  <c r="AH721" i="15"/>
  <c r="AG721" i="15"/>
  <c r="AF721" i="15"/>
  <c r="AE721" i="15"/>
  <c r="AD721" i="15"/>
  <c r="AC721" i="15"/>
  <c r="AB721" i="15"/>
  <c r="AA721" i="15"/>
  <c r="Z721" i="15"/>
  <c r="Y721" i="15"/>
  <c r="W721" i="15"/>
  <c r="V721" i="15"/>
  <c r="U721" i="15"/>
  <c r="T721" i="15"/>
  <c r="S721" i="15"/>
  <c r="R721" i="15"/>
  <c r="Q721" i="15"/>
  <c r="P721" i="15"/>
  <c r="O721" i="15"/>
  <c r="N721" i="15"/>
  <c r="M721" i="15"/>
  <c r="K721" i="15"/>
  <c r="H721" i="15"/>
  <c r="G721" i="15"/>
  <c r="AU720" i="15"/>
  <c r="AT720" i="15"/>
  <c r="AS720" i="15"/>
  <c r="AR720" i="15"/>
  <c r="AQ720" i="15"/>
  <c r="AP720" i="15"/>
  <c r="AO720" i="15"/>
  <c r="AN720" i="15"/>
  <c r="AM720" i="15"/>
  <c r="AL720" i="15"/>
  <c r="AK720" i="15"/>
  <c r="AI720" i="15"/>
  <c r="AH720" i="15"/>
  <c r="AG720" i="15"/>
  <c r="AF720" i="15"/>
  <c r="AE720" i="15"/>
  <c r="AD720" i="15"/>
  <c r="AC720" i="15"/>
  <c r="AB720" i="15"/>
  <c r="AA720" i="15"/>
  <c r="Z720" i="15"/>
  <c r="Y720" i="15"/>
  <c r="W720" i="15"/>
  <c r="V720" i="15"/>
  <c r="U720" i="15"/>
  <c r="T720" i="15"/>
  <c r="S720" i="15"/>
  <c r="R720" i="15"/>
  <c r="Q720" i="15"/>
  <c r="P720" i="15"/>
  <c r="O720" i="15"/>
  <c r="N720" i="15"/>
  <c r="M720" i="15"/>
  <c r="K720" i="15"/>
  <c r="H720" i="15"/>
  <c r="AX720" i="15" s="1"/>
  <c r="AZ74" i="15" s="1"/>
  <c r="G720" i="15"/>
  <c r="AU719" i="15"/>
  <c r="AT719" i="15"/>
  <c r="AS719" i="15"/>
  <c r="AR719" i="15"/>
  <c r="AQ719" i="15"/>
  <c r="AP719" i="15"/>
  <c r="AO719" i="15"/>
  <c r="AN719" i="15"/>
  <c r="AM719" i="15"/>
  <c r="AL719" i="15"/>
  <c r="AK719" i="15"/>
  <c r="AI719" i="15"/>
  <c r="AH719" i="15"/>
  <c r="AG719" i="15"/>
  <c r="AF719" i="15"/>
  <c r="AE719" i="15"/>
  <c r="AD719" i="15"/>
  <c r="AC719" i="15"/>
  <c r="AB719" i="15"/>
  <c r="AA719" i="15"/>
  <c r="Z719" i="15"/>
  <c r="Y719" i="15"/>
  <c r="W719" i="15"/>
  <c r="V719" i="15"/>
  <c r="U719" i="15"/>
  <c r="T719" i="15"/>
  <c r="S719" i="15"/>
  <c r="R719" i="15"/>
  <c r="Q719" i="15"/>
  <c r="P719" i="15"/>
  <c r="O719" i="15"/>
  <c r="N719" i="15"/>
  <c r="M719" i="15"/>
  <c r="K719" i="15"/>
  <c r="H719" i="15"/>
  <c r="G719" i="15"/>
  <c r="AU718" i="15"/>
  <c r="AT718" i="15"/>
  <c r="AS718" i="15"/>
  <c r="AR718" i="15"/>
  <c r="AQ718" i="15"/>
  <c r="AP718" i="15"/>
  <c r="AO718" i="15"/>
  <c r="AN718" i="15"/>
  <c r="AM718" i="15"/>
  <c r="AL718" i="15"/>
  <c r="AK718" i="15"/>
  <c r="AI718" i="15"/>
  <c r="AH718" i="15"/>
  <c r="AG718" i="15"/>
  <c r="AF718" i="15"/>
  <c r="AE718" i="15"/>
  <c r="AD718" i="15"/>
  <c r="AC718" i="15"/>
  <c r="AB718" i="15"/>
  <c r="AA718" i="15"/>
  <c r="Z718" i="15"/>
  <c r="Y718" i="15"/>
  <c r="W718" i="15"/>
  <c r="V718" i="15"/>
  <c r="U718" i="15"/>
  <c r="T718" i="15"/>
  <c r="S718" i="15"/>
  <c r="R718" i="15"/>
  <c r="Q718" i="15"/>
  <c r="P718" i="15"/>
  <c r="O718" i="15"/>
  <c r="N718" i="15"/>
  <c r="M718" i="15"/>
  <c r="K718" i="15"/>
  <c r="H718" i="15"/>
  <c r="H408" i="15" s="1"/>
  <c r="G718" i="15"/>
  <c r="AU717" i="15"/>
  <c r="AT717" i="15"/>
  <c r="AS717" i="15"/>
  <c r="AR717" i="15"/>
  <c r="AQ717" i="15"/>
  <c r="AP717" i="15"/>
  <c r="AO717" i="15"/>
  <c r="AN717" i="15"/>
  <c r="AM717" i="15"/>
  <c r="AL717" i="15"/>
  <c r="AK717" i="15"/>
  <c r="AI717" i="15"/>
  <c r="AH717" i="15"/>
  <c r="AG717" i="15"/>
  <c r="AF717" i="15"/>
  <c r="AE717" i="15"/>
  <c r="AD717" i="15"/>
  <c r="AC717" i="15"/>
  <c r="AB717" i="15"/>
  <c r="AA717" i="15"/>
  <c r="Z717" i="15"/>
  <c r="Y717" i="15"/>
  <c r="W717" i="15"/>
  <c r="V717" i="15"/>
  <c r="U717" i="15"/>
  <c r="T717" i="15"/>
  <c r="S717" i="15"/>
  <c r="R717" i="15"/>
  <c r="Q717" i="15"/>
  <c r="P717" i="15"/>
  <c r="O717" i="15"/>
  <c r="N717" i="15"/>
  <c r="M717" i="15"/>
  <c r="K717" i="15"/>
  <c r="H717" i="15"/>
  <c r="L717" i="15" s="1"/>
  <c r="G717" i="15"/>
  <c r="AU716" i="15"/>
  <c r="AT716" i="15"/>
  <c r="AS716" i="15"/>
  <c r="AR716" i="15"/>
  <c r="AQ716" i="15"/>
  <c r="AP716" i="15"/>
  <c r="AO716" i="15"/>
  <c r="AN716" i="15"/>
  <c r="AM716" i="15"/>
  <c r="AL716" i="15"/>
  <c r="AK716" i="15"/>
  <c r="AI716" i="15"/>
  <c r="AH716" i="15"/>
  <c r="AG716" i="15"/>
  <c r="AF716" i="15"/>
  <c r="AE716" i="15"/>
  <c r="AD716" i="15"/>
  <c r="AC716" i="15"/>
  <c r="AB716" i="15"/>
  <c r="AA716" i="15"/>
  <c r="Z716" i="15"/>
  <c r="Y716" i="15"/>
  <c r="W716" i="15"/>
  <c r="V716" i="15"/>
  <c r="U716" i="15"/>
  <c r="T716" i="15"/>
  <c r="S716" i="15"/>
  <c r="R716" i="15"/>
  <c r="Q716" i="15"/>
  <c r="P716" i="15"/>
  <c r="O716" i="15"/>
  <c r="N716" i="15"/>
  <c r="M716" i="15"/>
  <c r="K716" i="15"/>
  <c r="H716" i="15"/>
  <c r="G716" i="15"/>
  <c r="AU715" i="15"/>
  <c r="AT715" i="15"/>
  <c r="AS715" i="15"/>
  <c r="AR715" i="15"/>
  <c r="AQ715" i="15"/>
  <c r="AP715" i="15"/>
  <c r="AO715" i="15"/>
  <c r="AN715" i="15"/>
  <c r="AM715" i="15"/>
  <c r="AL715" i="15"/>
  <c r="AK715" i="15"/>
  <c r="AI715" i="15"/>
  <c r="AH715" i="15"/>
  <c r="AG715" i="15"/>
  <c r="AF715" i="15"/>
  <c r="AE715" i="15"/>
  <c r="AD715" i="15"/>
  <c r="AC715" i="15"/>
  <c r="AB715" i="15"/>
  <c r="AA715" i="15"/>
  <c r="Z715" i="15"/>
  <c r="Y715" i="15"/>
  <c r="W715" i="15"/>
  <c r="V715" i="15"/>
  <c r="U715" i="15"/>
  <c r="T715" i="15"/>
  <c r="S715" i="15"/>
  <c r="R715" i="15"/>
  <c r="Q715" i="15"/>
  <c r="P715" i="15"/>
  <c r="O715" i="15"/>
  <c r="N715" i="15"/>
  <c r="M715" i="15"/>
  <c r="K715" i="15"/>
  <c r="H715" i="15"/>
  <c r="AX715" i="15" s="1"/>
  <c r="AZ69" i="15" s="1"/>
  <c r="G715" i="15"/>
  <c r="AU714" i="15"/>
  <c r="AT714" i="15"/>
  <c r="AS714" i="15"/>
  <c r="AR714" i="15"/>
  <c r="AQ714" i="15"/>
  <c r="AP714" i="15"/>
  <c r="AO714" i="15"/>
  <c r="AN714" i="15"/>
  <c r="AM714" i="15"/>
  <c r="AL714" i="15"/>
  <c r="AK714" i="15"/>
  <c r="AI714" i="15"/>
  <c r="AH714" i="15"/>
  <c r="AG714" i="15"/>
  <c r="AF714" i="15"/>
  <c r="AE714" i="15"/>
  <c r="AD714" i="15"/>
  <c r="AC714" i="15"/>
  <c r="AB714" i="15"/>
  <c r="AA714" i="15"/>
  <c r="Z714" i="15"/>
  <c r="Y714" i="15"/>
  <c r="W714" i="15"/>
  <c r="V714" i="15"/>
  <c r="U714" i="15"/>
  <c r="T714" i="15"/>
  <c r="S714" i="15"/>
  <c r="R714" i="15"/>
  <c r="Q714" i="15"/>
  <c r="P714" i="15"/>
  <c r="O714" i="15"/>
  <c r="N714" i="15"/>
  <c r="M714" i="15"/>
  <c r="K714" i="15"/>
  <c r="H714" i="15"/>
  <c r="G714" i="15"/>
  <c r="AU713" i="15"/>
  <c r="AT713" i="15"/>
  <c r="AS713" i="15"/>
  <c r="AR713" i="15"/>
  <c r="AQ713" i="15"/>
  <c r="AP713" i="15"/>
  <c r="AO713" i="15"/>
  <c r="AN713" i="15"/>
  <c r="AM713" i="15"/>
  <c r="AL713" i="15"/>
  <c r="AK713" i="15"/>
  <c r="AI713" i="15"/>
  <c r="AH713" i="15"/>
  <c r="AG713" i="15"/>
  <c r="AF713" i="15"/>
  <c r="AE713" i="15"/>
  <c r="AD713" i="15"/>
  <c r="AC713" i="15"/>
  <c r="AB713" i="15"/>
  <c r="AA713" i="15"/>
  <c r="Z713" i="15"/>
  <c r="Y713" i="15"/>
  <c r="W713" i="15"/>
  <c r="V713" i="15"/>
  <c r="U713" i="15"/>
  <c r="T713" i="15"/>
  <c r="S713" i="15"/>
  <c r="R713" i="15"/>
  <c r="Q713" i="15"/>
  <c r="P713" i="15"/>
  <c r="O713" i="15"/>
  <c r="N713" i="15"/>
  <c r="M713" i="15"/>
  <c r="K713" i="15"/>
  <c r="H713" i="15"/>
  <c r="G713" i="15"/>
  <c r="AU712" i="15"/>
  <c r="AT712" i="15"/>
  <c r="AS712" i="15"/>
  <c r="AR712" i="15"/>
  <c r="AQ712" i="15"/>
  <c r="AP712" i="15"/>
  <c r="AO712" i="15"/>
  <c r="AN712" i="15"/>
  <c r="AM712" i="15"/>
  <c r="AL712" i="15"/>
  <c r="AK712" i="15"/>
  <c r="AI712" i="15"/>
  <c r="AH712" i="15"/>
  <c r="AG712" i="15"/>
  <c r="AF712" i="15"/>
  <c r="AE712" i="15"/>
  <c r="AD712" i="15"/>
  <c r="AC712" i="15"/>
  <c r="AB712" i="15"/>
  <c r="AA712" i="15"/>
  <c r="Z712" i="15"/>
  <c r="Y712" i="15"/>
  <c r="W712" i="15"/>
  <c r="V712" i="15"/>
  <c r="U712" i="15"/>
  <c r="T712" i="15"/>
  <c r="S712" i="15"/>
  <c r="R712" i="15"/>
  <c r="Q712" i="15"/>
  <c r="P712" i="15"/>
  <c r="O712" i="15"/>
  <c r="N712" i="15"/>
  <c r="M712" i="15"/>
  <c r="K712" i="15"/>
  <c r="H712" i="15"/>
  <c r="AX712" i="15" s="1"/>
  <c r="AZ66" i="15" s="1"/>
  <c r="G712" i="15"/>
  <c r="AU711" i="15"/>
  <c r="AT711" i="15"/>
  <c r="AS711" i="15"/>
  <c r="AR711" i="15"/>
  <c r="AQ711" i="15"/>
  <c r="AP711" i="15"/>
  <c r="AO711" i="15"/>
  <c r="AN711" i="15"/>
  <c r="AM711" i="15"/>
  <c r="AL711" i="15"/>
  <c r="AK711" i="15"/>
  <c r="AI711" i="15"/>
  <c r="AH711" i="15"/>
  <c r="AG711" i="15"/>
  <c r="AF711" i="15"/>
  <c r="AE711" i="15"/>
  <c r="AD711" i="15"/>
  <c r="AC711" i="15"/>
  <c r="AB711" i="15"/>
  <c r="AA711" i="15"/>
  <c r="Z711" i="15"/>
  <c r="Y711" i="15"/>
  <c r="W711" i="15"/>
  <c r="V711" i="15"/>
  <c r="U711" i="15"/>
  <c r="T711" i="15"/>
  <c r="S711" i="15"/>
  <c r="R711" i="15"/>
  <c r="Q711" i="15"/>
  <c r="P711" i="15"/>
  <c r="O711" i="15"/>
  <c r="N711" i="15"/>
  <c r="M711" i="15"/>
  <c r="K711" i="15"/>
  <c r="H711" i="15"/>
  <c r="G711" i="15"/>
  <c r="AU710" i="15"/>
  <c r="AT710" i="15"/>
  <c r="AS710" i="15"/>
  <c r="AR710" i="15"/>
  <c r="AQ710" i="15"/>
  <c r="AP710" i="15"/>
  <c r="AO710" i="15"/>
  <c r="AN710" i="15"/>
  <c r="AM710" i="15"/>
  <c r="AL710" i="15"/>
  <c r="AK710" i="15"/>
  <c r="AI710" i="15"/>
  <c r="AH710" i="15"/>
  <c r="AG710" i="15"/>
  <c r="AF710" i="15"/>
  <c r="AE710" i="15"/>
  <c r="AD710" i="15"/>
  <c r="AC710" i="15"/>
  <c r="AB710" i="15"/>
  <c r="AA710" i="15"/>
  <c r="Z710" i="15"/>
  <c r="Y710" i="15"/>
  <c r="W710" i="15"/>
  <c r="V710" i="15"/>
  <c r="U710" i="15"/>
  <c r="T710" i="15"/>
  <c r="S710" i="15"/>
  <c r="R710" i="15"/>
  <c r="Q710" i="15"/>
  <c r="P710" i="15"/>
  <c r="O710" i="15"/>
  <c r="N710" i="15"/>
  <c r="M710" i="15"/>
  <c r="K710" i="15"/>
  <c r="H710" i="15"/>
  <c r="G710" i="15"/>
  <c r="AU709" i="15"/>
  <c r="AT709" i="15"/>
  <c r="AS709" i="15"/>
  <c r="AR709" i="15"/>
  <c r="AQ709" i="15"/>
  <c r="AP709" i="15"/>
  <c r="AO709" i="15"/>
  <c r="AN709" i="15"/>
  <c r="AM709" i="15"/>
  <c r="AL709" i="15"/>
  <c r="AK709" i="15"/>
  <c r="AI709" i="15"/>
  <c r="AH709" i="15"/>
  <c r="AG709" i="15"/>
  <c r="AF709" i="15"/>
  <c r="AE709" i="15"/>
  <c r="AD709" i="15"/>
  <c r="AC709" i="15"/>
  <c r="AB709" i="15"/>
  <c r="AA709" i="15"/>
  <c r="Z709" i="15"/>
  <c r="Y709" i="15"/>
  <c r="W709" i="15"/>
  <c r="V709" i="15"/>
  <c r="U709" i="15"/>
  <c r="T709" i="15"/>
  <c r="S709" i="15"/>
  <c r="R709" i="15"/>
  <c r="Q709" i="15"/>
  <c r="P709" i="15"/>
  <c r="O709" i="15"/>
  <c r="N709" i="15"/>
  <c r="M709" i="15"/>
  <c r="K709" i="15"/>
  <c r="H709" i="15"/>
  <c r="G709" i="15"/>
  <c r="AU708" i="15"/>
  <c r="AT708" i="15"/>
  <c r="AS708" i="15"/>
  <c r="AR708" i="15"/>
  <c r="AQ708" i="15"/>
  <c r="AP708" i="15"/>
  <c r="AO708" i="15"/>
  <c r="AN708" i="15"/>
  <c r="AM708" i="15"/>
  <c r="AL708" i="15"/>
  <c r="AK708" i="15"/>
  <c r="AI708" i="15"/>
  <c r="AH708" i="15"/>
  <c r="AG708" i="15"/>
  <c r="AF708" i="15"/>
  <c r="AE708" i="15"/>
  <c r="AD708" i="15"/>
  <c r="AC708" i="15"/>
  <c r="AB708" i="15"/>
  <c r="AA708" i="15"/>
  <c r="Z708" i="15"/>
  <c r="Y708" i="15"/>
  <c r="W708" i="15"/>
  <c r="V708" i="15"/>
  <c r="U708" i="15"/>
  <c r="T708" i="15"/>
  <c r="S708" i="15"/>
  <c r="R708" i="15"/>
  <c r="Q708" i="15"/>
  <c r="P708" i="15"/>
  <c r="O708" i="15"/>
  <c r="N708" i="15"/>
  <c r="M708" i="15"/>
  <c r="K708" i="15"/>
  <c r="H708" i="15"/>
  <c r="G708" i="15"/>
  <c r="AU707" i="15"/>
  <c r="AT707" i="15"/>
  <c r="AS707" i="15"/>
  <c r="AR707" i="15"/>
  <c r="AQ707" i="15"/>
  <c r="AP707" i="15"/>
  <c r="AO707" i="15"/>
  <c r="AN707" i="15"/>
  <c r="AM707" i="15"/>
  <c r="AL707" i="15"/>
  <c r="AK707" i="15"/>
  <c r="AI707" i="15"/>
  <c r="AH707" i="15"/>
  <c r="AG707" i="15"/>
  <c r="AF707" i="15"/>
  <c r="AE707" i="15"/>
  <c r="AD707" i="15"/>
  <c r="AC707" i="15"/>
  <c r="AB707" i="15"/>
  <c r="AA707" i="15"/>
  <c r="Z707" i="15"/>
  <c r="Y707" i="15"/>
  <c r="W707" i="15"/>
  <c r="V707" i="15"/>
  <c r="U707" i="15"/>
  <c r="T707" i="15"/>
  <c r="S707" i="15"/>
  <c r="R707" i="15"/>
  <c r="Q707" i="15"/>
  <c r="P707" i="15"/>
  <c r="O707" i="15"/>
  <c r="N707" i="15"/>
  <c r="M707" i="15"/>
  <c r="K707" i="15"/>
  <c r="H707" i="15"/>
  <c r="AX707" i="15" s="1"/>
  <c r="AZ61" i="15" s="1"/>
  <c r="G707" i="15"/>
  <c r="G61" i="15" s="1"/>
  <c r="AU706" i="15"/>
  <c r="AT706" i="15"/>
  <c r="AS706" i="15"/>
  <c r="AR706" i="15"/>
  <c r="AQ706" i="15"/>
  <c r="AP706" i="15"/>
  <c r="AO706" i="15"/>
  <c r="AN706" i="15"/>
  <c r="AM706" i="15"/>
  <c r="AL706" i="15"/>
  <c r="AK706" i="15"/>
  <c r="AI706" i="15"/>
  <c r="AH706" i="15"/>
  <c r="AG706" i="15"/>
  <c r="AF706" i="15"/>
  <c r="AE706" i="15"/>
  <c r="AD706" i="15"/>
  <c r="AC706" i="15"/>
  <c r="AB706" i="15"/>
  <c r="AA706" i="15"/>
  <c r="Z706" i="15"/>
  <c r="Y706" i="15"/>
  <c r="W706" i="15"/>
  <c r="V706" i="15"/>
  <c r="U706" i="15"/>
  <c r="T706" i="15"/>
  <c r="S706" i="15"/>
  <c r="R706" i="15"/>
  <c r="Q706" i="15"/>
  <c r="P706" i="15"/>
  <c r="O706" i="15"/>
  <c r="N706" i="15"/>
  <c r="M706" i="15"/>
  <c r="K706" i="15"/>
  <c r="H706" i="15"/>
  <c r="L706" i="15" s="1"/>
  <c r="L396" i="15" s="1"/>
  <c r="G706" i="15"/>
  <c r="G60" i="15" s="1"/>
  <c r="AU705" i="15"/>
  <c r="AT705" i="15"/>
  <c r="AS705" i="15"/>
  <c r="AR705" i="15"/>
  <c r="AQ705" i="15"/>
  <c r="AP705" i="15"/>
  <c r="AO705" i="15"/>
  <c r="AN705" i="15"/>
  <c r="AM705" i="15"/>
  <c r="AL705" i="15"/>
  <c r="AK705" i="15"/>
  <c r="AI705" i="15"/>
  <c r="AH705" i="15"/>
  <c r="AG705" i="15"/>
  <c r="AF705" i="15"/>
  <c r="AE705" i="15"/>
  <c r="AD705" i="15"/>
  <c r="AC705" i="15"/>
  <c r="AB705" i="15"/>
  <c r="AA705" i="15"/>
  <c r="Z705" i="15"/>
  <c r="Y705" i="15"/>
  <c r="W705" i="15"/>
  <c r="V705" i="15"/>
  <c r="U705" i="15"/>
  <c r="T705" i="15"/>
  <c r="S705" i="15"/>
  <c r="R705" i="15"/>
  <c r="Q705" i="15"/>
  <c r="P705" i="15"/>
  <c r="O705" i="15"/>
  <c r="N705" i="15"/>
  <c r="M705" i="15"/>
  <c r="K705" i="15"/>
  <c r="H705" i="15"/>
  <c r="AX705" i="15" s="1"/>
  <c r="AZ59" i="15" s="1"/>
  <c r="G705" i="15"/>
  <c r="G59" i="15" s="1"/>
  <c r="AU704" i="15"/>
  <c r="AT704" i="15"/>
  <c r="AS704" i="15"/>
  <c r="AR704" i="15"/>
  <c r="AQ704" i="15"/>
  <c r="AP704" i="15"/>
  <c r="AO704" i="15"/>
  <c r="AN704" i="15"/>
  <c r="AM704" i="15"/>
  <c r="AL704" i="15"/>
  <c r="AK704" i="15"/>
  <c r="AI704" i="15"/>
  <c r="AH704" i="15"/>
  <c r="AG704" i="15"/>
  <c r="AF704" i="15"/>
  <c r="AE704" i="15"/>
  <c r="AD704" i="15"/>
  <c r="AC704" i="15"/>
  <c r="AB704" i="15"/>
  <c r="AA704" i="15"/>
  <c r="Z704" i="15"/>
  <c r="Y704" i="15"/>
  <c r="W704" i="15"/>
  <c r="V704" i="15"/>
  <c r="U704" i="15"/>
  <c r="T704" i="15"/>
  <c r="S704" i="15"/>
  <c r="R704" i="15"/>
  <c r="Q704" i="15"/>
  <c r="P704" i="15"/>
  <c r="O704" i="15"/>
  <c r="N704" i="15"/>
  <c r="M704" i="15"/>
  <c r="K704" i="15"/>
  <c r="H704" i="15"/>
  <c r="G704" i="15"/>
  <c r="G58" i="15" s="1"/>
  <c r="AU703" i="15"/>
  <c r="AT703" i="15"/>
  <c r="AS703" i="15"/>
  <c r="AR703" i="15"/>
  <c r="AQ703" i="15"/>
  <c r="AP703" i="15"/>
  <c r="AO703" i="15"/>
  <c r="AN703" i="15"/>
  <c r="AM703" i="15"/>
  <c r="AL703" i="15"/>
  <c r="AK703" i="15"/>
  <c r="AI703" i="15"/>
  <c r="AH703" i="15"/>
  <c r="AG703" i="15"/>
  <c r="AF703" i="15"/>
  <c r="AE703" i="15"/>
  <c r="AD703" i="15"/>
  <c r="AC703" i="15"/>
  <c r="AB703" i="15"/>
  <c r="AA703" i="15"/>
  <c r="Z703" i="15"/>
  <c r="Y703" i="15"/>
  <c r="W703" i="15"/>
  <c r="V703" i="15"/>
  <c r="U703" i="15"/>
  <c r="T703" i="15"/>
  <c r="S703" i="15"/>
  <c r="R703" i="15"/>
  <c r="Q703" i="15"/>
  <c r="P703" i="15"/>
  <c r="O703" i="15"/>
  <c r="N703" i="15"/>
  <c r="M703" i="15"/>
  <c r="K703" i="15"/>
  <c r="H703" i="15"/>
  <c r="G703" i="15"/>
  <c r="AU702" i="15"/>
  <c r="AT702" i="15"/>
  <c r="AS702" i="15"/>
  <c r="AR702" i="15"/>
  <c r="AQ702" i="15"/>
  <c r="AP702" i="15"/>
  <c r="AO702" i="15"/>
  <c r="AN702" i="15"/>
  <c r="AM702" i="15"/>
  <c r="AL702" i="15"/>
  <c r="AK702" i="15"/>
  <c r="AI702" i="15"/>
  <c r="AH702" i="15"/>
  <c r="AG702" i="15"/>
  <c r="AF702" i="15"/>
  <c r="AE702" i="15"/>
  <c r="AD702" i="15"/>
  <c r="AC702" i="15"/>
  <c r="AB702" i="15"/>
  <c r="AA702" i="15"/>
  <c r="Z702" i="15"/>
  <c r="Y702" i="15"/>
  <c r="W702" i="15"/>
  <c r="V702" i="15"/>
  <c r="U702" i="15"/>
  <c r="T702" i="15"/>
  <c r="S702" i="15"/>
  <c r="R702" i="15"/>
  <c r="Q702" i="15"/>
  <c r="P702" i="15"/>
  <c r="O702" i="15"/>
  <c r="N702" i="15"/>
  <c r="M702" i="15"/>
  <c r="K702" i="15"/>
  <c r="H702" i="15"/>
  <c r="H392" i="15" s="1"/>
  <c r="G702" i="15"/>
  <c r="G56" i="15" s="1"/>
  <c r="AU701" i="15"/>
  <c r="AT701" i="15"/>
  <c r="AS701" i="15"/>
  <c r="AR701" i="15"/>
  <c r="AQ701" i="15"/>
  <c r="AP701" i="15"/>
  <c r="AO701" i="15"/>
  <c r="AN701" i="15"/>
  <c r="AM701" i="15"/>
  <c r="AL701" i="15"/>
  <c r="AK701" i="15"/>
  <c r="AI701" i="15"/>
  <c r="AH701" i="15"/>
  <c r="AG701" i="15"/>
  <c r="AF701" i="15"/>
  <c r="AE701" i="15"/>
  <c r="AD701" i="15"/>
  <c r="AC701" i="15"/>
  <c r="AB701" i="15"/>
  <c r="AA701" i="15"/>
  <c r="Z701" i="15"/>
  <c r="Y701" i="15"/>
  <c r="W701" i="15"/>
  <c r="V701" i="15"/>
  <c r="U701" i="15"/>
  <c r="T701" i="15"/>
  <c r="S701" i="15"/>
  <c r="R701" i="15"/>
  <c r="Q701" i="15"/>
  <c r="P701" i="15"/>
  <c r="O701" i="15"/>
  <c r="N701" i="15"/>
  <c r="M701" i="15"/>
  <c r="K701" i="15"/>
  <c r="H701" i="15"/>
  <c r="AX701" i="15" s="1"/>
  <c r="AZ55" i="15" s="1"/>
  <c r="G701" i="15"/>
  <c r="G55" i="15" s="1"/>
  <c r="AU700" i="15"/>
  <c r="AT700" i="15"/>
  <c r="AS700" i="15"/>
  <c r="AR700" i="15"/>
  <c r="AQ700" i="15"/>
  <c r="AP700" i="15"/>
  <c r="AO700" i="15"/>
  <c r="AN700" i="15"/>
  <c r="AM700" i="15"/>
  <c r="AL700" i="15"/>
  <c r="AK700" i="15"/>
  <c r="AI700" i="15"/>
  <c r="AH700" i="15"/>
  <c r="AG700" i="15"/>
  <c r="AF700" i="15"/>
  <c r="AE700" i="15"/>
  <c r="AD700" i="15"/>
  <c r="AC700" i="15"/>
  <c r="AB700" i="15"/>
  <c r="AA700" i="15"/>
  <c r="Z700" i="15"/>
  <c r="Y700" i="15"/>
  <c r="W700" i="15"/>
  <c r="V700" i="15"/>
  <c r="U700" i="15"/>
  <c r="T700" i="15"/>
  <c r="S700" i="15"/>
  <c r="R700" i="15"/>
  <c r="Q700" i="15"/>
  <c r="P700" i="15"/>
  <c r="O700" i="15"/>
  <c r="N700" i="15"/>
  <c r="M700" i="15"/>
  <c r="K700" i="15"/>
  <c r="H700" i="15"/>
  <c r="H390" i="15" s="1"/>
  <c r="G700" i="15"/>
  <c r="G54" i="15" s="1"/>
  <c r="AU699" i="15"/>
  <c r="AT699" i="15"/>
  <c r="AS699" i="15"/>
  <c r="AR699" i="15"/>
  <c r="AQ699" i="15"/>
  <c r="AP699" i="15"/>
  <c r="AO699" i="15"/>
  <c r="AN699" i="15"/>
  <c r="AM699" i="15"/>
  <c r="AL699" i="15"/>
  <c r="AK699" i="15"/>
  <c r="AI699" i="15"/>
  <c r="AH699" i="15"/>
  <c r="AG699" i="15"/>
  <c r="AF699" i="15"/>
  <c r="AE699" i="15"/>
  <c r="AD699" i="15"/>
  <c r="AC699" i="15"/>
  <c r="AB699" i="15"/>
  <c r="AA699" i="15"/>
  <c r="Z699" i="15"/>
  <c r="Y699" i="15"/>
  <c r="W699" i="15"/>
  <c r="V699" i="15"/>
  <c r="U699" i="15"/>
  <c r="T699" i="15"/>
  <c r="S699" i="15"/>
  <c r="R699" i="15"/>
  <c r="Q699" i="15"/>
  <c r="P699" i="15"/>
  <c r="O699" i="15"/>
  <c r="N699" i="15"/>
  <c r="M699" i="15"/>
  <c r="K699" i="15"/>
  <c r="H699" i="15"/>
  <c r="H53" i="15" s="1"/>
  <c r="G699" i="15"/>
  <c r="G53" i="15" s="1"/>
  <c r="AU698" i="15"/>
  <c r="AT698" i="15"/>
  <c r="AS698" i="15"/>
  <c r="AR698" i="15"/>
  <c r="AQ698" i="15"/>
  <c r="AP698" i="15"/>
  <c r="AO698" i="15"/>
  <c r="AN698" i="15"/>
  <c r="AM698" i="15"/>
  <c r="AL698" i="15"/>
  <c r="AK698" i="15"/>
  <c r="AI698" i="15"/>
  <c r="AH698" i="15"/>
  <c r="AG698" i="15"/>
  <c r="AF698" i="15"/>
  <c r="AE698" i="15"/>
  <c r="AD698" i="15"/>
  <c r="AC698" i="15"/>
  <c r="AB698" i="15"/>
  <c r="AA698" i="15"/>
  <c r="Z698" i="15"/>
  <c r="Y698" i="15"/>
  <c r="W698" i="15"/>
  <c r="V698" i="15"/>
  <c r="U698" i="15"/>
  <c r="T698" i="15"/>
  <c r="S698" i="15"/>
  <c r="R698" i="15"/>
  <c r="Q698" i="15"/>
  <c r="P698" i="15"/>
  <c r="O698" i="15"/>
  <c r="N698" i="15"/>
  <c r="M698" i="15"/>
  <c r="K698" i="15"/>
  <c r="H698" i="15"/>
  <c r="AX698" i="15" s="1"/>
  <c r="G698" i="15"/>
  <c r="G52" i="15" s="1"/>
  <c r="AU697" i="15"/>
  <c r="AT697" i="15"/>
  <c r="AS697" i="15"/>
  <c r="AR697" i="15"/>
  <c r="AQ697" i="15"/>
  <c r="AP697" i="15"/>
  <c r="AO697" i="15"/>
  <c r="AN697" i="15"/>
  <c r="AM697" i="15"/>
  <c r="AL697" i="15"/>
  <c r="AK697" i="15"/>
  <c r="AI697" i="15"/>
  <c r="AH697" i="15"/>
  <c r="AG697" i="15"/>
  <c r="AF697" i="15"/>
  <c r="AE697" i="15"/>
  <c r="AD697" i="15"/>
  <c r="AC697" i="15"/>
  <c r="AB697" i="15"/>
  <c r="AA697" i="15"/>
  <c r="Z697" i="15"/>
  <c r="Y697" i="15"/>
  <c r="W697" i="15"/>
  <c r="V697" i="15"/>
  <c r="U697" i="15"/>
  <c r="T697" i="15"/>
  <c r="S697" i="15"/>
  <c r="R697" i="15"/>
  <c r="Q697" i="15"/>
  <c r="P697" i="15"/>
  <c r="O697" i="15"/>
  <c r="N697" i="15"/>
  <c r="M697" i="15"/>
  <c r="K697" i="15"/>
  <c r="H697" i="15"/>
  <c r="H51" i="15" s="1"/>
  <c r="G697" i="15"/>
  <c r="G51" i="15" s="1"/>
  <c r="AU696" i="15"/>
  <c r="AT696" i="15"/>
  <c r="AS696" i="15"/>
  <c r="AR696" i="15"/>
  <c r="AQ696" i="15"/>
  <c r="AP696" i="15"/>
  <c r="AO696" i="15"/>
  <c r="AN696" i="15"/>
  <c r="AM696" i="15"/>
  <c r="AL696" i="15"/>
  <c r="AK696" i="15"/>
  <c r="AI696" i="15"/>
  <c r="AH696" i="15"/>
  <c r="AG696" i="15"/>
  <c r="AF696" i="15"/>
  <c r="AE696" i="15"/>
  <c r="AD696" i="15"/>
  <c r="AC696" i="15"/>
  <c r="AB696" i="15"/>
  <c r="AA696" i="15"/>
  <c r="Z696" i="15"/>
  <c r="Y696" i="15"/>
  <c r="W696" i="15"/>
  <c r="V696" i="15"/>
  <c r="U696" i="15"/>
  <c r="T696" i="15"/>
  <c r="S696" i="15"/>
  <c r="R696" i="15"/>
  <c r="Q696" i="15"/>
  <c r="P696" i="15"/>
  <c r="O696" i="15"/>
  <c r="N696" i="15"/>
  <c r="M696" i="15"/>
  <c r="K696" i="15"/>
  <c r="H696" i="15"/>
  <c r="AX696" i="15" s="1"/>
  <c r="G696" i="15"/>
  <c r="G50" i="15" s="1"/>
  <c r="AU695" i="15"/>
  <c r="AT695" i="15"/>
  <c r="AS695" i="15"/>
  <c r="AR695" i="15"/>
  <c r="AQ695" i="15"/>
  <c r="AP695" i="15"/>
  <c r="AO695" i="15"/>
  <c r="AN695" i="15"/>
  <c r="AM695" i="15"/>
  <c r="AL695" i="15"/>
  <c r="AK695" i="15"/>
  <c r="AI695" i="15"/>
  <c r="AH695" i="15"/>
  <c r="AG695" i="15"/>
  <c r="AF695" i="15"/>
  <c r="AE695" i="15"/>
  <c r="AD695" i="15"/>
  <c r="AC695" i="15"/>
  <c r="AB695" i="15"/>
  <c r="AA695" i="15"/>
  <c r="Z695" i="15"/>
  <c r="Y695" i="15"/>
  <c r="W695" i="15"/>
  <c r="V695" i="15"/>
  <c r="U695" i="15"/>
  <c r="T695" i="15"/>
  <c r="S695" i="15"/>
  <c r="R695" i="15"/>
  <c r="Q695" i="15"/>
  <c r="P695" i="15"/>
  <c r="O695" i="15"/>
  <c r="N695" i="15"/>
  <c r="M695" i="15"/>
  <c r="K695" i="15"/>
  <c r="H695" i="15"/>
  <c r="G695" i="15"/>
  <c r="G49" i="15" s="1"/>
  <c r="AU694" i="15"/>
  <c r="AT694" i="15"/>
  <c r="AS694" i="15"/>
  <c r="AR694" i="15"/>
  <c r="AQ694" i="15"/>
  <c r="AP694" i="15"/>
  <c r="AO694" i="15"/>
  <c r="AN694" i="15"/>
  <c r="AM694" i="15"/>
  <c r="AL694" i="15"/>
  <c r="AK694" i="15"/>
  <c r="AI694" i="15"/>
  <c r="AH694" i="15"/>
  <c r="AG694" i="15"/>
  <c r="AF694" i="15"/>
  <c r="AE694" i="15"/>
  <c r="AD694" i="15"/>
  <c r="AC694" i="15"/>
  <c r="AB694" i="15"/>
  <c r="AA694" i="15"/>
  <c r="Z694" i="15"/>
  <c r="Y694" i="15"/>
  <c r="W694" i="15"/>
  <c r="V694" i="15"/>
  <c r="U694" i="15"/>
  <c r="T694" i="15"/>
  <c r="S694" i="15"/>
  <c r="R694" i="15"/>
  <c r="Q694" i="15"/>
  <c r="P694" i="15"/>
  <c r="O694" i="15"/>
  <c r="N694" i="15"/>
  <c r="M694" i="15"/>
  <c r="K694" i="15"/>
  <c r="K48" i="15" s="1"/>
  <c r="H694" i="15"/>
  <c r="AX694" i="15" s="1"/>
  <c r="AZ48" i="15" s="1"/>
  <c r="G694" i="15"/>
  <c r="AU693" i="15"/>
  <c r="AT693" i="15"/>
  <c r="AS693" i="15"/>
  <c r="AR693" i="15"/>
  <c r="AQ693" i="15"/>
  <c r="AP693" i="15"/>
  <c r="AO693" i="15"/>
  <c r="AN693" i="15"/>
  <c r="AM693" i="15"/>
  <c r="AL693" i="15"/>
  <c r="AK693" i="15"/>
  <c r="AI693" i="15"/>
  <c r="AH693" i="15"/>
  <c r="AG693" i="15"/>
  <c r="AF693" i="15"/>
  <c r="AE693" i="15"/>
  <c r="AD693" i="15"/>
  <c r="AC693" i="15"/>
  <c r="AB693" i="15"/>
  <c r="AA693" i="15"/>
  <c r="Z693" i="15"/>
  <c r="Y693" i="15"/>
  <c r="W693" i="15"/>
  <c r="V693" i="15"/>
  <c r="U693" i="15"/>
  <c r="T693" i="15"/>
  <c r="S693" i="15"/>
  <c r="R693" i="15"/>
  <c r="Q693" i="15"/>
  <c r="P693" i="15"/>
  <c r="O693" i="15"/>
  <c r="N693" i="15"/>
  <c r="M693" i="15"/>
  <c r="K693" i="15"/>
  <c r="K47" i="15" s="1"/>
  <c r="H693" i="15"/>
  <c r="G693" i="15"/>
  <c r="AU692" i="15"/>
  <c r="AT692" i="15"/>
  <c r="AS692" i="15"/>
  <c r="AR692" i="15"/>
  <c r="AQ692" i="15"/>
  <c r="AP692" i="15"/>
  <c r="AO692" i="15"/>
  <c r="AN692" i="15"/>
  <c r="AM692" i="15"/>
  <c r="AL692" i="15"/>
  <c r="AK692" i="15"/>
  <c r="AI692" i="15"/>
  <c r="AH692" i="15"/>
  <c r="AG692" i="15"/>
  <c r="AF692" i="15"/>
  <c r="AE692" i="15"/>
  <c r="AD692" i="15"/>
  <c r="AC692" i="15"/>
  <c r="AB692" i="15"/>
  <c r="AA692" i="15"/>
  <c r="Z692" i="15"/>
  <c r="Y692" i="15"/>
  <c r="W692" i="15"/>
  <c r="V692" i="15"/>
  <c r="U692" i="15"/>
  <c r="T692" i="15"/>
  <c r="S692" i="15"/>
  <c r="R692" i="15"/>
  <c r="Q692" i="15"/>
  <c r="P692" i="15"/>
  <c r="O692" i="15"/>
  <c r="N692" i="15"/>
  <c r="M692" i="15"/>
  <c r="K692" i="15"/>
  <c r="H692" i="15"/>
  <c r="H46" i="15" s="1"/>
  <c r="G692" i="15"/>
  <c r="AU691" i="15"/>
  <c r="AT691" i="15"/>
  <c r="AS691" i="15"/>
  <c r="AR691" i="15"/>
  <c r="AQ691" i="15"/>
  <c r="AP691" i="15"/>
  <c r="AO691" i="15"/>
  <c r="AN691" i="15"/>
  <c r="AM691" i="15"/>
  <c r="AL691" i="15"/>
  <c r="AK691" i="15"/>
  <c r="AI691" i="15"/>
  <c r="AH691" i="15"/>
  <c r="AG691" i="15"/>
  <c r="AF691" i="15"/>
  <c r="AE691" i="15"/>
  <c r="AD691" i="15"/>
  <c r="AC691" i="15"/>
  <c r="AB691" i="15"/>
  <c r="AA691" i="15"/>
  <c r="Z691" i="15"/>
  <c r="Y691" i="15"/>
  <c r="W691" i="15"/>
  <c r="V691" i="15"/>
  <c r="U691" i="15"/>
  <c r="T691" i="15"/>
  <c r="S691" i="15"/>
  <c r="R691" i="15"/>
  <c r="Q691" i="15"/>
  <c r="P691" i="15"/>
  <c r="O691" i="15"/>
  <c r="N691" i="15"/>
  <c r="M691" i="15"/>
  <c r="K691" i="15"/>
  <c r="K45" i="15" s="1"/>
  <c r="H691" i="15"/>
  <c r="H45" i="15" s="1"/>
  <c r="G691" i="15"/>
  <c r="AU690" i="15"/>
  <c r="AT690" i="15"/>
  <c r="AS690" i="15"/>
  <c r="AR690" i="15"/>
  <c r="AQ690" i="15"/>
  <c r="AP690" i="15"/>
  <c r="AO690" i="15"/>
  <c r="AN690" i="15"/>
  <c r="AM690" i="15"/>
  <c r="AL690" i="15"/>
  <c r="AK690" i="15"/>
  <c r="AI690" i="15"/>
  <c r="AH690" i="15"/>
  <c r="AG690" i="15"/>
  <c r="AF690" i="15"/>
  <c r="AE690" i="15"/>
  <c r="AD690" i="15"/>
  <c r="AC690" i="15"/>
  <c r="AB690" i="15"/>
  <c r="AA690" i="15"/>
  <c r="Z690" i="15"/>
  <c r="Y690" i="15"/>
  <c r="W690" i="15"/>
  <c r="V690" i="15"/>
  <c r="U690" i="15"/>
  <c r="T690" i="15"/>
  <c r="S690" i="15"/>
  <c r="R690" i="15"/>
  <c r="Q690" i="15"/>
  <c r="P690" i="15"/>
  <c r="O690" i="15"/>
  <c r="N690" i="15"/>
  <c r="M690" i="15"/>
  <c r="K690" i="15"/>
  <c r="K44" i="15" s="1"/>
  <c r="H690" i="15"/>
  <c r="G690" i="15"/>
  <c r="AU689" i="15"/>
  <c r="AT689" i="15"/>
  <c r="AS689" i="15"/>
  <c r="AR689" i="15"/>
  <c r="AQ689" i="15"/>
  <c r="AP689" i="15"/>
  <c r="AO689" i="15"/>
  <c r="AN689" i="15"/>
  <c r="AM689" i="15"/>
  <c r="AL689" i="15"/>
  <c r="AK689" i="15"/>
  <c r="AI689" i="15"/>
  <c r="AH689" i="15"/>
  <c r="AG689" i="15"/>
  <c r="AF689" i="15"/>
  <c r="AE689" i="15"/>
  <c r="AD689" i="15"/>
  <c r="AC689" i="15"/>
  <c r="AB689" i="15"/>
  <c r="AA689" i="15"/>
  <c r="Z689" i="15"/>
  <c r="Y689" i="15"/>
  <c r="W689" i="15"/>
  <c r="V689" i="15"/>
  <c r="U689" i="15"/>
  <c r="T689" i="15"/>
  <c r="S689" i="15"/>
  <c r="R689" i="15"/>
  <c r="Q689" i="15"/>
  <c r="P689" i="15"/>
  <c r="O689" i="15"/>
  <c r="N689" i="15"/>
  <c r="M689" i="15"/>
  <c r="K689" i="15"/>
  <c r="K43" i="15" s="1"/>
  <c r="H689" i="15"/>
  <c r="G689" i="15"/>
  <c r="AU688" i="15"/>
  <c r="AT688" i="15"/>
  <c r="AS688" i="15"/>
  <c r="AR688" i="15"/>
  <c r="AQ688" i="15"/>
  <c r="AP688" i="15"/>
  <c r="AO688" i="15"/>
  <c r="AN688" i="15"/>
  <c r="AM688" i="15"/>
  <c r="AL688" i="15"/>
  <c r="AK688" i="15"/>
  <c r="AI688" i="15"/>
  <c r="AH688" i="15"/>
  <c r="AG688" i="15"/>
  <c r="AF688" i="15"/>
  <c r="AE688" i="15"/>
  <c r="AD688" i="15"/>
  <c r="AC688" i="15"/>
  <c r="AB688" i="15"/>
  <c r="AA688" i="15"/>
  <c r="Z688" i="15"/>
  <c r="Y688" i="15"/>
  <c r="W688" i="15"/>
  <c r="V688" i="15"/>
  <c r="U688" i="15"/>
  <c r="T688" i="15"/>
  <c r="S688" i="15"/>
  <c r="R688" i="15"/>
  <c r="Q688" i="15"/>
  <c r="P688" i="15"/>
  <c r="O688" i="15"/>
  <c r="N688" i="15"/>
  <c r="M688" i="15"/>
  <c r="K688" i="15"/>
  <c r="H688" i="15"/>
  <c r="G688" i="15"/>
  <c r="AU687" i="15"/>
  <c r="AT687" i="15"/>
  <c r="AS687" i="15"/>
  <c r="AR687" i="15"/>
  <c r="AQ687" i="15"/>
  <c r="AP687" i="15"/>
  <c r="AO687" i="15"/>
  <c r="AN687" i="15"/>
  <c r="AM687" i="15"/>
  <c r="AL687" i="15"/>
  <c r="AK687" i="15"/>
  <c r="AI687" i="15"/>
  <c r="AH687" i="15"/>
  <c r="AG687" i="15"/>
  <c r="AF687" i="15"/>
  <c r="AE687" i="15"/>
  <c r="AD687" i="15"/>
  <c r="AC687" i="15"/>
  <c r="AB687" i="15"/>
  <c r="AA687" i="15"/>
  <c r="Z687" i="15"/>
  <c r="Y687" i="15"/>
  <c r="W687" i="15"/>
  <c r="V687" i="15"/>
  <c r="U687" i="15"/>
  <c r="T687" i="15"/>
  <c r="S687" i="15"/>
  <c r="R687" i="15"/>
  <c r="Q687" i="15"/>
  <c r="P687" i="15"/>
  <c r="O687" i="15"/>
  <c r="N687" i="15"/>
  <c r="M687" i="15"/>
  <c r="K687" i="15"/>
  <c r="H687" i="15"/>
  <c r="G687" i="15"/>
  <c r="AU686" i="15"/>
  <c r="AT686" i="15"/>
  <c r="AS686" i="15"/>
  <c r="AR686" i="15"/>
  <c r="AQ686" i="15"/>
  <c r="AP686" i="15"/>
  <c r="AO686" i="15"/>
  <c r="AN686" i="15"/>
  <c r="AM686" i="15"/>
  <c r="AL686" i="15"/>
  <c r="AK686" i="15"/>
  <c r="AI686" i="15"/>
  <c r="AH686" i="15"/>
  <c r="AG686" i="15"/>
  <c r="AF686" i="15"/>
  <c r="AE686" i="15"/>
  <c r="AD686" i="15"/>
  <c r="AC686" i="15"/>
  <c r="AB686" i="15"/>
  <c r="AA686" i="15"/>
  <c r="Z686" i="15"/>
  <c r="Y686" i="15"/>
  <c r="W686" i="15"/>
  <c r="V686" i="15"/>
  <c r="U686" i="15"/>
  <c r="T686" i="15"/>
  <c r="S686" i="15"/>
  <c r="R686" i="15"/>
  <c r="Q686" i="15"/>
  <c r="P686" i="15"/>
  <c r="O686" i="15"/>
  <c r="N686" i="15"/>
  <c r="M686" i="15"/>
  <c r="K686" i="15"/>
  <c r="H686" i="15"/>
  <c r="AX686" i="15" s="1"/>
  <c r="AZ40" i="15" s="1"/>
  <c r="G686" i="15"/>
  <c r="AU685" i="15"/>
  <c r="AT685" i="15"/>
  <c r="AS685" i="15"/>
  <c r="AR685" i="15"/>
  <c r="AQ685" i="15"/>
  <c r="AP685" i="15"/>
  <c r="AO685" i="15"/>
  <c r="AN685" i="15"/>
  <c r="AM685" i="15"/>
  <c r="AL685" i="15"/>
  <c r="AK685" i="15"/>
  <c r="AI685" i="15"/>
  <c r="AH685" i="15"/>
  <c r="AG685" i="15"/>
  <c r="AF685" i="15"/>
  <c r="AE685" i="15"/>
  <c r="AD685" i="15"/>
  <c r="AC685" i="15"/>
  <c r="AB685" i="15"/>
  <c r="AA685" i="15"/>
  <c r="Z685" i="15"/>
  <c r="Y685" i="15"/>
  <c r="W685" i="15"/>
  <c r="V685" i="15"/>
  <c r="U685" i="15"/>
  <c r="T685" i="15"/>
  <c r="S685" i="15"/>
  <c r="R685" i="15"/>
  <c r="Q685" i="15"/>
  <c r="P685" i="15"/>
  <c r="O685" i="15"/>
  <c r="N685" i="15"/>
  <c r="M685" i="15"/>
  <c r="K685" i="15"/>
  <c r="H685" i="15"/>
  <c r="G685" i="15"/>
  <c r="AU684" i="15"/>
  <c r="AT684" i="15"/>
  <c r="AS684" i="15"/>
  <c r="AR684" i="15"/>
  <c r="AQ684" i="15"/>
  <c r="AP684" i="15"/>
  <c r="AO684" i="15"/>
  <c r="AN684" i="15"/>
  <c r="AM684" i="15"/>
  <c r="AL684" i="15"/>
  <c r="AK684" i="15"/>
  <c r="AI684" i="15"/>
  <c r="AH684" i="15"/>
  <c r="AG684" i="15"/>
  <c r="AF684" i="15"/>
  <c r="AE684" i="15"/>
  <c r="AD684" i="15"/>
  <c r="AC684" i="15"/>
  <c r="AB684" i="15"/>
  <c r="AA684" i="15"/>
  <c r="Z684" i="15"/>
  <c r="Y684" i="15"/>
  <c r="W684" i="15"/>
  <c r="V684" i="15"/>
  <c r="U684" i="15"/>
  <c r="T684" i="15"/>
  <c r="S684" i="15"/>
  <c r="R684" i="15"/>
  <c r="Q684" i="15"/>
  <c r="P684" i="15"/>
  <c r="O684" i="15"/>
  <c r="N684" i="15"/>
  <c r="M684" i="15"/>
  <c r="K684" i="15"/>
  <c r="H684" i="15"/>
  <c r="G684" i="15"/>
  <c r="AU683" i="15"/>
  <c r="AT683" i="15"/>
  <c r="AS683" i="15"/>
  <c r="AR683" i="15"/>
  <c r="AQ683" i="15"/>
  <c r="AP683" i="15"/>
  <c r="AO683" i="15"/>
  <c r="AN683" i="15"/>
  <c r="AM683" i="15"/>
  <c r="AL683" i="15"/>
  <c r="AK683" i="15"/>
  <c r="AI683" i="15"/>
  <c r="AH683" i="15"/>
  <c r="AG683" i="15"/>
  <c r="AF683" i="15"/>
  <c r="AE683" i="15"/>
  <c r="AD683" i="15"/>
  <c r="AC683" i="15"/>
  <c r="AB683" i="15"/>
  <c r="AA683" i="15"/>
  <c r="Z683" i="15"/>
  <c r="Y683" i="15"/>
  <c r="W683" i="15"/>
  <c r="V683" i="15"/>
  <c r="U683" i="15"/>
  <c r="T683" i="15"/>
  <c r="S683" i="15"/>
  <c r="R683" i="15"/>
  <c r="Q683" i="15"/>
  <c r="P683" i="15"/>
  <c r="O683" i="15"/>
  <c r="N683" i="15"/>
  <c r="M683" i="15"/>
  <c r="K683" i="15"/>
  <c r="H683" i="15"/>
  <c r="AX683" i="15" s="1"/>
  <c r="AZ37" i="15" s="1"/>
  <c r="G683" i="15"/>
  <c r="AU682" i="15"/>
  <c r="AT682" i="15"/>
  <c r="AS682" i="15"/>
  <c r="AR682" i="15"/>
  <c r="AQ682" i="15"/>
  <c r="AP682" i="15"/>
  <c r="AO682" i="15"/>
  <c r="AN682" i="15"/>
  <c r="AM682" i="15"/>
  <c r="AL682" i="15"/>
  <c r="AK682" i="15"/>
  <c r="AI682" i="15"/>
  <c r="AH682" i="15"/>
  <c r="AG682" i="15"/>
  <c r="AF682" i="15"/>
  <c r="AE682" i="15"/>
  <c r="AD682" i="15"/>
  <c r="AC682" i="15"/>
  <c r="AB682" i="15"/>
  <c r="AA682" i="15"/>
  <c r="Z682" i="15"/>
  <c r="Y682" i="15"/>
  <c r="W682" i="15"/>
  <c r="V682" i="15"/>
  <c r="U682" i="15"/>
  <c r="T682" i="15"/>
  <c r="S682" i="15"/>
  <c r="R682" i="15"/>
  <c r="Q682" i="15"/>
  <c r="P682" i="15"/>
  <c r="O682" i="15"/>
  <c r="N682" i="15"/>
  <c r="M682" i="15"/>
  <c r="K682" i="15"/>
  <c r="H682" i="15"/>
  <c r="G682" i="15"/>
  <c r="AU681" i="15"/>
  <c r="AT681" i="15"/>
  <c r="AS681" i="15"/>
  <c r="AR681" i="15"/>
  <c r="AQ681" i="15"/>
  <c r="AP681" i="15"/>
  <c r="AO681" i="15"/>
  <c r="AN681" i="15"/>
  <c r="AM681" i="15"/>
  <c r="AL681" i="15"/>
  <c r="AK681" i="15"/>
  <c r="AI681" i="15"/>
  <c r="AH681" i="15"/>
  <c r="AG681" i="15"/>
  <c r="AF681" i="15"/>
  <c r="AE681" i="15"/>
  <c r="AD681" i="15"/>
  <c r="AC681" i="15"/>
  <c r="AB681" i="15"/>
  <c r="AA681" i="15"/>
  <c r="Z681" i="15"/>
  <c r="Y681" i="15"/>
  <c r="W681" i="15"/>
  <c r="V681" i="15"/>
  <c r="U681" i="15"/>
  <c r="T681" i="15"/>
  <c r="S681" i="15"/>
  <c r="R681" i="15"/>
  <c r="Q681" i="15"/>
  <c r="P681" i="15"/>
  <c r="O681" i="15"/>
  <c r="N681" i="15"/>
  <c r="M681" i="15"/>
  <c r="K681" i="15"/>
  <c r="H681" i="15"/>
  <c r="G681" i="15"/>
  <c r="AU680" i="15"/>
  <c r="AT680" i="15"/>
  <c r="AS680" i="15"/>
  <c r="AR680" i="15"/>
  <c r="AQ680" i="15"/>
  <c r="AP680" i="15"/>
  <c r="AO680" i="15"/>
  <c r="AN680" i="15"/>
  <c r="AM680" i="15"/>
  <c r="AL680" i="15"/>
  <c r="AK680" i="15"/>
  <c r="AI680" i="15"/>
  <c r="AH680" i="15"/>
  <c r="AG680" i="15"/>
  <c r="AF680" i="15"/>
  <c r="AE680" i="15"/>
  <c r="AD680" i="15"/>
  <c r="AC680" i="15"/>
  <c r="AB680" i="15"/>
  <c r="AA680" i="15"/>
  <c r="Z680" i="15"/>
  <c r="Y680" i="15"/>
  <c r="W680" i="15"/>
  <c r="V680" i="15"/>
  <c r="U680" i="15"/>
  <c r="T680" i="15"/>
  <c r="S680" i="15"/>
  <c r="R680" i="15"/>
  <c r="Q680" i="15"/>
  <c r="P680" i="15"/>
  <c r="O680" i="15"/>
  <c r="N680" i="15"/>
  <c r="M680" i="15"/>
  <c r="K680" i="15"/>
  <c r="H680" i="15"/>
  <c r="G680" i="15"/>
  <c r="AU679" i="15"/>
  <c r="AT679" i="15"/>
  <c r="AS679" i="15"/>
  <c r="AR679" i="15"/>
  <c r="AQ679" i="15"/>
  <c r="AP679" i="15"/>
  <c r="AO679" i="15"/>
  <c r="AN679" i="15"/>
  <c r="AM679" i="15"/>
  <c r="AL679" i="15"/>
  <c r="AK679" i="15"/>
  <c r="AI679" i="15"/>
  <c r="AH679" i="15"/>
  <c r="AG679" i="15"/>
  <c r="AF679" i="15"/>
  <c r="AE679" i="15"/>
  <c r="AD679" i="15"/>
  <c r="AC679" i="15"/>
  <c r="AB679" i="15"/>
  <c r="AA679" i="15"/>
  <c r="Z679" i="15"/>
  <c r="Y679" i="15"/>
  <c r="W679" i="15"/>
  <c r="V679" i="15"/>
  <c r="U679" i="15"/>
  <c r="T679" i="15"/>
  <c r="S679" i="15"/>
  <c r="R679" i="15"/>
  <c r="Q679" i="15"/>
  <c r="P679" i="15"/>
  <c r="O679" i="15"/>
  <c r="N679" i="15"/>
  <c r="M679" i="15"/>
  <c r="K679" i="15"/>
  <c r="H679" i="15"/>
  <c r="AX679" i="15" s="1"/>
  <c r="AZ33" i="15" s="1"/>
  <c r="G679" i="15"/>
  <c r="AU678" i="15"/>
  <c r="AT678" i="15"/>
  <c r="AS678" i="15"/>
  <c r="AR678" i="15"/>
  <c r="AQ678" i="15"/>
  <c r="AP678" i="15"/>
  <c r="AO678" i="15"/>
  <c r="AN678" i="15"/>
  <c r="AM678" i="15"/>
  <c r="AL678" i="15"/>
  <c r="AK678" i="15"/>
  <c r="AI678" i="15"/>
  <c r="AH678" i="15"/>
  <c r="AG678" i="15"/>
  <c r="AF678" i="15"/>
  <c r="AE678" i="15"/>
  <c r="AD678" i="15"/>
  <c r="AC678" i="15"/>
  <c r="AB678" i="15"/>
  <c r="AA678" i="15"/>
  <c r="Z678" i="15"/>
  <c r="Y678" i="15"/>
  <c r="W678" i="15"/>
  <c r="V678" i="15"/>
  <c r="U678" i="15"/>
  <c r="T678" i="15"/>
  <c r="S678" i="15"/>
  <c r="R678" i="15"/>
  <c r="Q678" i="15"/>
  <c r="P678" i="15"/>
  <c r="O678" i="15"/>
  <c r="N678" i="15"/>
  <c r="M678" i="15"/>
  <c r="K678" i="15"/>
  <c r="H678" i="15"/>
  <c r="AX678" i="15" s="1"/>
  <c r="AZ32" i="15" s="1"/>
  <c r="G678" i="15"/>
  <c r="AU677" i="15"/>
  <c r="AT677" i="15"/>
  <c r="AS677" i="15"/>
  <c r="AR677" i="15"/>
  <c r="AQ677" i="15"/>
  <c r="AP677" i="15"/>
  <c r="AO677" i="15"/>
  <c r="AN677" i="15"/>
  <c r="AM677" i="15"/>
  <c r="AL677" i="15"/>
  <c r="AK677" i="15"/>
  <c r="AI677" i="15"/>
  <c r="AH677" i="15"/>
  <c r="AG677" i="15"/>
  <c r="AF677" i="15"/>
  <c r="AE677" i="15"/>
  <c r="AD677" i="15"/>
  <c r="AC677" i="15"/>
  <c r="AB677" i="15"/>
  <c r="AA677" i="15"/>
  <c r="Z677" i="15"/>
  <c r="Y677" i="15"/>
  <c r="W677" i="15"/>
  <c r="V677" i="15"/>
  <c r="U677" i="15"/>
  <c r="T677" i="15"/>
  <c r="S677" i="15"/>
  <c r="R677" i="15"/>
  <c r="Q677" i="15"/>
  <c r="P677" i="15"/>
  <c r="O677" i="15"/>
  <c r="N677" i="15"/>
  <c r="M677" i="15"/>
  <c r="K677" i="15"/>
  <c r="H677" i="15"/>
  <c r="G677" i="15"/>
  <c r="AU676" i="15"/>
  <c r="AT676" i="15"/>
  <c r="AS676" i="15"/>
  <c r="AR676" i="15"/>
  <c r="AQ676" i="15"/>
  <c r="AP676" i="15"/>
  <c r="AO676" i="15"/>
  <c r="AN676" i="15"/>
  <c r="AM676" i="15"/>
  <c r="AL676" i="15"/>
  <c r="AK676" i="15"/>
  <c r="AI676" i="15"/>
  <c r="AH676" i="15"/>
  <c r="AG676" i="15"/>
  <c r="AF676" i="15"/>
  <c r="AE676" i="15"/>
  <c r="AD676" i="15"/>
  <c r="AC676" i="15"/>
  <c r="AB676" i="15"/>
  <c r="AA676" i="15"/>
  <c r="Z676" i="15"/>
  <c r="Y676" i="15"/>
  <c r="W676" i="15"/>
  <c r="V676" i="15"/>
  <c r="U676" i="15"/>
  <c r="T676" i="15"/>
  <c r="S676" i="15"/>
  <c r="R676" i="15"/>
  <c r="Q676" i="15"/>
  <c r="P676" i="15"/>
  <c r="O676" i="15"/>
  <c r="N676" i="15"/>
  <c r="M676" i="15"/>
  <c r="K676" i="15"/>
  <c r="H676" i="15"/>
  <c r="H366" i="15" s="1"/>
  <c r="G676" i="15"/>
  <c r="AU675" i="15"/>
  <c r="AT675" i="15"/>
  <c r="AS675" i="15"/>
  <c r="AR675" i="15"/>
  <c r="AQ675" i="15"/>
  <c r="AP675" i="15"/>
  <c r="AO675" i="15"/>
  <c r="AN675" i="15"/>
  <c r="AM675" i="15"/>
  <c r="AL675" i="15"/>
  <c r="AK675" i="15"/>
  <c r="AI675" i="15"/>
  <c r="AH675" i="15"/>
  <c r="AG675" i="15"/>
  <c r="AF675" i="15"/>
  <c r="AE675" i="15"/>
  <c r="AD675" i="15"/>
  <c r="AC675" i="15"/>
  <c r="AB675" i="15"/>
  <c r="AA675" i="15"/>
  <c r="Z675" i="15"/>
  <c r="Y675" i="15"/>
  <c r="W675" i="15"/>
  <c r="V675" i="15"/>
  <c r="U675" i="15"/>
  <c r="T675" i="15"/>
  <c r="S675" i="15"/>
  <c r="R675" i="15"/>
  <c r="Q675" i="15"/>
  <c r="P675" i="15"/>
  <c r="O675" i="15"/>
  <c r="N675" i="15"/>
  <c r="M675" i="15"/>
  <c r="K675" i="15"/>
  <c r="H675" i="15"/>
  <c r="H365" i="15" s="1"/>
  <c r="G675" i="15"/>
  <c r="AU674" i="15"/>
  <c r="AT674" i="15"/>
  <c r="AS674" i="15"/>
  <c r="AR674" i="15"/>
  <c r="AQ674" i="15"/>
  <c r="AP674" i="15"/>
  <c r="AO674" i="15"/>
  <c r="AN674" i="15"/>
  <c r="AM674" i="15"/>
  <c r="AL674" i="15"/>
  <c r="AK674" i="15"/>
  <c r="AI674" i="15"/>
  <c r="AH674" i="15"/>
  <c r="AG674" i="15"/>
  <c r="AF674" i="15"/>
  <c r="AE674" i="15"/>
  <c r="AD674" i="15"/>
  <c r="AC674" i="15"/>
  <c r="AB674" i="15"/>
  <c r="AA674" i="15"/>
  <c r="Z674" i="15"/>
  <c r="Y674" i="15"/>
  <c r="W674" i="15"/>
  <c r="V674" i="15"/>
  <c r="U674" i="15"/>
  <c r="T674" i="15"/>
  <c r="S674" i="15"/>
  <c r="R674" i="15"/>
  <c r="Q674" i="15"/>
  <c r="P674" i="15"/>
  <c r="O674" i="15"/>
  <c r="N674" i="15"/>
  <c r="M674" i="15"/>
  <c r="K674" i="15"/>
  <c r="H674" i="15"/>
  <c r="G674" i="15"/>
  <c r="AU673" i="15"/>
  <c r="AT673" i="15"/>
  <c r="AS673" i="15"/>
  <c r="AR673" i="15"/>
  <c r="AQ673" i="15"/>
  <c r="AP673" i="15"/>
  <c r="AO673" i="15"/>
  <c r="AN673" i="15"/>
  <c r="AM673" i="15"/>
  <c r="AL673" i="15"/>
  <c r="AK673" i="15"/>
  <c r="AI673" i="15"/>
  <c r="AH673" i="15"/>
  <c r="AG673" i="15"/>
  <c r="AF673" i="15"/>
  <c r="AE673" i="15"/>
  <c r="AD673" i="15"/>
  <c r="AC673" i="15"/>
  <c r="AB673" i="15"/>
  <c r="AA673" i="15"/>
  <c r="Z673" i="15"/>
  <c r="Y673" i="15"/>
  <c r="W673" i="15"/>
  <c r="V673" i="15"/>
  <c r="U673" i="15"/>
  <c r="T673" i="15"/>
  <c r="S673" i="15"/>
  <c r="R673" i="15"/>
  <c r="Q673" i="15"/>
  <c r="P673" i="15"/>
  <c r="O673" i="15"/>
  <c r="N673" i="15"/>
  <c r="M673" i="15"/>
  <c r="K673" i="15"/>
  <c r="H673" i="15"/>
  <c r="G673" i="15"/>
  <c r="AU672" i="15"/>
  <c r="AT672" i="15"/>
  <c r="AS672" i="15"/>
  <c r="AR672" i="15"/>
  <c r="AQ672" i="15"/>
  <c r="AP672" i="15"/>
  <c r="AO672" i="15"/>
  <c r="AN672" i="15"/>
  <c r="AM672" i="15"/>
  <c r="AL672" i="15"/>
  <c r="AK672" i="15"/>
  <c r="AI672" i="15"/>
  <c r="AH672" i="15"/>
  <c r="AG672" i="15"/>
  <c r="AF672" i="15"/>
  <c r="AE672" i="15"/>
  <c r="AD672" i="15"/>
  <c r="AC672" i="15"/>
  <c r="AB672" i="15"/>
  <c r="AA672" i="15"/>
  <c r="Z672" i="15"/>
  <c r="Y672" i="15"/>
  <c r="W672" i="15"/>
  <c r="V672" i="15"/>
  <c r="U672" i="15"/>
  <c r="T672" i="15"/>
  <c r="S672" i="15"/>
  <c r="R672" i="15"/>
  <c r="Q672" i="15"/>
  <c r="P672" i="15"/>
  <c r="O672" i="15"/>
  <c r="N672" i="15"/>
  <c r="M672" i="15"/>
  <c r="K672" i="15"/>
  <c r="H672" i="15"/>
  <c r="G672" i="15"/>
  <c r="AU671" i="15"/>
  <c r="AT671" i="15"/>
  <c r="AS671" i="15"/>
  <c r="AR671" i="15"/>
  <c r="AQ671" i="15"/>
  <c r="AP671" i="15"/>
  <c r="AO671" i="15"/>
  <c r="AN671" i="15"/>
  <c r="AM671" i="15"/>
  <c r="AL671" i="15"/>
  <c r="AK671" i="15"/>
  <c r="AI671" i="15"/>
  <c r="AH671" i="15"/>
  <c r="AG671" i="15"/>
  <c r="AF671" i="15"/>
  <c r="AE671" i="15"/>
  <c r="AD671" i="15"/>
  <c r="AC671" i="15"/>
  <c r="AB671" i="15"/>
  <c r="AA671" i="15"/>
  <c r="Z671" i="15"/>
  <c r="Y671" i="15"/>
  <c r="W671" i="15"/>
  <c r="V671" i="15"/>
  <c r="U671" i="15"/>
  <c r="T671" i="15"/>
  <c r="S671" i="15"/>
  <c r="R671" i="15"/>
  <c r="Q671" i="15"/>
  <c r="P671" i="15"/>
  <c r="O671" i="15"/>
  <c r="N671" i="15"/>
  <c r="M671" i="15"/>
  <c r="K671" i="15"/>
  <c r="H671" i="15"/>
  <c r="H361" i="15" s="1"/>
  <c r="G671" i="15"/>
  <c r="AU670" i="15"/>
  <c r="AT670" i="15"/>
  <c r="AS670" i="15"/>
  <c r="AR670" i="15"/>
  <c r="AQ670" i="15"/>
  <c r="AP670" i="15"/>
  <c r="AO670" i="15"/>
  <c r="AN670" i="15"/>
  <c r="AM670" i="15"/>
  <c r="AL670" i="15"/>
  <c r="AK670" i="15"/>
  <c r="AI670" i="15"/>
  <c r="AH670" i="15"/>
  <c r="AG670" i="15"/>
  <c r="AF670" i="15"/>
  <c r="AE670" i="15"/>
  <c r="AD670" i="15"/>
  <c r="AC670" i="15"/>
  <c r="AB670" i="15"/>
  <c r="AA670" i="15"/>
  <c r="Z670" i="15"/>
  <c r="Y670" i="15"/>
  <c r="W670" i="15"/>
  <c r="V670" i="15"/>
  <c r="U670" i="15"/>
  <c r="T670" i="15"/>
  <c r="S670" i="15"/>
  <c r="R670" i="15"/>
  <c r="Q670" i="15"/>
  <c r="P670" i="15"/>
  <c r="O670" i="15"/>
  <c r="N670" i="15"/>
  <c r="M670" i="15"/>
  <c r="K670" i="15"/>
  <c r="H670" i="15"/>
  <c r="G670" i="15"/>
  <c r="AU669" i="15"/>
  <c r="AT669" i="15"/>
  <c r="AS669" i="15"/>
  <c r="AR669" i="15"/>
  <c r="AQ669" i="15"/>
  <c r="AP669" i="15"/>
  <c r="AO669" i="15"/>
  <c r="AN669" i="15"/>
  <c r="AM669" i="15"/>
  <c r="AL669" i="15"/>
  <c r="AK669" i="15"/>
  <c r="AI669" i="15"/>
  <c r="AH669" i="15"/>
  <c r="AG669" i="15"/>
  <c r="AF669" i="15"/>
  <c r="AE669" i="15"/>
  <c r="AD669" i="15"/>
  <c r="AC669" i="15"/>
  <c r="AB669" i="15"/>
  <c r="AA669" i="15"/>
  <c r="Z669" i="15"/>
  <c r="Y669" i="15"/>
  <c r="W669" i="15"/>
  <c r="V669" i="15"/>
  <c r="U669" i="15"/>
  <c r="T669" i="15"/>
  <c r="S669" i="15"/>
  <c r="R669" i="15"/>
  <c r="Q669" i="15"/>
  <c r="P669" i="15"/>
  <c r="O669" i="15"/>
  <c r="N669" i="15"/>
  <c r="M669" i="15"/>
  <c r="K669" i="15"/>
  <c r="H669" i="15"/>
  <c r="AX669" i="15" s="1"/>
  <c r="AZ23" i="15" s="1"/>
  <c r="G669" i="15"/>
  <c r="AU668" i="15"/>
  <c r="AT668" i="15"/>
  <c r="AS668" i="15"/>
  <c r="AR668" i="15"/>
  <c r="AQ668" i="15"/>
  <c r="AP668" i="15"/>
  <c r="AO668" i="15"/>
  <c r="AN668" i="15"/>
  <c r="AM668" i="15"/>
  <c r="AL668" i="15"/>
  <c r="AK668" i="15"/>
  <c r="AI668" i="15"/>
  <c r="AH668" i="15"/>
  <c r="AG668" i="15"/>
  <c r="AF668" i="15"/>
  <c r="AE668" i="15"/>
  <c r="AD668" i="15"/>
  <c r="AC668" i="15"/>
  <c r="AB668" i="15"/>
  <c r="AA668" i="15"/>
  <c r="Z668" i="15"/>
  <c r="Y668" i="15"/>
  <c r="W668" i="15"/>
  <c r="V668" i="15"/>
  <c r="U668" i="15"/>
  <c r="T668" i="15"/>
  <c r="S668" i="15"/>
  <c r="R668" i="15"/>
  <c r="Q668" i="15"/>
  <c r="P668" i="15"/>
  <c r="O668" i="15"/>
  <c r="N668" i="15"/>
  <c r="M668" i="15"/>
  <c r="K668" i="15"/>
  <c r="H668" i="15"/>
  <c r="H358" i="15" s="1"/>
  <c r="G668" i="15"/>
  <c r="AU667" i="15"/>
  <c r="AT667" i="15"/>
  <c r="AS667" i="15"/>
  <c r="AR667" i="15"/>
  <c r="AQ667" i="15"/>
  <c r="AP667" i="15"/>
  <c r="AO667" i="15"/>
  <c r="AN667" i="15"/>
  <c r="AM667" i="15"/>
  <c r="AL667" i="15"/>
  <c r="AK667" i="15"/>
  <c r="AI667" i="15"/>
  <c r="AH667" i="15"/>
  <c r="AG667" i="15"/>
  <c r="AF667" i="15"/>
  <c r="AE667" i="15"/>
  <c r="AD667" i="15"/>
  <c r="AC667" i="15"/>
  <c r="AB667" i="15"/>
  <c r="AA667" i="15"/>
  <c r="Z667" i="15"/>
  <c r="Y667" i="15"/>
  <c r="W667" i="15"/>
  <c r="V667" i="15"/>
  <c r="U667" i="15"/>
  <c r="T667" i="15"/>
  <c r="S667" i="15"/>
  <c r="R667" i="15"/>
  <c r="Q667" i="15"/>
  <c r="P667" i="15"/>
  <c r="O667" i="15"/>
  <c r="N667" i="15"/>
  <c r="M667" i="15"/>
  <c r="K667" i="15"/>
  <c r="H667" i="15"/>
  <c r="AX667" i="15" s="1"/>
  <c r="AZ21" i="15" s="1"/>
  <c r="G667" i="15"/>
  <c r="AU666" i="15"/>
  <c r="AT666" i="15"/>
  <c r="AS666" i="15"/>
  <c r="AR666" i="15"/>
  <c r="AQ666" i="15"/>
  <c r="AP666" i="15"/>
  <c r="AO666" i="15"/>
  <c r="AN666" i="15"/>
  <c r="AM666" i="15"/>
  <c r="AL666" i="15"/>
  <c r="AK666" i="15"/>
  <c r="AI666" i="15"/>
  <c r="AH666" i="15"/>
  <c r="AG666" i="15"/>
  <c r="AF666" i="15"/>
  <c r="AE666" i="15"/>
  <c r="AD666" i="15"/>
  <c r="AC666" i="15"/>
  <c r="AB666" i="15"/>
  <c r="AA666" i="15"/>
  <c r="Z666" i="15"/>
  <c r="Y666" i="15"/>
  <c r="W666" i="15"/>
  <c r="V666" i="15"/>
  <c r="U666" i="15"/>
  <c r="T666" i="15"/>
  <c r="S666" i="15"/>
  <c r="R666" i="15"/>
  <c r="Q666" i="15"/>
  <c r="P666" i="15"/>
  <c r="O666" i="15"/>
  <c r="N666" i="15"/>
  <c r="M666" i="15"/>
  <c r="K666" i="15"/>
  <c r="H666" i="15"/>
  <c r="AX666" i="15" s="1"/>
  <c r="AZ20" i="15" s="1"/>
  <c r="G666" i="15"/>
  <c r="AU665" i="15"/>
  <c r="AT665" i="15"/>
  <c r="AS665" i="15"/>
  <c r="AR665" i="15"/>
  <c r="AQ665" i="15"/>
  <c r="AP665" i="15"/>
  <c r="AO665" i="15"/>
  <c r="AN665" i="15"/>
  <c r="AM665" i="15"/>
  <c r="AL665" i="15"/>
  <c r="AK665" i="15"/>
  <c r="AI665" i="15"/>
  <c r="AH665" i="15"/>
  <c r="AG665" i="15"/>
  <c r="AF665" i="15"/>
  <c r="AE665" i="15"/>
  <c r="AD665" i="15"/>
  <c r="AC665" i="15"/>
  <c r="AB665" i="15"/>
  <c r="AA665" i="15"/>
  <c r="Z665" i="15"/>
  <c r="Y665" i="15"/>
  <c r="W665" i="15"/>
  <c r="V665" i="15"/>
  <c r="U665" i="15"/>
  <c r="T665" i="15"/>
  <c r="S665" i="15"/>
  <c r="R665" i="15"/>
  <c r="Q665" i="15"/>
  <c r="P665" i="15"/>
  <c r="O665" i="15"/>
  <c r="N665" i="15"/>
  <c r="M665" i="15"/>
  <c r="K665" i="15"/>
  <c r="H665" i="15"/>
  <c r="H355" i="15" s="1"/>
  <c r="G665" i="15"/>
  <c r="AU664" i="15"/>
  <c r="AT664" i="15"/>
  <c r="AS664" i="15"/>
  <c r="AR664" i="15"/>
  <c r="AQ664" i="15"/>
  <c r="AP664" i="15"/>
  <c r="AO664" i="15"/>
  <c r="AN664" i="15"/>
  <c r="AM664" i="15"/>
  <c r="AL664" i="15"/>
  <c r="AK664" i="15"/>
  <c r="AI664" i="15"/>
  <c r="AH664" i="15"/>
  <c r="AG664" i="15"/>
  <c r="AF664" i="15"/>
  <c r="AE664" i="15"/>
  <c r="AD664" i="15"/>
  <c r="AC664" i="15"/>
  <c r="AB664" i="15"/>
  <c r="AA664" i="15"/>
  <c r="Z664" i="15"/>
  <c r="Y664" i="15"/>
  <c r="W664" i="15"/>
  <c r="V664" i="15"/>
  <c r="U664" i="15"/>
  <c r="T664" i="15"/>
  <c r="S664" i="15"/>
  <c r="R664" i="15"/>
  <c r="Q664" i="15"/>
  <c r="P664" i="15"/>
  <c r="O664" i="15"/>
  <c r="N664" i="15"/>
  <c r="M664" i="15"/>
  <c r="K664" i="15"/>
  <c r="H664" i="15"/>
  <c r="L664" i="15" s="1"/>
  <c r="L354" i="15" s="1"/>
  <c r="G664" i="15"/>
  <c r="AU663" i="15"/>
  <c r="AT663" i="15"/>
  <c r="AS663" i="15"/>
  <c r="AR663" i="15"/>
  <c r="AQ663" i="15"/>
  <c r="AP663" i="15"/>
  <c r="AO663" i="15"/>
  <c r="AN663" i="15"/>
  <c r="AM663" i="15"/>
  <c r="AL663" i="15"/>
  <c r="AK663" i="15"/>
  <c r="AI663" i="15"/>
  <c r="AH663" i="15"/>
  <c r="AG663" i="15"/>
  <c r="AF663" i="15"/>
  <c r="AE663" i="15"/>
  <c r="AD663" i="15"/>
  <c r="AC663" i="15"/>
  <c r="AB663" i="15"/>
  <c r="AA663" i="15"/>
  <c r="Z663" i="15"/>
  <c r="Y663" i="15"/>
  <c r="W663" i="15"/>
  <c r="V663" i="15"/>
  <c r="U663" i="15"/>
  <c r="T663" i="15"/>
  <c r="S663" i="15"/>
  <c r="R663" i="15"/>
  <c r="Q663" i="15"/>
  <c r="P663" i="15"/>
  <c r="O663" i="15"/>
  <c r="N663" i="15"/>
  <c r="M663" i="15"/>
  <c r="K663" i="15"/>
  <c r="H663" i="15"/>
  <c r="G663" i="15"/>
  <c r="AU662" i="15"/>
  <c r="AT662" i="15"/>
  <c r="AS662" i="15"/>
  <c r="AR662" i="15"/>
  <c r="AQ662" i="15"/>
  <c r="AP662" i="15"/>
  <c r="AO662" i="15"/>
  <c r="AN662" i="15"/>
  <c r="AM662" i="15"/>
  <c r="AL662" i="15"/>
  <c r="AK662" i="15"/>
  <c r="AI662" i="15"/>
  <c r="AH662" i="15"/>
  <c r="AG662" i="15"/>
  <c r="AF662" i="15"/>
  <c r="AE662" i="15"/>
  <c r="AD662" i="15"/>
  <c r="AC662" i="15"/>
  <c r="AB662" i="15"/>
  <c r="AA662" i="15"/>
  <c r="Z662" i="15"/>
  <c r="Y662" i="15"/>
  <c r="W662" i="15"/>
  <c r="V662" i="15"/>
  <c r="U662" i="15"/>
  <c r="T662" i="15"/>
  <c r="S662" i="15"/>
  <c r="R662" i="15"/>
  <c r="Q662" i="15"/>
  <c r="P662" i="15"/>
  <c r="O662" i="15"/>
  <c r="N662" i="15"/>
  <c r="M662" i="15"/>
  <c r="K662" i="15"/>
  <c r="H662" i="15"/>
  <c r="AX662" i="15" s="1"/>
  <c r="AZ16" i="15" s="1"/>
  <c r="G662" i="15"/>
  <c r="AU661" i="15"/>
  <c r="AT661" i="15"/>
  <c r="AS661" i="15"/>
  <c r="AR661" i="15"/>
  <c r="AQ661" i="15"/>
  <c r="AP661" i="15"/>
  <c r="AO661" i="15"/>
  <c r="AN661" i="15"/>
  <c r="AM661" i="15"/>
  <c r="AL661" i="15"/>
  <c r="AK661" i="15"/>
  <c r="AI661" i="15"/>
  <c r="AH661" i="15"/>
  <c r="AG661" i="15"/>
  <c r="AF661" i="15"/>
  <c r="AE661" i="15"/>
  <c r="AD661" i="15"/>
  <c r="AC661" i="15"/>
  <c r="AB661" i="15"/>
  <c r="AA661" i="15"/>
  <c r="Z661" i="15"/>
  <c r="Y661" i="15"/>
  <c r="W661" i="15"/>
  <c r="V661" i="15"/>
  <c r="U661" i="15"/>
  <c r="T661" i="15"/>
  <c r="S661" i="15"/>
  <c r="R661" i="15"/>
  <c r="Q661" i="15"/>
  <c r="P661" i="15"/>
  <c r="O661" i="15"/>
  <c r="N661" i="15"/>
  <c r="M661" i="15"/>
  <c r="K661" i="15"/>
  <c r="H661" i="15"/>
  <c r="H351" i="15" s="1"/>
  <c r="G661" i="15"/>
  <c r="AU660" i="15"/>
  <c r="AT660" i="15"/>
  <c r="AS660" i="15"/>
  <c r="AR660" i="15"/>
  <c r="AQ660" i="15"/>
  <c r="AP660" i="15"/>
  <c r="AO660" i="15"/>
  <c r="AN660" i="15"/>
  <c r="AM660" i="15"/>
  <c r="AL660" i="15"/>
  <c r="AK660" i="15"/>
  <c r="AI660" i="15"/>
  <c r="AH660" i="15"/>
  <c r="AG660" i="15"/>
  <c r="AF660" i="15"/>
  <c r="AE660" i="15"/>
  <c r="AD660" i="15"/>
  <c r="AC660" i="15"/>
  <c r="AB660" i="15"/>
  <c r="AA660" i="15"/>
  <c r="Z660" i="15"/>
  <c r="Y660" i="15"/>
  <c r="W660" i="15"/>
  <c r="V660" i="15"/>
  <c r="U660" i="15"/>
  <c r="T660" i="15"/>
  <c r="S660" i="15"/>
  <c r="R660" i="15"/>
  <c r="Q660" i="15"/>
  <c r="P660" i="15"/>
  <c r="O660" i="15"/>
  <c r="N660" i="15"/>
  <c r="M660" i="15"/>
  <c r="K660" i="15"/>
  <c r="H660" i="15"/>
  <c r="H350" i="15" s="1"/>
  <c r="G660" i="15"/>
  <c r="AU659" i="15"/>
  <c r="AT659" i="15"/>
  <c r="AS659" i="15"/>
  <c r="AR659" i="15"/>
  <c r="AQ659" i="15"/>
  <c r="AP659" i="15"/>
  <c r="AO659" i="15"/>
  <c r="AN659" i="15"/>
  <c r="AM659" i="15"/>
  <c r="AL659" i="15"/>
  <c r="AK659" i="15"/>
  <c r="AI659" i="15"/>
  <c r="AH659" i="15"/>
  <c r="AG659" i="15"/>
  <c r="AF659" i="15"/>
  <c r="AE659" i="15"/>
  <c r="AD659" i="15"/>
  <c r="AC659" i="15"/>
  <c r="AB659" i="15"/>
  <c r="AA659" i="15"/>
  <c r="Z659" i="15"/>
  <c r="Y659" i="15"/>
  <c r="W659" i="15"/>
  <c r="V659" i="15"/>
  <c r="U659" i="15"/>
  <c r="T659" i="15"/>
  <c r="S659" i="15"/>
  <c r="R659" i="15"/>
  <c r="Q659" i="15"/>
  <c r="P659" i="15"/>
  <c r="O659" i="15"/>
  <c r="N659" i="15"/>
  <c r="M659" i="15"/>
  <c r="K659" i="15"/>
  <c r="H659" i="15"/>
  <c r="G659" i="15"/>
  <c r="G13" i="15" s="1"/>
  <c r="AU658" i="15"/>
  <c r="AT658" i="15"/>
  <c r="AS658" i="15"/>
  <c r="AR658" i="15"/>
  <c r="AQ658" i="15"/>
  <c r="AP658" i="15"/>
  <c r="AO658" i="15"/>
  <c r="AN658" i="15"/>
  <c r="AM658" i="15"/>
  <c r="AL658" i="15"/>
  <c r="AK658" i="15"/>
  <c r="AI658" i="15"/>
  <c r="AH658" i="15"/>
  <c r="AG658" i="15"/>
  <c r="AF658" i="15"/>
  <c r="AE658" i="15"/>
  <c r="AD658" i="15"/>
  <c r="AC658" i="15"/>
  <c r="AB658" i="15"/>
  <c r="AA658" i="15"/>
  <c r="Z658" i="15"/>
  <c r="Y658" i="15"/>
  <c r="W658" i="15"/>
  <c r="V658" i="15"/>
  <c r="U658" i="15"/>
  <c r="T658" i="15"/>
  <c r="S658" i="15"/>
  <c r="R658" i="15"/>
  <c r="Q658" i="15"/>
  <c r="P658" i="15"/>
  <c r="O658" i="15"/>
  <c r="N658" i="15"/>
  <c r="M658" i="15"/>
  <c r="K658" i="15"/>
  <c r="H658" i="15"/>
  <c r="G658" i="15"/>
  <c r="G12" i="15" s="1"/>
  <c r="AU657" i="15"/>
  <c r="AT657" i="15"/>
  <c r="AS657" i="15"/>
  <c r="AR657" i="15"/>
  <c r="AQ657" i="15"/>
  <c r="AP657" i="15"/>
  <c r="AO657" i="15"/>
  <c r="AN657" i="15"/>
  <c r="AM657" i="15"/>
  <c r="AL657" i="15"/>
  <c r="AK657" i="15"/>
  <c r="AI657" i="15"/>
  <c r="AH657" i="15"/>
  <c r="AG657" i="15"/>
  <c r="AF657" i="15"/>
  <c r="AE657" i="15"/>
  <c r="AD657" i="15"/>
  <c r="AC657" i="15"/>
  <c r="AB657" i="15"/>
  <c r="AA657" i="15"/>
  <c r="Z657" i="15"/>
  <c r="Y657" i="15"/>
  <c r="W657" i="15"/>
  <c r="V657" i="15"/>
  <c r="U657" i="15"/>
  <c r="T657" i="15"/>
  <c r="S657" i="15"/>
  <c r="R657" i="15"/>
  <c r="Q657" i="15"/>
  <c r="P657" i="15"/>
  <c r="O657" i="15"/>
  <c r="N657" i="15"/>
  <c r="M657" i="15"/>
  <c r="K657" i="15"/>
  <c r="H657" i="15"/>
  <c r="AX657" i="15" s="1"/>
  <c r="AZ11" i="15" s="1"/>
  <c r="G657" i="15"/>
  <c r="G11" i="15" s="1"/>
  <c r="AU656" i="15"/>
  <c r="AT656" i="15"/>
  <c r="AS656" i="15"/>
  <c r="AR656" i="15"/>
  <c r="AQ656" i="15"/>
  <c r="AP656" i="15"/>
  <c r="AO656" i="15"/>
  <c r="AN656" i="15"/>
  <c r="AM656" i="15"/>
  <c r="AL656" i="15"/>
  <c r="AK656" i="15"/>
  <c r="AI656" i="15"/>
  <c r="AH656" i="15"/>
  <c r="AG656" i="15"/>
  <c r="AF656" i="15"/>
  <c r="AE656" i="15"/>
  <c r="AD656" i="15"/>
  <c r="AC656" i="15"/>
  <c r="AB656" i="15"/>
  <c r="AA656" i="15"/>
  <c r="Z656" i="15"/>
  <c r="Y656" i="15"/>
  <c r="W656" i="15"/>
  <c r="V656" i="15"/>
  <c r="U656" i="15"/>
  <c r="T656" i="15"/>
  <c r="S656" i="15"/>
  <c r="R656" i="15"/>
  <c r="Q656" i="15"/>
  <c r="P656" i="15"/>
  <c r="O656" i="15"/>
  <c r="N656" i="15"/>
  <c r="M656" i="15"/>
  <c r="K656" i="15"/>
  <c r="H656" i="15"/>
  <c r="H346" i="15" s="1"/>
  <c r="G656" i="15"/>
  <c r="G10" i="15" s="1"/>
  <c r="AU655" i="15"/>
  <c r="AT655" i="15"/>
  <c r="AS655" i="15"/>
  <c r="AR655" i="15"/>
  <c r="AQ655" i="15"/>
  <c r="AP655" i="15"/>
  <c r="AO655" i="15"/>
  <c r="AN655" i="15"/>
  <c r="AM655" i="15"/>
  <c r="AL655" i="15"/>
  <c r="AK655" i="15"/>
  <c r="AI655" i="15"/>
  <c r="AH655" i="15"/>
  <c r="AG655" i="15"/>
  <c r="AF655" i="15"/>
  <c r="AE655" i="15"/>
  <c r="AD655" i="15"/>
  <c r="AC655" i="15"/>
  <c r="AB655" i="15"/>
  <c r="AA655" i="15"/>
  <c r="Z655" i="15"/>
  <c r="Y655" i="15"/>
  <c r="W655" i="15"/>
  <c r="V655" i="15"/>
  <c r="U655" i="15"/>
  <c r="T655" i="15"/>
  <c r="S655" i="15"/>
  <c r="R655" i="15"/>
  <c r="Q655" i="15"/>
  <c r="P655" i="15"/>
  <c r="O655" i="15"/>
  <c r="N655" i="15"/>
  <c r="M655" i="15"/>
  <c r="K655" i="15"/>
  <c r="H655" i="15"/>
  <c r="G655" i="15"/>
  <c r="G9" i="15" s="1"/>
  <c r="AU654" i="15"/>
  <c r="AT654" i="15"/>
  <c r="AS654" i="15"/>
  <c r="AR654" i="15"/>
  <c r="AQ654" i="15"/>
  <c r="AP654" i="15"/>
  <c r="AO654" i="15"/>
  <c r="AN654" i="15"/>
  <c r="AM654" i="15"/>
  <c r="AL654" i="15"/>
  <c r="AK654" i="15"/>
  <c r="AI654" i="15"/>
  <c r="AH654" i="15"/>
  <c r="AG654" i="15"/>
  <c r="AF654" i="15"/>
  <c r="AE654" i="15"/>
  <c r="AD654" i="15"/>
  <c r="AC654" i="15"/>
  <c r="AB654" i="15"/>
  <c r="AA654" i="15"/>
  <c r="Z654" i="15"/>
  <c r="Y654" i="15"/>
  <c r="W654" i="15"/>
  <c r="V654" i="15"/>
  <c r="U654" i="15"/>
  <c r="T654" i="15"/>
  <c r="S654" i="15"/>
  <c r="R654" i="15"/>
  <c r="Q654" i="15"/>
  <c r="P654" i="15"/>
  <c r="O654" i="15"/>
  <c r="N654" i="15"/>
  <c r="M654" i="15"/>
  <c r="K654" i="15"/>
  <c r="H654" i="15"/>
  <c r="H8" i="15" s="1"/>
  <c r="G654" i="15"/>
  <c r="G8" i="15" s="1"/>
  <c r="AU653" i="15"/>
  <c r="AT653" i="15"/>
  <c r="AS653" i="15"/>
  <c r="AR653" i="15"/>
  <c r="AQ653" i="15"/>
  <c r="AP653" i="15"/>
  <c r="AO653" i="15"/>
  <c r="AN653" i="15"/>
  <c r="AM653" i="15"/>
  <c r="AL653" i="15"/>
  <c r="AK653" i="15"/>
  <c r="AI653" i="15"/>
  <c r="AH653" i="15"/>
  <c r="AG653" i="15"/>
  <c r="AF653" i="15"/>
  <c r="AE653" i="15"/>
  <c r="AD653" i="15"/>
  <c r="AC653" i="15"/>
  <c r="AB653" i="15"/>
  <c r="AA653" i="15"/>
  <c r="Z653" i="15"/>
  <c r="Y653" i="15"/>
  <c r="W653" i="15"/>
  <c r="V653" i="15"/>
  <c r="U653" i="15"/>
  <c r="T653" i="15"/>
  <c r="S653" i="15"/>
  <c r="R653" i="15"/>
  <c r="Q653" i="15"/>
  <c r="P653" i="15"/>
  <c r="O653" i="15"/>
  <c r="N653" i="15"/>
  <c r="M653" i="15"/>
  <c r="K653" i="15"/>
  <c r="H653" i="15"/>
  <c r="L653" i="15" s="1"/>
  <c r="L343" i="15" s="1"/>
  <c r="G653" i="15"/>
  <c r="G7" i="15" s="1"/>
  <c r="AU652" i="15"/>
  <c r="AT652" i="15"/>
  <c r="AS652" i="15"/>
  <c r="AR652" i="15"/>
  <c r="AQ652" i="15"/>
  <c r="AP652" i="15"/>
  <c r="AO652" i="15"/>
  <c r="AN652" i="15"/>
  <c r="AM652" i="15"/>
  <c r="AL652" i="15"/>
  <c r="AK652" i="15"/>
  <c r="AI652" i="15"/>
  <c r="AH652" i="15"/>
  <c r="AG652" i="15"/>
  <c r="AF652" i="15"/>
  <c r="AE652" i="15"/>
  <c r="AD652" i="15"/>
  <c r="AC652" i="15"/>
  <c r="AB652" i="15"/>
  <c r="AA652" i="15"/>
  <c r="Z652" i="15"/>
  <c r="Y652" i="15"/>
  <c r="W652" i="15"/>
  <c r="V652" i="15"/>
  <c r="U652" i="15"/>
  <c r="T652" i="15"/>
  <c r="S652" i="15"/>
  <c r="R652" i="15"/>
  <c r="Q652" i="15"/>
  <c r="P652" i="15"/>
  <c r="O652" i="15"/>
  <c r="N652" i="15"/>
  <c r="M652" i="15"/>
  <c r="K652" i="15"/>
  <c r="H652" i="15"/>
  <c r="H342" i="15" s="1"/>
  <c r="G652" i="15"/>
  <c r="G6" i="15" s="1"/>
  <c r="AU651" i="15"/>
  <c r="AT651" i="15"/>
  <c r="AS651" i="15"/>
  <c r="AR651" i="15"/>
  <c r="AQ651" i="15"/>
  <c r="AP651" i="15"/>
  <c r="AO651" i="15"/>
  <c r="AN651" i="15"/>
  <c r="AM651" i="15"/>
  <c r="AL651" i="15"/>
  <c r="AK651" i="15"/>
  <c r="AI651" i="15"/>
  <c r="AH651" i="15"/>
  <c r="AG651" i="15"/>
  <c r="AF651" i="15"/>
  <c r="AE651" i="15"/>
  <c r="AD651" i="15"/>
  <c r="AC651" i="15"/>
  <c r="AB651" i="15"/>
  <c r="AA651" i="15"/>
  <c r="Z651" i="15"/>
  <c r="Y651" i="15"/>
  <c r="W651" i="15"/>
  <c r="V651" i="15"/>
  <c r="U651" i="15"/>
  <c r="T651" i="15"/>
  <c r="S651" i="15"/>
  <c r="R651" i="15"/>
  <c r="Q651" i="15"/>
  <c r="P651" i="15"/>
  <c r="O651" i="15"/>
  <c r="N651" i="15"/>
  <c r="M651" i="15"/>
  <c r="K651" i="15"/>
  <c r="H651" i="15"/>
  <c r="H341" i="15" s="1"/>
  <c r="G651" i="15"/>
  <c r="G5" i="15" s="1"/>
  <c r="AU650" i="15"/>
  <c r="AT650" i="15"/>
  <c r="AS650" i="15"/>
  <c r="AR650" i="15"/>
  <c r="AQ650" i="15"/>
  <c r="AP650" i="15"/>
  <c r="AO650" i="15"/>
  <c r="AN650" i="15"/>
  <c r="AM650" i="15"/>
  <c r="AL650" i="15"/>
  <c r="AK650" i="15"/>
  <c r="AI650" i="15"/>
  <c r="AH650" i="15"/>
  <c r="AG650" i="15"/>
  <c r="AF650" i="15"/>
  <c r="AE650" i="15"/>
  <c r="AD650" i="15"/>
  <c r="AC650" i="15"/>
  <c r="AB650" i="15"/>
  <c r="AA650" i="15"/>
  <c r="Z650" i="15"/>
  <c r="Y650" i="15"/>
  <c r="W650" i="15"/>
  <c r="V650" i="15"/>
  <c r="U650" i="15"/>
  <c r="T650" i="15"/>
  <c r="S650" i="15"/>
  <c r="R650" i="15"/>
  <c r="Q650" i="15"/>
  <c r="P650" i="15"/>
  <c r="O650" i="15"/>
  <c r="N650" i="15"/>
  <c r="M650" i="15"/>
  <c r="K650" i="15"/>
  <c r="H650" i="15"/>
  <c r="AX650" i="15" s="1"/>
  <c r="AZ4" i="15" s="1"/>
  <c r="G650" i="15"/>
  <c r="G4" i="15" s="1"/>
  <c r="AU649" i="15"/>
  <c r="AT649" i="15"/>
  <c r="AS649" i="15"/>
  <c r="AR649" i="15"/>
  <c r="AQ649" i="15"/>
  <c r="AP649" i="15"/>
  <c r="AO649" i="15"/>
  <c r="AN649" i="15"/>
  <c r="AM649" i="15"/>
  <c r="AL649" i="15"/>
  <c r="AK649" i="15"/>
  <c r="AI649" i="15"/>
  <c r="AH649" i="15"/>
  <c r="AG649" i="15"/>
  <c r="AF649" i="15"/>
  <c r="AE649" i="15"/>
  <c r="AD649" i="15"/>
  <c r="AC649" i="15"/>
  <c r="AB649" i="15"/>
  <c r="AA649" i="15"/>
  <c r="Z649" i="15"/>
  <c r="Y649" i="15"/>
  <c r="W649" i="15"/>
  <c r="V649" i="15"/>
  <c r="U649" i="15"/>
  <c r="T649" i="15"/>
  <c r="S649" i="15"/>
  <c r="R649" i="15"/>
  <c r="Q649" i="15"/>
  <c r="P649" i="15"/>
  <c r="O649" i="15"/>
  <c r="N649" i="15"/>
  <c r="M649" i="15"/>
  <c r="K649" i="15"/>
  <c r="H649" i="15"/>
  <c r="H339" i="15" s="1"/>
  <c r="G649" i="15"/>
  <c r="G3" i="15" s="1"/>
  <c r="Z644" i="15"/>
  <c r="L644" i="15"/>
  <c r="Z643" i="15"/>
  <c r="L643" i="15"/>
  <c r="Z641" i="15"/>
  <c r="L641" i="15"/>
  <c r="Z640" i="15"/>
  <c r="L640" i="15"/>
  <c r="Z638" i="15"/>
  <c r="L638" i="15"/>
  <c r="S637" i="15"/>
  <c r="S639" i="15" s="1"/>
  <c r="Z635" i="15"/>
  <c r="L635" i="15"/>
  <c r="Z634" i="15"/>
  <c r="L634" i="15"/>
  <c r="Z632" i="15"/>
  <c r="L632" i="15"/>
  <c r="Z631" i="15"/>
  <c r="L631" i="15"/>
  <c r="Z629" i="15"/>
  <c r="L629" i="15"/>
  <c r="S628" i="15"/>
  <c r="AF426" i="15"/>
  <c r="AE426" i="15"/>
  <c r="AD426" i="15"/>
  <c r="AC426" i="15"/>
  <c r="AB426" i="15"/>
  <c r="AA426" i="15"/>
  <c r="Y426" i="15"/>
  <c r="X426" i="15"/>
  <c r="W426" i="15"/>
  <c r="V426" i="15"/>
  <c r="U426" i="15"/>
  <c r="T426" i="15"/>
  <c r="R426" i="15"/>
  <c r="Q426" i="15"/>
  <c r="P426" i="15"/>
  <c r="O426" i="15"/>
  <c r="N426" i="15"/>
  <c r="M426" i="15"/>
  <c r="K426" i="15"/>
  <c r="H426" i="15"/>
  <c r="G426" i="15"/>
  <c r="AF425" i="15"/>
  <c r="AE425" i="15"/>
  <c r="AD425" i="15"/>
  <c r="AC425" i="15"/>
  <c r="AB425" i="15"/>
  <c r="AA425" i="15"/>
  <c r="Y425" i="15"/>
  <c r="X425" i="15"/>
  <c r="W425" i="15"/>
  <c r="V425" i="15"/>
  <c r="U425" i="15"/>
  <c r="T425" i="15"/>
  <c r="R425" i="15"/>
  <c r="Q425" i="15"/>
  <c r="P425" i="15"/>
  <c r="O425" i="15"/>
  <c r="N425" i="15"/>
  <c r="M425" i="15"/>
  <c r="K425" i="15"/>
  <c r="H425" i="15"/>
  <c r="G425" i="15"/>
  <c r="AF424" i="15"/>
  <c r="AE424" i="15"/>
  <c r="AD424" i="15"/>
  <c r="AC424" i="15"/>
  <c r="AB424" i="15"/>
  <c r="AA424" i="15"/>
  <c r="Y424" i="15"/>
  <c r="X424" i="15"/>
  <c r="W424" i="15"/>
  <c r="V424" i="15"/>
  <c r="U424" i="15"/>
  <c r="T424" i="15"/>
  <c r="R424" i="15"/>
  <c r="Q424" i="15"/>
  <c r="P424" i="15"/>
  <c r="O424" i="15"/>
  <c r="N424" i="15"/>
  <c r="M424" i="15"/>
  <c r="K424" i="15"/>
  <c r="H424" i="15"/>
  <c r="G424" i="15"/>
  <c r="AF423" i="15"/>
  <c r="AE423" i="15"/>
  <c r="AD423" i="15"/>
  <c r="AC423" i="15"/>
  <c r="AB423" i="15"/>
  <c r="AA423" i="15"/>
  <c r="Y423" i="15"/>
  <c r="X423" i="15"/>
  <c r="W423" i="15"/>
  <c r="V423" i="15"/>
  <c r="U423" i="15"/>
  <c r="T423" i="15"/>
  <c r="R423" i="15"/>
  <c r="Q423" i="15"/>
  <c r="P423" i="15"/>
  <c r="O423" i="15"/>
  <c r="N423" i="15"/>
  <c r="M423" i="15"/>
  <c r="K423" i="15"/>
  <c r="H423" i="15"/>
  <c r="G423" i="15"/>
  <c r="AW732" i="15"/>
  <c r="AF422" i="15"/>
  <c r="AE422" i="15"/>
  <c r="AD422" i="15"/>
  <c r="AC422" i="15"/>
  <c r="AB422" i="15"/>
  <c r="AA422" i="15"/>
  <c r="Y422" i="15"/>
  <c r="X422" i="15"/>
  <c r="W422" i="15"/>
  <c r="V422" i="15"/>
  <c r="U422" i="15"/>
  <c r="T422" i="15"/>
  <c r="R422" i="15"/>
  <c r="Q422" i="15"/>
  <c r="P422" i="15"/>
  <c r="O422" i="15"/>
  <c r="N422" i="15"/>
  <c r="M422" i="15"/>
  <c r="K422" i="15"/>
  <c r="J422" i="15"/>
  <c r="H422" i="15"/>
  <c r="G422" i="15"/>
  <c r="J421" i="15"/>
  <c r="I421" i="15" s="1"/>
  <c r="AF421" i="15"/>
  <c r="AE421" i="15"/>
  <c r="AD421" i="15"/>
  <c r="AC421" i="15"/>
  <c r="AB421" i="15"/>
  <c r="AA421" i="15"/>
  <c r="Y421" i="15"/>
  <c r="X421" i="15"/>
  <c r="W421" i="15"/>
  <c r="V421" i="15"/>
  <c r="U421" i="15"/>
  <c r="T421" i="15"/>
  <c r="R421" i="15"/>
  <c r="Q421" i="15"/>
  <c r="P421" i="15"/>
  <c r="O421" i="15"/>
  <c r="N421" i="15"/>
  <c r="M421" i="15"/>
  <c r="K421" i="15"/>
  <c r="G421" i="15"/>
  <c r="AY84" i="15"/>
  <c r="AF420" i="15"/>
  <c r="AE420" i="15"/>
  <c r="AD420" i="15"/>
  <c r="AC420" i="15"/>
  <c r="AB420" i="15"/>
  <c r="AA420" i="15"/>
  <c r="Y420" i="15"/>
  <c r="X420" i="15"/>
  <c r="W420" i="15"/>
  <c r="V420" i="15"/>
  <c r="U420" i="15"/>
  <c r="T420" i="15"/>
  <c r="R420" i="15"/>
  <c r="Q420" i="15"/>
  <c r="P420" i="15"/>
  <c r="O420" i="15"/>
  <c r="N420" i="15"/>
  <c r="M420" i="15"/>
  <c r="K420" i="15"/>
  <c r="H420" i="15"/>
  <c r="G420" i="15"/>
  <c r="AF419" i="15"/>
  <c r="AE419" i="15"/>
  <c r="AD419" i="15"/>
  <c r="AC419" i="15"/>
  <c r="AB419" i="15"/>
  <c r="AA419" i="15"/>
  <c r="Y419" i="15"/>
  <c r="X419" i="15"/>
  <c r="W419" i="15"/>
  <c r="V419" i="15"/>
  <c r="U419" i="15"/>
  <c r="T419" i="15"/>
  <c r="R419" i="15"/>
  <c r="Q419" i="15"/>
  <c r="P419" i="15"/>
  <c r="O419" i="15"/>
  <c r="N419" i="15"/>
  <c r="M419" i="15"/>
  <c r="K419" i="15"/>
  <c r="H419" i="15"/>
  <c r="G419" i="15"/>
  <c r="AF418" i="15"/>
  <c r="AE418" i="15"/>
  <c r="AD418" i="15"/>
  <c r="AC418" i="15"/>
  <c r="AB418" i="15"/>
  <c r="AA418" i="15"/>
  <c r="Y418" i="15"/>
  <c r="X418" i="15"/>
  <c r="W418" i="15"/>
  <c r="V418" i="15"/>
  <c r="U418" i="15"/>
  <c r="T418" i="15"/>
  <c r="R418" i="15"/>
  <c r="Q418" i="15"/>
  <c r="P418" i="15"/>
  <c r="O418" i="15"/>
  <c r="N418" i="15"/>
  <c r="M418" i="15"/>
  <c r="K418" i="15"/>
  <c r="H418" i="15"/>
  <c r="G418" i="15"/>
  <c r="AW727" i="15"/>
  <c r="AF417" i="15"/>
  <c r="AE417" i="15"/>
  <c r="AD417" i="15"/>
  <c r="AC417" i="15"/>
  <c r="AB417" i="15"/>
  <c r="AA417" i="15"/>
  <c r="Y417" i="15"/>
  <c r="X417" i="15"/>
  <c r="W417" i="15"/>
  <c r="V417" i="15"/>
  <c r="U417" i="15"/>
  <c r="T417" i="15"/>
  <c r="R417" i="15"/>
  <c r="Q417" i="15"/>
  <c r="P417" i="15"/>
  <c r="O417" i="15"/>
  <c r="N417" i="15"/>
  <c r="M417" i="15"/>
  <c r="K417" i="15"/>
  <c r="J417" i="15"/>
  <c r="H417" i="15"/>
  <c r="G417" i="15"/>
  <c r="AF416" i="15"/>
  <c r="AE416" i="15"/>
  <c r="AD416" i="15"/>
  <c r="AC416" i="15"/>
  <c r="AB416" i="15"/>
  <c r="AA416" i="15"/>
  <c r="Y416" i="15"/>
  <c r="X416" i="15"/>
  <c r="W416" i="15"/>
  <c r="V416" i="15"/>
  <c r="U416" i="15"/>
  <c r="T416" i="15"/>
  <c r="R416" i="15"/>
  <c r="Q416" i="15"/>
  <c r="P416" i="15"/>
  <c r="O416" i="15"/>
  <c r="N416" i="15"/>
  <c r="M416" i="15"/>
  <c r="K416" i="15"/>
  <c r="H416" i="15"/>
  <c r="G416" i="15"/>
  <c r="AW725" i="15"/>
  <c r="AF415" i="15"/>
  <c r="AE415" i="15"/>
  <c r="AD415" i="15"/>
  <c r="AC415" i="15"/>
  <c r="AB415" i="15"/>
  <c r="AA415" i="15"/>
  <c r="Y415" i="15"/>
  <c r="X415" i="15"/>
  <c r="W415" i="15"/>
  <c r="V415" i="15"/>
  <c r="U415" i="15"/>
  <c r="T415" i="15"/>
  <c r="R415" i="15"/>
  <c r="Q415" i="15"/>
  <c r="P415" i="15"/>
  <c r="O415" i="15"/>
  <c r="N415" i="15"/>
  <c r="M415" i="15"/>
  <c r="K415" i="15"/>
  <c r="J415" i="15"/>
  <c r="H415" i="15"/>
  <c r="G415" i="15"/>
  <c r="AF414" i="15"/>
  <c r="AE414" i="15"/>
  <c r="AD414" i="15"/>
  <c r="AC414" i="15"/>
  <c r="AB414" i="15"/>
  <c r="AA414" i="15"/>
  <c r="Y414" i="15"/>
  <c r="X414" i="15"/>
  <c r="W414" i="15"/>
  <c r="V414" i="15"/>
  <c r="U414" i="15"/>
  <c r="T414" i="15"/>
  <c r="R414" i="15"/>
  <c r="Q414" i="15"/>
  <c r="P414" i="15"/>
  <c r="O414" i="15"/>
  <c r="N414" i="15"/>
  <c r="M414" i="15"/>
  <c r="K414" i="15"/>
  <c r="H414" i="15"/>
  <c r="G414" i="15"/>
  <c r="AF413" i="15"/>
  <c r="AE413" i="15"/>
  <c r="AD413" i="15"/>
  <c r="AC413" i="15"/>
  <c r="AB413" i="15"/>
  <c r="AA413" i="15"/>
  <c r="Y413" i="15"/>
  <c r="X413" i="15"/>
  <c r="W413" i="15"/>
  <c r="V413" i="15"/>
  <c r="U413" i="15"/>
  <c r="T413" i="15"/>
  <c r="R413" i="15"/>
  <c r="Q413" i="15"/>
  <c r="P413" i="15"/>
  <c r="O413" i="15"/>
  <c r="N413" i="15"/>
  <c r="M413" i="15"/>
  <c r="K413" i="15"/>
  <c r="H413" i="15"/>
  <c r="G413" i="15"/>
  <c r="AF412" i="15"/>
  <c r="AE412" i="15"/>
  <c r="AD412" i="15"/>
  <c r="AC412" i="15"/>
  <c r="AB412" i="15"/>
  <c r="AA412" i="15"/>
  <c r="Y412" i="15"/>
  <c r="X412" i="15"/>
  <c r="W412" i="15"/>
  <c r="V412" i="15"/>
  <c r="U412" i="15"/>
  <c r="T412" i="15"/>
  <c r="R412" i="15"/>
  <c r="Q412" i="15"/>
  <c r="P412" i="15"/>
  <c r="O412" i="15"/>
  <c r="N412" i="15"/>
  <c r="M412" i="15"/>
  <c r="K412" i="15"/>
  <c r="H412" i="15"/>
  <c r="G412" i="15"/>
  <c r="AF411" i="15"/>
  <c r="AE411" i="15"/>
  <c r="AD411" i="15"/>
  <c r="AC411" i="15"/>
  <c r="AB411" i="15"/>
  <c r="AA411" i="15"/>
  <c r="Y411" i="15"/>
  <c r="X411" i="15"/>
  <c r="W411" i="15"/>
  <c r="V411" i="15"/>
  <c r="U411" i="15"/>
  <c r="T411" i="15"/>
  <c r="R411" i="15"/>
  <c r="Q411" i="15"/>
  <c r="P411" i="15"/>
  <c r="O411" i="15"/>
  <c r="N411" i="15"/>
  <c r="M411" i="15"/>
  <c r="K411" i="15"/>
  <c r="J411" i="15"/>
  <c r="J721" i="15" s="1"/>
  <c r="J75" i="15" s="1"/>
  <c r="G411" i="15"/>
  <c r="AY74" i="15"/>
  <c r="AF410" i="15"/>
  <c r="AE410" i="15"/>
  <c r="AD410" i="15"/>
  <c r="AC410" i="15"/>
  <c r="AB410" i="15"/>
  <c r="AA410" i="15"/>
  <c r="Y410" i="15"/>
  <c r="X410" i="15"/>
  <c r="W410" i="15"/>
  <c r="V410" i="15"/>
  <c r="U410" i="15"/>
  <c r="T410" i="15"/>
  <c r="R410" i="15"/>
  <c r="Q410" i="15"/>
  <c r="P410" i="15"/>
  <c r="O410" i="15"/>
  <c r="N410" i="15"/>
  <c r="M410" i="15"/>
  <c r="K410" i="15"/>
  <c r="H410" i="15"/>
  <c r="G410" i="15"/>
  <c r="AF409" i="15"/>
  <c r="AE409" i="15"/>
  <c r="AD409" i="15"/>
  <c r="AC409" i="15"/>
  <c r="AB409" i="15"/>
  <c r="AA409" i="15"/>
  <c r="Y409" i="15"/>
  <c r="X409" i="15"/>
  <c r="W409" i="15"/>
  <c r="V409" i="15"/>
  <c r="U409" i="15"/>
  <c r="T409" i="15"/>
  <c r="R409" i="15"/>
  <c r="Q409" i="15"/>
  <c r="P409" i="15"/>
  <c r="O409" i="15"/>
  <c r="N409" i="15"/>
  <c r="M409" i="15"/>
  <c r="K409" i="15"/>
  <c r="G409" i="15"/>
  <c r="AF408" i="15"/>
  <c r="AE408" i="15"/>
  <c r="AD408" i="15"/>
  <c r="AC408" i="15"/>
  <c r="AB408" i="15"/>
  <c r="AA408" i="15"/>
  <c r="Y408" i="15"/>
  <c r="X408" i="15"/>
  <c r="W408" i="15"/>
  <c r="V408" i="15"/>
  <c r="U408" i="15"/>
  <c r="T408" i="15"/>
  <c r="R408" i="15"/>
  <c r="Q408" i="15"/>
  <c r="P408" i="15"/>
  <c r="O408" i="15"/>
  <c r="N408" i="15"/>
  <c r="M408" i="15"/>
  <c r="K408" i="15"/>
  <c r="G408" i="15"/>
  <c r="AF407" i="15"/>
  <c r="AE407" i="15"/>
  <c r="AD407" i="15"/>
  <c r="AC407" i="15"/>
  <c r="AB407" i="15"/>
  <c r="AA407" i="15"/>
  <c r="Y407" i="15"/>
  <c r="X407" i="15"/>
  <c r="W407" i="15"/>
  <c r="V407" i="15"/>
  <c r="U407" i="15"/>
  <c r="T407" i="15"/>
  <c r="R407" i="15"/>
  <c r="Q407" i="15"/>
  <c r="P407" i="15"/>
  <c r="O407" i="15"/>
  <c r="N407" i="15"/>
  <c r="M407" i="15"/>
  <c r="K407" i="15"/>
  <c r="H407" i="15"/>
  <c r="G407" i="15"/>
  <c r="AF406" i="15"/>
  <c r="AE406" i="15"/>
  <c r="AD406" i="15"/>
  <c r="AC406" i="15"/>
  <c r="AB406" i="15"/>
  <c r="AA406" i="15"/>
  <c r="Y406" i="15"/>
  <c r="X406" i="15"/>
  <c r="W406" i="15"/>
  <c r="V406" i="15"/>
  <c r="U406" i="15"/>
  <c r="T406" i="15"/>
  <c r="R406" i="15"/>
  <c r="Q406" i="15"/>
  <c r="P406" i="15"/>
  <c r="O406" i="15"/>
  <c r="N406" i="15"/>
  <c r="M406" i="15"/>
  <c r="K406" i="15"/>
  <c r="H406" i="15"/>
  <c r="G406" i="15"/>
  <c r="AW715" i="15"/>
  <c r="AF405" i="15"/>
  <c r="AE405" i="15"/>
  <c r="AD405" i="15"/>
  <c r="AC405" i="15"/>
  <c r="AB405" i="15"/>
  <c r="AA405" i="15"/>
  <c r="Y405" i="15"/>
  <c r="X405" i="15"/>
  <c r="W405" i="15"/>
  <c r="V405" i="15"/>
  <c r="U405" i="15"/>
  <c r="T405" i="15"/>
  <c r="R405" i="15"/>
  <c r="Q405" i="15"/>
  <c r="P405" i="15"/>
  <c r="O405" i="15"/>
  <c r="N405" i="15"/>
  <c r="M405" i="15"/>
  <c r="K405" i="15"/>
  <c r="H405" i="15"/>
  <c r="G405" i="15"/>
  <c r="AF404" i="15"/>
  <c r="AE404" i="15"/>
  <c r="AD404" i="15"/>
  <c r="AC404" i="15"/>
  <c r="AB404" i="15"/>
  <c r="AA404" i="15"/>
  <c r="Y404" i="15"/>
  <c r="X404" i="15"/>
  <c r="W404" i="15"/>
  <c r="V404" i="15"/>
  <c r="U404" i="15"/>
  <c r="T404" i="15"/>
  <c r="R404" i="15"/>
  <c r="Q404" i="15"/>
  <c r="P404" i="15"/>
  <c r="O404" i="15"/>
  <c r="N404" i="15"/>
  <c r="M404" i="15"/>
  <c r="K404" i="15"/>
  <c r="H404" i="15"/>
  <c r="G404" i="15"/>
  <c r="AW713" i="15"/>
  <c r="AF403" i="15"/>
  <c r="AE403" i="15"/>
  <c r="AD403" i="15"/>
  <c r="AC403" i="15"/>
  <c r="AB403" i="15"/>
  <c r="AA403" i="15"/>
  <c r="Y403" i="15"/>
  <c r="X403" i="15"/>
  <c r="W403" i="15"/>
  <c r="V403" i="15"/>
  <c r="U403" i="15"/>
  <c r="T403" i="15"/>
  <c r="R403" i="15"/>
  <c r="Q403" i="15"/>
  <c r="P403" i="15"/>
  <c r="O403" i="15"/>
  <c r="N403" i="15"/>
  <c r="M403" i="15"/>
  <c r="K403" i="15"/>
  <c r="H403" i="15"/>
  <c r="G403" i="15"/>
  <c r="AF402" i="15"/>
  <c r="AE402" i="15"/>
  <c r="AD402" i="15"/>
  <c r="AC402" i="15"/>
  <c r="AB402" i="15"/>
  <c r="AA402" i="15"/>
  <c r="Y402" i="15"/>
  <c r="X402" i="15"/>
  <c r="W402" i="15"/>
  <c r="V402" i="15"/>
  <c r="U402" i="15"/>
  <c r="T402" i="15"/>
  <c r="R402" i="15"/>
  <c r="Q402" i="15"/>
  <c r="P402" i="15"/>
  <c r="O402" i="15"/>
  <c r="N402" i="15"/>
  <c r="M402" i="15"/>
  <c r="K402" i="15"/>
  <c r="H402" i="15"/>
  <c r="G402" i="15"/>
  <c r="AF401" i="15"/>
  <c r="AE401" i="15"/>
  <c r="AD401" i="15"/>
  <c r="AC401" i="15"/>
  <c r="AB401" i="15"/>
  <c r="AA401" i="15"/>
  <c r="Y401" i="15"/>
  <c r="X401" i="15"/>
  <c r="W401" i="15"/>
  <c r="V401" i="15"/>
  <c r="U401" i="15"/>
  <c r="T401" i="15"/>
  <c r="R401" i="15"/>
  <c r="Q401" i="15"/>
  <c r="P401" i="15"/>
  <c r="O401" i="15"/>
  <c r="N401" i="15"/>
  <c r="M401" i="15"/>
  <c r="K401" i="15"/>
  <c r="H401" i="15"/>
  <c r="G401" i="15"/>
  <c r="AF400" i="15"/>
  <c r="AE400" i="15"/>
  <c r="AD400" i="15"/>
  <c r="AC400" i="15"/>
  <c r="AB400" i="15"/>
  <c r="AA400" i="15"/>
  <c r="Y400" i="15"/>
  <c r="X400" i="15"/>
  <c r="W400" i="15"/>
  <c r="V400" i="15"/>
  <c r="U400" i="15"/>
  <c r="T400" i="15"/>
  <c r="R400" i="15"/>
  <c r="Q400" i="15"/>
  <c r="P400" i="15"/>
  <c r="O400" i="15"/>
  <c r="N400" i="15"/>
  <c r="M400" i="15"/>
  <c r="K400" i="15"/>
  <c r="H400" i="15"/>
  <c r="G400" i="15"/>
  <c r="AF399" i="15"/>
  <c r="AE399" i="15"/>
  <c r="AD399" i="15"/>
  <c r="AC399" i="15"/>
  <c r="AB399" i="15"/>
  <c r="AA399" i="15"/>
  <c r="Y399" i="15"/>
  <c r="X399" i="15"/>
  <c r="W399" i="15"/>
  <c r="V399" i="15"/>
  <c r="U399" i="15"/>
  <c r="T399" i="15"/>
  <c r="R399" i="15"/>
  <c r="Q399" i="15"/>
  <c r="P399" i="15"/>
  <c r="O399" i="15"/>
  <c r="N399" i="15"/>
  <c r="M399" i="15"/>
  <c r="K399" i="15"/>
  <c r="H399" i="15"/>
  <c r="G399" i="15"/>
  <c r="AW708" i="15"/>
  <c r="AF398" i="15"/>
  <c r="AE398" i="15"/>
  <c r="AD398" i="15"/>
  <c r="AC398" i="15"/>
  <c r="AB398" i="15"/>
  <c r="AA398" i="15"/>
  <c r="Y398" i="15"/>
  <c r="X398" i="15"/>
  <c r="W398" i="15"/>
  <c r="V398" i="15"/>
  <c r="U398" i="15"/>
  <c r="T398" i="15"/>
  <c r="R398" i="15"/>
  <c r="Q398" i="15"/>
  <c r="P398" i="15"/>
  <c r="O398" i="15"/>
  <c r="N398" i="15"/>
  <c r="M398" i="15"/>
  <c r="K398" i="15"/>
  <c r="H398" i="15"/>
  <c r="G398" i="15"/>
  <c r="AF397" i="15"/>
  <c r="AE397" i="15"/>
  <c r="AD397" i="15"/>
  <c r="AC397" i="15"/>
  <c r="AB397" i="15"/>
  <c r="AA397" i="15"/>
  <c r="Y397" i="15"/>
  <c r="X397" i="15"/>
  <c r="W397" i="15"/>
  <c r="V397" i="15"/>
  <c r="U397" i="15"/>
  <c r="T397" i="15"/>
  <c r="R397" i="15"/>
  <c r="Q397" i="15"/>
  <c r="P397" i="15"/>
  <c r="O397" i="15"/>
  <c r="N397" i="15"/>
  <c r="M397" i="15"/>
  <c r="K397" i="15"/>
  <c r="H397" i="15"/>
  <c r="G397" i="15"/>
  <c r="AF396" i="15"/>
  <c r="AE396" i="15"/>
  <c r="AD396" i="15"/>
  <c r="AC396" i="15"/>
  <c r="AB396" i="15"/>
  <c r="AA396" i="15"/>
  <c r="Y396" i="15"/>
  <c r="X396" i="15"/>
  <c r="W396" i="15"/>
  <c r="V396" i="15"/>
  <c r="U396" i="15"/>
  <c r="T396" i="15"/>
  <c r="R396" i="15"/>
  <c r="Q396" i="15"/>
  <c r="P396" i="15"/>
  <c r="O396" i="15"/>
  <c r="N396" i="15"/>
  <c r="M396" i="15"/>
  <c r="K396" i="15"/>
  <c r="H396" i="15"/>
  <c r="G396" i="15"/>
  <c r="AF395" i="15"/>
  <c r="AE395" i="15"/>
  <c r="AD395" i="15"/>
  <c r="AC395" i="15"/>
  <c r="AB395" i="15"/>
  <c r="AA395" i="15"/>
  <c r="Y395" i="15"/>
  <c r="X395" i="15"/>
  <c r="W395" i="15"/>
  <c r="V395" i="15"/>
  <c r="U395" i="15"/>
  <c r="T395" i="15"/>
  <c r="R395" i="15"/>
  <c r="Q395" i="15"/>
  <c r="P395" i="15"/>
  <c r="O395" i="15"/>
  <c r="N395" i="15"/>
  <c r="M395" i="15"/>
  <c r="K395" i="15"/>
  <c r="H395" i="15"/>
  <c r="G395" i="15"/>
  <c r="AF394" i="15"/>
  <c r="AE394" i="15"/>
  <c r="AD394" i="15"/>
  <c r="AC394" i="15"/>
  <c r="AB394" i="15"/>
  <c r="AA394" i="15"/>
  <c r="Y394" i="15"/>
  <c r="X394" i="15"/>
  <c r="W394" i="15"/>
  <c r="V394" i="15"/>
  <c r="U394" i="15"/>
  <c r="T394" i="15"/>
  <c r="R394" i="15"/>
  <c r="Q394" i="15"/>
  <c r="P394" i="15"/>
  <c r="O394" i="15"/>
  <c r="N394" i="15"/>
  <c r="M394" i="15"/>
  <c r="K394" i="15"/>
  <c r="H394" i="15"/>
  <c r="G394" i="15"/>
  <c r="AW703" i="15"/>
  <c r="AF393" i="15"/>
  <c r="AE393" i="15"/>
  <c r="AD393" i="15"/>
  <c r="AC393" i="15"/>
  <c r="AB393" i="15"/>
  <c r="AA393" i="15"/>
  <c r="Y393" i="15"/>
  <c r="X393" i="15"/>
  <c r="W393" i="15"/>
  <c r="V393" i="15"/>
  <c r="U393" i="15"/>
  <c r="T393" i="15"/>
  <c r="R393" i="15"/>
  <c r="Q393" i="15"/>
  <c r="P393" i="15"/>
  <c r="O393" i="15"/>
  <c r="N393" i="15"/>
  <c r="M393" i="15"/>
  <c r="K393" i="15"/>
  <c r="H393" i="15"/>
  <c r="G393" i="15"/>
  <c r="AF392" i="15"/>
  <c r="AE392" i="15"/>
  <c r="AD392" i="15"/>
  <c r="AC392" i="15"/>
  <c r="AB392" i="15"/>
  <c r="AA392" i="15"/>
  <c r="Y392" i="15"/>
  <c r="X392" i="15"/>
  <c r="W392" i="15"/>
  <c r="V392" i="15"/>
  <c r="U392" i="15"/>
  <c r="T392" i="15"/>
  <c r="R392" i="15"/>
  <c r="Q392" i="15"/>
  <c r="P392" i="15"/>
  <c r="O392" i="15"/>
  <c r="N392" i="15"/>
  <c r="M392" i="15"/>
  <c r="K392" i="15"/>
  <c r="G392" i="15"/>
  <c r="AF391" i="15"/>
  <c r="AE391" i="15"/>
  <c r="AD391" i="15"/>
  <c r="AC391" i="15"/>
  <c r="AB391" i="15"/>
  <c r="AA391" i="15"/>
  <c r="Y391" i="15"/>
  <c r="X391" i="15"/>
  <c r="W391" i="15"/>
  <c r="V391" i="15"/>
  <c r="U391" i="15"/>
  <c r="T391" i="15"/>
  <c r="R391" i="15"/>
  <c r="Q391" i="15"/>
  <c r="P391" i="15"/>
  <c r="O391" i="15"/>
  <c r="N391" i="15"/>
  <c r="M391" i="15"/>
  <c r="K391" i="15"/>
  <c r="H391" i="15"/>
  <c r="G391" i="15"/>
  <c r="AF390" i="15"/>
  <c r="AE390" i="15"/>
  <c r="AD390" i="15"/>
  <c r="AC390" i="15"/>
  <c r="AB390" i="15"/>
  <c r="AA390" i="15"/>
  <c r="Y390" i="15"/>
  <c r="X390" i="15"/>
  <c r="W390" i="15"/>
  <c r="V390" i="15"/>
  <c r="U390" i="15"/>
  <c r="T390" i="15"/>
  <c r="R390" i="15"/>
  <c r="Q390" i="15"/>
  <c r="P390" i="15"/>
  <c r="O390" i="15"/>
  <c r="N390" i="15"/>
  <c r="M390" i="15"/>
  <c r="K390" i="15"/>
  <c r="G390" i="15"/>
  <c r="AF389" i="15"/>
  <c r="AE389" i="15"/>
  <c r="AD389" i="15"/>
  <c r="AC389" i="15"/>
  <c r="AB389" i="15"/>
  <c r="AA389" i="15"/>
  <c r="Y389" i="15"/>
  <c r="X389" i="15"/>
  <c r="W389" i="15"/>
  <c r="V389" i="15"/>
  <c r="U389" i="15"/>
  <c r="T389" i="15"/>
  <c r="R389" i="15"/>
  <c r="Q389" i="15"/>
  <c r="P389" i="15"/>
  <c r="O389" i="15"/>
  <c r="N389" i="15"/>
  <c r="M389" i="15"/>
  <c r="K389" i="15"/>
  <c r="H389" i="15"/>
  <c r="G389" i="15"/>
  <c r="AF388" i="15"/>
  <c r="AE388" i="15"/>
  <c r="AD388" i="15"/>
  <c r="AC388" i="15"/>
  <c r="AB388" i="15"/>
  <c r="AA388" i="15"/>
  <c r="Y388" i="15"/>
  <c r="X388" i="15"/>
  <c r="W388" i="15"/>
  <c r="V388" i="15"/>
  <c r="U388" i="15"/>
  <c r="T388" i="15"/>
  <c r="R388" i="15"/>
  <c r="Q388" i="15"/>
  <c r="P388" i="15"/>
  <c r="O388" i="15"/>
  <c r="N388" i="15"/>
  <c r="M388" i="15"/>
  <c r="K388" i="15"/>
  <c r="G388" i="15"/>
  <c r="AF387" i="15"/>
  <c r="AE387" i="15"/>
  <c r="AD387" i="15"/>
  <c r="AC387" i="15"/>
  <c r="AB387" i="15"/>
  <c r="AA387" i="15"/>
  <c r="Y387" i="15"/>
  <c r="X387" i="15"/>
  <c r="W387" i="15"/>
  <c r="V387" i="15"/>
  <c r="U387" i="15"/>
  <c r="T387" i="15"/>
  <c r="R387" i="15"/>
  <c r="Q387" i="15"/>
  <c r="P387" i="15"/>
  <c r="O387" i="15"/>
  <c r="N387" i="15"/>
  <c r="M387" i="15"/>
  <c r="K387" i="15"/>
  <c r="G387" i="15"/>
  <c r="AW696" i="15"/>
  <c r="AF386" i="15"/>
  <c r="AE386" i="15"/>
  <c r="AD386" i="15"/>
  <c r="AC386" i="15"/>
  <c r="AB386" i="15"/>
  <c r="AA386" i="15"/>
  <c r="Y386" i="15"/>
  <c r="X386" i="15"/>
  <c r="W386" i="15"/>
  <c r="V386" i="15"/>
  <c r="U386" i="15"/>
  <c r="T386" i="15"/>
  <c r="R386" i="15"/>
  <c r="Q386" i="15"/>
  <c r="P386" i="15"/>
  <c r="O386" i="15"/>
  <c r="N386" i="15"/>
  <c r="M386" i="15"/>
  <c r="K386" i="15"/>
  <c r="G386" i="15"/>
  <c r="AY49" i="15"/>
  <c r="AF385" i="15"/>
  <c r="AE385" i="15"/>
  <c r="AD385" i="15"/>
  <c r="AC385" i="15"/>
  <c r="AB385" i="15"/>
  <c r="AA385" i="15"/>
  <c r="Y385" i="15"/>
  <c r="X385" i="15"/>
  <c r="W385" i="15"/>
  <c r="V385" i="15"/>
  <c r="U385" i="15"/>
  <c r="T385" i="15"/>
  <c r="R385" i="15"/>
  <c r="Q385" i="15"/>
  <c r="P385" i="15"/>
  <c r="O385" i="15"/>
  <c r="N385" i="15"/>
  <c r="M385" i="15"/>
  <c r="K385" i="15"/>
  <c r="G385" i="15"/>
  <c r="AF384" i="15"/>
  <c r="AE384" i="15"/>
  <c r="AD384" i="15"/>
  <c r="AC384" i="15"/>
  <c r="AB384" i="15"/>
  <c r="AA384" i="15"/>
  <c r="Y384" i="15"/>
  <c r="X384" i="15"/>
  <c r="W384" i="15"/>
  <c r="V384" i="15"/>
  <c r="U384" i="15"/>
  <c r="T384" i="15"/>
  <c r="R384" i="15"/>
  <c r="Q384" i="15"/>
  <c r="P384" i="15"/>
  <c r="O384" i="15"/>
  <c r="N384" i="15"/>
  <c r="M384" i="15"/>
  <c r="K384" i="15"/>
  <c r="G384" i="15"/>
  <c r="AF383" i="15"/>
  <c r="AE383" i="15"/>
  <c r="AD383" i="15"/>
  <c r="AC383" i="15"/>
  <c r="AB383" i="15"/>
  <c r="AA383" i="15"/>
  <c r="Y383" i="15"/>
  <c r="X383" i="15"/>
  <c r="W383" i="15"/>
  <c r="V383" i="15"/>
  <c r="U383" i="15"/>
  <c r="T383" i="15"/>
  <c r="R383" i="15"/>
  <c r="Q383" i="15"/>
  <c r="P383" i="15"/>
  <c r="O383" i="15"/>
  <c r="N383" i="15"/>
  <c r="M383" i="15"/>
  <c r="K383" i="15"/>
  <c r="G383" i="15"/>
  <c r="AF382" i="15"/>
  <c r="AE382" i="15"/>
  <c r="AD382" i="15"/>
  <c r="AC382" i="15"/>
  <c r="AB382" i="15"/>
  <c r="AA382" i="15"/>
  <c r="Y382" i="15"/>
  <c r="X382" i="15"/>
  <c r="W382" i="15"/>
  <c r="V382" i="15"/>
  <c r="U382" i="15"/>
  <c r="T382" i="15"/>
  <c r="R382" i="15"/>
  <c r="Q382" i="15"/>
  <c r="P382" i="15"/>
  <c r="O382" i="15"/>
  <c r="N382" i="15"/>
  <c r="M382" i="15"/>
  <c r="K382" i="15"/>
  <c r="G382" i="15"/>
  <c r="AW691" i="15"/>
  <c r="AF381" i="15"/>
  <c r="AE381" i="15"/>
  <c r="AD381" i="15"/>
  <c r="AC381" i="15"/>
  <c r="AB381" i="15"/>
  <c r="AA381" i="15"/>
  <c r="Y381" i="15"/>
  <c r="X381" i="15"/>
  <c r="W381" i="15"/>
  <c r="V381" i="15"/>
  <c r="U381" i="15"/>
  <c r="T381" i="15"/>
  <c r="R381" i="15"/>
  <c r="Q381" i="15"/>
  <c r="P381" i="15"/>
  <c r="O381" i="15"/>
  <c r="N381" i="15"/>
  <c r="M381" i="15"/>
  <c r="K381" i="15"/>
  <c r="J381" i="15"/>
  <c r="J691" i="15" s="1"/>
  <c r="J45" i="15" s="1"/>
  <c r="G381" i="15"/>
  <c r="AW690" i="15"/>
  <c r="AF380" i="15"/>
  <c r="AE380" i="15"/>
  <c r="AD380" i="15"/>
  <c r="AC380" i="15"/>
  <c r="AB380" i="15"/>
  <c r="AA380" i="15"/>
  <c r="Y380" i="15"/>
  <c r="X380" i="15"/>
  <c r="W380" i="15"/>
  <c r="V380" i="15"/>
  <c r="U380" i="15"/>
  <c r="T380" i="15"/>
  <c r="R380" i="15"/>
  <c r="Q380" i="15"/>
  <c r="P380" i="15"/>
  <c r="O380" i="15"/>
  <c r="N380" i="15"/>
  <c r="M380" i="15"/>
  <c r="K380" i="15"/>
  <c r="G380" i="15"/>
  <c r="AW689" i="15"/>
  <c r="AF379" i="15"/>
  <c r="AE379" i="15"/>
  <c r="AD379" i="15"/>
  <c r="AC379" i="15"/>
  <c r="AB379" i="15"/>
  <c r="AA379" i="15"/>
  <c r="Y379" i="15"/>
  <c r="X379" i="15"/>
  <c r="W379" i="15"/>
  <c r="V379" i="15"/>
  <c r="U379" i="15"/>
  <c r="T379" i="15"/>
  <c r="R379" i="15"/>
  <c r="Q379" i="15"/>
  <c r="P379" i="15"/>
  <c r="O379" i="15"/>
  <c r="N379" i="15"/>
  <c r="M379" i="15"/>
  <c r="K379" i="15"/>
  <c r="J379" i="15"/>
  <c r="G379" i="15"/>
  <c r="AF378" i="15"/>
  <c r="AE378" i="15"/>
  <c r="AD378" i="15"/>
  <c r="AC378" i="15"/>
  <c r="AB378" i="15"/>
  <c r="AA378" i="15"/>
  <c r="Y378" i="15"/>
  <c r="X378" i="15"/>
  <c r="W378" i="15"/>
  <c r="V378" i="15"/>
  <c r="U378" i="15"/>
  <c r="T378" i="15"/>
  <c r="R378" i="15"/>
  <c r="Q378" i="15"/>
  <c r="P378" i="15"/>
  <c r="O378" i="15"/>
  <c r="N378" i="15"/>
  <c r="M378" i="15"/>
  <c r="K378" i="15"/>
  <c r="H378" i="15"/>
  <c r="G378" i="15"/>
  <c r="AF377" i="15"/>
  <c r="AE377" i="15"/>
  <c r="AD377" i="15"/>
  <c r="AC377" i="15"/>
  <c r="AB377" i="15"/>
  <c r="AA377" i="15"/>
  <c r="Y377" i="15"/>
  <c r="X377" i="15"/>
  <c r="W377" i="15"/>
  <c r="V377" i="15"/>
  <c r="U377" i="15"/>
  <c r="T377" i="15"/>
  <c r="R377" i="15"/>
  <c r="Q377" i="15"/>
  <c r="P377" i="15"/>
  <c r="O377" i="15"/>
  <c r="N377" i="15"/>
  <c r="M377" i="15"/>
  <c r="K377" i="15"/>
  <c r="H377" i="15"/>
  <c r="G377" i="15"/>
  <c r="AF376" i="15"/>
  <c r="AE376" i="15"/>
  <c r="AD376" i="15"/>
  <c r="AC376" i="15"/>
  <c r="AB376" i="15"/>
  <c r="AA376" i="15"/>
  <c r="Y376" i="15"/>
  <c r="X376" i="15"/>
  <c r="W376" i="15"/>
  <c r="V376" i="15"/>
  <c r="U376" i="15"/>
  <c r="T376" i="15"/>
  <c r="R376" i="15"/>
  <c r="Q376" i="15"/>
  <c r="P376" i="15"/>
  <c r="O376" i="15"/>
  <c r="N376" i="15"/>
  <c r="M376" i="15"/>
  <c r="K376" i="15"/>
  <c r="G376" i="15"/>
  <c r="AF375" i="15"/>
  <c r="AE375" i="15"/>
  <c r="AD375" i="15"/>
  <c r="AC375" i="15"/>
  <c r="AB375" i="15"/>
  <c r="AA375" i="15"/>
  <c r="Y375" i="15"/>
  <c r="X375" i="15"/>
  <c r="W375" i="15"/>
  <c r="V375" i="15"/>
  <c r="U375" i="15"/>
  <c r="T375" i="15"/>
  <c r="R375" i="15"/>
  <c r="Q375" i="15"/>
  <c r="P375" i="15"/>
  <c r="O375" i="15"/>
  <c r="N375" i="15"/>
  <c r="M375" i="15"/>
  <c r="K375" i="15"/>
  <c r="H375" i="15"/>
  <c r="G375" i="15"/>
  <c r="AF374" i="15"/>
  <c r="AE374" i="15"/>
  <c r="AD374" i="15"/>
  <c r="AC374" i="15"/>
  <c r="AB374" i="15"/>
  <c r="AA374" i="15"/>
  <c r="Y374" i="15"/>
  <c r="X374" i="15"/>
  <c r="W374" i="15"/>
  <c r="V374" i="15"/>
  <c r="U374" i="15"/>
  <c r="T374" i="15"/>
  <c r="R374" i="15"/>
  <c r="Q374" i="15"/>
  <c r="P374" i="15"/>
  <c r="O374" i="15"/>
  <c r="N374" i="15"/>
  <c r="M374" i="15"/>
  <c r="K374" i="15"/>
  <c r="H374" i="15"/>
  <c r="G374" i="15"/>
  <c r="AW683" i="15"/>
  <c r="AF373" i="15"/>
  <c r="AE373" i="15"/>
  <c r="AD373" i="15"/>
  <c r="AC373" i="15"/>
  <c r="AB373" i="15"/>
  <c r="AA373" i="15"/>
  <c r="Y373" i="15"/>
  <c r="X373" i="15"/>
  <c r="W373" i="15"/>
  <c r="V373" i="15"/>
  <c r="U373" i="15"/>
  <c r="T373" i="15"/>
  <c r="R373" i="15"/>
  <c r="Q373" i="15"/>
  <c r="P373" i="15"/>
  <c r="O373" i="15"/>
  <c r="N373" i="15"/>
  <c r="M373" i="15"/>
  <c r="K373" i="15"/>
  <c r="H373" i="15"/>
  <c r="G373" i="15"/>
  <c r="AY36" i="15"/>
  <c r="AF372" i="15"/>
  <c r="AE372" i="15"/>
  <c r="AD372" i="15"/>
  <c r="AC372" i="15"/>
  <c r="AB372" i="15"/>
  <c r="AA372" i="15"/>
  <c r="Y372" i="15"/>
  <c r="X372" i="15"/>
  <c r="W372" i="15"/>
  <c r="V372" i="15"/>
  <c r="U372" i="15"/>
  <c r="T372" i="15"/>
  <c r="R372" i="15"/>
  <c r="Q372" i="15"/>
  <c r="P372" i="15"/>
  <c r="O372" i="15"/>
  <c r="N372" i="15"/>
  <c r="M372" i="15"/>
  <c r="K372" i="15"/>
  <c r="H372" i="15"/>
  <c r="G372" i="15"/>
  <c r="AF371" i="15"/>
  <c r="AE371" i="15"/>
  <c r="AD371" i="15"/>
  <c r="AC371" i="15"/>
  <c r="AB371" i="15"/>
  <c r="AA371" i="15"/>
  <c r="Y371" i="15"/>
  <c r="X371" i="15"/>
  <c r="W371" i="15"/>
  <c r="V371" i="15"/>
  <c r="U371" i="15"/>
  <c r="T371" i="15"/>
  <c r="R371" i="15"/>
  <c r="Q371" i="15"/>
  <c r="P371" i="15"/>
  <c r="O371" i="15"/>
  <c r="N371" i="15"/>
  <c r="M371" i="15"/>
  <c r="K371" i="15"/>
  <c r="G371" i="15"/>
  <c r="AF370" i="15"/>
  <c r="AE370" i="15"/>
  <c r="AD370" i="15"/>
  <c r="AC370" i="15"/>
  <c r="AB370" i="15"/>
  <c r="AA370" i="15"/>
  <c r="Y370" i="15"/>
  <c r="X370" i="15"/>
  <c r="W370" i="15"/>
  <c r="V370" i="15"/>
  <c r="U370" i="15"/>
  <c r="T370" i="15"/>
  <c r="R370" i="15"/>
  <c r="Q370" i="15"/>
  <c r="P370" i="15"/>
  <c r="O370" i="15"/>
  <c r="N370" i="15"/>
  <c r="M370" i="15"/>
  <c r="K370" i="15"/>
  <c r="H370" i="15"/>
  <c r="G370" i="15"/>
  <c r="AW679" i="15"/>
  <c r="AF369" i="15"/>
  <c r="AE369" i="15"/>
  <c r="AD369" i="15"/>
  <c r="AC369" i="15"/>
  <c r="AB369" i="15"/>
  <c r="AA369" i="15"/>
  <c r="Y369" i="15"/>
  <c r="X369" i="15"/>
  <c r="W369" i="15"/>
  <c r="V369" i="15"/>
  <c r="U369" i="15"/>
  <c r="T369" i="15"/>
  <c r="R369" i="15"/>
  <c r="Q369" i="15"/>
  <c r="P369" i="15"/>
  <c r="O369" i="15"/>
  <c r="N369" i="15"/>
  <c r="M369" i="15"/>
  <c r="K369" i="15"/>
  <c r="G369" i="15"/>
  <c r="AF368" i="15"/>
  <c r="AE368" i="15"/>
  <c r="AD368" i="15"/>
  <c r="AC368" i="15"/>
  <c r="AB368" i="15"/>
  <c r="AA368" i="15"/>
  <c r="Y368" i="15"/>
  <c r="X368" i="15"/>
  <c r="W368" i="15"/>
  <c r="V368" i="15"/>
  <c r="U368" i="15"/>
  <c r="T368" i="15"/>
  <c r="R368" i="15"/>
  <c r="Q368" i="15"/>
  <c r="P368" i="15"/>
  <c r="O368" i="15"/>
  <c r="N368" i="15"/>
  <c r="M368" i="15"/>
  <c r="K368" i="15"/>
  <c r="H368" i="15"/>
  <c r="G368" i="15"/>
  <c r="AW677" i="15"/>
  <c r="AF367" i="15"/>
  <c r="AE367" i="15"/>
  <c r="AD367" i="15"/>
  <c r="AC367" i="15"/>
  <c r="AB367" i="15"/>
  <c r="AA367" i="15"/>
  <c r="Y367" i="15"/>
  <c r="X367" i="15"/>
  <c r="W367" i="15"/>
  <c r="V367" i="15"/>
  <c r="U367" i="15"/>
  <c r="T367" i="15"/>
  <c r="R367" i="15"/>
  <c r="Q367" i="15"/>
  <c r="P367" i="15"/>
  <c r="O367" i="15"/>
  <c r="N367" i="15"/>
  <c r="M367" i="15"/>
  <c r="K367" i="15"/>
  <c r="H367" i="15"/>
  <c r="G367" i="15"/>
  <c r="AF366" i="15"/>
  <c r="AE366" i="15"/>
  <c r="AD366" i="15"/>
  <c r="AC366" i="15"/>
  <c r="AB366" i="15"/>
  <c r="AA366" i="15"/>
  <c r="Y366" i="15"/>
  <c r="X366" i="15"/>
  <c r="W366" i="15"/>
  <c r="V366" i="15"/>
  <c r="U366" i="15"/>
  <c r="T366" i="15"/>
  <c r="R366" i="15"/>
  <c r="Q366" i="15"/>
  <c r="P366" i="15"/>
  <c r="O366" i="15"/>
  <c r="N366" i="15"/>
  <c r="M366" i="15"/>
  <c r="K366" i="15"/>
  <c r="G366" i="15"/>
  <c r="AF365" i="15"/>
  <c r="AE365" i="15"/>
  <c r="AD365" i="15"/>
  <c r="AC365" i="15"/>
  <c r="AB365" i="15"/>
  <c r="AA365" i="15"/>
  <c r="Y365" i="15"/>
  <c r="X365" i="15"/>
  <c r="W365" i="15"/>
  <c r="V365" i="15"/>
  <c r="U365" i="15"/>
  <c r="T365" i="15"/>
  <c r="R365" i="15"/>
  <c r="Q365" i="15"/>
  <c r="P365" i="15"/>
  <c r="O365" i="15"/>
  <c r="N365" i="15"/>
  <c r="M365" i="15"/>
  <c r="K365" i="15"/>
  <c r="G365" i="15"/>
  <c r="AF364" i="15"/>
  <c r="AE364" i="15"/>
  <c r="AD364" i="15"/>
  <c r="AC364" i="15"/>
  <c r="AB364" i="15"/>
  <c r="AA364" i="15"/>
  <c r="Y364" i="15"/>
  <c r="X364" i="15"/>
  <c r="W364" i="15"/>
  <c r="V364" i="15"/>
  <c r="U364" i="15"/>
  <c r="T364" i="15"/>
  <c r="R364" i="15"/>
  <c r="Q364" i="15"/>
  <c r="P364" i="15"/>
  <c r="O364" i="15"/>
  <c r="N364" i="15"/>
  <c r="M364" i="15"/>
  <c r="K364" i="15"/>
  <c r="H364" i="15"/>
  <c r="G364" i="15"/>
  <c r="AF363" i="15"/>
  <c r="AE363" i="15"/>
  <c r="AD363" i="15"/>
  <c r="AC363" i="15"/>
  <c r="AB363" i="15"/>
  <c r="AA363" i="15"/>
  <c r="Y363" i="15"/>
  <c r="X363" i="15"/>
  <c r="W363" i="15"/>
  <c r="V363" i="15"/>
  <c r="U363" i="15"/>
  <c r="T363" i="15"/>
  <c r="R363" i="15"/>
  <c r="Q363" i="15"/>
  <c r="P363" i="15"/>
  <c r="O363" i="15"/>
  <c r="N363" i="15"/>
  <c r="M363" i="15"/>
  <c r="K363" i="15"/>
  <c r="J363" i="15"/>
  <c r="J673" i="15" s="1"/>
  <c r="J27" i="15" s="1"/>
  <c r="H363" i="15"/>
  <c r="G363" i="15"/>
  <c r="AW672" i="15"/>
  <c r="AF362" i="15"/>
  <c r="AE362" i="15"/>
  <c r="AD362" i="15"/>
  <c r="AC362" i="15"/>
  <c r="AB362" i="15"/>
  <c r="AA362" i="15"/>
  <c r="Y362" i="15"/>
  <c r="X362" i="15"/>
  <c r="W362" i="15"/>
  <c r="V362" i="15"/>
  <c r="U362" i="15"/>
  <c r="T362" i="15"/>
  <c r="R362" i="15"/>
  <c r="Q362" i="15"/>
  <c r="P362" i="15"/>
  <c r="O362" i="15"/>
  <c r="N362" i="15"/>
  <c r="M362" i="15"/>
  <c r="K362" i="15"/>
  <c r="J362" i="15"/>
  <c r="J672" i="15" s="1"/>
  <c r="J26" i="15" s="1"/>
  <c r="H362" i="15"/>
  <c r="G362" i="15"/>
  <c r="AW671" i="15"/>
  <c r="AF361" i="15"/>
  <c r="AE361" i="15"/>
  <c r="AD361" i="15"/>
  <c r="AC361" i="15"/>
  <c r="AB361" i="15"/>
  <c r="AA361" i="15"/>
  <c r="Y361" i="15"/>
  <c r="X361" i="15"/>
  <c r="W361" i="15"/>
  <c r="V361" i="15"/>
  <c r="U361" i="15"/>
  <c r="T361" i="15"/>
  <c r="R361" i="15"/>
  <c r="Q361" i="15"/>
  <c r="P361" i="15"/>
  <c r="O361" i="15"/>
  <c r="N361" i="15"/>
  <c r="M361" i="15"/>
  <c r="K361" i="15"/>
  <c r="J361" i="15"/>
  <c r="G361" i="15"/>
  <c r="AF360" i="15"/>
  <c r="AE360" i="15"/>
  <c r="AD360" i="15"/>
  <c r="AC360" i="15"/>
  <c r="AB360" i="15"/>
  <c r="AA360" i="15"/>
  <c r="Y360" i="15"/>
  <c r="X360" i="15"/>
  <c r="W360" i="15"/>
  <c r="V360" i="15"/>
  <c r="U360" i="15"/>
  <c r="T360" i="15"/>
  <c r="R360" i="15"/>
  <c r="Q360" i="15"/>
  <c r="P360" i="15"/>
  <c r="O360" i="15"/>
  <c r="N360" i="15"/>
  <c r="M360" i="15"/>
  <c r="K360" i="15"/>
  <c r="H360" i="15"/>
  <c r="G360" i="15"/>
  <c r="AY23" i="15"/>
  <c r="AF359" i="15"/>
  <c r="AE359" i="15"/>
  <c r="AD359" i="15"/>
  <c r="AC359" i="15"/>
  <c r="AB359" i="15"/>
  <c r="AA359" i="15"/>
  <c r="Y359" i="15"/>
  <c r="X359" i="15"/>
  <c r="W359" i="15"/>
  <c r="V359" i="15"/>
  <c r="U359" i="15"/>
  <c r="T359" i="15"/>
  <c r="R359" i="15"/>
  <c r="Q359" i="15"/>
  <c r="P359" i="15"/>
  <c r="O359" i="15"/>
  <c r="N359" i="15"/>
  <c r="M359" i="15"/>
  <c r="K359" i="15"/>
  <c r="G359" i="15"/>
  <c r="AY22" i="15"/>
  <c r="AF358" i="15"/>
  <c r="AE358" i="15"/>
  <c r="AD358" i="15"/>
  <c r="AC358" i="15"/>
  <c r="AB358" i="15"/>
  <c r="AA358" i="15"/>
  <c r="Y358" i="15"/>
  <c r="X358" i="15"/>
  <c r="W358" i="15"/>
  <c r="V358" i="15"/>
  <c r="U358" i="15"/>
  <c r="T358" i="15"/>
  <c r="R358" i="15"/>
  <c r="Q358" i="15"/>
  <c r="P358" i="15"/>
  <c r="O358" i="15"/>
  <c r="N358" i="15"/>
  <c r="M358" i="15"/>
  <c r="K358" i="15"/>
  <c r="G358" i="15"/>
  <c r="AF357" i="15"/>
  <c r="AE357" i="15"/>
  <c r="AD357" i="15"/>
  <c r="AC357" i="15"/>
  <c r="AB357" i="15"/>
  <c r="AA357" i="15"/>
  <c r="Y357" i="15"/>
  <c r="X357" i="15"/>
  <c r="W357" i="15"/>
  <c r="V357" i="15"/>
  <c r="U357" i="15"/>
  <c r="T357" i="15"/>
  <c r="R357" i="15"/>
  <c r="Q357" i="15"/>
  <c r="P357" i="15"/>
  <c r="O357" i="15"/>
  <c r="N357" i="15"/>
  <c r="M357" i="15"/>
  <c r="K357" i="15"/>
  <c r="H357" i="15"/>
  <c r="G357" i="15"/>
  <c r="AF356" i="15"/>
  <c r="AE356" i="15"/>
  <c r="AD356" i="15"/>
  <c r="AC356" i="15"/>
  <c r="AB356" i="15"/>
  <c r="AA356" i="15"/>
  <c r="Y356" i="15"/>
  <c r="X356" i="15"/>
  <c r="W356" i="15"/>
  <c r="V356" i="15"/>
  <c r="U356" i="15"/>
  <c r="T356" i="15"/>
  <c r="R356" i="15"/>
  <c r="Q356" i="15"/>
  <c r="P356" i="15"/>
  <c r="O356" i="15"/>
  <c r="N356" i="15"/>
  <c r="M356" i="15"/>
  <c r="K356" i="15"/>
  <c r="G356" i="15"/>
  <c r="AF355" i="15"/>
  <c r="AE355" i="15"/>
  <c r="AD355" i="15"/>
  <c r="AC355" i="15"/>
  <c r="AB355" i="15"/>
  <c r="AA355" i="15"/>
  <c r="Y355" i="15"/>
  <c r="X355" i="15"/>
  <c r="W355" i="15"/>
  <c r="V355" i="15"/>
  <c r="U355" i="15"/>
  <c r="T355" i="15"/>
  <c r="R355" i="15"/>
  <c r="Q355" i="15"/>
  <c r="P355" i="15"/>
  <c r="O355" i="15"/>
  <c r="N355" i="15"/>
  <c r="M355" i="15"/>
  <c r="K355" i="15"/>
  <c r="G355" i="15"/>
  <c r="AF354" i="15"/>
  <c r="AE354" i="15"/>
  <c r="AD354" i="15"/>
  <c r="AC354" i="15"/>
  <c r="AB354" i="15"/>
  <c r="AA354" i="15"/>
  <c r="Y354" i="15"/>
  <c r="X354" i="15"/>
  <c r="W354" i="15"/>
  <c r="V354" i="15"/>
  <c r="U354" i="15"/>
  <c r="T354" i="15"/>
  <c r="R354" i="15"/>
  <c r="Q354" i="15"/>
  <c r="P354" i="15"/>
  <c r="O354" i="15"/>
  <c r="N354" i="15"/>
  <c r="M354" i="15"/>
  <c r="K354" i="15"/>
  <c r="H354" i="15"/>
  <c r="G354" i="15"/>
  <c r="AF353" i="15"/>
  <c r="AE353" i="15"/>
  <c r="AD353" i="15"/>
  <c r="AC353" i="15"/>
  <c r="AB353" i="15"/>
  <c r="AA353" i="15"/>
  <c r="Y353" i="15"/>
  <c r="X353" i="15"/>
  <c r="W353" i="15"/>
  <c r="V353" i="15"/>
  <c r="U353" i="15"/>
  <c r="T353" i="15"/>
  <c r="R353" i="15"/>
  <c r="Q353" i="15"/>
  <c r="P353" i="15"/>
  <c r="O353" i="15"/>
  <c r="N353" i="15"/>
  <c r="M353" i="15"/>
  <c r="K353" i="15"/>
  <c r="H353" i="15"/>
  <c r="G353" i="15"/>
  <c r="AF352" i="15"/>
  <c r="AE352" i="15"/>
  <c r="AD352" i="15"/>
  <c r="AC352" i="15"/>
  <c r="AB352" i="15"/>
  <c r="AA352" i="15"/>
  <c r="Y352" i="15"/>
  <c r="X352" i="15"/>
  <c r="W352" i="15"/>
  <c r="V352" i="15"/>
  <c r="U352" i="15"/>
  <c r="T352" i="15"/>
  <c r="R352" i="15"/>
  <c r="Q352" i="15"/>
  <c r="P352" i="15"/>
  <c r="O352" i="15"/>
  <c r="N352" i="15"/>
  <c r="M352" i="15"/>
  <c r="K352" i="15"/>
  <c r="G352" i="15"/>
  <c r="AF351" i="15"/>
  <c r="AE351" i="15"/>
  <c r="AD351" i="15"/>
  <c r="AC351" i="15"/>
  <c r="AB351" i="15"/>
  <c r="AA351" i="15"/>
  <c r="Y351" i="15"/>
  <c r="X351" i="15"/>
  <c r="W351" i="15"/>
  <c r="V351" i="15"/>
  <c r="U351" i="15"/>
  <c r="T351" i="15"/>
  <c r="R351" i="15"/>
  <c r="Q351" i="15"/>
  <c r="P351" i="15"/>
  <c r="O351" i="15"/>
  <c r="N351" i="15"/>
  <c r="M351" i="15"/>
  <c r="K351" i="15"/>
  <c r="G351" i="15"/>
  <c r="AW660" i="15"/>
  <c r="AF350" i="15"/>
  <c r="AE350" i="15"/>
  <c r="AD350" i="15"/>
  <c r="AC350" i="15"/>
  <c r="AB350" i="15"/>
  <c r="AA350" i="15"/>
  <c r="Y350" i="15"/>
  <c r="X350" i="15"/>
  <c r="W350" i="15"/>
  <c r="V350" i="15"/>
  <c r="U350" i="15"/>
  <c r="T350" i="15"/>
  <c r="R350" i="15"/>
  <c r="Q350" i="15"/>
  <c r="P350" i="15"/>
  <c r="O350" i="15"/>
  <c r="N350" i="15"/>
  <c r="M350" i="15"/>
  <c r="K350" i="15"/>
  <c r="G350" i="15"/>
  <c r="AW659" i="15"/>
  <c r="AF349" i="15"/>
  <c r="AE349" i="15"/>
  <c r="AD349" i="15"/>
  <c r="AC349" i="15"/>
  <c r="AB349" i="15"/>
  <c r="AA349" i="15"/>
  <c r="Y349" i="15"/>
  <c r="X349" i="15"/>
  <c r="W349" i="15"/>
  <c r="V349" i="15"/>
  <c r="U349" i="15"/>
  <c r="T349" i="15"/>
  <c r="R349" i="15"/>
  <c r="Q349" i="15"/>
  <c r="P349" i="15"/>
  <c r="O349" i="15"/>
  <c r="N349" i="15"/>
  <c r="M349" i="15"/>
  <c r="K349" i="15"/>
  <c r="H349" i="15"/>
  <c r="G349" i="15"/>
  <c r="AF348" i="15"/>
  <c r="AE348" i="15"/>
  <c r="AD348" i="15"/>
  <c r="AC348" i="15"/>
  <c r="AB348" i="15"/>
  <c r="AA348" i="15"/>
  <c r="Y348" i="15"/>
  <c r="X348" i="15"/>
  <c r="W348" i="15"/>
  <c r="V348" i="15"/>
  <c r="U348" i="15"/>
  <c r="T348" i="15"/>
  <c r="R348" i="15"/>
  <c r="Q348" i="15"/>
  <c r="P348" i="15"/>
  <c r="O348" i="15"/>
  <c r="N348" i="15"/>
  <c r="M348" i="15"/>
  <c r="K348" i="15"/>
  <c r="G348" i="15"/>
  <c r="AF347" i="15"/>
  <c r="AE347" i="15"/>
  <c r="AD347" i="15"/>
  <c r="AC347" i="15"/>
  <c r="AB347" i="15"/>
  <c r="AA347" i="15"/>
  <c r="Y347" i="15"/>
  <c r="X347" i="15"/>
  <c r="W347" i="15"/>
  <c r="V347" i="15"/>
  <c r="U347" i="15"/>
  <c r="T347" i="15"/>
  <c r="R347" i="15"/>
  <c r="Q347" i="15"/>
  <c r="P347" i="15"/>
  <c r="O347" i="15"/>
  <c r="N347" i="15"/>
  <c r="M347" i="15"/>
  <c r="K347" i="15"/>
  <c r="H347" i="15"/>
  <c r="G347" i="15"/>
  <c r="AF346" i="15"/>
  <c r="AE346" i="15"/>
  <c r="AD346" i="15"/>
  <c r="AC346" i="15"/>
  <c r="AB346" i="15"/>
  <c r="AA346" i="15"/>
  <c r="Y346" i="15"/>
  <c r="X346" i="15"/>
  <c r="W346" i="15"/>
  <c r="V346" i="15"/>
  <c r="U346" i="15"/>
  <c r="T346" i="15"/>
  <c r="R346" i="15"/>
  <c r="Q346" i="15"/>
  <c r="P346" i="15"/>
  <c r="O346" i="15"/>
  <c r="N346" i="15"/>
  <c r="M346" i="15"/>
  <c r="K346" i="15"/>
  <c r="G346" i="15"/>
  <c r="AW655" i="15"/>
  <c r="AF345" i="15"/>
  <c r="AE345" i="15"/>
  <c r="AD345" i="15"/>
  <c r="AC345" i="15"/>
  <c r="AB345" i="15"/>
  <c r="AA345" i="15"/>
  <c r="Y345" i="15"/>
  <c r="X345" i="15"/>
  <c r="W345" i="15"/>
  <c r="V345" i="15"/>
  <c r="U345" i="15"/>
  <c r="T345" i="15"/>
  <c r="R345" i="15"/>
  <c r="Q345" i="15"/>
  <c r="P345" i="15"/>
  <c r="O345" i="15"/>
  <c r="N345" i="15"/>
  <c r="M345" i="15"/>
  <c r="K345" i="15"/>
  <c r="G345" i="15"/>
  <c r="AF344" i="15"/>
  <c r="AE344" i="15"/>
  <c r="AD344" i="15"/>
  <c r="AC344" i="15"/>
  <c r="AB344" i="15"/>
  <c r="AA344" i="15"/>
  <c r="Y344" i="15"/>
  <c r="X344" i="15"/>
  <c r="W344" i="15"/>
  <c r="V344" i="15"/>
  <c r="U344" i="15"/>
  <c r="T344" i="15"/>
  <c r="R344" i="15"/>
  <c r="Q344" i="15"/>
  <c r="P344" i="15"/>
  <c r="O344" i="15"/>
  <c r="N344" i="15"/>
  <c r="M344" i="15"/>
  <c r="K344" i="15"/>
  <c r="G344" i="15"/>
  <c r="AW653" i="15"/>
  <c r="AF343" i="15"/>
  <c r="AE343" i="15"/>
  <c r="AD343" i="15"/>
  <c r="AC343" i="15"/>
  <c r="AB343" i="15"/>
  <c r="AA343" i="15"/>
  <c r="Y343" i="15"/>
  <c r="X343" i="15"/>
  <c r="W343" i="15"/>
  <c r="V343" i="15"/>
  <c r="U343" i="15"/>
  <c r="T343" i="15"/>
  <c r="R343" i="15"/>
  <c r="Q343" i="15"/>
  <c r="P343" i="15"/>
  <c r="O343" i="15"/>
  <c r="N343" i="15"/>
  <c r="M343" i="15"/>
  <c r="K343" i="15"/>
  <c r="G343" i="15"/>
  <c r="AF342" i="15"/>
  <c r="AE342" i="15"/>
  <c r="AD342" i="15"/>
  <c r="AC342" i="15"/>
  <c r="AB342" i="15"/>
  <c r="AA342" i="15"/>
  <c r="Y342" i="15"/>
  <c r="X342" i="15"/>
  <c r="W342" i="15"/>
  <c r="V342" i="15"/>
  <c r="U342" i="15"/>
  <c r="T342" i="15"/>
  <c r="R342" i="15"/>
  <c r="Q342" i="15"/>
  <c r="P342" i="15"/>
  <c r="O342" i="15"/>
  <c r="N342" i="15"/>
  <c r="M342" i="15"/>
  <c r="K342" i="15"/>
  <c r="G342" i="15"/>
  <c r="AF341" i="15"/>
  <c r="AE341" i="15"/>
  <c r="AD341" i="15"/>
  <c r="AC341" i="15"/>
  <c r="AB341" i="15"/>
  <c r="AA341" i="15"/>
  <c r="Y341" i="15"/>
  <c r="X341" i="15"/>
  <c r="W341" i="15"/>
  <c r="V341" i="15"/>
  <c r="U341" i="15"/>
  <c r="T341" i="15"/>
  <c r="R341" i="15"/>
  <c r="Q341" i="15"/>
  <c r="P341" i="15"/>
  <c r="O341" i="15"/>
  <c r="N341" i="15"/>
  <c r="M341" i="15"/>
  <c r="K341" i="15"/>
  <c r="G341" i="15"/>
  <c r="AF340" i="15"/>
  <c r="AE340" i="15"/>
  <c r="AD340" i="15"/>
  <c r="AC340" i="15"/>
  <c r="AB340" i="15"/>
  <c r="AA340" i="15"/>
  <c r="Y340" i="15"/>
  <c r="X340" i="15"/>
  <c r="W340" i="15"/>
  <c r="V340" i="15"/>
  <c r="U340" i="15"/>
  <c r="T340" i="15"/>
  <c r="R340" i="15"/>
  <c r="Q340" i="15"/>
  <c r="P340" i="15"/>
  <c r="O340" i="15"/>
  <c r="N340" i="15"/>
  <c r="M340" i="15"/>
  <c r="K340" i="15"/>
  <c r="G340" i="15"/>
  <c r="AF339" i="15"/>
  <c r="AE339" i="15"/>
  <c r="AD339" i="15"/>
  <c r="AC339" i="15"/>
  <c r="AB339" i="15"/>
  <c r="AA339" i="15"/>
  <c r="Y339" i="15"/>
  <c r="X339" i="15"/>
  <c r="W339" i="15"/>
  <c r="V339" i="15"/>
  <c r="U339" i="15"/>
  <c r="T339" i="15"/>
  <c r="R339" i="15"/>
  <c r="Q339" i="15"/>
  <c r="P339" i="15"/>
  <c r="O339" i="15"/>
  <c r="N339" i="15"/>
  <c r="M339" i="15"/>
  <c r="K339" i="15"/>
  <c r="G339" i="15"/>
  <c r="H338" i="15"/>
  <c r="U334" i="15"/>
  <c r="U330" i="15"/>
  <c r="U329" i="15"/>
  <c r="U328" i="15"/>
  <c r="L328" i="15"/>
  <c r="U326" i="15"/>
  <c r="L326" i="15"/>
  <c r="AI325" i="15"/>
  <c r="AH325" i="15"/>
  <c r="AG325" i="15"/>
  <c r="AF325" i="15"/>
  <c r="AE325" i="15"/>
  <c r="AD325" i="15"/>
  <c r="AA325" i="15"/>
  <c r="Z325" i="15"/>
  <c r="Y325" i="15"/>
  <c r="X325" i="15"/>
  <c r="W325" i="15"/>
  <c r="V325" i="15"/>
  <c r="S325" i="15"/>
  <c r="R325" i="15"/>
  <c r="Q325" i="15"/>
  <c r="P325" i="15"/>
  <c r="O325" i="15"/>
  <c r="N325" i="15"/>
  <c r="AJ324" i="15"/>
  <c r="AC334" i="15" s="1"/>
  <c r="L324" i="15"/>
  <c r="L334" i="15" s="1"/>
  <c r="AJ320" i="15"/>
  <c r="AC330" i="15" s="1"/>
  <c r="L320" i="15"/>
  <c r="L330" i="15" s="1"/>
  <c r="AJ319" i="15"/>
  <c r="AC329" i="15" s="1"/>
  <c r="L319" i="15"/>
  <c r="L329" i="15" s="1"/>
  <c r="AJ318" i="15"/>
  <c r="AC328" i="15" s="1"/>
  <c r="AU315" i="15"/>
  <c r="AI326" i="15" s="1"/>
  <c r="AT315" i="15"/>
  <c r="AS315" i="15"/>
  <c r="AH326" i="15" s="1"/>
  <c r="AR315" i="15"/>
  <c r="AQ315" i="15"/>
  <c r="AG326" i="15" s="1"/>
  <c r="AP315" i="15"/>
  <c r="AO315" i="15"/>
  <c r="AF326" i="15" s="1"/>
  <c r="AN315" i="15"/>
  <c r="AM315" i="15"/>
  <c r="AE326" i="15" s="1"/>
  <c r="AL315" i="15"/>
  <c r="AD326" i="15" s="1"/>
  <c r="AK315" i="15"/>
  <c r="AJ315" i="15"/>
  <c r="AC326" i="15" s="1"/>
  <c r="AI315" i="15"/>
  <c r="AA326" i="15" s="1"/>
  <c r="AH315" i="15"/>
  <c r="AG315" i="15"/>
  <c r="Z326" i="15" s="1"/>
  <c r="AF315" i="15"/>
  <c r="AE315" i="15"/>
  <c r="Y326" i="15" s="1"/>
  <c r="AD315" i="15"/>
  <c r="AC315" i="15"/>
  <c r="X326" i="15" s="1"/>
  <c r="AB315" i="15"/>
  <c r="AA315" i="15"/>
  <c r="W326" i="15" s="1"/>
  <c r="Z315" i="15"/>
  <c r="V326" i="15" s="1"/>
  <c r="Y315" i="15"/>
  <c r="W315" i="15"/>
  <c r="S326" i="15" s="1"/>
  <c r="V315" i="15"/>
  <c r="U315" i="15"/>
  <c r="R326" i="15" s="1"/>
  <c r="T315" i="15"/>
  <c r="S315" i="15"/>
  <c r="Q326" i="15" s="1"/>
  <c r="R315" i="15"/>
  <c r="Q315" i="15"/>
  <c r="P326" i="15" s="1"/>
  <c r="P315" i="15"/>
  <c r="O315" i="15"/>
  <c r="O326" i="15" s="1"/>
  <c r="N315" i="15"/>
  <c r="N326" i="15" s="1"/>
  <c r="M315" i="15"/>
  <c r="AJ314" i="15"/>
  <c r="AC325" i="15" s="1"/>
  <c r="X314" i="15"/>
  <c r="X321" i="15" s="1"/>
  <c r="U312" i="15"/>
  <c r="U308" i="15"/>
  <c r="U307" i="15"/>
  <c r="U306" i="15"/>
  <c r="L306" i="15"/>
  <c r="U304" i="15"/>
  <c r="L304" i="15"/>
  <c r="AI303" i="15"/>
  <c r="AH303" i="15"/>
  <c r="AG303" i="15"/>
  <c r="AF303" i="15"/>
  <c r="AE303" i="15"/>
  <c r="AD303" i="15"/>
  <c r="AA303" i="15"/>
  <c r="Z303" i="15"/>
  <c r="Y303" i="15"/>
  <c r="X303" i="15"/>
  <c r="W303" i="15"/>
  <c r="V303" i="15"/>
  <c r="U303" i="15"/>
  <c r="S303" i="15"/>
  <c r="R303" i="15"/>
  <c r="Q303" i="15"/>
  <c r="P303" i="15"/>
  <c r="O303" i="15"/>
  <c r="N303" i="15"/>
  <c r="AJ302" i="15"/>
  <c r="AC312" i="15" s="1"/>
  <c r="L302" i="15"/>
  <c r="L312" i="15" s="1"/>
  <c r="AJ301" i="15"/>
  <c r="AC311" i="15" s="1"/>
  <c r="X301" i="15"/>
  <c r="L301" i="15" s="1"/>
  <c r="L311" i="15" s="1"/>
  <c r="X300" i="15"/>
  <c r="AJ300" i="15" s="1"/>
  <c r="AC310" i="15" s="1"/>
  <c r="X299" i="15"/>
  <c r="AJ298" i="15"/>
  <c r="AC308" i="15" s="1"/>
  <c r="L298" i="15"/>
  <c r="L308" i="15" s="1"/>
  <c r="AJ297" i="15"/>
  <c r="AC307" i="15" s="1"/>
  <c r="L297" i="15"/>
  <c r="L307" i="15" s="1"/>
  <c r="AJ296" i="15"/>
  <c r="AC306" i="15" s="1"/>
  <c r="AJ295" i="15"/>
  <c r="AC305" i="15" s="1"/>
  <c r="X295" i="15"/>
  <c r="U305" i="15" s="1"/>
  <c r="X294" i="15"/>
  <c r="AJ294" i="15" s="1"/>
  <c r="AU293" i="15"/>
  <c r="AI304" i="15" s="1"/>
  <c r="AT293" i="15"/>
  <c r="AS293" i="15"/>
  <c r="AH304" i="15" s="1"/>
  <c r="AR293" i="15"/>
  <c r="AQ293" i="15"/>
  <c r="AG304" i="15" s="1"/>
  <c r="AP293" i="15"/>
  <c r="AO293" i="15"/>
  <c r="AF304" i="15" s="1"/>
  <c r="AN293" i="15"/>
  <c r="AM293" i="15"/>
  <c r="AE304" i="15" s="1"/>
  <c r="AL293" i="15"/>
  <c r="AD304" i="15" s="1"/>
  <c r="AK293" i="15"/>
  <c r="AJ293" i="15"/>
  <c r="AC304" i="15" s="1"/>
  <c r="AI293" i="15"/>
  <c r="AA304" i="15" s="1"/>
  <c r="AH293" i="15"/>
  <c r="AG293" i="15"/>
  <c r="Z304" i="15" s="1"/>
  <c r="AF293" i="15"/>
  <c r="AE293" i="15"/>
  <c r="Y304" i="15" s="1"/>
  <c r="AD293" i="15"/>
  <c r="AC293" i="15"/>
  <c r="X304" i="15" s="1"/>
  <c r="AB293" i="15"/>
  <c r="AA293" i="15"/>
  <c r="W304" i="15" s="1"/>
  <c r="Z293" i="15"/>
  <c r="V304" i="15" s="1"/>
  <c r="Y293" i="15"/>
  <c r="W293" i="15"/>
  <c r="S304" i="15" s="1"/>
  <c r="V293" i="15"/>
  <c r="U293" i="15"/>
  <c r="R304" i="15" s="1"/>
  <c r="T293" i="15"/>
  <c r="S293" i="15"/>
  <c r="Q304" i="15" s="1"/>
  <c r="R293" i="15"/>
  <c r="Q293" i="15"/>
  <c r="P304" i="15" s="1"/>
  <c r="P293" i="15"/>
  <c r="O293" i="15"/>
  <c r="O304" i="15" s="1"/>
  <c r="N293" i="15"/>
  <c r="N304" i="15" s="1"/>
  <c r="M293" i="15"/>
  <c r="AJ292" i="15"/>
  <c r="AC303" i="15" s="1"/>
  <c r="L292" i="15"/>
  <c r="H90" i="15"/>
  <c r="G90" i="15"/>
  <c r="F90" i="15"/>
  <c r="H89" i="15"/>
  <c r="G89" i="15"/>
  <c r="F89" i="15"/>
  <c r="H88" i="15"/>
  <c r="G88" i="15"/>
  <c r="F88" i="15"/>
  <c r="K87" i="15"/>
  <c r="H87" i="15"/>
  <c r="G87" i="15"/>
  <c r="F87" i="15"/>
  <c r="AY86" i="15"/>
  <c r="H86" i="15"/>
  <c r="G86" i="15"/>
  <c r="F86" i="15"/>
  <c r="AY85" i="15"/>
  <c r="H85" i="15"/>
  <c r="G85" i="15"/>
  <c r="F85" i="15"/>
  <c r="K84" i="15"/>
  <c r="H84" i="15"/>
  <c r="G84" i="15"/>
  <c r="F84" i="15"/>
  <c r="AY83" i="15"/>
  <c r="K83" i="15"/>
  <c r="H83" i="15"/>
  <c r="G83" i="15"/>
  <c r="F83" i="15"/>
  <c r="AY82" i="15"/>
  <c r="K82" i="15"/>
  <c r="H82" i="15"/>
  <c r="G82" i="15"/>
  <c r="F82" i="15"/>
  <c r="AY81" i="15"/>
  <c r="K81" i="15"/>
  <c r="H81" i="15"/>
  <c r="G81" i="15"/>
  <c r="F81" i="15"/>
  <c r="K80" i="15"/>
  <c r="H80" i="15"/>
  <c r="G80" i="15"/>
  <c r="F80" i="15"/>
  <c r="AY79" i="15"/>
  <c r="K79" i="15"/>
  <c r="H79" i="15"/>
  <c r="G79" i="15"/>
  <c r="F79" i="15"/>
  <c r="AY78" i="15"/>
  <c r="K78" i="15"/>
  <c r="H78" i="15"/>
  <c r="G78" i="15"/>
  <c r="F78" i="15"/>
  <c r="K77" i="15"/>
  <c r="H77" i="15"/>
  <c r="G77" i="15"/>
  <c r="F77" i="15"/>
  <c r="K76" i="15"/>
  <c r="H76" i="15"/>
  <c r="G76" i="15"/>
  <c r="F76" i="15"/>
  <c r="K75" i="15"/>
  <c r="H75" i="15"/>
  <c r="G75" i="15"/>
  <c r="F75" i="15"/>
  <c r="K74" i="15"/>
  <c r="H74" i="15"/>
  <c r="G74" i="15"/>
  <c r="F74" i="15"/>
  <c r="AY73" i="15"/>
  <c r="K73" i="15"/>
  <c r="H73" i="15"/>
  <c r="G73" i="15"/>
  <c r="F73" i="15"/>
  <c r="AY72" i="15"/>
  <c r="K72" i="15"/>
  <c r="H72" i="15"/>
  <c r="G72" i="15"/>
  <c r="F72" i="15"/>
  <c r="AY71" i="15"/>
  <c r="K71" i="15"/>
  <c r="H71" i="15"/>
  <c r="G71" i="15"/>
  <c r="F71" i="15"/>
  <c r="K70" i="15"/>
  <c r="H70" i="15"/>
  <c r="G70" i="15"/>
  <c r="F70" i="15"/>
  <c r="AY69" i="15"/>
  <c r="K69" i="15"/>
  <c r="H69" i="15"/>
  <c r="G69" i="15"/>
  <c r="F69" i="15"/>
  <c r="AY68" i="15"/>
  <c r="K68" i="15"/>
  <c r="H68" i="15"/>
  <c r="G68" i="15"/>
  <c r="F68" i="15"/>
  <c r="AY67" i="15"/>
  <c r="K67" i="15"/>
  <c r="H67" i="15"/>
  <c r="G67" i="15"/>
  <c r="F67" i="15"/>
  <c r="K66" i="15"/>
  <c r="H66" i="15"/>
  <c r="G66" i="15"/>
  <c r="F66" i="15"/>
  <c r="AY65" i="15"/>
  <c r="K65" i="15"/>
  <c r="H65" i="15"/>
  <c r="G65" i="15"/>
  <c r="F65" i="15"/>
  <c r="K64" i="15"/>
  <c r="H64" i="15"/>
  <c r="G64" i="15"/>
  <c r="F64" i="15"/>
  <c r="K63" i="15"/>
  <c r="H63" i="15"/>
  <c r="G63" i="15"/>
  <c r="F63" i="15"/>
  <c r="AY62" i="15"/>
  <c r="K62" i="15"/>
  <c r="H62" i="15"/>
  <c r="G62" i="15"/>
  <c r="F62" i="15"/>
  <c r="AY61" i="15"/>
  <c r="K61" i="15"/>
  <c r="H61" i="15"/>
  <c r="F61" i="15"/>
  <c r="AY60" i="15"/>
  <c r="L60" i="15"/>
  <c r="K60" i="15"/>
  <c r="H60" i="15"/>
  <c r="F60" i="15"/>
  <c r="AY59" i="15"/>
  <c r="K59" i="15"/>
  <c r="H59" i="15"/>
  <c r="F59" i="15"/>
  <c r="K58" i="15"/>
  <c r="H58" i="15"/>
  <c r="F58" i="15"/>
  <c r="K57" i="15"/>
  <c r="H57" i="15"/>
  <c r="G57" i="15"/>
  <c r="F57" i="15"/>
  <c r="K56" i="15"/>
  <c r="H56" i="15"/>
  <c r="F56" i="15"/>
  <c r="K55" i="15"/>
  <c r="H55" i="15"/>
  <c r="F55" i="15"/>
  <c r="K54" i="15"/>
  <c r="F54" i="15"/>
  <c r="AY53" i="15"/>
  <c r="K53" i="15"/>
  <c r="F53" i="15"/>
  <c r="AZ52" i="15"/>
  <c r="K52" i="15"/>
  <c r="F52" i="15"/>
  <c r="K51" i="15"/>
  <c r="F51" i="15"/>
  <c r="AZ50" i="15"/>
  <c r="AY50" i="15"/>
  <c r="K50" i="15"/>
  <c r="F50" i="15"/>
  <c r="K49" i="15"/>
  <c r="F49" i="15"/>
  <c r="AY48" i="15"/>
  <c r="G48" i="15"/>
  <c r="F48" i="15"/>
  <c r="AY47" i="15"/>
  <c r="G47" i="15"/>
  <c r="F47" i="15"/>
  <c r="K46" i="15"/>
  <c r="G46" i="15"/>
  <c r="F46" i="15"/>
  <c r="AY45" i="15"/>
  <c r="G45" i="15"/>
  <c r="F45" i="15"/>
  <c r="H44" i="15"/>
  <c r="G44" i="15"/>
  <c r="F44" i="15"/>
  <c r="AY43" i="15"/>
  <c r="H43" i="15"/>
  <c r="G43" i="15"/>
  <c r="F43" i="15"/>
  <c r="K42" i="15"/>
  <c r="H42" i="15"/>
  <c r="G42" i="15"/>
  <c r="F42" i="15"/>
  <c r="K41" i="15"/>
  <c r="H41" i="15"/>
  <c r="G41" i="15"/>
  <c r="F41" i="15"/>
  <c r="K40" i="15"/>
  <c r="H40" i="15"/>
  <c r="G40" i="15"/>
  <c r="F40" i="15"/>
  <c r="K39" i="15"/>
  <c r="H39" i="15"/>
  <c r="G39" i="15"/>
  <c r="F39" i="15"/>
  <c r="AY38" i="15"/>
  <c r="K38" i="15"/>
  <c r="H38" i="15"/>
  <c r="G38" i="15"/>
  <c r="F38" i="15"/>
  <c r="AY37" i="15"/>
  <c r="K37" i="15"/>
  <c r="H37" i="15"/>
  <c r="G37" i="15"/>
  <c r="F37" i="15"/>
  <c r="K36" i="15"/>
  <c r="H36" i="15"/>
  <c r="G36" i="15"/>
  <c r="F36" i="15"/>
  <c r="AY35" i="15"/>
  <c r="K35" i="15"/>
  <c r="H35" i="15"/>
  <c r="G35" i="15"/>
  <c r="F35" i="15"/>
  <c r="K34" i="15"/>
  <c r="H34" i="15"/>
  <c r="G34" i="15"/>
  <c r="F34" i="15"/>
  <c r="AY33" i="15"/>
  <c r="K33" i="15"/>
  <c r="H33" i="15"/>
  <c r="G33" i="15"/>
  <c r="F33" i="15"/>
  <c r="K32" i="15"/>
  <c r="H32" i="15"/>
  <c r="G32" i="15"/>
  <c r="F32" i="15"/>
  <c r="AY31" i="15"/>
  <c r="K31" i="15"/>
  <c r="H31" i="15"/>
  <c r="G31" i="15"/>
  <c r="F31" i="15"/>
  <c r="K30" i="15"/>
  <c r="H30" i="15"/>
  <c r="G30" i="15"/>
  <c r="F30" i="15"/>
  <c r="K29" i="15"/>
  <c r="H29" i="15"/>
  <c r="G29" i="15"/>
  <c r="F29" i="15"/>
  <c r="K28" i="15"/>
  <c r="H28" i="15"/>
  <c r="G28" i="15"/>
  <c r="F28" i="15"/>
  <c r="K27" i="15"/>
  <c r="H27" i="15"/>
  <c r="G27" i="15"/>
  <c r="F27" i="15"/>
  <c r="AY26" i="15"/>
  <c r="K26" i="15"/>
  <c r="H26" i="15"/>
  <c r="G26" i="15"/>
  <c r="F26" i="15"/>
  <c r="AY25" i="15"/>
  <c r="K25" i="15"/>
  <c r="H25" i="15"/>
  <c r="G25" i="15"/>
  <c r="F25" i="15"/>
  <c r="AY24" i="15"/>
  <c r="K24" i="15"/>
  <c r="H24" i="15"/>
  <c r="G24" i="15"/>
  <c r="F24" i="15"/>
  <c r="K23" i="15"/>
  <c r="H23" i="15"/>
  <c r="G23" i="15"/>
  <c r="F23" i="15"/>
  <c r="K22" i="15"/>
  <c r="H22" i="15"/>
  <c r="G22" i="15"/>
  <c r="F22" i="15"/>
  <c r="AY21" i="15"/>
  <c r="K21" i="15"/>
  <c r="H21" i="15"/>
  <c r="G21" i="15"/>
  <c r="F21" i="15"/>
  <c r="K20" i="15"/>
  <c r="H20" i="15"/>
  <c r="G20" i="15"/>
  <c r="F20" i="15"/>
  <c r="AY19" i="15"/>
  <c r="K19" i="15"/>
  <c r="H19" i="15"/>
  <c r="G19" i="15"/>
  <c r="F19" i="15"/>
  <c r="L18" i="15"/>
  <c r="K18" i="15"/>
  <c r="H18" i="15"/>
  <c r="G18" i="15"/>
  <c r="F18" i="15"/>
  <c r="K17" i="15"/>
  <c r="H17" i="15"/>
  <c r="G17" i="15"/>
  <c r="F17" i="15"/>
  <c r="K16" i="15"/>
  <c r="H16" i="15"/>
  <c r="G16" i="15"/>
  <c r="F16" i="15"/>
  <c r="K15" i="15"/>
  <c r="H15" i="15"/>
  <c r="G15" i="15"/>
  <c r="F15" i="15"/>
  <c r="AY14" i="15"/>
  <c r="K14" i="15"/>
  <c r="H14" i="15"/>
  <c r="G14" i="15"/>
  <c r="F14" i="15"/>
  <c r="AY13" i="15"/>
  <c r="K13" i="15"/>
  <c r="H13" i="15"/>
  <c r="F13" i="15"/>
  <c r="AY12" i="15"/>
  <c r="K12" i="15"/>
  <c r="H12" i="15"/>
  <c r="F12" i="15"/>
  <c r="AY11" i="15"/>
  <c r="K11" i="15"/>
  <c r="H11" i="15"/>
  <c r="F11" i="15"/>
  <c r="K10" i="15"/>
  <c r="H10" i="15"/>
  <c r="F10" i="15"/>
  <c r="AY9" i="15"/>
  <c r="K9" i="15"/>
  <c r="H9" i="15"/>
  <c r="F9" i="15"/>
  <c r="K8" i="15"/>
  <c r="F8" i="15"/>
  <c r="AY7" i="15"/>
  <c r="L7" i="15"/>
  <c r="K7" i="15"/>
  <c r="F7" i="15"/>
  <c r="K6" i="15"/>
  <c r="F6" i="15"/>
  <c r="K5" i="15"/>
  <c r="F5" i="15"/>
  <c r="K4" i="15"/>
  <c r="F4" i="15"/>
  <c r="K3" i="15"/>
  <c r="F3" i="15"/>
  <c r="BB2" i="15"/>
  <c r="BA2" i="15"/>
  <c r="AZ2" i="15"/>
  <c r="L2" i="15"/>
  <c r="K2" i="15"/>
  <c r="J2" i="15"/>
  <c r="I2" i="15"/>
  <c r="H2" i="15"/>
  <c r="G2" i="15"/>
  <c r="F2" i="15"/>
  <c r="U982" i="14"/>
  <c r="U978" i="14"/>
  <c r="U977" i="14"/>
  <c r="U976" i="14"/>
  <c r="M976" i="14"/>
  <c r="U973" i="14"/>
  <c r="M973" i="14"/>
  <c r="AI972" i="14"/>
  <c r="AH972" i="14"/>
  <c r="AG972" i="14"/>
  <c r="AF972" i="14"/>
  <c r="AE972" i="14"/>
  <c r="AD972" i="14"/>
  <c r="AA972" i="14"/>
  <c r="Z972" i="14"/>
  <c r="Y972" i="14"/>
  <c r="X972" i="14"/>
  <c r="W972" i="14"/>
  <c r="V972" i="14"/>
  <c r="S972" i="14"/>
  <c r="R972" i="14"/>
  <c r="Q972" i="14"/>
  <c r="P972" i="14"/>
  <c r="O972" i="14"/>
  <c r="N972" i="14"/>
  <c r="AK971" i="14"/>
  <c r="AC982" i="14" s="1"/>
  <c r="M971" i="14"/>
  <c r="M982" i="14" s="1"/>
  <c r="AK967" i="14"/>
  <c r="AC978" i="14" s="1"/>
  <c r="M967" i="14"/>
  <c r="M978" i="14" s="1"/>
  <c r="AK966" i="14"/>
  <c r="AC977" i="14" s="1"/>
  <c r="M966" i="14"/>
  <c r="M977" i="14" s="1"/>
  <c r="AK965" i="14"/>
  <c r="AC976" i="14" s="1"/>
  <c r="AK962" i="14"/>
  <c r="AC973" i="14" s="1"/>
  <c r="Y961" i="14"/>
  <c r="Y964" i="14" s="1"/>
  <c r="U959" i="14"/>
  <c r="U955" i="14"/>
  <c r="U954" i="14"/>
  <c r="U953" i="14"/>
  <c r="M953" i="14"/>
  <c r="U950" i="14"/>
  <c r="M950" i="14"/>
  <c r="AI949" i="14"/>
  <c r="AH949" i="14"/>
  <c r="AG949" i="14"/>
  <c r="AF949" i="14"/>
  <c r="AE949" i="14"/>
  <c r="AD949" i="14"/>
  <c r="AA949" i="14"/>
  <c r="Z949" i="14"/>
  <c r="Y949" i="14"/>
  <c r="X949" i="14"/>
  <c r="W949" i="14"/>
  <c r="V949" i="14"/>
  <c r="S949" i="14"/>
  <c r="R949" i="14"/>
  <c r="Q949" i="14"/>
  <c r="P949" i="14"/>
  <c r="O949" i="14"/>
  <c r="N949" i="14"/>
  <c r="AK948" i="14"/>
  <c r="AC959" i="14" s="1"/>
  <c r="M948" i="14"/>
  <c r="M959" i="14" s="1"/>
  <c r="AK944" i="14"/>
  <c r="AC955" i="14" s="1"/>
  <c r="M944" i="14"/>
  <c r="M955" i="14" s="1"/>
  <c r="AK943" i="14"/>
  <c r="AC954" i="14" s="1"/>
  <c r="M943" i="14"/>
  <c r="M954" i="14" s="1"/>
  <c r="AK942" i="14"/>
  <c r="AC953" i="14" s="1"/>
  <c r="AK939" i="14"/>
  <c r="AC950" i="14" s="1"/>
  <c r="Y938" i="14"/>
  <c r="AK938" i="14" s="1"/>
  <c r="AC949" i="14" s="1"/>
  <c r="AU736" i="14"/>
  <c r="AT736" i="14"/>
  <c r="AS736" i="14"/>
  <c r="AR736" i="14"/>
  <c r="AQ736" i="14"/>
  <c r="AP736" i="14"/>
  <c r="AO736" i="14"/>
  <c r="AN736" i="14"/>
  <c r="AM736" i="14"/>
  <c r="AL736" i="14"/>
  <c r="AK736" i="14"/>
  <c r="AI736" i="14"/>
  <c r="AH736" i="14"/>
  <c r="AG736" i="14"/>
  <c r="AF736" i="14"/>
  <c r="AE736" i="14"/>
  <c r="AD736" i="14"/>
  <c r="AC736" i="14"/>
  <c r="AB736" i="14"/>
  <c r="AA736" i="14"/>
  <c r="Z736" i="14"/>
  <c r="Y736" i="14"/>
  <c r="W736" i="14"/>
  <c r="V736" i="14"/>
  <c r="U736" i="14"/>
  <c r="T736" i="14"/>
  <c r="S736" i="14"/>
  <c r="R736" i="14"/>
  <c r="Q736" i="14"/>
  <c r="P736" i="14"/>
  <c r="O736" i="14"/>
  <c r="N736" i="14"/>
  <c r="M736" i="14"/>
  <c r="K736" i="14"/>
  <c r="K90" i="14" s="1"/>
  <c r="H736" i="14"/>
  <c r="H426" i="14" s="1"/>
  <c r="G736" i="14"/>
  <c r="AU735" i="14"/>
  <c r="AT735" i="14"/>
  <c r="AS735" i="14"/>
  <c r="AR735" i="14"/>
  <c r="AQ735" i="14"/>
  <c r="AP735" i="14"/>
  <c r="AO735" i="14"/>
  <c r="AN735" i="14"/>
  <c r="AM735" i="14"/>
  <c r="AL735" i="14"/>
  <c r="AK735" i="14"/>
  <c r="AI735" i="14"/>
  <c r="AH735" i="14"/>
  <c r="AG735" i="14"/>
  <c r="AF735" i="14"/>
  <c r="AE735" i="14"/>
  <c r="AD735" i="14"/>
  <c r="AC735" i="14"/>
  <c r="AB735" i="14"/>
  <c r="AA735" i="14"/>
  <c r="Z735" i="14"/>
  <c r="Y735" i="14"/>
  <c r="W735" i="14"/>
  <c r="V735" i="14"/>
  <c r="U735" i="14"/>
  <c r="T735" i="14"/>
  <c r="S735" i="14"/>
  <c r="R735" i="14"/>
  <c r="Q735" i="14"/>
  <c r="P735" i="14"/>
  <c r="O735" i="14"/>
  <c r="N735" i="14"/>
  <c r="M735" i="14"/>
  <c r="K735" i="14"/>
  <c r="H735" i="14"/>
  <c r="H425" i="14" s="1"/>
  <c r="G735" i="14"/>
  <c r="AU734" i="14"/>
  <c r="AT734" i="14"/>
  <c r="AS734" i="14"/>
  <c r="AR734" i="14"/>
  <c r="AQ734" i="14"/>
  <c r="AP734" i="14"/>
  <c r="AO734" i="14"/>
  <c r="AN734" i="14"/>
  <c r="AM734" i="14"/>
  <c r="AL734" i="14"/>
  <c r="AK734" i="14"/>
  <c r="AI734" i="14"/>
  <c r="AH734" i="14"/>
  <c r="AG734" i="14"/>
  <c r="AF734" i="14"/>
  <c r="AE734" i="14"/>
  <c r="AD734" i="14"/>
  <c r="AC734" i="14"/>
  <c r="AB734" i="14"/>
  <c r="AA734" i="14"/>
  <c r="Z734" i="14"/>
  <c r="Y734" i="14"/>
  <c r="W734" i="14"/>
  <c r="V734" i="14"/>
  <c r="U734" i="14"/>
  <c r="T734" i="14"/>
  <c r="S734" i="14"/>
  <c r="R734" i="14"/>
  <c r="Q734" i="14"/>
  <c r="P734" i="14"/>
  <c r="O734" i="14"/>
  <c r="N734" i="14"/>
  <c r="M734" i="14"/>
  <c r="K734" i="14"/>
  <c r="K88" i="14" s="1"/>
  <c r="H734" i="14"/>
  <c r="AX734" i="14" s="1"/>
  <c r="G734" i="14"/>
  <c r="AU733" i="14"/>
  <c r="AT733" i="14"/>
  <c r="AS733" i="14"/>
  <c r="AR733" i="14"/>
  <c r="AQ733" i="14"/>
  <c r="AP733" i="14"/>
  <c r="AO733" i="14"/>
  <c r="AN733" i="14"/>
  <c r="AM733" i="14"/>
  <c r="AL733" i="14"/>
  <c r="AK733" i="14"/>
  <c r="AI733" i="14"/>
  <c r="AH733" i="14"/>
  <c r="AG733" i="14"/>
  <c r="AF733" i="14"/>
  <c r="AE733" i="14"/>
  <c r="AD733" i="14"/>
  <c r="AC733" i="14"/>
  <c r="AB733" i="14"/>
  <c r="AA733" i="14"/>
  <c r="Z733" i="14"/>
  <c r="Y733" i="14"/>
  <c r="W733" i="14"/>
  <c r="V733" i="14"/>
  <c r="U733" i="14"/>
  <c r="T733" i="14"/>
  <c r="S733" i="14"/>
  <c r="R733" i="14"/>
  <c r="Q733" i="14"/>
  <c r="P733" i="14"/>
  <c r="O733" i="14"/>
  <c r="N733" i="14"/>
  <c r="M733" i="14"/>
  <c r="K733" i="14"/>
  <c r="K87" i="14" s="1"/>
  <c r="H733" i="14"/>
  <c r="G733" i="14"/>
  <c r="AU732" i="14"/>
  <c r="AT732" i="14"/>
  <c r="AS732" i="14"/>
  <c r="AR732" i="14"/>
  <c r="AQ732" i="14"/>
  <c r="AP732" i="14"/>
  <c r="AO732" i="14"/>
  <c r="AN732" i="14"/>
  <c r="AM732" i="14"/>
  <c r="AL732" i="14"/>
  <c r="AK732" i="14"/>
  <c r="AI732" i="14"/>
  <c r="AH732" i="14"/>
  <c r="AG732" i="14"/>
  <c r="AF732" i="14"/>
  <c r="AE732" i="14"/>
  <c r="AD732" i="14"/>
  <c r="AC732" i="14"/>
  <c r="AB732" i="14"/>
  <c r="AA732" i="14"/>
  <c r="Z732" i="14"/>
  <c r="Y732" i="14"/>
  <c r="W732" i="14"/>
  <c r="V732" i="14"/>
  <c r="U732" i="14"/>
  <c r="T732" i="14"/>
  <c r="S732" i="14"/>
  <c r="R732" i="14"/>
  <c r="Q732" i="14"/>
  <c r="P732" i="14"/>
  <c r="O732" i="14"/>
  <c r="N732" i="14"/>
  <c r="M732" i="14"/>
  <c r="K732" i="14"/>
  <c r="K86" i="14" s="1"/>
  <c r="H732" i="14"/>
  <c r="G732" i="14"/>
  <c r="AU731" i="14"/>
  <c r="AT731" i="14"/>
  <c r="AS731" i="14"/>
  <c r="AR731" i="14"/>
  <c r="AQ731" i="14"/>
  <c r="AP731" i="14"/>
  <c r="AO731" i="14"/>
  <c r="AN731" i="14"/>
  <c r="AM731" i="14"/>
  <c r="AL731" i="14"/>
  <c r="AK731" i="14"/>
  <c r="AI731" i="14"/>
  <c r="AH731" i="14"/>
  <c r="AG731" i="14"/>
  <c r="AF731" i="14"/>
  <c r="AE731" i="14"/>
  <c r="AD731" i="14"/>
  <c r="AC731" i="14"/>
  <c r="AB731" i="14"/>
  <c r="AA731" i="14"/>
  <c r="Z731" i="14"/>
  <c r="Y731" i="14"/>
  <c r="W731" i="14"/>
  <c r="V731" i="14"/>
  <c r="U731" i="14"/>
  <c r="T731" i="14"/>
  <c r="S731" i="14"/>
  <c r="R731" i="14"/>
  <c r="Q731" i="14"/>
  <c r="P731" i="14"/>
  <c r="O731" i="14"/>
  <c r="N731" i="14"/>
  <c r="M731" i="14"/>
  <c r="K731" i="14"/>
  <c r="K85" i="14" s="1"/>
  <c r="H731" i="14"/>
  <c r="H421" i="14" s="1"/>
  <c r="G731" i="14"/>
  <c r="AU730" i="14"/>
  <c r="AT730" i="14"/>
  <c r="AS730" i="14"/>
  <c r="AR730" i="14"/>
  <c r="AQ730" i="14"/>
  <c r="AP730" i="14"/>
  <c r="AO730" i="14"/>
  <c r="AN730" i="14"/>
  <c r="AM730" i="14"/>
  <c r="AL730" i="14"/>
  <c r="AK730" i="14"/>
  <c r="AI730" i="14"/>
  <c r="AH730" i="14"/>
  <c r="AG730" i="14"/>
  <c r="AF730" i="14"/>
  <c r="AE730" i="14"/>
  <c r="AD730" i="14"/>
  <c r="AC730" i="14"/>
  <c r="AB730" i="14"/>
  <c r="AA730" i="14"/>
  <c r="Z730" i="14"/>
  <c r="Y730" i="14"/>
  <c r="W730" i="14"/>
  <c r="V730" i="14"/>
  <c r="U730" i="14"/>
  <c r="T730" i="14"/>
  <c r="S730" i="14"/>
  <c r="R730" i="14"/>
  <c r="Q730" i="14"/>
  <c r="P730" i="14"/>
  <c r="O730" i="14"/>
  <c r="N730" i="14"/>
  <c r="M730" i="14"/>
  <c r="K730" i="14"/>
  <c r="H730" i="14"/>
  <c r="G730" i="14"/>
  <c r="AU729" i="14"/>
  <c r="AT729" i="14"/>
  <c r="AS729" i="14"/>
  <c r="AR729" i="14"/>
  <c r="AQ729" i="14"/>
  <c r="AP729" i="14"/>
  <c r="AO729" i="14"/>
  <c r="AN729" i="14"/>
  <c r="AM729" i="14"/>
  <c r="AL729" i="14"/>
  <c r="AK729" i="14"/>
  <c r="AI729" i="14"/>
  <c r="AH729" i="14"/>
  <c r="AG729" i="14"/>
  <c r="AF729" i="14"/>
  <c r="AE729" i="14"/>
  <c r="AD729" i="14"/>
  <c r="AC729" i="14"/>
  <c r="AB729" i="14"/>
  <c r="AA729" i="14"/>
  <c r="Z729" i="14"/>
  <c r="Y729" i="14"/>
  <c r="W729" i="14"/>
  <c r="V729" i="14"/>
  <c r="U729" i="14"/>
  <c r="T729" i="14"/>
  <c r="S729" i="14"/>
  <c r="R729" i="14"/>
  <c r="Q729" i="14"/>
  <c r="P729" i="14"/>
  <c r="O729" i="14"/>
  <c r="N729" i="14"/>
  <c r="M729" i="14"/>
  <c r="K729" i="14"/>
  <c r="K83" i="14" s="1"/>
  <c r="H729" i="14"/>
  <c r="G729" i="14"/>
  <c r="AU728" i="14"/>
  <c r="AT728" i="14"/>
  <c r="AS728" i="14"/>
  <c r="AR728" i="14"/>
  <c r="AQ728" i="14"/>
  <c r="AP728" i="14"/>
  <c r="AO728" i="14"/>
  <c r="AN728" i="14"/>
  <c r="AM728" i="14"/>
  <c r="AL728" i="14"/>
  <c r="AK728" i="14"/>
  <c r="AI728" i="14"/>
  <c r="AH728" i="14"/>
  <c r="AG728" i="14"/>
  <c r="AF728" i="14"/>
  <c r="AE728" i="14"/>
  <c r="AD728" i="14"/>
  <c r="AC728" i="14"/>
  <c r="AB728" i="14"/>
  <c r="AA728" i="14"/>
  <c r="Z728" i="14"/>
  <c r="Y728" i="14"/>
  <c r="W728" i="14"/>
  <c r="V728" i="14"/>
  <c r="U728" i="14"/>
  <c r="T728" i="14"/>
  <c r="S728" i="14"/>
  <c r="R728" i="14"/>
  <c r="Q728" i="14"/>
  <c r="P728" i="14"/>
  <c r="O728" i="14"/>
  <c r="N728" i="14"/>
  <c r="M728" i="14"/>
  <c r="K728" i="14"/>
  <c r="K82" i="14" s="1"/>
  <c r="H728" i="14"/>
  <c r="AX728" i="14" s="1"/>
  <c r="G728" i="14"/>
  <c r="AU727" i="14"/>
  <c r="AT727" i="14"/>
  <c r="AS727" i="14"/>
  <c r="AR727" i="14"/>
  <c r="AQ727" i="14"/>
  <c r="AP727" i="14"/>
  <c r="AO727" i="14"/>
  <c r="AN727" i="14"/>
  <c r="AM727" i="14"/>
  <c r="AL727" i="14"/>
  <c r="AK727" i="14"/>
  <c r="AI727" i="14"/>
  <c r="AH727" i="14"/>
  <c r="AG727" i="14"/>
  <c r="AF727" i="14"/>
  <c r="AE727" i="14"/>
  <c r="AD727" i="14"/>
  <c r="AC727" i="14"/>
  <c r="AB727" i="14"/>
  <c r="AA727" i="14"/>
  <c r="Z727" i="14"/>
  <c r="Y727" i="14"/>
  <c r="W727" i="14"/>
  <c r="V727" i="14"/>
  <c r="U727" i="14"/>
  <c r="T727" i="14"/>
  <c r="S727" i="14"/>
  <c r="R727" i="14"/>
  <c r="Q727" i="14"/>
  <c r="P727" i="14"/>
  <c r="O727" i="14"/>
  <c r="N727" i="14"/>
  <c r="M727" i="14"/>
  <c r="K727" i="14"/>
  <c r="K81" i="14" s="1"/>
  <c r="H727" i="14"/>
  <c r="G727" i="14"/>
  <c r="AU726" i="14"/>
  <c r="AT726" i="14"/>
  <c r="AS726" i="14"/>
  <c r="AR726" i="14"/>
  <c r="AQ726" i="14"/>
  <c r="AP726" i="14"/>
  <c r="AO726" i="14"/>
  <c r="AN726" i="14"/>
  <c r="AM726" i="14"/>
  <c r="AL726" i="14"/>
  <c r="AK726" i="14"/>
  <c r="AI726" i="14"/>
  <c r="AH726" i="14"/>
  <c r="AG726" i="14"/>
  <c r="AF726" i="14"/>
  <c r="AE726" i="14"/>
  <c r="AD726" i="14"/>
  <c r="AC726" i="14"/>
  <c r="AB726" i="14"/>
  <c r="AA726" i="14"/>
  <c r="Z726" i="14"/>
  <c r="Y726" i="14"/>
  <c r="W726" i="14"/>
  <c r="V726" i="14"/>
  <c r="U726" i="14"/>
  <c r="T726" i="14"/>
  <c r="S726" i="14"/>
  <c r="R726" i="14"/>
  <c r="Q726" i="14"/>
  <c r="P726" i="14"/>
  <c r="O726" i="14"/>
  <c r="N726" i="14"/>
  <c r="M726" i="14"/>
  <c r="K726" i="14"/>
  <c r="K80" i="14" s="1"/>
  <c r="H726" i="14"/>
  <c r="H416" i="14" s="1"/>
  <c r="G726" i="14"/>
  <c r="AU725" i="14"/>
  <c r="AT725" i="14"/>
  <c r="AS725" i="14"/>
  <c r="AR725" i="14"/>
  <c r="AQ725" i="14"/>
  <c r="AP725" i="14"/>
  <c r="AO725" i="14"/>
  <c r="AN725" i="14"/>
  <c r="AM725" i="14"/>
  <c r="AL725" i="14"/>
  <c r="AK725" i="14"/>
  <c r="AI725" i="14"/>
  <c r="AH725" i="14"/>
  <c r="AG725" i="14"/>
  <c r="AF725" i="14"/>
  <c r="AE725" i="14"/>
  <c r="AD725" i="14"/>
  <c r="AC725" i="14"/>
  <c r="AB725" i="14"/>
  <c r="AA725" i="14"/>
  <c r="Z725" i="14"/>
  <c r="Y725" i="14"/>
  <c r="W725" i="14"/>
  <c r="V725" i="14"/>
  <c r="U725" i="14"/>
  <c r="T725" i="14"/>
  <c r="S725" i="14"/>
  <c r="R725" i="14"/>
  <c r="Q725" i="14"/>
  <c r="P725" i="14"/>
  <c r="O725" i="14"/>
  <c r="N725" i="14"/>
  <c r="M725" i="14"/>
  <c r="K725" i="14"/>
  <c r="H725" i="14"/>
  <c r="H415" i="14" s="1"/>
  <c r="G725" i="14"/>
  <c r="AU724" i="14"/>
  <c r="AT724" i="14"/>
  <c r="AS724" i="14"/>
  <c r="AR724" i="14"/>
  <c r="AQ724" i="14"/>
  <c r="AP724" i="14"/>
  <c r="AO724" i="14"/>
  <c r="AN724" i="14"/>
  <c r="AM724" i="14"/>
  <c r="AL724" i="14"/>
  <c r="AK724" i="14"/>
  <c r="AI724" i="14"/>
  <c r="AH724" i="14"/>
  <c r="AG724" i="14"/>
  <c r="AF724" i="14"/>
  <c r="AE724" i="14"/>
  <c r="AD724" i="14"/>
  <c r="AC724" i="14"/>
  <c r="AB724" i="14"/>
  <c r="AA724" i="14"/>
  <c r="Z724" i="14"/>
  <c r="Y724" i="14"/>
  <c r="W724" i="14"/>
  <c r="V724" i="14"/>
  <c r="U724" i="14"/>
  <c r="T724" i="14"/>
  <c r="S724" i="14"/>
  <c r="R724" i="14"/>
  <c r="Q724" i="14"/>
  <c r="P724" i="14"/>
  <c r="O724" i="14"/>
  <c r="N724" i="14"/>
  <c r="M724" i="14"/>
  <c r="K724" i="14"/>
  <c r="K78" i="14" s="1"/>
  <c r="H724" i="14"/>
  <c r="G724" i="14"/>
  <c r="AU723" i="14"/>
  <c r="AT723" i="14"/>
  <c r="AS723" i="14"/>
  <c r="AR723" i="14"/>
  <c r="AQ723" i="14"/>
  <c r="AP723" i="14"/>
  <c r="AO723" i="14"/>
  <c r="AN723" i="14"/>
  <c r="AM723" i="14"/>
  <c r="AL723" i="14"/>
  <c r="AK723" i="14"/>
  <c r="AI723" i="14"/>
  <c r="AH723" i="14"/>
  <c r="AG723" i="14"/>
  <c r="AF723" i="14"/>
  <c r="AE723" i="14"/>
  <c r="AD723" i="14"/>
  <c r="AC723" i="14"/>
  <c r="AB723" i="14"/>
  <c r="AA723" i="14"/>
  <c r="Z723" i="14"/>
  <c r="Y723" i="14"/>
  <c r="W723" i="14"/>
  <c r="V723" i="14"/>
  <c r="U723" i="14"/>
  <c r="T723" i="14"/>
  <c r="S723" i="14"/>
  <c r="R723" i="14"/>
  <c r="Q723" i="14"/>
  <c r="P723" i="14"/>
  <c r="O723" i="14"/>
  <c r="N723" i="14"/>
  <c r="M723" i="14"/>
  <c r="K723" i="14"/>
  <c r="K77" i="14" s="1"/>
  <c r="H723" i="14"/>
  <c r="H413" i="14" s="1"/>
  <c r="G723" i="14"/>
  <c r="AU722" i="14"/>
  <c r="AT722" i="14"/>
  <c r="AS722" i="14"/>
  <c r="AR722" i="14"/>
  <c r="AQ722" i="14"/>
  <c r="AP722" i="14"/>
  <c r="AO722" i="14"/>
  <c r="AN722" i="14"/>
  <c r="AM722" i="14"/>
  <c r="AL722" i="14"/>
  <c r="AK722" i="14"/>
  <c r="AI722" i="14"/>
  <c r="AH722" i="14"/>
  <c r="AG722" i="14"/>
  <c r="AF722" i="14"/>
  <c r="AE722" i="14"/>
  <c r="AD722" i="14"/>
  <c r="AC722" i="14"/>
  <c r="AB722" i="14"/>
  <c r="AA722" i="14"/>
  <c r="Z722" i="14"/>
  <c r="Y722" i="14"/>
  <c r="W722" i="14"/>
  <c r="V722" i="14"/>
  <c r="U722" i="14"/>
  <c r="T722" i="14"/>
  <c r="S722" i="14"/>
  <c r="R722" i="14"/>
  <c r="Q722" i="14"/>
  <c r="P722" i="14"/>
  <c r="O722" i="14"/>
  <c r="N722" i="14"/>
  <c r="M722" i="14"/>
  <c r="K722" i="14"/>
  <c r="K76" i="14" s="1"/>
  <c r="H722" i="14"/>
  <c r="H412" i="14" s="1"/>
  <c r="G722" i="14"/>
  <c r="AU721" i="14"/>
  <c r="AT721" i="14"/>
  <c r="AS721" i="14"/>
  <c r="AR721" i="14"/>
  <c r="AQ721" i="14"/>
  <c r="AP721" i="14"/>
  <c r="AO721" i="14"/>
  <c r="AN721" i="14"/>
  <c r="AM721" i="14"/>
  <c r="AL721" i="14"/>
  <c r="AK721" i="14"/>
  <c r="AI721" i="14"/>
  <c r="AH721" i="14"/>
  <c r="AG721" i="14"/>
  <c r="AF721" i="14"/>
  <c r="AE721" i="14"/>
  <c r="AD721" i="14"/>
  <c r="AC721" i="14"/>
  <c r="AB721" i="14"/>
  <c r="AA721" i="14"/>
  <c r="Z721" i="14"/>
  <c r="Y721" i="14"/>
  <c r="W721" i="14"/>
  <c r="V721" i="14"/>
  <c r="U721" i="14"/>
  <c r="T721" i="14"/>
  <c r="S721" i="14"/>
  <c r="R721" i="14"/>
  <c r="Q721" i="14"/>
  <c r="P721" i="14"/>
  <c r="O721" i="14"/>
  <c r="N721" i="14"/>
  <c r="M721" i="14"/>
  <c r="K721" i="14"/>
  <c r="K75" i="14" s="1"/>
  <c r="H721" i="14"/>
  <c r="H411" i="14" s="1"/>
  <c r="G721" i="14"/>
  <c r="AU720" i="14"/>
  <c r="AT720" i="14"/>
  <c r="AS720" i="14"/>
  <c r="AR720" i="14"/>
  <c r="AQ720" i="14"/>
  <c r="AP720" i="14"/>
  <c r="AO720" i="14"/>
  <c r="AN720" i="14"/>
  <c r="AM720" i="14"/>
  <c r="AL720" i="14"/>
  <c r="AK720" i="14"/>
  <c r="AI720" i="14"/>
  <c r="AH720" i="14"/>
  <c r="AG720" i="14"/>
  <c r="AF720" i="14"/>
  <c r="AE720" i="14"/>
  <c r="AD720" i="14"/>
  <c r="AC720" i="14"/>
  <c r="AB720" i="14"/>
  <c r="AA720" i="14"/>
  <c r="Z720" i="14"/>
  <c r="Y720" i="14"/>
  <c r="W720" i="14"/>
  <c r="V720" i="14"/>
  <c r="U720" i="14"/>
  <c r="T720" i="14"/>
  <c r="S720" i="14"/>
  <c r="R720" i="14"/>
  <c r="Q720" i="14"/>
  <c r="P720" i="14"/>
  <c r="O720" i="14"/>
  <c r="N720" i="14"/>
  <c r="M720" i="14"/>
  <c r="K720" i="14"/>
  <c r="K74" i="14" s="1"/>
  <c r="H720" i="14"/>
  <c r="G720" i="14"/>
  <c r="AU719" i="14"/>
  <c r="AT719" i="14"/>
  <c r="AS719" i="14"/>
  <c r="AR719" i="14"/>
  <c r="AQ719" i="14"/>
  <c r="AP719" i="14"/>
  <c r="AO719" i="14"/>
  <c r="AN719" i="14"/>
  <c r="AM719" i="14"/>
  <c r="AL719" i="14"/>
  <c r="AK719" i="14"/>
  <c r="AI719" i="14"/>
  <c r="AH719" i="14"/>
  <c r="AG719" i="14"/>
  <c r="AF719" i="14"/>
  <c r="AE719" i="14"/>
  <c r="AD719" i="14"/>
  <c r="AC719" i="14"/>
  <c r="AB719" i="14"/>
  <c r="AA719" i="14"/>
  <c r="Z719" i="14"/>
  <c r="Y719" i="14"/>
  <c r="W719" i="14"/>
  <c r="V719" i="14"/>
  <c r="U719" i="14"/>
  <c r="T719" i="14"/>
  <c r="S719" i="14"/>
  <c r="R719" i="14"/>
  <c r="Q719" i="14"/>
  <c r="P719" i="14"/>
  <c r="O719" i="14"/>
  <c r="N719" i="14"/>
  <c r="M719" i="14"/>
  <c r="K719" i="14"/>
  <c r="K73" i="14" s="1"/>
  <c r="H719" i="14"/>
  <c r="H409" i="14" s="1"/>
  <c r="G719" i="14"/>
  <c r="AU718" i="14"/>
  <c r="AT718" i="14"/>
  <c r="AS718" i="14"/>
  <c r="AR718" i="14"/>
  <c r="AQ718" i="14"/>
  <c r="AP718" i="14"/>
  <c r="AO718" i="14"/>
  <c r="AN718" i="14"/>
  <c r="AM718" i="14"/>
  <c r="AL718" i="14"/>
  <c r="AK718" i="14"/>
  <c r="AI718" i="14"/>
  <c r="AH718" i="14"/>
  <c r="AG718" i="14"/>
  <c r="AF718" i="14"/>
  <c r="AE718" i="14"/>
  <c r="AD718" i="14"/>
  <c r="AC718" i="14"/>
  <c r="AB718" i="14"/>
  <c r="AA718" i="14"/>
  <c r="Z718" i="14"/>
  <c r="Y718" i="14"/>
  <c r="W718" i="14"/>
  <c r="V718" i="14"/>
  <c r="U718" i="14"/>
  <c r="T718" i="14"/>
  <c r="S718" i="14"/>
  <c r="R718" i="14"/>
  <c r="Q718" i="14"/>
  <c r="P718" i="14"/>
  <c r="O718" i="14"/>
  <c r="N718" i="14"/>
  <c r="M718" i="14"/>
  <c r="K718" i="14"/>
  <c r="K72" i="14" s="1"/>
  <c r="H718" i="14"/>
  <c r="G718" i="14"/>
  <c r="AU717" i="14"/>
  <c r="AT717" i="14"/>
  <c r="AS717" i="14"/>
  <c r="AR717" i="14"/>
  <c r="AQ717" i="14"/>
  <c r="AP717" i="14"/>
  <c r="AO717" i="14"/>
  <c r="AN717" i="14"/>
  <c r="AM717" i="14"/>
  <c r="AL717" i="14"/>
  <c r="AK717" i="14"/>
  <c r="AI717" i="14"/>
  <c r="AH717" i="14"/>
  <c r="AG717" i="14"/>
  <c r="AF717" i="14"/>
  <c r="AE717" i="14"/>
  <c r="AD717" i="14"/>
  <c r="AC717" i="14"/>
  <c r="AB717" i="14"/>
  <c r="AA717" i="14"/>
  <c r="Z717" i="14"/>
  <c r="Y717" i="14"/>
  <c r="W717" i="14"/>
  <c r="V717" i="14"/>
  <c r="U717" i="14"/>
  <c r="T717" i="14"/>
  <c r="S717" i="14"/>
  <c r="R717" i="14"/>
  <c r="Q717" i="14"/>
  <c r="P717" i="14"/>
  <c r="O717" i="14"/>
  <c r="N717" i="14"/>
  <c r="M717" i="14"/>
  <c r="K717" i="14"/>
  <c r="H717" i="14"/>
  <c r="G717" i="14"/>
  <c r="AU716" i="14"/>
  <c r="AT716" i="14"/>
  <c r="AS716" i="14"/>
  <c r="AR716" i="14"/>
  <c r="AQ716" i="14"/>
  <c r="AP716" i="14"/>
  <c r="AO716" i="14"/>
  <c r="AN716" i="14"/>
  <c r="AM716" i="14"/>
  <c r="AL716" i="14"/>
  <c r="AK716" i="14"/>
  <c r="AI716" i="14"/>
  <c r="AH716" i="14"/>
  <c r="AG716" i="14"/>
  <c r="AF716" i="14"/>
  <c r="AE716" i="14"/>
  <c r="AD716" i="14"/>
  <c r="AC716" i="14"/>
  <c r="AB716" i="14"/>
  <c r="AA716" i="14"/>
  <c r="Z716" i="14"/>
  <c r="Y716" i="14"/>
  <c r="W716" i="14"/>
  <c r="V716" i="14"/>
  <c r="U716" i="14"/>
  <c r="T716" i="14"/>
  <c r="S716" i="14"/>
  <c r="R716" i="14"/>
  <c r="Q716" i="14"/>
  <c r="P716" i="14"/>
  <c r="O716" i="14"/>
  <c r="N716" i="14"/>
  <c r="M716" i="14"/>
  <c r="K716" i="14"/>
  <c r="K70" i="14" s="1"/>
  <c r="H716" i="14"/>
  <c r="H406" i="14" s="1"/>
  <c r="G716" i="14"/>
  <c r="AU715" i="14"/>
  <c r="AT715" i="14"/>
  <c r="AS715" i="14"/>
  <c r="AR715" i="14"/>
  <c r="AQ715" i="14"/>
  <c r="AP715" i="14"/>
  <c r="AO715" i="14"/>
  <c r="AN715" i="14"/>
  <c r="AM715" i="14"/>
  <c r="AL715" i="14"/>
  <c r="AK715" i="14"/>
  <c r="AI715" i="14"/>
  <c r="AH715" i="14"/>
  <c r="AG715" i="14"/>
  <c r="AF715" i="14"/>
  <c r="AE715" i="14"/>
  <c r="AD715" i="14"/>
  <c r="AC715" i="14"/>
  <c r="AB715" i="14"/>
  <c r="AA715" i="14"/>
  <c r="Z715" i="14"/>
  <c r="Y715" i="14"/>
  <c r="W715" i="14"/>
  <c r="V715" i="14"/>
  <c r="U715" i="14"/>
  <c r="T715" i="14"/>
  <c r="S715" i="14"/>
  <c r="R715" i="14"/>
  <c r="Q715" i="14"/>
  <c r="P715" i="14"/>
  <c r="O715" i="14"/>
  <c r="N715" i="14"/>
  <c r="M715" i="14"/>
  <c r="K715" i="14"/>
  <c r="K69" i="14" s="1"/>
  <c r="H715" i="14"/>
  <c r="AX715" i="14" s="1"/>
  <c r="G715" i="14"/>
  <c r="AU714" i="14"/>
  <c r="AT714" i="14"/>
  <c r="AS714" i="14"/>
  <c r="AR714" i="14"/>
  <c r="AQ714" i="14"/>
  <c r="AP714" i="14"/>
  <c r="AO714" i="14"/>
  <c r="AN714" i="14"/>
  <c r="AM714" i="14"/>
  <c r="AL714" i="14"/>
  <c r="AK714" i="14"/>
  <c r="AI714" i="14"/>
  <c r="AH714" i="14"/>
  <c r="AG714" i="14"/>
  <c r="AF714" i="14"/>
  <c r="AE714" i="14"/>
  <c r="AD714" i="14"/>
  <c r="AC714" i="14"/>
  <c r="AB714" i="14"/>
  <c r="AA714" i="14"/>
  <c r="Z714" i="14"/>
  <c r="Y714" i="14"/>
  <c r="W714" i="14"/>
  <c r="V714" i="14"/>
  <c r="U714" i="14"/>
  <c r="T714" i="14"/>
  <c r="S714" i="14"/>
  <c r="R714" i="14"/>
  <c r="Q714" i="14"/>
  <c r="P714" i="14"/>
  <c r="O714" i="14"/>
  <c r="N714" i="14"/>
  <c r="M714" i="14"/>
  <c r="K714" i="14"/>
  <c r="K68" i="14" s="1"/>
  <c r="H714" i="14"/>
  <c r="H404" i="14" s="1"/>
  <c r="G714" i="14"/>
  <c r="G68" i="14" s="1"/>
  <c r="AU713" i="14"/>
  <c r="AT713" i="14"/>
  <c r="AS713" i="14"/>
  <c r="AR713" i="14"/>
  <c r="AQ713" i="14"/>
  <c r="AP713" i="14"/>
  <c r="AO713" i="14"/>
  <c r="AN713" i="14"/>
  <c r="AM713" i="14"/>
  <c r="AL713" i="14"/>
  <c r="AK713" i="14"/>
  <c r="AI713" i="14"/>
  <c r="AH713" i="14"/>
  <c r="AG713" i="14"/>
  <c r="AF713" i="14"/>
  <c r="AE713" i="14"/>
  <c r="AD713" i="14"/>
  <c r="AC713" i="14"/>
  <c r="AB713" i="14"/>
  <c r="AA713" i="14"/>
  <c r="Z713" i="14"/>
  <c r="Y713" i="14"/>
  <c r="W713" i="14"/>
  <c r="V713" i="14"/>
  <c r="U713" i="14"/>
  <c r="T713" i="14"/>
  <c r="S713" i="14"/>
  <c r="R713" i="14"/>
  <c r="Q713" i="14"/>
  <c r="P713" i="14"/>
  <c r="O713" i="14"/>
  <c r="N713" i="14"/>
  <c r="M713" i="14"/>
  <c r="K713" i="14"/>
  <c r="K67" i="14" s="1"/>
  <c r="H713" i="14"/>
  <c r="H403" i="14" s="1"/>
  <c r="G713" i="14"/>
  <c r="G67" i="14" s="1"/>
  <c r="AU712" i="14"/>
  <c r="AT712" i="14"/>
  <c r="AS712" i="14"/>
  <c r="AR712" i="14"/>
  <c r="AQ712" i="14"/>
  <c r="AP712" i="14"/>
  <c r="AO712" i="14"/>
  <c r="AN712" i="14"/>
  <c r="AM712" i="14"/>
  <c r="AL712" i="14"/>
  <c r="AK712" i="14"/>
  <c r="AI712" i="14"/>
  <c r="AH712" i="14"/>
  <c r="AG712" i="14"/>
  <c r="AF712" i="14"/>
  <c r="AE712" i="14"/>
  <c r="AD712" i="14"/>
  <c r="AC712" i="14"/>
  <c r="AB712" i="14"/>
  <c r="AA712" i="14"/>
  <c r="Z712" i="14"/>
  <c r="Y712" i="14"/>
  <c r="W712" i="14"/>
  <c r="V712" i="14"/>
  <c r="U712" i="14"/>
  <c r="T712" i="14"/>
  <c r="S712" i="14"/>
  <c r="R712" i="14"/>
  <c r="Q712" i="14"/>
  <c r="P712" i="14"/>
  <c r="O712" i="14"/>
  <c r="N712" i="14"/>
  <c r="M712" i="14"/>
  <c r="K712" i="14"/>
  <c r="L712" i="14" s="1"/>
  <c r="L402" i="14" s="1"/>
  <c r="H712" i="14"/>
  <c r="AX712" i="14" s="1"/>
  <c r="G712" i="14"/>
  <c r="G66" i="14" s="1"/>
  <c r="AU711" i="14"/>
  <c r="AT711" i="14"/>
  <c r="AS711" i="14"/>
  <c r="AR711" i="14"/>
  <c r="AQ711" i="14"/>
  <c r="AP711" i="14"/>
  <c r="AO711" i="14"/>
  <c r="AN711" i="14"/>
  <c r="AM711" i="14"/>
  <c r="AL711" i="14"/>
  <c r="AK711" i="14"/>
  <c r="AI711" i="14"/>
  <c r="AH711" i="14"/>
  <c r="AG711" i="14"/>
  <c r="AF711" i="14"/>
  <c r="AE711" i="14"/>
  <c r="AD711" i="14"/>
  <c r="AC711" i="14"/>
  <c r="AB711" i="14"/>
  <c r="AA711" i="14"/>
  <c r="Z711" i="14"/>
  <c r="Y711" i="14"/>
  <c r="W711" i="14"/>
  <c r="V711" i="14"/>
  <c r="U711" i="14"/>
  <c r="T711" i="14"/>
  <c r="S711" i="14"/>
  <c r="R711" i="14"/>
  <c r="Q711" i="14"/>
  <c r="P711" i="14"/>
  <c r="O711" i="14"/>
  <c r="N711" i="14"/>
  <c r="M711" i="14"/>
  <c r="K711" i="14"/>
  <c r="K65" i="14" s="1"/>
  <c r="H711" i="14"/>
  <c r="G711" i="14"/>
  <c r="G65" i="14" s="1"/>
  <c r="AU710" i="14"/>
  <c r="AT710" i="14"/>
  <c r="AS710" i="14"/>
  <c r="AR710" i="14"/>
  <c r="AQ710" i="14"/>
  <c r="AP710" i="14"/>
  <c r="AO710" i="14"/>
  <c r="AN710" i="14"/>
  <c r="AM710" i="14"/>
  <c r="AL710" i="14"/>
  <c r="AK710" i="14"/>
  <c r="AI710" i="14"/>
  <c r="AH710" i="14"/>
  <c r="AG710" i="14"/>
  <c r="AF710" i="14"/>
  <c r="AE710" i="14"/>
  <c r="AD710" i="14"/>
  <c r="AC710" i="14"/>
  <c r="AB710" i="14"/>
  <c r="AA710" i="14"/>
  <c r="Z710" i="14"/>
  <c r="Y710" i="14"/>
  <c r="W710" i="14"/>
  <c r="V710" i="14"/>
  <c r="U710" i="14"/>
  <c r="T710" i="14"/>
  <c r="S710" i="14"/>
  <c r="R710" i="14"/>
  <c r="Q710" i="14"/>
  <c r="P710" i="14"/>
  <c r="O710" i="14"/>
  <c r="N710" i="14"/>
  <c r="M710" i="14"/>
  <c r="K710" i="14"/>
  <c r="L710" i="14" s="1"/>
  <c r="L400" i="14" s="1"/>
  <c r="H710" i="14"/>
  <c r="H400" i="14" s="1"/>
  <c r="G710" i="14"/>
  <c r="G64" i="14" s="1"/>
  <c r="AU709" i="14"/>
  <c r="AT709" i="14"/>
  <c r="AS709" i="14"/>
  <c r="AR709" i="14"/>
  <c r="AQ709" i="14"/>
  <c r="AP709" i="14"/>
  <c r="AO709" i="14"/>
  <c r="AN709" i="14"/>
  <c r="AM709" i="14"/>
  <c r="AL709" i="14"/>
  <c r="AK709" i="14"/>
  <c r="AI709" i="14"/>
  <c r="AH709" i="14"/>
  <c r="AG709" i="14"/>
  <c r="AF709" i="14"/>
  <c r="AE709" i="14"/>
  <c r="AD709" i="14"/>
  <c r="AC709" i="14"/>
  <c r="AB709" i="14"/>
  <c r="AA709" i="14"/>
  <c r="Z709" i="14"/>
  <c r="Y709" i="14"/>
  <c r="W709" i="14"/>
  <c r="V709" i="14"/>
  <c r="U709" i="14"/>
  <c r="T709" i="14"/>
  <c r="S709" i="14"/>
  <c r="R709" i="14"/>
  <c r="Q709" i="14"/>
  <c r="P709" i="14"/>
  <c r="O709" i="14"/>
  <c r="N709" i="14"/>
  <c r="M709" i="14"/>
  <c r="K709" i="14"/>
  <c r="K63" i="14" s="1"/>
  <c r="H709" i="14"/>
  <c r="H399" i="14" s="1"/>
  <c r="G709" i="14"/>
  <c r="G63" i="14" s="1"/>
  <c r="AU708" i="14"/>
  <c r="AT708" i="14"/>
  <c r="AS708" i="14"/>
  <c r="AR708" i="14"/>
  <c r="AQ708" i="14"/>
  <c r="AP708" i="14"/>
  <c r="AO708" i="14"/>
  <c r="AN708" i="14"/>
  <c r="AM708" i="14"/>
  <c r="AL708" i="14"/>
  <c r="AK708" i="14"/>
  <c r="AI708" i="14"/>
  <c r="AH708" i="14"/>
  <c r="AG708" i="14"/>
  <c r="AF708" i="14"/>
  <c r="AE708" i="14"/>
  <c r="AD708" i="14"/>
  <c r="AC708" i="14"/>
  <c r="AB708" i="14"/>
  <c r="AA708" i="14"/>
  <c r="Z708" i="14"/>
  <c r="Y708" i="14"/>
  <c r="W708" i="14"/>
  <c r="V708" i="14"/>
  <c r="U708" i="14"/>
  <c r="T708" i="14"/>
  <c r="S708" i="14"/>
  <c r="R708" i="14"/>
  <c r="Q708" i="14"/>
  <c r="P708" i="14"/>
  <c r="O708" i="14"/>
  <c r="N708" i="14"/>
  <c r="M708" i="14"/>
  <c r="K708" i="14"/>
  <c r="K62" i="14" s="1"/>
  <c r="H708" i="14"/>
  <c r="H398" i="14" s="1"/>
  <c r="G708" i="14"/>
  <c r="G62" i="14" s="1"/>
  <c r="AU707" i="14"/>
  <c r="AT707" i="14"/>
  <c r="AS707" i="14"/>
  <c r="AR707" i="14"/>
  <c r="AQ707" i="14"/>
  <c r="AP707" i="14"/>
  <c r="AO707" i="14"/>
  <c r="AN707" i="14"/>
  <c r="AM707" i="14"/>
  <c r="AL707" i="14"/>
  <c r="AK707" i="14"/>
  <c r="AI707" i="14"/>
  <c r="AH707" i="14"/>
  <c r="AG707" i="14"/>
  <c r="AF707" i="14"/>
  <c r="AE707" i="14"/>
  <c r="AD707" i="14"/>
  <c r="AC707" i="14"/>
  <c r="AB707" i="14"/>
  <c r="AA707" i="14"/>
  <c r="Z707" i="14"/>
  <c r="Y707" i="14"/>
  <c r="W707" i="14"/>
  <c r="V707" i="14"/>
  <c r="U707" i="14"/>
  <c r="T707" i="14"/>
  <c r="S707" i="14"/>
  <c r="R707" i="14"/>
  <c r="Q707" i="14"/>
  <c r="P707" i="14"/>
  <c r="O707" i="14"/>
  <c r="N707" i="14"/>
  <c r="M707" i="14"/>
  <c r="K707" i="14"/>
  <c r="K61" i="14" s="1"/>
  <c r="H707" i="14"/>
  <c r="AX707" i="14" s="1"/>
  <c r="G707" i="14"/>
  <c r="G61" i="14" s="1"/>
  <c r="AU706" i="14"/>
  <c r="AT706" i="14"/>
  <c r="AS706" i="14"/>
  <c r="AR706" i="14"/>
  <c r="AQ706" i="14"/>
  <c r="AP706" i="14"/>
  <c r="AO706" i="14"/>
  <c r="AN706" i="14"/>
  <c r="AM706" i="14"/>
  <c r="AL706" i="14"/>
  <c r="AK706" i="14"/>
  <c r="AI706" i="14"/>
  <c r="AH706" i="14"/>
  <c r="AG706" i="14"/>
  <c r="AF706" i="14"/>
  <c r="AE706" i="14"/>
  <c r="AD706" i="14"/>
  <c r="AC706" i="14"/>
  <c r="AB706" i="14"/>
  <c r="AA706" i="14"/>
  <c r="Z706" i="14"/>
  <c r="Y706" i="14"/>
  <c r="W706" i="14"/>
  <c r="V706" i="14"/>
  <c r="U706" i="14"/>
  <c r="T706" i="14"/>
  <c r="S706" i="14"/>
  <c r="R706" i="14"/>
  <c r="Q706" i="14"/>
  <c r="P706" i="14"/>
  <c r="O706" i="14"/>
  <c r="N706" i="14"/>
  <c r="M706" i="14"/>
  <c r="K706" i="14"/>
  <c r="K60" i="14" s="1"/>
  <c r="H706" i="14"/>
  <c r="G706" i="14"/>
  <c r="G60" i="14" s="1"/>
  <c r="AU705" i="14"/>
  <c r="AT705" i="14"/>
  <c r="AS705" i="14"/>
  <c r="AR705" i="14"/>
  <c r="AQ705" i="14"/>
  <c r="AP705" i="14"/>
  <c r="AO705" i="14"/>
  <c r="AN705" i="14"/>
  <c r="AM705" i="14"/>
  <c r="AL705" i="14"/>
  <c r="AK705" i="14"/>
  <c r="AI705" i="14"/>
  <c r="AH705" i="14"/>
  <c r="AG705" i="14"/>
  <c r="AF705" i="14"/>
  <c r="AE705" i="14"/>
  <c r="AD705" i="14"/>
  <c r="AC705" i="14"/>
  <c r="AB705" i="14"/>
  <c r="AA705" i="14"/>
  <c r="Z705" i="14"/>
  <c r="Y705" i="14"/>
  <c r="W705" i="14"/>
  <c r="V705" i="14"/>
  <c r="U705" i="14"/>
  <c r="T705" i="14"/>
  <c r="S705" i="14"/>
  <c r="R705" i="14"/>
  <c r="Q705" i="14"/>
  <c r="P705" i="14"/>
  <c r="O705" i="14"/>
  <c r="N705" i="14"/>
  <c r="M705" i="14"/>
  <c r="K705" i="14"/>
  <c r="L705" i="14" s="1"/>
  <c r="L395" i="14" s="1"/>
  <c r="H705" i="14"/>
  <c r="AX705" i="14" s="1"/>
  <c r="G705" i="14"/>
  <c r="G59" i="14" s="1"/>
  <c r="AU704" i="14"/>
  <c r="AT704" i="14"/>
  <c r="AS704" i="14"/>
  <c r="AR704" i="14"/>
  <c r="AQ704" i="14"/>
  <c r="AP704" i="14"/>
  <c r="AO704" i="14"/>
  <c r="AN704" i="14"/>
  <c r="AM704" i="14"/>
  <c r="AL704" i="14"/>
  <c r="AK704" i="14"/>
  <c r="AI704" i="14"/>
  <c r="AH704" i="14"/>
  <c r="AG704" i="14"/>
  <c r="AF704" i="14"/>
  <c r="AE704" i="14"/>
  <c r="AD704" i="14"/>
  <c r="AC704" i="14"/>
  <c r="AB704" i="14"/>
  <c r="AA704" i="14"/>
  <c r="Z704" i="14"/>
  <c r="Y704" i="14"/>
  <c r="W704" i="14"/>
  <c r="V704" i="14"/>
  <c r="U704" i="14"/>
  <c r="T704" i="14"/>
  <c r="S704" i="14"/>
  <c r="R704" i="14"/>
  <c r="Q704" i="14"/>
  <c r="P704" i="14"/>
  <c r="O704" i="14"/>
  <c r="N704" i="14"/>
  <c r="M704" i="14"/>
  <c r="K704" i="14"/>
  <c r="K58" i="14" s="1"/>
  <c r="H704" i="14"/>
  <c r="H394" i="14" s="1"/>
  <c r="G704" i="14"/>
  <c r="AU703" i="14"/>
  <c r="AT703" i="14"/>
  <c r="AS703" i="14"/>
  <c r="AR703" i="14"/>
  <c r="AQ703" i="14"/>
  <c r="AP703" i="14"/>
  <c r="AO703" i="14"/>
  <c r="AN703" i="14"/>
  <c r="AM703" i="14"/>
  <c r="AL703" i="14"/>
  <c r="AK703" i="14"/>
  <c r="AI703" i="14"/>
  <c r="AH703" i="14"/>
  <c r="AG703" i="14"/>
  <c r="AF703" i="14"/>
  <c r="AE703" i="14"/>
  <c r="AD703" i="14"/>
  <c r="AC703" i="14"/>
  <c r="AB703" i="14"/>
  <c r="AA703" i="14"/>
  <c r="Z703" i="14"/>
  <c r="Y703" i="14"/>
  <c r="W703" i="14"/>
  <c r="V703" i="14"/>
  <c r="U703" i="14"/>
  <c r="T703" i="14"/>
  <c r="S703" i="14"/>
  <c r="R703" i="14"/>
  <c r="Q703" i="14"/>
  <c r="P703" i="14"/>
  <c r="O703" i="14"/>
  <c r="N703" i="14"/>
  <c r="M703" i="14"/>
  <c r="K703" i="14"/>
  <c r="H703" i="14"/>
  <c r="AX703" i="14" s="1"/>
  <c r="AZ57" i="14" s="1"/>
  <c r="G703" i="14"/>
  <c r="AU702" i="14"/>
  <c r="AT702" i="14"/>
  <c r="AS702" i="14"/>
  <c r="AR702" i="14"/>
  <c r="AQ702" i="14"/>
  <c r="AP702" i="14"/>
  <c r="AO702" i="14"/>
  <c r="AN702" i="14"/>
  <c r="AM702" i="14"/>
  <c r="AL702" i="14"/>
  <c r="AK702" i="14"/>
  <c r="AI702" i="14"/>
  <c r="AH702" i="14"/>
  <c r="AG702" i="14"/>
  <c r="AF702" i="14"/>
  <c r="AE702" i="14"/>
  <c r="AD702" i="14"/>
  <c r="AC702" i="14"/>
  <c r="AB702" i="14"/>
  <c r="AA702" i="14"/>
  <c r="Z702" i="14"/>
  <c r="Y702" i="14"/>
  <c r="W702" i="14"/>
  <c r="V702" i="14"/>
  <c r="U702" i="14"/>
  <c r="T702" i="14"/>
  <c r="S702" i="14"/>
  <c r="R702" i="14"/>
  <c r="Q702" i="14"/>
  <c r="P702" i="14"/>
  <c r="O702" i="14"/>
  <c r="N702" i="14"/>
  <c r="M702" i="14"/>
  <c r="K702" i="14"/>
  <c r="K56" i="14" s="1"/>
  <c r="H702" i="14"/>
  <c r="G702" i="14"/>
  <c r="AU701" i="14"/>
  <c r="AT701" i="14"/>
  <c r="AS701" i="14"/>
  <c r="AR701" i="14"/>
  <c r="AQ701" i="14"/>
  <c r="AP701" i="14"/>
  <c r="AO701" i="14"/>
  <c r="AN701" i="14"/>
  <c r="AM701" i="14"/>
  <c r="AL701" i="14"/>
  <c r="AK701" i="14"/>
  <c r="AI701" i="14"/>
  <c r="AH701" i="14"/>
  <c r="AG701" i="14"/>
  <c r="AF701" i="14"/>
  <c r="AE701" i="14"/>
  <c r="AD701" i="14"/>
  <c r="AC701" i="14"/>
  <c r="AB701" i="14"/>
  <c r="AA701" i="14"/>
  <c r="Z701" i="14"/>
  <c r="Y701" i="14"/>
  <c r="W701" i="14"/>
  <c r="V701" i="14"/>
  <c r="U701" i="14"/>
  <c r="T701" i="14"/>
  <c r="S701" i="14"/>
  <c r="R701" i="14"/>
  <c r="Q701" i="14"/>
  <c r="P701" i="14"/>
  <c r="O701" i="14"/>
  <c r="N701" i="14"/>
  <c r="M701" i="14"/>
  <c r="K701" i="14"/>
  <c r="K55" i="14" s="1"/>
  <c r="H701" i="14"/>
  <c r="G701" i="14"/>
  <c r="AU700" i="14"/>
  <c r="AT700" i="14"/>
  <c r="AS700" i="14"/>
  <c r="AR700" i="14"/>
  <c r="AQ700" i="14"/>
  <c r="AP700" i="14"/>
  <c r="AO700" i="14"/>
  <c r="AN700" i="14"/>
  <c r="AM700" i="14"/>
  <c r="AL700" i="14"/>
  <c r="AK700" i="14"/>
  <c r="AI700" i="14"/>
  <c r="AH700" i="14"/>
  <c r="AG700" i="14"/>
  <c r="AF700" i="14"/>
  <c r="AE700" i="14"/>
  <c r="AD700" i="14"/>
  <c r="AC700" i="14"/>
  <c r="AB700" i="14"/>
  <c r="AA700" i="14"/>
  <c r="Z700" i="14"/>
  <c r="Y700" i="14"/>
  <c r="W700" i="14"/>
  <c r="V700" i="14"/>
  <c r="U700" i="14"/>
  <c r="T700" i="14"/>
  <c r="S700" i="14"/>
  <c r="R700" i="14"/>
  <c r="Q700" i="14"/>
  <c r="P700" i="14"/>
  <c r="O700" i="14"/>
  <c r="N700" i="14"/>
  <c r="M700" i="14"/>
  <c r="K700" i="14"/>
  <c r="H700" i="14"/>
  <c r="AX700" i="14" s="1"/>
  <c r="G700" i="14"/>
  <c r="AU699" i="14"/>
  <c r="AT699" i="14"/>
  <c r="AS699" i="14"/>
  <c r="AR699" i="14"/>
  <c r="AQ699" i="14"/>
  <c r="AP699" i="14"/>
  <c r="AO699" i="14"/>
  <c r="AN699" i="14"/>
  <c r="AM699" i="14"/>
  <c r="AL699" i="14"/>
  <c r="AK699" i="14"/>
  <c r="AI699" i="14"/>
  <c r="AH699" i="14"/>
  <c r="AG699" i="14"/>
  <c r="AF699" i="14"/>
  <c r="AE699" i="14"/>
  <c r="AD699" i="14"/>
  <c r="AC699" i="14"/>
  <c r="AB699" i="14"/>
  <c r="AA699" i="14"/>
  <c r="Z699" i="14"/>
  <c r="Y699" i="14"/>
  <c r="W699" i="14"/>
  <c r="V699" i="14"/>
  <c r="U699" i="14"/>
  <c r="T699" i="14"/>
  <c r="S699" i="14"/>
  <c r="R699" i="14"/>
  <c r="Q699" i="14"/>
  <c r="P699" i="14"/>
  <c r="O699" i="14"/>
  <c r="N699" i="14"/>
  <c r="M699" i="14"/>
  <c r="K699" i="14"/>
  <c r="K53" i="14" s="1"/>
  <c r="H699" i="14"/>
  <c r="H53" i="14" s="1"/>
  <c r="G699" i="14"/>
  <c r="AU698" i="14"/>
  <c r="AT698" i="14"/>
  <c r="AS698" i="14"/>
  <c r="AR698" i="14"/>
  <c r="AQ698" i="14"/>
  <c r="AP698" i="14"/>
  <c r="AO698" i="14"/>
  <c r="AN698" i="14"/>
  <c r="AM698" i="14"/>
  <c r="AL698" i="14"/>
  <c r="AK698" i="14"/>
  <c r="AI698" i="14"/>
  <c r="AH698" i="14"/>
  <c r="AG698" i="14"/>
  <c r="AF698" i="14"/>
  <c r="AE698" i="14"/>
  <c r="AD698" i="14"/>
  <c r="AC698" i="14"/>
  <c r="AB698" i="14"/>
  <c r="AA698" i="14"/>
  <c r="Z698" i="14"/>
  <c r="Y698" i="14"/>
  <c r="W698" i="14"/>
  <c r="V698" i="14"/>
  <c r="U698" i="14"/>
  <c r="T698" i="14"/>
  <c r="S698" i="14"/>
  <c r="R698" i="14"/>
  <c r="Q698" i="14"/>
  <c r="P698" i="14"/>
  <c r="O698" i="14"/>
  <c r="N698" i="14"/>
  <c r="M698" i="14"/>
  <c r="K698" i="14"/>
  <c r="K52" i="14" s="1"/>
  <c r="H698" i="14"/>
  <c r="AX698" i="14" s="1"/>
  <c r="G698" i="14"/>
  <c r="AU697" i="14"/>
  <c r="AT697" i="14"/>
  <c r="AS697" i="14"/>
  <c r="AR697" i="14"/>
  <c r="AQ697" i="14"/>
  <c r="AP697" i="14"/>
  <c r="AO697" i="14"/>
  <c r="AN697" i="14"/>
  <c r="AM697" i="14"/>
  <c r="AL697" i="14"/>
  <c r="AK697" i="14"/>
  <c r="AI697" i="14"/>
  <c r="AH697" i="14"/>
  <c r="AG697" i="14"/>
  <c r="AF697" i="14"/>
  <c r="AE697" i="14"/>
  <c r="AD697" i="14"/>
  <c r="AC697" i="14"/>
  <c r="AB697" i="14"/>
  <c r="AA697" i="14"/>
  <c r="Z697" i="14"/>
  <c r="Y697" i="14"/>
  <c r="W697" i="14"/>
  <c r="V697" i="14"/>
  <c r="U697" i="14"/>
  <c r="T697" i="14"/>
  <c r="S697" i="14"/>
  <c r="R697" i="14"/>
  <c r="Q697" i="14"/>
  <c r="P697" i="14"/>
  <c r="O697" i="14"/>
  <c r="N697" i="14"/>
  <c r="M697" i="14"/>
  <c r="K697" i="14"/>
  <c r="K51" i="14" s="1"/>
  <c r="H697" i="14"/>
  <c r="H387" i="14" s="1"/>
  <c r="G697" i="14"/>
  <c r="AU696" i="14"/>
  <c r="AT696" i="14"/>
  <c r="AS696" i="14"/>
  <c r="AR696" i="14"/>
  <c r="AQ696" i="14"/>
  <c r="AP696" i="14"/>
  <c r="AO696" i="14"/>
  <c r="AN696" i="14"/>
  <c r="AM696" i="14"/>
  <c r="AL696" i="14"/>
  <c r="AK696" i="14"/>
  <c r="AI696" i="14"/>
  <c r="AH696" i="14"/>
  <c r="AG696" i="14"/>
  <c r="AF696" i="14"/>
  <c r="AE696" i="14"/>
  <c r="AD696" i="14"/>
  <c r="AC696" i="14"/>
  <c r="AB696" i="14"/>
  <c r="AA696" i="14"/>
  <c r="Z696" i="14"/>
  <c r="Y696" i="14"/>
  <c r="W696" i="14"/>
  <c r="V696" i="14"/>
  <c r="U696" i="14"/>
  <c r="T696" i="14"/>
  <c r="S696" i="14"/>
  <c r="R696" i="14"/>
  <c r="Q696" i="14"/>
  <c r="P696" i="14"/>
  <c r="O696" i="14"/>
  <c r="N696" i="14"/>
  <c r="M696" i="14"/>
  <c r="K696" i="14"/>
  <c r="K50" i="14" s="1"/>
  <c r="H696" i="14"/>
  <c r="H386" i="14" s="1"/>
  <c r="G696" i="14"/>
  <c r="AU695" i="14"/>
  <c r="AT695" i="14"/>
  <c r="AS695" i="14"/>
  <c r="AR695" i="14"/>
  <c r="AQ695" i="14"/>
  <c r="AP695" i="14"/>
  <c r="AO695" i="14"/>
  <c r="AN695" i="14"/>
  <c r="AM695" i="14"/>
  <c r="AL695" i="14"/>
  <c r="AK695" i="14"/>
  <c r="AI695" i="14"/>
  <c r="AH695" i="14"/>
  <c r="AG695" i="14"/>
  <c r="AF695" i="14"/>
  <c r="AE695" i="14"/>
  <c r="AD695" i="14"/>
  <c r="AC695" i="14"/>
  <c r="AB695" i="14"/>
  <c r="AA695" i="14"/>
  <c r="Z695" i="14"/>
  <c r="Y695" i="14"/>
  <c r="W695" i="14"/>
  <c r="V695" i="14"/>
  <c r="U695" i="14"/>
  <c r="T695" i="14"/>
  <c r="S695" i="14"/>
  <c r="R695" i="14"/>
  <c r="Q695" i="14"/>
  <c r="P695" i="14"/>
  <c r="O695" i="14"/>
  <c r="N695" i="14"/>
  <c r="M695" i="14"/>
  <c r="K695" i="14"/>
  <c r="K49" i="14" s="1"/>
  <c r="H695" i="14"/>
  <c r="H385" i="14" s="1"/>
  <c r="G695" i="14"/>
  <c r="AU694" i="14"/>
  <c r="AT694" i="14"/>
  <c r="AS694" i="14"/>
  <c r="AR694" i="14"/>
  <c r="AQ694" i="14"/>
  <c r="AP694" i="14"/>
  <c r="AO694" i="14"/>
  <c r="AN694" i="14"/>
  <c r="AM694" i="14"/>
  <c r="AL694" i="14"/>
  <c r="AK694" i="14"/>
  <c r="AI694" i="14"/>
  <c r="AH694" i="14"/>
  <c r="AG694" i="14"/>
  <c r="AF694" i="14"/>
  <c r="AE694" i="14"/>
  <c r="AD694" i="14"/>
  <c r="AC694" i="14"/>
  <c r="AB694" i="14"/>
  <c r="AA694" i="14"/>
  <c r="Z694" i="14"/>
  <c r="Y694" i="14"/>
  <c r="W694" i="14"/>
  <c r="V694" i="14"/>
  <c r="U694" i="14"/>
  <c r="T694" i="14"/>
  <c r="S694" i="14"/>
  <c r="R694" i="14"/>
  <c r="Q694" i="14"/>
  <c r="P694" i="14"/>
  <c r="O694" i="14"/>
  <c r="N694" i="14"/>
  <c r="M694" i="14"/>
  <c r="K694" i="14"/>
  <c r="K48" i="14" s="1"/>
  <c r="H694" i="14"/>
  <c r="AX694" i="14" s="1"/>
  <c r="AZ48" i="14" s="1"/>
  <c r="G694" i="14"/>
  <c r="AU693" i="14"/>
  <c r="AT693" i="14"/>
  <c r="AS693" i="14"/>
  <c r="AR693" i="14"/>
  <c r="AQ693" i="14"/>
  <c r="AP693" i="14"/>
  <c r="AO693" i="14"/>
  <c r="AN693" i="14"/>
  <c r="AM693" i="14"/>
  <c r="AL693" i="14"/>
  <c r="AK693" i="14"/>
  <c r="AI693" i="14"/>
  <c r="AH693" i="14"/>
  <c r="AG693" i="14"/>
  <c r="AF693" i="14"/>
  <c r="AE693" i="14"/>
  <c r="AD693" i="14"/>
  <c r="AC693" i="14"/>
  <c r="AB693" i="14"/>
  <c r="AA693" i="14"/>
  <c r="Z693" i="14"/>
  <c r="Y693" i="14"/>
  <c r="W693" i="14"/>
  <c r="V693" i="14"/>
  <c r="U693" i="14"/>
  <c r="T693" i="14"/>
  <c r="S693" i="14"/>
  <c r="R693" i="14"/>
  <c r="Q693" i="14"/>
  <c r="P693" i="14"/>
  <c r="O693" i="14"/>
  <c r="N693" i="14"/>
  <c r="M693" i="14"/>
  <c r="K693" i="14"/>
  <c r="K47" i="14" s="1"/>
  <c r="H693" i="14"/>
  <c r="AX693" i="14" s="1"/>
  <c r="G693" i="14"/>
  <c r="AU692" i="14"/>
  <c r="AT692" i="14"/>
  <c r="AS692" i="14"/>
  <c r="AR692" i="14"/>
  <c r="AQ692" i="14"/>
  <c r="AP692" i="14"/>
  <c r="AO692" i="14"/>
  <c r="AN692" i="14"/>
  <c r="AM692" i="14"/>
  <c r="AL692" i="14"/>
  <c r="AK692" i="14"/>
  <c r="AI692" i="14"/>
  <c r="AH692" i="14"/>
  <c r="AG692" i="14"/>
  <c r="AF692" i="14"/>
  <c r="AE692" i="14"/>
  <c r="AD692" i="14"/>
  <c r="AC692" i="14"/>
  <c r="AB692" i="14"/>
  <c r="AA692" i="14"/>
  <c r="Z692" i="14"/>
  <c r="Y692" i="14"/>
  <c r="W692" i="14"/>
  <c r="V692" i="14"/>
  <c r="U692" i="14"/>
  <c r="T692" i="14"/>
  <c r="S692" i="14"/>
  <c r="R692" i="14"/>
  <c r="Q692" i="14"/>
  <c r="P692" i="14"/>
  <c r="O692" i="14"/>
  <c r="N692" i="14"/>
  <c r="M692" i="14"/>
  <c r="K692" i="14"/>
  <c r="K46" i="14" s="1"/>
  <c r="H692" i="14"/>
  <c r="H382" i="14" s="1"/>
  <c r="G692" i="14"/>
  <c r="AU691" i="14"/>
  <c r="AT691" i="14"/>
  <c r="AS691" i="14"/>
  <c r="AR691" i="14"/>
  <c r="AQ691" i="14"/>
  <c r="AP691" i="14"/>
  <c r="AO691" i="14"/>
  <c r="AN691" i="14"/>
  <c r="AM691" i="14"/>
  <c r="AL691" i="14"/>
  <c r="AK691" i="14"/>
  <c r="AI691" i="14"/>
  <c r="AH691" i="14"/>
  <c r="AG691" i="14"/>
  <c r="AF691" i="14"/>
  <c r="AE691" i="14"/>
  <c r="AD691" i="14"/>
  <c r="AC691" i="14"/>
  <c r="AB691" i="14"/>
  <c r="AA691" i="14"/>
  <c r="Z691" i="14"/>
  <c r="Y691" i="14"/>
  <c r="W691" i="14"/>
  <c r="V691" i="14"/>
  <c r="U691" i="14"/>
  <c r="T691" i="14"/>
  <c r="S691" i="14"/>
  <c r="R691" i="14"/>
  <c r="Q691" i="14"/>
  <c r="P691" i="14"/>
  <c r="O691" i="14"/>
  <c r="N691" i="14"/>
  <c r="M691" i="14"/>
  <c r="K691" i="14"/>
  <c r="H691" i="14"/>
  <c r="AX691" i="14" s="1"/>
  <c r="G691" i="14"/>
  <c r="AU690" i="14"/>
  <c r="AT690" i="14"/>
  <c r="AS690" i="14"/>
  <c r="AR690" i="14"/>
  <c r="AQ690" i="14"/>
  <c r="AP690" i="14"/>
  <c r="AO690" i="14"/>
  <c r="AN690" i="14"/>
  <c r="AM690" i="14"/>
  <c r="AL690" i="14"/>
  <c r="AK690" i="14"/>
  <c r="AI690" i="14"/>
  <c r="AH690" i="14"/>
  <c r="AG690" i="14"/>
  <c r="AF690" i="14"/>
  <c r="AE690" i="14"/>
  <c r="AD690" i="14"/>
  <c r="AC690" i="14"/>
  <c r="AB690" i="14"/>
  <c r="AA690" i="14"/>
  <c r="Z690" i="14"/>
  <c r="Y690" i="14"/>
  <c r="W690" i="14"/>
  <c r="V690" i="14"/>
  <c r="U690" i="14"/>
  <c r="T690" i="14"/>
  <c r="S690" i="14"/>
  <c r="R690" i="14"/>
  <c r="Q690" i="14"/>
  <c r="P690" i="14"/>
  <c r="O690" i="14"/>
  <c r="N690" i="14"/>
  <c r="M690" i="14"/>
  <c r="K690" i="14"/>
  <c r="L690" i="14" s="1"/>
  <c r="H690" i="14"/>
  <c r="G690" i="14"/>
  <c r="AU689" i="14"/>
  <c r="AT689" i="14"/>
  <c r="AS689" i="14"/>
  <c r="AR689" i="14"/>
  <c r="AQ689" i="14"/>
  <c r="AP689" i="14"/>
  <c r="AO689" i="14"/>
  <c r="AN689" i="14"/>
  <c r="AM689" i="14"/>
  <c r="AL689" i="14"/>
  <c r="AK689" i="14"/>
  <c r="AI689" i="14"/>
  <c r="AH689" i="14"/>
  <c r="AG689" i="14"/>
  <c r="AF689" i="14"/>
  <c r="AE689" i="14"/>
  <c r="AD689" i="14"/>
  <c r="AC689" i="14"/>
  <c r="AB689" i="14"/>
  <c r="AA689" i="14"/>
  <c r="Z689" i="14"/>
  <c r="Y689" i="14"/>
  <c r="W689" i="14"/>
  <c r="V689" i="14"/>
  <c r="U689" i="14"/>
  <c r="T689" i="14"/>
  <c r="S689" i="14"/>
  <c r="R689" i="14"/>
  <c r="Q689" i="14"/>
  <c r="P689" i="14"/>
  <c r="O689" i="14"/>
  <c r="N689" i="14"/>
  <c r="M689" i="14"/>
  <c r="K689" i="14"/>
  <c r="K43" i="14" s="1"/>
  <c r="H689" i="14"/>
  <c r="G689" i="14"/>
  <c r="AU688" i="14"/>
  <c r="AT688" i="14"/>
  <c r="AS688" i="14"/>
  <c r="AR688" i="14"/>
  <c r="AQ688" i="14"/>
  <c r="AP688" i="14"/>
  <c r="AO688" i="14"/>
  <c r="AN688" i="14"/>
  <c r="AM688" i="14"/>
  <c r="AL688" i="14"/>
  <c r="AK688" i="14"/>
  <c r="AI688" i="14"/>
  <c r="AH688" i="14"/>
  <c r="AG688" i="14"/>
  <c r="AF688" i="14"/>
  <c r="AE688" i="14"/>
  <c r="AD688" i="14"/>
  <c r="AC688" i="14"/>
  <c r="AB688" i="14"/>
  <c r="AA688" i="14"/>
  <c r="Z688" i="14"/>
  <c r="Y688" i="14"/>
  <c r="W688" i="14"/>
  <c r="V688" i="14"/>
  <c r="U688" i="14"/>
  <c r="T688" i="14"/>
  <c r="S688" i="14"/>
  <c r="R688" i="14"/>
  <c r="Q688" i="14"/>
  <c r="P688" i="14"/>
  <c r="O688" i="14"/>
  <c r="N688" i="14"/>
  <c r="M688" i="14"/>
  <c r="K688" i="14"/>
  <c r="K42" i="14" s="1"/>
  <c r="H688" i="14"/>
  <c r="G688" i="14"/>
  <c r="AU687" i="14"/>
  <c r="AT687" i="14"/>
  <c r="AS687" i="14"/>
  <c r="AR687" i="14"/>
  <c r="AQ687" i="14"/>
  <c r="AP687" i="14"/>
  <c r="AO687" i="14"/>
  <c r="AN687" i="14"/>
  <c r="AM687" i="14"/>
  <c r="AL687" i="14"/>
  <c r="AK687" i="14"/>
  <c r="AI687" i="14"/>
  <c r="AH687" i="14"/>
  <c r="AG687" i="14"/>
  <c r="AF687" i="14"/>
  <c r="AE687" i="14"/>
  <c r="AD687" i="14"/>
  <c r="AC687" i="14"/>
  <c r="AB687" i="14"/>
  <c r="AA687" i="14"/>
  <c r="Z687" i="14"/>
  <c r="Y687" i="14"/>
  <c r="W687" i="14"/>
  <c r="V687" i="14"/>
  <c r="U687" i="14"/>
  <c r="T687" i="14"/>
  <c r="S687" i="14"/>
  <c r="R687" i="14"/>
  <c r="Q687" i="14"/>
  <c r="P687" i="14"/>
  <c r="O687" i="14"/>
  <c r="N687" i="14"/>
  <c r="M687" i="14"/>
  <c r="K687" i="14"/>
  <c r="K41" i="14" s="1"/>
  <c r="H687" i="14"/>
  <c r="H377" i="14" s="1"/>
  <c r="G687" i="14"/>
  <c r="AU686" i="14"/>
  <c r="AT686" i="14"/>
  <c r="AS686" i="14"/>
  <c r="AR686" i="14"/>
  <c r="AQ686" i="14"/>
  <c r="AP686" i="14"/>
  <c r="AO686" i="14"/>
  <c r="AN686" i="14"/>
  <c r="AM686" i="14"/>
  <c r="AL686" i="14"/>
  <c r="AK686" i="14"/>
  <c r="AI686" i="14"/>
  <c r="AH686" i="14"/>
  <c r="AG686" i="14"/>
  <c r="AF686" i="14"/>
  <c r="AE686" i="14"/>
  <c r="AD686" i="14"/>
  <c r="AC686" i="14"/>
  <c r="AB686" i="14"/>
  <c r="AA686" i="14"/>
  <c r="Z686" i="14"/>
  <c r="Y686" i="14"/>
  <c r="W686" i="14"/>
  <c r="V686" i="14"/>
  <c r="U686" i="14"/>
  <c r="T686" i="14"/>
  <c r="S686" i="14"/>
  <c r="R686" i="14"/>
  <c r="Q686" i="14"/>
  <c r="P686" i="14"/>
  <c r="O686" i="14"/>
  <c r="N686" i="14"/>
  <c r="M686" i="14"/>
  <c r="K686" i="14"/>
  <c r="H686" i="14"/>
  <c r="AX686" i="14" s="1"/>
  <c r="G686" i="14"/>
  <c r="AU685" i="14"/>
  <c r="AT685" i="14"/>
  <c r="AS685" i="14"/>
  <c r="AR685" i="14"/>
  <c r="AQ685" i="14"/>
  <c r="AP685" i="14"/>
  <c r="AO685" i="14"/>
  <c r="AN685" i="14"/>
  <c r="AM685" i="14"/>
  <c r="AL685" i="14"/>
  <c r="AK685" i="14"/>
  <c r="AI685" i="14"/>
  <c r="AH685" i="14"/>
  <c r="AG685" i="14"/>
  <c r="AF685" i="14"/>
  <c r="AE685" i="14"/>
  <c r="AD685" i="14"/>
  <c r="AC685" i="14"/>
  <c r="AB685" i="14"/>
  <c r="AA685" i="14"/>
  <c r="Z685" i="14"/>
  <c r="Y685" i="14"/>
  <c r="W685" i="14"/>
  <c r="V685" i="14"/>
  <c r="U685" i="14"/>
  <c r="T685" i="14"/>
  <c r="S685" i="14"/>
  <c r="R685" i="14"/>
  <c r="Q685" i="14"/>
  <c r="P685" i="14"/>
  <c r="O685" i="14"/>
  <c r="N685" i="14"/>
  <c r="M685" i="14"/>
  <c r="K685" i="14"/>
  <c r="K39" i="14" s="1"/>
  <c r="H685" i="14"/>
  <c r="G685" i="14"/>
  <c r="AU684" i="14"/>
  <c r="AT684" i="14"/>
  <c r="AS684" i="14"/>
  <c r="AR684" i="14"/>
  <c r="AQ684" i="14"/>
  <c r="AP684" i="14"/>
  <c r="AO684" i="14"/>
  <c r="AN684" i="14"/>
  <c r="AM684" i="14"/>
  <c r="AL684" i="14"/>
  <c r="AK684" i="14"/>
  <c r="AI684" i="14"/>
  <c r="AH684" i="14"/>
  <c r="AG684" i="14"/>
  <c r="AF684" i="14"/>
  <c r="AE684" i="14"/>
  <c r="AD684" i="14"/>
  <c r="AC684" i="14"/>
  <c r="AB684" i="14"/>
  <c r="AA684" i="14"/>
  <c r="Z684" i="14"/>
  <c r="Y684" i="14"/>
  <c r="W684" i="14"/>
  <c r="V684" i="14"/>
  <c r="U684" i="14"/>
  <c r="T684" i="14"/>
  <c r="S684" i="14"/>
  <c r="R684" i="14"/>
  <c r="Q684" i="14"/>
  <c r="P684" i="14"/>
  <c r="O684" i="14"/>
  <c r="N684" i="14"/>
  <c r="M684" i="14"/>
  <c r="K684" i="14"/>
  <c r="H684" i="14"/>
  <c r="AX684" i="14" s="1"/>
  <c r="G684" i="14"/>
  <c r="AU683" i="14"/>
  <c r="AT683" i="14"/>
  <c r="AS683" i="14"/>
  <c r="AR683" i="14"/>
  <c r="AQ683" i="14"/>
  <c r="AP683" i="14"/>
  <c r="AO683" i="14"/>
  <c r="AN683" i="14"/>
  <c r="AM683" i="14"/>
  <c r="AL683" i="14"/>
  <c r="AK683" i="14"/>
  <c r="AI683" i="14"/>
  <c r="AH683" i="14"/>
  <c r="AG683" i="14"/>
  <c r="AF683" i="14"/>
  <c r="AE683" i="14"/>
  <c r="AD683" i="14"/>
  <c r="AC683" i="14"/>
  <c r="AB683" i="14"/>
  <c r="AA683" i="14"/>
  <c r="Z683" i="14"/>
  <c r="Y683" i="14"/>
  <c r="W683" i="14"/>
  <c r="V683" i="14"/>
  <c r="U683" i="14"/>
  <c r="T683" i="14"/>
  <c r="S683" i="14"/>
  <c r="R683" i="14"/>
  <c r="Q683" i="14"/>
  <c r="P683" i="14"/>
  <c r="O683" i="14"/>
  <c r="N683" i="14"/>
  <c r="M683" i="14"/>
  <c r="K683" i="14"/>
  <c r="K37" i="14" s="1"/>
  <c r="H683" i="14"/>
  <c r="G683" i="14"/>
  <c r="G37" i="14" s="1"/>
  <c r="AU682" i="14"/>
  <c r="AT682" i="14"/>
  <c r="AS682" i="14"/>
  <c r="AR682" i="14"/>
  <c r="AQ682" i="14"/>
  <c r="AP682" i="14"/>
  <c r="AO682" i="14"/>
  <c r="AN682" i="14"/>
  <c r="AM682" i="14"/>
  <c r="AL682" i="14"/>
  <c r="AK682" i="14"/>
  <c r="AI682" i="14"/>
  <c r="AH682" i="14"/>
  <c r="AG682" i="14"/>
  <c r="AF682" i="14"/>
  <c r="AE682" i="14"/>
  <c r="AD682" i="14"/>
  <c r="AC682" i="14"/>
  <c r="AB682" i="14"/>
  <c r="AA682" i="14"/>
  <c r="Z682" i="14"/>
  <c r="Y682" i="14"/>
  <c r="W682" i="14"/>
  <c r="V682" i="14"/>
  <c r="U682" i="14"/>
  <c r="T682" i="14"/>
  <c r="S682" i="14"/>
  <c r="R682" i="14"/>
  <c r="Q682" i="14"/>
  <c r="P682" i="14"/>
  <c r="O682" i="14"/>
  <c r="N682" i="14"/>
  <c r="M682" i="14"/>
  <c r="K682" i="14"/>
  <c r="K36" i="14" s="1"/>
  <c r="H682" i="14"/>
  <c r="H372" i="14" s="1"/>
  <c r="G682" i="14"/>
  <c r="AU681" i="14"/>
  <c r="AT681" i="14"/>
  <c r="AS681" i="14"/>
  <c r="AR681" i="14"/>
  <c r="AQ681" i="14"/>
  <c r="AP681" i="14"/>
  <c r="AO681" i="14"/>
  <c r="AN681" i="14"/>
  <c r="AM681" i="14"/>
  <c r="AL681" i="14"/>
  <c r="AK681" i="14"/>
  <c r="AI681" i="14"/>
  <c r="AH681" i="14"/>
  <c r="AG681" i="14"/>
  <c r="AF681" i="14"/>
  <c r="AE681" i="14"/>
  <c r="AD681" i="14"/>
  <c r="AC681" i="14"/>
  <c r="AB681" i="14"/>
  <c r="AA681" i="14"/>
  <c r="Z681" i="14"/>
  <c r="Y681" i="14"/>
  <c r="W681" i="14"/>
  <c r="V681" i="14"/>
  <c r="U681" i="14"/>
  <c r="T681" i="14"/>
  <c r="S681" i="14"/>
  <c r="R681" i="14"/>
  <c r="Q681" i="14"/>
  <c r="P681" i="14"/>
  <c r="O681" i="14"/>
  <c r="N681" i="14"/>
  <c r="M681" i="14"/>
  <c r="K681" i="14"/>
  <c r="K35" i="14" s="1"/>
  <c r="H681" i="14"/>
  <c r="G681" i="14"/>
  <c r="G35" i="14" s="1"/>
  <c r="AU680" i="14"/>
  <c r="AT680" i="14"/>
  <c r="AS680" i="14"/>
  <c r="AR680" i="14"/>
  <c r="AQ680" i="14"/>
  <c r="AP680" i="14"/>
  <c r="AO680" i="14"/>
  <c r="AN680" i="14"/>
  <c r="AM680" i="14"/>
  <c r="AL680" i="14"/>
  <c r="AK680" i="14"/>
  <c r="AI680" i="14"/>
  <c r="AH680" i="14"/>
  <c r="AG680" i="14"/>
  <c r="AF680" i="14"/>
  <c r="AE680" i="14"/>
  <c r="AD680" i="14"/>
  <c r="AC680" i="14"/>
  <c r="AB680" i="14"/>
  <c r="AA680" i="14"/>
  <c r="Z680" i="14"/>
  <c r="Y680" i="14"/>
  <c r="W680" i="14"/>
  <c r="V680" i="14"/>
  <c r="U680" i="14"/>
  <c r="T680" i="14"/>
  <c r="S680" i="14"/>
  <c r="R680" i="14"/>
  <c r="Q680" i="14"/>
  <c r="P680" i="14"/>
  <c r="O680" i="14"/>
  <c r="N680" i="14"/>
  <c r="M680" i="14"/>
  <c r="K680" i="14"/>
  <c r="K34" i="14" s="1"/>
  <c r="H680" i="14"/>
  <c r="G680" i="14"/>
  <c r="AU679" i="14"/>
  <c r="AT679" i="14"/>
  <c r="AS679" i="14"/>
  <c r="AR679" i="14"/>
  <c r="AQ679" i="14"/>
  <c r="AP679" i="14"/>
  <c r="AO679" i="14"/>
  <c r="AN679" i="14"/>
  <c r="AM679" i="14"/>
  <c r="AL679" i="14"/>
  <c r="AK679" i="14"/>
  <c r="AI679" i="14"/>
  <c r="AH679" i="14"/>
  <c r="AG679" i="14"/>
  <c r="AF679" i="14"/>
  <c r="AE679" i="14"/>
  <c r="AD679" i="14"/>
  <c r="AC679" i="14"/>
  <c r="AB679" i="14"/>
  <c r="AA679" i="14"/>
  <c r="Z679" i="14"/>
  <c r="Y679" i="14"/>
  <c r="W679" i="14"/>
  <c r="V679" i="14"/>
  <c r="U679" i="14"/>
  <c r="T679" i="14"/>
  <c r="S679" i="14"/>
  <c r="R679" i="14"/>
  <c r="Q679" i="14"/>
  <c r="P679" i="14"/>
  <c r="O679" i="14"/>
  <c r="N679" i="14"/>
  <c r="M679" i="14"/>
  <c r="K679" i="14"/>
  <c r="H679" i="14"/>
  <c r="G679" i="14"/>
  <c r="AU678" i="14"/>
  <c r="AT678" i="14"/>
  <c r="AS678" i="14"/>
  <c r="AR678" i="14"/>
  <c r="AQ678" i="14"/>
  <c r="AP678" i="14"/>
  <c r="AO678" i="14"/>
  <c r="AN678" i="14"/>
  <c r="AM678" i="14"/>
  <c r="AL678" i="14"/>
  <c r="AK678" i="14"/>
  <c r="AI678" i="14"/>
  <c r="AH678" i="14"/>
  <c r="AG678" i="14"/>
  <c r="AF678" i="14"/>
  <c r="AE678" i="14"/>
  <c r="AD678" i="14"/>
  <c r="AC678" i="14"/>
  <c r="AB678" i="14"/>
  <c r="AA678" i="14"/>
  <c r="Z678" i="14"/>
  <c r="Y678" i="14"/>
  <c r="W678" i="14"/>
  <c r="V678" i="14"/>
  <c r="U678" i="14"/>
  <c r="T678" i="14"/>
  <c r="S678" i="14"/>
  <c r="R678" i="14"/>
  <c r="Q678" i="14"/>
  <c r="P678" i="14"/>
  <c r="O678" i="14"/>
  <c r="N678" i="14"/>
  <c r="M678" i="14"/>
  <c r="K678" i="14"/>
  <c r="K32" i="14" s="1"/>
  <c r="H678" i="14"/>
  <c r="G678" i="14"/>
  <c r="G32" i="14" s="1"/>
  <c r="AU677" i="14"/>
  <c r="AT677" i="14"/>
  <c r="AS677" i="14"/>
  <c r="AR677" i="14"/>
  <c r="AQ677" i="14"/>
  <c r="AP677" i="14"/>
  <c r="AO677" i="14"/>
  <c r="AN677" i="14"/>
  <c r="AM677" i="14"/>
  <c r="AL677" i="14"/>
  <c r="AK677" i="14"/>
  <c r="AI677" i="14"/>
  <c r="AH677" i="14"/>
  <c r="AG677" i="14"/>
  <c r="AF677" i="14"/>
  <c r="AE677" i="14"/>
  <c r="AD677" i="14"/>
  <c r="AC677" i="14"/>
  <c r="AB677" i="14"/>
  <c r="AA677" i="14"/>
  <c r="Z677" i="14"/>
  <c r="Y677" i="14"/>
  <c r="W677" i="14"/>
  <c r="V677" i="14"/>
  <c r="U677" i="14"/>
  <c r="T677" i="14"/>
  <c r="S677" i="14"/>
  <c r="R677" i="14"/>
  <c r="Q677" i="14"/>
  <c r="P677" i="14"/>
  <c r="O677" i="14"/>
  <c r="N677" i="14"/>
  <c r="M677" i="14"/>
  <c r="K677" i="14"/>
  <c r="K31" i="14" s="1"/>
  <c r="H677" i="14"/>
  <c r="H31" i="14" s="1"/>
  <c r="G677" i="14"/>
  <c r="G31" i="14" s="1"/>
  <c r="AU676" i="14"/>
  <c r="AT676" i="14"/>
  <c r="AS676" i="14"/>
  <c r="AR676" i="14"/>
  <c r="AQ676" i="14"/>
  <c r="AP676" i="14"/>
  <c r="AO676" i="14"/>
  <c r="AN676" i="14"/>
  <c r="AM676" i="14"/>
  <c r="AL676" i="14"/>
  <c r="AK676" i="14"/>
  <c r="AI676" i="14"/>
  <c r="AH676" i="14"/>
  <c r="AG676" i="14"/>
  <c r="AF676" i="14"/>
  <c r="AE676" i="14"/>
  <c r="AD676" i="14"/>
  <c r="AC676" i="14"/>
  <c r="AB676" i="14"/>
  <c r="AA676" i="14"/>
  <c r="Z676" i="14"/>
  <c r="Y676" i="14"/>
  <c r="W676" i="14"/>
  <c r="V676" i="14"/>
  <c r="U676" i="14"/>
  <c r="T676" i="14"/>
  <c r="S676" i="14"/>
  <c r="R676" i="14"/>
  <c r="Q676" i="14"/>
  <c r="P676" i="14"/>
  <c r="O676" i="14"/>
  <c r="N676" i="14"/>
  <c r="M676" i="14"/>
  <c r="K676" i="14"/>
  <c r="K30" i="14" s="1"/>
  <c r="H676" i="14"/>
  <c r="H30" i="14" s="1"/>
  <c r="G676" i="14"/>
  <c r="AU675" i="14"/>
  <c r="AT675" i="14"/>
  <c r="AS675" i="14"/>
  <c r="AR675" i="14"/>
  <c r="AQ675" i="14"/>
  <c r="AP675" i="14"/>
  <c r="AO675" i="14"/>
  <c r="AN675" i="14"/>
  <c r="AM675" i="14"/>
  <c r="AL675" i="14"/>
  <c r="AK675" i="14"/>
  <c r="AI675" i="14"/>
  <c r="AH675" i="14"/>
  <c r="AG675" i="14"/>
  <c r="AF675" i="14"/>
  <c r="AE675" i="14"/>
  <c r="AD675" i="14"/>
  <c r="AC675" i="14"/>
  <c r="AB675" i="14"/>
  <c r="AA675" i="14"/>
  <c r="Z675" i="14"/>
  <c r="Y675" i="14"/>
  <c r="W675" i="14"/>
  <c r="V675" i="14"/>
  <c r="U675" i="14"/>
  <c r="T675" i="14"/>
  <c r="S675" i="14"/>
  <c r="R675" i="14"/>
  <c r="Q675" i="14"/>
  <c r="P675" i="14"/>
  <c r="O675" i="14"/>
  <c r="N675" i="14"/>
  <c r="M675" i="14"/>
  <c r="K675" i="14"/>
  <c r="H675" i="14"/>
  <c r="G675" i="14"/>
  <c r="G29" i="14" s="1"/>
  <c r="AU674" i="14"/>
  <c r="AT674" i="14"/>
  <c r="AS674" i="14"/>
  <c r="AR674" i="14"/>
  <c r="AQ674" i="14"/>
  <c r="AP674" i="14"/>
  <c r="AO674" i="14"/>
  <c r="AN674" i="14"/>
  <c r="AM674" i="14"/>
  <c r="AL674" i="14"/>
  <c r="AK674" i="14"/>
  <c r="AI674" i="14"/>
  <c r="AH674" i="14"/>
  <c r="AG674" i="14"/>
  <c r="AF674" i="14"/>
  <c r="AE674" i="14"/>
  <c r="AD674" i="14"/>
  <c r="AC674" i="14"/>
  <c r="AB674" i="14"/>
  <c r="AA674" i="14"/>
  <c r="Z674" i="14"/>
  <c r="Y674" i="14"/>
  <c r="W674" i="14"/>
  <c r="V674" i="14"/>
  <c r="U674" i="14"/>
  <c r="T674" i="14"/>
  <c r="S674" i="14"/>
  <c r="R674" i="14"/>
  <c r="Q674" i="14"/>
  <c r="P674" i="14"/>
  <c r="O674" i="14"/>
  <c r="N674" i="14"/>
  <c r="M674" i="14"/>
  <c r="K674" i="14"/>
  <c r="K28" i="14" s="1"/>
  <c r="H674" i="14"/>
  <c r="G674" i="14"/>
  <c r="G28" i="14" s="1"/>
  <c r="AU673" i="14"/>
  <c r="AT673" i="14"/>
  <c r="AS673" i="14"/>
  <c r="AR673" i="14"/>
  <c r="AQ673" i="14"/>
  <c r="AP673" i="14"/>
  <c r="AO673" i="14"/>
  <c r="AN673" i="14"/>
  <c r="AM673" i="14"/>
  <c r="AL673" i="14"/>
  <c r="AK673" i="14"/>
  <c r="AI673" i="14"/>
  <c r="AH673" i="14"/>
  <c r="AG673" i="14"/>
  <c r="AF673" i="14"/>
  <c r="AE673" i="14"/>
  <c r="AD673" i="14"/>
  <c r="AC673" i="14"/>
  <c r="AB673" i="14"/>
  <c r="AA673" i="14"/>
  <c r="Z673" i="14"/>
  <c r="Y673" i="14"/>
  <c r="W673" i="14"/>
  <c r="V673" i="14"/>
  <c r="U673" i="14"/>
  <c r="T673" i="14"/>
  <c r="S673" i="14"/>
  <c r="R673" i="14"/>
  <c r="Q673" i="14"/>
  <c r="P673" i="14"/>
  <c r="O673" i="14"/>
  <c r="N673" i="14"/>
  <c r="M673" i="14"/>
  <c r="K673" i="14"/>
  <c r="K27" i="14" s="1"/>
  <c r="H673" i="14"/>
  <c r="AX673" i="14" s="1"/>
  <c r="AZ27" i="14" s="1"/>
  <c r="G673" i="14"/>
  <c r="AU672" i="14"/>
  <c r="AT672" i="14"/>
  <c r="AS672" i="14"/>
  <c r="AR672" i="14"/>
  <c r="AQ672" i="14"/>
  <c r="AP672" i="14"/>
  <c r="AO672" i="14"/>
  <c r="AN672" i="14"/>
  <c r="AM672" i="14"/>
  <c r="AL672" i="14"/>
  <c r="AK672" i="14"/>
  <c r="AI672" i="14"/>
  <c r="AH672" i="14"/>
  <c r="AG672" i="14"/>
  <c r="AF672" i="14"/>
  <c r="AE672" i="14"/>
  <c r="AD672" i="14"/>
  <c r="AC672" i="14"/>
  <c r="AB672" i="14"/>
  <c r="AA672" i="14"/>
  <c r="Z672" i="14"/>
  <c r="Y672" i="14"/>
  <c r="W672" i="14"/>
  <c r="V672" i="14"/>
  <c r="U672" i="14"/>
  <c r="T672" i="14"/>
  <c r="S672" i="14"/>
  <c r="R672" i="14"/>
  <c r="Q672" i="14"/>
  <c r="P672" i="14"/>
  <c r="O672" i="14"/>
  <c r="N672" i="14"/>
  <c r="M672" i="14"/>
  <c r="K672" i="14"/>
  <c r="K26" i="14" s="1"/>
  <c r="H672" i="14"/>
  <c r="AX672" i="14" s="1"/>
  <c r="G672" i="14"/>
  <c r="G26" i="14" s="1"/>
  <c r="AU671" i="14"/>
  <c r="AT671" i="14"/>
  <c r="AS671" i="14"/>
  <c r="AR671" i="14"/>
  <c r="AQ671" i="14"/>
  <c r="AP671" i="14"/>
  <c r="AO671" i="14"/>
  <c r="AN671" i="14"/>
  <c r="AM671" i="14"/>
  <c r="AL671" i="14"/>
  <c r="AK671" i="14"/>
  <c r="AI671" i="14"/>
  <c r="AH671" i="14"/>
  <c r="AG671" i="14"/>
  <c r="AF671" i="14"/>
  <c r="AE671" i="14"/>
  <c r="AD671" i="14"/>
  <c r="AC671" i="14"/>
  <c r="AB671" i="14"/>
  <c r="AA671" i="14"/>
  <c r="Z671" i="14"/>
  <c r="Y671" i="14"/>
  <c r="W671" i="14"/>
  <c r="V671" i="14"/>
  <c r="U671" i="14"/>
  <c r="T671" i="14"/>
  <c r="S671" i="14"/>
  <c r="R671" i="14"/>
  <c r="Q671" i="14"/>
  <c r="P671" i="14"/>
  <c r="O671" i="14"/>
  <c r="N671" i="14"/>
  <c r="M671" i="14"/>
  <c r="K671" i="14"/>
  <c r="K25" i="14" s="1"/>
  <c r="H671" i="14"/>
  <c r="H361" i="14" s="1"/>
  <c r="G671" i="14"/>
  <c r="G25" i="14" s="1"/>
  <c r="AU670" i="14"/>
  <c r="AT670" i="14"/>
  <c r="AS670" i="14"/>
  <c r="AR670" i="14"/>
  <c r="AQ670" i="14"/>
  <c r="AP670" i="14"/>
  <c r="AO670" i="14"/>
  <c r="AN670" i="14"/>
  <c r="AM670" i="14"/>
  <c r="AL670" i="14"/>
  <c r="AK670" i="14"/>
  <c r="AI670" i="14"/>
  <c r="AH670" i="14"/>
  <c r="AG670" i="14"/>
  <c r="AF670" i="14"/>
  <c r="AE670" i="14"/>
  <c r="AD670" i="14"/>
  <c r="AC670" i="14"/>
  <c r="AB670" i="14"/>
  <c r="AA670" i="14"/>
  <c r="Z670" i="14"/>
  <c r="Y670" i="14"/>
  <c r="W670" i="14"/>
  <c r="V670" i="14"/>
  <c r="U670" i="14"/>
  <c r="T670" i="14"/>
  <c r="S670" i="14"/>
  <c r="R670" i="14"/>
  <c r="Q670" i="14"/>
  <c r="P670" i="14"/>
  <c r="O670" i="14"/>
  <c r="N670" i="14"/>
  <c r="M670" i="14"/>
  <c r="K670" i="14"/>
  <c r="H670" i="14"/>
  <c r="H360" i="14" s="1"/>
  <c r="G670" i="14"/>
  <c r="AU669" i="14"/>
  <c r="AT669" i="14"/>
  <c r="AS669" i="14"/>
  <c r="AR669" i="14"/>
  <c r="AQ669" i="14"/>
  <c r="AP669" i="14"/>
  <c r="AO669" i="14"/>
  <c r="AN669" i="14"/>
  <c r="AM669" i="14"/>
  <c r="AL669" i="14"/>
  <c r="AK669" i="14"/>
  <c r="AI669" i="14"/>
  <c r="AH669" i="14"/>
  <c r="AG669" i="14"/>
  <c r="AF669" i="14"/>
  <c r="AE669" i="14"/>
  <c r="AD669" i="14"/>
  <c r="AC669" i="14"/>
  <c r="AB669" i="14"/>
  <c r="AA669" i="14"/>
  <c r="Z669" i="14"/>
  <c r="Y669" i="14"/>
  <c r="W669" i="14"/>
  <c r="V669" i="14"/>
  <c r="U669" i="14"/>
  <c r="T669" i="14"/>
  <c r="S669" i="14"/>
  <c r="R669" i="14"/>
  <c r="Q669" i="14"/>
  <c r="P669" i="14"/>
  <c r="O669" i="14"/>
  <c r="N669" i="14"/>
  <c r="M669" i="14"/>
  <c r="K669" i="14"/>
  <c r="K23" i="14" s="1"/>
  <c r="H669" i="14"/>
  <c r="H359" i="14" s="1"/>
  <c r="G669" i="14"/>
  <c r="G23" i="14" s="1"/>
  <c r="AU668" i="14"/>
  <c r="AT668" i="14"/>
  <c r="AS668" i="14"/>
  <c r="AR668" i="14"/>
  <c r="AQ668" i="14"/>
  <c r="AP668" i="14"/>
  <c r="AO668" i="14"/>
  <c r="AN668" i="14"/>
  <c r="AM668" i="14"/>
  <c r="AL668" i="14"/>
  <c r="AK668" i="14"/>
  <c r="AI668" i="14"/>
  <c r="AH668" i="14"/>
  <c r="AG668" i="14"/>
  <c r="AF668" i="14"/>
  <c r="AE668" i="14"/>
  <c r="AD668" i="14"/>
  <c r="AC668" i="14"/>
  <c r="AB668" i="14"/>
  <c r="AA668" i="14"/>
  <c r="Z668" i="14"/>
  <c r="Y668" i="14"/>
  <c r="W668" i="14"/>
  <c r="V668" i="14"/>
  <c r="U668" i="14"/>
  <c r="T668" i="14"/>
  <c r="S668" i="14"/>
  <c r="R668" i="14"/>
  <c r="Q668" i="14"/>
  <c r="P668" i="14"/>
  <c r="O668" i="14"/>
  <c r="N668" i="14"/>
  <c r="M668" i="14"/>
  <c r="K668" i="14"/>
  <c r="K22" i="14" s="1"/>
  <c r="H668" i="14"/>
  <c r="G668" i="14"/>
  <c r="AU667" i="14"/>
  <c r="AT667" i="14"/>
  <c r="AS667" i="14"/>
  <c r="AR667" i="14"/>
  <c r="AQ667" i="14"/>
  <c r="AP667" i="14"/>
  <c r="AO667" i="14"/>
  <c r="AN667" i="14"/>
  <c r="AM667" i="14"/>
  <c r="AL667" i="14"/>
  <c r="AK667" i="14"/>
  <c r="AI667" i="14"/>
  <c r="AH667" i="14"/>
  <c r="AG667" i="14"/>
  <c r="AF667" i="14"/>
  <c r="AE667" i="14"/>
  <c r="AD667" i="14"/>
  <c r="AC667" i="14"/>
  <c r="AB667" i="14"/>
  <c r="AA667" i="14"/>
  <c r="Z667" i="14"/>
  <c r="Y667" i="14"/>
  <c r="W667" i="14"/>
  <c r="V667" i="14"/>
  <c r="U667" i="14"/>
  <c r="T667" i="14"/>
  <c r="S667" i="14"/>
  <c r="R667" i="14"/>
  <c r="Q667" i="14"/>
  <c r="P667" i="14"/>
  <c r="O667" i="14"/>
  <c r="N667" i="14"/>
  <c r="M667" i="14"/>
  <c r="K667" i="14"/>
  <c r="K21" i="14" s="1"/>
  <c r="H667" i="14"/>
  <c r="AX667" i="14" s="1"/>
  <c r="G667" i="14"/>
  <c r="G21" i="14" s="1"/>
  <c r="AU666" i="14"/>
  <c r="AT666" i="14"/>
  <c r="AS666" i="14"/>
  <c r="AR666" i="14"/>
  <c r="AQ666" i="14"/>
  <c r="AP666" i="14"/>
  <c r="AO666" i="14"/>
  <c r="AN666" i="14"/>
  <c r="AM666" i="14"/>
  <c r="AL666" i="14"/>
  <c r="AK666" i="14"/>
  <c r="AI666" i="14"/>
  <c r="AH666" i="14"/>
  <c r="AG666" i="14"/>
  <c r="AF666" i="14"/>
  <c r="AE666" i="14"/>
  <c r="AD666" i="14"/>
  <c r="AC666" i="14"/>
  <c r="AB666" i="14"/>
  <c r="AA666" i="14"/>
  <c r="Z666" i="14"/>
  <c r="Y666" i="14"/>
  <c r="W666" i="14"/>
  <c r="V666" i="14"/>
  <c r="U666" i="14"/>
  <c r="T666" i="14"/>
  <c r="S666" i="14"/>
  <c r="R666" i="14"/>
  <c r="Q666" i="14"/>
  <c r="P666" i="14"/>
  <c r="O666" i="14"/>
  <c r="N666" i="14"/>
  <c r="M666" i="14"/>
  <c r="K666" i="14"/>
  <c r="K20" i="14" s="1"/>
  <c r="H666" i="14"/>
  <c r="AX666" i="14" s="1"/>
  <c r="AZ20" i="14" s="1"/>
  <c r="G666" i="14"/>
  <c r="G20" i="14" s="1"/>
  <c r="AU665" i="14"/>
  <c r="AT665" i="14"/>
  <c r="AS665" i="14"/>
  <c r="AR665" i="14"/>
  <c r="AQ665" i="14"/>
  <c r="AP665" i="14"/>
  <c r="AO665" i="14"/>
  <c r="AN665" i="14"/>
  <c r="AM665" i="14"/>
  <c r="AL665" i="14"/>
  <c r="AK665" i="14"/>
  <c r="AI665" i="14"/>
  <c r="AH665" i="14"/>
  <c r="AG665" i="14"/>
  <c r="AF665" i="14"/>
  <c r="AE665" i="14"/>
  <c r="AD665" i="14"/>
  <c r="AC665" i="14"/>
  <c r="AB665" i="14"/>
  <c r="AA665" i="14"/>
  <c r="Z665" i="14"/>
  <c r="Y665" i="14"/>
  <c r="W665" i="14"/>
  <c r="V665" i="14"/>
  <c r="U665" i="14"/>
  <c r="T665" i="14"/>
  <c r="S665" i="14"/>
  <c r="R665" i="14"/>
  <c r="Q665" i="14"/>
  <c r="P665" i="14"/>
  <c r="O665" i="14"/>
  <c r="N665" i="14"/>
  <c r="M665" i="14"/>
  <c r="K665" i="14"/>
  <c r="H665" i="14"/>
  <c r="H355" i="14" s="1"/>
  <c r="G665" i="14"/>
  <c r="AU664" i="14"/>
  <c r="AT664" i="14"/>
  <c r="AS664" i="14"/>
  <c r="AR664" i="14"/>
  <c r="AQ664" i="14"/>
  <c r="AP664" i="14"/>
  <c r="AO664" i="14"/>
  <c r="AN664" i="14"/>
  <c r="AM664" i="14"/>
  <c r="AL664" i="14"/>
  <c r="AK664" i="14"/>
  <c r="AI664" i="14"/>
  <c r="AH664" i="14"/>
  <c r="AG664" i="14"/>
  <c r="AF664" i="14"/>
  <c r="AE664" i="14"/>
  <c r="AD664" i="14"/>
  <c r="AC664" i="14"/>
  <c r="AB664" i="14"/>
  <c r="AA664" i="14"/>
  <c r="Z664" i="14"/>
  <c r="Y664" i="14"/>
  <c r="W664" i="14"/>
  <c r="V664" i="14"/>
  <c r="U664" i="14"/>
  <c r="T664" i="14"/>
  <c r="S664" i="14"/>
  <c r="R664" i="14"/>
  <c r="Q664" i="14"/>
  <c r="P664" i="14"/>
  <c r="O664" i="14"/>
  <c r="N664" i="14"/>
  <c r="M664" i="14"/>
  <c r="K664" i="14"/>
  <c r="K18" i="14" s="1"/>
  <c r="H664" i="14"/>
  <c r="H354" i="14" s="1"/>
  <c r="G664" i="14"/>
  <c r="G18" i="14" s="1"/>
  <c r="AU663" i="14"/>
  <c r="AT663" i="14"/>
  <c r="AS663" i="14"/>
  <c r="AR663" i="14"/>
  <c r="AQ663" i="14"/>
  <c r="AP663" i="14"/>
  <c r="AO663" i="14"/>
  <c r="AN663" i="14"/>
  <c r="AM663" i="14"/>
  <c r="AL663" i="14"/>
  <c r="AK663" i="14"/>
  <c r="AI663" i="14"/>
  <c r="AH663" i="14"/>
  <c r="AG663" i="14"/>
  <c r="AF663" i="14"/>
  <c r="AE663" i="14"/>
  <c r="AD663" i="14"/>
  <c r="AC663" i="14"/>
  <c r="AB663" i="14"/>
  <c r="AA663" i="14"/>
  <c r="Z663" i="14"/>
  <c r="Y663" i="14"/>
  <c r="W663" i="14"/>
  <c r="V663" i="14"/>
  <c r="U663" i="14"/>
  <c r="T663" i="14"/>
  <c r="S663" i="14"/>
  <c r="R663" i="14"/>
  <c r="Q663" i="14"/>
  <c r="P663" i="14"/>
  <c r="O663" i="14"/>
  <c r="N663" i="14"/>
  <c r="M663" i="14"/>
  <c r="K663" i="14"/>
  <c r="K17" i="14" s="1"/>
  <c r="H663" i="14"/>
  <c r="G663" i="14"/>
  <c r="AU662" i="14"/>
  <c r="AT662" i="14"/>
  <c r="AS662" i="14"/>
  <c r="AR662" i="14"/>
  <c r="AQ662" i="14"/>
  <c r="AP662" i="14"/>
  <c r="AO662" i="14"/>
  <c r="AN662" i="14"/>
  <c r="AM662" i="14"/>
  <c r="AL662" i="14"/>
  <c r="AK662" i="14"/>
  <c r="AI662" i="14"/>
  <c r="AH662" i="14"/>
  <c r="AG662" i="14"/>
  <c r="AF662" i="14"/>
  <c r="AE662" i="14"/>
  <c r="AD662" i="14"/>
  <c r="AC662" i="14"/>
  <c r="AB662" i="14"/>
  <c r="AA662" i="14"/>
  <c r="Z662" i="14"/>
  <c r="Y662" i="14"/>
  <c r="W662" i="14"/>
  <c r="V662" i="14"/>
  <c r="U662" i="14"/>
  <c r="T662" i="14"/>
  <c r="S662" i="14"/>
  <c r="R662" i="14"/>
  <c r="Q662" i="14"/>
  <c r="P662" i="14"/>
  <c r="O662" i="14"/>
  <c r="N662" i="14"/>
  <c r="M662" i="14"/>
  <c r="K662" i="14"/>
  <c r="K16" i="14" s="1"/>
  <c r="H662" i="14"/>
  <c r="H352" i="14" s="1"/>
  <c r="G662" i="14"/>
  <c r="G16" i="14" s="1"/>
  <c r="AU661" i="14"/>
  <c r="AT661" i="14"/>
  <c r="AS661" i="14"/>
  <c r="AR661" i="14"/>
  <c r="AQ661" i="14"/>
  <c r="AP661" i="14"/>
  <c r="AO661" i="14"/>
  <c r="AN661" i="14"/>
  <c r="AM661" i="14"/>
  <c r="AL661" i="14"/>
  <c r="AK661" i="14"/>
  <c r="AI661" i="14"/>
  <c r="AH661" i="14"/>
  <c r="AG661" i="14"/>
  <c r="AF661" i="14"/>
  <c r="AE661" i="14"/>
  <c r="AD661" i="14"/>
  <c r="AC661" i="14"/>
  <c r="AB661" i="14"/>
  <c r="AA661" i="14"/>
  <c r="Z661" i="14"/>
  <c r="Y661" i="14"/>
  <c r="W661" i="14"/>
  <c r="V661" i="14"/>
  <c r="U661" i="14"/>
  <c r="T661" i="14"/>
  <c r="S661" i="14"/>
  <c r="R661" i="14"/>
  <c r="Q661" i="14"/>
  <c r="P661" i="14"/>
  <c r="O661" i="14"/>
  <c r="N661" i="14"/>
  <c r="M661" i="14"/>
  <c r="K661" i="14"/>
  <c r="K15" i="14" s="1"/>
  <c r="H661" i="14"/>
  <c r="H351" i="14" s="1"/>
  <c r="G661" i="14"/>
  <c r="G15" i="14" s="1"/>
  <c r="AU660" i="14"/>
  <c r="AT660" i="14"/>
  <c r="AS660" i="14"/>
  <c r="AR660" i="14"/>
  <c r="AQ660" i="14"/>
  <c r="AP660" i="14"/>
  <c r="AO660" i="14"/>
  <c r="AN660" i="14"/>
  <c r="AM660" i="14"/>
  <c r="AL660" i="14"/>
  <c r="AK660" i="14"/>
  <c r="AI660" i="14"/>
  <c r="AH660" i="14"/>
  <c r="AG660" i="14"/>
  <c r="AF660" i="14"/>
  <c r="AE660" i="14"/>
  <c r="AD660" i="14"/>
  <c r="AC660" i="14"/>
  <c r="AB660" i="14"/>
  <c r="AA660" i="14"/>
  <c r="Z660" i="14"/>
  <c r="Y660" i="14"/>
  <c r="W660" i="14"/>
  <c r="V660" i="14"/>
  <c r="U660" i="14"/>
  <c r="T660" i="14"/>
  <c r="S660" i="14"/>
  <c r="R660" i="14"/>
  <c r="Q660" i="14"/>
  <c r="P660" i="14"/>
  <c r="O660" i="14"/>
  <c r="N660" i="14"/>
  <c r="M660" i="14"/>
  <c r="K660" i="14"/>
  <c r="K14" i="14" s="1"/>
  <c r="H660" i="14"/>
  <c r="AX660" i="14" s="1"/>
  <c r="G660" i="14"/>
  <c r="AU659" i="14"/>
  <c r="AT659" i="14"/>
  <c r="AS659" i="14"/>
  <c r="AR659" i="14"/>
  <c r="AQ659" i="14"/>
  <c r="AP659" i="14"/>
  <c r="AO659" i="14"/>
  <c r="AN659" i="14"/>
  <c r="AM659" i="14"/>
  <c r="AL659" i="14"/>
  <c r="AK659" i="14"/>
  <c r="AI659" i="14"/>
  <c r="AH659" i="14"/>
  <c r="AG659" i="14"/>
  <c r="AF659" i="14"/>
  <c r="AE659" i="14"/>
  <c r="AD659" i="14"/>
  <c r="AC659" i="14"/>
  <c r="AB659" i="14"/>
  <c r="AA659" i="14"/>
  <c r="Z659" i="14"/>
  <c r="Y659" i="14"/>
  <c r="W659" i="14"/>
  <c r="V659" i="14"/>
  <c r="U659" i="14"/>
  <c r="T659" i="14"/>
  <c r="S659" i="14"/>
  <c r="R659" i="14"/>
  <c r="Q659" i="14"/>
  <c r="P659" i="14"/>
  <c r="O659" i="14"/>
  <c r="N659" i="14"/>
  <c r="M659" i="14"/>
  <c r="K659" i="14"/>
  <c r="K13" i="14" s="1"/>
  <c r="H659" i="14"/>
  <c r="H349" i="14" s="1"/>
  <c r="G659" i="14"/>
  <c r="G13" i="14" s="1"/>
  <c r="AU658" i="14"/>
  <c r="AT658" i="14"/>
  <c r="AS658" i="14"/>
  <c r="AR658" i="14"/>
  <c r="AQ658" i="14"/>
  <c r="AP658" i="14"/>
  <c r="AO658" i="14"/>
  <c r="AN658" i="14"/>
  <c r="AM658" i="14"/>
  <c r="AL658" i="14"/>
  <c r="AK658" i="14"/>
  <c r="AI658" i="14"/>
  <c r="AH658" i="14"/>
  <c r="AG658" i="14"/>
  <c r="AF658" i="14"/>
  <c r="AE658" i="14"/>
  <c r="AD658" i="14"/>
  <c r="AC658" i="14"/>
  <c r="AB658" i="14"/>
  <c r="AA658" i="14"/>
  <c r="Z658" i="14"/>
  <c r="Y658" i="14"/>
  <c r="W658" i="14"/>
  <c r="V658" i="14"/>
  <c r="U658" i="14"/>
  <c r="T658" i="14"/>
  <c r="S658" i="14"/>
  <c r="R658" i="14"/>
  <c r="Q658" i="14"/>
  <c r="P658" i="14"/>
  <c r="O658" i="14"/>
  <c r="N658" i="14"/>
  <c r="M658" i="14"/>
  <c r="K658" i="14"/>
  <c r="K12" i="14" s="1"/>
  <c r="H658" i="14"/>
  <c r="G658" i="14"/>
  <c r="AU657" i="14"/>
  <c r="AT657" i="14"/>
  <c r="AS657" i="14"/>
  <c r="AR657" i="14"/>
  <c r="AQ657" i="14"/>
  <c r="AP657" i="14"/>
  <c r="AO657" i="14"/>
  <c r="AN657" i="14"/>
  <c r="AM657" i="14"/>
  <c r="AL657" i="14"/>
  <c r="AK657" i="14"/>
  <c r="AI657" i="14"/>
  <c r="AH657" i="14"/>
  <c r="AG657" i="14"/>
  <c r="AF657" i="14"/>
  <c r="AE657" i="14"/>
  <c r="AD657" i="14"/>
  <c r="AC657" i="14"/>
  <c r="AB657" i="14"/>
  <c r="AA657" i="14"/>
  <c r="Z657" i="14"/>
  <c r="Y657" i="14"/>
  <c r="W657" i="14"/>
  <c r="V657" i="14"/>
  <c r="U657" i="14"/>
  <c r="T657" i="14"/>
  <c r="S657" i="14"/>
  <c r="R657" i="14"/>
  <c r="Q657" i="14"/>
  <c r="P657" i="14"/>
  <c r="O657" i="14"/>
  <c r="N657" i="14"/>
  <c r="M657" i="14"/>
  <c r="K657" i="14"/>
  <c r="K11" i="14" s="1"/>
  <c r="H657" i="14"/>
  <c r="AX657" i="14" s="1"/>
  <c r="G657" i="14"/>
  <c r="G11" i="14" s="1"/>
  <c r="AU656" i="14"/>
  <c r="AT656" i="14"/>
  <c r="AS656" i="14"/>
  <c r="AR656" i="14"/>
  <c r="AQ656" i="14"/>
  <c r="AP656" i="14"/>
  <c r="AO656" i="14"/>
  <c r="AN656" i="14"/>
  <c r="AM656" i="14"/>
  <c r="AL656" i="14"/>
  <c r="AK656" i="14"/>
  <c r="AI656" i="14"/>
  <c r="AH656" i="14"/>
  <c r="AG656" i="14"/>
  <c r="AF656" i="14"/>
  <c r="AE656" i="14"/>
  <c r="AD656" i="14"/>
  <c r="AC656" i="14"/>
  <c r="AB656" i="14"/>
  <c r="AA656" i="14"/>
  <c r="Z656" i="14"/>
  <c r="Y656" i="14"/>
  <c r="W656" i="14"/>
  <c r="V656" i="14"/>
  <c r="U656" i="14"/>
  <c r="T656" i="14"/>
  <c r="S656" i="14"/>
  <c r="R656" i="14"/>
  <c r="Q656" i="14"/>
  <c r="P656" i="14"/>
  <c r="O656" i="14"/>
  <c r="N656" i="14"/>
  <c r="M656" i="14"/>
  <c r="K656" i="14"/>
  <c r="K10" i="14" s="1"/>
  <c r="H656" i="14"/>
  <c r="H346" i="14" s="1"/>
  <c r="G656" i="14"/>
  <c r="G10" i="14" s="1"/>
  <c r="AU655" i="14"/>
  <c r="AT655" i="14"/>
  <c r="AS655" i="14"/>
  <c r="AR655" i="14"/>
  <c r="AQ655" i="14"/>
  <c r="AP655" i="14"/>
  <c r="AO655" i="14"/>
  <c r="AN655" i="14"/>
  <c r="AM655" i="14"/>
  <c r="AL655" i="14"/>
  <c r="AK655" i="14"/>
  <c r="AI655" i="14"/>
  <c r="AH655" i="14"/>
  <c r="AG655" i="14"/>
  <c r="AF655" i="14"/>
  <c r="AE655" i="14"/>
  <c r="AD655" i="14"/>
  <c r="AC655" i="14"/>
  <c r="AB655" i="14"/>
  <c r="AA655" i="14"/>
  <c r="Z655" i="14"/>
  <c r="Y655" i="14"/>
  <c r="W655" i="14"/>
  <c r="V655" i="14"/>
  <c r="U655" i="14"/>
  <c r="T655" i="14"/>
  <c r="S655" i="14"/>
  <c r="R655" i="14"/>
  <c r="Q655" i="14"/>
  <c r="P655" i="14"/>
  <c r="O655" i="14"/>
  <c r="N655" i="14"/>
  <c r="M655" i="14"/>
  <c r="K655" i="14"/>
  <c r="H655" i="14"/>
  <c r="G655" i="14"/>
  <c r="AU654" i="14"/>
  <c r="AT654" i="14"/>
  <c r="AS654" i="14"/>
  <c r="AR654" i="14"/>
  <c r="AQ654" i="14"/>
  <c r="AP654" i="14"/>
  <c r="AO654" i="14"/>
  <c r="AN654" i="14"/>
  <c r="AM654" i="14"/>
  <c r="AL654" i="14"/>
  <c r="AK654" i="14"/>
  <c r="AI654" i="14"/>
  <c r="AH654" i="14"/>
  <c r="AG654" i="14"/>
  <c r="AF654" i="14"/>
  <c r="AE654" i="14"/>
  <c r="AD654" i="14"/>
  <c r="AC654" i="14"/>
  <c r="AB654" i="14"/>
  <c r="AA654" i="14"/>
  <c r="Z654" i="14"/>
  <c r="Y654" i="14"/>
  <c r="W654" i="14"/>
  <c r="V654" i="14"/>
  <c r="U654" i="14"/>
  <c r="T654" i="14"/>
  <c r="S654" i="14"/>
  <c r="R654" i="14"/>
  <c r="Q654" i="14"/>
  <c r="P654" i="14"/>
  <c r="O654" i="14"/>
  <c r="N654" i="14"/>
  <c r="M654" i="14"/>
  <c r="K654" i="14"/>
  <c r="K8" i="14" s="1"/>
  <c r="H654" i="14"/>
  <c r="H344" i="14" s="1"/>
  <c r="G654" i="14"/>
  <c r="G8" i="14" s="1"/>
  <c r="AU653" i="14"/>
  <c r="AT653" i="14"/>
  <c r="AS653" i="14"/>
  <c r="AR653" i="14"/>
  <c r="AQ653" i="14"/>
  <c r="AP653" i="14"/>
  <c r="AO653" i="14"/>
  <c r="AN653" i="14"/>
  <c r="AM653" i="14"/>
  <c r="AL653" i="14"/>
  <c r="AK653" i="14"/>
  <c r="AI653" i="14"/>
  <c r="AH653" i="14"/>
  <c r="AG653" i="14"/>
  <c r="AF653" i="14"/>
  <c r="AE653" i="14"/>
  <c r="AD653" i="14"/>
  <c r="AC653" i="14"/>
  <c r="AB653" i="14"/>
  <c r="AA653" i="14"/>
  <c r="Z653" i="14"/>
  <c r="Y653" i="14"/>
  <c r="W653" i="14"/>
  <c r="V653" i="14"/>
  <c r="U653" i="14"/>
  <c r="T653" i="14"/>
  <c r="S653" i="14"/>
  <c r="R653" i="14"/>
  <c r="Q653" i="14"/>
  <c r="P653" i="14"/>
  <c r="O653" i="14"/>
  <c r="N653" i="14"/>
  <c r="M653" i="14"/>
  <c r="K653" i="14"/>
  <c r="K7" i="14" s="1"/>
  <c r="H653" i="14"/>
  <c r="G653" i="14"/>
  <c r="AU652" i="14"/>
  <c r="AT652" i="14"/>
  <c r="AS652" i="14"/>
  <c r="AR652" i="14"/>
  <c r="AQ652" i="14"/>
  <c r="AP652" i="14"/>
  <c r="AO652" i="14"/>
  <c r="AN652" i="14"/>
  <c r="AM652" i="14"/>
  <c r="AL652" i="14"/>
  <c r="AK652" i="14"/>
  <c r="AI652" i="14"/>
  <c r="AH652" i="14"/>
  <c r="AG652" i="14"/>
  <c r="AF652" i="14"/>
  <c r="AE652" i="14"/>
  <c r="AD652" i="14"/>
  <c r="AC652" i="14"/>
  <c r="AB652" i="14"/>
  <c r="AA652" i="14"/>
  <c r="Z652" i="14"/>
  <c r="Y652" i="14"/>
  <c r="W652" i="14"/>
  <c r="V652" i="14"/>
  <c r="U652" i="14"/>
  <c r="T652" i="14"/>
  <c r="S652" i="14"/>
  <c r="R652" i="14"/>
  <c r="Q652" i="14"/>
  <c r="P652" i="14"/>
  <c r="O652" i="14"/>
  <c r="N652" i="14"/>
  <c r="M652" i="14"/>
  <c r="K652" i="14"/>
  <c r="K6" i="14" s="1"/>
  <c r="H652" i="14"/>
  <c r="G652" i="14"/>
  <c r="G6" i="14" s="1"/>
  <c r="AU651" i="14"/>
  <c r="AT651" i="14"/>
  <c r="AS651" i="14"/>
  <c r="AR651" i="14"/>
  <c r="AQ651" i="14"/>
  <c r="AP651" i="14"/>
  <c r="AO651" i="14"/>
  <c r="AN651" i="14"/>
  <c r="AM651" i="14"/>
  <c r="AL651" i="14"/>
  <c r="AK651" i="14"/>
  <c r="AI651" i="14"/>
  <c r="AH651" i="14"/>
  <c r="AG651" i="14"/>
  <c r="AF651" i="14"/>
  <c r="AE651" i="14"/>
  <c r="AD651" i="14"/>
  <c r="AC651" i="14"/>
  <c r="AB651" i="14"/>
  <c r="AA651" i="14"/>
  <c r="Z651" i="14"/>
  <c r="Y651" i="14"/>
  <c r="W651" i="14"/>
  <c r="V651" i="14"/>
  <c r="U651" i="14"/>
  <c r="T651" i="14"/>
  <c r="S651" i="14"/>
  <c r="R651" i="14"/>
  <c r="Q651" i="14"/>
  <c r="P651" i="14"/>
  <c r="O651" i="14"/>
  <c r="N651" i="14"/>
  <c r="M651" i="14"/>
  <c r="K651" i="14"/>
  <c r="K5" i="14" s="1"/>
  <c r="H651" i="14"/>
  <c r="H341" i="14" s="1"/>
  <c r="G651" i="14"/>
  <c r="G5" i="14" s="1"/>
  <c r="AU650" i="14"/>
  <c r="AT650" i="14"/>
  <c r="AS650" i="14"/>
  <c r="AR650" i="14"/>
  <c r="AQ650" i="14"/>
  <c r="AP650" i="14"/>
  <c r="AO650" i="14"/>
  <c r="AN650" i="14"/>
  <c r="AM650" i="14"/>
  <c r="AL650" i="14"/>
  <c r="AK650" i="14"/>
  <c r="AI650" i="14"/>
  <c r="AH650" i="14"/>
  <c r="AG650" i="14"/>
  <c r="AF650" i="14"/>
  <c r="AE650" i="14"/>
  <c r="AD650" i="14"/>
  <c r="AC650" i="14"/>
  <c r="AB650" i="14"/>
  <c r="AA650" i="14"/>
  <c r="Z650" i="14"/>
  <c r="Y650" i="14"/>
  <c r="W650" i="14"/>
  <c r="V650" i="14"/>
  <c r="U650" i="14"/>
  <c r="T650" i="14"/>
  <c r="S650" i="14"/>
  <c r="R650" i="14"/>
  <c r="Q650" i="14"/>
  <c r="P650" i="14"/>
  <c r="O650" i="14"/>
  <c r="N650" i="14"/>
  <c r="M650" i="14"/>
  <c r="K650" i="14"/>
  <c r="K4" i="14" s="1"/>
  <c r="H650" i="14"/>
  <c r="AX650" i="14" s="1"/>
  <c r="G650" i="14"/>
  <c r="AU649" i="14"/>
  <c r="AT649" i="14"/>
  <c r="AS649" i="14"/>
  <c r="AR649" i="14"/>
  <c r="AQ649" i="14"/>
  <c r="AP649" i="14"/>
  <c r="AO649" i="14"/>
  <c r="AN649" i="14"/>
  <c r="AM649" i="14"/>
  <c r="AL649" i="14"/>
  <c r="AK649" i="14"/>
  <c r="AI649" i="14"/>
  <c r="AH649" i="14"/>
  <c r="AG649" i="14"/>
  <c r="AF649" i="14"/>
  <c r="AE649" i="14"/>
  <c r="AD649" i="14"/>
  <c r="AC649" i="14"/>
  <c r="AB649" i="14"/>
  <c r="AA649" i="14"/>
  <c r="Z649" i="14"/>
  <c r="Y649" i="14"/>
  <c r="W649" i="14"/>
  <c r="V649" i="14"/>
  <c r="U649" i="14"/>
  <c r="T649" i="14"/>
  <c r="S649" i="14"/>
  <c r="R649" i="14"/>
  <c r="Q649" i="14"/>
  <c r="P649" i="14"/>
  <c r="O649" i="14"/>
  <c r="N649" i="14"/>
  <c r="M649" i="14"/>
  <c r="K649" i="14"/>
  <c r="K3" i="14" s="1"/>
  <c r="H649" i="14"/>
  <c r="H339" i="14" s="1"/>
  <c r="G649" i="14"/>
  <c r="G3" i="14" s="1"/>
  <c r="Z644" i="14"/>
  <c r="L644" i="14"/>
  <c r="Z643" i="14"/>
  <c r="L643" i="14"/>
  <c r="Z641" i="14"/>
  <c r="L641" i="14"/>
  <c r="Z640" i="14"/>
  <c r="L640" i="14"/>
  <c r="Z638" i="14"/>
  <c r="L638" i="14"/>
  <c r="S637" i="14"/>
  <c r="S642" i="14" s="1"/>
  <c r="Z635" i="14"/>
  <c r="L635" i="14"/>
  <c r="Z634" i="14"/>
  <c r="L634" i="14"/>
  <c r="Z632" i="14"/>
  <c r="L632" i="14"/>
  <c r="Z631" i="14"/>
  <c r="L631" i="14"/>
  <c r="Z629" i="14"/>
  <c r="L629" i="14"/>
  <c r="S628" i="14"/>
  <c r="L628" i="14" s="1"/>
  <c r="AW736" i="14"/>
  <c r="AF426" i="14"/>
  <c r="AE426" i="14"/>
  <c r="AD426" i="14"/>
  <c r="AC426" i="14"/>
  <c r="AB426" i="14"/>
  <c r="AA426" i="14"/>
  <c r="Y426" i="14"/>
  <c r="X426" i="14"/>
  <c r="W426" i="14"/>
  <c r="V426" i="14"/>
  <c r="U426" i="14"/>
  <c r="T426" i="14"/>
  <c r="R426" i="14"/>
  <c r="Q426" i="14"/>
  <c r="P426" i="14"/>
  <c r="O426" i="14"/>
  <c r="N426" i="14"/>
  <c r="M426" i="14"/>
  <c r="K426" i="14"/>
  <c r="G426" i="14"/>
  <c r="AY89" i="14"/>
  <c r="AF425" i="14"/>
  <c r="AE425" i="14"/>
  <c r="AD425" i="14"/>
  <c r="AC425" i="14"/>
  <c r="AB425" i="14"/>
  <c r="AA425" i="14"/>
  <c r="Y425" i="14"/>
  <c r="X425" i="14"/>
  <c r="W425" i="14"/>
  <c r="V425" i="14"/>
  <c r="U425" i="14"/>
  <c r="T425" i="14"/>
  <c r="R425" i="14"/>
  <c r="Q425" i="14"/>
  <c r="P425" i="14"/>
  <c r="O425" i="14"/>
  <c r="N425" i="14"/>
  <c r="M425" i="14"/>
  <c r="K425" i="14"/>
  <c r="G425" i="14"/>
  <c r="AF424" i="14"/>
  <c r="AE424" i="14"/>
  <c r="AD424" i="14"/>
  <c r="AC424" i="14"/>
  <c r="AB424" i="14"/>
  <c r="AA424" i="14"/>
  <c r="Y424" i="14"/>
  <c r="X424" i="14"/>
  <c r="W424" i="14"/>
  <c r="V424" i="14"/>
  <c r="U424" i="14"/>
  <c r="T424" i="14"/>
  <c r="R424" i="14"/>
  <c r="Q424" i="14"/>
  <c r="P424" i="14"/>
  <c r="O424" i="14"/>
  <c r="N424" i="14"/>
  <c r="M424" i="14"/>
  <c r="K424" i="14"/>
  <c r="G424" i="14"/>
  <c r="AF423" i="14"/>
  <c r="AE423" i="14"/>
  <c r="AD423" i="14"/>
  <c r="AC423" i="14"/>
  <c r="AB423" i="14"/>
  <c r="AA423" i="14"/>
  <c r="Y423" i="14"/>
  <c r="X423" i="14"/>
  <c r="W423" i="14"/>
  <c r="V423" i="14"/>
  <c r="U423" i="14"/>
  <c r="T423" i="14"/>
  <c r="R423" i="14"/>
  <c r="Q423" i="14"/>
  <c r="P423" i="14"/>
  <c r="O423" i="14"/>
  <c r="N423" i="14"/>
  <c r="M423" i="14"/>
  <c r="K423" i="14"/>
  <c r="H423" i="14"/>
  <c r="G423" i="14"/>
  <c r="AW732" i="14"/>
  <c r="AF422" i="14"/>
  <c r="AE422" i="14"/>
  <c r="AD422" i="14"/>
  <c r="AC422" i="14"/>
  <c r="AB422" i="14"/>
  <c r="AA422" i="14"/>
  <c r="Y422" i="14"/>
  <c r="X422" i="14"/>
  <c r="W422" i="14"/>
  <c r="V422" i="14"/>
  <c r="U422" i="14"/>
  <c r="T422" i="14"/>
  <c r="R422" i="14"/>
  <c r="Q422" i="14"/>
  <c r="P422" i="14"/>
  <c r="O422" i="14"/>
  <c r="N422" i="14"/>
  <c r="M422" i="14"/>
  <c r="K422" i="14"/>
  <c r="J422" i="14"/>
  <c r="H422" i="14"/>
  <c r="G422" i="14"/>
  <c r="AY85" i="14"/>
  <c r="AF421" i="14"/>
  <c r="AE421" i="14"/>
  <c r="AD421" i="14"/>
  <c r="AC421" i="14"/>
  <c r="AB421" i="14"/>
  <c r="AA421" i="14"/>
  <c r="Y421" i="14"/>
  <c r="X421" i="14"/>
  <c r="W421" i="14"/>
  <c r="V421" i="14"/>
  <c r="U421" i="14"/>
  <c r="T421" i="14"/>
  <c r="R421" i="14"/>
  <c r="Q421" i="14"/>
  <c r="P421" i="14"/>
  <c r="O421" i="14"/>
  <c r="N421" i="14"/>
  <c r="M421" i="14"/>
  <c r="K421" i="14"/>
  <c r="G421" i="14"/>
  <c r="AF420" i="14"/>
  <c r="AE420" i="14"/>
  <c r="AD420" i="14"/>
  <c r="AC420" i="14"/>
  <c r="AB420" i="14"/>
  <c r="AA420" i="14"/>
  <c r="Y420" i="14"/>
  <c r="X420" i="14"/>
  <c r="W420" i="14"/>
  <c r="V420" i="14"/>
  <c r="U420" i="14"/>
  <c r="T420" i="14"/>
  <c r="R420" i="14"/>
  <c r="Q420" i="14"/>
  <c r="P420" i="14"/>
  <c r="O420" i="14"/>
  <c r="N420" i="14"/>
  <c r="M420" i="14"/>
  <c r="K420" i="14"/>
  <c r="G420" i="14"/>
  <c r="AY83" i="14"/>
  <c r="AF419" i="14"/>
  <c r="AE419" i="14"/>
  <c r="AD419" i="14"/>
  <c r="AC419" i="14"/>
  <c r="AB419" i="14"/>
  <c r="AA419" i="14"/>
  <c r="Y419" i="14"/>
  <c r="X419" i="14"/>
  <c r="W419" i="14"/>
  <c r="V419" i="14"/>
  <c r="U419" i="14"/>
  <c r="T419" i="14"/>
  <c r="R419" i="14"/>
  <c r="Q419" i="14"/>
  <c r="P419" i="14"/>
  <c r="O419" i="14"/>
  <c r="N419" i="14"/>
  <c r="M419" i="14"/>
  <c r="K419" i="14"/>
  <c r="G419" i="14"/>
  <c r="AF418" i="14"/>
  <c r="AE418" i="14"/>
  <c r="AD418" i="14"/>
  <c r="AC418" i="14"/>
  <c r="AB418" i="14"/>
  <c r="AA418" i="14"/>
  <c r="Y418" i="14"/>
  <c r="X418" i="14"/>
  <c r="W418" i="14"/>
  <c r="V418" i="14"/>
  <c r="U418" i="14"/>
  <c r="T418" i="14"/>
  <c r="R418" i="14"/>
  <c r="Q418" i="14"/>
  <c r="P418" i="14"/>
  <c r="O418" i="14"/>
  <c r="N418" i="14"/>
  <c r="M418" i="14"/>
  <c r="K418" i="14"/>
  <c r="H418" i="14"/>
  <c r="G418" i="14"/>
  <c r="AF417" i="14"/>
  <c r="AE417" i="14"/>
  <c r="AD417" i="14"/>
  <c r="AC417" i="14"/>
  <c r="AB417" i="14"/>
  <c r="AA417" i="14"/>
  <c r="Y417" i="14"/>
  <c r="X417" i="14"/>
  <c r="W417" i="14"/>
  <c r="V417" i="14"/>
  <c r="U417" i="14"/>
  <c r="T417" i="14"/>
  <c r="R417" i="14"/>
  <c r="Q417" i="14"/>
  <c r="P417" i="14"/>
  <c r="O417" i="14"/>
  <c r="N417" i="14"/>
  <c r="M417" i="14"/>
  <c r="K417" i="14"/>
  <c r="G417" i="14"/>
  <c r="AY80" i="14"/>
  <c r="AF416" i="14"/>
  <c r="AE416" i="14"/>
  <c r="AD416" i="14"/>
  <c r="AC416" i="14"/>
  <c r="AB416" i="14"/>
  <c r="AA416" i="14"/>
  <c r="Y416" i="14"/>
  <c r="X416" i="14"/>
  <c r="W416" i="14"/>
  <c r="V416" i="14"/>
  <c r="U416" i="14"/>
  <c r="T416" i="14"/>
  <c r="R416" i="14"/>
  <c r="Q416" i="14"/>
  <c r="P416" i="14"/>
  <c r="O416" i="14"/>
  <c r="N416" i="14"/>
  <c r="M416" i="14"/>
  <c r="K416" i="14"/>
  <c r="G416" i="14"/>
  <c r="AW725" i="14"/>
  <c r="AF415" i="14"/>
  <c r="AE415" i="14"/>
  <c r="AD415" i="14"/>
  <c r="AC415" i="14"/>
  <c r="AB415" i="14"/>
  <c r="AA415" i="14"/>
  <c r="Y415" i="14"/>
  <c r="X415" i="14"/>
  <c r="W415" i="14"/>
  <c r="V415" i="14"/>
  <c r="U415" i="14"/>
  <c r="T415" i="14"/>
  <c r="R415" i="14"/>
  <c r="Q415" i="14"/>
  <c r="P415" i="14"/>
  <c r="O415" i="14"/>
  <c r="N415" i="14"/>
  <c r="M415" i="14"/>
  <c r="K415" i="14"/>
  <c r="G415" i="14"/>
  <c r="AF414" i="14"/>
  <c r="AE414" i="14"/>
  <c r="AD414" i="14"/>
  <c r="AC414" i="14"/>
  <c r="AB414" i="14"/>
  <c r="AA414" i="14"/>
  <c r="Y414" i="14"/>
  <c r="X414" i="14"/>
  <c r="W414" i="14"/>
  <c r="V414" i="14"/>
  <c r="U414" i="14"/>
  <c r="T414" i="14"/>
  <c r="R414" i="14"/>
  <c r="Q414" i="14"/>
  <c r="P414" i="14"/>
  <c r="O414" i="14"/>
  <c r="N414" i="14"/>
  <c r="M414" i="14"/>
  <c r="K414" i="14"/>
  <c r="H414" i="14"/>
  <c r="G414" i="14"/>
  <c r="AY77" i="14"/>
  <c r="AF413" i="14"/>
  <c r="AE413" i="14"/>
  <c r="AD413" i="14"/>
  <c r="AC413" i="14"/>
  <c r="AB413" i="14"/>
  <c r="AA413" i="14"/>
  <c r="Y413" i="14"/>
  <c r="X413" i="14"/>
  <c r="W413" i="14"/>
  <c r="V413" i="14"/>
  <c r="U413" i="14"/>
  <c r="T413" i="14"/>
  <c r="R413" i="14"/>
  <c r="Q413" i="14"/>
  <c r="P413" i="14"/>
  <c r="O413" i="14"/>
  <c r="N413" i="14"/>
  <c r="M413" i="14"/>
  <c r="K413" i="14"/>
  <c r="G413" i="14"/>
  <c r="AF412" i="14"/>
  <c r="AE412" i="14"/>
  <c r="AD412" i="14"/>
  <c r="AC412" i="14"/>
  <c r="AB412" i="14"/>
  <c r="AA412" i="14"/>
  <c r="Y412" i="14"/>
  <c r="X412" i="14"/>
  <c r="W412" i="14"/>
  <c r="V412" i="14"/>
  <c r="U412" i="14"/>
  <c r="T412" i="14"/>
  <c r="R412" i="14"/>
  <c r="Q412" i="14"/>
  <c r="P412" i="14"/>
  <c r="O412" i="14"/>
  <c r="N412" i="14"/>
  <c r="M412" i="14"/>
  <c r="K412" i="14"/>
  <c r="G412" i="14"/>
  <c r="AF411" i="14"/>
  <c r="AE411" i="14"/>
  <c r="AD411" i="14"/>
  <c r="AC411" i="14"/>
  <c r="AB411" i="14"/>
  <c r="AA411" i="14"/>
  <c r="Y411" i="14"/>
  <c r="X411" i="14"/>
  <c r="W411" i="14"/>
  <c r="V411" i="14"/>
  <c r="U411" i="14"/>
  <c r="T411" i="14"/>
  <c r="R411" i="14"/>
  <c r="Q411" i="14"/>
  <c r="P411" i="14"/>
  <c r="O411" i="14"/>
  <c r="N411" i="14"/>
  <c r="M411" i="14"/>
  <c r="K411" i="14"/>
  <c r="G411" i="14"/>
  <c r="AW720" i="14"/>
  <c r="AF410" i="14"/>
  <c r="AE410" i="14"/>
  <c r="AD410" i="14"/>
  <c r="AC410" i="14"/>
  <c r="AB410" i="14"/>
  <c r="AA410" i="14"/>
  <c r="Y410" i="14"/>
  <c r="X410" i="14"/>
  <c r="W410" i="14"/>
  <c r="V410" i="14"/>
  <c r="U410" i="14"/>
  <c r="T410" i="14"/>
  <c r="R410" i="14"/>
  <c r="Q410" i="14"/>
  <c r="P410" i="14"/>
  <c r="O410" i="14"/>
  <c r="N410" i="14"/>
  <c r="M410" i="14"/>
  <c r="K410" i="14"/>
  <c r="G410" i="14"/>
  <c r="AF409" i="14"/>
  <c r="AE409" i="14"/>
  <c r="AD409" i="14"/>
  <c r="AC409" i="14"/>
  <c r="AB409" i="14"/>
  <c r="AA409" i="14"/>
  <c r="Y409" i="14"/>
  <c r="X409" i="14"/>
  <c r="W409" i="14"/>
  <c r="V409" i="14"/>
  <c r="U409" i="14"/>
  <c r="T409" i="14"/>
  <c r="R409" i="14"/>
  <c r="Q409" i="14"/>
  <c r="P409" i="14"/>
  <c r="O409" i="14"/>
  <c r="N409" i="14"/>
  <c r="M409" i="14"/>
  <c r="K409" i="14"/>
  <c r="G409" i="14"/>
  <c r="AF408" i="14"/>
  <c r="AE408" i="14"/>
  <c r="AD408" i="14"/>
  <c r="AC408" i="14"/>
  <c r="AB408" i="14"/>
  <c r="AA408" i="14"/>
  <c r="Y408" i="14"/>
  <c r="X408" i="14"/>
  <c r="W408" i="14"/>
  <c r="V408" i="14"/>
  <c r="U408" i="14"/>
  <c r="T408" i="14"/>
  <c r="R408" i="14"/>
  <c r="Q408" i="14"/>
  <c r="P408" i="14"/>
  <c r="O408" i="14"/>
  <c r="N408" i="14"/>
  <c r="M408" i="14"/>
  <c r="K408" i="14"/>
  <c r="G408" i="14"/>
  <c r="AF407" i="14"/>
  <c r="AE407" i="14"/>
  <c r="AD407" i="14"/>
  <c r="AC407" i="14"/>
  <c r="AB407" i="14"/>
  <c r="AA407" i="14"/>
  <c r="Y407" i="14"/>
  <c r="X407" i="14"/>
  <c r="W407" i="14"/>
  <c r="V407" i="14"/>
  <c r="U407" i="14"/>
  <c r="T407" i="14"/>
  <c r="R407" i="14"/>
  <c r="Q407" i="14"/>
  <c r="P407" i="14"/>
  <c r="O407" i="14"/>
  <c r="N407" i="14"/>
  <c r="M407" i="14"/>
  <c r="K407" i="14"/>
  <c r="H407" i="14"/>
  <c r="G407" i="14"/>
  <c r="AW716" i="14"/>
  <c r="AF406" i="14"/>
  <c r="AE406" i="14"/>
  <c r="AD406" i="14"/>
  <c r="AC406" i="14"/>
  <c r="AB406" i="14"/>
  <c r="AA406" i="14"/>
  <c r="Y406" i="14"/>
  <c r="X406" i="14"/>
  <c r="W406" i="14"/>
  <c r="V406" i="14"/>
  <c r="U406" i="14"/>
  <c r="T406" i="14"/>
  <c r="R406" i="14"/>
  <c r="Q406" i="14"/>
  <c r="P406" i="14"/>
  <c r="O406" i="14"/>
  <c r="N406" i="14"/>
  <c r="M406" i="14"/>
  <c r="K406" i="14"/>
  <c r="G406" i="14"/>
  <c r="AW715" i="14"/>
  <c r="AF405" i="14"/>
  <c r="AE405" i="14"/>
  <c r="AD405" i="14"/>
  <c r="AC405" i="14"/>
  <c r="AB405" i="14"/>
  <c r="AA405" i="14"/>
  <c r="Y405" i="14"/>
  <c r="X405" i="14"/>
  <c r="W405" i="14"/>
  <c r="V405" i="14"/>
  <c r="U405" i="14"/>
  <c r="T405" i="14"/>
  <c r="R405" i="14"/>
  <c r="Q405" i="14"/>
  <c r="P405" i="14"/>
  <c r="O405" i="14"/>
  <c r="N405" i="14"/>
  <c r="M405" i="14"/>
  <c r="K405" i="14"/>
  <c r="G405" i="14"/>
  <c r="AF404" i="14"/>
  <c r="AE404" i="14"/>
  <c r="AD404" i="14"/>
  <c r="AC404" i="14"/>
  <c r="AB404" i="14"/>
  <c r="AA404" i="14"/>
  <c r="Y404" i="14"/>
  <c r="X404" i="14"/>
  <c r="W404" i="14"/>
  <c r="V404" i="14"/>
  <c r="U404" i="14"/>
  <c r="T404" i="14"/>
  <c r="R404" i="14"/>
  <c r="Q404" i="14"/>
  <c r="P404" i="14"/>
  <c r="O404" i="14"/>
  <c r="N404" i="14"/>
  <c r="M404" i="14"/>
  <c r="K404" i="14"/>
  <c r="G404" i="14"/>
  <c r="AW713" i="14"/>
  <c r="AF403" i="14"/>
  <c r="AE403" i="14"/>
  <c r="AD403" i="14"/>
  <c r="AC403" i="14"/>
  <c r="AB403" i="14"/>
  <c r="AA403" i="14"/>
  <c r="Y403" i="14"/>
  <c r="X403" i="14"/>
  <c r="W403" i="14"/>
  <c r="V403" i="14"/>
  <c r="U403" i="14"/>
  <c r="T403" i="14"/>
  <c r="R403" i="14"/>
  <c r="Q403" i="14"/>
  <c r="P403" i="14"/>
  <c r="O403" i="14"/>
  <c r="N403" i="14"/>
  <c r="M403" i="14"/>
  <c r="K403" i="14"/>
  <c r="G403" i="14"/>
  <c r="AF402" i="14"/>
  <c r="AE402" i="14"/>
  <c r="AD402" i="14"/>
  <c r="AC402" i="14"/>
  <c r="AB402" i="14"/>
  <c r="AA402" i="14"/>
  <c r="Y402" i="14"/>
  <c r="X402" i="14"/>
  <c r="W402" i="14"/>
  <c r="V402" i="14"/>
  <c r="U402" i="14"/>
  <c r="T402" i="14"/>
  <c r="R402" i="14"/>
  <c r="Q402" i="14"/>
  <c r="P402" i="14"/>
  <c r="O402" i="14"/>
  <c r="N402" i="14"/>
  <c r="M402" i="14"/>
  <c r="K402" i="14"/>
  <c r="G402" i="14"/>
  <c r="AF401" i="14"/>
  <c r="AE401" i="14"/>
  <c r="AD401" i="14"/>
  <c r="AC401" i="14"/>
  <c r="AB401" i="14"/>
  <c r="AA401" i="14"/>
  <c r="Y401" i="14"/>
  <c r="X401" i="14"/>
  <c r="W401" i="14"/>
  <c r="V401" i="14"/>
  <c r="U401" i="14"/>
  <c r="T401" i="14"/>
  <c r="R401" i="14"/>
  <c r="Q401" i="14"/>
  <c r="P401" i="14"/>
  <c r="O401" i="14"/>
  <c r="N401" i="14"/>
  <c r="M401" i="14"/>
  <c r="K401" i="14"/>
  <c r="H401" i="14"/>
  <c r="G401" i="14"/>
  <c r="AF400" i="14"/>
  <c r="AE400" i="14"/>
  <c r="AD400" i="14"/>
  <c r="AC400" i="14"/>
  <c r="AB400" i="14"/>
  <c r="AA400" i="14"/>
  <c r="Y400" i="14"/>
  <c r="X400" i="14"/>
  <c r="W400" i="14"/>
  <c r="V400" i="14"/>
  <c r="U400" i="14"/>
  <c r="T400" i="14"/>
  <c r="R400" i="14"/>
  <c r="Q400" i="14"/>
  <c r="P400" i="14"/>
  <c r="O400" i="14"/>
  <c r="N400" i="14"/>
  <c r="M400" i="14"/>
  <c r="K400" i="14"/>
  <c r="G400" i="14"/>
  <c r="AF399" i="14"/>
  <c r="AE399" i="14"/>
  <c r="AD399" i="14"/>
  <c r="AC399" i="14"/>
  <c r="AB399" i="14"/>
  <c r="AA399" i="14"/>
  <c r="Y399" i="14"/>
  <c r="X399" i="14"/>
  <c r="W399" i="14"/>
  <c r="V399" i="14"/>
  <c r="U399" i="14"/>
  <c r="T399" i="14"/>
  <c r="R399" i="14"/>
  <c r="Q399" i="14"/>
  <c r="P399" i="14"/>
  <c r="O399" i="14"/>
  <c r="N399" i="14"/>
  <c r="M399" i="14"/>
  <c r="K399" i="14"/>
  <c r="G399" i="14"/>
  <c r="AW708" i="14"/>
  <c r="AF398" i="14"/>
  <c r="AE398" i="14"/>
  <c r="AD398" i="14"/>
  <c r="AC398" i="14"/>
  <c r="AB398" i="14"/>
  <c r="AA398" i="14"/>
  <c r="Y398" i="14"/>
  <c r="X398" i="14"/>
  <c r="W398" i="14"/>
  <c r="V398" i="14"/>
  <c r="U398" i="14"/>
  <c r="T398" i="14"/>
  <c r="R398" i="14"/>
  <c r="Q398" i="14"/>
  <c r="P398" i="14"/>
  <c r="O398" i="14"/>
  <c r="N398" i="14"/>
  <c r="M398" i="14"/>
  <c r="K398" i="14"/>
  <c r="J398" i="14"/>
  <c r="G398" i="14"/>
  <c r="AY61" i="14"/>
  <c r="AF397" i="14"/>
  <c r="AE397" i="14"/>
  <c r="AD397" i="14"/>
  <c r="AC397" i="14"/>
  <c r="AB397" i="14"/>
  <c r="AA397" i="14"/>
  <c r="Y397" i="14"/>
  <c r="X397" i="14"/>
  <c r="W397" i="14"/>
  <c r="V397" i="14"/>
  <c r="U397" i="14"/>
  <c r="T397" i="14"/>
  <c r="R397" i="14"/>
  <c r="Q397" i="14"/>
  <c r="P397" i="14"/>
  <c r="O397" i="14"/>
  <c r="N397" i="14"/>
  <c r="M397" i="14"/>
  <c r="K397" i="14"/>
  <c r="G397" i="14"/>
  <c r="AF396" i="14"/>
  <c r="AE396" i="14"/>
  <c r="AD396" i="14"/>
  <c r="AC396" i="14"/>
  <c r="AB396" i="14"/>
  <c r="AA396" i="14"/>
  <c r="Y396" i="14"/>
  <c r="X396" i="14"/>
  <c r="W396" i="14"/>
  <c r="V396" i="14"/>
  <c r="U396" i="14"/>
  <c r="T396" i="14"/>
  <c r="R396" i="14"/>
  <c r="Q396" i="14"/>
  <c r="P396" i="14"/>
  <c r="O396" i="14"/>
  <c r="N396" i="14"/>
  <c r="M396" i="14"/>
  <c r="K396" i="14"/>
  <c r="H396" i="14"/>
  <c r="G396" i="14"/>
  <c r="AY59" i="14"/>
  <c r="AF395" i="14"/>
  <c r="AE395" i="14"/>
  <c r="AD395" i="14"/>
  <c r="AC395" i="14"/>
  <c r="AB395" i="14"/>
  <c r="AA395" i="14"/>
  <c r="Y395" i="14"/>
  <c r="X395" i="14"/>
  <c r="W395" i="14"/>
  <c r="V395" i="14"/>
  <c r="U395" i="14"/>
  <c r="T395" i="14"/>
  <c r="R395" i="14"/>
  <c r="Q395" i="14"/>
  <c r="P395" i="14"/>
  <c r="O395" i="14"/>
  <c r="N395" i="14"/>
  <c r="M395" i="14"/>
  <c r="K395" i="14"/>
  <c r="H395" i="14"/>
  <c r="G395" i="14"/>
  <c r="AW704" i="14"/>
  <c r="AF394" i="14"/>
  <c r="AE394" i="14"/>
  <c r="AD394" i="14"/>
  <c r="AC394" i="14"/>
  <c r="AB394" i="14"/>
  <c r="AA394" i="14"/>
  <c r="Y394" i="14"/>
  <c r="X394" i="14"/>
  <c r="W394" i="14"/>
  <c r="V394" i="14"/>
  <c r="U394" i="14"/>
  <c r="T394" i="14"/>
  <c r="R394" i="14"/>
  <c r="Q394" i="14"/>
  <c r="P394" i="14"/>
  <c r="O394" i="14"/>
  <c r="N394" i="14"/>
  <c r="M394" i="14"/>
  <c r="K394" i="14"/>
  <c r="G394" i="14"/>
  <c r="AW703" i="14"/>
  <c r="AF393" i="14"/>
  <c r="AE393" i="14"/>
  <c r="AD393" i="14"/>
  <c r="AC393" i="14"/>
  <c r="AB393" i="14"/>
  <c r="AA393" i="14"/>
  <c r="Y393" i="14"/>
  <c r="X393" i="14"/>
  <c r="W393" i="14"/>
  <c r="V393" i="14"/>
  <c r="U393" i="14"/>
  <c r="T393" i="14"/>
  <c r="R393" i="14"/>
  <c r="Q393" i="14"/>
  <c r="P393" i="14"/>
  <c r="O393" i="14"/>
  <c r="N393" i="14"/>
  <c r="M393" i="14"/>
  <c r="K393" i="14"/>
  <c r="G393" i="14"/>
  <c r="AW702" i="14"/>
  <c r="AF392" i="14"/>
  <c r="AE392" i="14"/>
  <c r="AD392" i="14"/>
  <c r="AC392" i="14"/>
  <c r="AB392" i="14"/>
  <c r="AA392" i="14"/>
  <c r="Y392" i="14"/>
  <c r="X392" i="14"/>
  <c r="W392" i="14"/>
  <c r="V392" i="14"/>
  <c r="U392" i="14"/>
  <c r="T392" i="14"/>
  <c r="R392" i="14"/>
  <c r="Q392" i="14"/>
  <c r="P392" i="14"/>
  <c r="O392" i="14"/>
  <c r="N392" i="14"/>
  <c r="M392" i="14"/>
  <c r="K392" i="14"/>
  <c r="H392" i="14"/>
  <c r="G392" i="14"/>
  <c r="AW701" i="14"/>
  <c r="AF391" i="14"/>
  <c r="AE391" i="14"/>
  <c r="AD391" i="14"/>
  <c r="AC391" i="14"/>
  <c r="AB391" i="14"/>
  <c r="AA391" i="14"/>
  <c r="Y391" i="14"/>
  <c r="X391" i="14"/>
  <c r="W391" i="14"/>
  <c r="V391" i="14"/>
  <c r="U391" i="14"/>
  <c r="T391" i="14"/>
  <c r="R391" i="14"/>
  <c r="Q391" i="14"/>
  <c r="P391" i="14"/>
  <c r="O391" i="14"/>
  <c r="N391" i="14"/>
  <c r="M391" i="14"/>
  <c r="K391" i="14"/>
  <c r="G391" i="14"/>
  <c r="AW700" i="14"/>
  <c r="AF390" i="14"/>
  <c r="AE390" i="14"/>
  <c r="AD390" i="14"/>
  <c r="AC390" i="14"/>
  <c r="AB390" i="14"/>
  <c r="AA390" i="14"/>
  <c r="Y390" i="14"/>
  <c r="X390" i="14"/>
  <c r="W390" i="14"/>
  <c r="V390" i="14"/>
  <c r="U390" i="14"/>
  <c r="T390" i="14"/>
  <c r="R390" i="14"/>
  <c r="Q390" i="14"/>
  <c r="P390" i="14"/>
  <c r="O390" i="14"/>
  <c r="N390" i="14"/>
  <c r="M390" i="14"/>
  <c r="K390" i="14"/>
  <c r="G390" i="14"/>
  <c r="AY53" i="14"/>
  <c r="AF389" i="14"/>
  <c r="AE389" i="14"/>
  <c r="AD389" i="14"/>
  <c r="AC389" i="14"/>
  <c r="AB389" i="14"/>
  <c r="AA389" i="14"/>
  <c r="Y389" i="14"/>
  <c r="X389" i="14"/>
  <c r="W389" i="14"/>
  <c r="V389" i="14"/>
  <c r="U389" i="14"/>
  <c r="T389" i="14"/>
  <c r="R389" i="14"/>
  <c r="Q389" i="14"/>
  <c r="P389" i="14"/>
  <c r="O389" i="14"/>
  <c r="N389" i="14"/>
  <c r="M389" i="14"/>
  <c r="K389" i="14"/>
  <c r="G389" i="14"/>
  <c r="AF388" i="14"/>
  <c r="AE388" i="14"/>
  <c r="AD388" i="14"/>
  <c r="AC388" i="14"/>
  <c r="AB388" i="14"/>
  <c r="AA388" i="14"/>
  <c r="Y388" i="14"/>
  <c r="X388" i="14"/>
  <c r="W388" i="14"/>
  <c r="V388" i="14"/>
  <c r="U388" i="14"/>
  <c r="T388" i="14"/>
  <c r="R388" i="14"/>
  <c r="Q388" i="14"/>
  <c r="P388" i="14"/>
  <c r="O388" i="14"/>
  <c r="N388" i="14"/>
  <c r="M388" i="14"/>
  <c r="K388" i="14"/>
  <c r="G388" i="14"/>
  <c r="AF387" i="14"/>
  <c r="AE387" i="14"/>
  <c r="AD387" i="14"/>
  <c r="AC387" i="14"/>
  <c r="AB387" i="14"/>
  <c r="AA387" i="14"/>
  <c r="Y387" i="14"/>
  <c r="X387" i="14"/>
  <c r="W387" i="14"/>
  <c r="V387" i="14"/>
  <c r="U387" i="14"/>
  <c r="T387" i="14"/>
  <c r="R387" i="14"/>
  <c r="Q387" i="14"/>
  <c r="P387" i="14"/>
  <c r="O387" i="14"/>
  <c r="N387" i="14"/>
  <c r="M387" i="14"/>
  <c r="K387" i="14"/>
  <c r="G387" i="14"/>
  <c r="AW696" i="14"/>
  <c r="AF386" i="14"/>
  <c r="AE386" i="14"/>
  <c r="AD386" i="14"/>
  <c r="AC386" i="14"/>
  <c r="AB386" i="14"/>
  <c r="AA386" i="14"/>
  <c r="Y386" i="14"/>
  <c r="X386" i="14"/>
  <c r="W386" i="14"/>
  <c r="V386" i="14"/>
  <c r="U386" i="14"/>
  <c r="T386" i="14"/>
  <c r="R386" i="14"/>
  <c r="Q386" i="14"/>
  <c r="P386" i="14"/>
  <c r="O386" i="14"/>
  <c r="N386" i="14"/>
  <c r="M386" i="14"/>
  <c r="K386" i="14"/>
  <c r="J386" i="14"/>
  <c r="G386" i="14"/>
  <c r="AF385" i="14"/>
  <c r="AE385" i="14"/>
  <c r="AD385" i="14"/>
  <c r="AC385" i="14"/>
  <c r="AB385" i="14"/>
  <c r="AA385" i="14"/>
  <c r="Y385" i="14"/>
  <c r="X385" i="14"/>
  <c r="W385" i="14"/>
  <c r="V385" i="14"/>
  <c r="U385" i="14"/>
  <c r="T385" i="14"/>
  <c r="R385" i="14"/>
  <c r="Q385" i="14"/>
  <c r="P385" i="14"/>
  <c r="O385" i="14"/>
  <c r="N385" i="14"/>
  <c r="M385" i="14"/>
  <c r="K385" i="14"/>
  <c r="G385" i="14"/>
  <c r="AF384" i="14"/>
  <c r="AE384" i="14"/>
  <c r="AD384" i="14"/>
  <c r="AC384" i="14"/>
  <c r="AB384" i="14"/>
  <c r="AA384" i="14"/>
  <c r="Y384" i="14"/>
  <c r="X384" i="14"/>
  <c r="W384" i="14"/>
  <c r="V384" i="14"/>
  <c r="U384" i="14"/>
  <c r="T384" i="14"/>
  <c r="R384" i="14"/>
  <c r="Q384" i="14"/>
  <c r="P384" i="14"/>
  <c r="O384" i="14"/>
  <c r="N384" i="14"/>
  <c r="M384" i="14"/>
  <c r="K384" i="14"/>
  <c r="G384" i="14"/>
  <c r="AF383" i="14"/>
  <c r="AE383" i="14"/>
  <c r="AD383" i="14"/>
  <c r="AC383" i="14"/>
  <c r="AB383" i="14"/>
  <c r="AA383" i="14"/>
  <c r="Y383" i="14"/>
  <c r="X383" i="14"/>
  <c r="W383" i="14"/>
  <c r="V383" i="14"/>
  <c r="U383" i="14"/>
  <c r="T383" i="14"/>
  <c r="R383" i="14"/>
  <c r="Q383" i="14"/>
  <c r="P383" i="14"/>
  <c r="O383" i="14"/>
  <c r="N383" i="14"/>
  <c r="M383" i="14"/>
  <c r="K383" i="14"/>
  <c r="H383" i="14"/>
  <c r="G383" i="14"/>
  <c r="AW692" i="14"/>
  <c r="AF382" i="14"/>
  <c r="AE382" i="14"/>
  <c r="AD382" i="14"/>
  <c r="AC382" i="14"/>
  <c r="AB382" i="14"/>
  <c r="AA382" i="14"/>
  <c r="Y382" i="14"/>
  <c r="X382" i="14"/>
  <c r="W382" i="14"/>
  <c r="V382" i="14"/>
  <c r="U382" i="14"/>
  <c r="T382" i="14"/>
  <c r="R382" i="14"/>
  <c r="Q382" i="14"/>
  <c r="P382" i="14"/>
  <c r="O382" i="14"/>
  <c r="N382" i="14"/>
  <c r="M382" i="14"/>
  <c r="K382" i="14"/>
  <c r="G382" i="14"/>
  <c r="AW691" i="14"/>
  <c r="AF381" i="14"/>
  <c r="AE381" i="14"/>
  <c r="AD381" i="14"/>
  <c r="AC381" i="14"/>
  <c r="AB381" i="14"/>
  <c r="AA381" i="14"/>
  <c r="Y381" i="14"/>
  <c r="X381" i="14"/>
  <c r="W381" i="14"/>
  <c r="V381" i="14"/>
  <c r="U381" i="14"/>
  <c r="T381" i="14"/>
  <c r="R381" i="14"/>
  <c r="Q381" i="14"/>
  <c r="P381" i="14"/>
  <c r="O381" i="14"/>
  <c r="N381" i="14"/>
  <c r="M381" i="14"/>
  <c r="K381" i="14"/>
  <c r="G381" i="14"/>
  <c r="AF380" i="14"/>
  <c r="AE380" i="14"/>
  <c r="AD380" i="14"/>
  <c r="AC380" i="14"/>
  <c r="AB380" i="14"/>
  <c r="AA380" i="14"/>
  <c r="Y380" i="14"/>
  <c r="X380" i="14"/>
  <c r="W380" i="14"/>
  <c r="V380" i="14"/>
  <c r="U380" i="14"/>
  <c r="T380" i="14"/>
  <c r="R380" i="14"/>
  <c r="Q380" i="14"/>
  <c r="P380" i="14"/>
  <c r="O380" i="14"/>
  <c r="N380" i="14"/>
  <c r="M380" i="14"/>
  <c r="K380" i="14"/>
  <c r="G380" i="14"/>
  <c r="AW689" i="14"/>
  <c r="AF379" i="14"/>
  <c r="AE379" i="14"/>
  <c r="AD379" i="14"/>
  <c r="AC379" i="14"/>
  <c r="AB379" i="14"/>
  <c r="AA379" i="14"/>
  <c r="Y379" i="14"/>
  <c r="X379" i="14"/>
  <c r="W379" i="14"/>
  <c r="V379" i="14"/>
  <c r="U379" i="14"/>
  <c r="T379" i="14"/>
  <c r="R379" i="14"/>
  <c r="Q379" i="14"/>
  <c r="P379" i="14"/>
  <c r="O379" i="14"/>
  <c r="N379" i="14"/>
  <c r="M379" i="14"/>
  <c r="K379" i="14"/>
  <c r="H379" i="14"/>
  <c r="G379" i="14"/>
  <c r="AF378" i="14"/>
  <c r="AE378" i="14"/>
  <c r="AD378" i="14"/>
  <c r="AC378" i="14"/>
  <c r="AB378" i="14"/>
  <c r="AA378" i="14"/>
  <c r="Y378" i="14"/>
  <c r="X378" i="14"/>
  <c r="W378" i="14"/>
  <c r="V378" i="14"/>
  <c r="U378" i="14"/>
  <c r="T378" i="14"/>
  <c r="R378" i="14"/>
  <c r="Q378" i="14"/>
  <c r="P378" i="14"/>
  <c r="O378" i="14"/>
  <c r="N378" i="14"/>
  <c r="M378" i="14"/>
  <c r="K378" i="14"/>
  <c r="H378" i="14"/>
  <c r="G378" i="14"/>
  <c r="AY41" i="14"/>
  <c r="AF377" i="14"/>
  <c r="AE377" i="14"/>
  <c r="AD377" i="14"/>
  <c r="AC377" i="14"/>
  <c r="AB377" i="14"/>
  <c r="AA377" i="14"/>
  <c r="Y377" i="14"/>
  <c r="X377" i="14"/>
  <c r="W377" i="14"/>
  <c r="V377" i="14"/>
  <c r="U377" i="14"/>
  <c r="T377" i="14"/>
  <c r="R377" i="14"/>
  <c r="Q377" i="14"/>
  <c r="P377" i="14"/>
  <c r="O377" i="14"/>
  <c r="N377" i="14"/>
  <c r="M377" i="14"/>
  <c r="K377" i="14"/>
  <c r="G377" i="14"/>
  <c r="AF376" i="14"/>
  <c r="AE376" i="14"/>
  <c r="AD376" i="14"/>
  <c r="AC376" i="14"/>
  <c r="AB376" i="14"/>
  <c r="AA376" i="14"/>
  <c r="Y376" i="14"/>
  <c r="X376" i="14"/>
  <c r="W376" i="14"/>
  <c r="V376" i="14"/>
  <c r="U376" i="14"/>
  <c r="T376" i="14"/>
  <c r="R376" i="14"/>
  <c r="Q376" i="14"/>
  <c r="P376" i="14"/>
  <c r="O376" i="14"/>
  <c r="N376" i="14"/>
  <c r="M376" i="14"/>
  <c r="K376" i="14"/>
  <c r="G376" i="14"/>
  <c r="AF375" i="14"/>
  <c r="AE375" i="14"/>
  <c r="AD375" i="14"/>
  <c r="AC375" i="14"/>
  <c r="AB375" i="14"/>
  <c r="AA375" i="14"/>
  <c r="Y375" i="14"/>
  <c r="X375" i="14"/>
  <c r="W375" i="14"/>
  <c r="V375" i="14"/>
  <c r="U375" i="14"/>
  <c r="T375" i="14"/>
  <c r="R375" i="14"/>
  <c r="Q375" i="14"/>
  <c r="P375" i="14"/>
  <c r="O375" i="14"/>
  <c r="N375" i="14"/>
  <c r="M375" i="14"/>
  <c r="K375" i="14"/>
  <c r="G375" i="14"/>
  <c r="AF374" i="14"/>
  <c r="AE374" i="14"/>
  <c r="AD374" i="14"/>
  <c r="AC374" i="14"/>
  <c r="AB374" i="14"/>
  <c r="AA374" i="14"/>
  <c r="Y374" i="14"/>
  <c r="X374" i="14"/>
  <c r="W374" i="14"/>
  <c r="V374" i="14"/>
  <c r="U374" i="14"/>
  <c r="T374" i="14"/>
  <c r="R374" i="14"/>
  <c r="Q374" i="14"/>
  <c r="P374" i="14"/>
  <c r="O374" i="14"/>
  <c r="N374" i="14"/>
  <c r="M374" i="14"/>
  <c r="K374" i="14"/>
  <c r="H374" i="14"/>
  <c r="G374" i="14"/>
  <c r="AF373" i="14"/>
  <c r="AE373" i="14"/>
  <c r="AD373" i="14"/>
  <c r="AC373" i="14"/>
  <c r="AB373" i="14"/>
  <c r="AA373" i="14"/>
  <c r="Y373" i="14"/>
  <c r="X373" i="14"/>
  <c r="W373" i="14"/>
  <c r="V373" i="14"/>
  <c r="U373" i="14"/>
  <c r="T373" i="14"/>
  <c r="R373" i="14"/>
  <c r="Q373" i="14"/>
  <c r="P373" i="14"/>
  <c r="O373" i="14"/>
  <c r="N373" i="14"/>
  <c r="M373" i="14"/>
  <c r="K373" i="14"/>
  <c r="G373" i="14"/>
  <c r="AF372" i="14"/>
  <c r="AE372" i="14"/>
  <c r="AD372" i="14"/>
  <c r="AC372" i="14"/>
  <c r="AB372" i="14"/>
  <c r="AA372" i="14"/>
  <c r="Y372" i="14"/>
  <c r="X372" i="14"/>
  <c r="W372" i="14"/>
  <c r="V372" i="14"/>
  <c r="U372" i="14"/>
  <c r="T372" i="14"/>
  <c r="R372" i="14"/>
  <c r="Q372" i="14"/>
  <c r="P372" i="14"/>
  <c r="O372" i="14"/>
  <c r="N372" i="14"/>
  <c r="M372" i="14"/>
  <c r="K372" i="14"/>
  <c r="G372" i="14"/>
  <c r="AF371" i="14"/>
  <c r="AE371" i="14"/>
  <c r="AD371" i="14"/>
  <c r="AC371" i="14"/>
  <c r="AB371" i="14"/>
  <c r="AA371" i="14"/>
  <c r="Y371" i="14"/>
  <c r="X371" i="14"/>
  <c r="W371" i="14"/>
  <c r="V371" i="14"/>
  <c r="U371" i="14"/>
  <c r="T371" i="14"/>
  <c r="R371" i="14"/>
  <c r="Q371" i="14"/>
  <c r="P371" i="14"/>
  <c r="O371" i="14"/>
  <c r="N371" i="14"/>
  <c r="M371" i="14"/>
  <c r="K371" i="14"/>
  <c r="H371" i="14"/>
  <c r="G371" i="14"/>
  <c r="AF370" i="14"/>
  <c r="AE370" i="14"/>
  <c r="AD370" i="14"/>
  <c r="AC370" i="14"/>
  <c r="AB370" i="14"/>
  <c r="AA370" i="14"/>
  <c r="Y370" i="14"/>
  <c r="X370" i="14"/>
  <c r="W370" i="14"/>
  <c r="V370" i="14"/>
  <c r="U370" i="14"/>
  <c r="T370" i="14"/>
  <c r="R370" i="14"/>
  <c r="Q370" i="14"/>
  <c r="P370" i="14"/>
  <c r="O370" i="14"/>
  <c r="N370" i="14"/>
  <c r="M370" i="14"/>
  <c r="K370" i="14"/>
  <c r="H370" i="14"/>
  <c r="G370" i="14"/>
  <c r="AY33" i="14"/>
  <c r="AF369" i="14"/>
  <c r="AE369" i="14"/>
  <c r="AD369" i="14"/>
  <c r="AC369" i="14"/>
  <c r="AB369" i="14"/>
  <c r="AA369" i="14"/>
  <c r="Y369" i="14"/>
  <c r="X369" i="14"/>
  <c r="W369" i="14"/>
  <c r="V369" i="14"/>
  <c r="U369" i="14"/>
  <c r="T369" i="14"/>
  <c r="R369" i="14"/>
  <c r="Q369" i="14"/>
  <c r="P369" i="14"/>
  <c r="O369" i="14"/>
  <c r="N369" i="14"/>
  <c r="M369" i="14"/>
  <c r="K369" i="14"/>
  <c r="G369" i="14"/>
  <c r="AF368" i="14"/>
  <c r="AE368" i="14"/>
  <c r="AD368" i="14"/>
  <c r="AC368" i="14"/>
  <c r="AB368" i="14"/>
  <c r="AA368" i="14"/>
  <c r="Y368" i="14"/>
  <c r="X368" i="14"/>
  <c r="W368" i="14"/>
  <c r="V368" i="14"/>
  <c r="U368" i="14"/>
  <c r="T368" i="14"/>
  <c r="R368" i="14"/>
  <c r="Q368" i="14"/>
  <c r="P368" i="14"/>
  <c r="O368" i="14"/>
  <c r="N368" i="14"/>
  <c r="M368" i="14"/>
  <c r="K368" i="14"/>
  <c r="J368" i="14"/>
  <c r="G368" i="14"/>
  <c r="AW677" i="14"/>
  <c r="AF367" i="14"/>
  <c r="AE367" i="14"/>
  <c r="AD367" i="14"/>
  <c r="AC367" i="14"/>
  <c r="AB367" i="14"/>
  <c r="AA367" i="14"/>
  <c r="Y367" i="14"/>
  <c r="X367" i="14"/>
  <c r="W367" i="14"/>
  <c r="V367" i="14"/>
  <c r="U367" i="14"/>
  <c r="T367" i="14"/>
  <c r="R367" i="14"/>
  <c r="Q367" i="14"/>
  <c r="P367" i="14"/>
  <c r="O367" i="14"/>
  <c r="N367" i="14"/>
  <c r="M367" i="14"/>
  <c r="K367" i="14"/>
  <c r="G367" i="14"/>
  <c r="AF366" i="14"/>
  <c r="AE366" i="14"/>
  <c r="AD366" i="14"/>
  <c r="AC366" i="14"/>
  <c r="AB366" i="14"/>
  <c r="AA366" i="14"/>
  <c r="Y366" i="14"/>
  <c r="X366" i="14"/>
  <c r="W366" i="14"/>
  <c r="V366" i="14"/>
  <c r="U366" i="14"/>
  <c r="T366" i="14"/>
  <c r="R366" i="14"/>
  <c r="Q366" i="14"/>
  <c r="P366" i="14"/>
  <c r="O366" i="14"/>
  <c r="N366" i="14"/>
  <c r="M366" i="14"/>
  <c r="K366" i="14"/>
  <c r="G366" i="14"/>
  <c r="AY29" i="14"/>
  <c r="AF365" i="14"/>
  <c r="AE365" i="14"/>
  <c r="AD365" i="14"/>
  <c r="AC365" i="14"/>
  <c r="AB365" i="14"/>
  <c r="AA365" i="14"/>
  <c r="Y365" i="14"/>
  <c r="X365" i="14"/>
  <c r="W365" i="14"/>
  <c r="V365" i="14"/>
  <c r="U365" i="14"/>
  <c r="T365" i="14"/>
  <c r="R365" i="14"/>
  <c r="Q365" i="14"/>
  <c r="P365" i="14"/>
  <c r="O365" i="14"/>
  <c r="N365" i="14"/>
  <c r="M365" i="14"/>
  <c r="K365" i="14"/>
  <c r="G365" i="14"/>
  <c r="AF364" i="14"/>
  <c r="AE364" i="14"/>
  <c r="AD364" i="14"/>
  <c r="AC364" i="14"/>
  <c r="AB364" i="14"/>
  <c r="AA364" i="14"/>
  <c r="Y364" i="14"/>
  <c r="X364" i="14"/>
  <c r="W364" i="14"/>
  <c r="V364" i="14"/>
  <c r="U364" i="14"/>
  <c r="T364" i="14"/>
  <c r="R364" i="14"/>
  <c r="Q364" i="14"/>
  <c r="P364" i="14"/>
  <c r="O364" i="14"/>
  <c r="N364" i="14"/>
  <c r="M364" i="14"/>
  <c r="K364" i="14"/>
  <c r="G364" i="14"/>
  <c r="AF363" i="14"/>
  <c r="AE363" i="14"/>
  <c r="AD363" i="14"/>
  <c r="AC363" i="14"/>
  <c r="AB363" i="14"/>
  <c r="AA363" i="14"/>
  <c r="Y363" i="14"/>
  <c r="X363" i="14"/>
  <c r="W363" i="14"/>
  <c r="V363" i="14"/>
  <c r="U363" i="14"/>
  <c r="T363" i="14"/>
  <c r="R363" i="14"/>
  <c r="Q363" i="14"/>
  <c r="P363" i="14"/>
  <c r="O363" i="14"/>
  <c r="N363" i="14"/>
  <c r="M363" i="14"/>
  <c r="K363" i="14"/>
  <c r="G363" i="14"/>
  <c r="AF362" i="14"/>
  <c r="AE362" i="14"/>
  <c r="AD362" i="14"/>
  <c r="AC362" i="14"/>
  <c r="AB362" i="14"/>
  <c r="AA362" i="14"/>
  <c r="Y362" i="14"/>
  <c r="X362" i="14"/>
  <c r="W362" i="14"/>
  <c r="V362" i="14"/>
  <c r="U362" i="14"/>
  <c r="T362" i="14"/>
  <c r="R362" i="14"/>
  <c r="Q362" i="14"/>
  <c r="P362" i="14"/>
  <c r="O362" i="14"/>
  <c r="N362" i="14"/>
  <c r="M362" i="14"/>
  <c r="K362" i="14"/>
  <c r="H362" i="14"/>
  <c r="G362" i="14"/>
  <c r="AY25" i="14"/>
  <c r="AF361" i="14"/>
  <c r="AE361" i="14"/>
  <c r="AD361" i="14"/>
  <c r="AC361" i="14"/>
  <c r="AB361" i="14"/>
  <c r="AA361" i="14"/>
  <c r="Y361" i="14"/>
  <c r="X361" i="14"/>
  <c r="W361" i="14"/>
  <c r="V361" i="14"/>
  <c r="U361" i="14"/>
  <c r="T361" i="14"/>
  <c r="R361" i="14"/>
  <c r="Q361" i="14"/>
  <c r="P361" i="14"/>
  <c r="O361" i="14"/>
  <c r="N361" i="14"/>
  <c r="M361" i="14"/>
  <c r="K361" i="14"/>
  <c r="G361" i="14"/>
  <c r="AF360" i="14"/>
  <c r="AE360" i="14"/>
  <c r="AD360" i="14"/>
  <c r="AC360" i="14"/>
  <c r="AB360" i="14"/>
  <c r="AA360" i="14"/>
  <c r="Y360" i="14"/>
  <c r="X360" i="14"/>
  <c r="W360" i="14"/>
  <c r="V360" i="14"/>
  <c r="U360" i="14"/>
  <c r="T360" i="14"/>
  <c r="R360" i="14"/>
  <c r="Q360" i="14"/>
  <c r="P360" i="14"/>
  <c r="O360" i="14"/>
  <c r="N360" i="14"/>
  <c r="M360" i="14"/>
  <c r="K360" i="14"/>
  <c r="G360" i="14"/>
  <c r="AW669" i="14"/>
  <c r="AF359" i="14"/>
  <c r="AE359" i="14"/>
  <c r="AD359" i="14"/>
  <c r="AC359" i="14"/>
  <c r="AB359" i="14"/>
  <c r="AA359" i="14"/>
  <c r="Y359" i="14"/>
  <c r="X359" i="14"/>
  <c r="W359" i="14"/>
  <c r="V359" i="14"/>
  <c r="U359" i="14"/>
  <c r="T359" i="14"/>
  <c r="R359" i="14"/>
  <c r="Q359" i="14"/>
  <c r="P359" i="14"/>
  <c r="O359" i="14"/>
  <c r="N359" i="14"/>
  <c r="M359" i="14"/>
  <c r="K359" i="14"/>
  <c r="J359" i="14"/>
  <c r="J669" i="14" s="1"/>
  <c r="J23" i="14" s="1"/>
  <c r="G359" i="14"/>
  <c r="AW668" i="14"/>
  <c r="AF358" i="14"/>
  <c r="AE358" i="14"/>
  <c r="AD358" i="14"/>
  <c r="AC358" i="14"/>
  <c r="AB358" i="14"/>
  <c r="AA358" i="14"/>
  <c r="Y358" i="14"/>
  <c r="X358" i="14"/>
  <c r="W358" i="14"/>
  <c r="V358" i="14"/>
  <c r="U358" i="14"/>
  <c r="T358" i="14"/>
  <c r="R358" i="14"/>
  <c r="Q358" i="14"/>
  <c r="P358" i="14"/>
  <c r="O358" i="14"/>
  <c r="N358" i="14"/>
  <c r="M358" i="14"/>
  <c r="K358" i="14"/>
  <c r="H358" i="14"/>
  <c r="G358" i="14"/>
  <c r="AW667" i="14"/>
  <c r="AF357" i="14"/>
  <c r="AE357" i="14"/>
  <c r="AD357" i="14"/>
  <c r="AC357" i="14"/>
  <c r="AB357" i="14"/>
  <c r="AA357" i="14"/>
  <c r="Y357" i="14"/>
  <c r="X357" i="14"/>
  <c r="W357" i="14"/>
  <c r="V357" i="14"/>
  <c r="U357" i="14"/>
  <c r="T357" i="14"/>
  <c r="R357" i="14"/>
  <c r="Q357" i="14"/>
  <c r="P357" i="14"/>
  <c r="O357" i="14"/>
  <c r="N357" i="14"/>
  <c r="M357" i="14"/>
  <c r="K357" i="14"/>
  <c r="H357" i="14"/>
  <c r="G357" i="14"/>
  <c r="AF356" i="14"/>
  <c r="AE356" i="14"/>
  <c r="AD356" i="14"/>
  <c r="AC356" i="14"/>
  <c r="AB356" i="14"/>
  <c r="AA356" i="14"/>
  <c r="Y356" i="14"/>
  <c r="X356" i="14"/>
  <c r="W356" i="14"/>
  <c r="V356" i="14"/>
  <c r="U356" i="14"/>
  <c r="T356" i="14"/>
  <c r="R356" i="14"/>
  <c r="Q356" i="14"/>
  <c r="P356" i="14"/>
  <c r="O356" i="14"/>
  <c r="N356" i="14"/>
  <c r="M356" i="14"/>
  <c r="K356" i="14"/>
  <c r="J356" i="14"/>
  <c r="H356" i="14"/>
  <c r="G356" i="14"/>
  <c r="AW665" i="14"/>
  <c r="AF355" i="14"/>
  <c r="AE355" i="14"/>
  <c r="AD355" i="14"/>
  <c r="AC355" i="14"/>
  <c r="AB355" i="14"/>
  <c r="AA355" i="14"/>
  <c r="Y355" i="14"/>
  <c r="X355" i="14"/>
  <c r="W355" i="14"/>
  <c r="V355" i="14"/>
  <c r="U355" i="14"/>
  <c r="T355" i="14"/>
  <c r="R355" i="14"/>
  <c r="Q355" i="14"/>
  <c r="P355" i="14"/>
  <c r="O355" i="14"/>
  <c r="N355" i="14"/>
  <c r="M355" i="14"/>
  <c r="K355" i="14"/>
  <c r="G355" i="14"/>
  <c r="AF354" i="14"/>
  <c r="AE354" i="14"/>
  <c r="AD354" i="14"/>
  <c r="AC354" i="14"/>
  <c r="AB354" i="14"/>
  <c r="AA354" i="14"/>
  <c r="Y354" i="14"/>
  <c r="X354" i="14"/>
  <c r="W354" i="14"/>
  <c r="V354" i="14"/>
  <c r="U354" i="14"/>
  <c r="T354" i="14"/>
  <c r="R354" i="14"/>
  <c r="Q354" i="14"/>
  <c r="P354" i="14"/>
  <c r="O354" i="14"/>
  <c r="N354" i="14"/>
  <c r="M354" i="14"/>
  <c r="K354" i="14"/>
  <c r="G354" i="14"/>
  <c r="AY17" i="14"/>
  <c r="AF353" i="14"/>
  <c r="AE353" i="14"/>
  <c r="AD353" i="14"/>
  <c r="AC353" i="14"/>
  <c r="AB353" i="14"/>
  <c r="AA353" i="14"/>
  <c r="Y353" i="14"/>
  <c r="X353" i="14"/>
  <c r="W353" i="14"/>
  <c r="V353" i="14"/>
  <c r="U353" i="14"/>
  <c r="T353" i="14"/>
  <c r="R353" i="14"/>
  <c r="Q353" i="14"/>
  <c r="P353" i="14"/>
  <c r="O353" i="14"/>
  <c r="N353" i="14"/>
  <c r="M353" i="14"/>
  <c r="K353" i="14"/>
  <c r="H353" i="14"/>
  <c r="G353" i="14"/>
  <c r="AF352" i="14"/>
  <c r="AE352" i="14"/>
  <c r="AD352" i="14"/>
  <c r="AC352" i="14"/>
  <c r="AB352" i="14"/>
  <c r="AA352" i="14"/>
  <c r="Y352" i="14"/>
  <c r="X352" i="14"/>
  <c r="W352" i="14"/>
  <c r="V352" i="14"/>
  <c r="U352" i="14"/>
  <c r="T352" i="14"/>
  <c r="R352" i="14"/>
  <c r="Q352" i="14"/>
  <c r="P352" i="14"/>
  <c r="O352" i="14"/>
  <c r="N352" i="14"/>
  <c r="M352" i="14"/>
  <c r="K352" i="14"/>
  <c r="G352" i="14"/>
  <c r="AF351" i="14"/>
  <c r="AE351" i="14"/>
  <c r="AD351" i="14"/>
  <c r="AC351" i="14"/>
  <c r="AB351" i="14"/>
  <c r="AA351" i="14"/>
  <c r="Y351" i="14"/>
  <c r="X351" i="14"/>
  <c r="W351" i="14"/>
  <c r="V351" i="14"/>
  <c r="U351" i="14"/>
  <c r="T351" i="14"/>
  <c r="R351" i="14"/>
  <c r="Q351" i="14"/>
  <c r="P351" i="14"/>
  <c r="O351" i="14"/>
  <c r="N351" i="14"/>
  <c r="M351" i="14"/>
  <c r="K351" i="14"/>
  <c r="G351" i="14"/>
  <c r="AF350" i="14"/>
  <c r="AE350" i="14"/>
  <c r="AD350" i="14"/>
  <c r="AC350" i="14"/>
  <c r="AB350" i="14"/>
  <c r="AA350" i="14"/>
  <c r="Y350" i="14"/>
  <c r="X350" i="14"/>
  <c r="W350" i="14"/>
  <c r="V350" i="14"/>
  <c r="U350" i="14"/>
  <c r="T350" i="14"/>
  <c r="R350" i="14"/>
  <c r="Q350" i="14"/>
  <c r="P350" i="14"/>
  <c r="O350" i="14"/>
  <c r="N350" i="14"/>
  <c r="M350" i="14"/>
  <c r="K350" i="14"/>
  <c r="G350" i="14"/>
  <c r="AF349" i="14"/>
  <c r="AE349" i="14"/>
  <c r="AD349" i="14"/>
  <c r="AC349" i="14"/>
  <c r="AB349" i="14"/>
  <c r="AA349" i="14"/>
  <c r="Y349" i="14"/>
  <c r="X349" i="14"/>
  <c r="W349" i="14"/>
  <c r="V349" i="14"/>
  <c r="U349" i="14"/>
  <c r="T349" i="14"/>
  <c r="R349" i="14"/>
  <c r="Q349" i="14"/>
  <c r="P349" i="14"/>
  <c r="O349" i="14"/>
  <c r="N349" i="14"/>
  <c r="M349" i="14"/>
  <c r="K349" i="14"/>
  <c r="G349" i="14"/>
  <c r="AF348" i="14"/>
  <c r="AE348" i="14"/>
  <c r="AD348" i="14"/>
  <c r="AC348" i="14"/>
  <c r="AB348" i="14"/>
  <c r="AA348" i="14"/>
  <c r="Y348" i="14"/>
  <c r="X348" i="14"/>
  <c r="W348" i="14"/>
  <c r="V348" i="14"/>
  <c r="U348" i="14"/>
  <c r="T348" i="14"/>
  <c r="R348" i="14"/>
  <c r="Q348" i="14"/>
  <c r="P348" i="14"/>
  <c r="O348" i="14"/>
  <c r="N348" i="14"/>
  <c r="M348" i="14"/>
  <c r="K348" i="14"/>
  <c r="H348" i="14"/>
  <c r="G348" i="14"/>
  <c r="AW657" i="14"/>
  <c r="AF347" i="14"/>
  <c r="AE347" i="14"/>
  <c r="AD347" i="14"/>
  <c r="AC347" i="14"/>
  <c r="AB347" i="14"/>
  <c r="AA347" i="14"/>
  <c r="Y347" i="14"/>
  <c r="X347" i="14"/>
  <c r="W347" i="14"/>
  <c r="V347" i="14"/>
  <c r="U347" i="14"/>
  <c r="T347" i="14"/>
  <c r="R347" i="14"/>
  <c r="Q347" i="14"/>
  <c r="P347" i="14"/>
  <c r="O347" i="14"/>
  <c r="N347" i="14"/>
  <c r="M347" i="14"/>
  <c r="K347" i="14"/>
  <c r="G347" i="14"/>
  <c r="AW656" i="14"/>
  <c r="AF346" i="14"/>
  <c r="AE346" i="14"/>
  <c r="AD346" i="14"/>
  <c r="AC346" i="14"/>
  <c r="AB346" i="14"/>
  <c r="AA346" i="14"/>
  <c r="Y346" i="14"/>
  <c r="X346" i="14"/>
  <c r="W346" i="14"/>
  <c r="V346" i="14"/>
  <c r="U346" i="14"/>
  <c r="T346" i="14"/>
  <c r="R346" i="14"/>
  <c r="Q346" i="14"/>
  <c r="P346" i="14"/>
  <c r="O346" i="14"/>
  <c r="N346" i="14"/>
  <c r="M346" i="14"/>
  <c r="K346" i="14"/>
  <c r="J346" i="14"/>
  <c r="J656" i="14" s="1"/>
  <c r="J10" i="14" s="1"/>
  <c r="G346" i="14"/>
  <c r="AW655" i="14"/>
  <c r="AF345" i="14"/>
  <c r="AE345" i="14"/>
  <c r="AD345" i="14"/>
  <c r="AC345" i="14"/>
  <c r="AB345" i="14"/>
  <c r="AA345" i="14"/>
  <c r="Y345" i="14"/>
  <c r="X345" i="14"/>
  <c r="W345" i="14"/>
  <c r="V345" i="14"/>
  <c r="U345" i="14"/>
  <c r="T345" i="14"/>
  <c r="R345" i="14"/>
  <c r="Q345" i="14"/>
  <c r="P345" i="14"/>
  <c r="O345" i="14"/>
  <c r="N345" i="14"/>
  <c r="M345" i="14"/>
  <c r="K345" i="14"/>
  <c r="G345" i="14"/>
  <c r="AW654" i="14"/>
  <c r="AF344" i="14"/>
  <c r="AE344" i="14"/>
  <c r="AD344" i="14"/>
  <c r="AC344" i="14"/>
  <c r="AB344" i="14"/>
  <c r="AA344" i="14"/>
  <c r="Y344" i="14"/>
  <c r="X344" i="14"/>
  <c r="W344" i="14"/>
  <c r="V344" i="14"/>
  <c r="U344" i="14"/>
  <c r="T344" i="14"/>
  <c r="R344" i="14"/>
  <c r="Q344" i="14"/>
  <c r="P344" i="14"/>
  <c r="O344" i="14"/>
  <c r="N344" i="14"/>
  <c r="M344" i="14"/>
  <c r="K344" i="14"/>
  <c r="G344" i="14"/>
  <c r="AW653" i="14"/>
  <c r="AF343" i="14"/>
  <c r="AE343" i="14"/>
  <c r="AD343" i="14"/>
  <c r="AC343" i="14"/>
  <c r="AB343" i="14"/>
  <c r="AA343" i="14"/>
  <c r="Y343" i="14"/>
  <c r="X343" i="14"/>
  <c r="W343" i="14"/>
  <c r="V343" i="14"/>
  <c r="U343" i="14"/>
  <c r="T343" i="14"/>
  <c r="R343" i="14"/>
  <c r="Q343" i="14"/>
  <c r="P343" i="14"/>
  <c r="O343" i="14"/>
  <c r="N343" i="14"/>
  <c r="M343" i="14"/>
  <c r="K343" i="14"/>
  <c r="H343" i="14"/>
  <c r="G343" i="14"/>
  <c r="AF342" i="14"/>
  <c r="AE342" i="14"/>
  <c r="AD342" i="14"/>
  <c r="AC342" i="14"/>
  <c r="AB342" i="14"/>
  <c r="AA342" i="14"/>
  <c r="Y342" i="14"/>
  <c r="X342" i="14"/>
  <c r="W342" i="14"/>
  <c r="V342" i="14"/>
  <c r="U342" i="14"/>
  <c r="T342" i="14"/>
  <c r="R342" i="14"/>
  <c r="Q342" i="14"/>
  <c r="P342" i="14"/>
  <c r="O342" i="14"/>
  <c r="N342" i="14"/>
  <c r="M342" i="14"/>
  <c r="K342" i="14"/>
  <c r="H342" i="14"/>
  <c r="G342" i="14"/>
  <c r="AF341" i="14"/>
  <c r="AE341" i="14"/>
  <c r="AD341" i="14"/>
  <c r="AC341" i="14"/>
  <c r="AB341" i="14"/>
  <c r="AA341" i="14"/>
  <c r="Y341" i="14"/>
  <c r="X341" i="14"/>
  <c r="W341" i="14"/>
  <c r="V341" i="14"/>
  <c r="U341" i="14"/>
  <c r="T341" i="14"/>
  <c r="R341" i="14"/>
  <c r="Q341" i="14"/>
  <c r="P341" i="14"/>
  <c r="O341" i="14"/>
  <c r="N341" i="14"/>
  <c r="M341" i="14"/>
  <c r="K341" i="14"/>
  <c r="G341" i="14"/>
  <c r="AF340" i="14"/>
  <c r="AE340" i="14"/>
  <c r="AD340" i="14"/>
  <c r="AC340" i="14"/>
  <c r="AB340" i="14"/>
  <c r="AA340" i="14"/>
  <c r="Y340" i="14"/>
  <c r="X340" i="14"/>
  <c r="W340" i="14"/>
  <c r="V340" i="14"/>
  <c r="U340" i="14"/>
  <c r="T340" i="14"/>
  <c r="R340" i="14"/>
  <c r="Q340" i="14"/>
  <c r="P340" i="14"/>
  <c r="O340" i="14"/>
  <c r="N340" i="14"/>
  <c r="M340" i="14"/>
  <c r="K340" i="14"/>
  <c r="G340" i="14"/>
  <c r="AF339" i="14"/>
  <c r="AE339" i="14"/>
  <c r="AD339" i="14"/>
  <c r="AC339" i="14"/>
  <c r="AB339" i="14"/>
  <c r="AA339" i="14"/>
  <c r="Y339" i="14"/>
  <c r="X339" i="14"/>
  <c r="W339" i="14"/>
  <c r="V339" i="14"/>
  <c r="U339" i="14"/>
  <c r="T339" i="14"/>
  <c r="R339" i="14"/>
  <c r="Q339" i="14"/>
  <c r="P339" i="14"/>
  <c r="O339" i="14"/>
  <c r="N339" i="14"/>
  <c r="M339" i="14"/>
  <c r="K339" i="14"/>
  <c r="G339" i="14"/>
  <c r="H338" i="14"/>
  <c r="U334" i="14"/>
  <c r="U330" i="14"/>
  <c r="U329" i="14"/>
  <c r="AC328" i="14"/>
  <c r="U328" i="14"/>
  <c r="L328" i="14"/>
  <c r="U326" i="14"/>
  <c r="L326" i="14"/>
  <c r="AI325" i="14"/>
  <c r="AH325" i="14"/>
  <c r="AG325" i="14"/>
  <c r="AF325" i="14"/>
  <c r="AE325" i="14"/>
  <c r="AD325" i="14"/>
  <c r="AA325" i="14"/>
  <c r="Z325" i="14"/>
  <c r="Y325" i="14"/>
  <c r="X325" i="14"/>
  <c r="W325" i="14"/>
  <c r="V325" i="14"/>
  <c r="S325" i="14"/>
  <c r="R325" i="14"/>
  <c r="Q325" i="14"/>
  <c r="P325" i="14"/>
  <c r="O325" i="14"/>
  <c r="N325" i="14"/>
  <c r="AJ324" i="14"/>
  <c r="AC334" i="14" s="1"/>
  <c r="L324" i="14"/>
  <c r="L334" i="14" s="1"/>
  <c r="AJ320" i="14"/>
  <c r="AC330" i="14" s="1"/>
  <c r="L320" i="14"/>
  <c r="L330" i="14" s="1"/>
  <c r="AJ319" i="14"/>
  <c r="AC329" i="14" s="1"/>
  <c r="L319" i="14"/>
  <c r="L329" i="14" s="1"/>
  <c r="AJ318" i="14"/>
  <c r="AU315" i="14"/>
  <c r="AI326" i="14" s="1"/>
  <c r="AT315" i="14"/>
  <c r="AS315" i="14"/>
  <c r="AH326" i="14" s="1"/>
  <c r="AR315" i="14"/>
  <c r="AQ315" i="14"/>
  <c r="AG326" i="14" s="1"/>
  <c r="AP315" i="14"/>
  <c r="AO315" i="14"/>
  <c r="AF326" i="14" s="1"/>
  <c r="AN315" i="14"/>
  <c r="AM315" i="14"/>
  <c r="AE326" i="14" s="1"/>
  <c r="AL315" i="14"/>
  <c r="AD326" i="14" s="1"/>
  <c r="AK315" i="14"/>
  <c r="AJ315" i="14"/>
  <c r="AC326" i="14" s="1"/>
  <c r="AI315" i="14"/>
  <c r="AA326" i="14" s="1"/>
  <c r="AH315" i="14"/>
  <c r="AG315" i="14"/>
  <c r="Z326" i="14" s="1"/>
  <c r="AF315" i="14"/>
  <c r="AE315" i="14"/>
  <c r="Y326" i="14" s="1"/>
  <c r="AD315" i="14"/>
  <c r="AC315" i="14"/>
  <c r="X326" i="14" s="1"/>
  <c r="AB315" i="14"/>
  <c r="AA315" i="14"/>
  <c r="W326" i="14" s="1"/>
  <c r="Z315" i="14"/>
  <c r="V326" i="14" s="1"/>
  <c r="Y315" i="14"/>
  <c r="W315" i="14"/>
  <c r="S326" i="14" s="1"/>
  <c r="V315" i="14"/>
  <c r="U315" i="14"/>
  <c r="R326" i="14" s="1"/>
  <c r="T315" i="14"/>
  <c r="S315" i="14"/>
  <c r="Q326" i="14" s="1"/>
  <c r="R315" i="14"/>
  <c r="Q315" i="14"/>
  <c r="P326" i="14" s="1"/>
  <c r="P315" i="14"/>
  <c r="O315" i="14"/>
  <c r="O326" i="14" s="1"/>
  <c r="N315" i="14"/>
  <c r="N326" i="14" s="1"/>
  <c r="M315" i="14"/>
  <c r="X314" i="14"/>
  <c r="U312" i="14"/>
  <c r="U308" i="14"/>
  <c r="U307" i="14"/>
  <c r="U306" i="14"/>
  <c r="L306" i="14"/>
  <c r="U304" i="14"/>
  <c r="L304" i="14"/>
  <c r="AI303" i="14"/>
  <c r="AH303" i="14"/>
  <c r="AG303" i="14"/>
  <c r="AF303" i="14"/>
  <c r="AE303" i="14"/>
  <c r="AD303" i="14"/>
  <c r="AA303" i="14"/>
  <c r="Z303" i="14"/>
  <c r="Y303" i="14"/>
  <c r="X303" i="14"/>
  <c r="W303" i="14"/>
  <c r="V303" i="14"/>
  <c r="U303" i="14"/>
  <c r="S303" i="14"/>
  <c r="R303" i="14"/>
  <c r="Q303" i="14"/>
  <c r="P303" i="14"/>
  <c r="O303" i="14"/>
  <c r="N303" i="14"/>
  <c r="AJ302" i="14"/>
  <c r="AC312" i="14" s="1"/>
  <c r="L302" i="14"/>
  <c r="L312" i="14" s="1"/>
  <c r="X301" i="14"/>
  <c r="U311" i="14" s="1"/>
  <c r="X300" i="14"/>
  <c r="U310" i="14" s="1"/>
  <c r="X299" i="14"/>
  <c r="AJ299" i="14" s="1"/>
  <c r="AC309" i="14" s="1"/>
  <c r="AJ298" i="14"/>
  <c r="AC308" i="14" s="1"/>
  <c r="L298" i="14"/>
  <c r="L308" i="14" s="1"/>
  <c r="AJ297" i="14"/>
  <c r="AC307" i="14" s="1"/>
  <c r="L297" i="14"/>
  <c r="L307" i="14" s="1"/>
  <c r="AJ296" i="14"/>
  <c r="AC306" i="14" s="1"/>
  <c r="X295" i="14"/>
  <c r="AJ295" i="14" s="1"/>
  <c r="AC305" i="14" s="1"/>
  <c r="X294" i="14"/>
  <c r="AJ294" i="14" s="1"/>
  <c r="AU293" i="14"/>
  <c r="AI304" i="14" s="1"/>
  <c r="AT293" i="14"/>
  <c r="AS293" i="14"/>
  <c r="AH304" i="14" s="1"/>
  <c r="AR293" i="14"/>
  <c r="AQ293" i="14"/>
  <c r="AG304" i="14" s="1"/>
  <c r="AP293" i="14"/>
  <c r="AO293" i="14"/>
  <c r="AF304" i="14" s="1"/>
  <c r="AN293" i="14"/>
  <c r="AM293" i="14"/>
  <c r="AE304" i="14" s="1"/>
  <c r="AL293" i="14"/>
  <c r="AD304" i="14" s="1"/>
  <c r="AK293" i="14"/>
  <c r="AJ293" i="14"/>
  <c r="AC304" i="14" s="1"/>
  <c r="AI293" i="14"/>
  <c r="AA304" i="14" s="1"/>
  <c r="AH293" i="14"/>
  <c r="AG293" i="14"/>
  <c r="Z304" i="14" s="1"/>
  <c r="AF293" i="14"/>
  <c r="AE293" i="14"/>
  <c r="Y304" i="14" s="1"/>
  <c r="AD293" i="14"/>
  <c r="AC293" i="14"/>
  <c r="X304" i="14" s="1"/>
  <c r="AB293" i="14"/>
  <c r="AA293" i="14"/>
  <c r="W304" i="14" s="1"/>
  <c r="Z293" i="14"/>
  <c r="V304" i="14" s="1"/>
  <c r="Y293" i="14"/>
  <c r="W293" i="14"/>
  <c r="S304" i="14" s="1"/>
  <c r="V293" i="14"/>
  <c r="U293" i="14"/>
  <c r="R304" i="14" s="1"/>
  <c r="T293" i="14"/>
  <c r="S293" i="14"/>
  <c r="Q304" i="14" s="1"/>
  <c r="R293" i="14"/>
  <c r="Q293" i="14"/>
  <c r="P304" i="14" s="1"/>
  <c r="P293" i="14"/>
  <c r="O293" i="14"/>
  <c r="O304" i="14" s="1"/>
  <c r="N293" i="14"/>
  <c r="N304" i="14" s="1"/>
  <c r="M293" i="14"/>
  <c r="AJ292" i="14"/>
  <c r="AC303" i="14" s="1"/>
  <c r="L292" i="14"/>
  <c r="L295" i="14" s="1"/>
  <c r="L305" i="14" s="1"/>
  <c r="H90" i="14"/>
  <c r="G90" i="14"/>
  <c r="F90" i="14"/>
  <c r="K89" i="14"/>
  <c r="H89" i="14"/>
  <c r="G89" i="14"/>
  <c r="F89" i="14"/>
  <c r="AZ88" i="14"/>
  <c r="H88" i="14"/>
  <c r="G88" i="14"/>
  <c r="F88" i="14"/>
  <c r="H87" i="14"/>
  <c r="G87" i="14"/>
  <c r="F87" i="14"/>
  <c r="AY86" i="14"/>
  <c r="H86" i="14"/>
  <c r="G86" i="14"/>
  <c r="F86" i="14"/>
  <c r="H85" i="14"/>
  <c r="G85" i="14"/>
  <c r="F85" i="14"/>
  <c r="K84" i="14"/>
  <c r="H84" i="14"/>
  <c r="G84" i="14"/>
  <c r="F84" i="14"/>
  <c r="H83" i="14"/>
  <c r="G83" i="14"/>
  <c r="F83" i="14"/>
  <c r="AZ82" i="14"/>
  <c r="AY82" i="14"/>
  <c r="H82" i="14"/>
  <c r="G82" i="14"/>
  <c r="F82" i="14"/>
  <c r="H81" i="14"/>
  <c r="G81" i="14"/>
  <c r="F81" i="14"/>
  <c r="H80" i="14"/>
  <c r="G80" i="14"/>
  <c r="F80" i="14"/>
  <c r="AY79" i="14"/>
  <c r="K79" i="14"/>
  <c r="H79" i="14"/>
  <c r="G79" i="14"/>
  <c r="F79" i="14"/>
  <c r="H78" i="14"/>
  <c r="G78" i="14"/>
  <c r="F78" i="14"/>
  <c r="H77" i="14"/>
  <c r="G77" i="14"/>
  <c r="F77" i="14"/>
  <c r="H76" i="14"/>
  <c r="G76" i="14"/>
  <c r="F76" i="14"/>
  <c r="H75" i="14"/>
  <c r="G75" i="14"/>
  <c r="F75" i="14"/>
  <c r="H74" i="14"/>
  <c r="G74" i="14"/>
  <c r="F74" i="14"/>
  <c r="AY73" i="14"/>
  <c r="H73" i="14"/>
  <c r="G73" i="14"/>
  <c r="F73" i="14"/>
  <c r="H72" i="14"/>
  <c r="G72" i="14"/>
  <c r="F72" i="14"/>
  <c r="AY71" i="14"/>
  <c r="K71" i="14"/>
  <c r="H71" i="14"/>
  <c r="G71" i="14"/>
  <c r="F71" i="14"/>
  <c r="AY70" i="14"/>
  <c r="H70" i="14"/>
  <c r="G70" i="14"/>
  <c r="F70" i="14"/>
  <c r="AZ69" i="14"/>
  <c r="H69" i="14"/>
  <c r="G69" i="14"/>
  <c r="F69" i="14"/>
  <c r="AY68" i="14"/>
  <c r="H68" i="14"/>
  <c r="F68" i="14"/>
  <c r="AY67" i="14"/>
  <c r="H67" i="14"/>
  <c r="F67" i="14"/>
  <c r="AZ66" i="14"/>
  <c r="L66" i="14"/>
  <c r="K66" i="14"/>
  <c r="H66" i="14"/>
  <c r="F66" i="14"/>
  <c r="AY65" i="14"/>
  <c r="H65" i="14"/>
  <c r="F65" i="14"/>
  <c r="H64" i="14"/>
  <c r="F64" i="14"/>
  <c r="H63" i="14"/>
  <c r="F63" i="14"/>
  <c r="AY62" i="14"/>
  <c r="H62" i="14"/>
  <c r="F62" i="14"/>
  <c r="AZ61" i="14"/>
  <c r="H61" i="14"/>
  <c r="F61" i="14"/>
  <c r="H60" i="14"/>
  <c r="F60" i="14"/>
  <c r="AZ59" i="14"/>
  <c r="H59" i="14"/>
  <c r="F59" i="14"/>
  <c r="AY58" i="14"/>
  <c r="H58" i="14"/>
  <c r="G58" i="14"/>
  <c r="F58" i="14"/>
  <c r="AY57" i="14"/>
  <c r="K57" i="14"/>
  <c r="G57" i="14"/>
  <c r="F57" i="14"/>
  <c r="G56" i="14"/>
  <c r="F56" i="14"/>
  <c r="AY55" i="14"/>
  <c r="G55" i="14"/>
  <c r="F55" i="14"/>
  <c r="AZ54" i="14"/>
  <c r="AY54" i="14"/>
  <c r="K54" i="14"/>
  <c r="G54" i="14"/>
  <c r="F54" i="14"/>
  <c r="G53" i="14"/>
  <c r="F53" i="14"/>
  <c r="AZ52" i="14"/>
  <c r="G52" i="14"/>
  <c r="F52" i="14"/>
  <c r="G51" i="14"/>
  <c r="F51" i="14"/>
  <c r="AY50" i="14"/>
  <c r="H50" i="14"/>
  <c r="G50" i="14"/>
  <c r="F50" i="14"/>
  <c r="AY49" i="14"/>
  <c r="G49" i="14"/>
  <c r="F49" i="14"/>
  <c r="H48" i="14"/>
  <c r="G48" i="14"/>
  <c r="F48" i="14"/>
  <c r="AZ47" i="14"/>
  <c r="AY47" i="14"/>
  <c r="H47" i="14"/>
  <c r="G47" i="14"/>
  <c r="F47" i="14"/>
  <c r="H46" i="14"/>
  <c r="G46" i="14"/>
  <c r="F46" i="14"/>
  <c r="AZ45" i="14"/>
  <c r="AY45" i="14"/>
  <c r="K45" i="14"/>
  <c r="H45" i="14"/>
  <c r="G45" i="14"/>
  <c r="F45" i="14"/>
  <c r="H44" i="14"/>
  <c r="G44" i="14"/>
  <c r="F44" i="14"/>
  <c r="H43" i="14"/>
  <c r="G43" i="14"/>
  <c r="F43" i="14"/>
  <c r="H42" i="14"/>
  <c r="G42" i="14"/>
  <c r="F42" i="14"/>
  <c r="H41" i="14"/>
  <c r="G41" i="14"/>
  <c r="F41" i="14"/>
  <c r="AZ40" i="14"/>
  <c r="K40" i="14"/>
  <c r="H40" i="14"/>
  <c r="G40" i="14"/>
  <c r="F40" i="14"/>
  <c r="H39" i="14"/>
  <c r="G39" i="14"/>
  <c r="F39" i="14"/>
  <c r="AZ38" i="14"/>
  <c r="AY38" i="14"/>
  <c r="K38" i="14"/>
  <c r="H38" i="14"/>
  <c r="G38" i="14"/>
  <c r="F38" i="14"/>
  <c r="AY37" i="14"/>
  <c r="H37" i="14"/>
  <c r="F37" i="14"/>
  <c r="H36" i="14"/>
  <c r="G36" i="14"/>
  <c r="F36" i="14"/>
  <c r="AY35" i="14"/>
  <c r="H35" i="14"/>
  <c r="F35" i="14"/>
  <c r="AY34" i="14"/>
  <c r="H34" i="14"/>
  <c r="G34" i="14"/>
  <c r="F34" i="14"/>
  <c r="K33" i="14"/>
  <c r="H33" i="14"/>
  <c r="G33" i="14"/>
  <c r="F33" i="14"/>
  <c r="F32" i="14"/>
  <c r="AY31" i="14"/>
  <c r="F31" i="14"/>
  <c r="G30" i="14"/>
  <c r="F30" i="14"/>
  <c r="K29" i="14"/>
  <c r="F29" i="14"/>
  <c r="H28" i="14"/>
  <c r="F28" i="14"/>
  <c r="H27" i="14"/>
  <c r="G27" i="14"/>
  <c r="F27" i="14"/>
  <c r="AZ26" i="14"/>
  <c r="AY26" i="14"/>
  <c r="H26" i="14"/>
  <c r="F26" i="14"/>
  <c r="H25" i="14"/>
  <c r="F25" i="14"/>
  <c r="K24" i="14"/>
  <c r="H24" i="14"/>
  <c r="G24" i="14"/>
  <c r="F24" i="14"/>
  <c r="H23" i="14"/>
  <c r="F23" i="14"/>
  <c r="AY22" i="14"/>
  <c r="H22" i="14"/>
  <c r="G22" i="14"/>
  <c r="F22" i="14"/>
  <c r="AZ21" i="14"/>
  <c r="AY21" i="14"/>
  <c r="H21" i="14"/>
  <c r="F21" i="14"/>
  <c r="H20" i="14"/>
  <c r="F20" i="14"/>
  <c r="AY19" i="14"/>
  <c r="K19" i="14"/>
  <c r="H19" i="14"/>
  <c r="G19" i="14"/>
  <c r="F19" i="14"/>
  <c r="H18" i="14"/>
  <c r="F18" i="14"/>
  <c r="H17" i="14"/>
  <c r="G17" i="14"/>
  <c r="F17" i="14"/>
  <c r="H16" i="14"/>
  <c r="F16" i="14"/>
  <c r="H15" i="14"/>
  <c r="F15" i="14"/>
  <c r="AZ14" i="14"/>
  <c r="AY14" i="14"/>
  <c r="H14" i="14"/>
  <c r="G14" i="14"/>
  <c r="F14" i="14"/>
  <c r="AY13" i="14"/>
  <c r="H13" i="14"/>
  <c r="F13" i="14"/>
  <c r="H12" i="14"/>
  <c r="G12" i="14"/>
  <c r="F12" i="14"/>
  <c r="AZ11" i="14"/>
  <c r="AY11" i="14"/>
  <c r="H11" i="14"/>
  <c r="F11" i="14"/>
  <c r="AY10" i="14"/>
  <c r="H10" i="14"/>
  <c r="F10" i="14"/>
  <c r="K9" i="14"/>
  <c r="H9" i="14"/>
  <c r="G9" i="14"/>
  <c r="F9" i="14"/>
  <c r="H8" i="14"/>
  <c r="F8" i="14"/>
  <c r="H7" i="14"/>
  <c r="G7" i="14"/>
  <c r="F7" i="14"/>
  <c r="H6" i="14"/>
  <c r="F6" i="14"/>
  <c r="AY5" i="14"/>
  <c r="H5" i="14"/>
  <c r="F5" i="14"/>
  <c r="AZ4" i="14"/>
  <c r="H4" i="14"/>
  <c r="G4" i="14"/>
  <c r="F4" i="14"/>
  <c r="H3" i="14"/>
  <c r="F3" i="14"/>
  <c r="BB2" i="14"/>
  <c r="BA2" i="14"/>
  <c r="AZ2" i="14"/>
  <c r="L2" i="14"/>
  <c r="K2" i="14"/>
  <c r="J2" i="14"/>
  <c r="I2" i="14"/>
  <c r="H2" i="14"/>
  <c r="G2" i="14"/>
  <c r="F2" i="14"/>
  <c r="U982" i="13"/>
  <c r="U978" i="13"/>
  <c r="U977" i="13"/>
  <c r="U976" i="13"/>
  <c r="M976" i="13"/>
  <c r="U973" i="13"/>
  <c r="M973" i="13"/>
  <c r="AI972" i="13"/>
  <c r="AH972" i="13"/>
  <c r="AG972" i="13"/>
  <c r="AF972" i="13"/>
  <c r="AE972" i="13"/>
  <c r="AD972" i="13"/>
  <c r="AA972" i="13"/>
  <c r="Z972" i="13"/>
  <c r="Y972" i="13"/>
  <c r="X972" i="13"/>
  <c r="W972" i="13"/>
  <c r="V972" i="13"/>
  <c r="S972" i="13"/>
  <c r="R972" i="13"/>
  <c r="Q972" i="13"/>
  <c r="P972" i="13"/>
  <c r="O972" i="13"/>
  <c r="N972" i="13"/>
  <c r="AK971" i="13"/>
  <c r="AC982" i="13" s="1"/>
  <c r="M971" i="13"/>
  <c r="M982" i="13" s="1"/>
  <c r="AK967" i="13"/>
  <c r="AC978" i="13" s="1"/>
  <c r="M967" i="13"/>
  <c r="M978" i="13" s="1"/>
  <c r="AK966" i="13"/>
  <c r="AC977" i="13" s="1"/>
  <c r="M966" i="13"/>
  <c r="M977" i="13" s="1"/>
  <c r="AK965" i="13"/>
  <c r="AC976" i="13" s="1"/>
  <c r="AK962" i="13"/>
  <c r="AC973" i="13" s="1"/>
  <c r="Y961" i="13"/>
  <c r="Y963" i="13" s="1"/>
  <c r="U959" i="13"/>
  <c r="U955" i="13"/>
  <c r="U954" i="13"/>
  <c r="U953" i="13"/>
  <c r="M953" i="13"/>
  <c r="U950" i="13"/>
  <c r="M950" i="13"/>
  <c r="AI949" i="13"/>
  <c r="AH949" i="13"/>
  <c r="AG949" i="13"/>
  <c r="AF949" i="13"/>
  <c r="AE949" i="13"/>
  <c r="AD949" i="13"/>
  <c r="AA949" i="13"/>
  <c r="Z949" i="13"/>
  <c r="Y949" i="13"/>
  <c r="X949" i="13"/>
  <c r="W949" i="13"/>
  <c r="V949" i="13"/>
  <c r="S949" i="13"/>
  <c r="R949" i="13"/>
  <c r="Q949" i="13"/>
  <c r="P949" i="13"/>
  <c r="O949" i="13"/>
  <c r="N949" i="13"/>
  <c r="AK948" i="13"/>
  <c r="AC959" i="13" s="1"/>
  <c r="M948" i="13"/>
  <c r="M959" i="13" s="1"/>
  <c r="AK944" i="13"/>
  <c r="AC955" i="13" s="1"/>
  <c r="M944" i="13"/>
  <c r="M955" i="13" s="1"/>
  <c r="AK943" i="13"/>
  <c r="AC954" i="13" s="1"/>
  <c r="M943" i="13"/>
  <c r="M954" i="13" s="1"/>
  <c r="AK942" i="13"/>
  <c r="AC953" i="13" s="1"/>
  <c r="AK939" i="13"/>
  <c r="AC950" i="13" s="1"/>
  <c r="Y938" i="13"/>
  <c r="U949" i="13" s="1"/>
  <c r="AU736" i="13"/>
  <c r="AT736" i="13"/>
  <c r="AS736" i="13"/>
  <c r="AR736" i="13"/>
  <c r="AQ736" i="13"/>
  <c r="AP736" i="13"/>
  <c r="AO736" i="13"/>
  <c r="AN736" i="13"/>
  <c r="AM736" i="13"/>
  <c r="AL736" i="13"/>
  <c r="AK736" i="13"/>
  <c r="AI736" i="13"/>
  <c r="AH736" i="13"/>
  <c r="AG736" i="13"/>
  <c r="AF736" i="13"/>
  <c r="AE736" i="13"/>
  <c r="AD736" i="13"/>
  <c r="AC736" i="13"/>
  <c r="AB736" i="13"/>
  <c r="AA736" i="13"/>
  <c r="Z736" i="13"/>
  <c r="Y736" i="13"/>
  <c r="W736" i="13"/>
  <c r="V736" i="13"/>
  <c r="U736" i="13"/>
  <c r="T736" i="13"/>
  <c r="S736" i="13"/>
  <c r="R736" i="13"/>
  <c r="Q736" i="13"/>
  <c r="P736" i="13"/>
  <c r="O736" i="13"/>
  <c r="N736" i="13"/>
  <c r="M736" i="13"/>
  <c r="K736" i="13"/>
  <c r="H736" i="13"/>
  <c r="H90" i="13" s="1"/>
  <c r="G736" i="13"/>
  <c r="AU735" i="13"/>
  <c r="AT735" i="13"/>
  <c r="AS735" i="13"/>
  <c r="AR735" i="13"/>
  <c r="AQ735" i="13"/>
  <c r="AP735" i="13"/>
  <c r="AO735" i="13"/>
  <c r="AN735" i="13"/>
  <c r="AM735" i="13"/>
  <c r="AL735" i="13"/>
  <c r="AK735" i="13"/>
  <c r="AI735" i="13"/>
  <c r="AH735" i="13"/>
  <c r="AG735" i="13"/>
  <c r="AF735" i="13"/>
  <c r="AE735" i="13"/>
  <c r="AD735" i="13"/>
  <c r="AC735" i="13"/>
  <c r="AB735" i="13"/>
  <c r="AA735" i="13"/>
  <c r="Z735" i="13"/>
  <c r="Y735" i="13"/>
  <c r="W735" i="13"/>
  <c r="V735" i="13"/>
  <c r="U735" i="13"/>
  <c r="T735" i="13"/>
  <c r="S735" i="13"/>
  <c r="R735" i="13"/>
  <c r="Q735" i="13"/>
  <c r="P735" i="13"/>
  <c r="O735" i="13"/>
  <c r="N735" i="13"/>
  <c r="M735" i="13"/>
  <c r="K735" i="13"/>
  <c r="H735" i="13"/>
  <c r="H89" i="13" s="1"/>
  <c r="G735" i="13"/>
  <c r="AU734" i="13"/>
  <c r="AT734" i="13"/>
  <c r="AS734" i="13"/>
  <c r="AR734" i="13"/>
  <c r="AQ734" i="13"/>
  <c r="AP734" i="13"/>
  <c r="AO734" i="13"/>
  <c r="AN734" i="13"/>
  <c r="AM734" i="13"/>
  <c r="AL734" i="13"/>
  <c r="AK734" i="13"/>
  <c r="AI734" i="13"/>
  <c r="AH734" i="13"/>
  <c r="AG734" i="13"/>
  <c r="AF734" i="13"/>
  <c r="AE734" i="13"/>
  <c r="AD734" i="13"/>
  <c r="AC734" i="13"/>
  <c r="AB734" i="13"/>
  <c r="AA734" i="13"/>
  <c r="Z734" i="13"/>
  <c r="Y734" i="13"/>
  <c r="W734" i="13"/>
  <c r="V734" i="13"/>
  <c r="U734" i="13"/>
  <c r="T734" i="13"/>
  <c r="S734" i="13"/>
  <c r="R734" i="13"/>
  <c r="Q734" i="13"/>
  <c r="P734" i="13"/>
  <c r="O734" i="13"/>
  <c r="N734" i="13"/>
  <c r="M734" i="13"/>
  <c r="K734" i="13"/>
  <c r="H734" i="13"/>
  <c r="G734" i="13"/>
  <c r="AU733" i="13"/>
  <c r="AT733" i="13"/>
  <c r="AS733" i="13"/>
  <c r="AR733" i="13"/>
  <c r="AQ733" i="13"/>
  <c r="AP733" i="13"/>
  <c r="AO733" i="13"/>
  <c r="AN733" i="13"/>
  <c r="AM733" i="13"/>
  <c r="AL733" i="13"/>
  <c r="AK733" i="13"/>
  <c r="AI733" i="13"/>
  <c r="AH733" i="13"/>
  <c r="AG733" i="13"/>
  <c r="AF733" i="13"/>
  <c r="AE733" i="13"/>
  <c r="AD733" i="13"/>
  <c r="AC733" i="13"/>
  <c r="AB733" i="13"/>
  <c r="AA733" i="13"/>
  <c r="Z733" i="13"/>
  <c r="Y733" i="13"/>
  <c r="W733" i="13"/>
  <c r="V733" i="13"/>
  <c r="U733" i="13"/>
  <c r="T733" i="13"/>
  <c r="S733" i="13"/>
  <c r="R733" i="13"/>
  <c r="Q733" i="13"/>
  <c r="P733" i="13"/>
  <c r="O733" i="13"/>
  <c r="N733" i="13"/>
  <c r="M733" i="13"/>
  <c r="K733" i="13"/>
  <c r="H733" i="13"/>
  <c r="AX733" i="13" s="1"/>
  <c r="AZ87" i="13" s="1"/>
  <c r="G733" i="13"/>
  <c r="AU732" i="13"/>
  <c r="AT732" i="13"/>
  <c r="AS732" i="13"/>
  <c r="AR732" i="13"/>
  <c r="AQ732" i="13"/>
  <c r="AP732" i="13"/>
  <c r="AO732" i="13"/>
  <c r="AN732" i="13"/>
  <c r="AM732" i="13"/>
  <c r="AL732" i="13"/>
  <c r="AK732" i="13"/>
  <c r="AI732" i="13"/>
  <c r="AH732" i="13"/>
  <c r="AG732" i="13"/>
  <c r="AF732" i="13"/>
  <c r="AE732" i="13"/>
  <c r="AD732" i="13"/>
  <c r="AC732" i="13"/>
  <c r="AB732" i="13"/>
  <c r="AA732" i="13"/>
  <c r="Z732" i="13"/>
  <c r="Y732" i="13"/>
  <c r="W732" i="13"/>
  <c r="V732" i="13"/>
  <c r="U732" i="13"/>
  <c r="T732" i="13"/>
  <c r="S732" i="13"/>
  <c r="R732" i="13"/>
  <c r="Q732" i="13"/>
  <c r="P732" i="13"/>
  <c r="O732" i="13"/>
  <c r="N732" i="13"/>
  <c r="M732" i="13"/>
  <c r="K732" i="13"/>
  <c r="L732" i="13" s="1"/>
  <c r="H732" i="13"/>
  <c r="G732" i="13"/>
  <c r="AU731" i="13"/>
  <c r="AT731" i="13"/>
  <c r="AS731" i="13"/>
  <c r="AR731" i="13"/>
  <c r="AQ731" i="13"/>
  <c r="AP731" i="13"/>
  <c r="AO731" i="13"/>
  <c r="AN731" i="13"/>
  <c r="AM731" i="13"/>
  <c r="AL731" i="13"/>
  <c r="AK731" i="13"/>
  <c r="AI731" i="13"/>
  <c r="AH731" i="13"/>
  <c r="AG731" i="13"/>
  <c r="AF731" i="13"/>
  <c r="AE731" i="13"/>
  <c r="AD731" i="13"/>
  <c r="AC731" i="13"/>
  <c r="AB731" i="13"/>
  <c r="AA731" i="13"/>
  <c r="Z731" i="13"/>
  <c r="Y731" i="13"/>
  <c r="W731" i="13"/>
  <c r="V731" i="13"/>
  <c r="U731" i="13"/>
  <c r="T731" i="13"/>
  <c r="S731" i="13"/>
  <c r="R731" i="13"/>
  <c r="Q731" i="13"/>
  <c r="P731" i="13"/>
  <c r="O731" i="13"/>
  <c r="N731" i="13"/>
  <c r="M731" i="13"/>
  <c r="K731" i="13"/>
  <c r="K85" i="13" s="1"/>
  <c r="H731" i="13"/>
  <c r="AX731" i="13" s="1"/>
  <c r="AZ85" i="13" s="1"/>
  <c r="G731" i="13"/>
  <c r="AU730" i="13"/>
  <c r="AT730" i="13"/>
  <c r="AS730" i="13"/>
  <c r="AR730" i="13"/>
  <c r="AQ730" i="13"/>
  <c r="AP730" i="13"/>
  <c r="AO730" i="13"/>
  <c r="AN730" i="13"/>
  <c r="AM730" i="13"/>
  <c r="AL730" i="13"/>
  <c r="AK730" i="13"/>
  <c r="AI730" i="13"/>
  <c r="AH730" i="13"/>
  <c r="AG730" i="13"/>
  <c r="AF730" i="13"/>
  <c r="AE730" i="13"/>
  <c r="AD730" i="13"/>
  <c r="AC730" i="13"/>
  <c r="AB730" i="13"/>
  <c r="AA730" i="13"/>
  <c r="Z730" i="13"/>
  <c r="Y730" i="13"/>
  <c r="W730" i="13"/>
  <c r="V730" i="13"/>
  <c r="U730" i="13"/>
  <c r="T730" i="13"/>
  <c r="S730" i="13"/>
  <c r="R730" i="13"/>
  <c r="Q730" i="13"/>
  <c r="P730" i="13"/>
  <c r="O730" i="13"/>
  <c r="N730" i="13"/>
  <c r="M730" i="13"/>
  <c r="K730" i="13"/>
  <c r="K84" i="13" s="1"/>
  <c r="H730" i="13"/>
  <c r="G730" i="13"/>
  <c r="AU729" i="13"/>
  <c r="AT729" i="13"/>
  <c r="AS729" i="13"/>
  <c r="AR729" i="13"/>
  <c r="AQ729" i="13"/>
  <c r="AP729" i="13"/>
  <c r="AO729" i="13"/>
  <c r="AN729" i="13"/>
  <c r="AM729" i="13"/>
  <c r="AL729" i="13"/>
  <c r="AK729" i="13"/>
  <c r="AI729" i="13"/>
  <c r="AH729" i="13"/>
  <c r="AG729" i="13"/>
  <c r="AF729" i="13"/>
  <c r="AE729" i="13"/>
  <c r="AD729" i="13"/>
  <c r="AC729" i="13"/>
  <c r="AB729" i="13"/>
  <c r="AA729" i="13"/>
  <c r="Z729" i="13"/>
  <c r="Y729" i="13"/>
  <c r="W729" i="13"/>
  <c r="V729" i="13"/>
  <c r="U729" i="13"/>
  <c r="T729" i="13"/>
  <c r="S729" i="13"/>
  <c r="R729" i="13"/>
  <c r="Q729" i="13"/>
  <c r="P729" i="13"/>
  <c r="O729" i="13"/>
  <c r="N729" i="13"/>
  <c r="M729" i="13"/>
  <c r="K729" i="13"/>
  <c r="K83" i="13" s="1"/>
  <c r="H729" i="13"/>
  <c r="G729" i="13"/>
  <c r="AU728" i="13"/>
  <c r="AT728" i="13"/>
  <c r="AS728" i="13"/>
  <c r="AR728" i="13"/>
  <c r="AQ728" i="13"/>
  <c r="AP728" i="13"/>
  <c r="AO728" i="13"/>
  <c r="AN728" i="13"/>
  <c r="AM728" i="13"/>
  <c r="AL728" i="13"/>
  <c r="AK728" i="13"/>
  <c r="AI728" i="13"/>
  <c r="AH728" i="13"/>
  <c r="AG728" i="13"/>
  <c r="AF728" i="13"/>
  <c r="AE728" i="13"/>
  <c r="AD728" i="13"/>
  <c r="AC728" i="13"/>
  <c r="AB728" i="13"/>
  <c r="AA728" i="13"/>
  <c r="Z728" i="13"/>
  <c r="Y728" i="13"/>
  <c r="W728" i="13"/>
  <c r="V728" i="13"/>
  <c r="U728" i="13"/>
  <c r="T728" i="13"/>
  <c r="S728" i="13"/>
  <c r="R728" i="13"/>
  <c r="Q728" i="13"/>
  <c r="P728" i="13"/>
  <c r="O728" i="13"/>
  <c r="N728" i="13"/>
  <c r="M728" i="13"/>
  <c r="K728" i="13"/>
  <c r="K82" i="13" s="1"/>
  <c r="H728" i="13"/>
  <c r="G728" i="13"/>
  <c r="AU727" i="13"/>
  <c r="AT727" i="13"/>
  <c r="AS727" i="13"/>
  <c r="AR727" i="13"/>
  <c r="AQ727" i="13"/>
  <c r="AP727" i="13"/>
  <c r="AO727" i="13"/>
  <c r="AN727" i="13"/>
  <c r="AM727" i="13"/>
  <c r="AL727" i="13"/>
  <c r="AK727" i="13"/>
  <c r="AI727" i="13"/>
  <c r="AH727" i="13"/>
  <c r="AG727" i="13"/>
  <c r="AF727" i="13"/>
  <c r="AE727" i="13"/>
  <c r="AD727" i="13"/>
  <c r="AC727" i="13"/>
  <c r="AB727" i="13"/>
  <c r="AA727" i="13"/>
  <c r="Z727" i="13"/>
  <c r="Y727" i="13"/>
  <c r="W727" i="13"/>
  <c r="V727" i="13"/>
  <c r="U727" i="13"/>
  <c r="T727" i="13"/>
  <c r="S727" i="13"/>
  <c r="R727" i="13"/>
  <c r="Q727" i="13"/>
  <c r="P727" i="13"/>
  <c r="O727" i="13"/>
  <c r="N727" i="13"/>
  <c r="M727" i="13"/>
  <c r="K727" i="13"/>
  <c r="H727" i="13"/>
  <c r="G727" i="13"/>
  <c r="AU726" i="13"/>
  <c r="AT726" i="13"/>
  <c r="AS726" i="13"/>
  <c r="AR726" i="13"/>
  <c r="AQ726" i="13"/>
  <c r="AP726" i="13"/>
  <c r="AO726" i="13"/>
  <c r="AN726" i="13"/>
  <c r="AM726" i="13"/>
  <c r="AL726" i="13"/>
  <c r="AK726" i="13"/>
  <c r="AI726" i="13"/>
  <c r="AH726" i="13"/>
  <c r="AG726" i="13"/>
  <c r="AF726" i="13"/>
  <c r="AE726" i="13"/>
  <c r="AD726" i="13"/>
  <c r="AC726" i="13"/>
  <c r="AB726" i="13"/>
  <c r="AA726" i="13"/>
  <c r="Z726" i="13"/>
  <c r="Y726" i="13"/>
  <c r="W726" i="13"/>
  <c r="V726" i="13"/>
  <c r="U726" i="13"/>
  <c r="T726" i="13"/>
  <c r="S726" i="13"/>
  <c r="R726" i="13"/>
  <c r="Q726" i="13"/>
  <c r="P726" i="13"/>
  <c r="O726" i="13"/>
  <c r="N726" i="13"/>
  <c r="M726" i="13"/>
  <c r="K726" i="13"/>
  <c r="K80" i="13" s="1"/>
  <c r="H726" i="13"/>
  <c r="G726" i="13"/>
  <c r="AU725" i="13"/>
  <c r="AT725" i="13"/>
  <c r="AS725" i="13"/>
  <c r="AR725" i="13"/>
  <c r="AQ725" i="13"/>
  <c r="AP725" i="13"/>
  <c r="AO725" i="13"/>
  <c r="AN725" i="13"/>
  <c r="AM725" i="13"/>
  <c r="AL725" i="13"/>
  <c r="AK725" i="13"/>
  <c r="AI725" i="13"/>
  <c r="AH725" i="13"/>
  <c r="AG725" i="13"/>
  <c r="AF725" i="13"/>
  <c r="AE725" i="13"/>
  <c r="AD725" i="13"/>
  <c r="AC725" i="13"/>
  <c r="AB725" i="13"/>
  <c r="AA725" i="13"/>
  <c r="Z725" i="13"/>
  <c r="Y725" i="13"/>
  <c r="W725" i="13"/>
  <c r="V725" i="13"/>
  <c r="U725" i="13"/>
  <c r="T725" i="13"/>
  <c r="S725" i="13"/>
  <c r="R725" i="13"/>
  <c r="Q725" i="13"/>
  <c r="P725" i="13"/>
  <c r="O725" i="13"/>
  <c r="N725" i="13"/>
  <c r="M725" i="13"/>
  <c r="K725" i="13"/>
  <c r="K79" i="13" s="1"/>
  <c r="H725" i="13"/>
  <c r="G725" i="13"/>
  <c r="AU724" i="13"/>
  <c r="AT724" i="13"/>
  <c r="AS724" i="13"/>
  <c r="AR724" i="13"/>
  <c r="AQ724" i="13"/>
  <c r="AP724" i="13"/>
  <c r="AO724" i="13"/>
  <c r="AN724" i="13"/>
  <c r="AM724" i="13"/>
  <c r="AL724" i="13"/>
  <c r="AK724" i="13"/>
  <c r="AI724" i="13"/>
  <c r="AH724" i="13"/>
  <c r="AG724" i="13"/>
  <c r="AF724" i="13"/>
  <c r="AE724" i="13"/>
  <c r="AD724" i="13"/>
  <c r="AC724" i="13"/>
  <c r="AB724" i="13"/>
  <c r="AA724" i="13"/>
  <c r="Z724" i="13"/>
  <c r="Y724" i="13"/>
  <c r="W724" i="13"/>
  <c r="V724" i="13"/>
  <c r="U724" i="13"/>
  <c r="T724" i="13"/>
  <c r="S724" i="13"/>
  <c r="R724" i="13"/>
  <c r="Q724" i="13"/>
  <c r="P724" i="13"/>
  <c r="O724" i="13"/>
  <c r="N724" i="13"/>
  <c r="M724" i="13"/>
  <c r="K724" i="13"/>
  <c r="K78" i="13" s="1"/>
  <c r="H724" i="13"/>
  <c r="G724" i="13"/>
  <c r="G78" i="13" s="1"/>
  <c r="AU723" i="13"/>
  <c r="AT723" i="13"/>
  <c r="AS723" i="13"/>
  <c r="AR723" i="13"/>
  <c r="AQ723" i="13"/>
  <c r="AP723" i="13"/>
  <c r="AO723" i="13"/>
  <c r="AN723" i="13"/>
  <c r="AM723" i="13"/>
  <c r="AL723" i="13"/>
  <c r="AK723" i="13"/>
  <c r="AI723" i="13"/>
  <c r="AH723" i="13"/>
  <c r="AG723" i="13"/>
  <c r="AF723" i="13"/>
  <c r="AE723" i="13"/>
  <c r="AD723" i="13"/>
  <c r="AC723" i="13"/>
  <c r="AB723" i="13"/>
  <c r="AA723" i="13"/>
  <c r="Z723" i="13"/>
  <c r="Y723" i="13"/>
  <c r="W723" i="13"/>
  <c r="V723" i="13"/>
  <c r="U723" i="13"/>
  <c r="T723" i="13"/>
  <c r="S723" i="13"/>
  <c r="R723" i="13"/>
  <c r="Q723" i="13"/>
  <c r="P723" i="13"/>
  <c r="O723" i="13"/>
  <c r="N723" i="13"/>
  <c r="M723" i="13"/>
  <c r="K723" i="13"/>
  <c r="K77" i="13" s="1"/>
  <c r="H723" i="13"/>
  <c r="G723" i="13"/>
  <c r="G77" i="13" s="1"/>
  <c r="AU722" i="13"/>
  <c r="AT722" i="13"/>
  <c r="AS722" i="13"/>
  <c r="AR722" i="13"/>
  <c r="AQ722" i="13"/>
  <c r="AP722" i="13"/>
  <c r="AO722" i="13"/>
  <c r="AN722" i="13"/>
  <c r="AM722" i="13"/>
  <c r="AL722" i="13"/>
  <c r="AK722" i="13"/>
  <c r="AI722" i="13"/>
  <c r="AH722" i="13"/>
  <c r="AG722" i="13"/>
  <c r="AF722" i="13"/>
  <c r="AE722" i="13"/>
  <c r="AD722" i="13"/>
  <c r="AC722" i="13"/>
  <c r="AB722" i="13"/>
  <c r="AA722" i="13"/>
  <c r="Z722" i="13"/>
  <c r="Y722" i="13"/>
  <c r="W722" i="13"/>
  <c r="V722" i="13"/>
  <c r="U722" i="13"/>
  <c r="T722" i="13"/>
  <c r="S722" i="13"/>
  <c r="R722" i="13"/>
  <c r="Q722" i="13"/>
  <c r="P722" i="13"/>
  <c r="O722" i="13"/>
  <c r="N722" i="13"/>
  <c r="M722" i="13"/>
  <c r="K722" i="13"/>
  <c r="K76" i="13" s="1"/>
  <c r="H722" i="13"/>
  <c r="G722" i="13"/>
  <c r="G76" i="13" s="1"/>
  <c r="AU721" i="13"/>
  <c r="AT721" i="13"/>
  <c r="AS721" i="13"/>
  <c r="AR721" i="13"/>
  <c r="AQ721" i="13"/>
  <c r="AP721" i="13"/>
  <c r="AO721" i="13"/>
  <c r="AN721" i="13"/>
  <c r="AM721" i="13"/>
  <c r="AL721" i="13"/>
  <c r="AK721" i="13"/>
  <c r="AI721" i="13"/>
  <c r="AH721" i="13"/>
  <c r="AG721" i="13"/>
  <c r="AF721" i="13"/>
  <c r="AE721" i="13"/>
  <c r="AD721" i="13"/>
  <c r="AC721" i="13"/>
  <c r="AB721" i="13"/>
  <c r="AA721" i="13"/>
  <c r="Z721" i="13"/>
  <c r="Y721" i="13"/>
  <c r="W721" i="13"/>
  <c r="V721" i="13"/>
  <c r="U721" i="13"/>
  <c r="T721" i="13"/>
  <c r="S721" i="13"/>
  <c r="R721" i="13"/>
  <c r="Q721" i="13"/>
  <c r="P721" i="13"/>
  <c r="O721" i="13"/>
  <c r="N721" i="13"/>
  <c r="M721" i="13"/>
  <c r="K721" i="13"/>
  <c r="K75" i="13" s="1"/>
  <c r="H721" i="13"/>
  <c r="AX721" i="13" s="1"/>
  <c r="AZ75" i="13" s="1"/>
  <c r="G721" i="13"/>
  <c r="G75" i="13" s="1"/>
  <c r="AU720" i="13"/>
  <c r="AT720" i="13"/>
  <c r="AS720" i="13"/>
  <c r="AR720" i="13"/>
  <c r="AQ720" i="13"/>
  <c r="AP720" i="13"/>
  <c r="AO720" i="13"/>
  <c r="AN720" i="13"/>
  <c r="AM720" i="13"/>
  <c r="AL720" i="13"/>
  <c r="AK720" i="13"/>
  <c r="AI720" i="13"/>
  <c r="AH720" i="13"/>
  <c r="AG720" i="13"/>
  <c r="AF720" i="13"/>
  <c r="AE720" i="13"/>
  <c r="AD720" i="13"/>
  <c r="AC720" i="13"/>
  <c r="AB720" i="13"/>
  <c r="AA720" i="13"/>
  <c r="Z720" i="13"/>
  <c r="Y720" i="13"/>
  <c r="W720" i="13"/>
  <c r="V720" i="13"/>
  <c r="U720" i="13"/>
  <c r="T720" i="13"/>
  <c r="S720" i="13"/>
  <c r="R720" i="13"/>
  <c r="Q720" i="13"/>
  <c r="P720" i="13"/>
  <c r="O720" i="13"/>
  <c r="N720" i="13"/>
  <c r="M720" i="13"/>
  <c r="K720" i="13"/>
  <c r="H720" i="13"/>
  <c r="AX720" i="13" s="1"/>
  <c r="AZ74" i="13" s="1"/>
  <c r="G720" i="13"/>
  <c r="G74" i="13" s="1"/>
  <c r="AU719" i="13"/>
  <c r="AT719" i="13"/>
  <c r="AS719" i="13"/>
  <c r="AR719" i="13"/>
  <c r="AQ719" i="13"/>
  <c r="AP719" i="13"/>
  <c r="AO719" i="13"/>
  <c r="AN719" i="13"/>
  <c r="AM719" i="13"/>
  <c r="AL719" i="13"/>
  <c r="AK719" i="13"/>
  <c r="AI719" i="13"/>
  <c r="AH719" i="13"/>
  <c r="AG719" i="13"/>
  <c r="AF719" i="13"/>
  <c r="AE719" i="13"/>
  <c r="AD719" i="13"/>
  <c r="AC719" i="13"/>
  <c r="AB719" i="13"/>
  <c r="AA719" i="13"/>
  <c r="Z719" i="13"/>
  <c r="Y719" i="13"/>
  <c r="W719" i="13"/>
  <c r="V719" i="13"/>
  <c r="U719" i="13"/>
  <c r="T719" i="13"/>
  <c r="S719" i="13"/>
  <c r="R719" i="13"/>
  <c r="Q719" i="13"/>
  <c r="P719" i="13"/>
  <c r="O719" i="13"/>
  <c r="N719" i="13"/>
  <c r="M719" i="13"/>
  <c r="K719" i="13"/>
  <c r="K73" i="13" s="1"/>
  <c r="H719" i="13"/>
  <c r="G719" i="13"/>
  <c r="G73" i="13" s="1"/>
  <c r="AU718" i="13"/>
  <c r="AT718" i="13"/>
  <c r="AS718" i="13"/>
  <c r="AR718" i="13"/>
  <c r="AQ718" i="13"/>
  <c r="AP718" i="13"/>
  <c r="AO718" i="13"/>
  <c r="AN718" i="13"/>
  <c r="AM718" i="13"/>
  <c r="AL718" i="13"/>
  <c r="AK718" i="13"/>
  <c r="AI718" i="13"/>
  <c r="AH718" i="13"/>
  <c r="AG718" i="13"/>
  <c r="AF718" i="13"/>
  <c r="AE718" i="13"/>
  <c r="AD718" i="13"/>
  <c r="AC718" i="13"/>
  <c r="AB718" i="13"/>
  <c r="AA718" i="13"/>
  <c r="Z718" i="13"/>
  <c r="Y718" i="13"/>
  <c r="W718" i="13"/>
  <c r="V718" i="13"/>
  <c r="U718" i="13"/>
  <c r="T718" i="13"/>
  <c r="S718" i="13"/>
  <c r="R718" i="13"/>
  <c r="Q718" i="13"/>
  <c r="P718" i="13"/>
  <c r="O718" i="13"/>
  <c r="N718" i="13"/>
  <c r="M718" i="13"/>
  <c r="K718" i="13"/>
  <c r="K72" i="13" s="1"/>
  <c r="H718" i="13"/>
  <c r="G718" i="13"/>
  <c r="G72" i="13" s="1"/>
  <c r="AU717" i="13"/>
  <c r="AT717" i="13"/>
  <c r="AS717" i="13"/>
  <c r="AR717" i="13"/>
  <c r="AQ717" i="13"/>
  <c r="AP717" i="13"/>
  <c r="AO717" i="13"/>
  <c r="AN717" i="13"/>
  <c r="AM717" i="13"/>
  <c r="AL717" i="13"/>
  <c r="AK717" i="13"/>
  <c r="AI717" i="13"/>
  <c r="AH717" i="13"/>
  <c r="AG717" i="13"/>
  <c r="AF717" i="13"/>
  <c r="AE717" i="13"/>
  <c r="AD717" i="13"/>
  <c r="AC717" i="13"/>
  <c r="AB717" i="13"/>
  <c r="AA717" i="13"/>
  <c r="Z717" i="13"/>
  <c r="Y717" i="13"/>
  <c r="W717" i="13"/>
  <c r="V717" i="13"/>
  <c r="U717" i="13"/>
  <c r="T717" i="13"/>
  <c r="S717" i="13"/>
  <c r="R717" i="13"/>
  <c r="Q717" i="13"/>
  <c r="P717" i="13"/>
  <c r="O717" i="13"/>
  <c r="N717" i="13"/>
  <c r="M717" i="13"/>
  <c r="K717" i="13"/>
  <c r="K71" i="13" s="1"/>
  <c r="H717" i="13"/>
  <c r="G717" i="13"/>
  <c r="G71" i="13" s="1"/>
  <c r="AU716" i="13"/>
  <c r="AT716" i="13"/>
  <c r="AS716" i="13"/>
  <c r="AR716" i="13"/>
  <c r="AQ716" i="13"/>
  <c r="AP716" i="13"/>
  <c r="AO716" i="13"/>
  <c r="AN716" i="13"/>
  <c r="AM716" i="13"/>
  <c r="AL716" i="13"/>
  <c r="AK716" i="13"/>
  <c r="AI716" i="13"/>
  <c r="AH716" i="13"/>
  <c r="AG716" i="13"/>
  <c r="AF716" i="13"/>
  <c r="AE716" i="13"/>
  <c r="AD716" i="13"/>
  <c r="AC716" i="13"/>
  <c r="AB716" i="13"/>
  <c r="AA716" i="13"/>
  <c r="Z716" i="13"/>
  <c r="Y716" i="13"/>
  <c r="W716" i="13"/>
  <c r="V716" i="13"/>
  <c r="U716" i="13"/>
  <c r="T716" i="13"/>
  <c r="S716" i="13"/>
  <c r="R716" i="13"/>
  <c r="Q716" i="13"/>
  <c r="P716" i="13"/>
  <c r="O716" i="13"/>
  <c r="N716" i="13"/>
  <c r="M716" i="13"/>
  <c r="K716" i="13"/>
  <c r="K70" i="13" s="1"/>
  <c r="H716" i="13"/>
  <c r="G716" i="13"/>
  <c r="G70" i="13" s="1"/>
  <c r="AU715" i="13"/>
  <c r="AT715" i="13"/>
  <c r="AS715" i="13"/>
  <c r="AR715" i="13"/>
  <c r="AQ715" i="13"/>
  <c r="AP715" i="13"/>
  <c r="AO715" i="13"/>
  <c r="AN715" i="13"/>
  <c r="AM715" i="13"/>
  <c r="AL715" i="13"/>
  <c r="AK715" i="13"/>
  <c r="AI715" i="13"/>
  <c r="AH715" i="13"/>
  <c r="AG715" i="13"/>
  <c r="AF715" i="13"/>
  <c r="AE715" i="13"/>
  <c r="AD715" i="13"/>
  <c r="AC715" i="13"/>
  <c r="AB715" i="13"/>
  <c r="AA715" i="13"/>
  <c r="Z715" i="13"/>
  <c r="Y715" i="13"/>
  <c r="W715" i="13"/>
  <c r="V715" i="13"/>
  <c r="U715" i="13"/>
  <c r="T715" i="13"/>
  <c r="S715" i="13"/>
  <c r="R715" i="13"/>
  <c r="Q715" i="13"/>
  <c r="P715" i="13"/>
  <c r="O715" i="13"/>
  <c r="N715" i="13"/>
  <c r="M715" i="13"/>
  <c r="K715" i="13"/>
  <c r="K69" i="13" s="1"/>
  <c r="H715" i="13"/>
  <c r="G715" i="13"/>
  <c r="G69" i="13" s="1"/>
  <c r="AU714" i="13"/>
  <c r="AT714" i="13"/>
  <c r="AS714" i="13"/>
  <c r="AR714" i="13"/>
  <c r="AQ714" i="13"/>
  <c r="AP714" i="13"/>
  <c r="AO714" i="13"/>
  <c r="AN714" i="13"/>
  <c r="AM714" i="13"/>
  <c r="AL714" i="13"/>
  <c r="AK714" i="13"/>
  <c r="AI714" i="13"/>
  <c r="AH714" i="13"/>
  <c r="AG714" i="13"/>
  <c r="AF714" i="13"/>
  <c r="AE714" i="13"/>
  <c r="AD714" i="13"/>
  <c r="AC714" i="13"/>
  <c r="AB714" i="13"/>
  <c r="AA714" i="13"/>
  <c r="Z714" i="13"/>
  <c r="Y714" i="13"/>
  <c r="W714" i="13"/>
  <c r="V714" i="13"/>
  <c r="U714" i="13"/>
  <c r="T714" i="13"/>
  <c r="S714" i="13"/>
  <c r="R714" i="13"/>
  <c r="Q714" i="13"/>
  <c r="P714" i="13"/>
  <c r="O714" i="13"/>
  <c r="N714" i="13"/>
  <c r="M714" i="13"/>
  <c r="K714" i="13"/>
  <c r="K68" i="13" s="1"/>
  <c r="H714" i="13"/>
  <c r="G714" i="13"/>
  <c r="AU713" i="13"/>
  <c r="AT713" i="13"/>
  <c r="AS713" i="13"/>
  <c r="AR713" i="13"/>
  <c r="AQ713" i="13"/>
  <c r="AP713" i="13"/>
  <c r="AO713" i="13"/>
  <c r="AN713" i="13"/>
  <c r="AM713" i="13"/>
  <c r="AL713" i="13"/>
  <c r="AK713" i="13"/>
  <c r="AI713" i="13"/>
  <c r="AH713" i="13"/>
  <c r="AG713" i="13"/>
  <c r="AF713" i="13"/>
  <c r="AE713" i="13"/>
  <c r="AD713" i="13"/>
  <c r="AC713" i="13"/>
  <c r="AB713" i="13"/>
  <c r="AA713" i="13"/>
  <c r="Z713" i="13"/>
  <c r="Y713" i="13"/>
  <c r="W713" i="13"/>
  <c r="V713" i="13"/>
  <c r="U713" i="13"/>
  <c r="T713" i="13"/>
  <c r="S713" i="13"/>
  <c r="R713" i="13"/>
  <c r="Q713" i="13"/>
  <c r="P713" i="13"/>
  <c r="O713" i="13"/>
  <c r="N713" i="13"/>
  <c r="M713" i="13"/>
  <c r="K713" i="13"/>
  <c r="K67" i="13" s="1"/>
  <c r="H713" i="13"/>
  <c r="G713" i="13"/>
  <c r="AU712" i="13"/>
  <c r="AT712" i="13"/>
  <c r="AS712" i="13"/>
  <c r="AR712" i="13"/>
  <c r="AQ712" i="13"/>
  <c r="AP712" i="13"/>
  <c r="AO712" i="13"/>
  <c r="AN712" i="13"/>
  <c r="AM712" i="13"/>
  <c r="AL712" i="13"/>
  <c r="AK712" i="13"/>
  <c r="AI712" i="13"/>
  <c r="AH712" i="13"/>
  <c r="AG712" i="13"/>
  <c r="AF712" i="13"/>
  <c r="AE712" i="13"/>
  <c r="AD712" i="13"/>
  <c r="AC712" i="13"/>
  <c r="AB712" i="13"/>
  <c r="AA712" i="13"/>
  <c r="Z712" i="13"/>
  <c r="Y712" i="13"/>
  <c r="W712" i="13"/>
  <c r="V712" i="13"/>
  <c r="U712" i="13"/>
  <c r="T712" i="13"/>
  <c r="S712" i="13"/>
  <c r="R712" i="13"/>
  <c r="Q712" i="13"/>
  <c r="P712" i="13"/>
  <c r="O712" i="13"/>
  <c r="N712" i="13"/>
  <c r="M712" i="13"/>
  <c r="K712" i="13"/>
  <c r="K66" i="13" s="1"/>
  <c r="H712" i="13"/>
  <c r="G712" i="13"/>
  <c r="AU711" i="13"/>
  <c r="AT711" i="13"/>
  <c r="AS711" i="13"/>
  <c r="AR711" i="13"/>
  <c r="AQ711" i="13"/>
  <c r="AP711" i="13"/>
  <c r="AO711" i="13"/>
  <c r="AN711" i="13"/>
  <c r="AM711" i="13"/>
  <c r="AL711" i="13"/>
  <c r="AK711" i="13"/>
  <c r="AI711" i="13"/>
  <c r="AH711" i="13"/>
  <c r="AG711" i="13"/>
  <c r="AF711" i="13"/>
  <c r="AE711" i="13"/>
  <c r="AD711" i="13"/>
  <c r="AC711" i="13"/>
  <c r="AB711" i="13"/>
  <c r="AA711" i="13"/>
  <c r="Z711" i="13"/>
  <c r="Y711" i="13"/>
  <c r="W711" i="13"/>
  <c r="V711" i="13"/>
  <c r="U711" i="13"/>
  <c r="T711" i="13"/>
  <c r="S711" i="13"/>
  <c r="R711" i="13"/>
  <c r="Q711" i="13"/>
  <c r="P711" i="13"/>
  <c r="O711" i="13"/>
  <c r="N711" i="13"/>
  <c r="M711" i="13"/>
  <c r="K711" i="13"/>
  <c r="H711" i="13"/>
  <c r="H401" i="13" s="1"/>
  <c r="G711" i="13"/>
  <c r="AU710" i="13"/>
  <c r="AT710" i="13"/>
  <c r="AS710" i="13"/>
  <c r="AR710" i="13"/>
  <c r="AQ710" i="13"/>
  <c r="AP710" i="13"/>
  <c r="AO710" i="13"/>
  <c r="AN710" i="13"/>
  <c r="AM710" i="13"/>
  <c r="AL710" i="13"/>
  <c r="AK710" i="13"/>
  <c r="AI710" i="13"/>
  <c r="AH710" i="13"/>
  <c r="AG710" i="13"/>
  <c r="AF710" i="13"/>
  <c r="AE710" i="13"/>
  <c r="AD710" i="13"/>
  <c r="AC710" i="13"/>
  <c r="AB710" i="13"/>
  <c r="AA710" i="13"/>
  <c r="Z710" i="13"/>
  <c r="Y710" i="13"/>
  <c r="W710" i="13"/>
  <c r="V710" i="13"/>
  <c r="U710" i="13"/>
  <c r="T710" i="13"/>
  <c r="S710" i="13"/>
  <c r="R710" i="13"/>
  <c r="Q710" i="13"/>
  <c r="P710" i="13"/>
  <c r="O710" i="13"/>
  <c r="N710" i="13"/>
  <c r="M710" i="13"/>
  <c r="K710" i="13"/>
  <c r="K64" i="13" s="1"/>
  <c r="H710" i="13"/>
  <c r="H64" i="13" s="1"/>
  <c r="G710" i="13"/>
  <c r="AU709" i="13"/>
  <c r="AT709" i="13"/>
  <c r="AS709" i="13"/>
  <c r="AR709" i="13"/>
  <c r="AQ709" i="13"/>
  <c r="AP709" i="13"/>
  <c r="AO709" i="13"/>
  <c r="AN709" i="13"/>
  <c r="AM709" i="13"/>
  <c r="AL709" i="13"/>
  <c r="AK709" i="13"/>
  <c r="AI709" i="13"/>
  <c r="AH709" i="13"/>
  <c r="AG709" i="13"/>
  <c r="AF709" i="13"/>
  <c r="AE709" i="13"/>
  <c r="AD709" i="13"/>
  <c r="AC709" i="13"/>
  <c r="AB709" i="13"/>
  <c r="AA709" i="13"/>
  <c r="Z709" i="13"/>
  <c r="Y709" i="13"/>
  <c r="W709" i="13"/>
  <c r="V709" i="13"/>
  <c r="U709" i="13"/>
  <c r="T709" i="13"/>
  <c r="S709" i="13"/>
  <c r="R709" i="13"/>
  <c r="Q709" i="13"/>
  <c r="P709" i="13"/>
  <c r="O709" i="13"/>
  <c r="N709" i="13"/>
  <c r="M709" i="13"/>
  <c r="K709" i="13"/>
  <c r="K63" i="13" s="1"/>
  <c r="H709" i="13"/>
  <c r="G709" i="13"/>
  <c r="AU708" i="13"/>
  <c r="AT708" i="13"/>
  <c r="AS708" i="13"/>
  <c r="AR708" i="13"/>
  <c r="AQ708" i="13"/>
  <c r="AP708" i="13"/>
  <c r="AO708" i="13"/>
  <c r="AN708" i="13"/>
  <c r="AM708" i="13"/>
  <c r="AL708" i="13"/>
  <c r="AK708" i="13"/>
  <c r="AI708" i="13"/>
  <c r="AH708" i="13"/>
  <c r="AG708" i="13"/>
  <c r="AF708" i="13"/>
  <c r="AE708" i="13"/>
  <c r="AD708" i="13"/>
  <c r="AC708" i="13"/>
  <c r="AB708" i="13"/>
  <c r="AA708" i="13"/>
  <c r="Z708" i="13"/>
  <c r="Y708" i="13"/>
  <c r="W708" i="13"/>
  <c r="V708" i="13"/>
  <c r="U708" i="13"/>
  <c r="T708" i="13"/>
  <c r="S708" i="13"/>
  <c r="R708" i="13"/>
  <c r="Q708" i="13"/>
  <c r="P708" i="13"/>
  <c r="O708" i="13"/>
  <c r="N708" i="13"/>
  <c r="M708" i="13"/>
  <c r="K708" i="13"/>
  <c r="K62" i="13" s="1"/>
  <c r="H708" i="13"/>
  <c r="G708" i="13"/>
  <c r="AU707" i="13"/>
  <c r="AT707" i="13"/>
  <c r="AS707" i="13"/>
  <c r="AR707" i="13"/>
  <c r="AQ707" i="13"/>
  <c r="AP707" i="13"/>
  <c r="AO707" i="13"/>
  <c r="AN707" i="13"/>
  <c r="AM707" i="13"/>
  <c r="AL707" i="13"/>
  <c r="AK707" i="13"/>
  <c r="AI707" i="13"/>
  <c r="AH707" i="13"/>
  <c r="AG707" i="13"/>
  <c r="AF707" i="13"/>
  <c r="AE707" i="13"/>
  <c r="AD707" i="13"/>
  <c r="AC707" i="13"/>
  <c r="AB707" i="13"/>
  <c r="AA707" i="13"/>
  <c r="Z707" i="13"/>
  <c r="Y707" i="13"/>
  <c r="W707" i="13"/>
  <c r="V707" i="13"/>
  <c r="U707" i="13"/>
  <c r="T707" i="13"/>
  <c r="S707" i="13"/>
  <c r="R707" i="13"/>
  <c r="Q707" i="13"/>
  <c r="P707" i="13"/>
  <c r="O707" i="13"/>
  <c r="N707" i="13"/>
  <c r="M707" i="13"/>
  <c r="K707" i="13"/>
  <c r="K61" i="13" s="1"/>
  <c r="H707" i="13"/>
  <c r="AX707" i="13" s="1"/>
  <c r="AZ61" i="13" s="1"/>
  <c r="G707" i="13"/>
  <c r="AU706" i="13"/>
  <c r="AT706" i="13"/>
  <c r="AS706" i="13"/>
  <c r="AR706" i="13"/>
  <c r="AQ706" i="13"/>
  <c r="AP706" i="13"/>
  <c r="AO706" i="13"/>
  <c r="AN706" i="13"/>
  <c r="AM706" i="13"/>
  <c r="AL706" i="13"/>
  <c r="AK706" i="13"/>
  <c r="AI706" i="13"/>
  <c r="AH706" i="13"/>
  <c r="AG706" i="13"/>
  <c r="AF706" i="13"/>
  <c r="AE706" i="13"/>
  <c r="AD706" i="13"/>
  <c r="AC706" i="13"/>
  <c r="AB706" i="13"/>
  <c r="AA706" i="13"/>
  <c r="Z706" i="13"/>
  <c r="Y706" i="13"/>
  <c r="W706" i="13"/>
  <c r="V706" i="13"/>
  <c r="U706" i="13"/>
  <c r="T706" i="13"/>
  <c r="S706" i="13"/>
  <c r="R706" i="13"/>
  <c r="Q706" i="13"/>
  <c r="P706" i="13"/>
  <c r="O706" i="13"/>
  <c r="N706" i="13"/>
  <c r="M706" i="13"/>
  <c r="K706" i="13"/>
  <c r="K60" i="13" s="1"/>
  <c r="H706" i="13"/>
  <c r="H60" i="13" s="1"/>
  <c r="G706" i="13"/>
  <c r="AU705" i="13"/>
  <c r="AT705" i="13"/>
  <c r="AS705" i="13"/>
  <c r="AR705" i="13"/>
  <c r="AQ705" i="13"/>
  <c r="AP705" i="13"/>
  <c r="AO705" i="13"/>
  <c r="AN705" i="13"/>
  <c r="AM705" i="13"/>
  <c r="AL705" i="13"/>
  <c r="AK705" i="13"/>
  <c r="AI705" i="13"/>
  <c r="AH705" i="13"/>
  <c r="AG705" i="13"/>
  <c r="AF705" i="13"/>
  <c r="AE705" i="13"/>
  <c r="AD705" i="13"/>
  <c r="AC705" i="13"/>
  <c r="AB705" i="13"/>
  <c r="AA705" i="13"/>
  <c r="Z705" i="13"/>
  <c r="Y705" i="13"/>
  <c r="W705" i="13"/>
  <c r="V705" i="13"/>
  <c r="U705" i="13"/>
  <c r="T705" i="13"/>
  <c r="S705" i="13"/>
  <c r="R705" i="13"/>
  <c r="Q705" i="13"/>
  <c r="P705" i="13"/>
  <c r="O705" i="13"/>
  <c r="N705" i="13"/>
  <c r="M705" i="13"/>
  <c r="K705" i="13"/>
  <c r="K59" i="13" s="1"/>
  <c r="H705" i="13"/>
  <c r="AX705" i="13" s="1"/>
  <c r="AZ59" i="13" s="1"/>
  <c r="G705" i="13"/>
  <c r="AU704" i="13"/>
  <c r="AT704" i="13"/>
  <c r="AS704" i="13"/>
  <c r="AR704" i="13"/>
  <c r="AQ704" i="13"/>
  <c r="AP704" i="13"/>
  <c r="AO704" i="13"/>
  <c r="AN704" i="13"/>
  <c r="AM704" i="13"/>
  <c r="AL704" i="13"/>
  <c r="AK704" i="13"/>
  <c r="AI704" i="13"/>
  <c r="AH704" i="13"/>
  <c r="AG704" i="13"/>
  <c r="AF704" i="13"/>
  <c r="AE704" i="13"/>
  <c r="AD704" i="13"/>
  <c r="AC704" i="13"/>
  <c r="AB704" i="13"/>
  <c r="AA704" i="13"/>
  <c r="Z704" i="13"/>
  <c r="Y704" i="13"/>
  <c r="W704" i="13"/>
  <c r="V704" i="13"/>
  <c r="U704" i="13"/>
  <c r="T704" i="13"/>
  <c r="S704" i="13"/>
  <c r="R704" i="13"/>
  <c r="Q704" i="13"/>
  <c r="P704" i="13"/>
  <c r="O704" i="13"/>
  <c r="N704" i="13"/>
  <c r="M704" i="13"/>
  <c r="K704" i="13"/>
  <c r="K58" i="13" s="1"/>
  <c r="H704" i="13"/>
  <c r="H394" i="13" s="1"/>
  <c r="G704" i="13"/>
  <c r="AU703" i="13"/>
  <c r="AT703" i="13"/>
  <c r="AS703" i="13"/>
  <c r="AR703" i="13"/>
  <c r="AQ703" i="13"/>
  <c r="AP703" i="13"/>
  <c r="AO703" i="13"/>
  <c r="AN703" i="13"/>
  <c r="AM703" i="13"/>
  <c r="AL703" i="13"/>
  <c r="AK703" i="13"/>
  <c r="AI703" i="13"/>
  <c r="AH703" i="13"/>
  <c r="AG703" i="13"/>
  <c r="AF703" i="13"/>
  <c r="AE703" i="13"/>
  <c r="AD703" i="13"/>
  <c r="AC703" i="13"/>
  <c r="AB703" i="13"/>
  <c r="AA703" i="13"/>
  <c r="Z703" i="13"/>
  <c r="Y703" i="13"/>
  <c r="W703" i="13"/>
  <c r="V703" i="13"/>
  <c r="U703" i="13"/>
  <c r="T703" i="13"/>
  <c r="S703" i="13"/>
  <c r="R703" i="13"/>
  <c r="Q703" i="13"/>
  <c r="P703" i="13"/>
  <c r="O703" i="13"/>
  <c r="N703" i="13"/>
  <c r="M703" i="13"/>
  <c r="K703" i="13"/>
  <c r="K57" i="13" s="1"/>
  <c r="H703" i="13"/>
  <c r="H57" i="13" s="1"/>
  <c r="G703" i="13"/>
  <c r="AU702" i="13"/>
  <c r="AT702" i="13"/>
  <c r="AS702" i="13"/>
  <c r="AR702" i="13"/>
  <c r="AQ702" i="13"/>
  <c r="AP702" i="13"/>
  <c r="AO702" i="13"/>
  <c r="AN702" i="13"/>
  <c r="AM702" i="13"/>
  <c r="AL702" i="13"/>
  <c r="AK702" i="13"/>
  <c r="AI702" i="13"/>
  <c r="AH702" i="13"/>
  <c r="AG702" i="13"/>
  <c r="AF702" i="13"/>
  <c r="AE702" i="13"/>
  <c r="AD702" i="13"/>
  <c r="AC702" i="13"/>
  <c r="AB702" i="13"/>
  <c r="AA702" i="13"/>
  <c r="Z702" i="13"/>
  <c r="Y702" i="13"/>
  <c r="W702" i="13"/>
  <c r="V702" i="13"/>
  <c r="U702" i="13"/>
  <c r="T702" i="13"/>
  <c r="S702" i="13"/>
  <c r="R702" i="13"/>
  <c r="Q702" i="13"/>
  <c r="P702" i="13"/>
  <c r="O702" i="13"/>
  <c r="N702" i="13"/>
  <c r="M702" i="13"/>
  <c r="K702" i="13"/>
  <c r="K56" i="13" s="1"/>
  <c r="H702" i="13"/>
  <c r="G702" i="13"/>
  <c r="AU701" i="13"/>
  <c r="AT701" i="13"/>
  <c r="AS701" i="13"/>
  <c r="AR701" i="13"/>
  <c r="AQ701" i="13"/>
  <c r="AP701" i="13"/>
  <c r="AO701" i="13"/>
  <c r="AN701" i="13"/>
  <c r="AM701" i="13"/>
  <c r="AL701" i="13"/>
  <c r="AK701" i="13"/>
  <c r="AI701" i="13"/>
  <c r="AH701" i="13"/>
  <c r="AG701" i="13"/>
  <c r="AF701" i="13"/>
  <c r="AE701" i="13"/>
  <c r="AD701" i="13"/>
  <c r="AC701" i="13"/>
  <c r="AB701" i="13"/>
  <c r="AA701" i="13"/>
  <c r="Z701" i="13"/>
  <c r="Y701" i="13"/>
  <c r="W701" i="13"/>
  <c r="V701" i="13"/>
  <c r="U701" i="13"/>
  <c r="T701" i="13"/>
  <c r="S701" i="13"/>
  <c r="R701" i="13"/>
  <c r="Q701" i="13"/>
  <c r="P701" i="13"/>
  <c r="O701" i="13"/>
  <c r="N701" i="13"/>
  <c r="M701" i="13"/>
  <c r="K701" i="13"/>
  <c r="K55" i="13" s="1"/>
  <c r="H701" i="13"/>
  <c r="H55" i="13" s="1"/>
  <c r="G701" i="13"/>
  <c r="AU700" i="13"/>
  <c r="AT700" i="13"/>
  <c r="AS700" i="13"/>
  <c r="AR700" i="13"/>
  <c r="AQ700" i="13"/>
  <c r="AP700" i="13"/>
  <c r="AO700" i="13"/>
  <c r="AN700" i="13"/>
  <c r="AM700" i="13"/>
  <c r="AL700" i="13"/>
  <c r="AK700" i="13"/>
  <c r="AI700" i="13"/>
  <c r="AH700" i="13"/>
  <c r="AG700" i="13"/>
  <c r="AF700" i="13"/>
  <c r="AE700" i="13"/>
  <c r="AD700" i="13"/>
  <c r="AC700" i="13"/>
  <c r="AB700" i="13"/>
  <c r="AA700" i="13"/>
  <c r="Z700" i="13"/>
  <c r="Y700" i="13"/>
  <c r="W700" i="13"/>
  <c r="V700" i="13"/>
  <c r="U700" i="13"/>
  <c r="T700" i="13"/>
  <c r="S700" i="13"/>
  <c r="R700" i="13"/>
  <c r="Q700" i="13"/>
  <c r="P700" i="13"/>
  <c r="O700" i="13"/>
  <c r="N700" i="13"/>
  <c r="M700" i="13"/>
  <c r="K700" i="13"/>
  <c r="K54" i="13" s="1"/>
  <c r="H700" i="13"/>
  <c r="H54" i="13" s="1"/>
  <c r="G700" i="13"/>
  <c r="AU699" i="13"/>
  <c r="AT699" i="13"/>
  <c r="AS699" i="13"/>
  <c r="AR699" i="13"/>
  <c r="AQ699" i="13"/>
  <c r="AP699" i="13"/>
  <c r="AO699" i="13"/>
  <c r="AN699" i="13"/>
  <c r="AM699" i="13"/>
  <c r="AL699" i="13"/>
  <c r="AK699" i="13"/>
  <c r="AI699" i="13"/>
  <c r="AH699" i="13"/>
  <c r="AG699" i="13"/>
  <c r="AF699" i="13"/>
  <c r="AE699" i="13"/>
  <c r="AD699" i="13"/>
  <c r="AC699" i="13"/>
  <c r="AB699" i="13"/>
  <c r="AA699" i="13"/>
  <c r="Z699" i="13"/>
  <c r="Y699" i="13"/>
  <c r="W699" i="13"/>
  <c r="V699" i="13"/>
  <c r="U699" i="13"/>
  <c r="T699" i="13"/>
  <c r="S699" i="13"/>
  <c r="R699" i="13"/>
  <c r="Q699" i="13"/>
  <c r="P699" i="13"/>
  <c r="O699" i="13"/>
  <c r="N699" i="13"/>
  <c r="M699" i="13"/>
  <c r="K699" i="13"/>
  <c r="K53" i="13" s="1"/>
  <c r="H699" i="13"/>
  <c r="H389" i="13" s="1"/>
  <c r="G699" i="13"/>
  <c r="AU698" i="13"/>
  <c r="AT698" i="13"/>
  <c r="AS698" i="13"/>
  <c r="AR698" i="13"/>
  <c r="AQ698" i="13"/>
  <c r="AP698" i="13"/>
  <c r="AO698" i="13"/>
  <c r="AN698" i="13"/>
  <c r="AM698" i="13"/>
  <c r="AL698" i="13"/>
  <c r="AK698" i="13"/>
  <c r="AI698" i="13"/>
  <c r="AH698" i="13"/>
  <c r="AG698" i="13"/>
  <c r="AF698" i="13"/>
  <c r="AE698" i="13"/>
  <c r="AD698" i="13"/>
  <c r="AC698" i="13"/>
  <c r="AB698" i="13"/>
  <c r="AA698" i="13"/>
  <c r="Z698" i="13"/>
  <c r="Y698" i="13"/>
  <c r="W698" i="13"/>
  <c r="V698" i="13"/>
  <c r="U698" i="13"/>
  <c r="T698" i="13"/>
  <c r="S698" i="13"/>
  <c r="R698" i="13"/>
  <c r="Q698" i="13"/>
  <c r="P698" i="13"/>
  <c r="O698" i="13"/>
  <c r="N698" i="13"/>
  <c r="M698" i="13"/>
  <c r="K698" i="13"/>
  <c r="K52" i="13" s="1"/>
  <c r="H698" i="13"/>
  <c r="AX698" i="13" s="1"/>
  <c r="AZ52" i="13" s="1"/>
  <c r="G698" i="13"/>
  <c r="AU697" i="13"/>
  <c r="AT697" i="13"/>
  <c r="AS697" i="13"/>
  <c r="AR697" i="13"/>
  <c r="AQ697" i="13"/>
  <c r="AP697" i="13"/>
  <c r="AO697" i="13"/>
  <c r="AN697" i="13"/>
  <c r="AM697" i="13"/>
  <c r="AL697" i="13"/>
  <c r="AK697" i="13"/>
  <c r="AI697" i="13"/>
  <c r="AH697" i="13"/>
  <c r="AG697" i="13"/>
  <c r="AF697" i="13"/>
  <c r="AE697" i="13"/>
  <c r="AD697" i="13"/>
  <c r="AC697" i="13"/>
  <c r="AB697" i="13"/>
  <c r="AA697" i="13"/>
  <c r="Z697" i="13"/>
  <c r="Y697" i="13"/>
  <c r="W697" i="13"/>
  <c r="V697" i="13"/>
  <c r="U697" i="13"/>
  <c r="T697" i="13"/>
  <c r="S697" i="13"/>
  <c r="R697" i="13"/>
  <c r="Q697" i="13"/>
  <c r="P697" i="13"/>
  <c r="O697" i="13"/>
  <c r="N697" i="13"/>
  <c r="M697" i="13"/>
  <c r="K697" i="13"/>
  <c r="L697" i="13" s="1"/>
  <c r="L51" i="13" s="1"/>
  <c r="H697" i="13"/>
  <c r="AX697" i="13" s="1"/>
  <c r="AZ51" i="13" s="1"/>
  <c r="G697" i="13"/>
  <c r="AU696" i="13"/>
  <c r="AT696" i="13"/>
  <c r="AS696" i="13"/>
  <c r="AR696" i="13"/>
  <c r="AQ696" i="13"/>
  <c r="AP696" i="13"/>
  <c r="AO696" i="13"/>
  <c r="AN696" i="13"/>
  <c r="AM696" i="13"/>
  <c r="AL696" i="13"/>
  <c r="AK696" i="13"/>
  <c r="AI696" i="13"/>
  <c r="AH696" i="13"/>
  <c r="AG696" i="13"/>
  <c r="AF696" i="13"/>
  <c r="AE696" i="13"/>
  <c r="AD696" i="13"/>
  <c r="AC696" i="13"/>
  <c r="AB696" i="13"/>
  <c r="AA696" i="13"/>
  <c r="Z696" i="13"/>
  <c r="Y696" i="13"/>
  <c r="W696" i="13"/>
  <c r="V696" i="13"/>
  <c r="U696" i="13"/>
  <c r="T696" i="13"/>
  <c r="S696" i="13"/>
  <c r="R696" i="13"/>
  <c r="Q696" i="13"/>
  <c r="P696" i="13"/>
  <c r="O696" i="13"/>
  <c r="N696" i="13"/>
  <c r="M696" i="13"/>
  <c r="L696" i="13"/>
  <c r="L386" i="13" s="1"/>
  <c r="K696" i="13"/>
  <c r="H696" i="13"/>
  <c r="AX696" i="13" s="1"/>
  <c r="G696" i="13"/>
  <c r="AU695" i="13"/>
  <c r="AT695" i="13"/>
  <c r="AS695" i="13"/>
  <c r="AR695" i="13"/>
  <c r="AQ695" i="13"/>
  <c r="AP695" i="13"/>
  <c r="AO695" i="13"/>
  <c r="AN695" i="13"/>
  <c r="AM695" i="13"/>
  <c r="AL695" i="13"/>
  <c r="AK695" i="13"/>
  <c r="AI695" i="13"/>
  <c r="AH695" i="13"/>
  <c r="AG695" i="13"/>
  <c r="AF695" i="13"/>
  <c r="AE695" i="13"/>
  <c r="AD695" i="13"/>
  <c r="AC695" i="13"/>
  <c r="AB695" i="13"/>
  <c r="AA695" i="13"/>
  <c r="Z695" i="13"/>
  <c r="Y695" i="13"/>
  <c r="W695" i="13"/>
  <c r="V695" i="13"/>
  <c r="U695" i="13"/>
  <c r="T695" i="13"/>
  <c r="S695" i="13"/>
  <c r="R695" i="13"/>
  <c r="Q695" i="13"/>
  <c r="P695" i="13"/>
  <c r="O695" i="13"/>
  <c r="N695" i="13"/>
  <c r="M695" i="13"/>
  <c r="K695" i="13"/>
  <c r="H695" i="13"/>
  <c r="G695" i="13"/>
  <c r="AU694" i="13"/>
  <c r="AT694" i="13"/>
  <c r="AS694" i="13"/>
  <c r="AR694" i="13"/>
  <c r="AQ694" i="13"/>
  <c r="AP694" i="13"/>
  <c r="AO694" i="13"/>
  <c r="AN694" i="13"/>
  <c r="AM694" i="13"/>
  <c r="AL694" i="13"/>
  <c r="AK694" i="13"/>
  <c r="AI694" i="13"/>
  <c r="AH694" i="13"/>
  <c r="AG694" i="13"/>
  <c r="AF694" i="13"/>
  <c r="AE694" i="13"/>
  <c r="AD694" i="13"/>
  <c r="AC694" i="13"/>
  <c r="AB694" i="13"/>
  <c r="AA694" i="13"/>
  <c r="Z694" i="13"/>
  <c r="Y694" i="13"/>
  <c r="W694" i="13"/>
  <c r="V694" i="13"/>
  <c r="U694" i="13"/>
  <c r="T694" i="13"/>
  <c r="S694" i="13"/>
  <c r="R694" i="13"/>
  <c r="Q694" i="13"/>
  <c r="P694" i="13"/>
  <c r="O694" i="13"/>
  <c r="N694" i="13"/>
  <c r="M694" i="13"/>
  <c r="K694" i="13"/>
  <c r="H694" i="13"/>
  <c r="G694" i="13"/>
  <c r="AU693" i="13"/>
  <c r="AT693" i="13"/>
  <c r="AS693" i="13"/>
  <c r="AR693" i="13"/>
  <c r="AQ693" i="13"/>
  <c r="AP693" i="13"/>
  <c r="AO693" i="13"/>
  <c r="AN693" i="13"/>
  <c r="AM693" i="13"/>
  <c r="AL693" i="13"/>
  <c r="AK693" i="13"/>
  <c r="AI693" i="13"/>
  <c r="AH693" i="13"/>
  <c r="AG693" i="13"/>
  <c r="AF693" i="13"/>
  <c r="AE693" i="13"/>
  <c r="AD693" i="13"/>
  <c r="AC693" i="13"/>
  <c r="AB693" i="13"/>
  <c r="AA693" i="13"/>
  <c r="Z693" i="13"/>
  <c r="Y693" i="13"/>
  <c r="W693" i="13"/>
  <c r="V693" i="13"/>
  <c r="U693" i="13"/>
  <c r="T693" i="13"/>
  <c r="S693" i="13"/>
  <c r="R693" i="13"/>
  <c r="Q693" i="13"/>
  <c r="P693" i="13"/>
  <c r="O693" i="13"/>
  <c r="N693" i="13"/>
  <c r="M693" i="13"/>
  <c r="K693" i="13"/>
  <c r="H693" i="13"/>
  <c r="AX693" i="13" s="1"/>
  <c r="G693" i="13"/>
  <c r="AU692" i="13"/>
  <c r="AT692" i="13"/>
  <c r="AS692" i="13"/>
  <c r="AR692" i="13"/>
  <c r="AQ692" i="13"/>
  <c r="AP692" i="13"/>
  <c r="AO692" i="13"/>
  <c r="AN692" i="13"/>
  <c r="AM692" i="13"/>
  <c r="AL692" i="13"/>
  <c r="AK692" i="13"/>
  <c r="AI692" i="13"/>
  <c r="AH692" i="13"/>
  <c r="AG692" i="13"/>
  <c r="AF692" i="13"/>
  <c r="AE692" i="13"/>
  <c r="AD692" i="13"/>
  <c r="AC692" i="13"/>
  <c r="AB692" i="13"/>
  <c r="AA692" i="13"/>
  <c r="Z692" i="13"/>
  <c r="Y692" i="13"/>
  <c r="W692" i="13"/>
  <c r="V692" i="13"/>
  <c r="U692" i="13"/>
  <c r="T692" i="13"/>
  <c r="S692" i="13"/>
  <c r="R692" i="13"/>
  <c r="Q692" i="13"/>
  <c r="P692" i="13"/>
  <c r="O692" i="13"/>
  <c r="N692" i="13"/>
  <c r="M692" i="13"/>
  <c r="K692" i="13"/>
  <c r="H692" i="13"/>
  <c r="G692" i="13"/>
  <c r="AU691" i="13"/>
  <c r="AT691" i="13"/>
  <c r="AS691" i="13"/>
  <c r="AR691" i="13"/>
  <c r="AQ691" i="13"/>
  <c r="AP691" i="13"/>
  <c r="AO691" i="13"/>
  <c r="AN691" i="13"/>
  <c r="AM691" i="13"/>
  <c r="AL691" i="13"/>
  <c r="AK691" i="13"/>
  <c r="AI691" i="13"/>
  <c r="AH691" i="13"/>
  <c r="AG691" i="13"/>
  <c r="AF691" i="13"/>
  <c r="AE691" i="13"/>
  <c r="AD691" i="13"/>
  <c r="AC691" i="13"/>
  <c r="AB691" i="13"/>
  <c r="AA691" i="13"/>
  <c r="Z691" i="13"/>
  <c r="Y691" i="13"/>
  <c r="W691" i="13"/>
  <c r="V691" i="13"/>
  <c r="U691" i="13"/>
  <c r="T691" i="13"/>
  <c r="S691" i="13"/>
  <c r="R691" i="13"/>
  <c r="Q691" i="13"/>
  <c r="P691" i="13"/>
  <c r="O691" i="13"/>
  <c r="N691" i="13"/>
  <c r="M691" i="13"/>
  <c r="K691" i="13"/>
  <c r="H691" i="13"/>
  <c r="G691" i="13"/>
  <c r="AU690" i="13"/>
  <c r="AT690" i="13"/>
  <c r="AS690" i="13"/>
  <c r="AR690" i="13"/>
  <c r="AQ690" i="13"/>
  <c r="AP690" i="13"/>
  <c r="AO690" i="13"/>
  <c r="AN690" i="13"/>
  <c r="AM690" i="13"/>
  <c r="AL690" i="13"/>
  <c r="AK690" i="13"/>
  <c r="AI690" i="13"/>
  <c r="AH690" i="13"/>
  <c r="AG690" i="13"/>
  <c r="AF690" i="13"/>
  <c r="AE690" i="13"/>
  <c r="AD690" i="13"/>
  <c r="AC690" i="13"/>
  <c r="AB690" i="13"/>
  <c r="AA690" i="13"/>
  <c r="Z690" i="13"/>
  <c r="Y690" i="13"/>
  <c r="W690" i="13"/>
  <c r="V690" i="13"/>
  <c r="U690" i="13"/>
  <c r="T690" i="13"/>
  <c r="S690" i="13"/>
  <c r="R690" i="13"/>
  <c r="Q690" i="13"/>
  <c r="P690" i="13"/>
  <c r="O690" i="13"/>
  <c r="N690" i="13"/>
  <c r="M690" i="13"/>
  <c r="K690" i="13"/>
  <c r="H690" i="13"/>
  <c r="G690" i="13"/>
  <c r="AU689" i="13"/>
  <c r="AT689" i="13"/>
  <c r="AS689" i="13"/>
  <c r="AR689" i="13"/>
  <c r="AQ689" i="13"/>
  <c r="AP689" i="13"/>
  <c r="AO689" i="13"/>
  <c r="AN689" i="13"/>
  <c r="AM689" i="13"/>
  <c r="AL689" i="13"/>
  <c r="AK689" i="13"/>
  <c r="AI689" i="13"/>
  <c r="AH689" i="13"/>
  <c r="AG689" i="13"/>
  <c r="AF689" i="13"/>
  <c r="AE689" i="13"/>
  <c r="AD689" i="13"/>
  <c r="AC689" i="13"/>
  <c r="AB689" i="13"/>
  <c r="AA689" i="13"/>
  <c r="Z689" i="13"/>
  <c r="Y689" i="13"/>
  <c r="W689" i="13"/>
  <c r="V689" i="13"/>
  <c r="U689" i="13"/>
  <c r="T689" i="13"/>
  <c r="S689" i="13"/>
  <c r="R689" i="13"/>
  <c r="Q689" i="13"/>
  <c r="P689" i="13"/>
  <c r="O689" i="13"/>
  <c r="N689" i="13"/>
  <c r="M689" i="13"/>
  <c r="K689" i="13"/>
  <c r="H689" i="13"/>
  <c r="G689" i="13"/>
  <c r="AU688" i="13"/>
  <c r="AT688" i="13"/>
  <c r="AS688" i="13"/>
  <c r="AR688" i="13"/>
  <c r="AQ688" i="13"/>
  <c r="AP688" i="13"/>
  <c r="AO688" i="13"/>
  <c r="AN688" i="13"/>
  <c r="AM688" i="13"/>
  <c r="AL688" i="13"/>
  <c r="AK688" i="13"/>
  <c r="AI688" i="13"/>
  <c r="AH688" i="13"/>
  <c r="AG688" i="13"/>
  <c r="AF688" i="13"/>
  <c r="AE688" i="13"/>
  <c r="AD688" i="13"/>
  <c r="AC688" i="13"/>
  <c r="AB688" i="13"/>
  <c r="AA688" i="13"/>
  <c r="Z688" i="13"/>
  <c r="Y688" i="13"/>
  <c r="W688" i="13"/>
  <c r="V688" i="13"/>
  <c r="U688" i="13"/>
  <c r="T688" i="13"/>
  <c r="S688" i="13"/>
  <c r="R688" i="13"/>
  <c r="Q688" i="13"/>
  <c r="P688" i="13"/>
  <c r="O688" i="13"/>
  <c r="N688" i="13"/>
  <c r="M688" i="13"/>
  <c r="K688" i="13"/>
  <c r="L688" i="13" s="1"/>
  <c r="H688" i="13"/>
  <c r="G688" i="13"/>
  <c r="AU687" i="13"/>
  <c r="AT687" i="13"/>
  <c r="AS687" i="13"/>
  <c r="AR687" i="13"/>
  <c r="AQ687" i="13"/>
  <c r="AP687" i="13"/>
  <c r="AO687" i="13"/>
  <c r="AN687" i="13"/>
  <c r="AM687" i="13"/>
  <c r="AL687" i="13"/>
  <c r="AK687" i="13"/>
  <c r="AI687" i="13"/>
  <c r="AH687" i="13"/>
  <c r="AG687" i="13"/>
  <c r="AF687" i="13"/>
  <c r="AE687" i="13"/>
  <c r="AD687" i="13"/>
  <c r="AC687" i="13"/>
  <c r="AB687" i="13"/>
  <c r="AA687" i="13"/>
  <c r="Z687" i="13"/>
  <c r="Y687" i="13"/>
  <c r="W687" i="13"/>
  <c r="V687" i="13"/>
  <c r="U687" i="13"/>
  <c r="T687" i="13"/>
  <c r="S687" i="13"/>
  <c r="R687" i="13"/>
  <c r="Q687" i="13"/>
  <c r="P687" i="13"/>
  <c r="O687" i="13"/>
  <c r="N687" i="13"/>
  <c r="M687" i="13"/>
  <c r="K687" i="13"/>
  <c r="H687" i="13"/>
  <c r="G687" i="13"/>
  <c r="AU686" i="13"/>
  <c r="AT686" i="13"/>
  <c r="AS686" i="13"/>
  <c r="AR686" i="13"/>
  <c r="AQ686" i="13"/>
  <c r="AP686" i="13"/>
  <c r="AO686" i="13"/>
  <c r="AN686" i="13"/>
  <c r="AM686" i="13"/>
  <c r="AL686" i="13"/>
  <c r="AK686" i="13"/>
  <c r="AI686" i="13"/>
  <c r="AH686" i="13"/>
  <c r="AG686" i="13"/>
  <c r="AF686" i="13"/>
  <c r="AE686" i="13"/>
  <c r="AD686" i="13"/>
  <c r="AC686" i="13"/>
  <c r="AB686" i="13"/>
  <c r="AA686" i="13"/>
  <c r="Z686" i="13"/>
  <c r="Y686" i="13"/>
  <c r="W686" i="13"/>
  <c r="V686" i="13"/>
  <c r="U686" i="13"/>
  <c r="T686" i="13"/>
  <c r="S686" i="13"/>
  <c r="R686" i="13"/>
  <c r="Q686" i="13"/>
  <c r="P686" i="13"/>
  <c r="O686" i="13"/>
  <c r="N686" i="13"/>
  <c r="M686" i="13"/>
  <c r="K686" i="13"/>
  <c r="H686" i="13"/>
  <c r="AX686" i="13" s="1"/>
  <c r="AZ40" i="13" s="1"/>
  <c r="G686" i="13"/>
  <c r="AU685" i="13"/>
  <c r="AT685" i="13"/>
  <c r="AS685" i="13"/>
  <c r="AR685" i="13"/>
  <c r="AQ685" i="13"/>
  <c r="AP685" i="13"/>
  <c r="AO685" i="13"/>
  <c r="AN685" i="13"/>
  <c r="AM685" i="13"/>
  <c r="AL685" i="13"/>
  <c r="AK685" i="13"/>
  <c r="AI685" i="13"/>
  <c r="AH685" i="13"/>
  <c r="AG685" i="13"/>
  <c r="AF685" i="13"/>
  <c r="AE685" i="13"/>
  <c r="AD685" i="13"/>
  <c r="AC685" i="13"/>
  <c r="AB685" i="13"/>
  <c r="AA685" i="13"/>
  <c r="Z685" i="13"/>
  <c r="Y685" i="13"/>
  <c r="W685" i="13"/>
  <c r="V685" i="13"/>
  <c r="U685" i="13"/>
  <c r="T685" i="13"/>
  <c r="S685" i="13"/>
  <c r="R685" i="13"/>
  <c r="Q685" i="13"/>
  <c r="P685" i="13"/>
  <c r="O685" i="13"/>
  <c r="N685" i="13"/>
  <c r="M685" i="13"/>
  <c r="K685" i="13"/>
  <c r="L685" i="13" s="1"/>
  <c r="H685" i="13"/>
  <c r="G685" i="13"/>
  <c r="G39" i="13" s="1"/>
  <c r="AU684" i="13"/>
  <c r="AT684" i="13"/>
  <c r="AS684" i="13"/>
  <c r="AR684" i="13"/>
  <c r="AQ684" i="13"/>
  <c r="AP684" i="13"/>
  <c r="AO684" i="13"/>
  <c r="AN684" i="13"/>
  <c r="AM684" i="13"/>
  <c r="AL684" i="13"/>
  <c r="AK684" i="13"/>
  <c r="AI684" i="13"/>
  <c r="AH684" i="13"/>
  <c r="AG684" i="13"/>
  <c r="AF684" i="13"/>
  <c r="AE684" i="13"/>
  <c r="AD684" i="13"/>
  <c r="AC684" i="13"/>
  <c r="AB684" i="13"/>
  <c r="AA684" i="13"/>
  <c r="Z684" i="13"/>
  <c r="Y684" i="13"/>
  <c r="W684" i="13"/>
  <c r="V684" i="13"/>
  <c r="U684" i="13"/>
  <c r="T684" i="13"/>
  <c r="S684" i="13"/>
  <c r="R684" i="13"/>
  <c r="Q684" i="13"/>
  <c r="P684" i="13"/>
  <c r="O684" i="13"/>
  <c r="N684" i="13"/>
  <c r="M684" i="13"/>
  <c r="K684" i="13"/>
  <c r="H684" i="13"/>
  <c r="G684" i="13"/>
  <c r="G38" i="13" s="1"/>
  <c r="AU683" i="13"/>
  <c r="AT683" i="13"/>
  <c r="AS683" i="13"/>
  <c r="AR683" i="13"/>
  <c r="AQ683" i="13"/>
  <c r="AP683" i="13"/>
  <c r="AO683" i="13"/>
  <c r="AN683" i="13"/>
  <c r="AM683" i="13"/>
  <c r="AL683" i="13"/>
  <c r="AK683" i="13"/>
  <c r="AI683" i="13"/>
  <c r="AH683" i="13"/>
  <c r="AG683" i="13"/>
  <c r="AF683" i="13"/>
  <c r="AE683" i="13"/>
  <c r="AD683" i="13"/>
  <c r="AC683" i="13"/>
  <c r="AB683" i="13"/>
  <c r="AA683" i="13"/>
  <c r="Z683" i="13"/>
  <c r="Y683" i="13"/>
  <c r="W683" i="13"/>
  <c r="V683" i="13"/>
  <c r="U683" i="13"/>
  <c r="T683" i="13"/>
  <c r="S683" i="13"/>
  <c r="R683" i="13"/>
  <c r="Q683" i="13"/>
  <c r="P683" i="13"/>
  <c r="O683" i="13"/>
  <c r="N683" i="13"/>
  <c r="M683" i="13"/>
  <c r="K683" i="13"/>
  <c r="H683" i="13"/>
  <c r="G683" i="13"/>
  <c r="G37" i="13" s="1"/>
  <c r="AU682" i="13"/>
  <c r="AT682" i="13"/>
  <c r="AS682" i="13"/>
  <c r="AR682" i="13"/>
  <c r="AQ682" i="13"/>
  <c r="AP682" i="13"/>
  <c r="AO682" i="13"/>
  <c r="AN682" i="13"/>
  <c r="AM682" i="13"/>
  <c r="AL682" i="13"/>
  <c r="AK682" i="13"/>
  <c r="AI682" i="13"/>
  <c r="AH682" i="13"/>
  <c r="AG682" i="13"/>
  <c r="AF682" i="13"/>
  <c r="AE682" i="13"/>
  <c r="AD682" i="13"/>
  <c r="AC682" i="13"/>
  <c r="AB682" i="13"/>
  <c r="AA682" i="13"/>
  <c r="Z682" i="13"/>
  <c r="Y682" i="13"/>
  <c r="W682" i="13"/>
  <c r="V682" i="13"/>
  <c r="U682" i="13"/>
  <c r="T682" i="13"/>
  <c r="S682" i="13"/>
  <c r="R682" i="13"/>
  <c r="Q682" i="13"/>
  <c r="P682" i="13"/>
  <c r="O682" i="13"/>
  <c r="N682" i="13"/>
  <c r="M682" i="13"/>
  <c r="K682" i="13"/>
  <c r="H682" i="13"/>
  <c r="G682" i="13"/>
  <c r="G36" i="13" s="1"/>
  <c r="AU681" i="13"/>
  <c r="AT681" i="13"/>
  <c r="AS681" i="13"/>
  <c r="AR681" i="13"/>
  <c r="AQ681" i="13"/>
  <c r="AP681" i="13"/>
  <c r="AO681" i="13"/>
  <c r="AN681" i="13"/>
  <c r="AM681" i="13"/>
  <c r="AL681" i="13"/>
  <c r="AK681" i="13"/>
  <c r="AI681" i="13"/>
  <c r="AH681" i="13"/>
  <c r="AG681" i="13"/>
  <c r="AF681" i="13"/>
  <c r="AE681" i="13"/>
  <c r="AD681" i="13"/>
  <c r="AC681" i="13"/>
  <c r="AB681" i="13"/>
  <c r="AA681" i="13"/>
  <c r="Z681" i="13"/>
  <c r="Y681" i="13"/>
  <c r="W681" i="13"/>
  <c r="V681" i="13"/>
  <c r="U681" i="13"/>
  <c r="T681" i="13"/>
  <c r="S681" i="13"/>
  <c r="R681" i="13"/>
  <c r="Q681" i="13"/>
  <c r="P681" i="13"/>
  <c r="O681" i="13"/>
  <c r="N681" i="13"/>
  <c r="M681" i="13"/>
  <c r="K681" i="13"/>
  <c r="H681" i="13"/>
  <c r="G681" i="13"/>
  <c r="AU680" i="13"/>
  <c r="AT680" i="13"/>
  <c r="AS680" i="13"/>
  <c r="AR680" i="13"/>
  <c r="AQ680" i="13"/>
  <c r="AP680" i="13"/>
  <c r="AO680" i="13"/>
  <c r="AN680" i="13"/>
  <c r="AM680" i="13"/>
  <c r="AL680" i="13"/>
  <c r="AK680" i="13"/>
  <c r="AI680" i="13"/>
  <c r="AH680" i="13"/>
  <c r="AG680" i="13"/>
  <c r="AF680" i="13"/>
  <c r="AE680" i="13"/>
  <c r="AD680" i="13"/>
  <c r="AC680" i="13"/>
  <c r="AB680" i="13"/>
  <c r="AA680" i="13"/>
  <c r="Z680" i="13"/>
  <c r="Y680" i="13"/>
  <c r="W680" i="13"/>
  <c r="V680" i="13"/>
  <c r="U680" i="13"/>
  <c r="T680" i="13"/>
  <c r="S680" i="13"/>
  <c r="R680" i="13"/>
  <c r="Q680" i="13"/>
  <c r="P680" i="13"/>
  <c r="O680" i="13"/>
  <c r="N680" i="13"/>
  <c r="M680" i="13"/>
  <c r="K680" i="13"/>
  <c r="H680" i="13"/>
  <c r="H34" i="13" s="1"/>
  <c r="G680" i="13"/>
  <c r="AU679" i="13"/>
  <c r="AT679" i="13"/>
  <c r="AS679" i="13"/>
  <c r="AR679" i="13"/>
  <c r="AQ679" i="13"/>
  <c r="AP679" i="13"/>
  <c r="AO679" i="13"/>
  <c r="AN679" i="13"/>
  <c r="AM679" i="13"/>
  <c r="AL679" i="13"/>
  <c r="AK679" i="13"/>
  <c r="AI679" i="13"/>
  <c r="AH679" i="13"/>
  <c r="AG679" i="13"/>
  <c r="AF679" i="13"/>
  <c r="AE679" i="13"/>
  <c r="AD679" i="13"/>
  <c r="AC679" i="13"/>
  <c r="AB679" i="13"/>
  <c r="AA679" i="13"/>
  <c r="Z679" i="13"/>
  <c r="Y679" i="13"/>
  <c r="W679" i="13"/>
  <c r="V679" i="13"/>
  <c r="U679" i="13"/>
  <c r="T679" i="13"/>
  <c r="S679" i="13"/>
  <c r="R679" i="13"/>
  <c r="Q679" i="13"/>
  <c r="P679" i="13"/>
  <c r="O679" i="13"/>
  <c r="N679" i="13"/>
  <c r="M679" i="13"/>
  <c r="K679" i="13"/>
  <c r="H679" i="13"/>
  <c r="H369" i="13" s="1"/>
  <c r="G679" i="13"/>
  <c r="AU678" i="13"/>
  <c r="AT678" i="13"/>
  <c r="AS678" i="13"/>
  <c r="AR678" i="13"/>
  <c r="AQ678" i="13"/>
  <c r="AP678" i="13"/>
  <c r="AO678" i="13"/>
  <c r="AN678" i="13"/>
  <c r="AM678" i="13"/>
  <c r="AL678" i="13"/>
  <c r="AK678" i="13"/>
  <c r="AI678" i="13"/>
  <c r="AH678" i="13"/>
  <c r="AG678" i="13"/>
  <c r="AF678" i="13"/>
  <c r="AE678" i="13"/>
  <c r="AD678" i="13"/>
  <c r="AC678" i="13"/>
  <c r="AB678" i="13"/>
  <c r="AA678" i="13"/>
  <c r="Z678" i="13"/>
  <c r="Y678" i="13"/>
  <c r="W678" i="13"/>
  <c r="V678" i="13"/>
  <c r="U678" i="13"/>
  <c r="T678" i="13"/>
  <c r="S678" i="13"/>
  <c r="R678" i="13"/>
  <c r="Q678" i="13"/>
  <c r="P678" i="13"/>
  <c r="O678" i="13"/>
  <c r="N678" i="13"/>
  <c r="M678" i="13"/>
  <c r="K678" i="13"/>
  <c r="K32" i="13" s="1"/>
  <c r="H678" i="13"/>
  <c r="AX678" i="13" s="1"/>
  <c r="AZ32" i="13" s="1"/>
  <c r="G678" i="13"/>
  <c r="AU677" i="13"/>
  <c r="AT677" i="13"/>
  <c r="AS677" i="13"/>
  <c r="AR677" i="13"/>
  <c r="AQ677" i="13"/>
  <c r="AP677" i="13"/>
  <c r="AO677" i="13"/>
  <c r="AN677" i="13"/>
  <c r="AM677" i="13"/>
  <c r="AL677" i="13"/>
  <c r="AK677" i="13"/>
  <c r="AI677" i="13"/>
  <c r="AH677" i="13"/>
  <c r="AG677" i="13"/>
  <c r="AF677" i="13"/>
  <c r="AE677" i="13"/>
  <c r="AD677" i="13"/>
  <c r="AC677" i="13"/>
  <c r="AB677" i="13"/>
  <c r="AA677" i="13"/>
  <c r="Z677" i="13"/>
  <c r="Y677" i="13"/>
  <c r="W677" i="13"/>
  <c r="V677" i="13"/>
  <c r="U677" i="13"/>
  <c r="T677" i="13"/>
  <c r="S677" i="13"/>
  <c r="R677" i="13"/>
  <c r="Q677" i="13"/>
  <c r="P677" i="13"/>
  <c r="O677" i="13"/>
  <c r="N677" i="13"/>
  <c r="M677" i="13"/>
  <c r="K677" i="13"/>
  <c r="H677" i="13"/>
  <c r="G677" i="13"/>
  <c r="AU676" i="13"/>
  <c r="AT676" i="13"/>
  <c r="AS676" i="13"/>
  <c r="AR676" i="13"/>
  <c r="AQ676" i="13"/>
  <c r="AP676" i="13"/>
  <c r="AO676" i="13"/>
  <c r="AN676" i="13"/>
  <c r="AM676" i="13"/>
  <c r="AL676" i="13"/>
  <c r="AK676" i="13"/>
  <c r="AI676" i="13"/>
  <c r="AH676" i="13"/>
  <c r="AG676" i="13"/>
  <c r="AF676" i="13"/>
  <c r="AE676" i="13"/>
  <c r="AD676" i="13"/>
  <c r="AC676" i="13"/>
  <c r="AB676" i="13"/>
  <c r="AA676" i="13"/>
  <c r="Z676" i="13"/>
  <c r="Y676" i="13"/>
  <c r="W676" i="13"/>
  <c r="V676" i="13"/>
  <c r="U676" i="13"/>
  <c r="T676" i="13"/>
  <c r="S676" i="13"/>
  <c r="R676" i="13"/>
  <c r="Q676" i="13"/>
  <c r="P676" i="13"/>
  <c r="O676" i="13"/>
  <c r="N676" i="13"/>
  <c r="M676" i="13"/>
  <c r="K676" i="13"/>
  <c r="K30" i="13" s="1"/>
  <c r="H676" i="13"/>
  <c r="G676" i="13"/>
  <c r="AU675" i="13"/>
  <c r="AT675" i="13"/>
  <c r="AS675" i="13"/>
  <c r="AR675" i="13"/>
  <c r="AQ675" i="13"/>
  <c r="AP675" i="13"/>
  <c r="AO675" i="13"/>
  <c r="AN675" i="13"/>
  <c r="AM675" i="13"/>
  <c r="AL675" i="13"/>
  <c r="AK675" i="13"/>
  <c r="AI675" i="13"/>
  <c r="AH675" i="13"/>
  <c r="AG675" i="13"/>
  <c r="AF675" i="13"/>
  <c r="AE675" i="13"/>
  <c r="AD675" i="13"/>
  <c r="AC675" i="13"/>
  <c r="AB675" i="13"/>
  <c r="AA675" i="13"/>
  <c r="Z675" i="13"/>
  <c r="Y675" i="13"/>
  <c r="W675" i="13"/>
  <c r="V675" i="13"/>
  <c r="U675" i="13"/>
  <c r="T675" i="13"/>
  <c r="S675" i="13"/>
  <c r="R675" i="13"/>
  <c r="Q675" i="13"/>
  <c r="P675" i="13"/>
  <c r="O675" i="13"/>
  <c r="N675" i="13"/>
  <c r="M675" i="13"/>
  <c r="K675" i="13"/>
  <c r="K29" i="13" s="1"/>
  <c r="H675" i="13"/>
  <c r="G675" i="13"/>
  <c r="AU674" i="13"/>
  <c r="AT674" i="13"/>
  <c r="AS674" i="13"/>
  <c r="AR674" i="13"/>
  <c r="AQ674" i="13"/>
  <c r="AP674" i="13"/>
  <c r="AO674" i="13"/>
  <c r="AN674" i="13"/>
  <c r="AM674" i="13"/>
  <c r="AL674" i="13"/>
  <c r="AK674" i="13"/>
  <c r="AI674" i="13"/>
  <c r="AH674" i="13"/>
  <c r="AG674" i="13"/>
  <c r="AF674" i="13"/>
  <c r="AE674" i="13"/>
  <c r="AD674" i="13"/>
  <c r="AC674" i="13"/>
  <c r="AB674" i="13"/>
  <c r="AA674" i="13"/>
  <c r="Z674" i="13"/>
  <c r="Y674" i="13"/>
  <c r="W674" i="13"/>
  <c r="V674" i="13"/>
  <c r="U674" i="13"/>
  <c r="T674" i="13"/>
  <c r="S674" i="13"/>
  <c r="R674" i="13"/>
  <c r="Q674" i="13"/>
  <c r="P674" i="13"/>
  <c r="O674" i="13"/>
  <c r="N674" i="13"/>
  <c r="M674" i="13"/>
  <c r="K674" i="13"/>
  <c r="K28" i="13" s="1"/>
  <c r="H674" i="13"/>
  <c r="G674" i="13"/>
  <c r="AU673" i="13"/>
  <c r="AT673" i="13"/>
  <c r="AS673" i="13"/>
  <c r="AR673" i="13"/>
  <c r="AQ673" i="13"/>
  <c r="AP673" i="13"/>
  <c r="AO673" i="13"/>
  <c r="AN673" i="13"/>
  <c r="AM673" i="13"/>
  <c r="AL673" i="13"/>
  <c r="AK673" i="13"/>
  <c r="AI673" i="13"/>
  <c r="AH673" i="13"/>
  <c r="AG673" i="13"/>
  <c r="AF673" i="13"/>
  <c r="AE673" i="13"/>
  <c r="AD673" i="13"/>
  <c r="AC673" i="13"/>
  <c r="AB673" i="13"/>
  <c r="AA673" i="13"/>
  <c r="Z673" i="13"/>
  <c r="Y673" i="13"/>
  <c r="W673" i="13"/>
  <c r="V673" i="13"/>
  <c r="U673" i="13"/>
  <c r="T673" i="13"/>
  <c r="S673" i="13"/>
  <c r="R673" i="13"/>
  <c r="Q673" i="13"/>
  <c r="P673" i="13"/>
  <c r="O673" i="13"/>
  <c r="N673" i="13"/>
  <c r="M673" i="13"/>
  <c r="K673" i="13"/>
  <c r="L673" i="13" s="1"/>
  <c r="L363" i="13" s="1"/>
  <c r="H673" i="13"/>
  <c r="AX673" i="13" s="1"/>
  <c r="G673" i="13"/>
  <c r="AU672" i="13"/>
  <c r="AT672" i="13"/>
  <c r="AS672" i="13"/>
  <c r="AR672" i="13"/>
  <c r="AQ672" i="13"/>
  <c r="AP672" i="13"/>
  <c r="AO672" i="13"/>
  <c r="AN672" i="13"/>
  <c r="AM672" i="13"/>
  <c r="AL672" i="13"/>
  <c r="AK672" i="13"/>
  <c r="AI672" i="13"/>
  <c r="AH672" i="13"/>
  <c r="AG672" i="13"/>
  <c r="AF672" i="13"/>
  <c r="AE672" i="13"/>
  <c r="AD672" i="13"/>
  <c r="AC672" i="13"/>
  <c r="AB672" i="13"/>
  <c r="AA672" i="13"/>
  <c r="Z672" i="13"/>
  <c r="Y672" i="13"/>
  <c r="W672" i="13"/>
  <c r="V672" i="13"/>
  <c r="U672" i="13"/>
  <c r="T672" i="13"/>
  <c r="S672" i="13"/>
  <c r="R672" i="13"/>
  <c r="Q672" i="13"/>
  <c r="P672" i="13"/>
  <c r="O672" i="13"/>
  <c r="N672" i="13"/>
  <c r="M672" i="13"/>
  <c r="K672" i="13"/>
  <c r="K26" i="13" s="1"/>
  <c r="H672" i="13"/>
  <c r="G672" i="13"/>
  <c r="AU671" i="13"/>
  <c r="AT671" i="13"/>
  <c r="AS671" i="13"/>
  <c r="AR671" i="13"/>
  <c r="AQ671" i="13"/>
  <c r="AP671" i="13"/>
  <c r="AO671" i="13"/>
  <c r="AN671" i="13"/>
  <c r="AM671" i="13"/>
  <c r="AL671" i="13"/>
  <c r="AK671" i="13"/>
  <c r="AI671" i="13"/>
  <c r="AH671" i="13"/>
  <c r="AG671" i="13"/>
  <c r="AF671" i="13"/>
  <c r="AE671" i="13"/>
  <c r="AD671" i="13"/>
  <c r="AC671" i="13"/>
  <c r="AB671" i="13"/>
  <c r="AA671" i="13"/>
  <c r="Z671" i="13"/>
  <c r="Y671" i="13"/>
  <c r="W671" i="13"/>
  <c r="V671" i="13"/>
  <c r="U671" i="13"/>
  <c r="T671" i="13"/>
  <c r="S671" i="13"/>
  <c r="R671" i="13"/>
  <c r="Q671" i="13"/>
  <c r="P671" i="13"/>
  <c r="O671" i="13"/>
  <c r="N671" i="13"/>
  <c r="M671" i="13"/>
  <c r="K671" i="13"/>
  <c r="K25" i="13" s="1"/>
  <c r="H671" i="13"/>
  <c r="G671" i="13"/>
  <c r="AU670" i="13"/>
  <c r="AT670" i="13"/>
  <c r="AS670" i="13"/>
  <c r="AR670" i="13"/>
  <c r="AQ670" i="13"/>
  <c r="AP670" i="13"/>
  <c r="AO670" i="13"/>
  <c r="AN670" i="13"/>
  <c r="AM670" i="13"/>
  <c r="AL670" i="13"/>
  <c r="AK670" i="13"/>
  <c r="AI670" i="13"/>
  <c r="AH670" i="13"/>
  <c r="AG670" i="13"/>
  <c r="AF670" i="13"/>
  <c r="AE670" i="13"/>
  <c r="AD670" i="13"/>
  <c r="AC670" i="13"/>
  <c r="AB670" i="13"/>
  <c r="AA670" i="13"/>
  <c r="Z670" i="13"/>
  <c r="Y670" i="13"/>
  <c r="W670" i="13"/>
  <c r="V670" i="13"/>
  <c r="U670" i="13"/>
  <c r="T670" i="13"/>
  <c r="S670" i="13"/>
  <c r="R670" i="13"/>
  <c r="Q670" i="13"/>
  <c r="P670" i="13"/>
  <c r="O670" i="13"/>
  <c r="N670" i="13"/>
  <c r="M670" i="13"/>
  <c r="K670" i="13"/>
  <c r="K24" i="13" s="1"/>
  <c r="H670" i="13"/>
  <c r="G670" i="13"/>
  <c r="AU669" i="13"/>
  <c r="AT669" i="13"/>
  <c r="AS669" i="13"/>
  <c r="AR669" i="13"/>
  <c r="AQ669" i="13"/>
  <c r="AP669" i="13"/>
  <c r="AO669" i="13"/>
  <c r="AN669" i="13"/>
  <c r="AM669" i="13"/>
  <c r="AL669" i="13"/>
  <c r="AK669" i="13"/>
  <c r="AI669" i="13"/>
  <c r="AH669" i="13"/>
  <c r="AG669" i="13"/>
  <c r="AF669" i="13"/>
  <c r="AE669" i="13"/>
  <c r="AD669" i="13"/>
  <c r="AC669" i="13"/>
  <c r="AB669" i="13"/>
  <c r="AA669" i="13"/>
  <c r="Z669" i="13"/>
  <c r="Y669" i="13"/>
  <c r="W669" i="13"/>
  <c r="V669" i="13"/>
  <c r="U669" i="13"/>
  <c r="T669" i="13"/>
  <c r="S669" i="13"/>
  <c r="R669" i="13"/>
  <c r="Q669" i="13"/>
  <c r="P669" i="13"/>
  <c r="O669" i="13"/>
  <c r="N669" i="13"/>
  <c r="M669" i="13"/>
  <c r="K669" i="13"/>
  <c r="L669" i="13" s="1"/>
  <c r="L359" i="13" s="1"/>
  <c r="H669" i="13"/>
  <c r="AX669" i="13" s="1"/>
  <c r="G669" i="13"/>
  <c r="AU668" i="13"/>
  <c r="AT668" i="13"/>
  <c r="AS668" i="13"/>
  <c r="AR668" i="13"/>
  <c r="AQ668" i="13"/>
  <c r="AP668" i="13"/>
  <c r="AO668" i="13"/>
  <c r="AN668" i="13"/>
  <c r="AM668" i="13"/>
  <c r="AL668" i="13"/>
  <c r="AK668" i="13"/>
  <c r="AI668" i="13"/>
  <c r="AH668" i="13"/>
  <c r="AG668" i="13"/>
  <c r="AF668" i="13"/>
  <c r="AE668" i="13"/>
  <c r="AD668" i="13"/>
  <c r="AC668" i="13"/>
  <c r="AB668" i="13"/>
  <c r="AA668" i="13"/>
  <c r="Z668" i="13"/>
  <c r="Y668" i="13"/>
  <c r="W668" i="13"/>
  <c r="V668" i="13"/>
  <c r="U668" i="13"/>
  <c r="T668" i="13"/>
  <c r="S668" i="13"/>
  <c r="R668" i="13"/>
  <c r="Q668" i="13"/>
  <c r="P668" i="13"/>
  <c r="O668" i="13"/>
  <c r="N668" i="13"/>
  <c r="M668" i="13"/>
  <c r="K668" i="13"/>
  <c r="K22" i="13" s="1"/>
  <c r="H668" i="13"/>
  <c r="G668" i="13"/>
  <c r="AU667" i="13"/>
  <c r="AT667" i="13"/>
  <c r="AS667" i="13"/>
  <c r="AR667" i="13"/>
  <c r="AQ667" i="13"/>
  <c r="AP667" i="13"/>
  <c r="AO667" i="13"/>
  <c r="AN667" i="13"/>
  <c r="AM667" i="13"/>
  <c r="AL667" i="13"/>
  <c r="AK667" i="13"/>
  <c r="AI667" i="13"/>
  <c r="AH667" i="13"/>
  <c r="AG667" i="13"/>
  <c r="AF667" i="13"/>
  <c r="AE667" i="13"/>
  <c r="AD667" i="13"/>
  <c r="AC667" i="13"/>
  <c r="AB667" i="13"/>
  <c r="AA667" i="13"/>
  <c r="Z667" i="13"/>
  <c r="Y667" i="13"/>
  <c r="W667" i="13"/>
  <c r="V667" i="13"/>
  <c r="U667" i="13"/>
  <c r="T667" i="13"/>
  <c r="S667" i="13"/>
  <c r="R667" i="13"/>
  <c r="Q667" i="13"/>
  <c r="P667" i="13"/>
  <c r="O667" i="13"/>
  <c r="N667" i="13"/>
  <c r="M667" i="13"/>
  <c r="K667" i="13"/>
  <c r="K21" i="13" s="1"/>
  <c r="H667" i="13"/>
  <c r="AX667" i="13" s="1"/>
  <c r="G667" i="13"/>
  <c r="AU666" i="13"/>
  <c r="AT666" i="13"/>
  <c r="AS666" i="13"/>
  <c r="AR666" i="13"/>
  <c r="AQ666" i="13"/>
  <c r="AP666" i="13"/>
  <c r="AO666" i="13"/>
  <c r="AN666" i="13"/>
  <c r="AM666" i="13"/>
  <c r="AL666" i="13"/>
  <c r="AK666" i="13"/>
  <c r="AI666" i="13"/>
  <c r="AH666" i="13"/>
  <c r="AG666" i="13"/>
  <c r="AF666" i="13"/>
  <c r="AE666" i="13"/>
  <c r="AD666" i="13"/>
  <c r="AC666" i="13"/>
  <c r="AB666" i="13"/>
  <c r="AA666" i="13"/>
  <c r="Z666" i="13"/>
  <c r="Y666" i="13"/>
  <c r="W666" i="13"/>
  <c r="V666" i="13"/>
  <c r="U666" i="13"/>
  <c r="T666" i="13"/>
  <c r="S666" i="13"/>
  <c r="R666" i="13"/>
  <c r="Q666" i="13"/>
  <c r="P666" i="13"/>
  <c r="O666" i="13"/>
  <c r="N666" i="13"/>
  <c r="M666" i="13"/>
  <c r="K666" i="13"/>
  <c r="H666" i="13"/>
  <c r="AX666" i="13" s="1"/>
  <c r="AZ20" i="13" s="1"/>
  <c r="G666" i="13"/>
  <c r="AU665" i="13"/>
  <c r="AT665" i="13"/>
  <c r="AS665" i="13"/>
  <c r="AR665" i="13"/>
  <c r="AQ665" i="13"/>
  <c r="AP665" i="13"/>
  <c r="AO665" i="13"/>
  <c r="AN665" i="13"/>
  <c r="AM665" i="13"/>
  <c r="AL665" i="13"/>
  <c r="AK665" i="13"/>
  <c r="AI665" i="13"/>
  <c r="AH665" i="13"/>
  <c r="AG665" i="13"/>
  <c r="AF665" i="13"/>
  <c r="AE665" i="13"/>
  <c r="AD665" i="13"/>
  <c r="AC665" i="13"/>
  <c r="AB665" i="13"/>
  <c r="AA665" i="13"/>
  <c r="Z665" i="13"/>
  <c r="Y665" i="13"/>
  <c r="W665" i="13"/>
  <c r="V665" i="13"/>
  <c r="U665" i="13"/>
  <c r="T665" i="13"/>
  <c r="S665" i="13"/>
  <c r="R665" i="13"/>
  <c r="Q665" i="13"/>
  <c r="P665" i="13"/>
  <c r="O665" i="13"/>
  <c r="N665" i="13"/>
  <c r="M665" i="13"/>
  <c r="K665" i="13"/>
  <c r="H665" i="13"/>
  <c r="G665" i="13"/>
  <c r="AU664" i="13"/>
  <c r="AT664" i="13"/>
  <c r="AS664" i="13"/>
  <c r="AR664" i="13"/>
  <c r="AQ664" i="13"/>
  <c r="AP664" i="13"/>
  <c r="AO664" i="13"/>
  <c r="AN664" i="13"/>
  <c r="AM664" i="13"/>
  <c r="AL664" i="13"/>
  <c r="AK664" i="13"/>
  <c r="AI664" i="13"/>
  <c r="AH664" i="13"/>
  <c r="AG664" i="13"/>
  <c r="AF664" i="13"/>
  <c r="AE664" i="13"/>
  <c r="AD664" i="13"/>
  <c r="AC664" i="13"/>
  <c r="AB664" i="13"/>
  <c r="AA664" i="13"/>
  <c r="Z664" i="13"/>
  <c r="Y664" i="13"/>
  <c r="W664" i="13"/>
  <c r="V664" i="13"/>
  <c r="U664" i="13"/>
  <c r="T664" i="13"/>
  <c r="S664" i="13"/>
  <c r="R664" i="13"/>
  <c r="Q664" i="13"/>
  <c r="P664" i="13"/>
  <c r="O664" i="13"/>
  <c r="N664" i="13"/>
  <c r="M664" i="13"/>
  <c r="K664" i="13"/>
  <c r="H664" i="13"/>
  <c r="G664" i="13"/>
  <c r="AU663" i="13"/>
  <c r="AT663" i="13"/>
  <c r="AS663" i="13"/>
  <c r="AR663" i="13"/>
  <c r="AQ663" i="13"/>
  <c r="AP663" i="13"/>
  <c r="AO663" i="13"/>
  <c r="AN663" i="13"/>
  <c r="AM663" i="13"/>
  <c r="AL663" i="13"/>
  <c r="AK663" i="13"/>
  <c r="AI663" i="13"/>
  <c r="AH663" i="13"/>
  <c r="AG663" i="13"/>
  <c r="AF663" i="13"/>
  <c r="AE663" i="13"/>
  <c r="AD663" i="13"/>
  <c r="AC663" i="13"/>
  <c r="AB663" i="13"/>
  <c r="AA663" i="13"/>
  <c r="Z663" i="13"/>
  <c r="Y663" i="13"/>
  <c r="W663" i="13"/>
  <c r="V663" i="13"/>
  <c r="U663" i="13"/>
  <c r="T663" i="13"/>
  <c r="S663" i="13"/>
  <c r="R663" i="13"/>
  <c r="Q663" i="13"/>
  <c r="P663" i="13"/>
  <c r="O663" i="13"/>
  <c r="N663" i="13"/>
  <c r="M663" i="13"/>
  <c r="K663" i="13"/>
  <c r="H663" i="13"/>
  <c r="G663" i="13"/>
  <c r="AU662" i="13"/>
  <c r="AT662" i="13"/>
  <c r="AS662" i="13"/>
  <c r="AR662" i="13"/>
  <c r="AQ662" i="13"/>
  <c r="AP662" i="13"/>
  <c r="AO662" i="13"/>
  <c r="AN662" i="13"/>
  <c r="AM662" i="13"/>
  <c r="AL662" i="13"/>
  <c r="AK662" i="13"/>
  <c r="AI662" i="13"/>
  <c r="AH662" i="13"/>
  <c r="AG662" i="13"/>
  <c r="AF662" i="13"/>
  <c r="AE662" i="13"/>
  <c r="AD662" i="13"/>
  <c r="AC662" i="13"/>
  <c r="AB662" i="13"/>
  <c r="AA662" i="13"/>
  <c r="Z662" i="13"/>
  <c r="Y662" i="13"/>
  <c r="W662" i="13"/>
  <c r="V662" i="13"/>
  <c r="U662" i="13"/>
  <c r="T662" i="13"/>
  <c r="S662" i="13"/>
  <c r="R662" i="13"/>
  <c r="Q662" i="13"/>
  <c r="P662" i="13"/>
  <c r="O662" i="13"/>
  <c r="N662" i="13"/>
  <c r="M662" i="13"/>
  <c r="K662" i="13"/>
  <c r="H662" i="13"/>
  <c r="AX662" i="13" s="1"/>
  <c r="G662" i="13"/>
  <c r="AU661" i="13"/>
  <c r="AT661" i="13"/>
  <c r="AS661" i="13"/>
  <c r="AR661" i="13"/>
  <c r="AQ661" i="13"/>
  <c r="AP661" i="13"/>
  <c r="AO661" i="13"/>
  <c r="AN661" i="13"/>
  <c r="AM661" i="13"/>
  <c r="AL661" i="13"/>
  <c r="AK661" i="13"/>
  <c r="AI661" i="13"/>
  <c r="AH661" i="13"/>
  <c r="AG661" i="13"/>
  <c r="AF661" i="13"/>
  <c r="AE661" i="13"/>
  <c r="AD661" i="13"/>
  <c r="AC661" i="13"/>
  <c r="AB661" i="13"/>
  <c r="AA661" i="13"/>
  <c r="Z661" i="13"/>
  <c r="Y661" i="13"/>
  <c r="W661" i="13"/>
  <c r="V661" i="13"/>
  <c r="U661" i="13"/>
  <c r="T661" i="13"/>
  <c r="S661" i="13"/>
  <c r="R661" i="13"/>
  <c r="Q661" i="13"/>
  <c r="P661" i="13"/>
  <c r="O661" i="13"/>
  <c r="N661" i="13"/>
  <c r="M661" i="13"/>
  <c r="K661" i="13"/>
  <c r="L661" i="13" s="1"/>
  <c r="H661" i="13"/>
  <c r="G661" i="13"/>
  <c r="AU660" i="13"/>
  <c r="AT660" i="13"/>
  <c r="AS660" i="13"/>
  <c r="AR660" i="13"/>
  <c r="AQ660" i="13"/>
  <c r="AP660" i="13"/>
  <c r="AO660" i="13"/>
  <c r="AN660" i="13"/>
  <c r="AM660" i="13"/>
  <c r="AL660" i="13"/>
  <c r="AK660" i="13"/>
  <c r="AI660" i="13"/>
  <c r="AH660" i="13"/>
  <c r="AG660" i="13"/>
  <c r="AF660" i="13"/>
  <c r="AE660" i="13"/>
  <c r="AD660" i="13"/>
  <c r="AC660" i="13"/>
  <c r="AB660" i="13"/>
  <c r="AA660" i="13"/>
  <c r="Z660" i="13"/>
  <c r="Y660" i="13"/>
  <c r="W660" i="13"/>
  <c r="V660" i="13"/>
  <c r="U660" i="13"/>
  <c r="T660" i="13"/>
  <c r="S660" i="13"/>
  <c r="R660" i="13"/>
  <c r="Q660" i="13"/>
  <c r="P660" i="13"/>
  <c r="O660" i="13"/>
  <c r="N660" i="13"/>
  <c r="M660" i="13"/>
  <c r="K660" i="13"/>
  <c r="H660" i="13"/>
  <c r="G660" i="13"/>
  <c r="AU659" i="13"/>
  <c r="AT659" i="13"/>
  <c r="AS659" i="13"/>
  <c r="AR659" i="13"/>
  <c r="AQ659" i="13"/>
  <c r="AP659" i="13"/>
  <c r="AO659" i="13"/>
  <c r="AN659" i="13"/>
  <c r="AM659" i="13"/>
  <c r="AL659" i="13"/>
  <c r="AK659" i="13"/>
  <c r="AI659" i="13"/>
  <c r="AH659" i="13"/>
  <c r="AG659" i="13"/>
  <c r="AF659" i="13"/>
  <c r="AE659" i="13"/>
  <c r="AD659" i="13"/>
  <c r="AC659" i="13"/>
  <c r="AB659" i="13"/>
  <c r="AA659" i="13"/>
  <c r="Z659" i="13"/>
  <c r="Y659" i="13"/>
  <c r="W659" i="13"/>
  <c r="V659" i="13"/>
  <c r="U659" i="13"/>
  <c r="T659" i="13"/>
  <c r="S659" i="13"/>
  <c r="R659" i="13"/>
  <c r="Q659" i="13"/>
  <c r="P659" i="13"/>
  <c r="O659" i="13"/>
  <c r="N659" i="13"/>
  <c r="M659" i="13"/>
  <c r="K659" i="13"/>
  <c r="H659" i="13"/>
  <c r="G659" i="13"/>
  <c r="AU658" i="13"/>
  <c r="AT658" i="13"/>
  <c r="AS658" i="13"/>
  <c r="AR658" i="13"/>
  <c r="AQ658" i="13"/>
  <c r="AP658" i="13"/>
  <c r="AO658" i="13"/>
  <c r="AN658" i="13"/>
  <c r="AM658" i="13"/>
  <c r="AL658" i="13"/>
  <c r="AK658" i="13"/>
  <c r="AI658" i="13"/>
  <c r="AH658" i="13"/>
  <c r="AG658" i="13"/>
  <c r="AF658" i="13"/>
  <c r="AE658" i="13"/>
  <c r="AD658" i="13"/>
  <c r="AC658" i="13"/>
  <c r="AB658" i="13"/>
  <c r="AA658" i="13"/>
  <c r="Z658" i="13"/>
  <c r="Y658" i="13"/>
  <c r="W658" i="13"/>
  <c r="V658" i="13"/>
  <c r="U658" i="13"/>
  <c r="T658" i="13"/>
  <c r="S658" i="13"/>
  <c r="R658" i="13"/>
  <c r="Q658" i="13"/>
  <c r="P658" i="13"/>
  <c r="O658" i="13"/>
  <c r="N658" i="13"/>
  <c r="M658" i="13"/>
  <c r="K658" i="13"/>
  <c r="H658" i="13"/>
  <c r="G658" i="13"/>
  <c r="G12" i="13" s="1"/>
  <c r="AU657" i="13"/>
  <c r="AT657" i="13"/>
  <c r="AS657" i="13"/>
  <c r="AR657" i="13"/>
  <c r="AQ657" i="13"/>
  <c r="AP657" i="13"/>
  <c r="AO657" i="13"/>
  <c r="AN657" i="13"/>
  <c r="AM657" i="13"/>
  <c r="AL657" i="13"/>
  <c r="AK657" i="13"/>
  <c r="AI657" i="13"/>
  <c r="AH657" i="13"/>
  <c r="AG657" i="13"/>
  <c r="AF657" i="13"/>
  <c r="AE657" i="13"/>
  <c r="AD657" i="13"/>
  <c r="AC657" i="13"/>
  <c r="AB657" i="13"/>
  <c r="AA657" i="13"/>
  <c r="Z657" i="13"/>
  <c r="Y657" i="13"/>
  <c r="W657" i="13"/>
  <c r="V657" i="13"/>
  <c r="U657" i="13"/>
  <c r="T657" i="13"/>
  <c r="S657" i="13"/>
  <c r="R657" i="13"/>
  <c r="Q657" i="13"/>
  <c r="P657" i="13"/>
  <c r="O657" i="13"/>
  <c r="N657" i="13"/>
  <c r="M657" i="13"/>
  <c r="K657" i="13"/>
  <c r="H657" i="13"/>
  <c r="AX657" i="13" s="1"/>
  <c r="AZ11" i="13" s="1"/>
  <c r="G657" i="13"/>
  <c r="G11" i="13" s="1"/>
  <c r="AU656" i="13"/>
  <c r="AT656" i="13"/>
  <c r="AS656" i="13"/>
  <c r="AR656" i="13"/>
  <c r="AQ656" i="13"/>
  <c r="AP656" i="13"/>
  <c r="AO656" i="13"/>
  <c r="AN656" i="13"/>
  <c r="AM656" i="13"/>
  <c r="AL656" i="13"/>
  <c r="AK656" i="13"/>
  <c r="AI656" i="13"/>
  <c r="AH656" i="13"/>
  <c r="AG656" i="13"/>
  <c r="AF656" i="13"/>
  <c r="AE656" i="13"/>
  <c r="AD656" i="13"/>
  <c r="AC656" i="13"/>
  <c r="AB656" i="13"/>
  <c r="AA656" i="13"/>
  <c r="Z656" i="13"/>
  <c r="Y656" i="13"/>
  <c r="W656" i="13"/>
  <c r="V656" i="13"/>
  <c r="U656" i="13"/>
  <c r="T656" i="13"/>
  <c r="S656" i="13"/>
  <c r="R656" i="13"/>
  <c r="Q656" i="13"/>
  <c r="P656" i="13"/>
  <c r="O656" i="13"/>
  <c r="N656" i="13"/>
  <c r="M656" i="13"/>
  <c r="K656" i="13"/>
  <c r="H656" i="13"/>
  <c r="AX656" i="13" s="1"/>
  <c r="AZ10" i="13" s="1"/>
  <c r="G656" i="13"/>
  <c r="G10" i="13" s="1"/>
  <c r="AU655" i="13"/>
  <c r="AT655" i="13"/>
  <c r="AS655" i="13"/>
  <c r="AR655" i="13"/>
  <c r="AQ655" i="13"/>
  <c r="AP655" i="13"/>
  <c r="AO655" i="13"/>
  <c r="AN655" i="13"/>
  <c r="AM655" i="13"/>
  <c r="AL655" i="13"/>
  <c r="AK655" i="13"/>
  <c r="AI655" i="13"/>
  <c r="AH655" i="13"/>
  <c r="AG655" i="13"/>
  <c r="AF655" i="13"/>
  <c r="AE655" i="13"/>
  <c r="AD655" i="13"/>
  <c r="AC655" i="13"/>
  <c r="AB655" i="13"/>
  <c r="AA655" i="13"/>
  <c r="Z655" i="13"/>
  <c r="Y655" i="13"/>
  <c r="W655" i="13"/>
  <c r="V655" i="13"/>
  <c r="U655" i="13"/>
  <c r="T655" i="13"/>
  <c r="S655" i="13"/>
  <c r="R655" i="13"/>
  <c r="Q655" i="13"/>
  <c r="P655" i="13"/>
  <c r="O655" i="13"/>
  <c r="N655" i="13"/>
  <c r="M655" i="13"/>
  <c r="K655" i="13"/>
  <c r="H655" i="13"/>
  <c r="G655" i="13"/>
  <c r="G9" i="13" s="1"/>
  <c r="AU654" i="13"/>
  <c r="AT654" i="13"/>
  <c r="AS654" i="13"/>
  <c r="AR654" i="13"/>
  <c r="AQ654" i="13"/>
  <c r="AP654" i="13"/>
  <c r="AO654" i="13"/>
  <c r="AN654" i="13"/>
  <c r="AM654" i="13"/>
  <c r="AL654" i="13"/>
  <c r="AK654" i="13"/>
  <c r="AI654" i="13"/>
  <c r="AH654" i="13"/>
  <c r="AG654" i="13"/>
  <c r="AF654" i="13"/>
  <c r="AE654" i="13"/>
  <c r="AD654" i="13"/>
  <c r="AC654" i="13"/>
  <c r="AB654" i="13"/>
  <c r="AA654" i="13"/>
  <c r="Z654" i="13"/>
  <c r="Y654" i="13"/>
  <c r="W654" i="13"/>
  <c r="V654" i="13"/>
  <c r="U654" i="13"/>
  <c r="T654" i="13"/>
  <c r="S654" i="13"/>
  <c r="R654" i="13"/>
  <c r="Q654" i="13"/>
  <c r="P654" i="13"/>
  <c r="O654" i="13"/>
  <c r="N654" i="13"/>
  <c r="M654" i="13"/>
  <c r="K654" i="13"/>
  <c r="H654" i="13"/>
  <c r="G654" i="13"/>
  <c r="G8" i="13" s="1"/>
  <c r="AU653" i="13"/>
  <c r="AT653" i="13"/>
  <c r="AS653" i="13"/>
  <c r="AR653" i="13"/>
  <c r="AQ653" i="13"/>
  <c r="AP653" i="13"/>
  <c r="AO653" i="13"/>
  <c r="AN653" i="13"/>
  <c r="AM653" i="13"/>
  <c r="AL653" i="13"/>
  <c r="AK653" i="13"/>
  <c r="AI653" i="13"/>
  <c r="AH653" i="13"/>
  <c r="AG653" i="13"/>
  <c r="AF653" i="13"/>
  <c r="AE653" i="13"/>
  <c r="AD653" i="13"/>
  <c r="AC653" i="13"/>
  <c r="AB653" i="13"/>
  <c r="AA653" i="13"/>
  <c r="Z653" i="13"/>
  <c r="Y653" i="13"/>
  <c r="W653" i="13"/>
  <c r="V653" i="13"/>
  <c r="U653" i="13"/>
  <c r="T653" i="13"/>
  <c r="S653" i="13"/>
  <c r="R653" i="13"/>
  <c r="Q653" i="13"/>
  <c r="P653" i="13"/>
  <c r="O653" i="13"/>
  <c r="N653" i="13"/>
  <c r="M653" i="13"/>
  <c r="K653" i="13"/>
  <c r="H653" i="13"/>
  <c r="G653" i="13"/>
  <c r="G7" i="13" s="1"/>
  <c r="AU652" i="13"/>
  <c r="AT652" i="13"/>
  <c r="AS652" i="13"/>
  <c r="AR652" i="13"/>
  <c r="AQ652" i="13"/>
  <c r="AP652" i="13"/>
  <c r="AO652" i="13"/>
  <c r="AN652" i="13"/>
  <c r="AM652" i="13"/>
  <c r="AL652" i="13"/>
  <c r="AK652" i="13"/>
  <c r="AI652" i="13"/>
  <c r="AH652" i="13"/>
  <c r="AG652" i="13"/>
  <c r="AF652" i="13"/>
  <c r="AE652" i="13"/>
  <c r="AD652" i="13"/>
  <c r="AC652" i="13"/>
  <c r="AB652" i="13"/>
  <c r="AA652" i="13"/>
  <c r="Z652" i="13"/>
  <c r="Y652" i="13"/>
  <c r="W652" i="13"/>
  <c r="V652" i="13"/>
  <c r="U652" i="13"/>
  <c r="T652" i="13"/>
  <c r="S652" i="13"/>
  <c r="R652" i="13"/>
  <c r="Q652" i="13"/>
  <c r="P652" i="13"/>
  <c r="O652" i="13"/>
  <c r="N652" i="13"/>
  <c r="M652" i="13"/>
  <c r="K652" i="13"/>
  <c r="H652" i="13"/>
  <c r="G652" i="13"/>
  <c r="G6" i="13" s="1"/>
  <c r="AU651" i="13"/>
  <c r="AT651" i="13"/>
  <c r="AS651" i="13"/>
  <c r="AR651" i="13"/>
  <c r="AQ651" i="13"/>
  <c r="AP651" i="13"/>
  <c r="AO651" i="13"/>
  <c r="AN651" i="13"/>
  <c r="AM651" i="13"/>
  <c r="AL651" i="13"/>
  <c r="AK651" i="13"/>
  <c r="AI651" i="13"/>
  <c r="AH651" i="13"/>
  <c r="AG651" i="13"/>
  <c r="AF651" i="13"/>
  <c r="AE651" i="13"/>
  <c r="AD651" i="13"/>
  <c r="AC651" i="13"/>
  <c r="AB651" i="13"/>
  <c r="AA651" i="13"/>
  <c r="Z651" i="13"/>
  <c r="Y651" i="13"/>
  <c r="W651" i="13"/>
  <c r="V651" i="13"/>
  <c r="U651" i="13"/>
  <c r="T651" i="13"/>
  <c r="S651" i="13"/>
  <c r="R651" i="13"/>
  <c r="Q651" i="13"/>
  <c r="P651" i="13"/>
  <c r="O651" i="13"/>
  <c r="N651" i="13"/>
  <c r="M651" i="13"/>
  <c r="K651" i="13"/>
  <c r="H651" i="13"/>
  <c r="AX651" i="13" s="1"/>
  <c r="AZ5" i="13" s="1"/>
  <c r="G651" i="13"/>
  <c r="G5" i="13" s="1"/>
  <c r="AU650" i="13"/>
  <c r="AT650" i="13"/>
  <c r="AS650" i="13"/>
  <c r="AR650" i="13"/>
  <c r="AQ650" i="13"/>
  <c r="AP650" i="13"/>
  <c r="AO650" i="13"/>
  <c r="AN650" i="13"/>
  <c r="AM650" i="13"/>
  <c r="AL650" i="13"/>
  <c r="AK650" i="13"/>
  <c r="AI650" i="13"/>
  <c r="AH650" i="13"/>
  <c r="AG650" i="13"/>
  <c r="AF650" i="13"/>
  <c r="AE650" i="13"/>
  <c r="AD650" i="13"/>
  <c r="AC650" i="13"/>
  <c r="AB650" i="13"/>
  <c r="AA650" i="13"/>
  <c r="Z650" i="13"/>
  <c r="Y650" i="13"/>
  <c r="W650" i="13"/>
  <c r="V650" i="13"/>
  <c r="U650" i="13"/>
  <c r="T650" i="13"/>
  <c r="S650" i="13"/>
  <c r="R650" i="13"/>
  <c r="Q650" i="13"/>
  <c r="P650" i="13"/>
  <c r="O650" i="13"/>
  <c r="N650" i="13"/>
  <c r="M650" i="13"/>
  <c r="K650" i="13"/>
  <c r="H650" i="13"/>
  <c r="AX650" i="13" s="1"/>
  <c r="AZ4" i="13" s="1"/>
  <c r="G650" i="13"/>
  <c r="G4" i="13" s="1"/>
  <c r="AU649" i="13"/>
  <c r="AT649" i="13"/>
  <c r="AS649" i="13"/>
  <c r="AR649" i="13"/>
  <c r="AQ649" i="13"/>
  <c r="AP649" i="13"/>
  <c r="AO649" i="13"/>
  <c r="AN649" i="13"/>
  <c r="AM649" i="13"/>
  <c r="AL649" i="13"/>
  <c r="AK649" i="13"/>
  <c r="AI649" i="13"/>
  <c r="AH649" i="13"/>
  <c r="AG649" i="13"/>
  <c r="AF649" i="13"/>
  <c r="AE649" i="13"/>
  <c r="AD649" i="13"/>
  <c r="AC649" i="13"/>
  <c r="AB649" i="13"/>
  <c r="AA649" i="13"/>
  <c r="Z649" i="13"/>
  <c r="Y649" i="13"/>
  <c r="W649" i="13"/>
  <c r="V649" i="13"/>
  <c r="U649" i="13"/>
  <c r="T649" i="13"/>
  <c r="S649" i="13"/>
  <c r="R649" i="13"/>
  <c r="Q649" i="13"/>
  <c r="P649" i="13"/>
  <c r="O649" i="13"/>
  <c r="N649" i="13"/>
  <c r="M649" i="13"/>
  <c r="K649" i="13"/>
  <c r="H649" i="13"/>
  <c r="G649" i="13"/>
  <c r="G3" i="13" s="1"/>
  <c r="Z644" i="13"/>
  <c r="L644" i="13"/>
  <c r="Z643" i="13"/>
  <c r="L643" i="13"/>
  <c r="Z641" i="13"/>
  <c r="L641" i="13"/>
  <c r="Z640" i="13"/>
  <c r="L640" i="13"/>
  <c r="Z638" i="13"/>
  <c r="L638" i="13"/>
  <c r="S637" i="13"/>
  <c r="S642" i="13" s="1"/>
  <c r="Z635" i="13"/>
  <c r="L635" i="13"/>
  <c r="Z634" i="13"/>
  <c r="L634" i="13"/>
  <c r="Z632" i="13"/>
  <c r="L632" i="13"/>
  <c r="Z631" i="13"/>
  <c r="L631" i="13"/>
  <c r="Z629" i="13"/>
  <c r="L629" i="13"/>
  <c r="S628" i="13"/>
  <c r="S630" i="13" s="1"/>
  <c r="AF426" i="13"/>
  <c r="AE426" i="13"/>
  <c r="AD426" i="13"/>
  <c r="AC426" i="13"/>
  <c r="AB426" i="13"/>
  <c r="AA426" i="13"/>
  <c r="Y426" i="13"/>
  <c r="X426" i="13"/>
  <c r="W426" i="13"/>
  <c r="V426" i="13"/>
  <c r="U426" i="13"/>
  <c r="T426" i="13"/>
  <c r="R426" i="13"/>
  <c r="Q426" i="13"/>
  <c r="P426" i="13"/>
  <c r="O426" i="13"/>
  <c r="N426" i="13"/>
  <c r="M426" i="13"/>
  <c r="K426" i="13"/>
  <c r="G426" i="13"/>
  <c r="AF425" i="13"/>
  <c r="AE425" i="13"/>
  <c r="AD425" i="13"/>
  <c r="AC425" i="13"/>
  <c r="AB425" i="13"/>
  <c r="AA425" i="13"/>
  <c r="Y425" i="13"/>
  <c r="X425" i="13"/>
  <c r="W425" i="13"/>
  <c r="V425" i="13"/>
  <c r="U425" i="13"/>
  <c r="T425" i="13"/>
  <c r="R425" i="13"/>
  <c r="Q425" i="13"/>
  <c r="P425" i="13"/>
  <c r="O425" i="13"/>
  <c r="N425" i="13"/>
  <c r="M425" i="13"/>
  <c r="K425" i="13"/>
  <c r="G425" i="13"/>
  <c r="AF424" i="13"/>
  <c r="AE424" i="13"/>
  <c r="AD424" i="13"/>
  <c r="AC424" i="13"/>
  <c r="AB424" i="13"/>
  <c r="AA424" i="13"/>
  <c r="Y424" i="13"/>
  <c r="X424" i="13"/>
  <c r="W424" i="13"/>
  <c r="V424" i="13"/>
  <c r="U424" i="13"/>
  <c r="T424" i="13"/>
  <c r="R424" i="13"/>
  <c r="Q424" i="13"/>
  <c r="P424" i="13"/>
  <c r="O424" i="13"/>
  <c r="N424" i="13"/>
  <c r="M424" i="13"/>
  <c r="K424" i="13"/>
  <c r="G424" i="13"/>
  <c r="AF423" i="13"/>
  <c r="AE423" i="13"/>
  <c r="AD423" i="13"/>
  <c r="AC423" i="13"/>
  <c r="AB423" i="13"/>
  <c r="AA423" i="13"/>
  <c r="Y423" i="13"/>
  <c r="X423" i="13"/>
  <c r="W423" i="13"/>
  <c r="V423" i="13"/>
  <c r="U423" i="13"/>
  <c r="T423" i="13"/>
  <c r="R423" i="13"/>
  <c r="Q423" i="13"/>
  <c r="P423" i="13"/>
  <c r="O423" i="13"/>
  <c r="N423" i="13"/>
  <c r="M423" i="13"/>
  <c r="K423" i="13"/>
  <c r="G423" i="13"/>
  <c r="AW732" i="13"/>
  <c r="AF422" i="13"/>
  <c r="AE422" i="13"/>
  <c r="AD422" i="13"/>
  <c r="AC422" i="13"/>
  <c r="AB422" i="13"/>
  <c r="AA422" i="13"/>
  <c r="Y422" i="13"/>
  <c r="X422" i="13"/>
  <c r="W422" i="13"/>
  <c r="V422" i="13"/>
  <c r="U422" i="13"/>
  <c r="T422" i="13"/>
  <c r="R422" i="13"/>
  <c r="Q422" i="13"/>
  <c r="P422" i="13"/>
  <c r="O422" i="13"/>
  <c r="N422" i="13"/>
  <c r="M422" i="13"/>
  <c r="K422" i="13"/>
  <c r="J422" i="13"/>
  <c r="H422" i="13"/>
  <c r="G422" i="13"/>
  <c r="AW731" i="13"/>
  <c r="AF421" i="13"/>
  <c r="AE421" i="13"/>
  <c r="AD421" i="13"/>
  <c r="AC421" i="13"/>
  <c r="AB421" i="13"/>
  <c r="AA421" i="13"/>
  <c r="Y421" i="13"/>
  <c r="X421" i="13"/>
  <c r="W421" i="13"/>
  <c r="V421" i="13"/>
  <c r="U421" i="13"/>
  <c r="T421" i="13"/>
  <c r="R421" i="13"/>
  <c r="Q421" i="13"/>
  <c r="P421" i="13"/>
  <c r="O421" i="13"/>
  <c r="N421" i="13"/>
  <c r="M421" i="13"/>
  <c r="K421" i="13"/>
  <c r="G421" i="13"/>
  <c r="AW730" i="13"/>
  <c r="AF420" i="13"/>
  <c r="AE420" i="13"/>
  <c r="AD420" i="13"/>
  <c r="AC420" i="13"/>
  <c r="AB420" i="13"/>
  <c r="AA420" i="13"/>
  <c r="Y420" i="13"/>
  <c r="X420" i="13"/>
  <c r="W420" i="13"/>
  <c r="V420" i="13"/>
  <c r="U420" i="13"/>
  <c r="T420" i="13"/>
  <c r="R420" i="13"/>
  <c r="Q420" i="13"/>
  <c r="P420" i="13"/>
  <c r="O420" i="13"/>
  <c r="N420" i="13"/>
  <c r="M420" i="13"/>
  <c r="K420" i="13"/>
  <c r="H420" i="13"/>
  <c r="G420" i="13"/>
  <c r="AW729" i="13"/>
  <c r="AF419" i="13"/>
  <c r="AE419" i="13"/>
  <c r="AD419" i="13"/>
  <c r="AC419" i="13"/>
  <c r="AB419" i="13"/>
  <c r="AA419" i="13"/>
  <c r="Y419" i="13"/>
  <c r="X419" i="13"/>
  <c r="W419" i="13"/>
  <c r="V419" i="13"/>
  <c r="U419" i="13"/>
  <c r="T419" i="13"/>
  <c r="R419" i="13"/>
  <c r="Q419" i="13"/>
  <c r="P419" i="13"/>
  <c r="O419" i="13"/>
  <c r="N419" i="13"/>
  <c r="M419" i="13"/>
  <c r="K419" i="13"/>
  <c r="G419" i="13"/>
  <c r="AW728" i="13"/>
  <c r="AF418" i="13"/>
  <c r="AE418" i="13"/>
  <c r="AD418" i="13"/>
  <c r="AC418" i="13"/>
  <c r="AB418" i="13"/>
  <c r="AA418" i="13"/>
  <c r="Y418" i="13"/>
  <c r="X418" i="13"/>
  <c r="W418" i="13"/>
  <c r="V418" i="13"/>
  <c r="U418" i="13"/>
  <c r="T418" i="13"/>
  <c r="R418" i="13"/>
  <c r="Q418" i="13"/>
  <c r="P418" i="13"/>
  <c r="O418" i="13"/>
  <c r="N418" i="13"/>
  <c r="M418" i="13"/>
  <c r="K418" i="13"/>
  <c r="H418" i="13"/>
  <c r="G418" i="13"/>
  <c r="AF417" i="13"/>
  <c r="AE417" i="13"/>
  <c r="AD417" i="13"/>
  <c r="AC417" i="13"/>
  <c r="AB417" i="13"/>
  <c r="AA417" i="13"/>
  <c r="Y417" i="13"/>
  <c r="X417" i="13"/>
  <c r="W417" i="13"/>
  <c r="V417" i="13"/>
  <c r="U417" i="13"/>
  <c r="T417" i="13"/>
  <c r="R417" i="13"/>
  <c r="Q417" i="13"/>
  <c r="P417" i="13"/>
  <c r="O417" i="13"/>
  <c r="N417" i="13"/>
  <c r="M417" i="13"/>
  <c r="K417" i="13"/>
  <c r="H417" i="13"/>
  <c r="G417" i="13"/>
  <c r="AF416" i="13"/>
  <c r="AE416" i="13"/>
  <c r="AD416" i="13"/>
  <c r="AC416" i="13"/>
  <c r="AB416" i="13"/>
  <c r="AA416" i="13"/>
  <c r="Y416" i="13"/>
  <c r="X416" i="13"/>
  <c r="W416" i="13"/>
  <c r="V416" i="13"/>
  <c r="U416" i="13"/>
  <c r="T416" i="13"/>
  <c r="R416" i="13"/>
  <c r="Q416" i="13"/>
  <c r="P416" i="13"/>
  <c r="O416" i="13"/>
  <c r="N416" i="13"/>
  <c r="M416" i="13"/>
  <c r="K416" i="13"/>
  <c r="H416" i="13"/>
  <c r="G416" i="13"/>
  <c r="AW725" i="13"/>
  <c r="AF415" i="13"/>
  <c r="AE415" i="13"/>
  <c r="AD415" i="13"/>
  <c r="AC415" i="13"/>
  <c r="AB415" i="13"/>
  <c r="AA415" i="13"/>
  <c r="Y415" i="13"/>
  <c r="X415" i="13"/>
  <c r="W415" i="13"/>
  <c r="V415" i="13"/>
  <c r="U415" i="13"/>
  <c r="T415" i="13"/>
  <c r="R415" i="13"/>
  <c r="Q415" i="13"/>
  <c r="P415" i="13"/>
  <c r="O415" i="13"/>
  <c r="N415" i="13"/>
  <c r="M415" i="13"/>
  <c r="K415" i="13"/>
  <c r="H415" i="13"/>
  <c r="G415" i="13"/>
  <c r="AF414" i="13"/>
  <c r="AE414" i="13"/>
  <c r="AD414" i="13"/>
  <c r="AC414" i="13"/>
  <c r="AB414" i="13"/>
  <c r="AA414" i="13"/>
  <c r="Y414" i="13"/>
  <c r="X414" i="13"/>
  <c r="W414" i="13"/>
  <c r="V414" i="13"/>
  <c r="U414" i="13"/>
  <c r="T414" i="13"/>
  <c r="R414" i="13"/>
  <c r="Q414" i="13"/>
  <c r="P414" i="13"/>
  <c r="O414" i="13"/>
  <c r="N414" i="13"/>
  <c r="M414" i="13"/>
  <c r="K414" i="13"/>
  <c r="H414" i="13"/>
  <c r="G414" i="13"/>
  <c r="AF413" i="13"/>
  <c r="AE413" i="13"/>
  <c r="AD413" i="13"/>
  <c r="AC413" i="13"/>
  <c r="AB413" i="13"/>
  <c r="AA413" i="13"/>
  <c r="Y413" i="13"/>
  <c r="X413" i="13"/>
  <c r="W413" i="13"/>
  <c r="V413" i="13"/>
  <c r="U413" i="13"/>
  <c r="T413" i="13"/>
  <c r="R413" i="13"/>
  <c r="Q413" i="13"/>
  <c r="P413" i="13"/>
  <c r="O413" i="13"/>
  <c r="N413" i="13"/>
  <c r="M413" i="13"/>
  <c r="K413" i="13"/>
  <c r="H413" i="13"/>
  <c r="G413" i="13"/>
  <c r="AF412" i="13"/>
  <c r="AE412" i="13"/>
  <c r="AD412" i="13"/>
  <c r="AC412" i="13"/>
  <c r="AB412" i="13"/>
  <c r="AA412" i="13"/>
  <c r="Y412" i="13"/>
  <c r="X412" i="13"/>
  <c r="W412" i="13"/>
  <c r="V412" i="13"/>
  <c r="U412" i="13"/>
  <c r="T412" i="13"/>
  <c r="R412" i="13"/>
  <c r="Q412" i="13"/>
  <c r="P412" i="13"/>
  <c r="O412" i="13"/>
  <c r="N412" i="13"/>
  <c r="M412" i="13"/>
  <c r="K412" i="13"/>
  <c r="H412" i="13"/>
  <c r="G412" i="13"/>
  <c r="AF411" i="13"/>
  <c r="AE411" i="13"/>
  <c r="AD411" i="13"/>
  <c r="AC411" i="13"/>
  <c r="AB411" i="13"/>
  <c r="AA411" i="13"/>
  <c r="Y411" i="13"/>
  <c r="X411" i="13"/>
  <c r="W411" i="13"/>
  <c r="V411" i="13"/>
  <c r="U411" i="13"/>
  <c r="T411" i="13"/>
  <c r="R411" i="13"/>
  <c r="Q411" i="13"/>
  <c r="P411" i="13"/>
  <c r="O411" i="13"/>
  <c r="N411" i="13"/>
  <c r="M411" i="13"/>
  <c r="K411" i="13"/>
  <c r="H411" i="13"/>
  <c r="G411" i="13"/>
  <c r="AW720" i="13"/>
  <c r="AF410" i="13"/>
  <c r="AE410" i="13"/>
  <c r="AD410" i="13"/>
  <c r="AC410" i="13"/>
  <c r="AB410" i="13"/>
  <c r="AA410" i="13"/>
  <c r="Y410" i="13"/>
  <c r="X410" i="13"/>
  <c r="W410" i="13"/>
  <c r="V410" i="13"/>
  <c r="U410" i="13"/>
  <c r="T410" i="13"/>
  <c r="R410" i="13"/>
  <c r="Q410" i="13"/>
  <c r="P410" i="13"/>
  <c r="O410" i="13"/>
  <c r="N410" i="13"/>
  <c r="M410" i="13"/>
  <c r="K410" i="13"/>
  <c r="H410" i="13"/>
  <c r="G410" i="13"/>
  <c r="AF409" i="13"/>
  <c r="AE409" i="13"/>
  <c r="AD409" i="13"/>
  <c r="AC409" i="13"/>
  <c r="AB409" i="13"/>
  <c r="AA409" i="13"/>
  <c r="Y409" i="13"/>
  <c r="X409" i="13"/>
  <c r="W409" i="13"/>
  <c r="V409" i="13"/>
  <c r="U409" i="13"/>
  <c r="T409" i="13"/>
  <c r="R409" i="13"/>
  <c r="Q409" i="13"/>
  <c r="P409" i="13"/>
  <c r="O409" i="13"/>
  <c r="N409" i="13"/>
  <c r="M409" i="13"/>
  <c r="K409" i="13"/>
  <c r="H409" i="13"/>
  <c r="G409" i="13"/>
  <c r="AW718" i="13"/>
  <c r="AF408" i="13"/>
  <c r="AE408" i="13"/>
  <c r="AD408" i="13"/>
  <c r="AC408" i="13"/>
  <c r="AB408" i="13"/>
  <c r="AA408" i="13"/>
  <c r="Y408" i="13"/>
  <c r="X408" i="13"/>
  <c r="W408" i="13"/>
  <c r="V408" i="13"/>
  <c r="U408" i="13"/>
  <c r="T408" i="13"/>
  <c r="R408" i="13"/>
  <c r="Q408" i="13"/>
  <c r="P408" i="13"/>
  <c r="O408" i="13"/>
  <c r="N408" i="13"/>
  <c r="M408" i="13"/>
  <c r="K408" i="13"/>
  <c r="H408" i="13"/>
  <c r="G408" i="13"/>
  <c r="AW717" i="13"/>
  <c r="AX717" i="13" s="1"/>
  <c r="AZ71" i="13" s="1"/>
  <c r="AF407" i="13"/>
  <c r="AE407" i="13"/>
  <c r="AD407" i="13"/>
  <c r="AC407" i="13"/>
  <c r="AB407" i="13"/>
  <c r="AA407" i="13"/>
  <c r="Y407" i="13"/>
  <c r="X407" i="13"/>
  <c r="W407" i="13"/>
  <c r="V407" i="13"/>
  <c r="U407" i="13"/>
  <c r="T407" i="13"/>
  <c r="R407" i="13"/>
  <c r="Q407" i="13"/>
  <c r="P407" i="13"/>
  <c r="O407" i="13"/>
  <c r="N407" i="13"/>
  <c r="M407" i="13"/>
  <c r="K407" i="13"/>
  <c r="H407" i="13"/>
  <c r="G407" i="13"/>
  <c r="AY70" i="13"/>
  <c r="AF406" i="13"/>
  <c r="AE406" i="13"/>
  <c r="AD406" i="13"/>
  <c r="AC406" i="13"/>
  <c r="AB406" i="13"/>
  <c r="AA406" i="13"/>
  <c r="Y406" i="13"/>
  <c r="X406" i="13"/>
  <c r="W406" i="13"/>
  <c r="V406" i="13"/>
  <c r="U406" i="13"/>
  <c r="T406" i="13"/>
  <c r="R406" i="13"/>
  <c r="Q406" i="13"/>
  <c r="P406" i="13"/>
  <c r="O406" i="13"/>
  <c r="N406" i="13"/>
  <c r="M406" i="13"/>
  <c r="K406" i="13"/>
  <c r="H406" i="13"/>
  <c r="G406" i="13"/>
  <c r="AF405" i="13"/>
  <c r="AE405" i="13"/>
  <c r="AD405" i="13"/>
  <c r="AC405" i="13"/>
  <c r="AB405" i="13"/>
  <c r="AA405" i="13"/>
  <c r="Y405" i="13"/>
  <c r="X405" i="13"/>
  <c r="W405" i="13"/>
  <c r="V405" i="13"/>
  <c r="U405" i="13"/>
  <c r="T405" i="13"/>
  <c r="R405" i="13"/>
  <c r="Q405" i="13"/>
  <c r="P405" i="13"/>
  <c r="O405" i="13"/>
  <c r="N405" i="13"/>
  <c r="M405" i="13"/>
  <c r="K405" i="13"/>
  <c r="H405" i="13"/>
  <c r="G405" i="13"/>
  <c r="AF404" i="13"/>
  <c r="AE404" i="13"/>
  <c r="AD404" i="13"/>
  <c r="AC404" i="13"/>
  <c r="AB404" i="13"/>
  <c r="AA404" i="13"/>
  <c r="Y404" i="13"/>
  <c r="X404" i="13"/>
  <c r="W404" i="13"/>
  <c r="V404" i="13"/>
  <c r="U404" i="13"/>
  <c r="T404" i="13"/>
  <c r="R404" i="13"/>
  <c r="Q404" i="13"/>
  <c r="P404" i="13"/>
  <c r="O404" i="13"/>
  <c r="N404" i="13"/>
  <c r="M404" i="13"/>
  <c r="K404" i="13"/>
  <c r="H404" i="13"/>
  <c r="G404" i="13"/>
  <c r="AW713" i="13"/>
  <c r="AF403" i="13"/>
  <c r="AE403" i="13"/>
  <c r="AD403" i="13"/>
  <c r="AC403" i="13"/>
  <c r="AB403" i="13"/>
  <c r="AA403" i="13"/>
  <c r="Y403" i="13"/>
  <c r="X403" i="13"/>
  <c r="W403" i="13"/>
  <c r="V403" i="13"/>
  <c r="U403" i="13"/>
  <c r="T403" i="13"/>
  <c r="R403" i="13"/>
  <c r="Q403" i="13"/>
  <c r="P403" i="13"/>
  <c r="O403" i="13"/>
  <c r="N403" i="13"/>
  <c r="M403" i="13"/>
  <c r="K403" i="13"/>
  <c r="J403" i="13"/>
  <c r="H403" i="13"/>
  <c r="G403" i="13"/>
  <c r="AF402" i="13"/>
  <c r="AE402" i="13"/>
  <c r="AD402" i="13"/>
  <c r="AC402" i="13"/>
  <c r="AB402" i="13"/>
  <c r="AA402" i="13"/>
  <c r="Y402" i="13"/>
  <c r="X402" i="13"/>
  <c r="W402" i="13"/>
  <c r="V402" i="13"/>
  <c r="U402" i="13"/>
  <c r="T402" i="13"/>
  <c r="R402" i="13"/>
  <c r="Q402" i="13"/>
  <c r="P402" i="13"/>
  <c r="O402" i="13"/>
  <c r="N402" i="13"/>
  <c r="M402" i="13"/>
  <c r="K402" i="13"/>
  <c r="G402" i="13"/>
  <c r="AF401" i="13"/>
  <c r="AE401" i="13"/>
  <c r="AD401" i="13"/>
  <c r="AC401" i="13"/>
  <c r="AB401" i="13"/>
  <c r="AA401" i="13"/>
  <c r="Y401" i="13"/>
  <c r="X401" i="13"/>
  <c r="W401" i="13"/>
  <c r="V401" i="13"/>
  <c r="U401" i="13"/>
  <c r="T401" i="13"/>
  <c r="R401" i="13"/>
  <c r="Q401" i="13"/>
  <c r="P401" i="13"/>
  <c r="O401" i="13"/>
  <c r="N401" i="13"/>
  <c r="M401" i="13"/>
  <c r="K401" i="13"/>
  <c r="G401" i="13"/>
  <c r="AF400" i="13"/>
  <c r="AE400" i="13"/>
  <c r="AD400" i="13"/>
  <c r="AC400" i="13"/>
  <c r="AB400" i="13"/>
  <c r="AA400" i="13"/>
  <c r="Y400" i="13"/>
  <c r="X400" i="13"/>
  <c r="W400" i="13"/>
  <c r="V400" i="13"/>
  <c r="U400" i="13"/>
  <c r="T400" i="13"/>
  <c r="R400" i="13"/>
  <c r="Q400" i="13"/>
  <c r="P400" i="13"/>
  <c r="O400" i="13"/>
  <c r="N400" i="13"/>
  <c r="M400" i="13"/>
  <c r="K400" i="13"/>
  <c r="G400" i="13"/>
  <c r="AF399" i="13"/>
  <c r="AE399" i="13"/>
  <c r="AD399" i="13"/>
  <c r="AC399" i="13"/>
  <c r="AB399" i="13"/>
  <c r="AA399" i="13"/>
  <c r="Y399" i="13"/>
  <c r="X399" i="13"/>
  <c r="W399" i="13"/>
  <c r="V399" i="13"/>
  <c r="U399" i="13"/>
  <c r="T399" i="13"/>
  <c r="R399" i="13"/>
  <c r="Q399" i="13"/>
  <c r="P399" i="13"/>
  <c r="O399" i="13"/>
  <c r="N399" i="13"/>
  <c r="M399" i="13"/>
  <c r="K399" i="13"/>
  <c r="G399" i="13"/>
  <c r="AW708" i="13"/>
  <c r="AF398" i="13"/>
  <c r="AE398" i="13"/>
  <c r="AD398" i="13"/>
  <c r="AC398" i="13"/>
  <c r="AB398" i="13"/>
  <c r="AA398" i="13"/>
  <c r="Y398" i="13"/>
  <c r="X398" i="13"/>
  <c r="W398" i="13"/>
  <c r="V398" i="13"/>
  <c r="U398" i="13"/>
  <c r="T398" i="13"/>
  <c r="R398" i="13"/>
  <c r="Q398" i="13"/>
  <c r="P398" i="13"/>
  <c r="O398" i="13"/>
  <c r="N398" i="13"/>
  <c r="M398" i="13"/>
  <c r="K398" i="13"/>
  <c r="H398" i="13"/>
  <c r="G398" i="13"/>
  <c r="AF397" i="13"/>
  <c r="AE397" i="13"/>
  <c r="AD397" i="13"/>
  <c r="AC397" i="13"/>
  <c r="AB397" i="13"/>
  <c r="AA397" i="13"/>
  <c r="Y397" i="13"/>
  <c r="X397" i="13"/>
  <c r="W397" i="13"/>
  <c r="V397" i="13"/>
  <c r="U397" i="13"/>
  <c r="T397" i="13"/>
  <c r="R397" i="13"/>
  <c r="Q397" i="13"/>
  <c r="P397" i="13"/>
  <c r="O397" i="13"/>
  <c r="N397" i="13"/>
  <c r="M397" i="13"/>
  <c r="K397" i="13"/>
  <c r="G397" i="13"/>
  <c r="AY60" i="13"/>
  <c r="AF396" i="13"/>
  <c r="AE396" i="13"/>
  <c r="AD396" i="13"/>
  <c r="AC396" i="13"/>
  <c r="AB396" i="13"/>
  <c r="AA396" i="13"/>
  <c r="Y396" i="13"/>
  <c r="X396" i="13"/>
  <c r="W396" i="13"/>
  <c r="V396" i="13"/>
  <c r="U396" i="13"/>
  <c r="T396" i="13"/>
  <c r="R396" i="13"/>
  <c r="Q396" i="13"/>
  <c r="P396" i="13"/>
  <c r="O396" i="13"/>
  <c r="N396" i="13"/>
  <c r="M396" i="13"/>
  <c r="K396" i="13"/>
  <c r="G396" i="13"/>
  <c r="AW705" i="13"/>
  <c r="AF395" i="13"/>
  <c r="AE395" i="13"/>
  <c r="AD395" i="13"/>
  <c r="AC395" i="13"/>
  <c r="AB395" i="13"/>
  <c r="AA395" i="13"/>
  <c r="Y395" i="13"/>
  <c r="X395" i="13"/>
  <c r="W395" i="13"/>
  <c r="V395" i="13"/>
  <c r="U395" i="13"/>
  <c r="T395" i="13"/>
  <c r="R395" i="13"/>
  <c r="Q395" i="13"/>
  <c r="P395" i="13"/>
  <c r="O395" i="13"/>
  <c r="N395" i="13"/>
  <c r="M395" i="13"/>
  <c r="K395" i="13"/>
  <c r="G395" i="13"/>
  <c r="AF394" i="13"/>
  <c r="AE394" i="13"/>
  <c r="AD394" i="13"/>
  <c r="AC394" i="13"/>
  <c r="AB394" i="13"/>
  <c r="AA394" i="13"/>
  <c r="Y394" i="13"/>
  <c r="X394" i="13"/>
  <c r="W394" i="13"/>
  <c r="V394" i="13"/>
  <c r="U394" i="13"/>
  <c r="T394" i="13"/>
  <c r="R394" i="13"/>
  <c r="Q394" i="13"/>
  <c r="P394" i="13"/>
  <c r="O394" i="13"/>
  <c r="N394" i="13"/>
  <c r="M394" i="13"/>
  <c r="K394" i="13"/>
  <c r="G394" i="13"/>
  <c r="AF393" i="13"/>
  <c r="AE393" i="13"/>
  <c r="AD393" i="13"/>
  <c r="AC393" i="13"/>
  <c r="AB393" i="13"/>
  <c r="AA393" i="13"/>
  <c r="Y393" i="13"/>
  <c r="X393" i="13"/>
  <c r="W393" i="13"/>
  <c r="V393" i="13"/>
  <c r="U393" i="13"/>
  <c r="T393" i="13"/>
  <c r="R393" i="13"/>
  <c r="Q393" i="13"/>
  <c r="P393" i="13"/>
  <c r="O393" i="13"/>
  <c r="N393" i="13"/>
  <c r="M393" i="13"/>
  <c r="K393" i="13"/>
  <c r="G393" i="13"/>
  <c r="AF392" i="13"/>
  <c r="AE392" i="13"/>
  <c r="AD392" i="13"/>
  <c r="AC392" i="13"/>
  <c r="AB392" i="13"/>
  <c r="AA392" i="13"/>
  <c r="Y392" i="13"/>
  <c r="X392" i="13"/>
  <c r="W392" i="13"/>
  <c r="V392" i="13"/>
  <c r="U392" i="13"/>
  <c r="T392" i="13"/>
  <c r="R392" i="13"/>
  <c r="Q392" i="13"/>
  <c r="P392" i="13"/>
  <c r="O392" i="13"/>
  <c r="N392" i="13"/>
  <c r="M392" i="13"/>
  <c r="K392" i="13"/>
  <c r="G392" i="13"/>
  <c r="AW701" i="13"/>
  <c r="AF391" i="13"/>
  <c r="AE391" i="13"/>
  <c r="AD391" i="13"/>
  <c r="AC391" i="13"/>
  <c r="AB391" i="13"/>
  <c r="AA391" i="13"/>
  <c r="Y391" i="13"/>
  <c r="X391" i="13"/>
  <c r="W391" i="13"/>
  <c r="V391" i="13"/>
  <c r="U391" i="13"/>
  <c r="T391" i="13"/>
  <c r="R391" i="13"/>
  <c r="Q391" i="13"/>
  <c r="P391" i="13"/>
  <c r="O391" i="13"/>
  <c r="N391" i="13"/>
  <c r="M391" i="13"/>
  <c r="K391" i="13"/>
  <c r="G391" i="13"/>
  <c r="AF390" i="13"/>
  <c r="AE390" i="13"/>
  <c r="AD390" i="13"/>
  <c r="AC390" i="13"/>
  <c r="AB390" i="13"/>
  <c r="AA390" i="13"/>
  <c r="Y390" i="13"/>
  <c r="X390" i="13"/>
  <c r="W390" i="13"/>
  <c r="V390" i="13"/>
  <c r="U390" i="13"/>
  <c r="T390" i="13"/>
  <c r="R390" i="13"/>
  <c r="Q390" i="13"/>
  <c r="P390" i="13"/>
  <c r="O390" i="13"/>
  <c r="N390" i="13"/>
  <c r="M390" i="13"/>
  <c r="K390" i="13"/>
  <c r="G390" i="13"/>
  <c r="AF389" i="13"/>
  <c r="AE389" i="13"/>
  <c r="AD389" i="13"/>
  <c r="AC389" i="13"/>
  <c r="AB389" i="13"/>
  <c r="AA389" i="13"/>
  <c r="Y389" i="13"/>
  <c r="X389" i="13"/>
  <c r="W389" i="13"/>
  <c r="V389" i="13"/>
  <c r="U389" i="13"/>
  <c r="T389" i="13"/>
  <c r="R389" i="13"/>
  <c r="Q389" i="13"/>
  <c r="P389" i="13"/>
  <c r="O389" i="13"/>
  <c r="N389" i="13"/>
  <c r="M389" i="13"/>
  <c r="K389" i="13"/>
  <c r="G389" i="13"/>
  <c r="AF388" i="13"/>
  <c r="AE388" i="13"/>
  <c r="AD388" i="13"/>
  <c r="AC388" i="13"/>
  <c r="AB388" i="13"/>
  <c r="AA388" i="13"/>
  <c r="Y388" i="13"/>
  <c r="X388" i="13"/>
  <c r="W388" i="13"/>
  <c r="V388" i="13"/>
  <c r="U388" i="13"/>
  <c r="T388" i="13"/>
  <c r="R388" i="13"/>
  <c r="Q388" i="13"/>
  <c r="P388" i="13"/>
  <c r="O388" i="13"/>
  <c r="N388" i="13"/>
  <c r="M388" i="13"/>
  <c r="K388" i="13"/>
  <c r="G388" i="13"/>
  <c r="AF387" i="13"/>
  <c r="AE387" i="13"/>
  <c r="AD387" i="13"/>
  <c r="AC387" i="13"/>
  <c r="AB387" i="13"/>
  <c r="AA387" i="13"/>
  <c r="Y387" i="13"/>
  <c r="X387" i="13"/>
  <c r="W387" i="13"/>
  <c r="V387" i="13"/>
  <c r="U387" i="13"/>
  <c r="T387" i="13"/>
  <c r="R387" i="13"/>
  <c r="Q387" i="13"/>
  <c r="P387" i="13"/>
  <c r="O387" i="13"/>
  <c r="N387" i="13"/>
  <c r="M387" i="13"/>
  <c r="K387" i="13"/>
  <c r="H387" i="13"/>
  <c r="G387" i="13"/>
  <c r="AW696" i="13"/>
  <c r="AF386" i="13"/>
  <c r="AE386" i="13"/>
  <c r="AD386" i="13"/>
  <c r="AC386" i="13"/>
  <c r="AB386" i="13"/>
  <c r="AA386" i="13"/>
  <c r="Y386" i="13"/>
  <c r="X386" i="13"/>
  <c r="W386" i="13"/>
  <c r="V386" i="13"/>
  <c r="U386" i="13"/>
  <c r="T386" i="13"/>
  <c r="R386" i="13"/>
  <c r="Q386" i="13"/>
  <c r="P386" i="13"/>
  <c r="O386" i="13"/>
  <c r="N386" i="13"/>
  <c r="M386" i="13"/>
  <c r="K386" i="13"/>
  <c r="H386" i="13"/>
  <c r="G386" i="13"/>
  <c r="AF385" i="13"/>
  <c r="AE385" i="13"/>
  <c r="AD385" i="13"/>
  <c r="AC385" i="13"/>
  <c r="AB385" i="13"/>
  <c r="AA385" i="13"/>
  <c r="Y385" i="13"/>
  <c r="X385" i="13"/>
  <c r="W385" i="13"/>
  <c r="V385" i="13"/>
  <c r="U385" i="13"/>
  <c r="T385" i="13"/>
  <c r="R385" i="13"/>
  <c r="Q385" i="13"/>
  <c r="P385" i="13"/>
  <c r="O385" i="13"/>
  <c r="N385" i="13"/>
  <c r="M385" i="13"/>
  <c r="K385" i="13"/>
  <c r="H385" i="13"/>
  <c r="G385" i="13"/>
  <c r="AW694" i="13"/>
  <c r="AF384" i="13"/>
  <c r="AE384" i="13"/>
  <c r="AD384" i="13"/>
  <c r="AC384" i="13"/>
  <c r="AB384" i="13"/>
  <c r="AA384" i="13"/>
  <c r="Y384" i="13"/>
  <c r="X384" i="13"/>
  <c r="W384" i="13"/>
  <c r="V384" i="13"/>
  <c r="U384" i="13"/>
  <c r="T384" i="13"/>
  <c r="R384" i="13"/>
  <c r="Q384" i="13"/>
  <c r="P384" i="13"/>
  <c r="O384" i="13"/>
  <c r="N384" i="13"/>
  <c r="M384" i="13"/>
  <c r="K384" i="13"/>
  <c r="G384" i="13"/>
  <c r="AY47" i="13"/>
  <c r="AF383" i="13"/>
  <c r="AE383" i="13"/>
  <c r="AD383" i="13"/>
  <c r="AC383" i="13"/>
  <c r="AB383" i="13"/>
  <c r="AA383" i="13"/>
  <c r="Y383" i="13"/>
  <c r="X383" i="13"/>
  <c r="W383" i="13"/>
  <c r="V383" i="13"/>
  <c r="U383" i="13"/>
  <c r="T383" i="13"/>
  <c r="R383" i="13"/>
  <c r="Q383" i="13"/>
  <c r="P383" i="13"/>
  <c r="O383" i="13"/>
  <c r="N383" i="13"/>
  <c r="M383" i="13"/>
  <c r="K383" i="13"/>
  <c r="H383" i="13"/>
  <c r="G383" i="13"/>
  <c r="AF382" i="13"/>
  <c r="AE382" i="13"/>
  <c r="AD382" i="13"/>
  <c r="AC382" i="13"/>
  <c r="AB382" i="13"/>
  <c r="AA382" i="13"/>
  <c r="Y382" i="13"/>
  <c r="X382" i="13"/>
  <c r="W382" i="13"/>
  <c r="V382" i="13"/>
  <c r="U382" i="13"/>
  <c r="T382" i="13"/>
  <c r="R382" i="13"/>
  <c r="Q382" i="13"/>
  <c r="P382" i="13"/>
  <c r="O382" i="13"/>
  <c r="N382" i="13"/>
  <c r="M382" i="13"/>
  <c r="K382" i="13"/>
  <c r="H382" i="13"/>
  <c r="G382" i="13"/>
  <c r="AF381" i="13"/>
  <c r="AE381" i="13"/>
  <c r="AD381" i="13"/>
  <c r="AC381" i="13"/>
  <c r="AB381" i="13"/>
  <c r="AA381" i="13"/>
  <c r="Y381" i="13"/>
  <c r="X381" i="13"/>
  <c r="W381" i="13"/>
  <c r="V381" i="13"/>
  <c r="U381" i="13"/>
  <c r="T381" i="13"/>
  <c r="R381" i="13"/>
  <c r="Q381" i="13"/>
  <c r="P381" i="13"/>
  <c r="O381" i="13"/>
  <c r="N381" i="13"/>
  <c r="M381" i="13"/>
  <c r="K381" i="13"/>
  <c r="H381" i="13"/>
  <c r="G381" i="13"/>
  <c r="AF380" i="13"/>
  <c r="AE380" i="13"/>
  <c r="AD380" i="13"/>
  <c r="AC380" i="13"/>
  <c r="AB380" i="13"/>
  <c r="AA380" i="13"/>
  <c r="Y380" i="13"/>
  <c r="X380" i="13"/>
  <c r="W380" i="13"/>
  <c r="V380" i="13"/>
  <c r="U380" i="13"/>
  <c r="T380" i="13"/>
  <c r="R380" i="13"/>
  <c r="Q380" i="13"/>
  <c r="P380" i="13"/>
  <c r="O380" i="13"/>
  <c r="N380" i="13"/>
  <c r="M380" i="13"/>
  <c r="K380" i="13"/>
  <c r="H380" i="13"/>
  <c r="G380" i="13"/>
  <c r="AW689" i="13"/>
  <c r="AF379" i="13"/>
  <c r="AE379" i="13"/>
  <c r="AD379" i="13"/>
  <c r="AC379" i="13"/>
  <c r="AB379" i="13"/>
  <c r="AA379" i="13"/>
  <c r="Y379" i="13"/>
  <c r="X379" i="13"/>
  <c r="W379" i="13"/>
  <c r="V379" i="13"/>
  <c r="U379" i="13"/>
  <c r="T379" i="13"/>
  <c r="R379" i="13"/>
  <c r="Q379" i="13"/>
  <c r="P379" i="13"/>
  <c r="O379" i="13"/>
  <c r="N379" i="13"/>
  <c r="M379" i="13"/>
  <c r="K379" i="13"/>
  <c r="H379" i="13"/>
  <c r="G379" i="13"/>
  <c r="AF378" i="13"/>
  <c r="AE378" i="13"/>
  <c r="AD378" i="13"/>
  <c r="AC378" i="13"/>
  <c r="AB378" i="13"/>
  <c r="AA378" i="13"/>
  <c r="Y378" i="13"/>
  <c r="X378" i="13"/>
  <c r="W378" i="13"/>
  <c r="V378" i="13"/>
  <c r="U378" i="13"/>
  <c r="T378" i="13"/>
  <c r="R378" i="13"/>
  <c r="Q378" i="13"/>
  <c r="P378" i="13"/>
  <c r="O378" i="13"/>
  <c r="N378" i="13"/>
  <c r="M378" i="13"/>
  <c r="K378" i="13"/>
  <c r="H378" i="13"/>
  <c r="G378" i="13"/>
  <c r="AF377" i="13"/>
  <c r="AE377" i="13"/>
  <c r="AD377" i="13"/>
  <c r="AC377" i="13"/>
  <c r="AB377" i="13"/>
  <c r="AA377" i="13"/>
  <c r="Y377" i="13"/>
  <c r="X377" i="13"/>
  <c r="W377" i="13"/>
  <c r="V377" i="13"/>
  <c r="U377" i="13"/>
  <c r="T377" i="13"/>
  <c r="R377" i="13"/>
  <c r="Q377" i="13"/>
  <c r="P377" i="13"/>
  <c r="O377" i="13"/>
  <c r="N377" i="13"/>
  <c r="M377" i="13"/>
  <c r="K377" i="13"/>
  <c r="G377" i="13"/>
  <c r="AF376" i="13"/>
  <c r="AE376" i="13"/>
  <c r="AD376" i="13"/>
  <c r="AC376" i="13"/>
  <c r="AB376" i="13"/>
  <c r="AA376" i="13"/>
  <c r="Y376" i="13"/>
  <c r="X376" i="13"/>
  <c r="W376" i="13"/>
  <c r="V376" i="13"/>
  <c r="U376" i="13"/>
  <c r="T376" i="13"/>
  <c r="R376" i="13"/>
  <c r="Q376" i="13"/>
  <c r="P376" i="13"/>
  <c r="O376" i="13"/>
  <c r="N376" i="13"/>
  <c r="M376" i="13"/>
  <c r="K376" i="13"/>
  <c r="H376" i="13"/>
  <c r="G376" i="13"/>
  <c r="AF375" i="13"/>
  <c r="AE375" i="13"/>
  <c r="AD375" i="13"/>
  <c r="AC375" i="13"/>
  <c r="AB375" i="13"/>
  <c r="AA375" i="13"/>
  <c r="Y375" i="13"/>
  <c r="X375" i="13"/>
  <c r="W375" i="13"/>
  <c r="V375" i="13"/>
  <c r="U375" i="13"/>
  <c r="T375" i="13"/>
  <c r="R375" i="13"/>
  <c r="Q375" i="13"/>
  <c r="P375" i="13"/>
  <c r="O375" i="13"/>
  <c r="N375" i="13"/>
  <c r="M375" i="13"/>
  <c r="L375" i="13"/>
  <c r="K375" i="13"/>
  <c r="H375" i="13"/>
  <c r="G375" i="13"/>
  <c r="AF374" i="13"/>
  <c r="AE374" i="13"/>
  <c r="AD374" i="13"/>
  <c r="AC374" i="13"/>
  <c r="AB374" i="13"/>
  <c r="AA374" i="13"/>
  <c r="Y374" i="13"/>
  <c r="X374" i="13"/>
  <c r="W374" i="13"/>
  <c r="V374" i="13"/>
  <c r="U374" i="13"/>
  <c r="T374" i="13"/>
  <c r="R374" i="13"/>
  <c r="Q374" i="13"/>
  <c r="P374" i="13"/>
  <c r="O374" i="13"/>
  <c r="N374" i="13"/>
  <c r="M374" i="13"/>
  <c r="K374" i="13"/>
  <c r="H374" i="13"/>
  <c r="G374" i="13"/>
  <c r="AY37" i="13"/>
  <c r="AF373" i="13"/>
  <c r="AE373" i="13"/>
  <c r="AD373" i="13"/>
  <c r="AC373" i="13"/>
  <c r="AB373" i="13"/>
  <c r="AA373" i="13"/>
  <c r="Y373" i="13"/>
  <c r="X373" i="13"/>
  <c r="W373" i="13"/>
  <c r="V373" i="13"/>
  <c r="U373" i="13"/>
  <c r="T373" i="13"/>
  <c r="R373" i="13"/>
  <c r="Q373" i="13"/>
  <c r="P373" i="13"/>
  <c r="O373" i="13"/>
  <c r="N373" i="13"/>
  <c r="M373" i="13"/>
  <c r="K373" i="13"/>
  <c r="H373" i="13"/>
  <c r="G373" i="13"/>
  <c r="AW682" i="13"/>
  <c r="AX682" i="13" s="1"/>
  <c r="AZ36" i="13" s="1"/>
  <c r="AF372" i="13"/>
  <c r="AE372" i="13"/>
  <c r="AD372" i="13"/>
  <c r="AC372" i="13"/>
  <c r="AB372" i="13"/>
  <c r="AA372" i="13"/>
  <c r="Y372" i="13"/>
  <c r="X372" i="13"/>
  <c r="W372" i="13"/>
  <c r="V372" i="13"/>
  <c r="U372" i="13"/>
  <c r="T372" i="13"/>
  <c r="R372" i="13"/>
  <c r="Q372" i="13"/>
  <c r="P372" i="13"/>
  <c r="O372" i="13"/>
  <c r="N372" i="13"/>
  <c r="M372" i="13"/>
  <c r="K372" i="13"/>
  <c r="J372" i="13"/>
  <c r="J682" i="13" s="1"/>
  <c r="J36" i="13" s="1"/>
  <c r="H372" i="13"/>
  <c r="G372" i="13"/>
  <c r="AW681" i="13"/>
  <c r="AF371" i="13"/>
  <c r="AE371" i="13"/>
  <c r="AD371" i="13"/>
  <c r="AC371" i="13"/>
  <c r="AB371" i="13"/>
  <c r="AA371" i="13"/>
  <c r="Y371" i="13"/>
  <c r="X371" i="13"/>
  <c r="W371" i="13"/>
  <c r="V371" i="13"/>
  <c r="U371" i="13"/>
  <c r="T371" i="13"/>
  <c r="R371" i="13"/>
  <c r="Q371" i="13"/>
  <c r="P371" i="13"/>
  <c r="O371" i="13"/>
  <c r="N371" i="13"/>
  <c r="M371" i="13"/>
  <c r="K371" i="13"/>
  <c r="J371" i="13"/>
  <c r="J681" i="13" s="1"/>
  <c r="J35" i="13" s="1"/>
  <c r="G371" i="13"/>
  <c r="AF370" i="13"/>
  <c r="AE370" i="13"/>
  <c r="AD370" i="13"/>
  <c r="AC370" i="13"/>
  <c r="AB370" i="13"/>
  <c r="AA370" i="13"/>
  <c r="Y370" i="13"/>
  <c r="X370" i="13"/>
  <c r="W370" i="13"/>
  <c r="V370" i="13"/>
  <c r="U370" i="13"/>
  <c r="T370" i="13"/>
  <c r="R370" i="13"/>
  <c r="Q370" i="13"/>
  <c r="P370" i="13"/>
  <c r="O370" i="13"/>
  <c r="N370" i="13"/>
  <c r="M370" i="13"/>
  <c r="K370" i="13"/>
  <c r="G370" i="13"/>
  <c r="AF369" i="13"/>
  <c r="AE369" i="13"/>
  <c r="AD369" i="13"/>
  <c r="AC369" i="13"/>
  <c r="AB369" i="13"/>
  <c r="AA369" i="13"/>
  <c r="Y369" i="13"/>
  <c r="X369" i="13"/>
  <c r="W369" i="13"/>
  <c r="V369" i="13"/>
  <c r="U369" i="13"/>
  <c r="T369" i="13"/>
  <c r="R369" i="13"/>
  <c r="Q369" i="13"/>
  <c r="P369" i="13"/>
  <c r="O369" i="13"/>
  <c r="N369" i="13"/>
  <c r="M369" i="13"/>
  <c r="K369" i="13"/>
  <c r="G369" i="13"/>
  <c r="AF368" i="13"/>
  <c r="AE368" i="13"/>
  <c r="AD368" i="13"/>
  <c r="AC368" i="13"/>
  <c r="AB368" i="13"/>
  <c r="AA368" i="13"/>
  <c r="Y368" i="13"/>
  <c r="X368" i="13"/>
  <c r="W368" i="13"/>
  <c r="V368" i="13"/>
  <c r="U368" i="13"/>
  <c r="T368" i="13"/>
  <c r="R368" i="13"/>
  <c r="Q368" i="13"/>
  <c r="P368" i="13"/>
  <c r="O368" i="13"/>
  <c r="N368" i="13"/>
  <c r="M368" i="13"/>
  <c r="K368" i="13"/>
  <c r="H368" i="13"/>
  <c r="G368" i="13"/>
  <c r="AW677" i="13"/>
  <c r="AF367" i="13"/>
  <c r="AE367" i="13"/>
  <c r="AD367" i="13"/>
  <c r="AC367" i="13"/>
  <c r="AB367" i="13"/>
  <c r="AA367" i="13"/>
  <c r="Y367" i="13"/>
  <c r="X367" i="13"/>
  <c r="W367" i="13"/>
  <c r="V367" i="13"/>
  <c r="U367" i="13"/>
  <c r="T367" i="13"/>
  <c r="R367" i="13"/>
  <c r="Q367" i="13"/>
  <c r="P367" i="13"/>
  <c r="O367" i="13"/>
  <c r="N367" i="13"/>
  <c r="M367" i="13"/>
  <c r="K367" i="13"/>
  <c r="J367" i="13"/>
  <c r="H367" i="13"/>
  <c r="G367" i="13"/>
  <c r="AF366" i="13"/>
  <c r="AE366" i="13"/>
  <c r="AD366" i="13"/>
  <c r="AC366" i="13"/>
  <c r="AB366" i="13"/>
  <c r="AA366" i="13"/>
  <c r="Y366" i="13"/>
  <c r="X366" i="13"/>
  <c r="W366" i="13"/>
  <c r="V366" i="13"/>
  <c r="U366" i="13"/>
  <c r="T366" i="13"/>
  <c r="R366" i="13"/>
  <c r="Q366" i="13"/>
  <c r="P366" i="13"/>
  <c r="O366" i="13"/>
  <c r="N366" i="13"/>
  <c r="M366" i="13"/>
  <c r="K366" i="13"/>
  <c r="G366" i="13"/>
  <c r="AF365" i="13"/>
  <c r="AE365" i="13"/>
  <c r="AD365" i="13"/>
  <c r="AC365" i="13"/>
  <c r="AB365" i="13"/>
  <c r="AA365" i="13"/>
  <c r="Y365" i="13"/>
  <c r="X365" i="13"/>
  <c r="W365" i="13"/>
  <c r="V365" i="13"/>
  <c r="U365" i="13"/>
  <c r="T365" i="13"/>
  <c r="R365" i="13"/>
  <c r="Q365" i="13"/>
  <c r="P365" i="13"/>
  <c r="O365" i="13"/>
  <c r="N365" i="13"/>
  <c r="M365" i="13"/>
  <c r="K365" i="13"/>
  <c r="G365" i="13"/>
  <c r="AF364" i="13"/>
  <c r="AE364" i="13"/>
  <c r="AD364" i="13"/>
  <c r="AC364" i="13"/>
  <c r="AB364" i="13"/>
  <c r="AA364" i="13"/>
  <c r="Y364" i="13"/>
  <c r="X364" i="13"/>
  <c r="W364" i="13"/>
  <c r="V364" i="13"/>
  <c r="U364" i="13"/>
  <c r="T364" i="13"/>
  <c r="R364" i="13"/>
  <c r="Q364" i="13"/>
  <c r="P364" i="13"/>
  <c r="O364" i="13"/>
  <c r="N364" i="13"/>
  <c r="M364" i="13"/>
  <c r="K364" i="13"/>
  <c r="G364" i="13"/>
  <c r="AF363" i="13"/>
  <c r="AE363" i="13"/>
  <c r="AD363" i="13"/>
  <c r="AC363" i="13"/>
  <c r="AB363" i="13"/>
  <c r="AA363" i="13"/>
  <c r="Y363" i="13"/>
  <c r="X363" i="13"/>
  <c r="W363" i="13"/>
  <c r="V363" i="13"/>
  <c r="U363" i="13"/>
  <c r="T363" i="13"/>
  <c r="R363" i="13"/>
  <c r="Q363" i="13"/>
  <c r="P363" i="13"/>
  <c r="O363" i="13"/>
  <c r="N363" i="13"/>
  <c r="M363" i="13"/>
  <c r="K363" i="13"/>
  <c r="H363" i="13"/>
  <c r="G363" i="13"/>
  <c r="AF362" i="13"/>
  <c r="AE362" i="13"/>
  <c r="AD362" i="13"/>
  <c r="AC362" i="13"/>
  <c r="AB362" i="13"/>
  <c r="AA362" i="13"/>
  <c r="Y362" i="13"/>
  <c r="X362" i="13"/>
  <c r="W362" i="13"/>
  <c r="V362" i="13"/>
  <c r="U362" i="13"/>
  <c r="T362" i="13"/>
  <c r="R362" i="13"/>
  <c r="Q362" i="13"/>
  <c r="P362" i="13"/>
  <c r="O362" i="13"/>
  <c r="N362" i="13"/>
  <c r="M362" i="13"/>
  <c r="K362" i="13"/>
  <c r="H362" i="13"/>
  <c r="G362" i="13"/>
  <c r="AF361" i="13"/>
  <c r="AE361" i="13"/>
  <c r="AD361" i="13"/>
  <c r="AC361" i="13"/>
  <c r="AB361" i="13"/>
  <c r="AA361" i="13"/>
  <c r="Y361" i="13"/>
  <c r="X361" i="13"/>
  <c r="W361" i="13"/>
  <c r="V361" i="13"/>
  <c r="U361" i="13"/>
  <c r="T361" i="13"/>
  <c r="R361" i="13"/>
  <c r="Q361" i="13"/>
  <c r="P361" i="13"/>
  <c r="O361" i="13"/>
  <c r="N361" i="13"/>
  <c r="M361" i="13"/>
  <c r="K361" i="13"/>
  <c r="H361" i="13"/>
  <c r="G361" i="13"/>
  <c r="AF360" i="13"/>
  <c r="AE360" i="13"/>
  <c r="AD360" i="13"/>
  <c r="AC360" i="13"/>
  <c r="AB360" i="13"/>
  <c r="AA360" i="13"/>
  <c r="Y360" i="13"/>
  <c r="X360" i="13"/>
  <c r="W360" i="13"/>
  <c r="V360" i="13"/>
  <c r="U360" i="13"/>
  <c r="T360" i="13"/>
  <c r="R360" i="13"/>
  <c r="Q360" i="13"/>
  <c r="P360" i="13"/>
  <c r="O360" i="13"/>
  <c r="N360" i="13"/>
  <c r="M360" i="13"/>
  <c r="K360" i="13"/>
  <c r="H360" i="13"/>
  <c r="G360" i="13"/>
  <c r="AY23" i="13"/>
  <c r="AF359" i="13"/>
  <c r="AE359" i="13"/>
  <c r="AD359" i="13"/>
  <c r="AC359" i="13"/>
  <c r="AB359" i="13"/>
  <c r="AA359" i="13"/>
  <c r="Y359" i="13"/>
  <c r="X359" i="13"/>
  <c r="W359" i="13"/>
  <c r="V359" i="13"/>
  <c r="U359" i="13"/>
  <c r="T359" i="13"/>
  <c r="R359" i="13"/>
  <c r="Q359" i="13"/>
  <c r="P359" i="13"/>
  <c r="O359" i="13"/>
  <c r="N359" i="13"/>
  <c r="M359" i="13"/>
  <c r="K359" i="13"/>
  <c r="H359" i="13"/>
  <c r="G359" i="13"/>
  <c r="AF358" i="13"/>
  <c r="AE358" i="13"/>
  <c r="AD358" i="13"/>
  <c r="AC358" i="13"/>
  <c r="AB358" i="13"/>
  <c r="AA358" i="13"/>
  <c r="Y358" i="13"/>
  <c r="X358" i="13"/>
  <c r="W358" i="13"/>
  <c r="V358" i="13"/>
  <c r="U358" i="13"/>
  <c r="T358" i="13"/>
  <c r="R358" i="13"/>
  <c r="Q358" i="13"/>
  <c r="P358" i="13"/>
  <c r="O358" i="13"/>
  <c r="N358" i="13"/>
  <c r="M358" i="13"/>
  <c r="K358" i="13"/>
  <c r="H358" i="13"/>
  <c r="G358" i="13"/>
  <c r="AF357" i="13"/>
  <c r="AE357" i="13"/>
  <c r="AD357" i="13"/>
  <c r="AC357" i="13"/>
  <c r="AB357" i="13"/>
  <c r="AA357" i="13"/>
  <c r="Y357" i="13"/>
  <c r="X357" i="13"/>
  <c r="W357" i="13"/>
  <c r="V357" i="13"/>
  <c r="U357" i="13"/>
  <c r="T357" i="13"/>
  <c r="R357" i="13"/>
  <c r="Q357" i="13"/>
  <c r="P357" i="13"/>
  <c r="O357" i="13"/>
  <c r="N357" i="13"/>
  <c r="M357" i="13"/>
  <c r="K357" i="13"/>
  <c r="H357" i="13"/>
  <c r="G357" i="13"/>
  <c r="AF356" i="13"/>
  <c r="AE356" i="13"/>
  <c r="AD356" i="13"/>
  <c r="AC356" i="13"/>
  <c r="AB356" i="13"/>
  <c r="AA356" i="13"/>
  <c r="Y356" i="13"/>
  <c r="X356" i="13"/>
  <c r="W356" i="13"/>
  <c r="V356" i="13"/>
  <c r="U356" i="13"/>
  <c r="T356" i="13"/>
  <c r="R356" i="13"/>
  <c r="Q356" i="13"/>
  <c r="P356" i="13"/>
  <c r="O356" i="13"/>
  <c r="N356" i="13"/>
  <c r="M356" i="13"/>
  <c r="K356" i="13"/>
  <c r="H356" i="13"/>
  <c r="G356" i="13"/>
  <c r="AW665" i="13"/>
  <c r="AF355" i="13"/>
  <c r="AE355" i="13"/>
  <c r="AD355" i="13"/>
  <c r="AC355" i="13"/>
  <c r="AB355" i="13"/>
  <c r="AA355" i="13"/>
  <c r="Y355" i="13"/>
  <c r="X355" i="13"/>
  <c r="W355" i="13"/>
  <c r="V355" i="13"/>
  <c r="U355" i="13"/>
  <c r="T355" i="13"/>
  <c r="R355" i="13"/>
  <c r="Q355" i="13"/>
  <c r="P355" i="13"/>
  <c r="O355" i="13"/>
  <c r="N355" i="13"/>
  <c r="M355" i="13"/>
  <c r="K355" i="13"/>
  <c r="H355" i="13"/>
  <c r="G355" i="13"/>
  <c r="AF354" i="13"/>
  <c r="AE354" i="13"/>
  <c r="AD354" i="13"/>
  <c r="AC354" i="13"/>
  <c r="AB354" i="13"/>
  <c r="AA354" i="13"/>
  <c r="Y354" i="13"/>
  <c r="X354" i="13"/>
  <c r="W354" i="13"/>
  <c r="V354" i="13"/>
  <c r="U354" i="13"/>
  <c r="T354" i="13"/>
  <c r="R354" i="13"/>
  <c r="Q354" i="13"/>
  <c r="P354" i="13"/>
  <c r="O354" i="13"/>
  <c r="N354" i="13"/>
  <c r="M354" i="13"/>
  <c r="K354" i="13"/>
  <c r="H354" i="13"/>
  <c r="G354" i="13"/>
  <c r="AF353" i="13"/>
  <c r="AE353" i="13"/>
  <c r="AD353" i="13"/>
  <c r="AC353" i="13"/>
  <c r="AB353" i="13"/>
  <c r="AA353" i="13"/>
  <c r="Y353" i="13"/>
  <c r="X353" i="13"/>
  <c r="W353" i="13"/>
  <c r="V353" i="13"/>
  <c r="U353" i="13"/>
  <c r="T353" i="13"/>
  <c r="R353" i="13"/>
  <c r="Q353" i="13"/>
  <c r="P353" i="13"/>
  <c r="O353" i="13"/>
  <c r="N353" i="13"/>
  <c r="M353" i="13"/>
  <c r="K353" i="13"/>
  <c r="G353" i="13"/>
  <c r="AF352" i="13"/>
  <c r="AE352" i="13"/>
  <c r="AD352" i="13"/>
  <c r="AC352" i="13"/>
  <c r="AB352" i="13"/>
  <c r="AA352" i="13"/>
  <c r="Y352" i="13"/>
  <c r="X352" i="13"/>
  <c r="W352" i="13"/>
  <c r="V352" i="13"/>
  <c r="U352" i="13"/>
  <c r="T352" i="13"/>
  <c r="R352" i="13"/>
  <c r="Q352" i="13"/>
  <c r="P352" i="13"/>
  <c r="O352" i="13"/>
  <c r="N352" i="13"/>
  <c r="M352" i="13"/>
  <c r="K352" i="13"/>
  <c r="H352" i="13"/>
  <c r="G352" i="13"/>
  <c r="AF351" i="13"/>
  <c r="AE351" i="13"/>
  <c r="AD351" i="13"/>
  <c r="AC351" i="13"/>
  <c r="AB351" i="13"/>
  <c r="AA351" i="13"/>
  <c r="Y351" i="13"/>
  <c r="X351" i="13"/>
  <c r="W351" i="13"/>
  <c r="V351" i="13"/>
  <c r="U351" i="13"/>
  <c r="T351" i="13"/>
  <c r="R351" i="13"/>
  <c r="Q351" i="13"/>
  <c r="P351" i="13"/>
  <c r="O351" i="13"/>
  <c r="N351" i="13"/>
  <c r="M351" i="13"/>
  <c r="L351" i="13"/>
  <c r="K351" i="13"/>
  <c r="H351" i="13"/>
  <c r="G351" i="13"/>
  <c r="AF350" i="13"/>
  <c r="AE350" i="13"/>
  <c r="AD350" i="13"/>
  <c r="AC350" i="13"/>
  <c r="AB350" i="13"/>
  <c r="AA350" i="13"/>
  <c r="Y350" i="13"/>
  <c r="X350" i="13"/>
  <c r="W350" i="13"/>
  <c r="V350" i="13"/>
  <c r="U350" i="13"/>
  <c r="T350" i="13"/>
  <c r="R350" i="13"/>
  <c r="Q350" i="13"/>
  <c r="P350" i="13"/>
  <c r="O350" i="13"/>
  <c r="N350" i="13"/>
  <c r="M350" i="13"/>
  <c r="K350" i="13"/>
  <c r="H350" i="13"/>
  <c r="G350" i="13"/>
  <c r="AF349" i="13"/>
  <c r="AE349" i="13"/>
  <c r="AD349" i="13"/>
  <c r="AC349" i="13"/>
  <c r="AB349" i="13"/>
  <c r="AA349" i="13"/>
  <c r="Y349" i="13"/>
  <c r="X349" i="13"/>
  <c r="W349" i="13"/>
  <c r="V349" i="13"/>
  <c r="U349" i="13"/>
  <c r="T349" i="13"/>
  <c r="R349" i="13"/>
  <c r="Q349" i="13"/>
  <c r="P349" i="13"/>
  <c r="O349" i="13"/>
  <c r="N349" i="13"/>
  <c r="M349" i="13"/>
  <c r="K349" i="13"/>
  <c r="G349" i="13"/>
  <c r="AF348" i="13"/>
  <c r="AE348" i="13"/>
  <c r="AD348" i="13"/>
  <c r="AC348" i="13"/>
  <c r="AB348" i="13"/>
  <c r="AA348" i="13"/>
  <c r="Y348" i="13"/>
  <c r="X348" i="13"/>
  <c r="W348" i="13"/>
  <c r="V348" i="13"/>
  <c r="U348" i="13"/>
  <c r="T348" i="13"/>
  <c r="R348" i="13"/>
  <c r="Q348" i="13"/>
  <c r="P348" i="13"/>
  <c r="O348" i="13"/>
  <c r="N348" i="13"/>
  <c r="M348" i="13"/>
  <c r="K348" i="13"/>
  <c r="G348" i="13"/>
  <c r="AW657" i="13"/>
  <c r="AF347" i="13"/>
  <c r="AE347" i="13"/>
  <c r="AD347" i="13"/>
  <c r="AC347" i="13"/>
  <c r="AB347" i="13"/>
  <c r="AA347" i="13"/>
  <c r="Y347" i="13"/>
  <c r="X347" i="13"/>
  <c r="W347" i="13"/>
  <c r="V347" i="13"/>
  <c r="U347" i="13"/>
  <c r="T347" i="13"/>
  <c r="R347" i="13"/>
  <c r="Q347" i="13"/>
  <c r="P347" i="13"/>
  <c r="O347" i="13"/>
  <c r="N347" i="13"/>
  <c r="M347" i="13"/>
  <c r="K347" i="13"/>
  <c r="H347" i="13"/>
  <c r="G347" i="13"/>
  <c r="AW656" i="13"/>
  <c r="AF346" i="13"/>
  <c r="AE346" i="13"/>
  <c r="AD346" i="13"/>
  <c r="AC346" i="13"/>
  <c r="AB346" i="13"/>
  <c r="AA346" i="13"/>
  <c r="Y346" i="13"/>
  <c r="X346" i="13"/>
  <c r="W346" i="13"/>
  <c r="V346" i="13"/>
  <c r="U346" i="13"/>
  <c r="T346" i="13"/>
  <c r="R346" i="13"/>
  <c r="Q346" i="13"/>
  <c r="P346" i="13"/>
  <c r="O346" i="13"/>
  <c r="N346" i="13"/>
  <c r="M346" i="13"/>
  <c r="K346" i="13"/>
  <c r="H346" i="13"/>
  <c r="G346" i="13"/>
  <c r="AF345" i="13"/>
  <c r="AE345" i="13"/>
  <c r="AD345" i="13"/>
  <c r="AC345" i="13"/>
  <c r="AB345" i="13"/>
  <c r="AA345" i="13"/>
  <c r="Y345" i="13"/>
  <c r="X345" i="13"/>
  <c r="W345" i="13"/>
  <c r="V345" i="13"/>
  <c r="U345" i="13"/>
  <c r="T345" i="13"/>
  <c r="R345" i="13"/>
  <c r="Q345" i="13"/>
  <c r="P345" i="13"/>
  <c r="O345" i="13"/>
  <c r="N345" i="13"/>
  <c r="M345" i="13"/>
  <c r="K345" i="13"/>
  <c r="H345" i="13"/>
  <c r="G345" i="13"/>
  <c r="AF344" i="13"/>
  <c r="AE344" i="13"/>
  <c r="AD344" i="13"/>
  <c r="AC344" i="13"/>
  <c r="AB344" i="13"/>
  <c r="AA344" i="13"/>
  <c r="Y344" i="13"/>
  <c r="X344" i="13"/>
  <c r="W344" i="13"/>
  <c r="V344" i="13"/>
  <c r="U344" i="13"/>
  <c r="T344" i="13"/>
  <c r="R344" i="13"/>
  <c r="Q344" i="13"/>
  <c r="P344" i="13"/>
  <c r="O344" i="13"/>
  <c r="N344" i="13"/>
  <c r="M344" i="13"/>
  <c r="K344" i="13"/>
  <c r="H344" i="13"/>
  <c r="G344" i="13"/>
  <c r="AF343" i="13"/>
  <c r="AE343" i="13"/>
  <c r="AD343" i="13"/>
  <c r="AC343" i="13"/>
  <c r="AB343" i="13"/>
  <c r="AA343" i="13"/>
  <c r="Y343" i="13"/>
  <c r="X343" i="13"/>
  <c r="W343" i="13"/>
  <c r="V343" i="13"/>
  <c r="U343" i="13"/>
  <c r="T343" i="13"/>
  <c r="R343" i="13"/>
  <c r="Q343" i="13"/>
  <c r="P343" i="13"/>
  <c r="O343" i="13"/>
  <c r="N343" i="13"/>
  <c r="M343" i="13"/>
  <c r="K343" i="13"/>
  <c r="H343" i="13"/>
  <c r="G343" i="13"/>
  <c r="AF342" i="13"/>
  <c r="AE342" i="13"/>
  <c r="AD342" i="13"/>
  <c r="AC342" i="13"/>
  <c r="AB342" i="13"/>
  <c r="AA342" i="13"/>
  <c r="Y342" i="13"/>
  <c r="X342" i="13"/>
  <c r="W342" i="13"/>
  <c r="V342" i="13"/>
  <c r="U342" i="13"/>
  <c r="T342" i="13"/>
  <c r="R342" i="13"/>
  <c r="Q342" i="13"/>
  <c r="P342" i="13"/>
  <c r="O342" i="13"/>
  <c r="N342" i="13"/>
  <c r="M342" i="13"/>
  <c r="K342" i="13"/>
  <c r="H342" i="13"/>
  <c r="G342" i="13"/>
  <c r="AF341" i="13"/>
  <c r="AE341" i="13"/>
  <c r="AD341" i="13"/>
  <c r="AC341" i="13"/>
  <c r="AB341" i="13"/>
  <c r="AA341" i="13"/>
  <c r="Y341" i="13"/>
  <c r="X341" i="13"/>
  <c r="W341" i="13"/>
  <c r="V341" i="13"/>
  <c r="U341" i="13"/>
  <c r="T341" i="13"/>
  <c r="R341" i="13"/>
  <c r="Q341" i="13"/>
  <c r="P341" i="13"/>
  <c r="O341" i="13"/>
  <c r="N341" i="13"/>
  <c r="M341" i="13"/>
  <c r="K341" i="13"/>
  <c r="H341" i="13"/>
  <c r="G341" i="13"/>
  <c r="AF340" i="13"/>
  <c r="AE340" i="13"/>
  <c r="AD340" i="13"/>
  <c r="AC340" i="13"/>
  <c r="AB340" i="13"/>
  <c r="AA340" i="13"/>
  <c r="Y340" i="13"/>
  <c r="X340" i="13"/>
  <c r="W340" i="13"/>
  <c r="V340" i="13"/>
  <c r="U340" i="13"/>
  <c r="T340" i="13"/>
  <c r="R340" i="13"/>
  <c r="Q340" i="13"/>
  <c r="P340" i="13"/>
  <c r="O340" i="13"/>
  <c r="N340" i="13"/>
  <c r="M340" i="13"/>
  <c r="K340" i="13"/>
  <c r="H340" i="13"/>
  <c r="G340" i="13"/>
  <c r="AF339" i="13"/>
  <c r="AE339" i="13"/>
  <c r="AD339" i="13"/>
  <c r="AC339" i="13"/>
  <c r="AB339" i="13"/>
  <c r="AA339" i="13"/>
  <c r="Y339" i="13"/>
  <c r="X339" i="13"/>
  <c r="W339" i="13"/>
  <c r="V339" i="13"/>
  <c r="U339" i="13"/>
  <c r="T339" i="13"/>
  <c r="R339" i="13"/>
  <c r="Q339" i="13"/>
  <c r="P339" i="13"/>
  <c r="O339" i="13"/>
  <c r="N339" i="13"/>
  <c r="M339" i="13"/>
  <c r="K339" i="13"/>
  <c r="H339" i="13"/>
  <c r="G339" i="13"/>
  <c r="H338" i="13"/>
  <c r="U334" i="13"/>
  <c r="U330" i="13"/>
  <c r="U329" i="13"/>
  <c r="L329" i="13"/>
  <c r="U328" i="13"/>
  <c r="L328" i="13"/>
  <c r="U326" i="13"/>
  <c r="L326" i="13"/>
  <c r="AI325" i="13"/>
  <c r="AH325" i="13"/>
  <c r="AG325" i="13"/>
  <c r="AF325" i="13"/>
  <c r="AE325" i="13"/>
  <c r="AD325" i="13"/>
  <c r="AA325" i="13"/>
  <c r="Z325" i="13"/>
  <c r="Y325" i="13"/>
  <c r="X325" i="13"/>
  <c r="W325" i="13"/>
  <c r="V325" i="13"/>
  <c r="S325" i="13"/>
  <c r="R325" i="13"/>
  <c r="Q325" i="13"/>
  <c r="P325" i="13"/>
  <c r="O325" i="13"/>
  <c r="N325" i="13"/>
  <c r="AJ324" i="13"/>
  <c r="AC334" i="13" s="1"/>
  <c r="L324" i="13"/>
  <c r="L334" i="13" s="1"/>
  <c r="AJ320" i="13"/>
  <c r="AC330" i="13" s="1"/>
  <c r="L320" i="13"/>
  <c r="L330" i="13" s="1"/>
  <c r="AJ319" i="13"/>
  <c r="AC329" i="13" s="1"/>
  <c r="L319" i="13"/>
  <c r="AJ318" i="13"/>
  <c r="AC328" i="13" s="1"/>
  <c r="AU315" i="13"/>
  <c r="AI326" i="13" s="1"/>
  <c r="AT315" i="13"/>
  <c r="AS315" i="13"/>
  <c r="AH326" i="13" s="1"/>
  <c r="AR315" i="13"/>
  <c r="AQ315" i="13"/>
  <c r="AG326" i="13" s="1"/>
  <c r="AP315" i="13"/>
  <c r="AO315" i="13"/>
  <c r="AF326" i="13" s="1"/>
  <c r="AN315" i="13"/>
  <c r="AM315" i="13"/>
  <c r="AE326" i="13" s="1"/>
  <c r="AL315" i="13"/>
  <c r="AD326" i="13" s="1"/>
  <c r="AK315" i="13"/>
  <c r="AJ315" i="13"/>
  <c r="AC326" i="13" s="1"/>
  <c r="AI315" i="13"/>
  <c r="AA326" i="13" s="1"/>
  <c r="AH315" i="13"/>
  <c r="AG315" i="13"/>
  <c r="Z326" i="13" s="1"/>
  <c r="AF315" i="13"/>
  <c r="AE315" i="13"/>
  <c r="Y326" i="13" s="1"/>
  <c r="AD315" i="13"/>
  <c r="AC315" i="13"/>
  <c r="X326" i="13" s="1"/>
  <c r="AB315" i="13"/>
  <c r="AA315" i="13"/>
  <c r="W326" i="13" s="1"/>
  <c r="Z315" i="13"/>
  <c r="V326" i="13" s="1"/>
  <c r="Y315" i="13"/>
  <c r="W315" i="13"/>
  <c r="S326" i="13" s="1"/>
  <c r="V315" i="13"/>
  <c r="U315" i="13"/>
  <c r="R326" i="13" s="1"/>
  <c r="T315" i="13"/>
  <c r="S315" i="13"/>
  <c r="Q326" i="13" s="1"/>
  <c r="R315" i="13"/>
  <c r="Q315" i="13"/>
  <c r="P326" i="13" s="1"/>
  <c r="P315" i="13"/>
  <c r="O315" i="13"/>
  <c r="O326" i="13" s="1"/>
  <c r="N315" i="13"/>
  <c r="N326" i="13" s="1"/>
  <c r="M315" i="13"/>
  <c r="X314" i="13"/>
  <c r="U325" i="13" s="1"/>
  <c r="U312" i="13"/>
  <c r="U310" i="13"/>
  <c r="U308" i="13"/>
  <c r="U307" i="13"/>
  <c r="U306" i="13"/>
  <c r="L306" i="13"/>
  <c r="U304" i="13"/>
  <c r="L304" i="13"/>
  <c r="AI303" i="13"/>
  <c r="AH303" i="13"/>
  <c r="AG303" i="13"/>
  <c r="AF303" i="13"/>
  <c r="AE303" i="13"/>
  <c r="AD303" i="13"/>
  <c r="AA303" i="13"/>
  <c r="Z303" i="13"/>
  <c r="Y303" i="13"/>
  <c r="X303" i="13"/>
  <c r="W303" i="13"/>
  <c r="V303" i="13"/>
  <c r="U303" i="13"/>
  <c r="S303" i="13"/>
  <c r="R303" i="13"/>
  <c r="Q303" i="13"/>
  <c r="P303" i="13"/>
  <c r="O303" i="13"/>
  <c r="N303" i="13"/>
  <c r="AJ302" i="13"/>
  <c r="AC312" i="13" s="1"/>
  <c r="L302" i="13"/>
  <c r="L312" i="13" s="1"/>
  <c r="X301" i="13"/>
  <c r="AJ301" i="13" s="1"/>
  <c r="AC311" i="13" s="1"/>
  <c r="X300" i="13"/>
  <c r="AJ300" i="13" s="1"/>
  <c r="AC310" i="13" s="1"/>
  <c r="X299" i="13"/>
  <c r="U309" i="13" s="1"/>
  <c r="AJ298" i="13"/>
  <c r="AC308" i="13" s="1"/>
  <c r="L298" i="13"/>
  <c r="L308" i="13" s="1"/>
  <c r="AJ297" i="13"/>
  <c r="AC307" i="13" s="1"/>
  <c r="L297" i="13"/>
  <c r="L307" i="13" s="1"/>
  <c r="AJ296" i="13"/>
  <c r="AC306" i="13" s="1"/>
  <c r="X295" i="13"/>
  <c r="U305" i="13" s="1"/>
  <c r="X294" i="13"/>
  <c r="AJ294" i="13" s="1"/>
  <c r="AU293" i="13"/>
  <c r="AI304" i="13" s="1"/>
  <c r="AT293" i="13"/>
  <c r="AS293" i="13"/>
  <c r="AH304" i="13" s="1"/>
  <c r="AR293" i="13"/>
  <c r="AQ293" i="13"/>
  <c r="AG304" i="13" s="1"/>
  <c r="AP293" i="13"/>
  <c r="AO293" i="13"/>
  <c r="AF304" i="13" s="1"/>
  <c r="AN293" i="13"/>
  <c r="AM293" i="13"/>
  <c r="AE304" i="13" s="1"/>
  <c r="AL293" i="13"/>
  <c r="AD304" i="13" s="1"/>
  <c r="AK293" i="13"/>
  <c r="AJ293" i="13"/>
  <c r="AC304" i="13" s="1"/>
  <c r="AI293" i="13"/>
  <c r="AA304" i="13" s="1"/>
  <c r="AH293" i="13"/>
  <c r="AG293" i="13"/>
  <c r="Z304" i="13" s="1"/>
  <c r="AF293" i="13"/>
  <c r="AE293" i="13"/>
  <c r="Y304" i="13" s="1"/>
  <c r="AD293" i="13"/>
  <c r="AC293" i="13"/>
  <c r="X304" i="13" s="1"/>
  <c r="AB293" i="13"/>
  <c r="AA293" i="13"/>
  <c r="W304" i="13" s="1"/>
  <c r="Z293" i="13"/>
  <c r="V304" i="13" s="1"/>
  <c r="Y293" i="13"/>
  <c r="W293" i="13"/>
  <c r="S304" i="13" s="1"/>
  <c r="V293" i="13"/>
  <c r="U293" i="13"/>
  <c r="R304" i="13" s="1"/>
  <c r="T293" i="13"/>
  <c r="S293" i="13"/>
  <c r="Q304" i="13" s="1"/>
  <c r="R293" i="13"/>
  <c r="Q293" i="13"/>
  <c r="P304" i="13" s="1"/>
  <c r="P293" i="13"/>
  <c r="O293" i="13"/>
  <c r="O304" i="13" s="1"/>
  <c r="N293" i="13"/>
  <c r="N304" i="13" s="1"/>
  <c r="M293" i="13"/>
  <c r="AJ292" i="13"/>
  <c r="AC303" i="13" s="1"/>
  <c r="L292" i="13"/>
  <c r="L303" i="13" s="1"/>
  <c r="K90" i="13"/>
  <c r="G90" i="13"/>
  <c r="F90" i="13"/>
  <c r="K89" i="13"/>
  <c r="G89" i="13"/>
  <c r="F89" i="13"/>
  <c r="K88" i="13"/>
  <c r="H88" i="13"/>
  <c r="G88" i="13"/>
  <c r="F88" i="13"/>
  <c r="K87" i="13"/>
  <c r="H87" i="13"/>
  <c r="G87" i="13"/>
  <c r="F87" i="13"/>
  <c r="AY86" i="13"/>
  <c r="K86" i="13"/>
  <c r="H86" i="13"/>
  <c r="G86" i="13"/>
  <c r="F86" i="13"/>
  <c r="AY85" i="13"/>
  <c r="H85" i="13"/>
  <c r="G85" i="13"/>
  <c r="F85" i="13"/>
  <c r="AY84" i="13"/>
  <c r="H84" i="13"/>
  <c r="G84" i="13"/>
  <c r="F84" i="13"/>
  <c r="AY83" i="13"/>
  <c r="H83" i="13"/>
  <c r="G83" i="13"/>
  <c r="F83" i="13"/>
  <c r="H82" i="13"/>
  <c r="G82" i="13"/>
  <c r="F82" i="13"/>
  <c r="AY81" i="13"/>
  <c r="K81" i="13"/>
  <c r="H81" i="13"/>
  <c r="G81" i="13"/>
  <c r="F81" i="13"/>
  <c r="H80" i="13"/>
  <c r="G80" i="13"/>
  <c r="F80" i="13"/>
  <c r="AY79" i="13"/>
  <c r="H79" i="13"/>
  <c r="G79" i="13"/>
  <c r="F79" i="13"/>
  <c r="H78" i="13"/>
  <c r="F78" i="13"/>
  <c r="H77" i="13"/>
  <c r="F77" i="13"/>
  <c r="H76" i="13"/>
  <c r="F76" i="13"/>
  <c r="H75" i="13"/>
  <c r="F75" i="13"/>
  <c r="AY74" i="13"/>
  <c r="K74" i="13"/>
  <c r="H74" i="13"/>
  <c r="F74" i="13"/>
  <c r="AY73" i="13"/>
  <c r="H73" i="13"/>
  <c r="F73" i="13"/>
  <c r="AY72" i="13"/>
  <c r="H72" i="13"/>
  <c r="F72" i="13"/>
  <c r="AY71" i="13"/>
  <c r="H71" i="13"/>
  <c r="F71" i="13"/>
  <c r="H70" i="13"/>
  <c r="F70" i="13"/>
  <c r="AY69" i="13"/>
  <c r="H69" i="13"/>
  <c r="F69" i="13"/>
  <c r="G68" i="13"/>
  <c r="F68" i="13"/>
  <c r="AY67" i="13"/>
  <c r="G67" i="13"/>
  <c r="F67" i="13"/>
  <c r="H66" i="13"/>
  <c r="G66" i="13"/>
  <c r="F66" i="13"/>
  <c r="K65" i="13"/>
  <c r="H65" i="13"/>
  <c r="G65" i="13"/>
  <c r="F65" i="13"/>
  <c r="G64" i="13"/>
  <c r="F64" i="13"/>
  <c r="G63" i="13"/>
  <c r="F63" i="13"/>
  <c r="AY62" i="13"/>
  <c r="G62" i="13"/>
  <c r="F62" i="13"/>
  <c r="AY61" i="13"/>
  <c r="H61" i="13"/>
  <c r="G61" i="13"/>
  <c r="F61" i="13"/>
  <c r="G60" i="13"/>
  <c r="F60" i="13"/>
  <c r="AY59" i="13"/>
  <c r="G59" i="13"/>
  <c r="F59" i="13"/>
  <c r="AY58" i="13"/>
  <c r="G58" i="13"/>
  <c r="F58" i="13"/>
  <c r="AY57" i="13"/>
  <c r="G57" i="13"/>
  <c r="F57" i="13"/>
  <c r="G56" i="13"/>
  <c r="F56" i="13"/>
  <c r="AY55" i="13"/>
  <c r="G55" i="13"/>
  <c r="F55" i="13"/>
  <c r="G54" i="13"/>
  <c r="F54" i="13"/>
  <c r="G53" i="13"/>
  <c r="F53" i="13"/>
  <c r="H52" i="13"/>
  <c r="G52" i="13"/>
  <c r="F52" i="13"/>
  <c r="H51" i="13"/>
  <c r="G51" i="13"/>
  <c r="F51" i="13"/>
  <c r="AZ50" i="13"/>
  <c r="AY50" i="13"/>
  <c r="K50" i="13"/>
  <c r="H50" i="13"/>
  <c r="G50" i="13"/>
  <c r="F50" i="13"/>
  <c r="AY49" i="13"/>
  <c r="K49" i="13"/>
  <c r="H49" i="13"/>
  <c r="G49" i="13"/>
  <c r="F49" i="13"/>
  <c r="AY48" i="13"/>
  <c r="K48" i="13"/>
  <c r="H48" i="13"/>
  <c r="G48" i="13"/>
  <c r="F48" i="13"/>
  <c r="AZ47" i="13"/>
  <c r="K47" i="13"/>
  <c r="H47" i="13"/>
  <c r="G47" i="13"/>
  <c r="F47" i="13"/>
  <c r="AY46" i="13"/>
  <c r="K46" i="13"/>
  <c r="H46" i="13"/>
  <c r="G46" i="13"/>
  <c r="F46" i="13"/>
  <c r="AY45" i="13"/>
  <c r="K45" i="13"/>
  <c r="H45" i="13"/>
  <c r="G45" i="13"/>
  <c r="F45" i="13"/>
  <c r="K44" i="13"/>
  <c r="H44" i="13"/>
  <c r="G44" i="13"/>
  <c r="F44" i="13"/>
  <c r="AY43" i="13"/>
  <c r="K43" i="13"/>
  <c r="H43" i="13"/>
  <c r="G43" i="13"/>
  <c r="F43" i="13"/>
  <c r="K42" i="13"/>
  <c r="H42" i="13"/>
  <c r="G42" i="13"/>
  <c r="F42" i="13"/>
  <c r="K41" i="13"/>
  <c r="H41" i="13"/>
  <c r="G41" i="13"/>
  <c r="F41" i="13"/>
  <c r="K40" i="13"/>
  <c r="H40" i="13"/>
  <c r="G40" i="13"/>
  <c r="F40" i="13"/>
  <c r="L39" i="13"/>
  <c r="K39" i="13"/>
  <c r="H39" i="13"/>
  <c r="F39" i="13"/>
  <c r="AY38" i="13"/>
  <c r="K38" i="13"/>
  <c r="H38" i="13"/>
  <c r="F38" i="13"/>
  <c r="K37" i="13"/>
  <c r="H37" i="13"/>
  <c r="F37" i="13"/>
  <c r="AY36" i="13"/>
  <c r="K36" i="13"/>
  <c r="H36" i="13"/>
  <c r="F36" i="13"/>
  <c r="AY35" i="13"/>
  <c r="K35" i="13"/>
  <c r="G35" i="13"/>
  <c r="F35" i="13"/>
  <c r="AY34" i="13"/>
  <c r="K34" i="13"/>
  <c r="G34" i="13"/>
  <c r="F34" i="13"/>
  <c r="AY33" i="13"/>
  <c r="K33" i="13"/>
  <c r="G33" i="13"/>
  <c r="F33" i="13"/>
  <c r="H32" i="13"/>
  <c r="G32" i="13"/>
  <c r="F32" i="13"/>
  <c r="AY31" i="13"/>
  <c r="K31" i="13"/>
  <c r="H31" i="13"/>
  <c r="G31" i="13"/>
  <c r="F31" i="13"/>
  <c r="H30" i="13"/>
  <c r="G30" i="13"/>
  <c r="F30" i="13"/>
  <c r="H29" i="13"/>
  <c r="G29" i="13"/>
  <c r="F29" i="13"/>
  <c r="H28" i="13"/>
  <c r="G28" i="13"/>
  <c r="F28" i="13"/>
  <c r="AZ27" i="13"/>
  <c r="H27" i="13"/>
  <c r="G27" i="13"/>
  <c r="F27" i="13"/>
  <c r="AY26" i="13"/>
  <c r="H26" i="13"/>
  <c r="G26" i="13"/>
  <c r="F26" i="13"/>
  <c r="AY25" i="13"/>
  <c r="H25" i="13"/>
  <c r="G25" i="13"/>
  <c r="F25" i="13"/>
  <c r="H24" i="13"/>
  <c r="G24" i="13"/>
  <c r="F24" i="13"/>
  <c r="AZ23" i="13"/>
  <c r="H23" i="13"/>
  <c r="G23" i="13"/>
  <c r="F23" i="13"/>
  <c r="AY22" i="13"/>
  <c r="H22" i="13"/>
  <c r="G22" i="13"/>
  <c r="F22" i="13"/>
  <c r="AZ21" i="13"/>
  <c r="AY21" i="13"/>
  <c r="H21" i="13"/>
  <c r="G21" i="13"/>
  <c r="F21" i="13"/>
  <c r="K20" i="13"/>
  <c r="H20" i="13"/>
  <c r="G20" i="13"/>
  <c r="F20" i="13"/>
  <c r="AY19" i="13"/>
  <c r="K19" i="13"/>
  <c r="H19" i="13"/>
  <c r="G19" i="13"/>
  <c r="F19" i="13"/>
  <c r="K18" i="13"/>
  <c r="H18" i="13"/>
  <c r="G18" i="13"/>
  <c r="F18" i="13"/>
  <c r="K17" i="13"/>
  <c r="H17" i="13"/>
  <c r="G17" i="13"/>
  <c r="F17" i="13"/>
  <c r="AZ16" i="13"/>
  <c r="K16" i="13"/>
  <c r="H16" i="13"/>
  <c r="G16" i="13"/>
  <c r="F16" i="13"/>
  <c r="L15" i="13"/>
  <c r="K15" i="13"/>
  <c r="H15" i="13"/>
  <c r="G15" i="13"/>
  <c r="F15" i="13"/>
  <c r="AY14" i="13"/>
  <c r="K14" i="13"/>
  <c r="H14" i="13"/>
  <c r="G14" i="13"/>
  <c r="F14" i="13"/>
  <c r="AY13" i="13"/>
  <c r="K13" i="13"/>
  <c r="H13" i="13"/>
  <c r="G13" i="13"/>
  <c r="F13" i="13"/>
  <c r="AY12" i="13"/>
  <c r="K12" i="13"/>
  <c r="H12" i="13"/>
  <c r="F12" i="13"/>
  <c r="AY11" i="13"/>
  <c r="K11" i="13"/>
  <c r="H11" i="13"/>
  <c r="F11" i="13"/>
  <c r="AY10" i="13"/>
  <c r="K10" i="13"/>
  <c r="H10" i="13"/>
  <c r="F10" i="13"/>
  <c r="AY9" i="13"/>
  <c r="K9" i="13"/>
  <c r="H9" i="13"/>
  <c r="F9" i="13"/>
  <c r="K8" i="13"/>
  <c r="H8" i="13"/>
  <c r="F8" i="13"/>
  <c r="AY7" i="13"/>
  <c r="K7" i="13"/>
  <c r="H7" i="13"/>
  <c r="F7" i="13"/>
  <c r="K6" i="13"/>
  <c r="H6" i="13"/>
  <c r="F6" i="13"/>
  <c r="K5" i="13"/>
  <c r="H5" i="13"/>
  <c r="F5" i="13"/>
  <c r="K4" i="13"/>
  <c r="H4" i="13"/>
  <c r="F4" i="13"/>
  <c r="K3" i="13"/>
  <c r="H3" i="13"/>
  <c r="F3" i="13"/>
  <c r="BB2" i="13"/>
  <c r="BA2" i="13"/>
  <c r="AZ2" i="13"/>
  <c r="L2" i="13"/>
  <c r="K2" i="13"/>
  <c r="J2" i="13"/>
  <c r="I2" i="13"/>
  <c r="H2" i="13"/>
  <c r="G2" i="13"/>
  <c r="F2" i="13"/>
  <c r="U982" i="12"/>
  <c r="U978" i="12"/>
  <c r="U977" i="12"/>
  <c r="U976" i="12"/>
  <c r="M976" i="12"/>
  <c r="U973" i="12"/>
  <c r="M973" i="12"/>
  <c r="AI972" i="12"/>
  <c r="AH972" i="12"/>
  <c r="AG972" i="12"/>
  <c r="AF972" i="12"/>
  <c r="AE972" i="12"/>
  <c r="AD972" i="12"/>
  <c r="AA972" i="12"/>
  <c r="Z972" i="12"/>
  <c r="Y972" i="12"/>
  <c r="X972" i="12"/>
  <c r="W972" i="12"/>
  <c r="V972" i="12"/>
  <c r="S972" i="12"/>
  <c r="R972" i="12"/>
  <c r="Q972" i="12"/>
  <c r="P972" i="12"/>
  <c r="O972" i="12"/>
  <c r="N972" i="12"/>
  <c r="AK971" i="12"/>
  <c r="AC982" i="12" s="1"/>
  <c r="M971" i="12"/>
  <c r="M982" i="12" s="1"/>
  <c r="AK967" i="12"/>
  <c r="AC978" i="12" s="1"/>
  <c r="M967" i="12"/>
  <c r="M978" i="12" s="1"/>
  <c r="AK966" i="12"/>
  <c r="AC977" i="12" s="1"/>
  <c r="M966" i="12"/>
  <c r="M977" i="12" s="1"/>
  <c r="AK965" i="12"/>
  <c r="AC976" i="12" s="1"/>
  <c r="AK962" i="12"/>
  <c r="AC973" i="12" s="1"/>
  <c r="Y961" i="12"/>
  <c r="U959" i="12"/>
  <c r="U955" i="12"/>
  <c r="U954" i="12"/>
  <c r="U953" i="12"/>
  <c r="M953" i="12"/>
  <c r="U950" i="12"/>
  <c r="M950" i="12"/>
  <c r="AI949" i="12"/>
  <c r="AH949" i="12"/>
  <c r="AG949" i="12"/>
  <c r="AF949" i="12"/>
  <c r="AE949" i="12"/>
  <c r="AD949" i="12"/>
  <c r="AA949" i="12"/>
  <c r="Z949" i="12"/>
  <c r="Y949" i="12"/>
  <c r="X949" i="12"/>
  <c r="W949" i="12"/>
  <c r="V949" i="12"/>
  <c r="S949" i="12"/>
  <c r="R949" i="12"/>
  <c r="Q949" i="12"/>
  <c r="P949" i="12"/>
  <c r="O949" i="12"/>
  <c r="N949" i="12"/>
  <c r="AK948" i="12"/>
  <c r="AC959" i="12" s="1"/>
  <c r="M948" i="12"/>
  <c r="M959" i="12" s="1"/>
  <c r="AK944" i="12"/>
  <c r="AC955" i="12" s="1"/>
  <c r="M944" i="12"/>
  <c r="M955" i="12" s="1"/>
  <c r="AK943" i="12"/>
  <c r="AC954" i="12" s="1"/>
  <c r="M943" i="12"/>
  <c r="M954" i="12" s="1"/>
  <c r="AK942" i="12"/>
  <c r="AC953" i="12" s="1"/>
  <c r="AK939" i="12"/>
  <c r="AC950" i="12" s="1"/>
  <c r="Y938" i="12"/>
  <c r="AU736" i="12"/>
  <c r="AT736" i="12"/>
  <c r="AS736" i="12"/>
  <c r="AR736" i="12"/>
  <c r="AQ736" i="12"/>
  <c r="AP736" i="12"/>
  <c r="AO736" i="12"/>
  <c r="AN736" i="12"/>
  <c r="AM736" i="12"/>
  <c r="AL736" i="12"/>
  <c r="AK736" i="12"/>
  <c r="AI736" i="12"/>
  <c r="AH736" i="12"/>
  <c r="AG736" i="12"/>
  <c r="AF736" i="12"/>
  <c r="AE736" i="12"/>
  <c r="AD736" i="12"/>
  <c r="AC736" i="12"/>
  <c r="AB736" i="12"/>
  <c r="AA736" i="12"/>
  <c r="Z736" i="12"/>
  <c r="Y736" i="12"/>
  <c r="W736" i="12"/>
  <c r="V736" i="12"/>
  <c r="U736" i="12"/>
  <c r="T736" i="12"/>
  <c r="S736" i="12"/>
  <c r="R736" i="12"/>
  <c r="Q736" i="12"/>
  <c r="P736" i="12"/>
  <c r="O736" i="12"/>
  <c r="N736" i="12"/>
  <c r="M736" i="12"/>
  <c r="K736" i="12"/>
  <c r="H736" i="12"/>
  <c r="H90" i="12" s="1"/>
  <c r="G736" i="12"/>
  <c r="AU735" i="12"/>
  <c r="AT735" i="12"/>
  <c r="AS735" i="12"/>
  <c r="AR735" i="12"/>
  <c r="AQ735" i="12"/>
  <c r="AP735" i="12"/>
  <c r="AO735" i="12"/>
  <c r="AN735" i="12"/>
  <c r="AM735" i="12"/>
  <c r="AL735" i="12"/>
  <c r="AK735" i="12"/>
  <c r="AI735" i="12"/>
  <c r="AH735" i="12"/>
  <c r="AG735" i="12"/>
  <c r="AF735" i="12"/>
  <c r="AE735" i="12"/>
  <c r="AD735" i="12"/>
  <c r="AC735" i="12"/>
  <c r="AB735" i="12"/>
  <c r="AA735" i="12"/>
  <c r="Z735" i="12"/>
  <c r="Y735" i="12"/>
  <c r="W735" i="12"/>
  <c r="V735" i="12"/>
  <c r="U735" i="12"/>
  <c r="T735" i="12"/>
  <c r="S735" i="12"/>
  <c r="R735" i="12"/>
  <c r="Q735" i="12"/>
  <c r="P735" i="12"/>
  <c r="O735" i="12"/>
  <c r="N735" i="12"/>
  <c r="M735" i="12"/>
  <c r="K735" i="12"/>
  <c r="K89" i="12" s="1"/>
  <c r="H735" i="12"/>
  <c r="G735" i="12"/>
  <c r="AU734" i="12"/>
  <c r="AT734" i="12"/>
  <c r="AS734" i="12"/>
  <c r="AR734" i="12"/>
  <c r="AQ734" i="12"/>
  <c r="AP734" i="12"/>
  <c r="AO734" i="12"/>
  <c r="AN734" i="12"/>
  <c r="AM734" i="12"/>
  <c r="AL734" i="12"/>
  <c r="AK734" i="12"/>
  <c r="AI734" i="12"/>
  <c r="AH734" i="12"/>
  <c r="AG734" i="12"/>
  <c r="AF734" i="12"/>
  <c r="AE734" i="12"/>
  <c r="AD734" i="12"/>
  <c r="AC734" i="12"/>
  <c r="AB734" i="12"/>
  <c r="AA734" i="12"/>
  <c r="Z734" i="12"/>
  <c r="Y734" i="12"/>
  <c r="W734" i="12"/>
  <c r="V734" i="12"/>
  <c r="U734" i="12"/>
  <c r="T734" i="12"/>
  <c r="S734" i="12"/>
  <c r="R734" i="12"/>
  <c r="Q734" i="12"/>
  <c r="P734" i="12"/>
  <c r="O734" i="12"/>
  <c r="N734" i="12"/>
  <c r="M734" i="12"/>
  <c r="K734" i="12"/>
  <c r="K88" i="12" s="1"/>
  <c r="H734" i="12"/>
  <c r="G734" i="12"/>
  <c r="AU733" i="12"/>
  <c r="AT733" i="12"/>
  <c r="AS733" i="12"/>
  <c r="AR733" i="12"/>
  <c r="AQ733" i="12"/>
  <c r="AP733" i="12"/>
  <c r="AO733" i="12"/>
  <c r="AN733" i="12"/>
  <c r="AM733" i="12"/>
  <c r="AL733" i="12"/>
  <c r="AK733" i="12"/>
  <c r="AI733" i="12"/>
  <c r="AH733" i="12"/>
  <c r="AG733" i="12"/>
  <c r="AF733" i="12"/>
  <c r="AE733" i="12"/>
  <c r="AD733" i="12"/>
  <c r="AC733" i="12"/>
  <c r="AB733" i="12"/>
  <c r="AA733" i="12"/>
  <c r="Z733" i="12"/>
  <c r="Y733" i="12"/>
  <c r="W733" i="12"/>
  <c r="V733" i="12"/>
  <c r="U733" i="12"/>
  <c r="T733" i="12"/>
  <c r="S733" i="12"/>
  <c r="R733" i="12"/>
  <c r="Q733" i="12"/>
  <c r="P733" i="12"/>
  <c r="O733" i="12"/>
  <c r="N733" i="12"/>
  <c r="M733" i="12"/>
  <c r="K733" i="12"/>
  <c r="H733" i="12"/>
  <c r="AX733" i="12" s="1"/>
  <c r="AZ87" i="12" s="1"/>
  <c r="G733" i="12"/>
  <c r="G87" i="12" s="1"/>
  <c r="AU732" i="12"/>
  <c r="AT732" i="12"/>
  <c r="AS732" i="12"/>
  <c r="AR732" i="12"/>
  <c r="AQ732" i="12"/>
  <c r="AP732" i="12"/>
  <c r="AO732" i="12"/>
  <c r="AN732" i="12"/>
  <c r="AM732" i="12"/>
  <c r="AL732" i="12"/>
  <c r="AK732" i="12"/>
  <c r="AI732" i="12"/>
  <c r="AH732" i="12"/>
  <c r="AG732" i="12"/>
  <c r="AF732" i="12"/>
  <c r="AE732" i="12"/>
  <c r="AD732" i="12"/>
  <c r="AC732" i="12"/>
  <c r="AB732" i="12"/>
  <c r="AA732" i="12"/>
  <c r="Z732" i="12"/>
  <c r="Y732" i="12"/>
  <c r="W732" i="12"/>
  <c r="V732" i="12"/>
  <c r="U732" i="12"/>
  <c r="T732" i="12"/>
  <c r="S732" i="12"/>
  <c r="R732" i="12"/>
  <c r="Q732" i="12"/>
  <c r="P732" i="12"/>
  <c r="O732" i="12"/>
  <c r="N732" i="12"/>
  <c r="M732" i="12"/>
  <c r="K732" i="12"/>
  <c r="K86" i="12" s="1"/>
  <c r="H732" i="12"/>
  <c r="G732" i="12"/>
  <c r="G86" i="12" s="1"/>
  <c r="AU731" i="12"/>
  <c r="AT731" i="12"/>
  <c r="AS731" i="12"/>
  <c r="AR731" i="12"/>
  <c r="AQ731" i="12"/>
  <c r="AP731" i="12"/>
  <c r="AO731" i="12"/>
  <c r="AN731" i="12"/>
  <c r="AM731" i="12"/>
  <c r="AL731" i="12"/>
  <c r="AK731" i="12"/>
  <c r="AI731" i="12"/>
  <c r="AH731" i="12"/>
  <c r="AG731" i="12"/>
  <c r="AF731" i="12"/>
  <c r="AE731" i="12"/>
  <c r="AD731" i="12"/>
  <c r="AC731" i="12"/>
  <c r="AB731" i="12"/>
  <c r="AA731" i="12"/>
  <c r="Z731" i="12"/>
  <c r="Y731" i="12"/>
  <c r="W731" i="12"/>
  <c r="V731" i="12"/>
  <c r="U731" i="12"/>
  <c r="T731" i="12"/>
  <c r="S731" i="12"/>
  <c r="R731" i="12"/>
  <c r="Q731" i="12"/>
  <c r="P731" i="12"/>
  <c r="O731" i="12"/>
  <c r="N731" i="12"/>
  <c r="M731" i="12"/>
  <c r="K731" i="12"/>
  <c r="K85" i="12" s="1"/>
  <c r="H731" i="12"/>
  <c r="G731" i="12"/>
  <c r="G85" i="12" s="1"/>
  <c r="AU730" i="12"/>
  <c r="AT730" i="12"/>
  <c r="AS730" i="12"/>
  <c r="AR730" i="12"/>
  <c r="AQ730" i="12"/>
  <c r="AP730" i="12"/>
  <c r="AO730" i="12"/>
  <c r="AN730" i="12"/>
  <c r="AM730" i="12"/>
  <c r="AL730" i="12"/>
  <c r="AK730" i="12"/>
  <c r="AI730" i="12"/>
  <c r="AH730" i="12"/>
  <c r="AG730" i="12"/>
  <c r="AF730" i="12"/>
  <c r="AE730" i="12"/>
  <c r="AD730" i="12"/>
  <c r="AC730" i="12"/>
  <c r="AB730" i="12"/>
  <c r="AA730" i="12"/>
  <c r="Z730" i="12"/>
  <c r="Y730" i="12"/>
  <c r="W730" i="12"/>
  <c r="V730" i="12"/>
  <c r="U730" i="12"/>
  <c r="T730" i="12"/>
  <c r="S730" i="12"/>
  <c r="R730" i="12"/>
  <c r="Q730" i="12"/>
  <c r="P730" i="12"/>
  <c r="O730" i="12"/>
  <c r="N730" i="12"/>
  <c r="M730" i="12"/>
  <c r="K730" i="12"/>
  <c r="K84" i="12" s="1"/>
  <c r="H730" i="12"/>
  <c r="AX730" i="12" s="1"/>
  <c r="AZ84" i="12" s="1"/>
  <c r="G730" i="12"/>
  <c r="G84" i="12" s="1"/>
  <c r="AU729" i="12"/>
  <c r="AT729" i="12"/>
  <c r="AS729" i="12"/>
  <c r="AR729" i="12"/>
  <c r="AQ729" i="12"/>
  <c r="AP729" i="12"/>
  <c r="AO729" i="12"/>
  <c r="AN729" i="12"/>
  <c r="AM729" i="12"/>
  <c r="AL729" i="12"/>
  <c r="AK729" i="12"/>
  <c r="AI729" i="12"/>
  <c r="AH729" i="12"/>
  <c r="AG729" i="12"/>
  <c r="AF729" i="12"/>
  <c r="AE729" i="12"/>
  <c r="AD729" i="12"/>
  <c r="AC729" i="12"/>
  <c r="AB729" i="12"/>
  <c r="AA729" i="12"/>
  <c r="Z729" i="12"/>
  <c r="Y729" i="12"/>
  <c r="W729" i="12"/>
  <c r="V729" i="12"/>
  <c r="U729" i="12"/>
  <c r="T729" i="12"/>
  <c r="S729" i="12"/>
  <c r="R729" i="12"/>
  <c r="Q729" i="12"/>
  <c r="P729" i="12"/>
  <c r="O729" i="12"/>
  <c r="N729" i="12"/>
  <c r="M729" i="12"/>
  <c r="K729" i="12"/>
  <c r="K83" i="12" s="1"/>
  <c r="H729" i="12"/>
  <c r="G729" i="12"/>
  <c r="AU728" i="12"/>
  <c r="AT728" i="12"/>
  <c r="AS728" i="12"/>
  <c r="AR728" i="12"/>
  <c r="AQ728" i="12"/>
  <c r="AP728" i="12"/>
  <c r="AO728" i="12"/>
  <c r="AN728" i="12"/>
  <c r="AM728" i="12"/>
  <c r="AL728" i="12"/>
  <c r="AK728" i="12"/>
  <c r="AI728" i="12"/>
  <c r="AH728" i="12"/>
  <c r="AG728" i="12"/>
  <c r="AF728" i="12"/>
  <c r="AE728" i="12"/>
  <c r="AD728" i="12"/>
  <c r="AC728" i="12"/>
  <c r="AB728" i="12"/>
  <c r="AA728" i="12"/>
  <c r="Z728" i="12"/>
  <c r="Y728" i="12"/>
  <c r="W728" i="12"/>
  <c r="V728" i="12"/>
  <c r="U728" i="12"/>
  <c r="T728" i="12"/>
  <c r="S728" i="12"/>
  <c r="R728" i="12"/>
  <c r="Q728" i="12"/>
  <c r="P728" i="12"/>
  <c r="O728" i="12"/>
  <c r="N728" i="12"/>
  <c r="M728" i="12"/>
  <c r="K728" i="12"/>
  <c r="K82" i="12" s="1"/>
  <c r="H728" i="12"/>
  <c r="AX728" i="12" s="1"/>
  <c r="AZ82" i="12" s="1"/>
  <c r="G728" i="12"/>
  <c r="AU727" i="12"/>
  <c r="AT727" i="12"/>
  <c r="AS727" i="12"/>
  <c r="AR727" i="12"/>
  <c r="AQ727" i="12"/>
  <c r="AP727" i="12"/>
  <c r="AO727" i="12"/>
  <c r="AN727" i="12"/>
  <c r="AM727" i="12"/>
  <c r="AL727" i="12"/>
  <c r="AK727" i="12"/>
  <c r="AI727" i="12"/>
  <c r="AH727" i="12"/>
  <c r="AG727" i="12"/>
  <c r="AF727" i="12"/>
  <c r="AE727" i="12"/>
  <c r="AD727" i="12"/>
  <c r="AC727" i="12"/>
  <c r="AB727" i="12"/>
  <c r="AA727" i="12"/>
  <c r="Z727" i="12"/>
  <c r="Y727" i="12"/>
  <c r="W727" i="12"/>
  <c r="V727" i="12"/>
  <c r="U727" i="12"/>
  <c r="T727" i="12"/>
  <c r="S727" i="12"/>
  <c r="R727" i="12"/>
  <c r="Q727" i="12"/>
  <c r="P727" i="12"/>
  <c r="O727" i="12"/>
  <c r="N727" i="12"/>
  <c r="M727" i="12"/>
  <c r="K727" i="12"/>
  <c r="K81" i="12" s="1"/>
  <c r="H727" i="12"/>
  <c r="G727" i="12"/>
  <c r="AU726" i="12"/>
  <c r="AT726" i="12"/>
  <c r="AS726" i="12"/>
  <c r="AR726" i="12"/>
  <c r="AQ726" i="12"/>
  <c r="AP726" i="12"/>
  <c r="AO726" i="12"/>
  <c r="AN726" i="12"/>
  <c r="AM726" i="12"/>
  <c r="AL726" i="12"/>
  <c r="AK726" i="12"/>
  <c r="AI726" i="12"/>
  <c r="AH726" i="12"/>
  <c r="AG726" i="12"/>
  <c r="AF726" i="12"/>
  <c r="AE726" i="12"/>
  <c r="AD726" i="12"/>
  <c r="AC726" i="12"/>
  <c r="AB726" i="12"/>
  <c r="AA726" i="12"/>
  <c r="Z726" i="12"/>
  <c r="Y726" i="12"/>
  <c r="W726" i="12"/>
  <c r="V726" i="12"/>
  <c r="U726" i="12"/>
  <c r="T726" i="12"/>
  <c r="S726" i="12"/>
  <c r="R726" i="12"/>
  <c r="Q726" i="12"/>
  <c r="P726" i="12"/>
  <c r="O726" i="12"/>
  <c r="N726" i="12"/>
  <c r="M726" i="12"/>
  <c r="K726" i="12"/>
  <c r="K80" i="12" s="1"/>
  <c r="H726" i="12"/>
  <c r="H80" i="12" s="1"/>
  <c r="G726" i="12"/>
  <c r="AU725" i="12"/>
  <c r="AT725" i="12"/>
  <c r="AS725" i="12"/>
  <c r="AR725" i="12"/>
  <c r="AQ725" i="12"/>
  <c r="AP725" i="12"/>
  <c r="AO725" i="12"/>
  <c r="AN725" i="12"/>
  <c r="AM725" i="12"/>
  <c r="AL725" i="12"/>
  <c r="AK725" i="12"/>
  <c r="AI725" i="12"/>
  <c r="AH725" i="12"/>
  <c r="AG725" i="12"/>
  <c r="AF725" i="12"/>
  <c r="AE725" i="12"/>
  <c r="AD725" i="12"/>
  <c r="AC725" i="12"/>
  <c r="AB725" i="12"/>
  <c r="AA725" i="12"/>
  <c r="Z725" i="12"/>
  <c r="Y725" i="12"/>
  <c r="W725" i="12"/>
  <c r="V725" i="12"/>
  <c r="U725" i="12"/>
  <c r="T725" i="12"/>
  <c r="S725" i="12"/>
  <c r="R725" i="12"/>
  <c r="Q725" i="12"/>
  <c r="P725" i="12"/>
  <c r="O725" i="12"/>
  <c r="N725" i="12"/>
  <c r="M725" i="12"/>
  <c r="K725" i="12"/>
  <c r="K79" i="12" s="1"/>
  <c r="H725" i="12"/>
  <c r="H415" i="12" s="1"/>
  <c r="G725" i="12"/>
  <c r="AU724" i="12"/>
  <c r="AT724" i="12"/>
  <c r="AS724" i="12"/>
  <c r="AR724" i="12"/>
  <c r="AQ724" i="12"/>
  <c r="AP724" i="12"/>
  <c r="AO724" i="12"/>
  <c r="AN724" i="12"/>
  <c r="AM724" i="12"/>
  <c r="AL724" i="12"/>
  <c r="AK724" i="12"/>
  <c r="AI724" i="12"/>
  <c r="AH724" i="12"/>
  <c r="AG724" i="12"/>
  <c r="AF724" i="12"/>
  <c r="AE724" i="12"/>
  <c r="AD724" i="12"/>
  <c r="AC724" i="12"/>
  <c r="AB724" i="12"/>
  <c r="AA724" i="12"/>
  <c r="Z724" i="12"/>
  <c r="Y724" i="12"/>
  <c r="W724" i="12"/>
  <c r="V724" i="12"/>
  <c r="U724" i="12"/>
  <c r="T724" i="12"/>
  <c r="S724" i="12"/>
  <c r="R724" i="12"/>
  <c r="Q724" i="12"/>
  <c r="P724" i="12"/>
  <c r="O724" i="12"/>
  <c r="N724" i="12"/>
  <c r="M724" i="12"/>
  <c r="K724" i="12"/>
  <c r="H724" i="12"/>
  <c r="H414" i="12" s="1"/>
  <c r="G724" i="12"/>
  <c r="AU723" i="12"/>
  <c r="AT723" i="12"/>
  <c r="AS723" i="12"/>
  <c r="AR723" i="12"/>
  <c r="AQ723" i="12"/>
  <c r="AP723" i="12"/>
  <c r="AO723" i="12"/>
  <c r="AN723" i="12"/>
  <c r="AM723" i="12"/>
  <c r="AL723" i="12"/>
  <c r="AK723" i="12"/>
  <c r="AI723" i="12"/>
  <c r="AH723" i="12"/>
  <c r="AG723" i="12"/>
  <c r="AF723" i="12"/>
  <c r="AE723" i="12"/>
  <c r="AD723" i="12"/>
  <c r="AC723" i="12"/>
  <c r="AB723" i="12"/>
  <c r="AA723" i="12"/>
  <c r="Z723" i="12"/>
  <c r="Y723" i="12"/>
  <c r="W723" i="12"/>
  <c r="V723" i="12"/>
  <c r="U723" i="12"/>
  <c r="T723" i="12"/>
  <c r="S723" i="12"/>
  <c r="R723" i="12"/>
  <c r="Q723" i="12"/>
  <c r="P723" i="12"/>
  <c r="O723" i="12"/>
  <c r="N723" i="12"/>
  <c r="M723" i="12"/>
  <c r="K723" i="12"/>
  <c r="K77" i="12" s="1"/>
  <c r="H723" i="12"/>
  <c r="G723" i="12"/>
  <c r="AU722" i="12"/>
  <c r="AT722" i="12"/>
  <c r="AS722" i="12"/>
  <c r="AR722" i="12"/>
  <c r="AQ722" i="12"/>
  <c r="AP722" i="12"/>
  <c r="AO722" i="12"/>
  <c r="AN722" i="12"/>
  <c r="AM722" i="12"/>
  <c r="AL722" i="12"/>
  <c r="AK722" i="12"/>
  <c r="AI722" i="12"/>
  <c r="AH722" i="12"/>
  <c r="AG722" i="12"/>
  <c r="AF722" i="12"/>
  <c r="AE722" i="12"/>
  <c r="AD722" i="12"/>
  <c r="AC722" i="12"/>
  <c r="AB722" i="12"/>
  <c r="AA722" i="12"/>
  <c r="Z722" i="12"/>
  <c r="Y722" i="12"/>
  <c r="W722" i="12"/>
  <c r="V722" i="12"/>
  <c r="U722" i="12"/>
  <c r="T722" i="12"/>
  <c r="S722" i="12"/>
  <c r="R722" i="12"/>
  <c r="Q722" i="12"/>
  <c r="P722" i="12"/>
  <c r="O722" i="12"/>
  <c r="N722" i="12"/>
  <c r="M722" i="12"/>
  <c r="K722" i="12"/>
  <c r="K76" i="12" s="1"/>
  <c r="H722" i="12"/>
  <c r="H412" i="12" s="1"/>
  <c r="G722" i="12"/>
  <c r="AU721" i="12"/>
  <c r="AT721" i="12"/>
  <c r="AS721" i="12"/>
  <c r="AR721" i="12"/>
  <c r="AQ721" i="12"/>
  <c r="AP721" i="12"/>
  <c r="AO721" i="12"/>
  <c r="AN721" i="12"/>
  <c r="AM721" i="12"/>
  <c r="AL721" i="12"/>
  <c r="AK721" i="12"/>
  <c r="AI721" i="12"/>
  <c r="AH721" i="12"/>
  <c r="AG721" i="12"/>
  <c r="AF721" i="12"/>
  <c r="AE721" i="12"/>
  <c r="AD721" i="12"/>
  <c r="AC721" i="12"/>
  <c r="AB721" i="12"/>
  <c r="AA721" i="12"/>
  <c r="Z721" i="12"/>
  <c r="Y721" i="12"/>
  <c r="W721" i="12"/>
  <c r="V721" i="12"/>
  <c r="U721" i="12"/>
  <c r="T721" i="12"/>
  <c r="S721" i="12"/>
  <c r="R721" i="12"/>
  <c r="Q721" i="12"/>
  <c r="P721" i="12"/>
  <c r="O721" i="12"/>
  <c r="N721" i="12"/>
  <c r="M721" i="12"/>
  <c r="K721" i="12"/>
  <c r="K75" i="12" s="1"/>
  <c r="H721" i="12"/>
  <c r="G721" i="12"/>
  <c r="AU720" i="12"/>
  <c r="AT720" i="12"/>
  <c r="AS720" i="12"/>
  <c r="AR720" i="12"/>
  <c r="AQ720" i="12"/>
  <c r="AP720" i="12"/>
  <c r="AO720" i="12"/>
  <c r="AN720" i="12"/>
  <c r="AM720" i="12"/>
  <c r="AL720" i="12"/>
  <c r="AK720" i="12"/>
  <c r="AI720" i="12"/>
  <c r="AH720" i="12"/>
  <c r="AG720" i="12"/>
  <c r="AF720" i="12"/>
  <c r="AE720" i="12"/>
  <c r="AD720" i="12"/>
  <c r="AC720" i="12"/>
  <c r="AB720" i="12"/>
  <c r="AA720" i="12"/>
  <c r="Z720" i="12"/>
  <c r="Y720" i="12"/>
  <c r="W720" i="12"/>
  <c r="V720" i="12"/>
  <c r="U720" i="12"/>
  <c r="T720" i="12"/>
  <c r="S720" i="12"/>
  <c r="R720" i="12"/>
  <c r="Q720" i="12"/>
  <c r="P720" i="12"/>
  <c r="O720" i="12"/>
  <c r="N720" i="12"/>
  <c r="M720" i="12"/>
  <c r="K720" i="12"/>
  <c r="K74" i="12" s="1"/>
  <c r="H720" i="12"/>
  <c r="H74" i="12" s="1"/>
  <c r="G720" i="12"/>
  <c r="AU719" i="12"/>
  <c r="AT719" i="12"/>
  <c r="AS719" i="12"/>
  <c r="AR719" i="12"/>
  <c r="AQ719" i="12"/>
  <c r="AP719" i="12"/>
  <c r="AO719" i="12"/>
  <c r="AN719" i="12"/>
  <c r="AM719" i="12"/>
  <c r="AL719" i="12"/>
  <c r="AK719" i="12"/>
  <c r="AI719" i="12"/>
  <c r="AH719" i="12"/>
  <c r="AG719" i="12"/>
  <c r="AF719" i="12"/>
  <c r="AE719" i="12"/>
  <c r="AD719" i="12"/>
  <c r="AC719" i="12"/>
  <c r="AB719" i="12"/>
  <c r="AA719" i="12"/>
  <c r="Z719" i="12"/>
  <c r="Y719" i="12"/>
  <c r="W719" i="12"/>
  <c r="V719" i="12"/>
  <c r="U719" i="12"/>
  <c r="T719" i="12"/>
  <c r="S719" i="12"/>
  <c r="R719" i="12"/>
  <c r="Q719" i="12"/>
  <c r="P719" i="12"/>
  <c r="O719" i="12"/>
  <c r="N719" i="12"/>
  <c r="M719" i="12"/>
  <c r="K719" i="12"/>
  <c r="K73" i="12" s="1"/>
  <c r="H719" i="12"/>
  <c r="H73" i="12" s="1"/>
  <c r="G719" i="12"/>
  <c r="AU718" i="12"/>
  <c r="AT718" i="12"/>
  <c r="AS718" i="12"/>
  <c r="AR718" i="12"/>
  <c r="AQ718" i="12"/>
  <c r="AP718" i="12"/>
  <c r="AO718" i="12"/>
  <c r="AN718" i="12"/>
  <c r="AM718" i="12"/>
  <c r="AL718" i="12"/>
  <c r="AK718" i="12"/>
  <c r="AI718" i="12"/>
  <c r="AH718" i="12"/>
  <c r="AG718" i="12"/>
  <c r="AF718" i="12"/>
  <c r="AE718" i="12"/>
  <c r="AD718" i="12"/>
  <c r="AC718" i="12"/>
  <c r="AB718" i="12"/>
  <c r="AA718" i="12"/>
  <c r="Z718" i="12"/>
  <c r="Y718" i="12"/>
  <c r="W718" i="12"/>
  <c r="V718" i="12"/>
  <c r="U718" i="12"/>
  <c r="T718" i="12"/>
  <c r="S718" i="12"/>
  <c r="R718" i="12"/>
  <c r="Q718" i="12"/>
  <c r="P718" i="12"/>
  <c r="O718" i="12"/>
  <c r="N718" i="12"/>
  <c r="M718" i="12"/>
  <c r="K718" i="12"/>
  <c r="K72" i="12" s="1"/>
  <c r="H718" i="12"/>
  <c r="G718" i="12"/>
  <c r="AU717" i="12"/>
  <c r="AT717" i="12"/>
  <c r="AS717" i="12"/>
  <c r="AR717" i="12"/>
  <c r="AQ717" i="12"/>
  <c r="AP717" i="12"/>
  <c r="AO717" i="12"/>
  <c r="AN717" i="12"/>
  <c r="AM717" i="12"/>
  <c r="AL717" i="12"/>
  <c r="AK717" i="12"/>
  <c r="AI717" i="12"/>
  <c r="AH717" i="12"/>
  <c r="AG717" i="12"/>
  <c r="AF717" i="12"/>
  <c r="AE717" i="12"/>
  <c r="AD717" i="12"/>
  <c r="AC717" i="12"/>
  <c r="AB717" i="12"/>
  <c r="AA717" i="12"/>
  <c r="Z717" i="12"/>
  <c r="Y717" i="12"/>
  <c r="W717" i="12"/>
  <c r="V717" i="12"/>
  <c r="U717" i="12"/>
  <c r="T717" i="12"/>
  <c r="S717" i="12"/>
  <c r="R717" i="12"/>
  <c r="Q717" i="12"/>
  <c r="P717" i="12"/>
  <c r="O717" i="12"/>
  <c r="N717" i="12"/>
  <c r="M717" i="12"/>
  <c r="K717" i="12"/>
  <c r="K71" i="12" s="1"/>
  <c r="H717" i="12"/>
  <c r="H407" i="12" s="1"/>
  <c r="G717" i="12"/>
  <c r="AU716" i="12"/>
  <c r="AT716" i="12"/>
  <c r="AS716" i="12"/>
  <c r="AR716" i="12"/>
  <c r="AQ716" i="12"/>
  <c r="AP716" i="12"/>
  <c r="AO716" i="12"/>
  <c r="AN716" i="12"/>
  <c r="AM716" i="12"/>
  <c r="AL716" i="12"/>
  <c r="AK716" i="12"/>
  <c r="AI716" i="12"/>
  <c r="AH716" i="12"/>
  <c r="AG716" i="12"/>
  <c r="AF716" i="12"/>
  <c r="AE716" i="12"/>
  <c r="AD716" i="12"/>
  <c r="AC716" i="12"/>
  <c r="AB716" i="12"/>
  <c r="AA716" i="12"/>
  <c r="Z716" i="12"/>
  <c r="Y716" i="12"/>
  <c r="W716" i="12"/>
  <c r="V716" i="12"/>
  <c r="U716" i="12"/>
  <c r="T716" i="12"/>
  <c r="S716" i="12"/>
  <c r="R716" i="12"/>
  <c r="Q716" i="12"/>
  <c r="P716" i="12"/>
  <c r="O716" i="12"/>
  <c r="N716" i="12"/>
  <c r="M716" i="12"/>
  <c r="K716" i="12"/>
  <c r="K70" i="12" s="1"/>
  <c r="H716" i="12"/>
  <c r="G716" i="12"/>
  <c r="AU715" i="12"/>
  <c r="AT715" i="12"/>
  <c r="AS715" i="12"/>
  <c r="AR715" i="12"/>
  <c r="AQ715" i="12"/>
  <c r="AP715" i="12"/>
  <c r="AO715" i="12"/>
  <c r="AN715" i="12"/>
  <c r="AM715" i="12"/>
  <c r="AL715" i="12"/>
  <c r="AK715" i="12"/>
  <c r="AI715" i="12"/>
  <c r="AH715" i="12"/>
  <c r="AG715" i="12"/>
  <c r="AF715" i="12"/>
  <c r="AE715" i="12"/>
  <c r="AD715" i="12"/>
  <c r="AC715" i="12"/>
  <c r="AB715" i="12"/>
  <c r="AA715" i="12"/>
  <c r="Z715" i="12"/>
  <c r="Y715" i="12"/>
  <c r="W715" i="12"/>
  <c r="V715" i="12"/>
  <c r="U715" i="12"/>
  <c r="T715" i="12"/>
  <c r="S715" i="12"/>
  <c r="R715" i="12"/>
  <c r="Q715" i="12"/>
  <c r="P715" i="12"/>
  <c r="O715" i="12"/>
  <c r="N715" i="12"/>
  <c r="M715" i="12"/>
  <c r="K715" i="12"/>
  <c r="K69" i="12" s="1"/>
  <c r="H715" i="12"/>
  <c r="AX715" i="12" s="1"/>
  <c r="AZ69" i="12" s="1"/>
  <c r="G715" i="12"/>
  <c r="G69" i="12" s="1"/>
  <c r="AU714" i="12"/>
  <c r="AT714" i="12"/>
  <c r="AS714" i="12"/>
  <c r="AR714" i="12"/>
  <c r="AQ714" i="12"/>
  <c r="AP714" i="12"/>
  <c r="AO714" i="12"/>
  <c r="AN714" i="12"/>
  <c r="AM714" i="12"/>
  <c r="AL714" i="12"/>
  <c r="AK714" i="12"/>
  <c r="AI714" i="12"/>
  <c r="AH714" i="12"/>
  <c r="AG714" i="12"/>
  <c r="AF714" i="12"/>
  <c r="AE714" i="12"/>
  <c r="AD714" i="12"/>
  <c r="AC714" i="12"/>
  <c r="AB714" i="12"/>
  <c r="AA714" i="12"/>
  <c r="Z714" i="12"/>
  <c r="Y714" i="12"/>
  <c r="W714" i="12"/>
  <c r="V714" i="12"/>
  <c r="U714" i="12"/>
  <c r="T714" i="12"/>
  <c r="S714" i="12"/>
  <c r="R714" i="12"/>
  <c r="Q714" i="12"/>
  <c r="P714" i="12"/>
  <c r="O714" i="12"/>
  <c r="N714" i="12"/>
  <c r="M714" i="12"/>
  <c r="K714" i="12"/>
  <c r="K68" i="12" s="1"/>
  <c r="H714" i="12"/>
  <c r="G714" i="12"/>
  <c r="G68" i="12" s="1"/>
  <c r="AU713" i="12"/>
  <c r="AT713" i="12"/>
  <c r="AS713" i="12"/>
  <c r="AR713" i="12"/>
  <c r="AQ713" i="12"/>
  <c r="AP713" i="12"/>
  <c r="AO713" i="12"/>
  <c r="AN713" i="12"/>
  <c r="AM713" i="12"/>
  <c r="AL713" i="12"/>
  <c r="AK713" i="12"/>
  <c r="AI713" i="12"/>
  <c r="AH713" i="12"/>
  <c r="AG713" i="12"/>
  <c r="AF713" i="12"/>
  <c r="AE713" i="12"/>
  <c r="AD713" i="12"/>
  <c r="AC713" i="12"/>
  <c r="AB713" i="12"/>
  <c r="AA713" i="12"/>
  <c r="Z713" i="12"/>
  <c r="Y713" i="12"/>
  <c r="W713" i="12"/>
  <c r="V713" i="12"/>
  <c r="U713" i="12"/>
  <c r="T713" i="12"/>
  <c r="S713" i="12"/>
  <c r="R713" i="12"/>
  <c r="Q713" i="12"/>
  <c r="P713" i="12"/>
  <c r="O713" i="12"/>
  <c r="N713" i="12"/>
  <c r="M713" i="12"/>
  <c r="K713" i="12"/>
  <c r="K67" i="12" s="1"/>
  <c r="H713" i="12"/>
  <c r="G713" i="12"/>
  <c r="G67" i="12" s="1"/>
  <c r="AU712" i="12"/>
  <c r="AT712" i="12"/>
  <c r="AS712" i="12"/>
  <c r="AR712" i="12"/>
  <c r="AQ712" i="12"/>
  <c r="AP712" i="12"/>
  <c r="AO712" i="12"/>
  <c r="AN712" i="12"/>
  <c r="AM712" i="12"/>
  <c r="AL712" i="12"/>
  <c r="AK712" i="12"/>
  <c r="AI712" i="12"/>
  <c r="AH712" i="12"/>
  <c r="AG712" i="12"/>
  <c r="AF712" i="12"/>
  <c r="AE712" i="12"/>
  <c r="AD712" i="12"/>
  <c r="AC712" i="12"/>
  <c r="AB712" i="12"/>
  <c r="AA712" i="12"/>
  <c r="Z712" i="12"/>
  <c r="Y712" i="12"/>
  <c r="W712" i="12"/>
  <c r="V712" i="12"/>
  <c r="U712" i="12"/>
  <c r="T712" i="12"/>
  <c r="S712" i="12"/>
  <c r="R712" i="12"/>
  <c r="Q712" i="12"/>
  <c r="P712" i="12"/>
  <c r="O712" i="12"/>
  <c r="N712" i="12"/>
  <c r="M712" i="12"/>
  <c r="K712" i="12"/>
  <c r="K66" i="12" s="1"/>
  <c r="H712" i="12"/>
  <c r="AX712" i="12" s="1"/>
  <c r="AZ66" i="12" s="1"/>
  <c r="G712" i="12"/>
  <c r="AU711" i="12"/>
  <c r="AT711" i="12"/>
  <c r="AS711" i="12"/>
  <c r="AR711" i="12"/>
  <c r="AQ711" i="12"/>
  <c r="AP711" i="12"/>
  <c r="AO711" i="12"/>
  <c r="AN711" i="12"/>
  <c r="AM711" i="12"/>
  <c r="AL711" i="12"/>
  <c r="AK711" i="12"/>
  <c r="AI711" i="12"/>
  <c r="AH711" i="12"/>
  <c r="AG711" i="12"/>
  <c r="AF711" i="12"/>
  <c r="AE711" i="12"/>
  <c r="AD711" i="12"/>
  <c r="AC711" i="12"/>
  <c r="AB711" i="12"/>
  <c r="AA711" i="12"/>
  <c r="Z711" i="12"/>
  <c r="Y711" i="12"/>
  <c r="W711" i="12"/>
  <c r="V711" i="12"/>
  <c r="U711" i="12"/>
  <c r="T711" i="12"/>
  <c r="S711" i="12"/>
  <c r="R711" i="12"/>
  <c r="Q711" i="12"/>
  <c r="P711" i="12"/>
  <c r="O711" i="12"/>
  <c r="N711" i="12"/>
  <c r="M711" i="12"/>
  <c r="K711" i="12"/>
  <c r="K65" i="12" s="1"/>
  <c r="H711" i="12"/>
  <c r="AX711" i="12" s="1"/>
  <c r="AZ65" i="12" s="1"/>
  <c r="G711" i="12"/>
  <c r="AU710" i="12"/>
  <c r="AT710" i="12"/>
  <c r="AS710" i="12"/>
  <c r="AR710" i="12"/>
  <c r="AQ710" i="12"/>
  <c r="AP710" i="12"/>
  <c r="AO710" i="12"/>
  <c r="AN710" i="12"/>
  <c r="AM710" i="12"/>
  <c r="AL710" i="12"/>
  <c r="AK710" i="12"/>
  <c r="AI710" i="12"/>
  <c r="AH710" i="12"/>
  <c r="AG710" i="12"/>
  <c r="AF710" i="12"/>
  <c r="AE710" i="12"/>
  <c r="AD710" i="12"/>
  <c r="AC710" i="12"/>
  <c r="AB710" i="12"/>
  <c r="AA710" i="12"/>
  <c r="Z710" i="12"/>
  <c r="Y710" i="12"/>
  <c r="W710" i="12"/>
  <c r="V710" i="12"/>
  <c r="U710" i="12"/>
  <c r="T710" i="12"/>
  <c r="S710" i="12"/>
  <c r="R710" i="12"/>
  <c r="Q710" i="12"/>
  <c r="P710" i="12"/>
  <c r="O710" i="12"/>
  <c r="N710" i="12"/>
  <c r="M710" i="12"/>
  <c r="K710" i="12"/>
  <c r="H710" i="12"/>
  <c r="H400" i="12" s="1"/>
  <c r="G710" i="12"/>
  <c r="AU709" i="12"/>
  <c r="AT709" i="12"/>
  <c r="AS709" i="12"/>
  <c r="AR709" i="12"/>
  <c r="AQ709" i="12"/>
  <c r="AP709" i="12"/>
  <c r="AO709" i="12"/>
  <c r="AN709" i="12"/>
  <c r="AM709" i="12"/>
  <c r="AL709" i="12"/>
  <c r="AK709" i="12"/>
  <c r="AI709" i="12"/>
  <c r="AH709" i="12"/>
  <c r="AG709" i="12"/>
  <c r="AF709" i="12"/>
  <c r="AE709" i="12"/>
  <c r="AD709" i="12"/>
  <c r="AC709" i="12"/>
  <c r="AB709" i="12"/>
  <c r="AA709" i="12"/>
  <c r="Z709" i="12"/>
  <c r="Y709" i="12"/>
  <c r="W709" i="12"/>
  <c r="V709" i="12"/>
  <c r="U709" i="12"/>
  <c r="T709" i="12"/>
  <c r="S709" i="12"/>
  <c r="R709" i="12"/>
  <c r="Q709" i="12"/>
  <c r="P709" i="12"/>
  <c r="O709" i="12"/>
  <c r="N709" i="12"/>
  <c r="M709" i="12"/>
  <c r="K709" i="12"/>
  <c r="K63" i="12" s="1"/>
  <c r="H709" i="12"/>
  <c r="AX709" i="12" s="1"/>
  <c r="AZ63" i="12" s="1"/>
  <c r="G709" i="12"/>
  <c r="AU708" i="12"/>
  <c r="AT708" i="12"/>
  <c r="AS708" i="12"/>
  <c r="AR708" i="12"/>
  <c r="AQ708" i="12"/>
  <c r="AP708" i="12"/>
  <c r="AO708" i="12"/>
  <c r="AN708" i="12"/>
  <c r="AM708" i="12"/>
  <c r="AL708" i="12"/>
  <c r="AK708" i="12"/>
  <c r="AI708" i="12"/>
  <c r="AH708" i="12"/>
  <c r="AG708" i="12"/>
  <c r="AF708" i="12"/>
  <c r="AE708" i="12"/>
  <c r="AD708" i="12"/>
  <c r="AC708" i="12"/>
  <c r="AB708" i="12"/>
  <c r="AA708" i="12"/>
  <c r="Z708" i="12"/>
  <c r="Y708" i="12"/>
  <c r="W708" i="12"/>
  <c r="V708" i="12"/>
  <c r="U708" i="12"/>
  <c r="T708" i="12"/>
  <c r="S708" i="12"/>
  <c r="R708" i="12"/>
  <c r="Q708" i="12"/>
  <c r="P708" i="12"/>
  <c r="O708" i="12"/>
  <c r="N708" i="12"/>
  <c r="M708" i="12"/>
  <c r="K708" i="12"/>
  <c r="K62" i="12" s="1"/>
  <c r="H708" i="12"/>
  <c r="H62" i="12" s="1"/>
  <c r="G708" i="12"/>
  <c r="AU707" i="12"/>
  <c r="AT707" i="12"/>
  <c r="AS707" i="12"/>
  <c r="AR707" i="12"/>
  <c r="AQ707" i="12"/>
  <c r="AP707" i="12"/>
  <c r="AO707" i="12"/>
  <c r="AN707" i="12"/>
  <c r="AM707" i="12"/>
  <c r="AL707" i="12"/>
  <c r="AK707" i="12"/>
  <c r="AI707" i="12"/>
  <c r="AH707" i="12"/>
  <c r="AG707" i="12"/>
  <c r="AF707" i="12"/>
  <c r="AE707" i="12"/>
  <c r="AD707" i="12"/>
  <c r="AC707" i="12"/>
  <c r="AB707" i="12"/>
  <c r="AA707" i="12"/>
  <c r="Z707" i="12"/>
  <c r="Y707" i="12"/>
  <c r="W707" i="12"/>
  <c r="V707" i="12"/>
  <c r="U707" i="12"/>
  <c r="T707" i="12"/>
  <c r="S707" i="12"/>
  <c r="R707" i="12"/>
  <c r="Q707" i="12"/>
  <c r="P707" i="12"/>
  <c r="O707" i="12"/>
  <c r="N707" i="12"/>
  <c r="M707" i="12"/>
  <c r="K707" i="12"/>
  <c r="K61" i="12" s="1"/>
  <c r="H707" i="12"/>
  <c r="H61" i="12" s="1"/>
  <c r="G707" i="12"/>
  <c r="AU706" i="12"/>
  <c r="AT706" i="12"/>
  <c r="AS706" i="12"/>
  <c r="AR706" i="12"/>
  <c r="AQ706" i="12"/>
  <c r="AP706" i="12"/>
  <c r="AO706" i="12"/>
  <c r="AN706" i="12"/>
  <c r="AM706" i="12"/>
  <c r="AL706" i="12"/>
  <c r="AK706" i="12"/>
  <c r="AI706" i="12"/>
  <c r="AH706" i="12"/>
  <c r="AG706" i="12"/>
  <c r="AF706" i="12"/>
  <c r="AE706" i="12"/>
  <c r="AD706" i="12"/>
  <c r="AC706" i="12"/>
  <c r="AB706" i="12"/>
  <c r="AA706" i="12"/>
  <c r="Z706" i="12"/>
  <c r="Y706" i="12"/>
  <c r="W706" i="12"/>
  <c r="V706" i="12"/>
  <c r="U706" i="12"/>
  <c r="T706" i="12"/>
  <c r="S706" i="12"/>
  <c r="R706" i="12"/>
  <c r="Q706" i="12"/>
  <c r="P706" i="12"/>
  <c r="O706" i="12"/>
  <c r="N706" i="12"/>
  <c r="M706" i="12"/>
  <c r="K706" i="12"/>
  <c r="K60" i="12" s="1"/>
  <c r="H706" i="12"/>
  <c r="H396" i="12" s="1"/>
  <c r="G706" i="12"/>
  <c r="AU705" i="12"/>
  <c r="AT705" i="12"/>
  <c r="AS705" i="12"/>
  <c r="AR705" i="12"/>
  <c r="AQ705" i="12"/>
  <c r="AP705" i="12"/>
  <c r="AO705" i="12"/>
  <c r="AN705" i="12"/>
  <c r="AM705" i="12"/>
  <c r="AL705" i="12"/>
  <c r="AK705" i="12"/>
  <c r="AI705" i="12"/>
  <c r="AH705" i="12"/>
  <c r="AG705" i="12"/>
  <c r="AF705" i="12"/>
  <c r="AE705" i="12"/>
  <c r="AD705" i="12"/>
  <c r="AC705" i="12"/>
  <c r="AB705" i="12"/>
  <c r="AA705" i="12"/>
  <c r="Z705" i="12"/>
  <c r="Y705" i="12"/>
  <c r="W705" i="12"/>
  <c r="V705" i="12"/>
  <c r="U705" i="12"/>
  <c r="T705" i="12"/>
  <c r="S705" i="12"/>
  <c r="R705" i="12"/>
  <c r="Q705" i="12"/>
  <c r="P705" i="12"/>
  <c r="O705" i="12"/>
  <c r="N705" i="12"/>
  <c r="M705" i="12"/>
  <c r="K705" i="12"/>
  <c r="K59" i="12" s="1"/>
  <c r="H705" i="12"/>
  <c r="AX705" i="12" s="1"/>
  <c r="AZ59" i="12" s="1"/>
  <c r="G705" i="12"/>
  <c r="AU704" i="12"/>
  <c r="AT704" i="12"/>
  <c r="AS704" i="12"/>
  <c r="AR704" i="12"/>
  <c r="AQ704" i="12"/>
  <c r="AP704" i="12"/>
  <c r="AO704" i="12"/>
  <c r="AN704" i="12"/>
  <c r="AM704" i="12"/>
  <c r="AL704" i="12"/>
  <c r="AK704" i="12"/>
  <c r="AI704" i="12"/>
  <c r="AH704" i="12"/>
  <c r="AG704" i="12"/>
  <c r="AF704" i="12"/>
  <c r="AE704" i="12"/>
  <c r="AD704" i="12"/>
  <c r="AC704" i="12"/>
  <c r="AB704" i="12"/>
  <c r="AA704" i="12"/>
  <c r="Z704" i="12"/>
  <c r="Y704" i="12"/>
  <c r="W704" i="12"/>
  <c r="V704" i="12"/>
  <c r="U704" i="12"/>
  <c r="T704" i="12"/>
  <c r="S704" i="12"/>
  <c r="R704" i="12"/>
  <c r="Q704" i="12"/>
  <c r="P704" i="12"/>
  <c r="O704" i="12"/>
  <c r="N704" i="12"/>
  <c r="M704" i="12"/>
  <c r="K704" i="12"/>
  <c r="L704" i="12" s="1"/>
  <c r="L394" i="12" s="1"/>
  <c r="H704" i="12"/>
  <c r="AX704" i="12" s="1"/>
  <c r="AZ58" i="12" s="1"/>
  <c r="G704" i="12"/>
  <c r="AU703" i="12"/>
  <c r="AT703" i="12"/>
  <c r="AS703" i="12"/>
  <c r="AR703" i="12"/>
  <c r="AQ703" i="12"/>
  <c r="AP703" i="12"/>
  <c r="AO703" i="12"/>
  <c r="AN703" i="12"/>
  <c r="AM703" i="12"/>
  <c r="AL703" i="12"/>
  <c r="AK703" i="12"/>
  <c r="AI703" i="12"/>
  <c r="AH703" i="12"/>
  <c r="AG703" i="12"/>
  <c r="AF703" i="12"/>
  <c r="AE703" i="12"/>
  <c r="AD703" i="12"/>
  <c r="AC703" i="12"/>
  <c r="AB703" i="12"/>
  <c r="AA703" i="12"/>
  <c r="Z703" i="12"/>
  <c r="Y703" i="12"/>
  <c r="W703" i="12"/>
  <c r="V703" i="12"/>
  <c r="U703" i="12"/>
  <c r="T703" i="12"/>
  <c r="S703" i="12"/>
  <c r="R703" i="12"/>
  <c r="Q703" i="12"/>
  <c r="P703" i="12"/>
  <c r="O703" i="12"/>
  <c r="N703" i="12"/>
  <c r="M703" i="12"/>
  <c r="L703" i="12"/>
  <c r="L393" i="12" s="1"/>
  <c r="K703" i="12"/>
  <c r="H703" i="12"/>
  <c r="AX703" i="12" s="1"/>
  <c r="G703" i="12"/>
  <c r="AU702" i="12"/>
  <c r="AT702" i="12"/>
  <c r="AS702" i="12"/>
  <c r="AR702" i="12"/>
  <c r="AQ702" i="12"/>
  <c r="AP702" i="12"/>
  <c r="AO702" i="12"/>
  <c r="AN702" i="12"/>
  <c r="AM702" i="12"/>
  <c r="AL702" i="12"/>
  <c r="AK702" i="12"/>
  <c r="AI702" i="12"/>
  <c r="AH702" i="12"/>
  <c r="AG702" i="12"/>
  <c r="AF702" i="12"/>
  <c r="AE702" i="12"/>
  <c r="AD702" i="12"/>
  <c r="AC702" i="12"/>
  <c r="AB702" i="12"/>
  <c r="AA702" i="12"/>
  <c r="Z702" i="12"/>
  <c r="Y702" i="12"/>
  <c r="W702" i="12"/>
  <c r="V702" i="12"/>
  <c r="U702" i="12"/>
  <c r="T702" i="12"/>
  <c r="S702" i="12"/>
  <c r="R702" i="12"/>
  <c r="Q702" i="12"/>
  <c r="P702" i="12"/>
  <c r="O702" i="12"/>
  <c r="N702" i="12"/>
  <c r="M702" i="12"/>
  <c r="K702" i="12"/>
  <c r="H702" i="12"/>
  <c r="G702" i="12"/>
  <c r="AU701" i="12"/>
  <c r="AT701" i="12"/>
  <c r="AS701" i="12"/>
  <c r="AR701" i="12"/>
  <c r="AQ701" i="12"/>
  <c r="AP701" i="12"/>
  <c r="AO701" i="12"/>
  <c r="AN701" i="12"/>
  <c r="AM701" i="12"/>
  <c r="AL701" i="12"/>
  <c r="AK701" i="12"/>
  <c r="AI701" i="12"/>
  <c r="AH701" i="12"/>
  <c r="AG701" i="12"/>
  <c r="AF701" i="12"/>
  <c r="AE701" i="12"/>
  <c r="AD701" i="12"/>
  <c r="AC701" i="12"/>
  <c r="AB701" i="12"/>
  <c r="AA701" i="12"/>
  <c r="Z701" i="12"/>
  <c r="Y701" i="12"/>
  <c r="W701" i="12"/>
  <c r="V701" i="12"/>
  <c r="U701" i="12"/>
  <c r="T701" i="12"/>
  <c r="S701" i="12"/>
  <c r="R701" i="12"/>
  <c r="Q701" i="12"/>
  <c r="P701" i="12"/>
  <c r="O701" i="12"/>
  <c r="N701" i="12"/>
  <c r="M701" i="12"/>
  <c r="K701" i="12"/>
  <c r="H701" i="12"/>
  <c r="G701" i="12"/>
  <c r="AU700" i="12"/>
  <c r="AT700" i="12"/>
  <c r="AS700" i="12"/>
  <c r="AR700" i="12"/>
  <c r="AQ700" i="12"/>
  <c r="AP700" i="12"/>
  <c r="AO700" i="12"/>
  <c r="AN700" i="12"/>
  <c r="AM700" i="12"/>
  <c r="AL700" i="12"/>
  <c r="AK700" i="12"/>
  <c r="AI700" i="12"/>
  <c r="AH700" i="12"/>
  <c r="AG700" i="12"/>
  <c r="AF700" i="12"/>
  <c r="AE700" i="12"/>
  <c r="AD700" i="12"/>
  <c r="AC700" i="12"/>
  <c r="AB700" i="12"/>
  <c r="AA700" i="12"/>
  <c r="Z700" i="12"/>
  <c r="Y700" i="12"/>
  <c r="W700" i="12"/>
  <c r="V700" i="12"/>
  <c r="U700" i="12"/>
  <c r="T700" i="12"/>
  <c r="S700" i="12"/>
  <c r="R700" i="12"/>
  <c r="Q700" i="12"/>
  <c r="P700" i="12"/>
  <c r="O700" i="12"/>
  <c r="N700" i="12"/>
  <c r="M700" i="12"/>
  <c r="K700" i="12"/>
  <c r="H700" i="12"/>
  <c r="AX700" i="12" s="1"/>
  <c r="AZ54" i="12" s="1"/>
  <c r="G700" i="12"/>
  <c r="AU699" i="12"/>
  <c r="AT699" i="12"/>
  <c r="AS699" i="12"/>
  <c r="AR699" i="12"/>
  <c r="AQ699" i="12"/>
  <c r="AP699" i="12"/>
  <c r="AO699" i="12"/>
  <c r="AN699" i="12"/>
  <c r="AM699" i="12"/>
  <c r="AL699" i="12"/>
  <c r="AK699" i="12"/>
  <c r="AI699" i="12"/>
  <c r="AH699" i="12"/>
  <c r="AG699" i="12"/>
  <c r="AF699" i="12"/>
  <c r="AE699" i="12"/>
  <c r="AD699" i="12"/>
  <c r="AC699" i="12"/>
  <c r="AB699" i="12"/>
  <c r="AA699" i="12"/>
  <c r="Z699" i="12"/>
  <c r="Y699" i="12"/>
  <c r="W699" i="12"/>
  <c r="V699" i="12"/>
  <c r="U699" i="12"/>
  <c r="T699" i="12"/>
  <c r="S699" i="12"/>
  <c r="R699" i="12"/>
  <c r="Q699" i="12"/>
  <c r="P699" i="12"/>
  <c r="O699" i="12"/>
  <c r="N699" i="12"/>
  <c r="M699" i="12"/>
  <c r="K699" i="12"/>
  <c r="L699" i="12" s="1"/>
  <c r="H699" i="12"/>
  <c r="G699" i="12"/>
  <c r="G53" i="12" s="1"/>
  <c r="AU698" i="12"/>
  <c r="AT698" i="12"/>
  <c r="AS698" i="12"/>
  <c r="AR698" i="12"/>
  <c r="AQ698" i="12"/>
  <c r="AP698" i="12"/>
  <c r="AO698" i="12"/>
  <c r="AN698" i="12"/>
  <c r="AM698" i="12"/>
  <c r="AL698" i="12"/>
  <c r="AK698" i="12"/>
  <c r="AI698" i="12"/>
  <c r="AH698" i="12"/>
  <c r="AG698" i="12"/>
  <c r="AF698" i="12"/>
  <c r="AE698" i="12"/>
  <c r="AD698" i="12"/>
  <c r="AC698" i="12"/>
  <c r="AB698" i="12"/>
  <c r="AA698" i="12"/>
  <c r="Z698" i="12"/>
  <c r="Y698" i="12"/>
  <c r="W698" i="12"/>
  <c r="V698" i="12"/>
  <c r="U698" i="12"/>
  <c r="T698" i="12"/>
  <c r="S698" i="12"/>
  <c r="R698" i="12"/>
  <c r="Q698" i="12"/>
  <c r="P698" i="12"/>
  <c r="O698" i="12"/>
  <c r="N698" i="12"/>
  <c r="M698" i="12"/>
  <c r="K698" i="12"/>
  <c r="H698" i="12"/>
  <c r="AX698" i="12" s="1"/>
  <c r="AZ52" i="12" s="1"/>
  <c r="G698" i="12"/>
  <c r="AU697" i="12"/>
  <c r="AT697" i="12"/>
  <c r="AS697" i="12"/>
  <c r="AR697" i="12"/>
  <c r="AQ697" i="12"/>
  <c r="AP697" i="12"/>
  <c r="AO697" i="12"/>
  <c r="AN697" i="12"/>
  <c r="AM697" i="12"/>
  <c r="AL697" i="12"/>
  <c r="AK697" i="12"/>
  <c r="AI697" i="12"/>
  <c r="AH697" i="12"/>
  <c r="AG697" i="12"/>
  <c r="AF697" i="12"/>
  <c r="AE697" i="12"/>
  <c r="AD697" i="12"/>
  <c r="AC697" i="12"/>
  <c r="AB697" i="12"/>
  <c r="AA697" i="12"/>
  <c r="Z697" i="12"/>
  <c r="Y697" i="12"/>
  <c r="W697" i="12"/>
  <c r="V697" i="12"/>
  <c r="U697" i="12"/>
  <c r="T697" i="12"/>
  <c r="S697" i="12"/>
  <c r="R697" i="12"/>
  <c r="Q697" i="12"/>
  <c r="P697" i="12"/>
  <c r="O697" i="12"/>
  <c r="N697" i="12"/>
  <c r="M697" i="12"/>
  <c r="K697" i="12"/>
  <c r="H697" i="12"/>
  <c r="G697" i="12"/>
  <c r="G51" i="12" s="1"/>
  <c r="AU696" i="12"/>
  <c r="AT696" i="12"/>
  <c r="AS696" i="12"/>
  <c r="AR696" i="12"/>
  <c r="AQ696" i="12"/>
  <c r="AP696" i="12"/>
  <c r="AO696" i="12"/>
  <c r="AN696" i="12"/>
  <c r="AM696" i="12"/>
  <c r="AL696" i="12"/>
  <c r="AK696" i="12"/>
  <c r="AI696" i="12"/>
  <c r="AH696" i="12"/>
  <c r="AG696" i="12"/>
  <c r="AF696" i="12"/>
  <c r="AE696" i="12"/>
  <c r="AD696" i="12"/>
  <c r="AC696" i="12"/>
  <c r="AB696" i="12"/>
  <c r="AA696" i="12"/>
  <c r="Z696" i="12"/>
  <c r="Y696" i="12"/>
  <c r="W696" i="12"/>
  <c r="V696" i="12"/>
  <c r="U696" i="12"/>
  <c r="T696" i="12"/>
  <c r="S696" i="12"/>
  <c r="R696" i="12"/>
  <c r="Q696" i="12"/>
  <c r="P696" i="12"/>
  <c r="O696" i="12"/>
  <c r="N696" i="12"/>
  <c r="M696" i="12"/>
  <c r="K696" i="12"/>
  <c r="H696" i="12"/>
  <c r="G696" i="12"/>
  <c r="G50" i="12" s="1"/>
  <c r="AU695" i="12"/>
  <c r="AT695" i="12"/>
  <c r="AS695" i="12"/>
  <c r="AR695" i="12"/>
  <c r="AQ695" i="12"/>
  <c r="AP695" i="12"/>
  <c r="AO695" i="12"/>
  <c r="AN695" i="12"/>
  <c r="AM695" i="12"/>
  <c r="AL695" i="12"/>
  <c r="AK695" i="12"/>
  <c r="AI695" i="12"/>
  <c r="AH695" i="12"/>
  <c r="AG695" i="12"/>
  <c r="AF695" i="12"/>
  <c r="AE695" i="12"/>
  <c r="AD695" i="12"/>
  <c r="AC695" i="12"/>
  <c r="AB695" i="12"/>
  <c r="AA695" i="12"/>
  <c r="Z695" i="12"/>
  <c r="Y695" i="12"/>
  <c r="W695" i="12"/>
  <c r="V695" i="12"/>
  <c r="U695" i="12"/>
  <c r="T695" i="12"/>
  <c r="S695" i="12"/>
  <c r="R695" i="12"/>
  <c r="Q695" i="12"/>
  <c r="P695" i="12"/>
  <c r="O695" i="12"/>
  <c r="N695" i="12"/>
  <c r="M695" i="12"/>
  <c r="K695" i="12"/>
  <c r="H695" i="12"/>
  <c r="G695" i="12"/>
  <c r="AU694" i="12"/>
  <c r="AT694" i="12"/>
  <c r="AS694" i="12"/>
  <c r="AR694" i="12"/>
  <c r="AQ694" i="12"/>
  <c r="AP694" i="12"/>
  <c r="AO694" i="12"/>
  <c r="AN694" i="12"/>
  <c r="AM694" i="12"/>
  <c r="AL694" i="12"/>
  <c r="AK694" i="12"/>
  <c r="AI694" i="12"/>
  <c r="AH694" i="12"/>
  <c r="AG694" i="12"/>
  <c r="AF694" i="12"/>
  <c r="AE694" i="12"/>
  <c r="AD694" i="12"/>
  <c r="AC694" i="12"/>
  <c r="AB694" i="12"/>
  <c r="AA694" i="12"/>
  <c r="Z694" i="12"/>
  <c r="Y694" i="12"/>
  <c r="W694" i="12"/>
  <c r="V694" i="12"/>
  <c r="U694" i="12"/>
  <c r="T694" i="12"/>
  <c r="S694" i="12"/>
  <c r="R694" i="12"/>
  <c r="Q694" i="12"/>
  <c r="P694" i="12"/>
  <c r="O694" i="12"/>
  <c r="N694" i="12"/>
  <c r="M694" i="12"/>
  <c r="K694" i="12"/>
  <c r="H694" i="12"/>
  <c r="AX694" i="12" s="1"/>
  <c r="AZ48" i="12" s="1"/>
  <c r="G694" i="12"/>
  <c r="G48" i="12" s="1"/>
  <c r="AU693" i="12"/>
  <c r="AT693" i="12"/>
  <c r="AS693" i="12"/>
  <c r="AR693" i="12"/>
  <c r="AQ693" i="12"/>
  <c r="AP693" i="12"/>
  <c r="AO693" i="12"/>
  <c r="AN693" i="12"/>
  <c r="AM693" i="12"/>
  <c r="AL693" i="12"/>
  <c r="AK693" i="12"/>
  <c r="AI693" i="12"/>
  <c r="AH693" i="12"/>
  <c r="AG693" i="12"/>
  <c r="AF693" i="12"/>
  <c r="AE693" i="12"/>
  <c r="AD693" i="12"/>
  <c r="AC693" i="12"/>
  <c r="AB693" i="12"/>
  <c r="AA693" i="12"/>
  <c r="Z693" i="12"/>
  <c r="Y693" i="12"/>
  <c r="W693" i="12"/>
  <c r="V693" i="12"/>
  <c r="U693" i="12"/>
  <c r="T693" i="12"/>
  <c r="S693" i="12"/>
  <c r="R693" i="12"/>
  <c r="Q693" i="12"/>
  <c r="P693" i="12"/>
  <c r="O693" i="12"/>
  <c r="N693" i="12"/>
  <c r="M693" i="12"/>
  <c r="K693" i="12"/>
  <c r="H693" i="12"/>
  <c r="AX693" i="12" s="1"/>
  <c r="G693" i="12"/>
  <c r="G47" i="12" s="1"/>
  <c r="AU692" i="12"/>
  <c r="AT692" i="12"/>
  <c r="AS692" i="12"/>
  <c r="AR692" i="12"/>
  <c r="AQ692" i="12"/>
  <c r="AP692" i="12"/>
  <c r="AO692" i="12"/>
  <c r="AN692" i="12"/>
  <c r="AM692" i="12"/>
  <c r="AL692" i="12"/>
  <c r="AK692" i="12"/>
  <c r="AI692" i="12"/>
  <c r="AH692" i="12"/>
  <c r="AG692" i="12"/>
  <c r="AF692" i="12"/>
  <c r="AE692" i="12"/>
  <c r="AD692" i="12"/>
  <c r="AC692" i="12"/>
  <c r="AB692" i="12"/>
  <c r="AA692" i="12"/>
  <c r="Z692" i="12"/>
  <c r="Y692" i="12"/>
  <c r="W692" i="12"/>
  <c r="V692" i="12"/>
  <c r="U692" i="12"/>
  <c r="T692" i="12"/>
  <c r="S692" i="12"/>
  <c r="R692" i="12"/>
  <c r="Q692" i="12"/>
  <c r="P692" i="12"/>
  <c r="O692" i="12"/>
  <c r="N692" i="12"/>
  <c r="M692" i="12"/>
  <c r="K692" i="12"/>
  <c r="H692" i="12"/>
  <c r="G692" i="12"/>
  <c r="G46" i="12" s="1"/>
  <c r="AU691" i="12"/>
  <c r="AT691" i="12"/>
  <c r="AS691" i="12"/>
  <c r="AR691" i="12"/>
  <c r="AQ691" i="12"/>
  <c r="AP691" i="12"/>
  <c r="AO691" i="12"/>
  <c r="AN691" i="12"/>
  <c r="AM691" i="12"/>
  <c r="AL691" i="12"/>
  <c r="AK691" i="12"/>
  <c r="AI691" i="12"/>
  <c r="AH691" i="12"/>
  <c r="AG691" i="12"/>
  <c r="AF691" i="12"/>
  <c r="AE691" i="12"/>
  <c r="AD691" i="12"/>
  <c r="AC691" i="12"/>
  <c r="AB691" i="12"/>
  <c r="AA691" i="12"/>
  <c r="Z691" i="12"/>
  <c r="Y691" i="12"/>
  <c r="W691" i="12"/>
  <c r="V691" i="12"/>
  <c r="U691" i="12"/>
  <c r="T691" i="12"/>
  <c r="S691" i="12"/>
  <c r="R691" i="12"/>
  <c r="Q691" i="12"/>
  <c r="P691" i="12"/>
  <c r="O691" i="12"/>
  <c r="N691" i="12"/>
  <c r="M691" i="12"/>
  <c r="K691" i="12"/>
  <c r="L691" i="12" s="1"/>
  <c r="H691" i="12"/>
  <c r="AX691" i="12" s="1"/>
  <c r="G691" i="12"/>
  <c r="G45" i="12" s="1"/>
  <c r="AU690" i="12"/>
  <c r="AT690" i="12"/>
  <c r="AS690" i="12"/>
  <c r="AR690" i="12"/>
  <c r="AQ690" i="12"/>
  <c r="AP690" i="12"/>
  <c r="AO690" i="12"/>
  <c r="AN690" i="12"/>
  <c r="AM690" i="12"/>
  <c r="AL690" i="12"/>
  <c r="AK690" i="12"/>
  <c r="AI690" i="12"/>
  <c r="AH690" i="12"/>
  <c r="AG690" i="12"/>
  <c r="AF690" i="12"/>
  <c r="AE690" i="12"/>
  <c r="AD690" i="12"/>
  <c r="AC690" i="12"/>
  <c r="AB690" i="12"/>
  <c r="AA690" i="12"/>
  <c r="Z690" i="12"/>
  <c r="Y690" i="12"/>
  <c r="W690" i="12"/>
  <c r="V690" i="12"/>
  <c r="U690" i="12"/>
  <c r="T690" i="12"/>
  <c r="S690" i="12"/>
  <c r="R690" i="12"/>
  <c r="Q690" i="12"/>
  <c r="P690" i="12"/>
  <c r="O690" i="12"/>
  <c r="N690" i="12"/>
  <c r="M690" i="12"/>
  <c r="K690" i="12"/>
  <c r="H690" i="12"/>
  <c r="G690" i="12"/>
  <c r="AU689" i="12"/>
  <c r="AT689" i="12"/>
  <c r="AS689" i="12"/>
  <c r="AR689" i="12"/>
  <c r="AQ689" i="12"/>
  <c r="AP689" i="12"/>
  <c r="AO689" i="12"/>
  <c r="AN689" i="12"/>
  <c r="AM689" i="12"/>
  <c r="AL689" i="12"/>
  <c r="AK689" i="12"/>
  <c r="AI689" i="12"/>
  <c r="AH689" i="12"/>
  <c r="AG689" i="12"/>
  <c r="AF689" i="12"/>
  <c r="AE689" i="12"/>
  <c r="AD689" i="12"/>
  <c r="AC689" i="12"/>
  <c r="AB689" i="12"/>
  <c r="AA689" i="12"/>
  <c r="Z689" i="12"/>
  <c r="Y689" i="12"/>
  <c r="W689" i="12"/>
  <c r="V689" i="12"/>
  <c r="U689" i="12"/>
  <c r="T689" i="12"/>
  <c r="S689" i="12"/>
  <c r="R689" i="12"/>
  <c r="Q689" i="12"/>
  <c r="P689" i="12"/>
  <c r="O689" i="12"/>
  <c r="N689" i="12"/>
  <c r="M689" i="12"/>
  <c r="K689" i="12"/>
  <c r="H689" i="12"/>
  <c r="AX689" i="12" s="1"/>
  <c r="AZ43" i="12" s="1"/>
  <c r="G689" i="12"/>
  <c r="G43" i="12" s="1"/>
  <c r="AU688" i="12"/>
  <c r="AT688" i="12"/>
  <c r="AS688" i="12"/>
  <c r="AR688" i="12"/>
  <c r="AQ688" i="12"/>
  <c r="AP688" i="12"/>
  <c r="AO688" i="12"/>
  <c r="AN688" i="12"/>
  <c r="AM688" i="12"/>
  <c r="AL688" i="12"/>
  <c r="AK688" i="12"/>
  <c r="AI688" i="12"/>
  <c r="AH688" i="12"/>
  <c r="AG688" i="12"/>
  <c r="AF688" i="12"/>
  <c r="AE688" i="12"/>
  <c r="AD688" i="12"/>
  <c r="AC688" i="12"/>
  <c r="AB688" i="12"/>
  <c r="AA688" i="12"/>
  <c r="Z688" i="12"/>
  <c r="Y688" i="12"/>
  <c r="W688" i="12"/>
  <c r="V688" i="12"/>
  <c r="U688" i="12"/>
  <c r="T688" i="12"/>
  <c r="S688" i="12"/>
  <c r="R688" i="12"/>
  <c r="Q688" i="12"/>
  <c r="P688" i="12"/>
  <c r="O688" i="12"/>
  <c r="N688" i="12"/>
  <c r="M688" i="12"/>
  <c r="K688" i="12"/>
  <c r="H688" i="12"/>
  <c r="G688" i="12"/>
  <c r="G42" i="12" s="1"/>
  <c r="AU687" i="12"/>
  <c r="AT687" i="12"/>
  <c r="AS687" i="12"/>
  <c r="AR687" i="12"/>
  <c r="AQ687" i="12"/>
  <c r="AP687" i="12"/>
  <c r="AO687" i="12"/>
  <c r="AN687" i="12"/>
  <c r="AM687" i="12"/>
  <c r="AL687" i="12"/>
  <c r="AK687" i="12"/>
  <c r="AI687" i="12"/>
  <c r="AH687" i="12"/>
  <c r="AG687" i="12"/>
  <c r="AF687" i="12"/>
  <c r="AE687" i="12"/>
  <c r="AD687" i="12"/>
  <c r="AC687" i="12"/>
  <c r="AB687" i="12"/>
  <c r="AA687" i="12"/>
  <c r="Z687" i="12"/>
  <c r="Y687" i="12"/>
  <c r="W687" i="12"/>
  <c r="V687" i="12"/>
  <c r="U687" i="12"/>
  <c r="T687" i="12"/>
  <c r="S687" i="12"/>
  <c r="R687" i="12"/>
  <c r="Q687" i="12"/>
  <c r="P687" i="12"/>
  <c r="O687" i="12"/>
  <c r="N687" i="12"/>
  <c r="M687" i="12"/>
  <c r="K687" i="12"/>
  <c r="H687" i="12"/>
  <c r="AX687" i="12" s="1"/>
  <c r="AZ41" i="12" s="1"/>
  <c r="G687" i="12"/>
  <c r="G41" i="12" s="1"/>
  <c r="AU686" i="12"/>
  <c r="AT686" i="12"/>
  <c r="AS686" i="12"/>
  <c r="AR686" i="12"/>
  <c r="AQ686" i="12"/>
  <c r="AP686" i="12"/>
  <c r="AO686" i="12"/>
  <c r="AN686" i="12"/>
  <c r="AM686" i="12"/>
  <c r="AL686" i="12"/>
  <c r="AK686" i="12"/>
  <c r="AI686" i="12"/>
  <c r="AH686" i="12"/>
  <c r="AG686" i="12"/>
  <c r="AF686" i="12"/>
  <c r="AE686" i="12"/>
  <c r="AD686" i="12"/>
  <c r="AC686" i="12"/>
  <c r="AB686" i="12"/>
  <c r="AA686" i="12"/>
  <c r="Z686" i="12"/>
  <c r="Y686" i="12"/>
  <c r="W686" i="12"/>
  <c r="V686" i="12"/>
  <c r="U686" i="12"/>
  <c r="T686" i="12"/>
  <c r="S686" i="12"/>
  <c r="R686" i="12"/>
  <c r="Q686" i="12"/>
  <c r="P686" i="12"/>
  <c r="O686" i="12"/>
  <c r="N686" i="12"/>
  <c r="M686" i="12"/>
  <c r="K686" i="12"/>
  <c r="H686" i="12"/>
  <c r="AX686" i="12" s="1"/>
  <c r="AZ40" i="12" s="1"/>
  <c r="G686" i="12"/>
  <c r="G40" i="12" s="1"/>
  <c r="AU685" i="12"/>
  <c r="AT685" i="12"/>
  <c r="AS685" i="12"/>
  <c r="AR685" i="12"/>
  <c r="AQ685" i="12"/>
  <c r="AP685" i="12"/>
  <c r="AO685" i="12"/>
  <c r="AN685" i="12"/>
  <c r="AM685" i="12"/>
  <c r="AL685" i="12"/>
  <c r="AK685" i="12"/>
  <c r="AI685" i="12"/>
  <c r="AH685" i="12"/>
  <c r="AG685" i="12"/>
  <c r="AF685" i="12"/>
  <c r="AE685" i="12"/>
  <c r="AD685" i="12"/>
  <c r="AC685" i="12"/>
  <c r="AB685" i="12"/>
  <c r="AA685" i="12"/>
  <c r="Z685" i="12"/>
  <c r="Y685" i="12"/>
  <c r="W685" i="12"/>
  <c r="V685" i="12"/>
  <c r="U685" i="12"/>
  <c r="T685" i="12"/>
  <c r="S685" i="12"/>
  <c r="R685" i="12"/>
  <c r="Q685" i="12"/>
  <c r="P685" i="12"/>
  <c r="O685" i="12"/>
  <c r="N685" i="12"/>
  <c r="M685" i="12"/>
  <c r="K685" i="12"/>
  <c r="H685" i="12"/>
  <c r="H375" i="12" s="1"/>
  <c r="G685" i="12"/>
  <c r="G39" i="12" s="1"/>
  <c r="AU684" i="12"/>
  <c r="AT684" i="12"/>
  <c r="AS684" i="12"/>
  <c r="AR684" i="12"/>
  <c r="AQ684" i="12"/>
  <c r="AP684" i="12"/>
  <c r="AO684" i="12"/>
  <c r="AN684" i="12"/>
  <c r="AM684" i="12"/>
  <c r="AL684" i="12"/>
  <c r="AK684" i="12"/>
  <c r="AI684" i="12"/>
  <c r="AH684" i="12"/>
  <c r="AG684" i="12"/>
  <c r="AF684" i="12"/>
  <c r="AE684" i="12"/>
  <c r="AD684" i="12"/>
  <c r="AC684" i="12"/>
  <c r="AB684" i="12"/>
  <c r="AA684" i="12"/>
  <c r="Z684" i="12"/>
  <c r="Y684" i="12"/>
  <c r="W684" i="12"/>
  <c r="V684" i="12"/>
  <c r="U684" i="12"/>
  <c r="T684" i="12"/>
  <c r="S684" i="12"/>
  <c r="R684" i="12"/>
  <c r="Q684" i="12"/>
  <c r="P684" i="12"/>
  <c r="O684" i="12"/>
  <c r="N684" i="12"/>
  <c r="M684" i="12"/>
  <c r="K684" i="12"/>
  <c r="H684" i="12"/>
  <c r="H38" i="12" s="1"/>
  <c r="G684" i="12"/>
  <c r="G38" i="12" s="1"/>
  <c r="AU683" i="12"/>
  <c r="AT683" i="12"/>
  <c r="AS683" i="12"/>
  <c r="AR683" i="12"/>
  <c r="AQ683" i="12"/>
  <c r="AP683" i="12"/>
  <c r="AO683" i="12"/>
  <c r="AN683" i="12"/>
  <c r="AM683" i="12"/>
  <c r="AL683" i="12"/>
  <c r="AK683" i="12"/>
  <c r="AI683" i="12"/>
  <c r="AH683" i="12"/>
  <c r="AG683" i="12"/>
  <c r="AF683" i="12"/>
  <c r="AE683" i="12"/>
  <c r="AD683" i="12"/>
  <c r="AC683" i="12"/>
  <c r="AB683" i="12"/>
  <c r="AA683" i="12"/>
  <c r="Z683" i="12"/>
  <c r="Y683" i="12"/>
  <c r="W683" i="12"/>
  <c r="V683" i="12"/>
  <c r="U683" i="12"/>
  <c r="T683" i="12"/>
  <c r="S683" i="12"/>
  <c r="R683" i="12"/>
  <c r="Q683" i="12"/>
  <c r="P683" i="12"/>
  <c r="O683" i="12"/>
  <c r="N683" i="12"/>
  <c r="M683" i="12"/>
  <c r="K683" i="12"/>
  <c r="H683" i="12"/>
  <c r="H373" i="12" s="1"/>
  <c r="G683" i="12"/>
  <c r="G37" i="12" s="1"/>
  <c r="AU682" i="12"/>
  <c r="AT682" i="12"/>
  <c r="AS682" i="12"/>
  <c r="AR682" i="12"/>
  <c r="AQ682" i="12"/>
  <c r="AP682" i="12"/>
  <c r="AO682" i="12"/>
  <c r="AN682" i="12"/>
  <c r="AM682" i="12"/>
  <c r="AL682" i="12"/>
  <c r="AK682" i="12"/>
  <c r="AI682" i="12"/>
  <c r="AH682" i="12"/>
  <c r="AG682" i="12"/>
  <c r="AF682" i="12"/>
  <c r="AE682" i="12"/>
  <c r="AD682" i="12"/>
  <c r="AC682" i="12"/>
  <c r="AB682" i="12"/>
  <c r="AA682" i="12"/>
  <c r="Z682" i="12"/>
  <c r="Y682" i="12"/>
  <c r="W682" i="12"/>
  <c r="V682" i="12"/>
  <c r="U682" i="12"/>
  <c r="T682" i="12"/>
  <c r="S682" i="12"/>
  <c r="R682" i="12"/>
  <c r="Q682" i="12"/>
  <c r="P682" i="12"/>
  <c r="O682" i="12"/>
  <c r="N682" i="12"/>
  <c r="M682" i="12"/>
  <c r="K682" i="12"/>
  <c r="H682" i="12"/>
  <c r="H372" i="12" s="1"/>
  <c r="G682" i="12"/>
  <c r="G36" i="12" s="1"/>
  <c r="AU681" i="12"/>
  <c r="AT681" i="12"/>
  <c r="AS681" i="12"/>
  <c r="AR681" i="12"/>
  <c r="AQ681" i="12"/>
  <c r="AP681" i="12"/>
  <c r="AO681" i="12"/>
  <c r="AN681" i="12"/>
  <c r="AM681" i="12"/>
  <c r="AL681" i="12"/>
  <c r="AK681" i="12"/>
  <c r="AI681" i="12"/>
  <c r="AH681" i="12"/>
  <c r="AG681" i="12"/>
  <c r="AF681" i="12"/>
  <c r="AE681" i="12"/>
  <c r="AD681" i="12"/>
  <c r="AC681" i="12"/>
  <c r="AB681" i="12"/>
  <c r="AA681" i="12"/>
  <c r="Z681" i="12"/>
  <c r="Y681" i="12"/>
  <c r="W681" i="12"/>
  <c r="V681" i="12"/>
  <c r="U681" i="12"/>
  <c r="T681" i="12"/>
  <c r="S681" i="12"/>
  <c r="R681" i="12"/>
  <c r="Q681" i="12"/>
  <c r="P681" i="12"/>
  <c r="O681" i="12"/>
  <c r="N681" i="12"/>
  <c r="M681" i="12"/>
  <c r="K681" i="12"/>
  <c r="H681" i="12"/>
  <c r="G681" i="12"/>
  <c r="G35" i="12" s="1"/>
  <c r="AU680" i="12"/>
  <c r="AT680" i="12"/>
  <c r="AS680" i="12"/>
  <c r="AR680" i="12"/>
  <c r="AQ680" i="12"/>
  <c r="AP680" i="12"/>
  <c r="AO680" i="12"/>
  <c r="AN680" i="12"/>
  <c r="AM680" i="12"/>
  <c r="AL680" i="12"/>
  <c r="AK680" i="12"/>
  <c r="AI680" i="12"/>
  <c r="AH680" i="12"/>
  <c r="AG680" i="12"/>
  <c r="AF680" i="12"/>
  <c r="AE680" i="12"/>
  <c r="AD680" i="12"/>
  <c r="AC680" i="12"/>
  <c r="AB680" i="12"/>
  <c r="AA680" i="12"/>
  <c r="Z680" i="12"/>
  <c r="Y680" i="12"/>
  <c r="W680" i="12"/>
  <c r="V680" i="12"/>
  <c r="U680" i="12"/>
  <c r="T680" i="12"/>
  <c r="S680" i="12"/>
  <c r="R680" i="12"/>
  <c r="Q680" i="12"/>
  <c r="P680" i="12"/>
  <c r="O680" i="12"/>
  <c r="N680" i="12"/>
  <c r="M680" i="12"/>
  <c r="K680" i="12"/>
  <c r="H680" i="12"/>
  <c r="H34" i="12" s="1"/>
  <c r="G680" i="12"/>
  <c r="G34" i="12" s="1"/>
  <c r="AU679" i="12"/>
  <c r="AT679" i="12"/>
  <c r="AS679" i="12"/>
  <c r="AR679" i="12"/>
  <c r="AQ679" i="12"/>
  <c r="AP679" i="12"/>
  <c r="AO679" i="12"/>
  <c r="AN679" i="12"/>
  <c r="AM679" i="12"/>
  <c r="AL679" i="12"/>
  <c r="AK679" i="12"/>
  <c r="AI679" i="12"/>
  <c r="AH679" i="12"/>
  <c r="AG679" i="12"/>
  <c r="AF679" i="12"/>
  <c r="AE679" i="12"/>
  <c r="AD679" i="12"/>
  <c r="AC679" i="12"/>
  <c r="AB679" i="12"/>
  <c r="AA679" i="12"/>
  <c r="Z679" i="12"/>
  <c r="Y679" i="12"/>
  <c r="W679" i="12"/>
  <c r="V679" i="12"/>
  <c r="U679" i="12"/>
  <c r="T679" i="12"/>
  <c r="S679" i="12"/>
  <c r="R679" i="12"/>
  <c r="Q679" i="12"/>
  <c r="P679" i="12"/>
  <c r="O679" i="12"/>
  <c r="N679" i="12"/>
  <c r="M679" i="12"/>
  <c r="K679" i="12"/>
  <c r="H679" i="12"/>
  <c r="H33" i="12" s="1"/>
  <c r="G679" i="12"/>
  <c r="G33" i="12" s="1"/>
  <c r="AU678" i="12"/>
  <c r="AT678" i="12"/>
  <c r="AS678" i="12"/>
  <c r="AR678" i="12"/>
  <c r="AQ678" i="12"/>
  <c r="AP678" i="12"/>
  <c r="AO678" i="12"/>
  <c r="AN678" i="12"/>
  <c r="AM678" i="12"/>
  <c r="AL678" i="12"/>
  <c r="AK678" i="12"/>
  <c r="AI678" i="12"/>
  <c r="AH678" i="12"/>
  <c r="AG678" i="12"/>
  <c r="AF678" i="12"/>
  <c r="AE678" i="12"/>
  <c r="AD678" i="12"/>
  <c r="AC678" i="12"/>
  <c r="AB678" i="12"/>
  <c r="AA678" i="12"/>
  <c r="Z678" i="12"/>
  <c r="Y678" i="12"/>
  <c r="W678" i="12"/>
  <c r="V678" i="12"/>
  <c r="U678" i="12"/>
  <c r="T678" i="12"/>
  <c r="S678" i="12"/>
  <c r="R678" i="12"/>
  <c r="Q678" i="12"/>
  <c r="P678" i="12"/>
  <c r="O678" i="12"/>
  <c r="N678" i="12"/>
  <c r="M678" i="12"/>
  <c r="K678" i="12"/>
  <c r="H678" i="12"/>
  <c r="G678" i="12"/>
  <c r="G32" i="12" s="1"/>
  <c r="AU677" i="12"/>
  <c r="AT677" i="12"/>
  <c r="AS677" i="12"/>
  <c r="AR677" i="12"/>
  <c r="AQ677" i="12"/>
  <c r="AP677" i="12"/>
  <c r="AO677" i="12"/>
  <c r="AN677" i="12"/>
  <c r="AM677" i="12"/>
  <c r="AL677" i="12"/>
  <c r="AK677" i="12"/>
  <c r="AI677" i="12"/>
  <c r="AH677" i="12"/>
  <c r="AG677" i="12"/>
  <c r="AF677" i="12"/>
  <c r="AE677" i="12"/>
  <c r="AD677" i="12"/>
  <c r="AC677" i="12"/>
  <c r="AB677" i="12"/>
  <c r="AA677" i="12"/>
  <c r="Z677" i="12"/>
  <c r="Y677" i="12"/>
  <c r="W677" i="12"/>
  <c r="V677" i="12"/>
  <c r="U677" i="12"/>
  <c r="T677" i="12"/>
  <c r="S677" i="12"/>
  <c r="R677" i="12"/>
  <c r="Q677" i="12"/>
  <c r="P677" i="12"/>
  <c r="O677" i="12"/>
  <c r="N677" i="12"/>
  <c r="M677" i="12"/>
  <c r="K677" i="12"/>
  <c r="H677" i="12"/>
  <c r="H367" i="12" s="1"/>
  <c r="G677" i="12"/>
  <c r="G31" i="12" s="1"/>
  <c r="AU676" i="12"/>
  <c r="AT676" i="12"/>
  <c r="AS676" i="12"/>
  <c r="AR676" i="12"/>
  <c r="AQ676" i="12"/>
  <c r="AP676" i="12"/>
  <c r="AO676" i="12"/>
  <c r="AN676" i="12"/>
  <c r="AM676" i="12"/>
  <c r="AL676" i="12"/>
  <c r="AK676" i="12"/>
  <c r="AI676" i="12"/>
  <c r="AH676" i="12"/>
  <c r="AG676" i="12"/>
  <c r="AF676" i="12"/>
  <c r="AE676" i="12"/>
  <c r="AD676" i="12"/>
  <c r="AC676" i="12"/>
  <c r="AB676" i="12"/>
  <c r="AA676" i="12"/>
  <c r="Z676" i="12"/>
  <c r="Y676" i="12"/>
  <c r="W676" i="12"/>
  <c r="V676" i="12"/>
  <c r="U676" i="12"/>
  <c r="T676" i="12"/>
  <c r="S676" i="12"/>
  <c r="R676" i="12"/>
  <c r="Q676" i="12"/>
  <c r="P676" i="12"/>
  <c r="O676" i="12"/>
  <c r="N676" i="12"/>
  <c r="M676" i="12"/>
  <c r="K676" i="12"/>
  <c r="K30" i="12" s="1"/>
  <c r="H676" i="12"/>
  <c r="H366" i="12" s="1"/>
  <c r="G676" i="12"/>
  <c r="G30" i="12" s="1"/>
  <c r="AU675" i="12"/>
  <c r="AT675" i="12"/>
  <c r="AS675" i="12"/>
  <c r="AR675" i="12"/>
  <c r="AQ675" i="12"/>
  <c r="AP675" i="12"/>
  <c r="AO675" i="12"/>
  <c r="AN675" i="12"/>
  <c r="AM675" i="12"/>
  <c r="AL675" i="12"/>
  <c r="AK675" i="12"/>
  <c r="AI675" i="12"/>
  <c r="AH675" i="12"/>
  <c r="AG675" i="12"/>
  <c r="AF675" i="12"/>
  <c r="AE675" i="12"/>
  <c r="AD675" i="12"/>
  <c r="AC675" i="12"/>
  <c r="AB675" i="12"/>
  <c r="AA675" i="12"/>
  <c r="Z675" i="12"/>
  <c r="Y675" i="12"/>
  <c r="W675" i="12"/>
  <c r="V675" i="12"/>
  <c r="U675" i="12"/>
  <c r="T675" i="12"/>
  <c r="S675" i="12"/>
  <c r="R675" i="12"/>
  <c r="Q675" i="12"/>
  <c r="P675" i="12"/>
  <c r="O675" i="12"/>
  <c r="N675" i="12"/>
  <c r="M675" i="12"/>
  <c r="K675" i="12"/>
  <c r="K29" i="12" s="1"/>
  <c r="H675" i="12"/>
  <c r="H365" i="12" s="1"/>
  <c r="G675" i="12"/>
  <c r="G29" i="12" s="1"/>
  <c r="AU674" i="12"/>
  <c r="AT674" i="12"/>
  <c r="AS674" i="12"/>
  <c r="AR674" i="12"/>
  <c r="AQ674" i="12"/>
  <c r="AP674" i="12"/>
  <c r="AO674" i="12"/>
  <c r="AN674" i="12"/>
  <c r="AM674" i="12"/>
  <c r="AL674" i="12"/>
  <c r="AK674" i="12"/>
  <c r="AI674" i="12"/>
  <c r="AH674" i="12"/>
  <c r="AG674" i="12"/>
  <c r="AF674" i="12"/>
  <c r="AE674" i="12"/>
  <c r="AD674" i="12"/>
  <c r="AC674" i="12"/>
  <c r="AB674" i="12"/>
  <c r="AA674" i="12"/>
  <c r="Z674" i="12"/>
  <c r="Y674" i="12"/>
  <c r="W674" i="12"/>
  <c r="V674" i="12"/>
  <c r="U674" i="12"/>
  <c r="T674" i="12"/>
  <c r="S674" i="12"/>
  <c r="R674" i="12"/>
  <c r="Q674" i="12"/>
  <c r="P674" i="12"/>
  <c r="O674" i="12"/>
  <c r="N674" i="12"/>
  <c r="M674" i="12"/>
  <c r="K674" i="12"/>
  <c r="K28" i="12" s="1"/>
  <c r="H674" i="12"/>
  <c r="G674" i="12"/>
  <c r="AU673" i="12"/>
  <c r="AT673" i="12"/>
  <c r="AS673" i="12"/>
  <c r="AR673" i="12"/>
  <c r="AQ673" i="12"/>
  <c r="AP673" i="12"/>
  <c r="AO673" i="12"/>
  <c r="AN673" i="12"/>
  <c r="AM673" i="12"/>
  <c r="AL673" i="12"/>
  <c r="AK673" i="12"/>
  <c r="AI673" i="12"/>
  <c r="AH673" i="12"/>
  <c r="AG673" i="12"/>
  <c r="AF673" i="12"/>
  <c r="AE673" i="12"/>
  <c r="AD673" i="12"/>
  <c r="AC673" i="12"/>
  <c r="AB673" i="12"/>
  <c r="AA673" i="12"/>
  <c r="Z673" i="12"/>
  <c r="Y673" i="12"/>
  <c r="W673" i="12"/>
  <c r="V673" i="12"/>
  <c r="U673" i="12"/>
  <c r="T673" i="12"/>
  <c r="S673" i="12"/>
  <c r="R673" i="12"/>
  <c r="Q673" i="12"/>
  <c r="P673" i="12"/>
  <c r="O673" i="12"/>
  <c r="N673" i="12"/>
  <c r="M673" i="12"/>
  <c r="K673" i="12"/>
  <c r="K27" i="12" s="1"/>
  <c r="H673" i="12"/>
  <c r="AX673" i="12" s="1"/>
  <c r="AZ27" i="12" s="1"/>
  <c r="G673" i="12"/>
  <c r="AU672" i="12"/>
  <c r="AT672" i="12"/>
  <c r="AS672" i="12"/>
  <c r="AR672" i="12"/>
  <c r="AQ672" i="12"/>
  <c r="AP672" i="12"/>
  <c r="AO672" i="12"/>
  <c r="AN672" i="12"/>
  <c r="AM672" i="12"/>
  <c r="AL672" i="12"/>
  <c r="AK672" i="12"/>
  <c r="AI672" i="12"/>
  <c r="AH672" i="12"/>
  <c r="AG672" i="12"/>
  <c r="AF672" i="12"/>
  <c r="AE672" i="12"/>
  <c r="AD672" i="12"/>
  <c r="AC672" i="12"/>
  <c r="AB672" i="12"/>
  <c r="AA672" i="12"/>
  <c r="Z672" i="12"/>
  <c r="Y672" i="12"/>
  <c r="W672" i="12"/>
  <c r="V672" i="12"/>
  <c r="U672" i="12"/>
  <c r="T672" i="12"/>
  <c r="S672" i="12"/>
  <c r="R672" i="12"/>
  <c r="Q672" i="12"/>
  <c r="P672" i="12"/>
  <c r="O672" i="12"/>
  <c r="N672" i="12"/>
  <c r="M672" i="12"/>
  <c r="K672" i="12"/>
  <c r="K26" i="12" s="1"/>
  <c r="H672" i="12"/>
  <c r="H26" i="12" s="1"/>
  <c r="G672" i="12"/>
  <c r="AU671" i="12"/>
  <c r="AT671" i="12"/>
  <c r="AS671" i="12"/>
  <c r="AR671" i="12"/>
  <c r="AQ671" i="12"/>
  <c r="AP671" i="12"/>
  <c r="AO671" i="12"/>
  <c r="AN671" i="12"/>
  <c r="AM671" i="12"/>
  <c r="AL671" i="12"/>
  <c r="AK671" i="12"/>
  <c r="AI671" i="12"/>
  <c r="AH671" i="12"/>
  <c r="AG671" i="12"/>
  <c r="AF671" i="12"/>
  <c r="AE671" i="12"/>
  <c r="AD671" i="12"/>
  <c r="AC671" i="12"/>
  <c r="AB671" i="12"/>
  <c r="AA671" i="12"/>
  <c r="Z671" i="12"/>
  <c r="Y671" i="12"/>
  <c r="W671" i="12"/>
  <c r="V671" i="12"/>
  <c r="U671" i="12"/>
  <c r="T671" i="12"/>
  <c r="S671" i="12"/>
  <c r="R671" i="12"/>
  <c r="Q671" i="12"/>
  <c r="P671" i="12"/>
  <c r="O671" i="12"/>
  <c r="N671" i="12"/>
  <c r="M671" i="12"/>
  <c r="K671" i="12"/>
  <c r="K25" i="12" s="1"/>
  <c r="H671" i="12"/>
  <c r="H361" i="12" s="1"/>
  <c r="G671" i="12"/>
  <c r="AU670" i="12"/>
  <c r="AT670" i="12"/>
  <c r="AS670" i="12"/>
  <c r="AR670" i="12"/>
  <c r="AQ670" i="12"/>
  <c r="AP670" i="12"/>
  <c r="AO670" i="12"/>
  <c r="AN670" i="12"/>
  <c r="AM670" i="12"/>
  <c r="AL670" i="12"/>
  <c r="AK670" i="12"/>
  <c r="AI670" i="12"/>
  <c r="AH670" i="12"/>
  <c r="AG670" i="12"/>
  <c r="AF670" i="12"/>
  <c r="AE670" i="12"/>
  <c r="AD670" i="12"/>
  <c r="AC670" i="12"/>
  <c r="AB670" i="12"/>
  <c r="AA670" i="12"/>
  <c r="Z670" i="12"/>
  <c r="Y670" i="12"/>
  <c r="W670" i="12"/>
  <c r="V670" i="12"/>
  <c r="U670" i="12"/>
  <c r="T670" i="12"/>
  <c r="S670" i="12"/>
  <c r="R670" i="12"/>
  <c r="Q670" i="12"/>
  <c r="P670" i="12"/>
  <c r="O670" i="12"/>
  <c r="N670" i="12"/>
  <c r="M670" i="12"/>
  <c r="K670" i="12"/>
  <c r="H670" i="12"/>
  <c r="G670" i="12"/>
  <c r="AU669" i="12"/>
  <c r="AT669" i="12"/>
  <c r="AS669" i="12"/>
  <c r="AR669" i="12"/>
  <c r="AQ669" i="12"/>
  <c r="AP669" i="12"/>
  <c r="AO669" i="12"/>
  <c r="AN669" i="12"/>
  <c r="AM669" i="12"/>
  <c r="AL669" i="12"/>
  <c r="AK669" i="12"/>
  <c r="AI669" i="12"/>
  <c r="AH669" i="12"/>
  <c r="AG669" i="12"/>
  <c r="AF669" i="12"/>
  <c r="AE669" i="12"/>
  <c r="AD669" i="12"/>
  <c r="AC669" i="12"/>
  <c r="AB669" i="12"/>
  <c r="AA669" i="12"/>
  <c r="Z669" i="12"/>
  <c r="Y669" i="12"/>
  <c r="W669" i="12"/>
  <c r="V669" i="12"/>
  <c r="U669" i="12"/>
  <c r="T669" i="12"/>
  <c r="S669" i="12"/>
  <c r="R669" i="12"/>
  <c r="Q669" i="12"/>
  <c r="P669" i="12"/>
  <c r="O669" i="12"/>
  <c r="N669" i="12"/>
  <c r="M669" i="12"/>
  <c r="K669" i="12"/>
  <c r="K23" i="12" s="1"/>
  <c r="H669" i="12"/>
  <c r="AX669" i="12" s="1"/>
  <c r="AZ23" i="12" s="1"/>
  <c r="G669" i="12"/>
  <c r="AU668" i="12"/>
  <c r="AT668" i="12"/>
  <c r="AS668" i="12"/>
  <c r="AR668" i="12"/>
  <c r="AQ668" i="12"/>
  <c r="AP668" i="12"/>
  <c r="AO668" i="12"/>
  <c r="AN668" i="12"/>
  <c r="AM668" i="12"/>
  <c r="AL668" i="12"/>
  <c r="AK668" i="12"/>
  <c r="AI668" i="12"/>
  <c r="AH668" i="12"/>
  <c r="AG668" i="12"/>
  <c r="AF668" i="12"/>
  <c r="AE668" i="12"/>
  <c r="AD668" i="12"/>
  <c r="AC668" i="12"/>
  <c r="AB668" i="12"/>
  <c r="AA668" i="12"/>
  <c r="Z668" i="12"/>
  <c r="Y668" i="12"/>
  <c r="W668" i="12"/>
  <c r="V668" i="12"/>
  <c r="U668" i="12"/>
  <c r="T668" i="12"/>
  <c r="S668" i="12"/>
  <c r="R668" i="12"/>
  <c r="Q668" i="12"/>
  <c r="P668" i="12"/>
  <c r="O668" i="12"/>
  <c r="N668" i="12"/>
  <c r="M668" i="12"/>
  <c r="K668" i="12"/>
  <c r="K22" i="12" s="1"/>
  <c r="H668" i="12"/>
  <c r="H358" i="12" s="1"/>
  <c r="G668" i="12"/>
  <c r="AU667" i="12"/>
  <c r="AT667" i="12"/>
  <c r="AS667" i="12"/>
  <c r="AR667" i="12"/>
  <c r="AQ667" i="12"/>
  <c r="AP667" i="12"/>
  <c r="AO667" i="12"/>
  <c r="AN667" i="12"/>
  <c r="AM667" i="12"/>
  <c r="AL667" i="12"/>
  <c r="AK667" i="12"/>
  <c r="AI667" i="12"/>
  <c r="AH667" i="12"/>
  <c r="AG667" i="12"/>
  <c r="AF667" i="12"/>
  <c r="AE667" i="12"/>
  <c r="AD667" i="12"/>
  <c r="AC667" i="12"/>
  <c r="AB667" i="12"/>
  <c r="AA667" i="12"/>
  <c r="Z667" i="12"/>
  <c r="Y667" i="12"/>
  <c r="W667" i="12"/>
  <c r="V667" i="12"/>
  <c r="U667" i="12"/>
  <c r="T667" i="12"/>
  <c r="S667" i="12"/>
  <c r="R667" i="12"/>
  <c r="Q667" i="12"/>
  <c r="P667" i="12"/>
  <c r="O667" i="12"/>
  <c r="N667" i="12"/>
  <c r="M667" i="12"/>
  <c r="K667" i="12"/>
  <c r="K21" i="12" s="1"/>
  <c r="H667" i="12"/>
  <c r="AX667" i="12" s="1"/>
  <c r="AZ21" i="12" s="1"/>
  <c r="G667" i="12"/>
  <c r="AU666" i="12"/>
  <c r="AT666" i="12"/>
  <c r="AS666" i="12"/>
  <c r="AR666" i="12"/>
  <c r="AQ666" i="12"/>
  <c r="AP666" i="12"/>
  <c r="AO666" i="12"/>
  <c r="AN666" i="12"/>
  <c r="AM666" i="12"/>
  <c r="AL666" i="12"/>
  <c r="AK666" i="12"/>
  <c r="AI666" i="12"/>
  <c r="AH666" i="12"/>
  <c r="AG666" i="12"/>
  <c r="AF666" i="12"/>
  <c r="AE666" i="12"/>
  <c r="AD666" i="12"/>
  <c r="AC666" i="12"/>
  <c r="AB666" i="12"/>
  <c r="AA666" i="12"/>
  <c r="Z666" i="12"/>
  <c r="Y666" i="12"/>
  <c r="W666" i="12"/>
  <c r="V666" i="12"/>
  <c r="U666" i="12"/>
  <c r="T666" i="12"/>
  <c r="S666" i="12"/>
  <c r="R666" i="12"/>
  <c r="Q666" i="12"/>
  <c r="P666" i="12"/>
  <c r="O666" i="12"/>
  <c r="N666" i="12"/>
  <c r="M666" i="12"/>
  <c r="K666" i="12"/>
  <c r="K20" i="12" s="1"/>
  <c r="H666" i="12"/>
  <c r="H20" i="12" s="1"/>
  <c r="G666" i="12"/>
  <c r="AU665" i="12"/>
  <c r="AT665" i="12"/>
  <c r="AS665" i="12"/>
  <c r="AR665" i="12"/>
  <c r="AQ665" i="12"/>
  <c r="AP665" i="12"/>
  <c r="AO665" i="12"/>
  <c r="AN665" i="12"/>
  <c r="AM665" i="12"/>
  <c r="AL665" i="12"/>
  <c r="AK665" i="12"/>
  <c r="AI665" i="12"/>
  <c r="AH665" i="12"/>
  <c r="AG665" i="12"/>
  <c r="AF665" i="12"/>
  <c r="AE665" i="12"/>
  <c r="AD665" i="12"/>
  <c r="AC665" i="12"/>
  <c r="AB665" i="12"/>
  <c r="AA665" i="12"/>
  <c r="Z665" i="12"/>
  <c r="Y665" i="12"/>
  <c r="W665" i="12"/>
  <c r="V665" i="12"/>
  <c r="U665" i="12"/>
  <c r="T665" i="12"/>
  <c r="S665" i="12"/>
  <c r="R665" i="12"/>
  <c r="Q665" i="12"/>
  <c r="P665" i="12"/>
  <c r="O665" i="12"/>
  <c r="N665" i="12"/>
  <c r="M665" i="12"/>
  <c r="K665" i="12"/>
  <c r="H665" i="12"/>
  <c r="G665" i="12"/>
  <c r="AU664" i="12"/>
  <c r="AT664" i="12"/>
  <c r="AS664" i="12"/>
  <c r="AR664" i="12"/>
  <c r="AQ664" i="12"/>
  <c r="AP664" i="12"/>
  <c r="AO664" i="12"/>
  <c r="AN664" i="12"/>
  <c r="AM664" i="12"/>
  <c r="AL664" i="12"/>
  <c r="AK664" i="12"/>
  <c r="AI664" i="12"/>
  <c r="AH664" i="12"/>
  <c r="AG664" i="12"/>
  <c r="AF664" i="12"/>
  <c r="AE664" i="12"/>
  <c r="AD664" i="12"/>
  <c r="AC664" i="12"/>
  <c r="AB664" i="12"/>
  <c r="AA664" i="12"/>
  <c r="Z664" i="12"/>
  <c r="Y664" i="12"/>
  <c r="W664" i="12"/>
  <c r="V664" i="12"/>
  <c r="U664" i="12"/>
  <c r="T664" i="12"/>
  <c r="S664" i="12"/>
  <c r="R664" i="12"/>
  <c r="Q664" i="12"/>
  <c r="P664" i="12"/>
  <c r="O664" i="12"/>
  <c r="N664" i="12"/>
  <c r="M664" i="12"/>
  <c r="K664" i="12"/>
  <c r="K18" i="12" s="1"/>
  <c r="H664" i="12"/>
  <c r="H18" i="12" s="1"/>
  <c r="G664" i="12"/>
  <c r="AU663" i="12"/>
  <c r="AT663" i="12"/>
  <c r="AS663" i="12"/>
  <c r="AR663" i="12"/>
  <c r="AQ663" i="12"/>
  <c r="AP663" i="12"/>
  <c r="AO663" i="12"/>
  <c r="AN663" i="12"/>
  <c r="AM663" i="12"/>
  <c r="AL663" i="12"/>
  <c r="AK663" i="12"/>
  <c r="AI663" i="12"/>
  <c r="AH663" i="12"/>
  <c r="AG663" i="12"/>
  <c r="AF663" i="12"/>
  <c r="AE663" i="12"/>
  <c r="AD663" i="12"/>
  <c r="AC663" i="12"/>
  <c r="AB663" i="12"/>
  <c r="AA663" i="12"/>
  <c r="Z663" i="12"/>
  <c r="Y663" i="12"/>
  <c r="W663" i="12"/>
  <c r="V663" i="12"/>
  <c r="U663" i="12"/>
  <c r="T663" i="12"/>
  <c r="S663" i="12"/>
  <c r="R663" i="12"/>
  <c r="Q663" i="12"/>
  <c r="P663" i="12"/>
  <c r="O663" i="12"/>
  <c r="N663" i="12"/>
  <c r="M663" i="12"/>
  <c r="K663" i="12"/>
  <c r="K17" i="12" s="1"/>
  <c r="H663" i="12"/>
  <c r="H353" i="12" s="1"/>
  <c r="G663" i="12"/>
  <c r="AU662" i="12"/>
  <c r="AT662" i="12"/>
  <c r="AS662" i="12"/>
  <c r="AR662" i="12"/>
  <c r="AQ662" i="12"/>
  <c r="AP662" i="12"/>
  <c r="AO662" i="12"/>
  <c r="AN662" i="12"/>
  <c r="AM662" i="12"/>
  <c r="AL662" i="12"/>
  <c r="AK662" i="12"/>
  <c r="AI662" i="12"/>
  <c r="AH662" i="12"/>
  <c r="AG662" i="12"/>
  <c r="AF662" i="12"/>
  <c r="AE662" i="12"/>
  <c r="AD662" i="12"/>
  <c r="AC662" i="12"/>
  <c r="AB662" i="12"/>
  <c r="AA662" i="12"/>
  <c r="Z662" i="12"/>
  <c r="Y662" i="12"/>
  <c r="W662" i="12"/>
  <c r="V662" i="12"/>
  <c r="U662" i="12"/>
  <c r="T662" i="12"/>
  <c r="S662" i="12"/>
  <c r="R662" i="12"/>
  <c r="Q662" i="12"/>
  <c r="P662" i="12"/>
  <c r="O662" i="12"/>
  <c r="N662" i="12"/>
  <c r="M662" i="12"/>
  <c r="K662" i="12"/>
  <c r="H662" i="12"/>
  <c r="H16" i="12" s="1"/>
  <c r="G662" i="12"/>
  <c r="AU661" i="12"/>
  <c r="AT661" i="12"/>
  <c r="AS661" i="12"/>
  <c r="AR661" i="12"/>
  <c r="AQ661" i="12"/>
  <c r="AP661" i="12"/>
  <c r="AO661" i="12"/>
  <c r="AN661" i="12"/>
  <c r="AM661" i="12"/>
  <c r="AL661" i="12"/>
  <c r="AK661" i="12"/>
  <c r="AI661" i="12"/>
  <c r="AH661" i="12"/>
  <c r="AG661" i="12"/>
  <c r="AF661" i="12"/>
  <c r="AE661" i="12"/>
  <c r="AD661" i="12"/>
  <c r="AC661" i="12"/>
  <c r="AB661" i="12"/>
  <c r="AA661" i="12"/>
  <c r="Z661" i="12"/>
  <c r="Y661" i="12"/>
  <c r="W661" i="12"/>
  <c r="V661" i="12"/>
  <c r="U661" i="12"/>
  <c r="T661" i="12"/>
  <c r="S661" i="12"/>
  <c r="R661" i="12"/>
  <c r="Q661" i="12"/>
  <c r="P661" i="12"/>
  <c r="O661" i="12"/>
  <c r="N661" i="12"/>
  <c r="M661" i="12"/>
  <c r="K661" i="12"/>
  <c r="K15" i="12" s="1"/>
  <c r="H661" i="12"/>
  <c r="H15" i="12" s="1"/>
  <c r="G661" i="12"/>
  <c r="AU660" i="12"/>
  <c r="AT660" i="12"/>
  <c r="AS660" i="12"/>
  <c r="AR660" i="12"/>
  <c r="AQ660" i="12"/>
  <c r="AP660" i="12"/>
  <c r="AO660" i="12"/>
  <c r="AN660" i="12"/>
  <c r="AM660" i="12"/>
  <c r="AL660" i="12"/>
  <c r="AK660" i="12"/>
  <c r="AI660" i="12"/>
  <c r="AH660" i="12"/>
  <c r="AG660" i="12"/>
  <c r="AF660" i="12"/>
  <c r="AE660" i="12"/>
  <c r="AD660" i="12"/>
  <c r="AC660" i="12"/>
  <c r="AB660" i="12"/>
  <c r="AA660" i="12"/>
  <c r="Z660" i="12"/>
  <c r="Y660" i="12"/>
  <c r="W660" i="12"/>
  <c r="V660" i="12"/>
  <c r="U660" i="12"/>
  <c r="T660" i="12"/>
  <c r="S660" i="12"/>
  <c r="R660" i="12"/>
  <c r="Q660" i="12"/>
  <c r="P660" i="12"/>
  <c r="O660" i="12"/>
  <c r="N660" i="12"/>
  <c r="M660" i="12"/>
  <c r="K660" i="12"/>
  <c r="H660" i="12"/>
  <c r="AX660" i="12" s="1"/>
  <c r="AZ14" i="12" s="1"/>
  <c r="G660" i="12"/>
  <c r="AU659" i="12"/>
  <c r="AT659" i="12"/>
  <c r="AS659" i="12"/>
  <c r="AR659" i="12"/>
  <c r="AQ659" i="12"/>
  <c r="AP659" i="12"/>
  <c r="AO659" i="12"/>
  <c r="AN659" i="12"/>
  <c r="AM659" i="12"/>
  <c r="AL659" i="12"/>
  <c r="AK659" i="12"/>
  <c r="AI659" i="12"/>
  <c r="AH659" i="12"/>
  <c r="AG659" i="12"/>
  <c r="AF659" i="12"/>
  <c r="AE659" i="12"/>
  <c r="AD659" i="12"/>
  <c r="AC659" i="12"/>
  <c r="AB659" i="12"/>
  <c r="AA659" i="12"/>
  <c r="Z659" i="12"/>
  <c r="Y659" i="12"/>
  <c r="W659" i="12"/>
  <c r="V659" i="12"/>
  <c r="U659" i="12"/>
  <c r="T659" i="12"/>
  <c r="S659" i="12"/>
  <c r="R659" i="12"/>
  <c r="Q659" i="12"/>
  <c r="P659" i="12"/>
  <c r="O659" i="12"/>
  <c r="N659" i="12"/>
  <c r="M659" i="12"/>
  <c r="K659" i="12"/>
  <c r="H659" i="12"/>
  <c r="H349" i="12" s="1"/>
  <c r="G659" i="12"/>
  <c r="AU658" i="12"/>
  <c r="AT658" i="12"/>
  <c r="AS658" i="12"/>
  <c r="AR658" i="12"/>
  <c r="AQ658" i="12"/>
  <c r="AP658" i="12"/>
  <c r="AO658" i="12"/>
  <c r="AN658" i="12"/>
  <c r="AM658" i="12"/>
  <c r="AL658" i="12"/>
  <c r="AK658" i="12"/>
  <c r="AI658" i="12"/>
  <c r="AH658" i="12"/>
  <c r="AG658" i="12"/>
  <c r="AF658" i="12"/>
  <c r="AE658" i="12"/>
  <c r="AD658" i="12"/>
  <c r="AC658" i="12"/>
  <c r="AB658" i="12"/>
  <c r="AA658" i="12"/>
  <c r="Z658" i="12"/>
  <c r="Y658" i="12"/>
  <c r="W658" i="12"/>
  <c r="V658" i="12"/>
  <c r="U658" i="12"/>
  <c r="T658" i="12"/>
  <c r="S658" i="12"/>
  <c r="R658" i="12"/>
  <c r="Q658" i="12"/>
  <c r="P658" i="12"/>
  <c r="O658" i="12"/>
  <c r="N658" i="12"/>
  <c r="M658" i="12"/>
  <c r="K658" i="12"/>
  <c r="K12" i="12" s="1"/>
  <c r="H658" i="12"/>
  <c r="G658" i="12"/>
  <c r="AU657" i="12"/>
  <c r="AT657" i="12"/>
  <c r="AS657" i="12"/>
  <c r="AR657" i="12"/>
  <c r="AQ657" i="12"/>
  <c r="AP657" i="12"/>
  <c r="AO657" i="12"/>
  <c r="AN657" i="12"/>
  <c r="AM657" i="12"/>
  <c r="AL657" i="12"/>
  <c r="AK657" i="12"/>
  <c r="AI657" i="12"/>
  <c r="AH657" i="12"/>
  <c r="AG657" i="12"/>
  <c r="AF657" i="12"/>
  <c r="AE657" i="12"/>
  <c r="AD657" i="12"/>
  <c r="AC657" i="12"/>
  <c r="AB657" i="12"/>
  <c r="AA657" i="12"/>
  <c r="Z657" i="12"/>
  <c r="Y657" i="12"/>
  <c r="W657" i="12"/>
  <c r="V657" i="12"/>
  <c r="U657" i="12"/>
  <c r="T657" i="12"/>
  <c r="S657" i="12"/>
  <c r="R657" i="12"/>
  <c r="Q657" i="12"/>
  <c r="P657" i="12"/>
  <c r="O657" i="12"/>
  <c r="N657" i="12"/>
  <c r="M657" i="12"/>
  <c r="K657" i="12"/>
  <c r="K11" i="12" s="1"/>
  <c r="H657" i="12"/>
  <c r="H11" i="12" s="1"/>
  <c r="G657" i="12"/>
  <c r="AU656" i="12"/>
  <c r="AT656" i="12"/>
  <c r="AS656" i="12"/>
  <c r="AR656" i="12"/>
  <c r="AQ656" i="12"/>
  <c r="AP656" i="12"/>
  <c r="AO656" i="12"/>
  <c r="AN656" i="12"/>
  <c r="AM656" i="12"/>
  <c r="AL656" i="12"/>
  <c r="AK656" i="12"/>
  <c r="AI656" i="12"/>
  <c r="AH656" i="12"/>
  <c r="AG656" i="12"/>
  <c r="AF656" i="12"/>
  <c r="AE656" i="12"/>
  <c r="AD656" i="12"/>
  <c r="AC656" i="12"/>
  <c r="AB656" i="12"/>
  <c r="AA656" i="12"/>
  <c r="Z656" i="12"/>
  <c r="Y656" i="12"/>
  <c r="W656" i="12"/>
  <c r="V656" i="12"/>
  <c r="U656" i="12"/>
  <c r="T656" i="12"/>
  <c r="S656" i="12"/>
  <c r="R656" i="12"/>
  <c r="Q656" i="12"/>
  <c r="P656" i="12"/>
  <c r="O656" i="12"/>
  <c r="N656" i="12"/>
  <c r="M656" i="12"/>
  <c r="K656" i="12"/>
  <c r="K10" i="12" s="1"/>
  <c r="H656" i="12"/>
  <c r="AX656" i="12" s="1"/>
  <c r="AZ10" i="12" s="1"/>
  <c r="G656" i="12"/>
  <c r="AU655" i="12"/>
  <c r="AT655" i="12"/>
  <c r="AS655" i="12"/>
  <c r="AR655" i="12"/>
  <c r="AQ655" i="12"/>
  <c r="AP655" i="12"/>
  <c r="AO655" i="12"/>
  <c r="AN655" i="12"/>
  <c r="AM655" i="12"/>
  <c r="AL655" i="12"/>
  <c r="AK655" i="12"/>
  <c r="AI655" i="12"/>
  <c r="AH655" i="12"/>
  <c r="AG655" i="12"/>
  <c r="AF655" i="12"/>
  <c r="AE655" i="12"/>
  <c r="AD655" i="12"/>
  <c r="AC655" i="12"/>
  <c r="AB655" i="12"/>
  <c r="AA655" i="12"/>
  <c r="Z655" i="12"/>
  <c r="Y655" i="12"/>
  <c r="W655" i="12"/>
  <c r="V655" i="12"/>
  <c r="U655" i="12"/>
  <c r="T655" i="12"/>
  <c r="S655" i="12"/>
  <c r="R655" i="12"/>
  <c r="Q655" i="12"/>
  <c r="P655" i="12"/>
  <c r="O655" i="12"/>
  <c r="N655" i="12"/>
  <c r="M655" i="12"/>
  <c r="K655" i="12"/>
  <c r="K9" i="12" s="1"/>
  <c r="H655" i="12"/>
  <c r="G655" i="12"/>
  <c r="AU654" i="12"/>
  <c r="AT654" i="12"/>
  <c r="AS654" i="12"/>
  <c r="AR654" i="12"/>
  <c r="AQ654" i="12"/>
  <c r="AP654" i="12"/>
  <c r="AO654" i="12"/>
  <c r="AN654" i="12"/>
  <c r="AM654" i="12"/>
  <c r="AL654" i="12"/>
  <c r="AK654" i="12"/>
  <c r="AI654" i="12"/>
  <c r="AH654" i="12"/>
  <c r="AG654" i="12"/>
  <c r="AF654" i="12"/>
  <c r="AE654" i="12"/>
  <c r="AD654" i="12"/>
  <c r="AC654" i="12"/>
  <c r="AB654" i="12"/>
  <c r="AA654" i="12"/>
  <c r="Z654" i="12"/>
  <c r="Y654" i="12"/>
  <c r="W654" i="12"/>
  <c r="V654" i="12"/>
  <c r="U654" i="12"/>
  <c r="T654" i="12"/>
  <c r="S654" i="12"/>
  <c r="R654" i="12"/>
  <c r="Q654" i="12"/>
  <c r="P654" i="12"/>
  <c r="O654" i="12"/>
  <c r="N654" i="12"/>
  <c r="M654" i="12"/>
  <c r="K654" i="12"/>
  <c r="H654" i="12"/>
  <c r="H344" i="12" s="1"/>
  <c r="G654" i="12"/>
  <c r="AU653" i="12"/>
  <c r="AT653" i="12"/>
  <c r="AS653" i="12"/>
  <c r="AR653" i="12"/>
  <c r="AQ653" i="12"/>
  <c r="AP653" i="12"/>
  <c r="AO653" i="12"/>
  <c r="AN653" i="12"/>
  <c r="AM653" i="12"/>
  <c r="AL653" i="12"/>
  <c r="AK653" i="12"/>
  <c r="AI653" i="12"/>
  <c r="AH653" i="12"/>
  <c r="AG653" i="12"/>
  <c r="AF653" i="12"/>
  <c r="AE653" i="12"/>
  <c r="AD653" i="12"/>
  <c r="AC653" i="12"/>
  <c r="AB653" i="12"/>
  <c r="AA653" i="12"/>
  <c r="Z653" i="12"/>
  <c r="Y653" i="12"/>
  <c r="W653" i="12"/>
  <c r="V653" i="12"/>
  <c r="U653" i="12"/>
  <c r="T653" i="12"/>
  <c r="S653" i="12"/>
  <c r="R653" i="12"/>
  <c r="Q653" i="12"/>
  <c r="P653" i="12"/>
  <c r="O653" i="12"/>
  <c r="N653" i="12"/>
  <c r="M653" i="12"/>
  <c r="K653" i="12"/>
  <c r="K7" i="12" s="1"/>
  <c r="H653" i="12"/>
  <c r="AX653" i="12" s="1"/>
  <c r="AZ7" i="12" s="1"/>
  <c r="G653" i="12"/>
  <c r="AU652" i="12"/>
  <c r="AT652" i="12"/>
  <c r="AS652" i="12"/>
  <c r="AR652" i="12"/>
  <c r="AQ652" i="12"/>
  <c r="AP652" i="12"/>
  <c r="AO652" i="12"/>
  <c r="AN652" i="12"/>
  <c r="AM652" i="12"/>
  <c r="AL652" i="12"/>
  <c r="AK652" i="12"/>
  <c r="AI652" i="12"/>
  <c r="AH652" i="12"/>
  <c r="AG652" i="12"/>
  <c r="AF652" i="12"/>
  <c r="AE652" i="12"/>
  <c r="AD652" i="12"/>
  <c r="AC652" i="12"/>
  <c r="AB652" i="12"/>
  <c r="AA652" i="12"/>
  <c r="Z652" i="12"/>
  <c r="Y652" i="12"/>
  <c r="W652" i="12"/>
  <c r="V652" i="12"/>
  <c r="U652" i="12"/>
  <c r="T652" i="12"/>
  <c r="S652" i="12"/>
  <c r="R652" i="12"/>
  <c r="Q652" i="12"/>
  <c r="P652" i="12"/>
  <c r="O652" i="12"/>
  <c r="N652" i="12"/>
  <c r="M652" i="12"/>
  <c r="K652" i="12"/>
  <c r="K6" i="12" s="1"/>
  <c r="H652" i="12"/>
  <c r="H342" i="12" s="1"/>
  <c r="G652" i="12"/>
  <c r="AU651" i="12"/>
  <c r="AT651" i="12"/>
  <c r="AS651" i="12"/>
  <c r="AR651" i="12"/>
  <c r="AQ651" i="12"/>
  <c r="AP651" i="12"/>
  <c r="AO651" i="12"/>
  <c r="AN651" i="12"/>
  <c r="AM651" i="12"/>
  <c r="AL651" i="12"/>
  <c r="AK651" i="12"/>
  <c r="AI651" i="12"/>
  <c r="AH651" i="12"/>
  <c r="AG651" i="12"/>
  <c r="AF651" i="12"/>
  <c r="AE651" i="12"/>
  <c r="AD651" i="12"/>
  <c r="AC651" i="12"/>
  <c r="AB651" i="12"/>
  <c r="AA651" i="12"/>
  <c r="Z651" i="12"/>
  <c r="Y651" i="12"/>
  <c r="W651" i="12"/>
  <c r="V651" i="12"/>
  <c r="U651" i="12"/>
  <c r="T651" i="12"/>
  <c r="S651" i="12"/>
  <c r="R651" i="12"/>
  <c r="Q651" i="12"/>
  <c r="P651" i="12"/>
  <c r="O651" i="12"/>
  <c r="N651" i="12"/>
  <c r="M651" i="12"/>
  <c r="K651" i="12"/>
  <c r="K5" i="12" s="1"/>
  <c r="H651" i="12"/>
  <c r="L651" i="12" s="1"/>
  <c r="L341" i="12" s="1"/>
  <c r="G651" i="12"/>
  <c r="AU650" i="12"/>
  <c r="AT650" i="12"/>
  <c r="AS650" i="12"/>
  <c r="AR650" i="12"/>
  <c r="AQ650" i="12"/>
  <c r="AP650" i="12"/>
  <c r="AO650" i="12"/>
  <c r="AN650" i="12"/>
  <c r="AM650" i="12"/>
  <c r="AL650" i="12"/>
  <c r="AK650" i="12"/>
  <c r="AI650" i="12"/>
  <c r="AH650" i="12"/>
  <c r="AG650" i="12"/>
  <c r="AF650" i="12"/>
  <c r="AE650" i="12"/>
  <c r="AD650" i="12"/>
  <c r="AC650" i="12"/>
  <c r="AB650" i="12"/>
  <c r="AA650" i="12"/>
  <c r="Z650" i="12"/>
  <c r="Y650" i="12"/>
  <c r="W650" i="12"/>
  <c r="V650" i="12"/>
  <c r="U650" i="12"/>
  <c r="T650" i="12"/>
  <c r="S650" i="12"/>
  <c r="R650" i="12"/>
  <c r="Q650" i="12"/>
  <c r="P650" i="12"/>
  <c r="O650" i="12"/>
  <c r="N650" i="12"/>
  <c r="M650" i="12"/>
  <c r="K650" i="12"/>
  <c r="K4" i="12" s="1"/>
  <c r="H650" i="12"/>
  <c r="H4" i="12" s="1"/>
  <c r="G650" i="12"/>
  <c r="AU649" i="12"/>
  <c r="AT649" i="12"/>
  <c r="AS649" i="12"/>
  <c r="AR649" i="12"/>
  <c r="AQ649" i="12"/>
  <c r="AP649" i="12"/>
  <c r="AO649" i="12"/>
  <c r="AN649" i="12"/>
  <c r="AM649" i="12"/>
  <c r="AL649" i="12"/>
  <c r="AK649" i="12"/>
  <c r="AI649" i="12"/>
  <c r="AH649" i="12"/>
  <c r="AG649" i="12"/>
  <c r="AF649" i="12"/>
  <c r="AE649" i="12"/>
  <c r="AD649" i="12"/>
  <c r="AC649" i="12"/>
  <c r="AB649" i="12"/>
  <c r="AA649" i="12"/>
  <c r="Z649" i="12"/>
  <c r="Y649" i="12"/>
  <c r="W649" i="12"/>
  <c r="V649" i="12"/>
  <c r="U649" i="12"/>
  <c r="T649" i="12"/>
  <c r="S649" i="12"/>
  <c r="R649" i="12"/>
  <c r="Q649" i="12"/>
  <c r="P649" i="12"/>
  <c r="O649" i="12"/>
  <c r="N649" i="12"/>
  <c r="M649" i="12"/>
  <c r="K649" i="12"/>
  <c r="K3" i="12" s="1"/>
  <c r="H649" i="12"/>
  <c r="H3" i="12" s="1"/>
  <c r="G649" i="12"/>
  <c r="Z644" i="12"/>
  <c r="L644" i="12"/>
  <c r="Z643" i="12"/>
  <c r="L643" i="12"/>
  <c r="Z641" i="12"/>
  <c r="L641" i="12"/>
  <c r="Z640" i="12"/>
  <c r="L640" i="12"/>
  <c r="Z638" i="12"/>
  <c r="L638" i="12"/>
  <c r="S637" i="12"/>
  <c r="S642" i="12" s="1"/>
  <c r="Z635" i="12"/>
  <c r="L635" i="12"/>
  <c r="Z634" i="12"/>
  <c r="L634" i="12"/>
  <c r="Z632" i="12"/>
  <c r="L632" i="12"/>
  <c r="Z631" i="12"/>
  <c r="L631" i="12"/>
  <c r="Z629" i="12"/>
  <c r="L629" i="12"/>
  <c r="S628" i="12"/>
  <c r="AW736" i="12"/>
  <c r="AF426" i="12"/>
  <c r="AE426" i="12"/>
  <c r="AD426" i="12"/>
  <c r="AC426" i="12"/>
  <c r="AB426" i="12"/>
  <c r="AA426" i="12"/>
  <c r="Y426" i="12"/>
  <c r="X426" i="12"/>
  <c r="W426" i="12"/>
  <c r="V426" i="12"/>
  <c r="U426" i="12"/>
  <c r="T426" i="12"/>
  <c r="R426" i="12"/>
  <c r="Q426" i="12"/>
  <c r="P426" i="12"/>
  <c r="O426" i="12"/>
  <c r="N426" i="12"/>
  <c r="M426" i="12"/>
  <c r="K426" i="12"/>
  <c r="H426" i="12"/>
  <c r="G426" i="12"/>
  <c r="AW735" i="12"/>
  <c r="AF425" i="12"/>
  <c r="AE425" i="12"/>
  <c r="AD425" i="12"/>
  <c r="AC425" i="12"/>
  <c r="AB425" i="12"/>
  <c r="AA425" i="12"/>
  <c r="Y425" i="12"/>
  <c r="X425" i="12"/>
  <c r="W425" i="12"/>
  <c r="V425" i="12"/>
  <c r="U425" i="12"/>
  <c r="T425" i="12"/>
  <c r="R425" i="12"/>
  <c r="Q425" i="12"/>
  <c r="P425" i="12"/>
  <c r="O425" i="12"/>
  <c r="N425" i="12"/>
  <c r="M425" i="12"/>
  <c r="K425" i="12"/>
  <c r="H425" i="12"/>
  <c r="G425" i="12"/>
  <c r="AF424" i="12"/>
  <c r="AE424" i="12"/>
  <c r="AD424" i="12"/>
  <c r="AC424" i="12"/>
  <c r="AB424" i="12"/>
  <c r="AA424" i="12"/>
  <c r="Y424" i="12"/>
  <c r="X424" i="12"/>
  <c r="W424" i="12"/>
  <c r="V424" i="12"/>
  <c r="U424" i="12"/>
  <c r="T424" i="12"/>
  <c r="R424" i="12"/>
  <c r="Q424" i="12"/>
  <c r="P424" i="12"/>
  <c r="O424" i="12"/>
  <c r="N424" i="12"/>
  <c r="M424" i="12"/>
  <c r="K424" i="12"/>
  <c r="H424" i="12"/>
  <c r="G424" i="12"/>
  <c r="AF423" i="12"/>
  <c r="AE423" i="12"/>
  <c r="AD423" i="12"/>
  <c r="AC423" i="12"/>
  <c r="AB423" i="12"/>
  <c r="AA423" i="12"/>
  <c r="Y423" i="12"/>
  <c r="X423" i="12"/>
  <c r="W423" i="12"/>
  <c r="V423" i="12"/>
  <c r="U423" i="12"/>
  <c r="T423" i="12"/>
  <c r="R423" i="12"/>
  <c r="Q423" i="12"/>
  <c r="P423" i="12"/>
  <c r="O423" i="12"/>
  <c r="N423" i="12"/>
  <c r="M423" i="12"/>
  <c r="K423" i="12"/>
  <c r="H423" i="12"/>
  <c r="G423" i="12"/>
  <c r="AW732" i="12"/>
  <c r="AF422" i="12"/>
  <c r="AE422" i="12"/>
  <c r="AD422" i="12"/>
  <c r="AC422" i="12"/>
  <c r="AB422" i="12"/>
  <c r="AA422" i="12"/>
  <c r="Y422" i="12"/>
  <c r="X422" i="12"/>
  <c r="W422" i="12"/>
  <c r="V422" i="12"/>
  <c r="U422" i="12"/>
  <c r="T422" i="12"/>
  <c r="R422" i="12"/>
  <c r="Q422" i="12"/>
  <c r="P422" i="12"/>
  <c r="O422" i="12"/>
  <c r="N422" i="12"/>
  <c r="M422" i="12"/>
  <c r="K422" i="12"/>
  <c r="G422" i="12"/>
  <c r="AW731" i="12"/>
  <c r="AF421" i="12"/>
  <c r="AE421" i="12"/>
  <c r="AD421" i="12"/>
  <c r="AC421" i="12"/>
  <c r="AB421" i="12"/>
  <c r="AA421" i="12"/>
  <c r="Y421" i="12"/>
  <c r="X421" i="12"/>
  <c r="W421" i="12"/>
  <c r="V421" i="12"/>
  <c r="U421" i="12"/>
  <c r="T421" i="12"/>
  <c r="R421" i="12"/>
  <c r="Q421" i="12"/>
  <c r="P421" i="12"/>
  <c r="O421" i="12"/>
  <c r="N421" i="12"/>
  <c r="M421" i="12"/>
  <c r="K421" i="12"/>
  <c r="G421" i="12"/>
  <c r="AW730" i="12"/>
  <c r="AF420" i="12"/>
  <c r="AE420" i="12"/>
  <c r="AD420" i="12"/>
  <c r="AC420" i="12"/>
  <c r="AB420" i="12"/>
  <c r="AA420" i="12"/>
  <c r="Y420" i="12"/>
  <c r="X420" i="12"/>
  <c r="W420" i="12"/>
  <c r="V420" i="12"/>
  <c r="U420" i="12"/>
  <c r="T420" i="12"/>
  <c r="R420" i="12"/>
  <c r="Q420" i="12"/>
  <c r="P420" i="12"/>
  <c r="O420" i="12"/>
  <c r="N420" i="12"/>
  <c r="M420" i="12"/>
  <c r="K420" i="12"/>
  <c r="G420" i="12"/>
  <c r="AW729" i="12"/>
  <c r="AF419" i="12"/>
  <c r="AE419" i="12"/>
  <c r="AD419" i="12"/>
  <c r="AC419" i="12"/>
  <c r="AB419" i="12"/>
  <c r="AA419" i="12"/>
  <c r="Y419" i="12"/>
  <c r="X419" i="12"/>
  <c r="W419" i="12"/>
  <c r="V419" i="12"/>
  <c r="U419" i="12"/>
  <c r="T419" i="12"/>
  <c r="R419" i="12"/>
  <c r="Q419" i="12"/>
  <c r="P419" i="12"/>
  <c r="O419" i="12"/>
  <c r="N419" i="12"/>
  <c r="M419" i="12"/>
  <c r="K419" i="12"/>
  <c r="G419" i="12"/>
  <c r="AF418" i="12"/>
  <c r="AE418" i="12"/>
  <c r="AD418" i="12"/>
  <c r="AC418" i="12"/>
  <c r="AB418" i="12"/>
  <c r="AA418" i="12"/>
  <c r="Y418" i="12"/>
  <c r="X418" i="12"/>
  <c r="W418" i="12"/>
  <c r="V418" i="12"/>
  <c r="U418" i="12"/>
  <c r="T418" i="12"/>
  <c r="R418" i="12"/>
  <c r="Q418" i="12"/>
  <c r="P418" i="12"/>
  <c r="O418" i="12"/>
  <c r="N418" i="12"/>
  <c r="M418" i="12"/>
  <c r="K418" i="12"/>
  <c r="G418" i="12"/>
  <c r="AW727" i="12"/>
  <c r="AF417" i="12"/>
  <c r="AE417" i="12"/>
  <c r="AD417" i="12"/>
  <c r="AC417" i="12"/>
  <c r="AB417" i="12"/>
  <c r="AA417" i="12"/>
  <c r="Y417" i="12"/>
  <c r="X417" i="12"/>
  <c r="W417" i="12"/>
  <c r="V417" i="12"/>
  <c r="U417" i="12"/>
  <c r="T417" i="12"/>
  <c r="R417" i="12"/>
  <c r="Q417" i="12"/>
  <c r="P417" i="12"/>
  <c r="O417" i="12"/>
  <c r="N417" i="12"/>
  <c r="M417" i="12"/>
  <c r="K417" i="12"/>
  <c r="G417" i="12"/>
  <c r="AF416" i="12"/>
  <c r="AE416" i="12"/>
  <c r="AD416" i="12"/>
  <c r="AC416" i="12"/>
  <c r="AB416" i="12"/>
  <c r="AA416" i="12"/>
  <c r="Y416" i="12"/>
  <c r="X416" i="12"/>
  <c r="W416" i="12"/>
  <c r="V416" i="12"/>
  <c r="U416" i="12"/>
  <c r="T416" i="12"/>
  <c r="R416" i="12"/>
  <c r="Q416" i="12"/>
  <c r="P416" i="12"/>
  <c r="O416" i="12"/>
  <c r="N416" i="12"/>
  <c r="M416" i="12"/>
  <c r="K416" i="12"/>
  <c r="G416" i="12"/>
  <c r="AW725" i="12"/>
  <c r="AF415" i="12"/>
  <c r="AE415" i="12"/>
  <c r="AD415" i="12"/>
  <c r="AC415" i="12"/>
  <c r="AB415" i="12"/>
  <c r="AA415" i="12"/>
  <c r="Y415" i="12"/>
  <c r="X415" i="12"/>
  <c r="W415" i="12"/>
  <c r="V415" i="12"/>
  <c r="U415" i="12"/>
  <c r="T415" i="12"/>
  <c r="R415" i="12"/>
  <c r="Q415" i="12"/>
  <c r="P415" i="12"/>
  <c r="O415" i="12"/>
  <c r="N415" i="12"/>
  <c r="M415" i="12"/>
  <c r="K415" i="12"/>
  <c r="G415" i="12"/>
  <c r="AW724" i="12"/>
  <c r="AF414" i="12"/>
  <c r="AE414" i="12"/>
  <c r="AD414" i="12"/>
  <c r="AC414" i="12"/>
  <c r="AB414" i="12"/>
  <c r="AA414" i="12"/>
  <c r="Y414" i="12"/>
  <c r="X414" i="12"/>
  <c r="W414" i="12"/>
  <c r="V414" i="12"/>
  <c r="U414" i="12"/>
  <c r="T414" i="12"/>
  <c r="R414" i="12"/>
  <c r="Q414" i="12"/>
  <c r="P414" i="12"/>
  <c r="O414" i="12"/>
  <c r="N414" i="12"/>
  <c r="M414" i="12"/>
  <c r="K414" i="12"/>
  <c r="G414" i="12"/>
  <c r="AW723" i="12"/>
  <c r="AF413" i="12"/>
  <c r="AE413" i="12"/>
  <c r="AD413" i="12"/>
  <c r="AC413" i="12"/>
  <c r="AB413" i="12"/>
  <c r="AA413" i="12"/>
  <c r="Y413" i="12"/>
  <c r="X413" i="12"/>
  <c r="W413" i="12"/>
  <c r="V413" i="12"/>
  <c r="U413" i="12"/>
  <c r="T413" i="12"/>
  <c r="R413" i="12"/>
  <c r="Q413" i="12"/>
  <c r="P413" i="12"/>
  <c r="O413" i="12"/>
  <c r="N413" i="12"/>
  <c r="M413" i="12"/>
  <c r="K413" i="12"/>
  <c r="G413" i="12"/>
  <c r="AF412" i="12"/>
  <c r="AE412" i="12"/>
  <c r="AD412" i="12"/>
  <c r="AC412" i="12"/>
  <c r="AB412" i="12"/>
  <c r="AA412" i="12"/>
  <c r="Y412" i="12"/>
  <c r="X412" i="12"/>
  <c r="W412" i="12"/>
  <c r="V412" i="12"/>
  <c r="U412" i="12"/>
  <c r="T412" i="12"/>
  <c r="R412" i="12"/>
  <c r="Q412" i="12"/>
  <c r="P412" i="12"/>
  <c r="O412" i="12"/>
  <c r="N412" i="12"/>
  <c r="M412" i="12"/>
  <c r="K412" i="12"/>
  <c r="G412" i="12"/>
  <c r="AF411" i="12"/>
  <c r="AE411" i="12"/>
  <c r="AD411" i="12"/>
  <c r="AC411" i="12"/>
  <c r="AB411" i="12"/>
  <c r="AA411" i="12"/>
  <c r="Y411" i="12"/>
  <c r="X411" i="12"/>
  <c r="W411" i="12"/>
  <c r="V411" i="12"/>
  <c r="U411" i="12"/>
  <c r="T411" i="12"/>
  <c r="R411" i="12"/>
  <c r="Q411" i="12"/>
  <c r="P411" i="12"/>
  <c r="O411" i="12"/>
  <c r="N411" i="12"/>
  <c r="M411" i="12"/>
  <c r="K411" i="12"/>
  <c r="H411" i="12"/>
  <c r="G411" i="12"/>
  <c r="AW720" i="12"/>
  <c r="AF410" i="12"/>
  <c r="AE410" i="12"/>
  <c r="AD410" i="12"/>
  <c r="AC410" i="12"/>
  <c r="AB410" i="12"/>
  <c r="AA410" i="12"/>
  <c r="Y410" i="12"/>
  <c r="X410" i="12"/>
  <c r="W410" i="12"/>
  <c r="V410" i="12"/>
  <c r="U410" i="12"/>
  <c r="T410" i="12"/>
  <c r="R410" i="12"/>
  <c r="Q410" i="12"/>
  <c r="P410" i="12"/>
  <c r="O410" i="12"/>
  <c r="N410" i="12"/>
  <c r="M410" i="12"/>
  <c r="K410" i="12"/>
  <c r="H410" i="12"/>
  <c r="G410" i="12"/>
  <c r="AW719" i="12"/>
  <c r="AF409" i="12"/>
  <c r="AE409" i="12"/>
  <c r="AD409" i="12"/>
  <c r="AC409" i="12"/>
  <c r="AB409" i="12"/>
  <c r="AA409" i="12"/>
  <c r="Y409" i="12"/>
  <c r="X409" i="12"/>
  <c r="W409" i="12"/>
  <c r="V409" i="12"/>
  <c r="U409" i="12"/>
  <c r="T409" i="12"/>
  <c r="R409" i="12"/>
  <c r="Q409" i="12"/>
  <c r="P409" i="12"/>
  <c r="O409" i="12"/>
  <c r="N409" i="12"/>
  <c r="M409" i="12"/>
  <c r="K409" i="12"/>
  <c r="G409" i="12"/>
  <c r="AF408" i="12"/>
  <c r="AE408" i="12"/>
  <c r="AD408" i="12"/>
  <c r="AC408" i="12"/>
  <c r="AB408" i="12"/>
  <c r="AA408" i="12"/>
  <c r="Y408" i="12"/>
  <c r="X408" i="12"/>
  <c r="W408" i="12"/>
  <c r="V408" i="12"/>
  <c r="U408" i="12"/>
  <c r="T408" i="12"/>
  <c r="R408" i="12"/>
  <c r="Q408" i="12"/>
  <c r="P408" i="12"/>
  <c r="O408" i="12"/>
  <c r="N408" i="12"/>
  <c r="M408" i="12"/>
  <c r="K408" i="12"/>
  <c r="G408" i="12"/>
  <c r="AW717" i="12"/>
  <c r="AF407" i="12"/>
  <c r="AE407" i="12"/>
  <c r="AD407" i="12"/>
  <c r="AC407" i="12"/>
  <c r="AB407" i="12"/>
  <c r="AA407" i="12"/>
  <c r="Y407" i="12"/>
  <c r="X407" i="12"/>
  <c r="W407" i="12"/>
  <c r="V407" i="12"/>
  <c r="U407" i="12"/>
  <c r="T407" i="12"/>
  <c r="R407" i="12"/>
  <c r="Q407" i="12"/>
  <c r="P407" i="12"/>
  <c r="O407" i="12"/>
  <c r="N407" i="12"/>
  <c r="M407" i="12"/>
  <c r="K407" i="12"/>
  <c r="G407" i="12"/>
  <c r="AF406" i="12"/>
  <c r="AE406" i="12"/>
  <c r="AD406" i="12"/>
  <c r="AC406" i="12"/>
  <c r="AB406" i="12"/>
  <c r="AA406" i="12"/>
  <c r="Y406" i="12"/>
  <c r="X406" i="12"/>
  <c r="W406" i="12"/>
  <c r="V406" i="12"/>
  <c r="U406" i="12"/>
  <c r="T406" i="12"/>
  <c r="R406" i="12"/>
  <c r="Q406" i="12"/>
  <c r="P406" i="12"/>
  <c r="O406" i="12"/>
  <c r="N406" i="12"/>
  <c r="M406" i="12"/>
  <c r="K406" i="12"/>
  <c r="G406" i="12"/>
  <c r="AW715" i="12"/>
  <c r="AF405" i="12"/>
  <c r="AE405" i="12"/>
  <c r="AD405" i="12"/>
  <c r="AC405" i="12"/>
  <c r="AB405" i="12"/>
  <c r="AA405" i="12"/>
  <c r="Y405" i="12"/>
  <c r="X405" i="12"/>
  <c r="W405" i="12"/>
  <c r="V405" i="12"/>
  <c r="U405" i="12"/>
  <c r="T405" i="12"/>
  <c r="R405" i="12"/>
  <c r="Q405" i="12"/>
  <c r="P405" i="12"/>
  <c r="O405" i="12"/>
  <c r="N405" i="12"/>
  <c r="M405" i="12"/>
  <c r="K405" i="12"/>
  <c r="H405" i="12"/>
  <c r="G405" i="12"/>
  <c r="AF404" i="12"/>
  <c r="AE404" i="12"/>
  <c r="AD404" i="12"/>
  <c r="AC404" i="12"/>
  <c r="AB404" i="12"/>
  <c r="AA404" i="12"/>
  <c r="Y404" i="12"/>
  <c r="X404" i="12"/>
  <c r="W404" i="12"/>
  <c r="V404" i="12"/>
  <c r="U404" i="12"/>
  <c r="T404" i="12"/>
  <c r="R404" i="12"/>
  <c r="Q404" i="12"/>
  <c r="P404" i="12"/>
  <c r="O404" i="12"/>
  <c r="N404" i="12"/>
  <c r="M404" i="12"/>
  <c r="K404" i="12"/>
  <c r="H404" i="12"/>
  <c r="G404" i="12"/>
  <c r="AW713" i="12"/>
  <c r="AF403" i="12"/>
  <c r="AE403" i="12"/>
  <c r="AD403" i="12"/>
  <c r="AC403" i="12"/>
  <c r="AB403" i="12"/>
  <c r="AA403" i="12"/>
  <c r="Y403" i="12"/>
  <c r="X403" i="12"/>
  <c r="W403" i="12"/>
  <c r="V403" i="12"/>
  <c r="U403" i="12"/>
  <c r="T403" i="12"/>
  <c r="R403" i="12"/>
  <c r="Q403" i="12"/>
  <c r="P403" i="12"/>
  <c r="O403" i="12"/>
  <c r="N403" i="12"/>
  <c r="M403" i="12"/>
  <c r="K403" i="12"/>
  <c r="H403" i="12"/>
  <c r="G403" i="12"/>
  <c r="AW712" i="12"/>
  <c r="AF402" i="12"/>
  <c r="AE402" i="12"/>
  <c r="AD402" i="12"/>
  <c r="AC402" i="12"/>
  <c r="AB402" i="12"/>
  <c r="AA402" i="12"/>
  <c r="Y402" i="12"/>
  <c r="X402" i="12"/>
  <c r="W402" i="12"/>
  <c r="V402" i="12"/>
  <c r="U402" i="12"/>
  <c r="T402" i="12"/>
  <c r="R402" i="12"/>
  <c r="Q402" i="12"/>
  <c r="P402" i="12"/>
  <c r="O402" i="12"/>
  <c r="N402" i="12"/>
  <c r="M402" i="12"/>
  <c r="K402" i="12"/>
  <c r="H402" i="12"/>
  <c r="G402" i="12"/>
  <c r="AW711" i="12"/>
  <c r="AF401" i="12"/>
  <c r="AE401" i="12"/>
  <c r="AD401" i="12"/>
  <c r="AC401" i="12"/>
  <c r="AB401" i="12"/>
  <c r="AA401" i="12"/>
  <c r="Y401" i="12"/>
  <c r="X401" i="12"/>
  <c r="W401" i="12"/>
  <c r="V401" i="12"/>
  <c r="U401" i="12"/>
  <c r="T401" i="12"/>
  <c r="R401" i="12"/>
  <c r="Q401" i="12"/>
  <c r="P401" i="12"/>
  <c r="O401" i="12"/>
  <c r="N401" i="12"/>
  <c r="M401" i="12"/>
  <c r="K401" i="12"/>
  <c r="G401" i="12"/>
  <c r="AF400" i="12"/>
  <c r="AE400" i="12"/>
  <c r="AD400" i="12"/>
  <c r="AC400" i="12"/>
  <c r="AB400" i="12"/>
  <c r="AA400" i="12"/>
  <c r="Y400" i="12"/>
  <c r="X400" i="12"/>
  <c r="W400" i="12"/>
  <c r="V400" i="12"/>
  <c r="U400" i="12"/>
  <c r="T400" i="12"/>
  <c r="R400" i="12"/>
  <c r="Q400" i="12"/>
  <c r="P400" i="12"/>
  <c r="O400" i="12"/>
  <c r="N400" i="12"/>
  <c r="M400" i="12"/>
  <c r="K400" i="12"/>
  <c r="G400" i="12"/>
  <c r="AF399" i="12"/>
  <c r="AE399" i="12"/>
  <c r="AD399" i="12"/>
  <c r="AC399" i="12"/>
  <c r="AB399" i="12"/>
  <c r="AA399" i="12"/>
  <c r="Y399" i="12"/>
  <c r="X399" i="12"/>
  <c r="W399" i="12"/>
  <c r="V399" i="12"/>
  <c r="U399" i="12"/>
  <c r="T399" i="12"/>
  <c r="R399" i="12"/>
  <c r="Q399" i="12"/>
  <c r="P399" i="12"/>
  <c r="O399" i="12"/>
  <c r="N399" i="12"/>
  <c r="M399" i="12"/>
  <c r="K399" i="12"/>
  <c r="G399" i="12"/>
  <c r="AW708" i="12"/>
  <c r="AF398" i="12"/>
  <c r="AE398" i="12"/>
  <c r="AD398" i="12"/>
  <c r="AC398" i="12"/>
  <c r="AB398" i="12"/>
  <c r="AA398" i="12"/>
  <c r="Y398" i="12"/>
  <c r="X398" i="12"/>
  <c r="W398" i="12"/>
  <c r="V398" i="12"/>
  <c r="U398" i="12"/>
  <c r="T398" i="12"/>
  <c r="R398" i="12"/>
  <c r="Q398" i="12"/>
  <c r="P398" i="12"/>
  <c r="O398" i="12"/>
  <c r="N398" i="12"/>
  <c r="M398" i="12"/>
  <c r="K398" i="12"/>
  <c r="H398" i="12"/>
  <c r="G398" i="12"/>
  <c r="AW707" i="12"/>
  <c r="AF397" i="12"/>
  <c r="AE397" i="12"/>
  <c r="AD397" i="12"/>
  <c r="AC397" i="12"/>
  <c r="AB397" i="12"/>
  <c r="AA397" i="12"/>
  <c r="Y397" i="12"/>
  <c r="X397" i="12"/>
  <c r="W397" i="12"/>
  <c r="V397" i="12"/>
  <c r="U397" i="12"/>
  <c r="T397" i="12"/>
  <c r="R397" i="12"/>
  <c r="Q397" i="12"/>
  <c r="P397" i="12"/>
  <c r="O397" i="12"/>
  <c r="N397" i="12"/>
  <c r="M397" i="12"/>
  <c r="K397" i="12"/>
  <c r="G397" i="12"/>
  <c r="AW706" i="12"/>
  <c r="AF396" i="12"/>
  <c r="AE396" i="12"/>
  <c r="AD396" i="12"/>
  <c r="AC396" i="12"/>
  <c r="AB396" i="12"/>
  <c r="AA396" i="12"/>
  <c r="Y396" i="12"/>
  <c r="X396" i="12"/>
  <c r="W396" i="12"/>
  <c r="V396" i="12"/>
  <c r="U396" i="12"/>
  <c r="T396" i="12"/>
  <c r="R396" i="12"/>
  <c r="Q396" i="12"/>
  <c r="P396" i="12"/>
  <c r="O396" i="12"/>
  <c r="N396" i="12"/>
  <c r="M396" i="12"/>
  <c r="K396" i="12"/>
  <c r="G396" i="12"/>
  <c r="AW705" i="12"/>
  <c r="AF395" i="12"/>
  <c r="AE395" i="12"/>
  <c r="AD395" i="12"/>
  <c r="AC395" i="12"/>
  <c r="AB395" i="12"/>
  <c r="AA395" i="12"/>
  <c r="Y395" i="12"/>
  <c r="X395" i="12"/>
  <c r="W395" i="12"/>
  <c r="V395" i="12"/>
  <c r="U395" i="12"/>
  <c r="T395" i="12"/>
  <c r="R395" i="12"/>
  <c r="Q395" i="12"/>
  <c r="P395" i="12"/>
  <c r="O395" i="12"/>
  <c r="N395" i="12"/>
  <c r="M395" i="12"/>
  <c r="K395" i="12"/>
  <c r="H395" i="12"/>
  <c r="G395" i="12"/>
  <c r="AF394" i="12"/>
  <c r="AE394" i="12"/>
  <c r="AD394" i="12"/>
  <c r="AC394" i="12"/>
  <c r="AB394" i="12"/>
  <c r="AA394" i="12"/>
  <c r="Y394" i="12"/>
  <c r="X394" i="12"/>
  <c r="W394" i="12"/>
  <c r="V394" i="12"/>
  <c r="U394" i="12"/>
  <c r="T394" i="12"/>
  <c r="R394" i="12"/>
  <c r="Q394" i="12"/>
  <c r="P394" i="12"/>
  <c r="O394" i="12"/>
  <c r="N394" i="12"/>
  <c r="M394" i="12"/>
  <c r="K394" i="12"/>
  <c r="H394" i="12"/>
  <c r="G394" i="12"/>
  <c r="AW703" i="12"/>
  <c r="AF393" i="12"/>
  <c r="AE393" i="12"/>
  <c r="AD393" i="12"/>
  <c r="AC393" i="12"/>
  <c r="AB393" i="12"/>
  <c r="AA393" i="12"/>
  <c r="Y393" i="12"/>
  <c r="X393" i="12"/>
  <c r="W393" i="12"/>
  <c r="V393" i="12"/>
  <c r="U393" i="12"/>
  <c r="T393" i="12"/>
  <c r="R393" i="12"/>
  <c r="Q393" i="12"/>
  <c r="P393" i="12"/>
  <c r="O393" i="12"/>
  <c r="N393" i="12"/>
  <c r="M393" i="12"/>
  <c r="K393" i="12"/>
  <c r="H393" i="12"/>
  <c r="G393" i="12"/>
  <c r="AF392" i="12"/>
  <c r="AE392" i="12"/>
  <c r="AD392" i="12"/>
  <c r="AC392" i="12"/>
  <c r="AB392" i="12"/>
  <c r="AA392" i="12"/>
  <c r="Y392" i="12"/>
  <c r="X392" i="12"/>
  <c r="W392" i="12"/>
  <c r="V392" i="12"/>
  <c r="U392" i="12"/>
  <c r="T392" i="12"/>
  <c r="R392" i="12"/>
  <c r="Q392" i="12"/>
  <c r="P392" i="12"/>
  <c r="O392" i="12"/>
  <c r="N392" i="12"/>
  <c r="M392" i="12"/>
  <c r="K392" i="12"/>
  <c r="H392" i="12"/>
  <c r="G392" i="12"/>
  <c r="AW701" i="12"/>
  <c r="AF391" i="12"/>
  <c r="AE391" i="12"/>
  <c r="AD391" i="12"/>
  <c r="AC391" i="12"/>
  <c r="AB391" i="12"/>
  <c r="AA391" i="12"/>
  <c r="Y391" i="12"/>
  <c r="X391" i="12"/>
  <c r="W391" i="12"/>
  <c r="V391" i="12"/>
  <c r="U391" i="12"/>
  <c r="T391" i="12"/>
  <c r="R391" i="12"/>
  <c r="Q391" i="12"/>
  <c r="P391" i="12"/>
  <c r="O391" i="12"/>
  <c r="N391" i="12"/>
  <c r="M391" i="12"/>
  <c r="K391" i="12"/>
  <c r="J391" i="12"/>
  <c r="G391" i="12"/>
  <c r="AF390" i="12"/>
  <c r="AE390" i="12"/>
  <c r="AD390" i="12"/>
  <c r="AC390" i="12"/>
  <c r="AB390" i="12"/>
  <c r="AA390" i="12"/>
  <c r="Y390" i="12"/>
  <c r="X390" i="12"/>
  <c r="W390" i="12"/>
  <c r="V390" i="12"/>
  <c r="U390" i="12"/>
  <c r="T390" i="12"/>
  <c r="R390" i="12"/>
  <c r="Q390" i="12"/>
  <c r="P390" i="12"/>
  <c r="O390" i="12"/>
  <c r="N390" i="12"/>
  <c r="M390" i="12"/>
  <c r="K390" i="12"/>
  <c r="H390" i="12"/>
  <c r="G390" i="12"/>
  <c r="AW699" i="12"/>
  <c r="AX699" i="12" s="1"/>
  <c r="AZ53" i="12" s="1"/>
  <c r="AF389" i="12"/>
  <c r="AE389" i="12"/>
  <c r="AD389" i="12"/>
  <c r="AC389" i="12"/>
  <c r="AB389" i="12"/>
  <c r="AA389" i="12"/>
  <c r="Y389" i="12"/>
  <c r="X389" i="12"/>
  <c r="W389" i="12"/>
  <c r="V389" i="12"/>
  <c r="U389" i="12"/>
  <c r="T389" i="12"/>
  <c r="R389" i="12"/>
  <c r="Q389" i="12"/>
  <c r="P389" i="12"/>
  <c r="O389" i="12"/>
  <c r="N389" i="12"/>
  <c r="M389" i="12"/>
  <c r="K389" i="12"/>
  <c r="J389" i="12"/>
  <c r="H389" i="12"/>
  <c r="G389" i="12"/>
  <c r="AF388" i="12"/>
  <c r="AE388" i="12"/>
  <c r="AD388" i="12"/>
  <c r="AC388" i="12"/>
  <c r="AB388" i="12"/>
  <c r="AA388" i="12"/>
  <c r="Y388" i="12"/>
  <c r="X388" i="12"/>
  <c r="W388" i="12"/>
  <c r="V388" i="12"/>
  <c r="U388" i="12"/>
  <c r="T388" i="12"/>
  <c r="R388" i="12"/>
  <c r="Q388" i="12"/>
  <c r="P388" i="12"/>
  <c r="O388" i="12"/>
  <c r="N388" i="12"/>
  <c r="M388" i="12"/>
  <c r="K388" i="12"/>
  <c r="H388" i="12"/>
  <c r="G388" i="12"/>
  <c r="AF387" i="12"/>
  <c r="AE387" i="12"/>
  <c r="AD387" i="12"/>
  <c r="AC387" i="12"/>
  <c r="AB387" i="12"/>
  <c r="AA387" i="12"/>
  <c r="Y387" i="12"/>
  <c r="X387" i="12"/>
  <c r="W387" i="12"/>
  <c r="V387" i="12"/>
  <c r="U387" i="12"/>
  <c r="T387" i="12"/>
  <c r="R387" i="12"/>
  <c r="Q387" i="12"/>
  <c r="P387" i="12"/>
  <c r="O387" i="12"/>
  <c r="N387" i="12"/>
  <c r="M387" i="12"/>
  <c r="K387" i="12"/>
  <c r="G387" i="12"/>
  <c r="J386" i="12"/>
  <c r="AF386" i="12"/>
  <c r="AE386" i="12"/>
  <c r="AD386" i="12"/>
  <c r="AC386" i="12"/>
  <c r="AB386" i="12"/>
  <c r="AA386" i="12"/>
  <c r="Y386" i="12"/>
  <c r="X386" i="12"/>
  <c r="W386" i="12"/>
  <c r="V386" i="12"/>
  <c r="U386" i="12"/>
  <c r="T386" i="12"/>
  <c r="R386" i="12"/>
  <c r="Q386" i="12"/>
  <c r="P386" i="12"/>
  <c r="O386" i="12"/>
  <c r="N386" i="12"/>
  <c r="M386" i="12"/>
  <c r="K386" i="12"/>
  <c r="H386" i="12"/>
  <c r="G386" i="12"/>
  <c r="AW695" i="12"/>
  <c r="AF385" i="12"/>
  <c r="AE385" i="12"/>
  <c r="AD385" i="12"/>
  <c r="AC385" i="12"/>
  <c r="AB385" i="12"/>
  <c r="AA385" i="12"/>
  <c r="Y385" i="12"/>
  <c r="X385" i="12"/>
  <c r="W385" i="12"/>
  <c r="V385" i="12"/>
  <c r="U385" i="12"/>
  <c r="T385" i="12"/>
  <c r="R385" i="12"/>
  <c r="Q385" i="12"/>
  <c r="P385" i="12"/>
  <c r="O385" i="12"/>
  <c r="N385" i="12"/>
  <c r="M385" i="12"/>
  <c r="K385" i="12"/>
  <c r="H385" i="12"/>
  <c r="G385" i="12"/>
  <c r="AF384" i="12"/>
  <c r="AE384" i="12"/>
  <c r="AD384" i="12"/>
  <c r="AC384" i="12"/>
  <c r="AB384" i="12"/>
  <c r="AA384" i="12"/>
  <c r="Y384" i="12"/>
  <c r="X384" i="12"/>
  <c r="W384" i="12"/>
  <c r="V384" i="12"/>
  <c r="U384" i="12"/>
  <c r="T384" i="12"/>
  <c r="R384" i="12"/>
  <c r="Q384" i="12"/>
  <c r="P384" i="12"/>
  <c r="O384" i="12"/>
  <c r="N384" i="12"/>
  <c r="M384" i="12"/>
  <c r="K384" i="12"/>
  <c r="G384" i="12"/>
  <c r="AF383" i="12"/>
  <c r="AE383" i="12"/>
  <c r="AD383" i="12"/>
  <c r="AC383" i="12"/>
  <c r="AB383" i="12"/>
  <c r="AA383" i="12"/>
  <c r="Y383" i="12"/>
  <c r="X383" i="12"/>
  <c r="W383" i="12"/>
  <c r="V383" i="12"/>
  <c r="U383" i="12"/>
  <c r="T383" i="12"/>
  <c r="R383" i="12"/>
  <c r="Q383" i="12"/>
  <c r="P383" i="12"/>
  <c r="O383" i="12"/>
  <c r="N383" i="12"/>
  <c r="M383" i="12"/>
  <c r="K383" i="12"/>
  <c r="H383" i="12"/>
  <c r="G383" i="12"/>
  <c r="AY46" i="12"/>
  <c r="AF382" i="12"/>
  <c r="AE382" i="12"/>
  <c r="AD382" i="12"/>
  <c r="AC382" i="12"/>
  <c r="AB382" i="12"/>
  <c r="AA382" i="12"/>
  <c r="Y382" i="12"/>
  <c r="X382" i="12"/>
  <c r="W382" i="12"/>
  <c r="V382" i="12"/>
  <c r="U382" i="12"/>
  <c r="T382" i="12"/>
  <c r="R382" i="12"/>
  <c r="Q382" i="12"/>
  <c r="P382" i="12"/>
  <c r="O382" i="12"/>
  <c r="N382" i="12"/>
  <c r="M382" i="12"/>
  <c r="K382" i="12"/>
  <c r="H382" i="12"/>
  <c r="G382" i="12"/>
  <c r="AW691" i="12"/>
  <c r="AF381" i="12"/>
  <c r="AE381" i="12"/>
  <c r="AD381" i="12"/>
  <c r="AC381" i="12"/>
  <c r="AB381" i="12"/>
  <c r="AA381" i="12"/>
  <c r="Y381" i="12"/>
  <c r="X381" i="12"/>
  <c r="W381" i="12"/>
  <c r="V381" i="12"/>
  <c r="U381" i="12"/>
  <c r="T381" i="12"/>
  <c r="R381" i="12"/>
  <c r="Q381" i="12"/>
  <c r="P381" i="12"/>
  <c r="O381" i="12"/>
  <c r="N381" i="12"/>
  <c r="M381" i="12"/>
  <c r="K381" i="12"/>
  <c r="H381" i="12"/>
  <c r="G381" i="12"/>
  <c r="AY44" i="12"/>
  <c r="AF380" i="12"/>
  <c r="AE380" i="12"/>
  <c r="AD380" i="12"/>
  <c r="AC380" i="12"/>
  <c r="AB380" i="12"/>
  <c r="AA380" i="12"/>
  <c r="Y380" i="12"/>
  <c r="X380" i="12"/>
  <c r="W380" i="12"/>
  <c r="V380" i="12"/>
  <c r="U380" i="12"/>
  <c r="T380" i="12"/>
  <c r="R380" i="12"/>
  <c r="Q380" i="12"/>
  <c r="P380" i="12"/>
  <c r="O380" i="12"/>
  <c r="N380" i="12"/>
  <c r="M380" i="12"/>
  <c r="K380" i="12"/>
  <c r="H380" i="12"/>
  <c r="G380" i="12"/>
  <c r="AW689" i="12"/>
  <c r="AF379" i="12"/>
  <c r="AE379" i="12"/>
  <c r="AD379" i="12"/>
  <c r="AC379" i="12"/>
  <c r="AB379" i="12"/>
  <c r="AA379" i="12"/>
  <c r="Y379" i="12"/>
  <c r="X379" i="12"/>
  <c r="W379" i="12"/>
  <c r="V379" i="12"/>
  <c r="U379" i="12"/>
  <c r="T379" i="12"/>
  <c r="R379" i="12"/>
  <c r="Q379" i="12"/>
  <c r="P379" i="12"/>
  <c r="O379" i="12"/>
  <c r="N379" i="12"/>
  <c r="M379" i="12"/>
  <c r="K379" i="12"/>
  <c r="H379" i="12"/>
  <c r="G379" i="12"/>
  <c r="AW688" i="12"/>
  <c r="AF378" i="12"/>
  <c r="AE378" i="12"/>
  <c r="AD378" i="12"/>
  <c r="AC378" i="12"/>
  <c r="AB378" i="12"/>
  <c r="AA378" i="12"/>
  <c r="Y378" i="12"/>
  <c r="X378" i="12"/>
  <c r="W378" i="12"/>
  <c r="V378" i="12"/>
  <c r="U378" i="12"/>
  <c r="T378" i="12"/>
  <c r="R378" i="12"/>
  <c r="Q378" i="12"/>
  <c r="P378" i="12"/>
  <c r="O378" i="12"/>
  <c r="N378" i="12"/>
  <c r="M378" i="12"/>
  <c r="K378" i="12"/>
  <c r="G378" i="12"/>
  <c r="AW687" i="12"/>
  <c r="AF377" i="12"/>
  <c r="AE377" i="12"/>
  <c r="AD377" i="12"/>
  <c r="AC377" i="12"/>
  <c r="AB377" i="12"/>
  <c r="AA377" i="12"/>
  <c r="Y377" i="12"/>
  <c r="X377" i="12"/>
  <c r="W377" i="12"/>
  <c r="V377" i="12"/>
  <c r="U377" i="12"/>
  <c r="T377" i="12"/>
  <c r="R377" i="12"/>
  <c r="Q377" i="12"/>
  <c r="P377" i="12"/>
  <c r="O377" i="12"/>
  <c r="N377" i="12"/>
  <c r="M377" i="12"/>
  <c r="K377" i="12"/>
  <c r="J377" i="12"/>
  <c r="G377" i="12"/>
  <c r="AF376" i="12"/>
  <c r="AE376" i="12"/>
  <c r="AD376" i="12"/>
  <c r="AC376" i="12"/>
  <c r="AB376" i="12"/>
  <c r="AA376" i="12"/>
  <c r="Y376" i="12"/>
  <c r="X376" i="12"/>
  <c r="W376" i="12"/>
  <c r="V376" i="12"/>
  <c r="U376" i="12"/>
  <c r="T376" i="12"/>
  <c r="R376" i="12"/>
  <c r="Q376" i="12"/>
  <c r="P376" i="12"/>
  <c r="O376" i="12"/>
  <c r="N376" i="12"/>
  <c r="M376" i="12"/>
  <c r="K376" i="12"/>
  <c r="G376" i="12"/>
  <c r="AF375" i="12"/>
  <c r="AE375" i="12"/>
  <c r="AD375" i="12"/>
  <c r="AC375" i="12"/>
  <c r="AB375" i="12"/>
  <c r="AA375" i="12"/>
  <c r="Y375" i="12"/>
  <c r="X375" i="12"/>
  <c r="W375" i="12"/>
  <c r="V375" i="12"/>
  <c r="U375" i="12"/>
  <c r="T375" i="12"/>
  <c r="R375" i="12"/>
  <c r="Q375" i="12"/>
  <c r="P375" i="12"/>
  <c r="O375" i="12"/>
  <c r="N375" i="12"/>
  <c r="M375" i="12"/>
  <c r="K375" i="12"/>
  <c r="G375" i="12"/>
  <c r="AW684" i="12"/>
  <c r="AF374" i="12"/>
  <c r="AE374" i="12"/>
  <c r="AD374" i="12"/>
  <c r="AC374" i="12"/>
  <c r="AB374" i="12"/>
  <c r="AA374" i="12"/>
  <c r="Y374" i="12"/>
  <c r="X374" i="12"/>
  <c r="W374" i="12"/>
  <c r="V374" i="12"/>
  <c r="U374" i="12"/>
  <c r="T374" i="12"/>
  <c r="R374" i="12"/>
  <c r="Q374" i="12"/>
  <c r="P374" i="12"/>
  <c r="O374" i="12"/>
  <c r="N374" i="12"/>
  <c r="M374" i="12"/>
  <c r="K374" i="12"/>
  <c r="G374" i="12"/>
  <c r="AW683" i="12"/>
  <c r="AF373" i="12"/>
  <c r="AE373" i="12"/>
  <c r="AD373" i="12"/>
  <c r="AC373" i="12"/>
  <c r="AB373" i="12"/>
  <c r="AA373" i="12"/>
  <c r="Y373" i="12"/>
  <c r="X373" i="12"/>
  <c r="W373" i="12"/>
  <c r="V373" i="12"/>
  <c r="U373" i="12"/>
  <c r="T373" i="12"/>
  <c r="R373" i="12"/>
  <c r="Q373" i="12"/>
  <c r="P373" i="12"/>
  <c r="O373" i="12"/>
  <c r="N373" i="12"/>
  <c r="M373" i="12"/>
  <c r="K373" i="12"/>
  <c r="G373" i="12"/>
  <c r="AW682" i="12"/>
  <c r="AF372" i="12"/>
  <c r="AE372" i="12"/>
  <c r="AD372" i="12"/>
  <c r="AC372" i="12"/>
  <c r="AB372" i="12"/>
  <c r="AA372" i="12"/>
  <c r="Y372" i="12"/>
  <c r="X372" i="12"/>
  <c r="W372" i="12"/>
  <c r="V372" i="12"/>
  <c r="U372" i="12"/>
  <c r="T372" i="12"/>
  <c r="R372" i="12"/>
  <c r="Q372" i="12"/>
  <c r="P372" i="12"/>
  <c r="O372" i="12"/>
  <c r="N372" i="12"/>
  <c r="M372" i="12"/>
  <c r="K372" i="12"/>
  <c r="J372" i="12"/>
  <c r="J682" i="12" s="1"/>
  <c r="G372" i="12"/>
  <c r="AW681" i="12"/>
  <c r="AF371" i="12"/>
  <c r="AE371" i="12"/>
  <c r="AD371" i="12"/>
  <c r="AC371" i="12"/>
  <c r="AB371" i="12"/>
  <c r="AA371" i="12"/>
  <c r="Y371" i="12"/>
  <c r="X371" i="12"/>
  <c r="W371" i="12"/>
  <c r="V371" i="12"/>
  <c r="U371" i="12"/>
  <c r="T371" i="12"/>
  <c r="R371" i="12"/>
  <c r="Q371" i="12"/>
  <c r="P371" i="12"/>
  <c r="O371" i="12"/>
  <c r="N371" i="12"/>
  <c r="M371" i="12"/>
  <c r="K371" i="12"/>
  <c r="J371" i="12"/>
  <c r="I371" i="12" s="1"/>
  <c r="G371" i="12"/>
  <c r="AF370" i="12"/>
  <c r="AE370" i="12"/>
  <c r="AD370" i="12"/>
  <c r="AC370" i="12"/>
  <c r="AB370" i="12"/>
  <c r="AA370" i="12"/>
  <c r="Y370" i="12"/>
  <c r="X370" i="12"/>
  <c r="W370" i="12"/>
  <c r="V370" i="12"/>
  <c r="U370" i="12"/>
  <c r="T370" i="12"/>
  <c r="R370" i="12"/>
  <c r="Q370" i="12"/>
  <c r="P370" i="12"/>
  <c r="O370" i="12"/>
  <c r="N370" i="12"/>
  <c r="M370" i="12"/>
  <c r="K370" i="12"/>
  <c r="G370" i="12"/>
  <c r="AW679" i="12"/>
  <c r="AF369" i="12"/>
  <c r="AE369" i="12"/>
  <c r="AD369" i="12"/>
  <c r="AC369" i="12"/>
  <c r="AB369" i="12"/>
  <c r="AA369" i="12"/>
  <c r="Y369" i="12"/>
  <c r="X369" i="12"/>
  <c r="W369" i="12"/>
  <c r="V369" i="12"/>
  <c r="U369" i="12"/>
  <c r="T369" i="12"/>
  <c r="R369" i="12"/>
  <c r="Q369" i="12"/>
  <c r="P369" i="12"/>
  <c r="O369" i="12"/>
  <c r="N369" i="12"/>
  <c r="M369" i="12"/>
  <c r="K369" i="12"/>
  <c r="G369" i="12"/>
  <c r="AF368" i="12"/>
  <c r="AE368" i="12"/>
  <c r="AD368" i="12"/>
  <c r="AC368" i="12"/>
  <c r="AB368" i="12"/>
  <c r="AA368" i="12"/>
  <c r="Y368" i="12"/>
  <c r="X368" i="12"/>
  <c r="W368" i="12"/>
  <c r="V368" i="12"/>
  <c r="U368" i="12"/>
  <c r="T368" i="12"/>
  <c r="R368" i="12"/>
  <c r="Q368" i="12"/>
  <c r="P368" i="12"/>
  <c r="O368" i="12"/>
  <c r="N368" i="12"/>
  <c r="M368" i="12"/>
  <c r="K368" i="12"/>
  <c r="G368" i="12"/>
  <c r="AW677" i="12"/>
  <c r="AF367" i="12"/>
  <c r="AE367" i="12"/>
  <c r="AD367" i="12"/>
  <c r="AC367" i="12"/>
  <c r="AB367" i="12"/>
  <c r="AA367" i="12"/>
  <c r="Y367" i="12"/>
  <c r="X367" i="12"/>
  <c r="W367" i="12"/>
  <c r="V367" i="12"/>
  <c r="U367" i="12"/>
  <c r="T367" i="12"/>
  <c r="R367" i="12"/>
  <c r="Q367" i="12"/>
  <c r="P367" i="12"/>
  <c r="O367" i="12"/>
  <c r="N367" i="12"/>
  <c r="M367" i="12"/>
  <c r="K367" i="12"/>
  <c r="G367" i="12"/>
  <c r="AW676" i="12"/>
  <c r="AF366" i="12"/>
  <c r="AE366" i="12"/>
  <c r="AD366" i="12"/>
  <c r="AC366" i="12"/>
  <c r="AB366" i="12"/>
  <c r="AA366" i="12"/>
  <c r="Y366" i="12"/>
  <c r="X366" i="12"/>
  <c r="W366" i="12"/>
  <c r="V366" i="12"/>
  <c r="U366" i="12"/>
  <c r="T366" i="12"/>
  <c r="R366" i="12"/>
  <c r="Q366" i="12"/>
  <c r="P366" i="12"/>
  <c r="O366" i="12"/>
  <c r="N366" i="12"/>
  <c r="M366" i="12"/>
  <c r="K366" i="12"/>
  <c r="G366" i="12"/>
  <c r="AW675" i="12"/>
  <c r="AF365" i="12"/>
  <c r="AE365" i="12"/>
  <c r="AD365" i="12"/>
  <c r="AC365" i="12"/>
  <c r="AB365" i="12"/>
  <c r="AA365" i="12"/>
  <c r="Y365" i="12"/>
  <c r="X365" i="12"/>
  <c r="W365" i="12"/>
  <c r="V365" i="12"/>
  <c r="U365" i="12"/>
  <c r="T365" i="12"/>
  <c r="R365" i="12"/>
  <c r="Q365" i="12"/>
  <c r="P365" i="12"/>
  <c r="O365" i="12"/>
  <c r="N365" i="12"/>
  <c r="M365" i="12"/>
  <c r="K365" i="12"/>
  <c r="G365" i="12"/>
  <c r="AF364" i="12"/>
  <c r="AE364" i="12"/>
  <c r="AD364" i="12"/>
  <c r="AC364" i="12"/>
  <c r="AB364" i="12"/>
  <c r="AA364" i="12"/>
  <c r="Y364" i="12"/>
  <c r="X364" i="12"/>
  <c r="W364" i="12"/>
  <c r="V364" i="12"/>
  <c r="U364" i="12"/>
  <c r="T364" i="12"/>
  <c r="R364" i="12"/>
  <c r="Q364" i="12"/>
  <c r="P364" i="12"/>
  <c r="O364" i="12"/>
  <c r="N364" i="12"/>
  <c r="M364" i="12"/>
  <c r="K364" i="12"/>
  <c r="G364" i="12"/>
  <c r="AF363" i="12"/>
  <c r="AE363" i="12"/>
  <c r="AD363" i="12"/>
  <c r="AC363" i="12"/>
  <c r="AB363" i="12"/>
  <c r="AA363" i="12"/>
  <c r="Y363" i="12"/>
  <c r="X363" i="12"/>
  <c r="W363" i="12"/>
  <c r="V363" i="12"/>
  <c r="U363" i="12"/>
  <c r="T363" i="12"/>
  <c r="R363" i="12"/>
  <c r="Q363" i="12"/>
  <c r="P363" i="12"/>
  <c r="O363" i="12"/>
  <c r="N363" i="12"/>
  <c r="M363" i="12"/>
  <c r="K363" i="12"/>
  <c r="G363" i="12"/>
  <c r="AW672" i="12"/>
  <c r="AF362" i="12"/>
  <c r="AE362" i="12"/>
  <c r="AD362" i="12"/>
  <c r="AC362" i="12"/>
  <c r="AB362" i="12"/>
  <c r="AA362" i="12"/>
  <c r="Y362" i="12"/>
  <c r="X362" i="12"/>
  <c r="W362" i="12"/>
  <c r="V362" i="12"/>
  <c r="U362" i="12"/>
  <c r="T362" i="12"/>
  <c r="R362" i="12"/>
  <c r="Q362" i="12"/>
  <c r="P362" i="12"/>
  <c r="O362" i="12"/>
  <c r="N362" i="12"/>
  <c r="M362" i="12"/>
  <c r="K362" i="12"/>
  <c r="G362" i="12"/>
  <c r="AW671" i="12"/>
  <c r="AF361" i="12"/>
  <c r="AE361" i="12"/>
  <c r="AD361" i="12"/>
  <c r="AC361" i="12"/>
  <c r="AB361" i="12"/>
  <c r="AA361" i="12"/>
  <c r="Y361" i="12"/>
  <c r="X361" i="12"/>
  <c r="W361" i="12"/>
  <c r="V361" i="12"/>
  <c r="U361" i="12"/>
  <c r="T361" i="12"/>
  <c r="R361" i="12"/>
  <c r="Q361" i="12"/>
  <c r="P361" i="12"/>
  <c r="O361" i="12"/>
  <c r="N361" i="12"/>
  <c r="M361" i="12"/>
  <c r="K361" i="12"/>
  <c r="G361" i="12"/>
  <c r="AF360" i="12"/>
  <c r="AE360" i="12"/>
  <c r="AD360" i="12"/>
  <c r="AC360" i="12"/>
  <c r="AB360" i="12"/>
  <c r="AA360" i="12"/>
  <c r="Y360" i="12"/>
  <c r="X360" i="12"/>
  <c r="W360" i="12"/>
  <c r="V360" i="12"/>
  <c r="U360" i="12"/>
  <c r="T360" i="12"/>
  <c r="R360" i="12"/>
  <c r="Q360" i="12"/>
  <c r="P360" i="12"/>
  <c r="O360" i="12"/>
  <c r="N360" i="12"/>
  <c r="M360" i="12"/>
  <c r="K360" i="12"/>
  <c r="G360" i="12"/>
  <c r="AW669" i="12"/>
  <c r="AF359" i="12"/>
  <c r="AE359" i="12"/>
  <c r="AD359" i="12"/>
  <c r="AC359" i="12"/>
  <c r="AB359" i="12"/>
  <c r="AA359" i="12"/>
  <c r="Y359" i="12"/>
  <c r="X359" i="12"/>
  <c r="W359" i="12"/>
  <c r="V359" i="12"/>
  <c r="U359" i="12"/>
  <c r="T359" i="12"/>
  <c r="R359" i="12"/>
  <c r="Q359" i="12"/>
  <c r="P359" i="12"/>
  <c r="O359" i="12"/>
  <c r="N359" i="12"/>
  <c r="M359" i="12"/>
  <c r="K359" i="12"/>
  <c r="J359" i="12"/>
  <c r="J669" i="12" s="1"/>
  <c r="J23" i="12" s="1"/>
  <c r="G359" i="12"/>
  <c r="AF358" i="12"/>
  <c r="AE358" i="12"/>
  <c r="AD358" i="12"/>
  <c r="AC358" i="12"/>
  <c r="AB358" i="12"/>
  <c r="AA358" i="12"/>
  <c r="Y358" i="12"/>
  <c r="X358" i="12"/>
  <c r="W358" i="12"/>
  <c r="V358" i="12"/>
  <c r="U358" i="12"/>
  <c r="T358" i="12"/>
  <c r="R358" i="12"/>
  <c r="Q358" i="12"/>
  <c r="P358" i="12"/>
  <c r="O358" i="12"/>
  <c r="N358" i="12"/>
  <c r="M358" i="12"/>
  <c r="K358" i="12"/>
  <c r="G358" i="12"/>
  <c r="AW667" i="12"/>
  <c r="AF357" i="12"/>
  <c r="AE357" i="12"/>
  <c r="AD357" i="12"/>
  <c r="AC357" i="12"/>
  <c r="AB357" i="12"/>
  <c r="AA357" i="12"/>
  <c r="Y357" i="12"/>
  <c r="X357" i="12"/>
  <c r="W357" i="12"/>
  <c r="V357" i="12"/>
  <c r="U357" i="12"/>
  <c r="T357" i="12"/>
  <c r="R357" i="12"/>
  <c r="Q357" i="12"/>
  <c r="P357" i="12"/>
  <c r="O357" i="12"/>
  <c r="N357" i="12"/>
  <c r="M357" i="12"/>
  <c r="K357" i="12"/>
  <c r="G357" i="12"/>
  <c r="AF356" i="12"/>
  <c r="AE356" i="12"/>
  <c r="AD356" i="12"/>
  <c r="AC356" i="12"/>
  <c r="AB356" i="12"/>
  <c r="AA356" i="12"/>
  <c r="Y356" i="12"/>
  <c r="X356" i="12"/>
  <c r="W356" i="12"/>
  <c r="V356" i="12"/>
  <c r="U356" i="12"/>
  <c r="T356" i="12"/>
  <c r="R356" i="12"/>
  <c r="Q356" i="12"/>
  <c r="P356" i="12"/>
  <c r="O356" i="12"/>
  <c r="N356" i="12"/>
  <c r="M356" i="12"/>
  <c r="K356" i="12"/>
  <c r="H356" i="12"/>
  <c r="G356" i="12"/>
  <c r="AW665" i="12"/>
  <c r="AF355" i="12"/>
  <c r="AE355" i="12"/>
  <c r="AD355" i="12"/>
  <c r="AC355" i="12"/>
  <c r="AB355" i="12"/>
  <c r="AA355" i="12"/>
  <c r="Y355" i="12"/>
  <c r="X355" i="12"/>
  <c r="W355" i="12"/>
  <c r="V355" i="12"/>
  <c r="U355" i="12"/>
  <c r="T355" i="12"/>
  <c r="R355" i="12"/>
  <c r="Q355" i="12"/>
  <c r="P355" i="12"/>
  <c r="O355" i="12"/>
  <c r="N355" i="12"/>
  <c r="M355" i="12"/>
  <c r="K355" i="12"/>
  <c r="G355" i="12"/>
  <c r="AW664" i="12"/>
  <c r="AF354" i="12"/>
  <c r="AE354" i="12"/>
  <c r="AD354" i="12"/>
  <c r="AC354" i="12"/>
  <c r="AB354" i="12"/>
  <c r="AA354" i="12"/>
  <c r="Y354" i="12"/>
  <c r="X354" i="12"/>
  <c r="W354" i="12"/>
  <c r="V354" i="12"/>
  <c r="U354" i="12"/>
  <c r="T354" i="12"/>
  <c r="R354" i="12"/>
  <c r="Q354" i="12"/>
  <c r="P354" i="12"/>
  <c r="O354" i="12"/>
  <c r="N354" i="12"/>
  <c r="M354" i="12"/>
  <c r="K354" i="12"/>
  <c r="G354" i="12"/>
  <c r="AY17" i="12"/>
  <c r="AF353" i="12"/>
  <c r="AE353" i="12"/>
  <c r="AD353" i="12"/>
  <c r="AC353" i="12"/>
  <c r="AB353" i="12"/>
  <c r="AA353" i="12"/>
  <c r="Y353" i="12"/>
  <c r="X353" i="12"/>
  <c r="W353" i="12"/>
  <c r="V353" i="12"/>
  <c r="U353" i="12"/>
  <c r="T353" i="12"/>
  <c r="R353" i="12"/>
  <c r="Q353" i="12"/>
  <c r="P353" i="12"/>
  <c r="O353" i="12"/>
  <c r="N353" i="12"/>
  <c r="M353" i="12"/>
  <c r="K353" i="12"/>
  <c r="G353" i="12"/>
  <c r="AF352" i="12"/>
  <c r="AE352" i="12"/>
  <c r="AD352" i="12"/>
  <c r="AC352" i="12"/>
  <c r="AB352" i="12"/>
  <c r="AA352" i="12"/>
  <c r="Y352" i="12"/>
  <c r="X352" i="12"/>
  <c r="W352" i="12"/>
  <c r="V352" i="12"/>
  <c r="U352" i="12"/>
  <c r="T352" i="12"/>
  <c r="R352" i="12"/>
  <c r="Q352" i="12"/>
  <c r="P352" i="12"/>
  <c r="O352" i="12"/>
  <c r="N352" i="12"/>
  <c r="M352" i="12"/>
  <c r="K352" i="12"/>
  <c r="G352" i="12"/>
  <c r="AF351" i="12"/>
  <c r="AE351" i="12"/>
  <c r="AD351" i="12"/>
  <c r="AC351" i="12"/>
  <c r="AB351" i="12"/>
  <c r="AA351" i="12"/>
  <c r="Y351" i="12"/>
  <c r="X351" i="12"/>
  <c r="W351" i="12"/>
  <c r="V351" i="12"/>
  <c r="U351" i="12"/>
  <c r="T351" i="12"/>
  <c r="R351" i="12"/>
  <c r="Q351" i="12"/>
  <c r="P351" i="12"/>
  <c r="O351" i="12"/>
  <c r="N351" i="12"/>
  <c r="M351" i="12"/>
  <c r="K351" i="12"/>
  <c r="G351" i="12"/>
  <c r="J350" i="12"/>
  <c r="AF350" i="12"/>
  <c r="AE350" i="12"/>
  <c r="AD350" i="12"/>
  <c r="AC350" i="12"/>
  <c r="AB350" i="12"/>
  <c r="AA350" i="12"/>
  <c r="Y350" i="12"/>
  <c r="X350" i="12"/>
  <c r="W350" i="12"/>
  <c r="V350" i="12"/>
  <c r="U350" i="12"/>
  <c r="T350" i="12"/>
  <c r="R350" i="12"/>
  <c r="Q350" i="12"/>
  <c r="P350" i="12"/>
  <c r="O350" i="12"/>
  <c r="N350" i="12"/>
  <c r="M350" i="12"/>
  <c r="K350" i="12"/>
  <c r="G350" i="12"/>
  <c r="J349" i="12"/>
  <c r="J659" i="12" s="1"/>
  <c r="J13" i="12" s="1"/>
  <c r="AF349" i="12"/>
  <c r="AE349" i="12"/>
  <c r="AD349" i="12"/>
  <c r="AC349" i="12"/>
  <c r="AB349" i="12"/>
  <c r="AA349" i="12"/>
  <c r="Y349" i="12"/>
  <c r="X349" i="12"/>
  <c r="W349" i="12"/>
  <c r="V349" i="12"/>
  <c r="U349" i="12"/>
  <c r="T349" i="12"/>
  <c r="R349" i="12"/>
  <c r="Q349" i="12"/>
  <c r="P349" i="12"/>
  <c r="O349" i="12"/>
  <c r="N349" i="12"/>
  <c r="M349" i="12"/>
  <c r="K349" i="12"/>
  <c r="G349" i="12"/>
  <c r="AW658" i="12"/>
  <c r="AF348" i="12"/>
  <c r="AE348" i="12"/>
  <c r="AD348" i="12"/>
  <c r="AC348" i="12"/>
  <c r="AB348" i="12"/>
  <c r="AA348" i="12"/>
  <c r="Y348" i="12"/>
  <c r="X348" i="12"/>
  <c r="W348" i="12"/>
  <c r="V348" i="12"/>
  <c r="U348" i="12"/>
  <c r="T348" i="12"/>
  <c r="R348" i="12"/>
  <c r="Q348" i="12"/>
  <c r="P348" i="12"/>
  <c r="O348" i="12"/>
  <c r="N348" i="12"/>
  <c r="M348" i="12"/>
  <c r="K348" i="12"/>
  <c r="G348" i="12"/>
  <c r="AW657" i="12"/>
  <c r="AF347" i="12"/>
  <c r="AE347" i="12"/>
  <c r="AD347" i="12"/>
  <c r="AC347" i="12"/>
  <c r="AB347" i="12"/>
  <c r="AA347" i="12"/>
  <c r="Y347" i="12"/>
  <c r="X347" i="12"/>
  <c r="W347" i="12"/>
  <c r="V347" i="12"/>
  <c r="U347" i="12"/>
  <c r="T347" i="12"/>
  <c r="R347" i="12"/>
  <c r="Q347" i="12"/>
  <c r="P347" i="12"/>
  <c r="O347" i="12"/>
  <c r="N347" i="12"/>
  <c r="M347" i="12"/>
  <c r="K347" i="12"/>
  <c r="G347" i="12"/>
  <c r="AF346" i="12"/>
  <c r="AE346" i="12"/>
  <c r="AD346" i="12"/>
  <c r="AC346" i="12"/>
  <c r="AB346" i="12"/>
  <c r="AA346" i="12"/>
  <c r="Y346" i="12"/>
  <c r="X346" i="12"/>
  <c r="W346" i="12"/>
  <c r="V346" i="12"/>
  <c r="U346" i="12"/>
  <c r="T346" i="12"/>
  <c r="R346" i="12"/>
  <c r="Q346" i="12"/>
  <c r="P346" i="12"/>
  <c r="O346" i="12"/>
  <c r="N346" i="12"/>
  <c r="M346" i="12"/>
  <c r="K346" i="12"/>
  <c r="G346" i="12"/>
  <c r="AW655" i="12"/>
  <c r="AF345" i="12"/>
  <c r="AE345" i="12"/>
  <c r="AD345" i="12"/>
  <c r="AC345" i="12"/>
  <c r="AB345" i="12"/>
  <c r="AA345" i="12"/>
  <c r="Y345" i="12"/>
  <c r="X345" i="12"/>
  <c r="W345" i="12"/>
  <c r="V345" i="12"/>
  <c r="U345" i="12"/>
  <c r="T345" i="12"/>
  <c r="R345" i="12"/>
  <c r="Q345" i="12"/>
  <c r="P345" i="12"/>
  <c r="O345" i="12"/>
  <c r="N345" i="12"/>
  <c r="M345" i="12"/>
  <c r="K345" i="12"/>
  <c r="G345" i="12"/>
  <c r="AF344" i="12"/>
  <c r="AE344" i="12"/>
  <c r="AD344" i="12"/>
  <c r="AC344" i="12"/>
  <c r="AB344" i="12"/>
  <c r="AA344" i="12"/>
  <c r="Y344" i="12"/>
  <c r="X344" i="12"/>
  <c r="W344" i="12"/>
  <c r="V344" i="12"/>
  <c r="U344" i="12"/>
  <c r="T344" i="12"/>
  <c r="R344" i="12"/>
  <c r="Q344" i="12"/>
  <c r="P344" i="12"/>
  <c r="O344" i="12"/>
  <c r="N344" i="12"/>
  <c r="M344" i="12"/>
  <c r="K344" i="12"/>
  <c r="G344" i="12"/>
  <c r="AW653" i="12"/>
  <c r="AF343" i="12"/>
  <c r="AE343" i="12"/>
  <c r="AD343" i="12"/>
  <c r="AC343" i="12"/>
  <c r="AB343" i="12"/>
  <c r="AA343" i="12"/>
  <c r="Y343" i="12"/>
  <c r="X343" i="12"/>
  <c r="W343" i="12"/>
  <c r="V343" i="12"/>
  <c r="U343" i="12"/>
  <c r="T343" i="12"/>
  <c r="R343" i="12"/>
  <c r="Q343" i="12"/>
  <c r="P343" i="12"/>
  <c r="O343" i="12"/>
  <c r="N343" i="12"/>
  <c r="M343" i="12"/>
  <c r="K343" i="12"/>
  <c r="J343" i="12"/>
  <c r="G343" i="12"/>
  <c r="AW652" i="12"/>
  <c r="AF342" i="12"/>
  <c r="AE342" i="12"/>
  <c r="AD342" i="12"/>
  <c r="AC342" i="12"/>
  <c r="AB342" i="12"/>
  <c r="AA342" i="12"/>
  <c r="Y342" i="12"/>
  <c r="X342" i="12"/>
  <c r="W342" i="12"/>
  <c r="V342" i="12"/>
  <c r="U342" i="12"/>
  <c r="T342" i="12"/>
  <c r="R342" i="12"/>
  <c r="Q342" i="12"/>
  <c r="P342" i="12"/>
  <c r="O342" i="12"/>
  <c r="N342" i="12"/>
  <c r="M342" i="12"/>
  <c r="K342" i="12"/>
  <c r="G342" i="12"/>
  <c r="AW651" i="12"/>
  <c r="AF341" i="12"/>
  <c r="AE341" i="12"/>
  <c r="AD341" i="12"/>
  <c r="AC341" i="12"/>
  <c r="AB341" i="12"/>
  <c r="AA341" i="12"/>
  <c r="Y341" i="12"/>
  <c r="X341" i="12"/>
  <c r="W341" i="12"/>
  <c r="V341" i="12"/>
  <c r="U341" i="12"/>
  <c r="T341" i="12"/>
  <c r="R341" i="12"/>
  <c r="Q341" i="12"/>
  <c r="P341" i="12"/>
  <c r="O341" i="12"/>
  <c r="N341" i="12"/>
  <c r="M341" i="12"/>
  <c r="K341" i="12"/>
  <c r="G341" i="12"/>
  <c r="AF340" i="12"/>
  <c r="AE340" i="12"/>
  <c r="AD340" i="12"/>
  <c r="AC340" i="12"/>
  <c r="AB340" i="12"/>
  <c r="AA340" i="12"/>
  <c r="Y340" i="12"/>
  <c r="X340" i="12"/>
  <c r="W340" i="12"/>
  <c r="V340" i="12"/>
  <c r="U340" i="12"/>
  <c r="T340" i="12"/>
  <c r="R340" i="12"/>
  <c r="Q340" i="12"/>
  <c r="P340" i="12"/>
  <c r="O340" i="12"/>
  <c r="N340" i="12"/>
  <c r="M340" i="12"/>
  <c r="K340" i="12"/>
  <c r="G340" i="12"/>
  <c r="AF339" i="12"/>
  <c r="AE339" i="12"/>
  <c r="AD339" i="12"/>
  <c r="AC339" i="12"/>
  <c r="AB339" i="12"/>
  <c r="AA339" i="12"/>
  <c r="Y339" i="12"/>
  <c r="X339" i="12"/>
  <c r="W339" i="12"/>
  <c r="V339" i="12"/>
  <c r="U339" i="12"/>
  <c r="T339" i="12"/>
  <c r="R339" i="12"/>
  <c r="Q339" i="12"/>
  <c r="P339" i="12"/>
  <c r="O339" i="12"/>
  <c r="N339" i="12"/>
  <c r="M339" i="12"/>
  <c r="K339" i="12"/>
  <c r="G339" i="12"/>
  <c r="H338" i="12"/>
  <c r="U334" i="12"/>
  <c r="U330" i="12"/>
  <c r="U329" i="12"/>
  <c r="U328" i="12"/>
  <c r="L328" i="12"/>
  <c r="U326" i="12"/>
  <c r="L326" i="12"/>
  <c r="AI325" i="12"/>
  <c r="AH325" i="12"/>
  <c r="AG325" i="12"/>
  <c r="AF325" i="12"/>
  <c r="AE325" i="12"/>
  <c r="AD325" i="12"/>
  <c r="AA325" i="12"/>
  <c r="Z325" i="12"/>
  <c r="Y325" i="12"/>
  <c r="X325" i="12"/>
  <c r="W325" i="12"/>
  <c r="V325" i="12"/>
  <c r="S325" i="12"/>
  <c r="R325" i="12"/>
  <c r="Q325" i="12"/>
  <c r="P325" i="12"/>
  <c r="O325" i="12"/>
  <c r="N325" i="12"/>
  <c r="AJ324" i="12"/>
  <c r="AC334" i="12" s="1"/>
  <c r="L324" i="12"/>
  <c r="L334" i="12" s="1"/>
  <c r="AJ320" i="12"/>
  <c r="AC330" i="12" s="1"/>
  <c r="L320" i="12"/>
  <c r="L330" i="12" s="1"/>
  <c r="AJ319" i="12"/>
  <c r="AC329" i="12" s="1"/>
  <c r="L319" i="12"/>
  <c r="L329" i="12" s="1"/>
  <c r="AJ318" i="12"/>
  <c r="AC328" i="12" s="1"/>
  <c r="AU315" i="12"/>
  <c r="AI326" i="12" s="1"/>
  <c r="AT315" i="12"/>
  <c r="AS315" i="12"/>
  <c r="AH326" i="12" s="1"/>
  <c r="AR315" i="12"/>
  <c r="AQ315" i="12"/>
  <c r="AG326" i="12" s="1"/>
  <c r="AP315" i="12"/>
  <c r="AO315" i="12"/>
  <c r="AF326" i="12" s="1"/>
  <c r="AN315" i="12"/>
  <c r="AM315" i="12"/>
  <c r="AE326" i="12" s="1"/>
  <c r="AL315" i="12"/>
  <c r="AD326" i="12" s="1"/>
  <c r="AK315" i="12"/>
  <c r="AJ315" i="12"/>
  <c r="AC326" i="12" s="1"/>
  <c r="AI315" i="12"/>
  <c r="AA326" i="12" s="1"/>
  <c r="AH315" i="12"/>
  <c r="AG315" i="12"/>
  <c r="Z326" i="12" s="1"/>
  <c r="AF315" i="12"/>
  <c r="AE315" i="12"/>
  <c r="Y326" i="12" s="1"/>
  <c r="AD315" i="12"/>
  <c r="AC315" i="12"/>
  <c r="X326" i="12" s="1"/>
  <c r="AB315" i="12"/>
  <c r="AA315" i="12"/>
  <c r="W326" i="12" s="1"/>
  <c r="Z315" i="12"/>
  <c r="V326" i="12" s="1"/>
  <c r="Y315" i="12"/>
  <c r="W315" i="12"/>
  <c r="S326" i="12" s="1"/>
  <c r="V315" i="12"/>
  <c r="U315" i="12"/>
  <c r="R326" i="12" s="1"/>
  <c r="T315" i="12"/>
  <c r="S315" i="12"/>
  <c r="Q326" i="12" s="1"/>
  <c r="R315" i="12"/>
  <c r="Q315" i="12"/>
  <c r="P326" i="12" s="1"/>
  <c r="P315" i="12"/>
  <c r="O315" i="12"/>
  <c r="O326" i="12" s="1"/>
  <c r="N315" i="12"/>
  <c r="N326" i="12" s="1"/>
  <c r="M315" i="12"/>
  <c r="X314" i="12"/>
  <c r="U312" i="12"/>
  <c r="U308" i="12"/>
  <c r="L308" i="12"/>
  <c r="U307" i="12"/>
  <c r="U306" i="12"/>
  <c r="L306" i="12"/>
  <c r="U304" i="12"/>
  <c r="L304" i="12"/>
  <c r="AI303" i="12"/>
  <c r="AH303" i="12"/>
  <c r="AG303" i="12"/>
  <c r="AF303" i="12"/>
  <c r="AE303" i="12"/>
  <c r="AD303" i="12"/>
  <c r="AA303" i="12"/>
  <c r="Z303" i="12"/>
  <c r="Y303" i="12"/>
  <c r="X303" i="12"/>
  <c r="W303" i="12"/>
  <c r="V303" i="12"/>
  <c r="U303" i="12"/>
  <c r="S303" i="12"/>
  <c r="R303" i="12"/>
  <c r="Q303" i="12"/>
  <c r="P303" i="12"/>
  <c r="O303" i="12"/>
  <c r="N303" i="12"/>
  <c r="AJ302" i="12"/>
  <c r="AC312" i="12" s="1"/>
  <c r="L302" i="12"/>
  <c r="L312" i="12" s="1"/>
  <c r="X301" i="12"/>
  <c r="AJ301" i="12" s="1"/>
  <c r="AC311" i="12" s="1"/>
  <c r="X300" i="12"/>
  <c r="X299" i="12"/>
  <c r="AJ299" i="12" s="1"/>
  <c r="AC309" i="12" s="1"/>
  <c r="AJ298" i="12"/>
  <c r="AC308" i="12" s="1"/>
  <c r="L298" i="12"/>
  <c r="AJ297" i="12"/>
  <c r="AC307" i="12" s="1"/>
  <c r="L297" i="12"/>
  <c r="L307" i="12" s="1"/>
  <c r="AJ296" i="12"/>
  <c r="AC306" i="12" s="1"/>
  <c r="X295" i="12"/>
  <c r="U305" i="12" s="1"/>
  <c r="X294" i="12"/>
  <c r="AJ294" i="12" s="1"/>
  <c r="AU293" i="12"/>
  <c r="AI304" i="12" s="1"/>
  <c r="AT293" i="12"/>
  <c r="AS293" i="12"/>
  <c r="AH304" i="12" s="1"/>
  <c r="AR293" i="12"/>
  <c r="AQ293" i="12"/>
  <c r="AG304" i="12" s="1"/>
  <c r="AP293" i="12"/>
  <c r="AO293" i="12"/>
  <c r="AF304" i="12" s="1"/>
  <c r="AN293" i="12"/>
  <c r="AM293" i="12"/>
  <c r="AE304" i="12" s="1"/>
  <c r="AL293" i="12"/>
  <c r="AD304" i="12" s="1"/>
  <c r="AK293" i="12"/>
  <c r="AJ293" i="12"/>
  <c r="AC304" i="12" s="1"/>
  <c r="AI293" i="12"/>
  <c r="AA304" i="12" s="1"/>
  <c r="AH293" i="12"/>
  <c r="AG293" i="12"/>
  <c r="Z304" i="12" s="1"/>
  <c r="AF293" i="12"/>
  <c r="AE293" i="12"/>
  <c r="Y304" i="12" s="1"/>
  <c r="AD293" i="12"/>
  <c r="AC293" i="12"/>
  <c r="X304" i="12" s="1"/>
  <c r="AB293" i="12"/>
  <c r="AA293" i="12"/>
  <c r="W304" i="12" s="1"/>
  <c r="Z293" i="12"/>
  <c r="V304" i="12" s="1"/>
  <c r="Y293" i="12"/>
  <c r="W293" i="12"/>
  <c r="S304" i="12" s="1"/>
  <c r="V293" i="12"/>
  <c r="U293" i="12"/>
  <c r="R304" i="12" s="1"/>
  <c r="T293" i="12"/>
  <c r="S293" i="12"/>
  <c r="Q304" i="12" s="1"/>
  <c r="R293" i="12"/>
  <c r="Q293" i="12"/>
  <c r="P304" i="12" s="1"/>
  <c r="P293" i="12"/>
  <c r="O293" i="12"/>
  <c r="O304" i="12" s="1"/>
  <c r="N293" i="12"/>
  <c r="N304" i="12" s="1"/>
  <c r="M293" i="12"/>
  <c r="AJ292" i="12"/>
  <c r="AC303" i="12" s="1"/>
  <c r="L292" i="12"/>
  <c r="L303" i="12" s="1"/>
  <c r="AY90" i="12"/>
  <c r="K90" i="12"/>
  <c r="G90" i="12"/>
  <c r="F90" i="12"/>
  <c r="AY89" i="12"/>
  <c r="H89" i="12"/>
  <c r="G89" i="12"/>
  <c r="F89" i="12"/>
  <c r="H88" i="12"/>
  <c r="G88" i="12"/>
  <c r="F88" i="12"/>
  <c r="K87" i="12"/>
  <c r="H87" i="12"/>
  <c r="F87" i="12"/>
  <c r="AY86" i="12"/>
  <c r="H86" i="12"/>
  <c r="F86" i="12"/>
  <c r="AY85" i="12"/>
  <c r="H85" i="12"/>
  <c r="F85" i="12"/>
  <c r="H84" i="12"/>
  <c r="F84" i="12"/>
  <c r="AY83" i="12"/>
  <c r="G83" i="12"/>
  <c r="F83" i="12"/>
  <c r="AY82" i="12"/>
  <c r="G82" i="12"/>
  <c r="F82" i="12"/>
  <c r="AY81" i="12"/>
  <c r="G81" i="12"/>
  <c r="F81" i="12"/>
  <c r="G80" i="12"/>
  <c r="F80" i="12"/>
  <c r="AY79" i="12"/>
  <c r="H79" i="12"/>
  <c r="G79" i="12"/>
  <c r="F79" i="12"/>
  <c r="K78" i="12"/>
  <c r="G78" i="12"/>
  <c r="F78" i="12"/>
  <c r="AY77" i="12"/>
  <c r="H77" i="12"/>
  <c r="G77" i="12"/>
  <c r="F77" i="12"/>
  <c r="G76" i="12"/>
  <c r="F76" i="12"/>
  <c r="G75" i="12"/>
  <c r="F75" i="12"/>
  <c r="AY74" i="12"/>
  <c r="G74" i="12"/>
  <c r="F74" i="12"/>
  <c r="G73" i="12"/>
  <c r="F73" i="12"/>
  <c r="AY72" i="12"/>
  <c r="H72" i="12"/>
  <c r="G72" i="12"/>
  <c r="F72" i="12"/>
  <c r="AY71" i="12"/>
  <c r="G71" i="12"/>
  <c r="F71" i="12"/>
  <c r="AY70" i="12"/>
  <c r="H70" i="12"/>
  <c r="G70" i="12"/>
  <c r="F70" i="12"/>
  <c r="AY69" i="12"/>
  <c r="H69" i="12"/>
  <c r="F69" i="12"/>
  <c r="H68" i="12"/>
  <c r="F68" i="12"/>
  <c r="AY67" i="12"/>
  <c r="H67" i="12"/>
  <c r="F67" i="12"/>
  <c r="H66" i="12"/>
  <c r="G66" i="12"/>
  <c r="F66" i="12"/>
  <c r="G65" i="12"/>
  <c r="F65" i="12"/>
  <c r="K64" i="12"/>
  <c r="G64" i="12"/>
  <c r="F64" i="12"/>
  <c r="G63" i="12"/>
  <c r="F63" i="12"/>
  <c r="AY62" i="12"/>
  <c r="G62" i="12"/>
  <c r="F62" i="12"/>
  <c r="AY61" i="12"/>
  <c r="G61" i="12"/>
  <c r="F61" i="12"/>
  <c r="G60" i="12"/>
  <c r="F60" i="12"/>
  <c r="AY59" i="12"/>
  <c r="H59" i="12"/>
  <c r="G59" i="12"/>
  <c r="F59" i="12"/>
  <c r="AY58" i="12"/>
  <c r="H58" i="12"/>
  <c r="G58" i="12"/>
  <c r="F58" i="12"/>
  <c r="AZ57" i="12"/>
  <c r="AY57" i="12"/>
  <c r="K57" i="12"/>
  <c r="H57" i="12"/>
  <c r="G57" i="12"/>
  <c r="F57" i="12"/>
  <c r="K56" i="12"/>
  <c r="H56" i="12"/>
  <c r="G56" i="12"/>
  <c r="F56" i="12"/>
  <c r="AY55" i="12"/>
  <c r="K55" i="12"/>
  <c r="G55" i="12"/>
  <c r="F55" i="12"/>
  <c r="AY54" i="12"/>
  <c r="K54" i="12"/>
  <c r="H54" i="12"/>
  <c r="G54" i="12"/>
  <c r="F54" i="12"/>
  <c r="AY53" i="12"/>
  <c r="K53" i="12"/>
  <c r="H53" i="12"/>
  <c r="F53" i="12"/>
  <c r="K52" i="12"/>
  <c r="H52" i="12"/>
  <c r="G52" i="12"/>
  <c r="F52" i="12"/>
  <c r="K51" i="12"/>
  <c r="H51" i="12"/>
  <c r="F51" i="12"/>
  <c r="K50" i="12"/>
  <c r="H50" i="12"/>
  <c r="F50" i="12"/>
  <c r="AY49" i="12"/>
  <c r="K49" i="12"/>
  <c r="H49" i="12"/>
  <c r="G49" i="12"/>
  <c r="F49" i="12"/>
  <c r="K48" i="12"/>
  <c r="H48" i="12"/>
  <c r="F48" i="12"/>
  <c r="AZ47" i="12"/>
  <c r="AY47" i="12"/>
  <c r="K47" i="12"/>
  <c r="H47" i="12"/>
  <c r="F47" i="12"/>
  <c r="K46" i="12"/>
  <c r="H46" i="12"/>
  <c r="F46" i="12"/>
  <c r="AZ45" i="12"/>
  <c r="AY45" i="12"/>
  <c r="K45" i="12"/>
  <c r="H45" i="12"/>
  <c r="F45" i="12"/>
  <c r="K44" i="12"/>
  <c r="H44" i="12"/>
  <c r="G44" i="12"/>
  <c r="F44" i="12"/>
  <c r="K43" i="12"/>
  <c r="H43" i="12"/>
  <c r="F43" i="12"/>
  <c r="AY42" i="12"/>
  <c r="K42" i="12"/>
  <c r="H42" i="12"/>
  <c r="F42" i="12"/>
  <c r="AY41" i="12"/>
  <c r="K41" i="12"/>
  <c r="F41" i="12"/>
  <c r="K40" i="12"/>
  <c r="F40" i="12"/>
  <c r="K39" i="12"/>
  <c r="F39" i="12"/>
  <c r="AY38" i="12"/>
  <c r="K38" i="12"/>
  <c r="F38" i="12"/>
  <c r="AY37" i="12"/>
  <c r="K37" i="12"/>
  <c r="F37" i="12"/>
  <c r="AY36" i="12"/>
  <c r="K36" i="12"/>
  <c r="J36" i="12"/>
  <c r="F36" i="12"/>
  <c r="AY35" i="12"/>
  <c r="K35" i="12"/>
  <c r="H35" i="12"/>
  <c r="F35" i="12"/>
  <c r="AY34" i="12"/>
  <c r="K34" i="12"/>
  <c r="F34" i="12"/>
  <c r="AY33" i="12"/>
  <c r="K33" i="12"/>
  <c r="F33" i="12"/>
  <c r="K32" i="12"/>
  <c r="F32" i="12"/>
  <c r="K31" i="12"/>
  <c r="F31" i="12"/>
  <c r="AY30" i="12"/>
  <c r="F30" i="12"/>
  <c r="AY29" i="12"/>
  <c r="F29" i="12"/>
  <c r="G28" i="12"/>
  <c r="F28" i="12"/>
  <c r="G27" i="12"/>
  <c r="F27" i="12"/>
  <c r="G26" i="12"/>
  <c r="F26" i="12"/>
  <c r="G25" i="12"/>
  <c r="F25" i="12"/>
  <c r="AY24" i="12"/>
  <c r="K24" i="12"/>
  <c r="G24" i="12"/>
  <c r="F24" i="12"/>
  <c r="AY23" i="12"/>
  <c r="G23" i="12"/>
  <c r="F23" i="12"/>
  <c r="AY22" i="12"/>
  <c r="G22" i="12"/>
  <c r="F22" i="12"/>
  <c r="AY21" i="12"/>
  <c r="G21" i="12"/>
  <c r="F21" i="12"/>
  <c r="G20" i="12"/>
  <c r="F20" i="12"/>
  <c r="AY19" i="12"/>
  <c r="G19" i="12"/>
  <c r="F19" i="12"/>
  <c r="AY18" i="12"/>
  <c r="G18" i="12"/>
  <c r="F18" i="12"/>
  <c r="G17" i="12"/>
  <c r="F17" i="12"/>
  <c r="K16" i="12"/>
  <c r="G16" i="12"/>
  <c r="F16" i="12"/>
  <c r="G15" i="12"/>
  <c r="F15" i="12"/>
  <c r="AY14" i="12"/>
  <c r="G14" i="12"/>
  <c r="F14" i="12"/>
  <c r="AY13" i="12"/>
  <c r="K13" i="12"/>
  <c r="G13" i="12"/>
  <c r="F13" i="12"/>
  <c r="AY12" i="12"/>
  <c r="G12" i="12"/>
  <c r="F12" i="12"/>
  <c r="G11" i="12"/>
  <c r="F11" i="12"/>
  <c r="AY10" i="12"/>
  <c r="G10" i="12"/>
  <c r="F10" i="12"/>
  <c r="AY9" i="12"/>
  <c r="G9" i="12"/>
  <c r="F9" i="12"/>
  <c r="K8" i="12"/>
  <c r="G8" i="12"/>
  <c r="F8" i="12"/>
  <c r="AY7" i="12"/>
  <c r="G7" i="12"/>
  <c r="F7" i="12"/>
  <c r="G6" i="12"/>
  <c r="F6" i="12"/>
  <c r="G5" i="12"/>
  <c r="F5" i="12"/>
  <c r="G4" i="12"/>
  <c r="F4" i="12"/>
  <c r="G3" i="12"/>
  <c r="F3" i="12"/>
  <c r="BB2" i="12"/>
  <c r="BA2" i="12"/>
  <c r="AZ2" i="12"/>
  <c r="L2" i="12"/>
  <c r="K2" i="12"/>
  <c r="J2" i="12"/>
  <c r="I2" i="12"/>
  <c r="H2" i="12"/>
  <c r="G2" i="12"/>
  <c r="F2" i="12"/>
  <c r="U982" i="11"/>
  <c r="U978" i="11"/>
  <c r="U977" i="11"/>
  <c r="U976" i="11"/>
  <c r="M976" i="11"/>
  <c r="U973" i="11"/>
  <c r="M973" i="11"/>
  <c r="AI972" i="11"/>
  <c r="AH972" i="11"/>
  <c r="AG972" i="11"/>
  <c r="AF972" i="11"/>
  <c r="AE972" i="11"/>
  <c r="AD972" i="11"/>
  <c r="AA972" i="11"/>
  <c r="Z972" i="11"/>
  <c r="Y972" i="11"/>
  <c r="X972" i="11"/>
  <c r="W972" i="11"/>
  <c r="V972" i="11"/>
  <c r="S972" i="11"/>
  <c r="R972" i="11"/>
  <c r="Q972" i="11"/>
  <c r="P972" i="11"/>
  <c r="O972" i="11"/>
  <c r="N972" i="11"/>
  <c r="AK971" i="11"/>
  <c r="AC982" i="11" s="1"/>
  <c r="M971" i="11"/>
  <c r="M982" i="11" s="1"/>
  <c r="AK967" i="11"/>
  <c r="AC978" i="11" s="1"/>
  <c r="M967" i="11"/>
  <c r="M978" i="11" s="1"/>
  <c r="AK966" i="11"/>
  <c r="AC977" i="11" s="1"/>
  <c r="M966" i="11"/>
  <c r="M977" i="11" s="1"/>
  <c r="AK965" i="11"/>
  <c r="AC976" i="11" s="1"/>
  <c r="AK962" i="11"/>
  <c r="AC973" i="11" s="1"/>
  <c r="Y961" i="11"/>
  <c r="Y964" i="11" s="1"/>
  <c r="U959" i="11"/>
  <c r="U955" i="11"/>
  <c r="U954" i="11"/>
  <c r="U953" i="11"/>
  <c r="M953" i="11"/>
  <c r="U950" i="11"/>
  <c r="M950" i="11"/>
  <c r="AI949" i="11"/>
  <c r="AH949" i="11"/>
  <c r="AG949" i="11"/>
  <c r="AF949" i="11"/>
  <c r="AE949" i="11"/>
  <c r="AD949" i="11"/>
  <c r="AA949" i="11"/>
  <c r="Z949" i="11"/>
  <c r="Y949" i="11"/>
  <c r="X949" i="11"/>
  <c r="W949" i="11"/>
  <c r="V949" i="11"/>
  <c r="S949" i="11"/>
  <c r="R949" i="11"/>
  <c r="Q949" i="11"/>
  <c r="P949" i="11"/>
  <c r="O949" i="11"/>
  <c r="N949" i="11"/>
  <c r="AK948" i="11"/>
  <c r="AC959" i="11" s="1"/>
  <c r="M948" i="11"/>
  <c r="M959" i="11" s="1"/>
  <c r="AK944" i="11"/>
  <c r="AC955" i="11" s="1"/>
  <c r="M944" i="11"/>
  <c r="M955" i="11" s="1"/>
  <c r="AK943" i="11"/>
  <c r="AC954" i="11" s="1"/>
  <c r="M943" i="11"/>
  <c r="M954" i="11" s="1"/>
  <c r="AK942" i="11"/>
  <c r="AC953" i="11" s="1"/>
  <c r="AK939" i="11"/>
  <c r="AC950" i="11" s="1"/>
  <c r="Y938" i="11"/>
  <c r="Y941" i="11" s="1"/>
  <c r="AK941" i="11" s="1"/>
  <c r="AC952" i="11" s="1"/>
  <c r="AU736" i="11"/>
  <c r="AT736" i="11"/>
  <c r="AS736" i="11"/>
  <c r="AR736" i="11"/>
  <c r="AQ736" i="11"/>
  <c r="AP736" i="11"/>
  <c r="AO736" i="11"/>
  <c r="AN736" i="11"/>
  <c r="AM736" i="11"/>
  <c r="AL736" i="11"/>
  <c r="AK736" i="11"/>
  <c r="AI736" i="11"/>
  <c r="AH736" i="11"/>
  <c r="AG736" i="11"/>
  <c r="AF736" i="11"/>
  <c r="AE736" i="11"/>
  <c r="AD736" i="11"/>
  <c r="AC736" i="11"/>
  <c r="AB736" i="11"/>
  <c r="AA736" i="11"/>
  <c r="Z736" i="11"/>
  <c r="Y736" i="11"/>
  <c r="W736" i="11"/>
  <c r="V736" i="11"/>
  <c r="U736" i="11"/>
  <c r="T736" i="11"/>
  <c r="S736" i="11"/>
  <c r="R736" i="11"/>
  <c r="Q736" i="11"/>
  <c r="P736" i="11"/>
  <c r="O736" i="11"/>
  <c r="N736" i="11"/>
  <c r="M736" i="11"/>
  <c r="K736" i="11"/>
  <c r="H736" i="11"/>
  <c r="H90" i="11" s="1"/>
  <c r="G736" i="11"/>
  <c r="G90" i="11" s="1"/>
  <c r="AU735" i="11"/>
  <c r="AT735" i="11"/>
  <c r="AS735" i="11"/>
  <c r="AR735" i="11"/>
  <c r="AQ735" i="11"/>
  <c r="AP735" i="11"/>
  <c r="AO735" i="11"/>
  <c r="AN735" i="11"/>
  <c r="AM735" i="11"/>
  <c r="AL735" i="11"/>
  <c r="AK735" i="11"/>
  <c r="AI735" i="11"/>
  <c r="AH735" i="11"/>
  <c r="AG735" i="11"/>
  <c r="AF735" i="11"/>
  <c r="AE735" i="11"/>
  <c r="AD735" i="11"/>
  <c r="AC735" i="11"/>
  <c r="AB735" i="11"/>
  <c r="AA735" i="11"/>
  <c r="Z735" i="11"/>
  <c r="Y735" i="11"/>
  <c r="W735" i="11"/>
  <c r="V735" i="11"/>
  <c r="U735" i="11"/>
  <c r="T735" i="11"/>
  <c r="S735" i="11"/>
  <c r="R735" i="11"/>
  <c r="Q735" i="11"/>
  <c r="P735" i="11"/>
  <c r="O735" i="11"/>
  <c r="N735" i="11"/>
  <c r="M735" i="11"/>
  <c r="K735" i="11"/>
  <c r="K89" i="11" s="1"/>
  <c r="H735" i="11"/>
  <c r="H425" i="11" s="1"/>
  <c r="G735" i="11"/>
  <c r="AU734" i="11"/>
  <c r="AT734" i="11"/>
  <c r="AS734" i="11"/>
  <c r="AR734" i="11"/>
  <c r="AQ734" i="11"/>
  <c r="AP734" i="11"/>
  <c r="AO734" i="11"/>
  <c r="AN734" i="11"/>
  <c r="AM734" i="11"/>
  <c r="AL734" i="11"/>
  <c r="AK734" i="11"/>
  <c r="AI734" i="11"/>
  <c r="AH734" i="11"/>
  <c r="AG734" i="11"/>
  <c r="AF734" i="11"/>
  <c r="AE734" i="11"/>
  <c r="AD734" i="11"/>
  <c r="AC734" i="11"/>
  <c r="AB734" i="11"/>
  <c r="AA734" i="11"/>
  <c r="Z734" i="11"/>
  <c r="Y734" i="11"/>
  <c r="W734" i="11"/>
  <c r="V734" i="11"/>
  <c r="U734" i="11"/>
  <c r="T734" i="11"/>
  <c r="S734" i="11"/>
  <c r="R734" i="11"/>
  <c r="Q734" i="11"/>
  <c r="P734" i="11"/>
  <c r="O734" i="11"/>
  <c r="N734" i="11"/>
  <c r="M734" i="11"/>
  <c r="K734" i="11"/>
  <c r="K88" i="11" s="1"/>
  <c r="H734" i="11"/>
  <c r="H424" i="11" s="1"/>
  <c r="G734" i="11"/>
  <c r="AU733" i="11"/>
  <c r="AT733" i="11"/>
  <c r="AS733" i="11"/>
  <c r="AR733" i="11"/>
  <c r="AQ733" i="11"/>
  <c r="AP733" i="11"/>
  <c r="AO733" i="11"/>
  <c r="AN733" i="11"/>
  <c r="AM733" i="11"/>
  <c r="AL733" i="11"/>
  <c r="AK733" i="11"/>
  <c r="AI733" i="11"/>
  <c r="AH733" i="11"/>
  <c r="AG733" i="11"/>
  <c r="AF733" i="11"/>
  <c r="AE733" i="11"/>
  <c r="AD733" i="11"/>
  <c r="AC733" i="11"/>
  <c r="AB733" i="11"/>
  <c r="AA733" i="11"/>
  <c r="Z733" i="11"/>
  <c r="Y733" i="11"/>
  <c r="W733" i="11"/>
  <c r="V733" i="11"/>
  <c r="U733" i="11"/>
  <c r="T733" i="11"/>
  <c r="S733" i="11"/>
  <c r="R733" i="11"/>
  <c r="Q733" i="11"/>
  <c r="P733" i="11"/>
  <c r="O733" i="11"/>
  <c r="N733" i="11"/>
  <c r="M733" i="11"/>
  <c r="K733" i="11"/>
  <c r="K87" i="11" s="1"/>
  <c r="H733" i="11"/>
  <c r="H87" i="11" s="1"/>
  <c r="G733" i="11"/>
  <c r="AU732" i="11"/>
  <c r="AT732" i="11"/>
  <c r="AS732" i="11"/>
  <c r="AR732" i="11"/>
  <c r="AQ732" i="11"/>
  <c r="AP732" i="11"/>
  <c r="AO732" i="11"/>
  <c r="AN732" i="11"/>
  <c r="AM732" i="11"/>
  <c r="AL732" i="11"/>
  <c r="AK732" i="11"/>
  <c r="AI732" i="11"/>
  <c r="AH732" i="11"/>
  <c r="AG732" i="11"/>
  <c r="AF732" i="11"/>
  <c r="AE732" i="11"/>
  <c r="AD732" i="11"/>
  <c r="AC732" i="11"/>
  <c r="AB732" i="11"/>
  <c r="AA732" i="11"/>
  <c r="Z732" i="11"/>
  <c r="Y732" i="11"/>
  <c r="W732" i="11"/>
  <c r="V732" i="11"/>
  <c r="U732" i="11"/>
  <c r="T732" i="11"/>
  <c r="S732" i="11"/>
  <c r="R732" i="11"/>
  <c r="Q732" i="11"/>
  <c r="P732" i="11"/>
  <c r="O732" i="11"/>
  <c r="N732" i="11"/>
  <c r="M732" i="11"/>
  <c r="K732" i="11"/>
  <c r="K86" i="11" s="1"/>
  <c r="H732" i="11"/>
  <c r="H422" i="11" s="1"/>
  <c r="G732" i="11"/>
  <c r="AX731" i="11"/>
  <c r="AZ85" i="11" s="1"/>
  <c r="AU731" i="11"/>
  <c r="AT731" i="11"/>
  <c r="AS731" i="11"/>
  <c r="AR731" i="11"/>
  <c r="AQ731" i="11"/>
  <c r="AP731" i="11"/>
  <c r="AO731" i="11"/>
  <c r="AN731" i="11"/>
  <c r="AM731" i="11"/>
  <c r="AL731" i="11"/>
  <c r="AK731" i="11"/>
  <c r="AI731" i="11"/>
  <c r="AH731" i="11"/>
  <c r="AG731" i="11"/>
  <c r="AF731" i="11"/>
  <c r="AE731" i="11"/>
  <c r="AD731" i="11"/>
  <c r="AC731" i="11"/>
  <c r="AB731" i="11"/>
  <c r="AA731" i="11"/>
  <c r="Z731" i="11"/>
  <c r="Y731" i="11"/>
  <c r="W731" i="11"/>
  <c r="V731" i="11"/>
  <c r="U731" i="11"/>
  <c r="T731" i="11"/>
  <c r="S731" i="11"/>
  <c r="R731" i="11"/>
  <c r="Q731" i="11"/>
  <c r="P731" i="11"/>
  <c r="O731" i="11"/>
  <c r="N731" i="11"/>
  <c r="M731" i="11"/>
  <c r="K731" i="11"/>
  <c r="K85" i="11" s="1"/>
  <c r="H731" i="11"/>
  <c r="H421" i="11" s="1"/>
  <c r="G731" i="11"/>
  <c r="G85" i="11" s="1"/>
  <c r="AU730" i="11"/>
  <c r="AT730" i="11"/>
  <c r="AS730" i="11"/>
  <c r="AR730" i="11"/>
  <c r="AQ730" i="11"/>
  <c r="AP730" i="11"/>
  <c r="AO730" i="11"/>
  <c r="AN730" i="11"/>
  <c r="AM730" i="11"/>
  <c r="AL730" i="11"/>
  <c r="AK730" i="11"/>
  <c r="AI730" i="11"/>
  <c r="AH730" i="11"/>
  <c r="AG730" i="11"/>
  <c r="AF730" i="11"/>
  <c r="AE730" i="11"/>
  <c r="AD730" i="11"/>
  <c r="AC730" i="11"/>
  <c r="AB730" i="11"/>
  <c r="AA730" i="11"/>
  <c r="Z730" i="11"/>
  <c r="Y730" i="11"/>
  <c r="W730" i="11"/>
  <c r="V730" i="11"/>
  <c r="U730" i="11"/>
  <c r="T730" i="11"/>
  <c r="S730" i="11"/>
  <c r="R730" i="11"/>
  <c r="Q730" i="11"/>
  <c r="P730" i="11"/>
  <c r="O730" i="11"/>
  <c r="N730" i="11"/>
  <c r="M730" i="11"/>
  <c r="K730" i="11"/>
  <c r="K84" i="11" s="1"/>
  <c r="H730" i="11"/>
  <c r="AX730" i="11" s="1"/>
  <c r="AZ84" i="11" s="1"/>
  <c r="G730" i="11"/>
  <c r="AU729" i="11"/>
  <c r="AT729" i="11"/>
  <c r="AS729" i="11"/>
  <c r="AR729" i="11"/>
  <c r="AQ729" i="11"/>
  <c r="AP729" i="11"/>
  <c r="AO729" i="11"/>
  <c r="AN729" i="11"/>
  <c r="AM729" i="11"/>
  <c r="AL729" i="11"/>
  <c r="AK729" i="11"/>
  <c r="AI729" i="11"/>
  <c r="AH729" i="11"/>
  <c r="AG729" i="11"/>
  <c r="AF729" i="11"/>
  <c r="AE729" i="11"/>
  <c r="AD729" i="11"/>
  <c r="AC729" i="11"/>
  <c r="AB729" i="11"/>
  <c r="AA729" i="11"/>
  <c r="Z729" i="11"/>
  <c r="Y729" i="11"/>
  <c r="W729" i="11"/>
  <c r="V729" i="11"/>
  <c r="U729" i="11"/>
  <c r="T729" i="11"/>
  <c r="S729" i="11"/>
  <c r="R729" i="11"/>
  <c r="Q729" i="11"/>
  <c r="P729" i="11"/>
  <c r="O729" i="11"/>
  <c r="N729" i="11"/>
  <c r="M729" i="11"/>
  <c r="K729" i="11"/>
  <c r="K83" i="11" s="1"/>
  <c r="H729" i="11"/>
  <c r="G729" i="11"/>
  <c r="G83" i="11" s="1"/>
  <c r="AU728" i="11"/>
  <c r="AT728" i="11"/>
  <c r="AS728" i="11"/>
  <c r="AR728" i="11"/>
  <c r="AQ728" i="11"/>
  <c r="AP728" i="11"/>
  <c r="AO728" i="11"/>
  <c r="AN728" i="11"/>
  <c r="AM728" i="11"/>
  <c r="AL728" i="11"/>
  <c r="AK728" i="11"/>
  <c r="AI728" i="11"/>
  <c r="AH728" i="11"/>
  <c r="AG728" i="11"/>
  <c r="AF728" i="11"/>
  <c r="AE728" i="11"/>
  <c r="AD728" i="11"/>
  <c r="AC728" i="11"/>
  <c r="AB728" i="11"/>
  <c r="AA728" i="11"/>
  <c r="Z728" i="11"/>
  <c r="Y728" i="11"/>
  <c r="W728" i="11"/>
  <c r="V728" i="11"/>
  <c r="U728" i="11"/>
  <c r="T728" i="11"/>
  <c r="S728" i="11"/>
  <c r="R728" i="11"/>
  <c r="Q728" i="11"/>
  <c r="P728" i="11"/>
  <c r="O728" i="11"/>
  <c r="N728" i="11"/>
  <c r="M728" i="11"/>
  <c r="K728" i="11"/>
  <c r="K82" i="11" s="1"/>
  <c r="H728" i="11"/>
  <c r="G728" i="11"/>
  <c r="G82" i="11" s="1"/>
  <c r="AU727" i="11"/>
  <c r="AT727" i="11"/>
  <c r="AS727" i="11"/>
  <c r="AR727" i="11"/>
  <c r="AQ727" i="11"/>
  <c r="AP727" i="11"/>
  <c r="AO727" i="11"/>
  <c r="AN727" i="11"/>
  <c r="AM727" i="11"/>
  <c r="AL727" i="11"/>
  <c r="AK727" i="11"/>
  <c r="AI727" i="11"/>
  <c r="AH727" i="11"/>
  <c r="AG727" i="11"/>
  <c r="AF727" i="11"/>
  <c r="AE727" i="11"/>
  <c r="AD727" i="11"/>
  <c r="AC727" i="11"/>
  <c r="AB727" i="11"/>
  <c r="AA727" i="11"/>
  <c r="Z727" i="11"/>
  <c r="Y727" i="11"/>
  <c r="W727" i="11"/>
  <c r="V727" i="11"/>
  <c r="U727" i="11"/>
  <c r="T727" i="11"/>
  <c r="S727" i="11"/>
  <c r="R727" i="11"/>
  <c r="Q727" i="11"/>
  <c r="P727" i="11"/>
  <c r="O727" i="11"/>
  <c r="N727" i="11"/>
  <c r="M727" i="11"/>
  <c r="K727" i="11"/>
  <c r="K81" i="11" s="1"/>
  <c r="H727" i="11"/>
  <c r="G727" i="11"/>
  <c r="G81" i="11" s="1"/>
  <c r="AU726" i="11"/>
  <c r="AT726" i="11"/>
  <c r="AS726" i="11"/>
  <c r="AR726" i="11"/>
  <c r="AQ726" i="11"/>
  <c r="AP726" i="11"/>
  <c r="AO726" i="11"/>
  <c r="AN726" i="11"/>
  <c r="AM726" i="11"/>
  <c r="AL726" i="11"/>
  <c r="AK726" i="11"/>
  <c r="AI726" i="11"/>
  <c r="AH726" i="11"/>
  <c r="AG726" i="11"/>
  <c r="AF726" i="11"/>
  <c r="AE726" i="11"/>
  <c r="AD726" i="11"/>
  <c r="AC726" i="11"/>
  <c r="AB726" i="11"/>
  <c r="AA726" i="11"/>
  <c r="Z726" i="11"/>
  <c r="Y726" i="11"/>
  <c r="W726" i="11"/>
  <c r="V726" i="11"/>
  <c r="U726" i="11"/>
  <c r="T726" i="11"/>
  <c r="S726" i="11"/>
  <c r="R726" i="11"/>
  <c r="Q726" i="11"/>
  <c r="P726" i="11"/>
  <c r="O726" i="11"/>
  <c r="N726" i="11"/>
  <c r="M726" i="11"/>
  <c r="K726" i="11"/>
  <c r="K80" i="11" s="1"/>
  <c r="H726" i="11"/>
  <c r="G726" i="11"/>
  <c r="G80" i="11" s="1"/>
  <c r="AU725" i="11"/>
  <c r="AT725" i="11"/>
  <c r="AS725" i="11"/>
  <c r="AR725" i="11"/>
  <c r="AQ725" i="11"/>
  <c r="AP725" i="11"/>
  <c r="AO725" i="11"/>
  <c r="AN725" i="11"/>
  <c r="AM725" i="11"/>
  <c r="AL725" i="11"/>
  <c r="AK725" i="11"/>
  <c r="AI725" i="11"/>
  <c r="AH725" i="11"/>
  <c r="AG725" i="11"/>
  <c r="AF725" i="11"/>
  <c r="AE725" i="11"/>
  <c r="AD725" i="11"/>
  <c r="AC725" i="11"/>
  <c r="AB725" i="11"/>
  <c r="AA725" i="11"/>
  <c r="Z725" i="11"/>
  <c r="Y725" i="11"/>
  <c r="W725" i="11"/>
  <c r="V725" i="11"/>
  <c r="U725" i="11"/>
  <c r="T725" i="11"/>
  <c r="S725" i="11"/>
  <c r="R725" i="11"/>
  <c r="Q725" i="11"/>
  <c r="P725" i="11"/>
  <c r="O725" i="11"/>
  <c r="N725" i="11"/>
  <c r="M725" i="11"/>
  <c r="K725" i="11"/>
  <c r="K79" i="11" s="1"/>
  <c r="H725" i="11"/>
  <c r="AX725" i="11" s="1"/>
  <c r="AZ79" i="11" s="1"/>
  <c r="G725" i="11"/>
  <c r="G79" i="11" s="1"/>
  <c r="AU724" i="11"/>
  <c r="AT724" i="11"/>
  <c r="AS724" i="11"/>
  <c r="AR724" i="11"/>
  <c r="AQ724" i="11"/>
  <c r="AP724" i="11"/>
  <c r="AO724" i="11"/>
  <c r="AN724" i="11"/>
  <c r="AM724" i="11"/>
  <c r="AL724" i="11"/>
  <c r="AK724" i="11"/>
  <c r="AI724" i="11"/>
  <c r="AH724" i="11"/>
  <c r="AG724" i="11"/>
  <c r="AF724" i="11"/>
  <c r="AE724" i="11"/>
  <c r="AD724" i="11"/>
  <c r="AC724" i="11"/>
  <c r="AB724" i="11"/>
  <c r="AA724" i="11"/>
  <c r="Z724" i="11"/>
  <c r="Y724" i="11"/>
  <c r="W724" i="11"/>
  <c r="V724" i="11"/>
  <c r="U724" i="11"/>
  <c r="T724" i="11"/>
  <c r="S724" i="11"/>
  <c r="R724" i="11"/>
  <c r="Q724" i="11"/>
  <c r="P724" i="11"/>
  <c r="O724" i="11"/>
  <c r="N724" i="11"/>
  <c r="M724" i="11"/>
  <c r="K724" i="11"/>
  <c r="K78" i="11" s="1"/>
  <c r="H724" i="11"/>
  <c r="G724" i="11"/>
  <c r="G78" i="11" s="1"/>
  <c r="AU723" i="11"/>
  <c r="AT723" i="11"/>
  <c r="AS723" i="11"/>
  <c r="AR723" i="11"/>
  <c r="AQ723" i="11"/>
  <c r="AP723" i="11"/>
  <c r="AO723" i="11"/>
  <c r="AN723" i="11"/>
  <c r="AM723" i="11"/>
  <c r="AL723" i="11"/>
  <c r="AK723" i="11"/>
  <c r="AI723" i="11"/>
  <c r="AH723" i="11"/>
  <c r="AG723" i="11"/>
  <c r="AF723" i="11"/>
  <c r="AE723" i="11"/>
  <c r="AD723" i="11"/>
  <c r="AC723" i="11"/>
  <c r="AB723" i="11"/>
  <c r="AA723" i="11"/>
  <c r="Z723" i="11"/>
  <c r="Y723" i="11"/>
  <c r="W723" i="11"/>
  <c r="V723" i="11"/>
  <c r="U723" i="11"/>
  <c r="T723" i="11"/>
  <c r="S723" i="11"/>
  <c r="R723" i="11"/>
  <c r="Q723" i="11"/>
  <c r="P723" i="11"/>
  <c r="O723" i="11"/>
  <c r="N723" i="11"/>
  <c r="M723" i="11"/>
  <c r="K723" i="11"/>
  <c r="H723" i="11"/>
  <c r="H77" i="11" s="1"/>
  <c r="G723" i="11"/>
  <c r="G77" i="11" s="1"/>
  <c r="AU722" i="11"/>
  <c r="AT722" i="11"/>
  <c r="AS722" i="11"/>
  <c r="AR722" i="11"/>
  <c r="AQ722" i="11"/>
  <c r="AP722" i="11"/>
  <c r="AO722" i="11"/>
  <c r="AN722" i="11"/>
  <c r="AM722" i="11"/>
  <c r="AL722" i="11"/>
  <c r="AK722" i="11"/>
  <c r="AI722" i="11"/>
  <c r="AH722" i="11"/>
  <c r="AG722" i="11"/>
  <c r="AF722" i="11"/>
  <c r="AE722" i="11"/>
  <c r="AD722" i="11"/>
  <c r="AC722" i="11"/>
  <c r="AB722" i="11"/>
  <c r="AA722" i="11"/>
  <c r="Z722" i="11"/>
  <c r="Y722" i="11"/>
  <c r="W722" i="11"/>
  <c r="V722" i="11"/>
  <c r="U722" i="11"/>
  <c r="T722" i="11"/>
  <c r="S722" i="11"/>
  <c r="R722" i="11"/>
  <c r="Q722" i="11"/>
  <c r="P722" i="11"/>
  <c r="O722" i="11"/>
  <c r="N722" i="11"/>
  <c r="M722" i="11"/>
  <c r="K722" i="11"/>
  <c r="H722" i="11"/>
  <c r="H412" i="11" s="1"/>
  <c r="G722" i="11"/>
  <c r="G76" i="11" s="1"/>
  <c r="AU721" i="11"/>
  <c r="AT721" i="11"/>
  <c r="AS721" i="11"/>
  <c r="AR721" i="11"/>
  <c r="AQ721" i="11"/>
  <c r="AP721" i="11"/>
  <c r="AO721" i="11"/>
  <c r="AN721" i="11"/>
  <c r="AM721" i="11"/>
  <c r="AL721" i="11"/>
  <c r="AK721" i="11"/>
  <c r="AI721" i="11"/>
  <c r="AH721" i="11"/>
  <c r="AG721" i="11"/>
  <c r="AF721" i="11"/>
  <c r="AE721" i="11"/>
  <c r="AD721" i="11"/>
  <c r="AC721" i="11"/>
  <c r="AB721" i="11"/>
  <c r="AA721" i="11"/>
  <c r="Z721" i="11"/>
  <c r="Y721" i="11"/>
  <c r="W721" i="11"/>
  <c r="V721" i="11"/>
  <c r="U721" i="11"/>
  <c r="T721" i="11"/>
  <c r="S721" i="11"/>
  <c r="R721" i="11"/>
  <c r="Q721" i="11"/>
  <c r="P721" i="11"/>
  <c r="O721" i="11"/>
  <c r="N721" i="11"/>
  <c r="M721" i="11"/>
  <c r="K721" i="11"/>
  <c r="H721" i="11"/>
  <c r="H411" i="11" s="1"/>
  <c r="G721" i="11"/>
  <c r="G75" i="11" s="1"/>
  <c r="AU720" i="11"/>
  <c r="AT720" i="11"/>
  <c r="AS720" i="11"/>
  <c r="AR720" i="11"/>
  <c r="AQ720" i="11"/>
  <c r="AP720" i="11"/>
  <c r="AO720" i="11"/>
  <c r="AN720" i="11"/>
  <c r="AM720" i="11"/>
  <c r="AL720" i="11"/>
  <c r="AK720" i="11"/>
  <c r="AI720" i="11"/>
  <c r="AH720" i="11"/>
  <c r="AG720" i="11"/>
  <c r="AF720" i="11"/>
  <c r="AE720" i="11"/>
  <c r="AD720" i="11"/>
  <c r="AC720" i="11"/>
  <c r="AB720" i="11"/>
  <c r="AA720" i="11"/>
  <c r="Z720" i="11"/>
  <c r="Y720" i="11"/>
  <c r="W720" i="11"/>
  <c r="V720" i="11"/>
  <c r="U720" i="11"/>
  <c r="T720" i="11"/>
  <c r="S720" i="11"/>
  <c r="R720" i="11"/>
  <c r="Q720" i="11"/>
  <c r="P720" i="11"/>
  <c r="O720" i="11"/>
  <c r="N720" i="11"/>
  <c r="M720" i="11"/>
  <c r="K720" i="11"/>
  <c r="H720" i="11"/>
  <c r="H410" i="11" s="1"/>
  <c r="G720" i="11"/>
  <c r="G74" i="11" s="1"/>
  <c r="AU719" i="11"/>
  <c r="AT719" i="11"/>
  <c r="AS719" i="11"/>
  <c r="AR719" i="11"/>
  <c r="AQ719" i="11"/>
  <c r="AP719" i="11"/>
  <c r="AO719" i="11"/>
  <c r="AN719" i="11"/>
  <c r="AM719" i="11"/>
  <c r="AL719" i="11"/>
  <c r="AK719" i="11"/>
  <c r="AI719" i="11"/>
  <c r="AH719" i="11"/>
  <c r="AG719" i="11"/>
  <c r="AF719" i="11"/>
  <c r="AE719" i="11"/>
  <c r="AD719" i="11"/>
  <c r="AC719" i="11"/>
  <c r="AB719" i="11"/>
  <c r="AA719" i="11"/>
  <c r="Z719" i="11"/>
  <c r="Y719" i="11"/>
  <c r="W719" i="11"/>
  <c r="V719" i="11"/>
  <c r="U719" i="11"/>
  <c r="T719" i="11"/>
  <c r="S719" i="11"/>
  <c r="R719" i="11"/>
  <c r="Q719" i="11"/>
  <c r="P719" i="11"/>
  <c r="O719" i="11"/>
  <c r="N719" i="11"/>
  <c r="M719" i="11"/>
  <c r="K719" i="11"/>
  <c r="H719" i="11"/>
  <c r="AX719" i="11" s="1"/>
  <c r="AZ73" i="11" s="1"/>
  <c r="G719" i="11"/>
  <c r="G73" i="11" s="1"/>
  <c r="AU718" i="11"/>
  <c r="AT718" i="11"/>
  <c r="AS718" i="11"/>
  <c r="AR718" i="11"/>
  <c r="AQ718" i="11"/>
  <c r="AP718" i="11"/>
  <c r="AO718" i="11"/>
  <c r="AN718" i="11"/>
  <c r="AM718" i="11"/>
  <c r="AL718" i="11"/>
  <c r="AK718" i="11"/>
  <c r="AI718" i="11"/>
  <c r="AH718" i="11"/>
  <c r="AG718" i="11"/>
  <c r="AF718" i="11"/>
  <c r="AE718" i="11"/>
  <c r="AD718" i="11"/>
  <c r="AC718" i="11"/>
  <c r="AB718" i="11"/>
  <c r="AA718" i="11"/>
  <c r="Z718" i="11"/>
  <c r="Y718" i="11"/>
  <c r="W718" i="11"/>
  <c r="V718" i="11"/>
  <c r="U718" i="11"/>
  <c r="T718" i="11"/>
  <c r="S718" i="11"/>
  <c r="R718" i="11"/>
  <c r="Q718" i="11"/>
  <c r="P718" i="11"/>
  <c r="O718" i="11"/>
  <c r="N718" i="11"/>
  <c r="M718" i="11"/>
  <c r="K718" i="11"/>
  <c r="H718" i="11"/>
  <c r="H408" i="11" s="1"/>
  <c r="G718" i="11"/>
  <c r="G72" i="11" s="1"/>
  <c r="AU717" i="11"/>
  <c r="AT717" i="11"/>
  <c r="AS717" i="11"/>
  <c r="AR717" i="11"/>
  <c r="AQ717" i="11"/>
  <c r="AP717" i="11"/>
  <c r="AO717" i="11"/>
  <c r="AN717" i="11"/>
  <c r="AM717" i="11"/>
  <c r="AL717" i="11"/>
  <c r="AK717" i="11"/>
  <c r="AI717" i="11"/>
  <c r="AH717" i="11"/>
  <c r="AG717" i="11"/>
  <c r="AF717" i="11"/>
  <c r="AE717" i="11"/>
  <c r="AD717" i="11"/>
  <c r="AC717" i="11"/>
  <c r="AB717" i="11"/>
  <c r="AA717" i="11"/>
  <c r="Z717" i="11"/>
  <c r="Y717" i="11"/>
  <c r="W717" i="11"/>
  <c r="V717" i="11"/>
  <c r="U717" i="11"/>
  <c r="T717" i="11"/>
  <c r="S717" i="11"/>
  <c r="R717" i="11"/>
  <c r="Q717" i="11"/>
  <c r="P717" i="11"/>
  <c r="O717" i="11"/>
  <c r="N717" i="11"/>
  <c r="M717" i="11"/>
  <c r="K717" i="11"/>
  <c r="H717" i="11"/>
  <c r="H407" i="11" s="1"/>
  <c r="G717" i="11"/>
  <c r="AU716" i="11"/>
  <c r="AT716" i="11"/>
  <c r="AS716" i="11"/>
  <c r="AR716" i="11"/>
  <c r="AQ716" i="11"/>
  <c r="AP716" i="11"/>
  <c r="AO716" i="11"/>
  <c r="AN716" i="11"/>
  <c r="AM716" i="11"/>
  <c r="AL716" i="11"/>
  <c r="AK716" i="11"/>
  <c r="AI716" i="11"/>
  <c r="AH716" i="11"/>
  <c r="AG716" i="11"/>
  <c r="AF716" i="11"/>
  <c r="AE716" i="11"/>
  <c r="AD716" i="11"/>
  <c r="AC716" i="11"/>
  <c r="AB716" i="11"/>
  <c r="AA716" i="11"/>
  <c r="Z716" i="11"/>
  <c r="Y716" i="11"/>
  <c r="W716" i="11"/>
  <c r="V716" i="11"/>
  <c r="U716" i="11"/>
  <c r="T716" i="11"/>
  <c r="S716" i="11"/>
  <c r="R716" i="11"/>
  <c r="Q716" i="11"/>
  <c r="P716" i="11"/>
  <c r="O716" i="11"/>
  <c r="N716" i="11"/>
  <c r="M716" i="11"/>
  <c r="K716" i="11"/>
  <c r="H716" i="11"/>
  <c r="H406" i="11" s="1"/>
  <c r="G716" i="11"/>
  <c r="G70" i="11" s="1"/>
  <c r="AU715" i="11"/>
  <c r="AT715" i="11"/>
  <c r="AS715" i="11"/>
  <c r="AR715" i="11"/>
  <c r="AQ715" i="11"/>
  <c r="AP715" i="11"/>
  <c r="AO715" i="11"/>
  <c r="AN715" i="11"/>
  <c r="AM715" i="11"/>
  <c r="AL715" i="11"/>
  <c r="AK715" i="11"/>
  <c r="AI715" i="11"/>
  <c r="AH715" i="11"/>
  <c r="AG715" i="11"/>
  <c r="AF715" i="11"/>
  <c r="AE715" i="11"/>
  <c r="AD715" i="11"/>
  <c r="AC715" i="11"/>
  <c r="AB715" i="11"/>
  <c r="AA715" i="11"/>
  <c r="Z715" i="11"/>
  <c r="Y715" i="11"/>
  <c r="W715" i="11"/>
  <c r="V715" i="11"/>
  <c r="U715" i="11"/>
  <c r="T715" i="11"/>
  <c r="S715" i="11"/>
  <c r="R715" i="11"/>
  <c r="Q715" i="11"/>
  <c r="P715" i="11"/>
  <c r="O715" i="11"/>
  <c r="N715" i="11"/>
  <c r="M715" i="11"/>
  <c r="K715" i="11"/>
  <c r="H715" i="11"/>
  <c r="H405" i="11" s="1"/>
  <c r="G715" i="11"/>
  <c r="G69" i="11" s="1"/>
  <c r="AU714" i="11"/>
  <c r="AT714" i="11"/>
  <c r="AS714" i="11"/>
  <c r="AR714" i="11"/>
  <c r="AQ714" i="11"/>
  <c r="AP714" i="11"/>
  <c r="AO714" i="11"/>
  <c r="AN714" i="11"/>
  <c r="AM714" i="11"/>
  <c r="AL714" i="11"/>
  <c r="AK714" i="11"/>
  <c r="AI714" i="11"/>
  <c r="AH714" i="11"/>
  <c r="AG714" i="11"/>
  <c r="AF714" i="11"/>
  <c r="AE714" i="11"/>
  <c r="AD714" i="11"/>
  <c r="AC714" i="11"/>
  <c r="AB714" i="11"/>
  <c r="AA714" i="11"/>
  <c r="Z714" i="11"/>
  <c r="Y714" i="11"/>
  <c r="W714" i="11"/>
  <c r="V714" i="11"/>
  <c r="U714" i="11"/>
  <c r="T714" i="11"/>
  <c r="S714" i="11"/>
  <c r="R714" i="11"/>
  <c r="Q714" i="11"/>
  <c r="P714" i="11"/>
  <c r="O714" i="11"/>
  <c r="N714" i="11"/>
  <c r="M714" i="11"/>
  <c r="K714" i="11"/>
  <c r="H714" i="11"/>
  <c r="H404" i="11" s="1"/>
  <c r="G714" i="11"/>
  <c r="AU713" i="11"/>
  <c r="AT713" i="11"/>
  <c r="AS713" i="11"/>
  <c r="AR713" i="11"/>
  <c r="AQ713" i="11"/>
  <c r="AP713" i="11"/>
  <c r="AO713" i="11"/>
  <c r="AN713" i="11"/>
  <c r="AM713" i="11"/>
  <c r="AL713" i="11"/>
  <c r="AK713" i="11"/>
  <c r="AI713" i="11"/>
  <c r="AH713" i="11"/>
  <c r="AG713" i="11"/>
  <c r="AF713" i="11"/>
  <c r="AE713" i="11"/>
  <c r="AD713" i="11"/>
  <c r="AC713" i="11"/>
  <c r="AB713" i="11"/>
  <c r="AA713" i="11"/>
  <c r="Z713" i="11"/>
  <c r="Y713" i="11"/>
  <c r="W713" i="11"/>
  <c r="V713" i="11"/>
  <c r="U713" i="11"/>
  <c r="T713" i="11"/>
  <c r="S713" i="11"/>
  <c r="R713" i="11"/>
  <c r="Q713" i="11"/>
  <c r="P713" i="11"/>
  <c r="O713" i="11"/>
  <c r="N713" i="11"/>
  <c r="M713" i="11"/>
  <c r="K713" i="11"/>
  <c r="H713" i="11"/>
  <c r="H403" i="11" s="1"/>
  <c r="G713" i="11"/>
  <c r="G67" i="11" s="1"/>
  <c r="AU712" i="11"/>
  <c r="AT712" i="11"/>
  <c r="AS712" i="11"/>
  <c r="AR712" i="11"/>
  <c r="AQ712" i="11"/>
  <c r="AP712" i="11"/>
  <c r="AO712" i="11"/>
  <c r="AN712" i="11"/>
  <c r="AM712" i="11"/>
  <c r="AL712" i="11"/>
  <c r="AK712" i="11"/>
  <c r="AI712" i="11"/>
  <c r="AH712" i="11"/>
  <c r="AG712" i="11"/>
  <c r="AF712" i="11"/>
  <c r="AE712" i="11"/>
  <c r="AD712" i="11"/>
  <c r="AC712" i="11"/>
  <c r="AB712" i="11"/>
  <c r="AA712" i="11"/>
  <c r="Z712" i="11"/>
  <c r="Y712" i="11"/>
  <c r="W712" i="11"/>
  <c r="V712" i="11"/>
  <c r="U712" i="11"/>
  <c r="T712" i="11"/>
  <c r="S712" i="11"/>
  <c r="R712" i="11"/>
  <c r="Q712" i="11"/>
  <c r="P712" i="11"/>
  <c r="O712" i="11"/>
  <c r="N712" i="11"/>
  <c r="M712" i="11"/>
  <c r="K712" i="11"/>
  <c r="H712" i="11"/>
  <c r="AX712" i="11" s="1"/>
  <c r="AZ66" i="11" s="1"/>
  <c r="G712" i="11"/>
  <c r="AU711" i="11"/>
  <c r="AT711" i="11"/>
  <c r="AS711" i="11"/>
  <c r="AR711" i="11"/>
  <c r="AQ711" i="11"/>
  <c r="AP711" i="11"/>
  <c r="AO711" i="11"/>
  <c r="AN711" i="11"/>
  <c r="AM711" i="11"/>
  <c r="AL711" i="11"/>
  <c r="AK711" i="11"/>
  <c r="AI711" i="11"/>
  <c r="AH711" i="11"/>
  <c r="AG711" i="11"/>
  <c r="AF711" i="11"/>
  <c r="AE711" i="11"/>
  <c r="AD711" i="11"/>
  <c r="AC711" i="11"/>
  <c r="AB711" i="11"/>
  <c r="AA711" i="11"/>
  <c r="Z711" i="11"/>
  <c r="Y711" i="11"/>
  <c r="W711" i="11"/>
  <c r="V711" i="11"/>
  <c r="U711" i="11"/>
  <c r="T711" i="11"/>
  <c r="S711" i="11"/>
  <c r="R711" i="11"/>
  <c r="Q711" i="11"/>
  <c r="P711" i="11"/>
  <c r="O711" i="11"/>
  <c r="N711" i="11"/>
  <c r="M711" i="11"/>
  <c r="K711" i="11"/>
  <c r="H711" i="11"/>
  <c r="AX711" i="11" s="1"/>
  <c r="AZ65" i="11" s="1"/>
  <c r="G711" i="11"/>
  <c r="G65" i="11" s="1"/>
  <c r="AU710" i="11"/>
  <c r="AT710" i="11"/>
  <c r="AS710" i="11"/>
  <c r="AR710" i="11"/>
  <c r="AQ710" i="11"/>
  <c r="AP710" i="11"/>
  <c r="AO710" i="11"/>
  <c r="AN710" i="11"/>
  <c r="AM710" i="11"/>
  <c r="AL710" i="11"/>
  <c r="AK710" i="11"/>
  <c r="AI710" i="11"/>
  <c r="AH710" i="11"/>
  <c r="AG710" i="11"/>
  <c r="AF710" i="11"/>
  <c r="AE710" i="11"/>
  <c r="AD710" i="11"/>
  <c r="AC710" i="11"/>
  <c r="AB710" i="11"/>
  <c r="AA710" i="11"/>
  <c r="Z710" i="11"/>
  <c r="Y710" i="11"/>
  <c r="W710" i="11"/>
  <c r="V710" i="11"/>
  <c r="U710" i="11"/>
  <c r="T710" i="11"/>
  <c r="S710" i="11"/>
  <c r="R710" i="11"/>
  <c r="Q710" i="11"/>
  <c r="P710" i="11"/>
  <c r="O710" i="11"/>
  <c r="N710" i="11"/>
  <c r="M710" i="11"/>
  <c r="K710" i="11"/>
  <c r="H710" i="11"/>
  <c r="H400" i="11" s="1"/>
  <c r="G710" i="11"/>
  <c r="G64" i="11" s="1"/>
  <c r="AU709" i="11"/>
  <c r="AT709" i="11"/>
  <c r="AS709" i="11"/>
  <c r="AR709" i="11"/>
  <c r="AQ709" i="11"/>
  <c r="AP709" i="11"/>
  <c r="AO709" i="11"/>
  <c r="AN709" i="11"/>
  <c r="AM709" i="11"/>
  <c r="AL709" i="11"/>
  <c r="AK709" i="11"/>
  <c r="AI709" i="11"/>
  <c r="AH709" i="11"/>
  <c r="AG709" i="11"/>
  <c r="AF709" i="11"/>
  <c r="AE709" i="11"/>
  <c r="AD709" i="11"/>
  <c r="AC709" i="11"/>
  <c r="AB709" i="11"/>
  <c r="AA709" i="11"/>
  <c r="Z709" i="11"/>
  <c r="Y709" i="11"/>
  <c r="W709" i="11"/>
  <c r="V709" i="11"/>
  <c r="U709" i="11"/>
  <c r="T709" i="11"/>
  <c r="S709" i="11"/>
  <c r="R709" i="11"/>
  <c r="Q709" i="11"/>
  <c r="P709" i="11"/>
  <c r="O709" i="11"/>
  <c r="N709" i="11"/>
  <c r="M709" i="11"/>
  <c r="K709" i="11"/>
  <c r="H709" i="11"/>
  <c r="H399" i="11" s="1"/>
  <c r="G709" i="11"/>
  <c r="AU708" i="11"/>
  <c r="AT708" i="11"/>
  <c r="AS708" i="11"/>
  <c r="AR708" i="11"/>
  <c r="AQ708" i="11"/>
  <c r="AP708" i="11"/>
  <c r="AO708" i="11"/>
  <c r="AN708" i="11"/>
  <c r="AM708" i="11"/>
  <c r="AL708" i="11"/>
  <c r="AK708" i="11"/>
  <c r="AI708" i="11"/>
  <c r="AH708" i="11"/>
  <c r="AG708" i="11"/>
  <c r="AF708" i="11"/>
  <c r="AE708" i="11"/>
  <c r="AD708" i="11"/>
  <c r="AC708" i="11"/>
  <c r="AB708" i="11"/>
  <c r="AA708" i="11"/>
  <c r="Z708" i="11"/>
  <c r="Y708" i="11"/>
  <c r="W708" i="11"/>
  <c r="V708" i="11"/>
  <c r="U708" i="11"/>
  <c r="T708" i="11"/>
  <c r="S708" i="11"/>
  <c r="R708" i="11"/>
  <c r="Q708" i="11"/>
  <c r="P708" i="11"/>
  <c r="O708" i="11"/>
  <c r="N708" i="11"/>
  <c r="M708" i="11"/>
  <c r="K708" i="11"/>
  <c r="H708" i="11"/>
  <c r="G708" i="11"/>
  <c r="G62" i="11" s="1"/>
  <c r="AU707" i="11"/>
  <c r="AT707" i="11"/>
  <c r="AS707" i="11"/>
  <c r="AR707" i="11"/>
  <c r="AQ707" i="11"/>
  <c r="AP707" i="11"/>
  <c r="AO707" i="11"/>
  <c r="AN707" i="11"/>
  <c r="AM707" i="11"/>
  <c r="AL707" i="11"/>
  <c r="AK707" i="11"/>
  <c r="AI707" i="11"/>
  <c r="AH707" i="11"/>
  <c r="AG707" i="11"/>
  <c r="AF707" i="11"/>
  <c r="AE707" i="11"/>
  <c r="AD707" i="11"/>
  <c r="AC707" i="11"/>
  <c r="AB707" i="11"/>
  <c r="AA707" i="11"/>
  <c r="Z707" i="11"/>
  <c r="Y707" i="11"/>
  <c r="W707" i="11"/>
  <c r="V707" i="11"/>
  <c r="U707" i="11"/>
  <c r="T707" i="11"/>
  <c r="S707" i="11"/>
  <c r="R707" i="11"/>
  <c r="Q707" i="11"/>
  <c r="P707" i="11"/>
  <c r="O707" i="11"/>
  <c r="N707" i="11"/>
  <c r="M707" i="11"/>
  <c r="K707" i="11"/>
  <c r="H707" i="11"/>
  <c r="AX707" i="11" s="1"/>
  <c r="AZ61" i="11" s="1"/>
  <c r="G707" i="11"/>
  <c r="G61" i="11" s="1"/>
  <c r="AU706" i="11"/>
  <c r="AT706" i="11"/>
  <c r="AS706" i="11"/>
  <c r="AR706" i="11"/>
  <c r="AQ706" i="11"/>
  <c r="AP706" i="11"/>
  <c r="AO706" i="11"/>
  <c r="AN706" i="11"/>
  <c r="AM706" i="11"/>
  <c r="AL706" i="11"/>
  <c r="AK706" i="11"/>
  <c r="AI706" i="11"/>
  <c r="AH706" i="11"/>
  <c r="AG706" i="11"/>
  <c r="AF706" i="11"/>
  <c r="AE706" i="11"/>
  <c r="AD706" i="11"/>
  <c r="AC706" i="11"/>
  <c r="AB706" i="11"/>
  <c r="AA706" i="11"/>
  <c r="Z706" i="11"/>
  <c r="Y706" i="11"/>
  <c r="W706" i="11"/>
  <c r="V706" i="11"/>
  <c r="U706" i="11"/>
  <c r="T706" i="11"/>
  <c r="S706" i="11"/>
  <c r="R706" i="11"/>
  <c r="Q706" i="11"/>
  <c r="P706" i="11"/>
  <c r="O706" i="11"/>
  <c r="N706" i="11"/>
  <c r="M706" i="11"/>
  <c r="K706" i="11"/>
  <c r="H706" i="11"/>
  <c r="AX706" i="11" s="1"/>
  <c r="AZ60" i="11" s="1"/>
  <c r="G706" i="11"/>
  <c r="G60" i="11" s="1"/>
  <c r="AU705" i="11"/>
  <c r="AT705" i="11"/>
  <c r="AS705" i="11"/>
  <c r="AR705" i="11"/>
  <c r="AQ705" i="11"/>
  <c r="AP705" i="11"/>
  <c r="AO705" i="11"/>
  <c r="AN705" i="11"/>
  <c r="AM705" i="11"/>
  <c r="AL705" i="11"/>
  <c r="AK705" i="11"/>
  <c r="AI705" i="11"/>
  <c r="AH705" i="11"/>
  <c r="AG705" i="11"/>
  <c r="AF705" i="11"/>
  <c r="AE705" i="11"/>
  <c r="AD705" i="11"/>
  <c r="AC705" i="11"/>
  <c r="AB705" i="11"/>
  <c r="AA705" i="11"/>
  <c r="Z705" i="11"/>
  <c r="Y705" i="11"/>
  <c r="W705" i="11"/>
  <c r="V705" i="11"/>
  <c r="U705" i="11"/>
  <c r="T705" i="11"/>
  <c r="S705" i="11"/>
  <c r="R705" i="11"/>
  <c r="Q705" i="11"/>
  <c r="P705" i="11"/>
  <c r="O705" i="11"/>
  <c r="N705" i="11"/>
  <c r="M705" i="11"/>
  <c r="K705" i="11"/>
  <c r="H705" i="11"/>
  <c r="L705" i="11" s="1"/>
  <c r="L395" i="11" s="1"/>
  <c r="G705" i="11"/>
  <c r="G59" i="11" s="1"/>
  <c r="AU704" i="11"/>
  <c r="AT704" i="11"/>
  <c r="AS704" i="11"/>
  <c r="AR704" i="11"/>
  <c r="AQ704" i="11"/>
  <c r="AP704" i="11"/>
  <c r="AO704" i="11"/>
  <c r="AN704" i="11"/>
  <c r="AM704" i="11"/>
  <c r="AL704" i="11"/>
  <c r="AK704" i="11"/>
  <c r="AI704" i="11"/>
  <c r="AH704" i="11"/>
  <c r="AG704" i="11"/>
  <c r="AF704" i="11"/>
  <c r="AE704" i="11"/>
  <c r="AD704" i="11"/>
  <c r="AC704" i="11"/>
  <c r="AB704" i="11"/>
  <c r="AA704" i="11"/>
  <c r="Z704" i="11"/>
  <c r="Y704" i="11"/>
  <c r="W704" i="11"/>
  <c r="V704" i="11"/>
  <c r="U704" i="11"/>
  <c r="T704" i="11"/>
  <c r="S704" i="11"/>
  <c r="R704" i="11"/>
  <c r="Q704" i="11"/>
  <c r="P704" i="11"/>
  <c r="O704" i="11"/>
  <c r="N704" i="11"/>
  <c r="M704" i="11"/>
  <c r="K704" i="11"/>
  <c r="H704" i="11"/>
  <c r="AX704" i="11" s="1"/>
  <c r="AZ58" i="11" s="1"/>
  <c r="G704" i="11"/>
  <c r="AU703" i="11"/>
  <c r="AT703" i="11"/>
  <c r="AS703" i="11"/>
  <c r="AR703" i="11"/>
  <c r="AQ703" i="11"/>
  <c r="AP703" i="11"/>
  <c r="AO703" i="11"/>
  <c r="AN703" i="11"/>
  <c r="AM703" i="11"/>
  <c r="AL703" i="11"/>
  <c r="AK703" i="11"/>
  <c r="AI703" i="11"/>
  <c r="AH703" i="11"/>
  <c r="AG703" i="11"/>
  <c r="AF703" i="11"/>
  <c r="AE703" i="11"/>
  <c r="AD703" i="11"/>
  <c r="AC703" i="11"/>
  <c r="AB703" i="11"/>
  <c r="AA703" i="11"/>
  <c r="Z703" i="11"/>
  <c r="Y703" i="11"/>
  <c r="W703" i="11"/>
  <c r="V703" i="11"/>
  <c r="U703" i="11"/>
  <c r="T703" i="11"/>
  <c r="S703" i="11"/>
  <c r="R703" i="11"/>
  <c r="Q703" i="11"/>
  <c r="P703" i="11"/>
  <c r="O703" i="11"/>
  <c r="N703" i="11"/>
  <c r="M703" i="11"/>
  <c r="K703" i="11"/>
  <c r="H703" i="11"/>
  <c r="L703" i="11" s="1"/>
  <c r="L393" i="11" s="1"/>
  <c r="G703" i="11"/>
  <c r="G57" i="11" s="1"/>
  <c r="AU702" i="11"/>
  <c r="AT702" i="11"/>
  <c r="AS702" i="11"/>
  <c r="AR702" i="11"/>
  <c r="AQ702" i="11"/>
  <c r="AP702" i="11"/>
  <c r="AO702" i="11"/>
  <c r="AN702" i="11"/>
  <c r="AM702" i="11"/>
  <c r="AL702" i="11"/>
  <c r="AK702" i="11"/>
  <c r="AI702" i="11"/>
  <c r="AH702" i="11"/>
  <c r="AG702" i="11"/>
  <c r="AF702" i="11"/>
  <c r="AE702" i="11"/>
  <c r="AD702" i="11"/>
  <c r="AC702" i="11"/>
  <c r="AB702" i="11"/>
  <c r="AA702" i="11"/>
  <c r="Z702" i="11"/>
  <c r="Y702" i="11"/>
  <c r="W702" i="11"/>
  <c r="V702" i="11"/>
  <c r="U702" i="11"/>
  <c r="T702" i="11"/>
  <c r="S702" i="11"/>
  <c r="R702" i="11"/>
  <c r="Q702" i="11"/>
  <c r="P702" i="11"/>
  <c r="O702" i="11"/>
  <c r="N702" i="11"/>
  <c r="M702" i="11"/>
  <c r="K702" i="11"/>
  <c r="H702" i="11"/>
  <c r="H392" i="11" s="1"/>
  <c r="G702" i="11"/>
  <c r="G56" i="11" s="1"/>
  <c r="AU701" i="11"/>
  <c r="AT701" i="11"/>
  <c r="AS701" i="11"/>
  <c r="AR701" i="11"/>
  <c r="AQ701" i="11"/>
  <c r="AP701" i="11"/>
  <c r="AO701" i="11"/>
  <c r="AN701" i="11"/>
  <c r="AM701" i="11"/>
  <c r="AL701" i="11"/>
  <c r="AK701" i="11"/>
  <c r="AI701" i="11"/>
  <c r="AH701" i="11"/>
  <c r="AG701" i="11"/>
  <c r="AF701" i="11"/>
  <c r="AE701" i="11"/>
  <c r="AD701" i="11"/>
  <c r="AC701" i="11"/>
  <c r="AB701" i="11"/>
  <c r="AA701" i="11"/>
  <c r="Z701" i="11"/>
  <c r="Y701" i="11"/>
  <c r="W701" i="11"/>
  <c r="V701" i="11"/>
  <c r="U701" i="11"/>
  <c r="T701" i="11"/>
  <c r="S701" i="11"/>
  <c r="R701" i="11"/>
  <c r="Q701" i="11"/>
  <c r="P701" i="11"/>
  <c r="O701" i="11"/>
  <c r="N701" i="11"/>
  <c r="M701" i="11"/>
  <c r="K701" i="11"/>
  <c r="H701" i="11"/>
  <c r="AX701" i="11" s="1"/>
  <c r="AZ55" i="11" s="1"/>
  <c r="G701" i="11"/>
  <c r="G55" i="11" s="1"/>
  <c r="AU700" i="11"/>
  <c r="AT700" i="11"/>
  <c r="AS700" i="11"/>
  <c r="AR700" i="11"/>
  <c r="AQ700" i="11"/>
  <c r="AP700" i="11"/>
  <c r="AO700" i="11"/>
  <c r="AN700" i="11"/>
  <c r="AM700" i="11"/>
  <c r="AL700" i="11"/>
  <c r="AK700" i="11"/>
  <c r="AI700" i="11"/>
  <c r="AH700" i="11"/>
  <c r="AG700" i="11"/>
  <c r="AF700" i="11"/>
  <c r="AE700" i="11"/>
  <c r="AD700" i="11"/>
  <c r="AC700" i="11"/>
  <c r="AB700" i="11"/>
  <c r="AA700" i="11"/>
  <c r="Z700" i="11"/>
  <c r="Y700" i="11"/>
  <c r="W700" i="11"/>
  <c r="V700" i="11"/>
  <c r="U700" i="11"/>
  <c r="T700" i="11"/>
  <c r="S700" i="11"/>
  <c r="R700" i="11"/>
  <c r="Q700" i="11"/>
  <c r="P700" i="11"/>
  <c r="O700" i="11"/>
  <c r="N700" i="11"/>
  <c r="M700" i="11"/>
  <c r="K700" i="11"/>
  <c r="K54" i="11" s="1"/>
  <c r="H700" i="11"/>
  <c r="AX700" i="11" s="1"/>
  <c r="AZ54" i="11" s="1"/>
  <c r="G700" i="11"/>
  <c r="G54" i="11" s="1"/>
  <c r="AU699" i="11"/>
  <c r="AT699" i="11"/>
  <c r="AS699" i="11"/>
  <c r="AR699" i="11"/>
  <c r="AQ699" i="11"/>
  <c r="AP699" i="11"/>
  <c r="AO699" i="11"/>
  <c r="AN699" i="11"/>
  <c r="AM699" i="11"/>
  <c r="AL699" i="11"/>
  <c r="AK699" i="11"/>
  <c r="AI699" i="11"/>
  <c r="AH699" i="11"/>
  <c r="AG699" i="11"/>
  <c r="AF699" i="11"/>
  <c r="AE699" i="11"/>
  <c r="AD699" i="11"/>
  <c r="AC699" i="11"/>
  <c r="AB699" i="11"/>
  <c r="AA699" i="11"/>
  <c r="Z699" i="11"/>
  <c r="Y699" i="11"/>
  <c r="W699" i="11"/>
  <c r="V699" i="11"/>
  <c r="U699" i="11"/>
  <c r="T699" i="11"/>
  <c r="S699" i="11"/>
  <c r="R699" i="11"/>
  <c r="Q699" i="11"/>
  <c r="P699" i="11"/>
  <c r="O699" i="11"/>
  <c r="N699" i="11"/>
  <c r="M699" i="11"/>
  <c r="K699" i="11"/>
  <c r="K53" i="11" s="1"/>
  <c r="H699" i="11"/>
  <c r="H389" i="11" s="1"/>
  <c r="G699" i="11"/>
  <c r="G53" i="11" s="1"/>
  <c r="AU698" i="11"/>
  <c r="AT698" i="11"/>
  <c r="AS698" i="11"/>
  <c r="AR698" i="11"/>
  <c r="AQ698" i="11"/>
  <c r="AP698" i="11"/>
  <c r="AO698" i="11"/>
  <c r="AN698" i="11"/>
  <c r="AM698" i="11"/>
  <c r="AL698" i="11"/>
  <c r="AK698" i="11"/>
  <c r="AI698" i="11"/>
  <c r="AH698" i="11"/>
  <c r="AG698" i="11"/>
  <c r="AF698" i="11"/>
  <c r="AE698" i="11"/>
  <c r="AD698" i="11"/>
  <c r="AC698" i="11"/>
  <c r="AB698" i="11"/>
  <c r="AA698" i="11"/>
  <c r="Z698" i="11"/>
  <c r="Y698" i="11"/>
  <c r="W698" i="11"/>
  <c r="V698" i="11"/>
  <c r="U698" i="11"/>
  <c r="T698" i="11"/>
  <c r="S698" i="11"/>
  <c r="R698" i="11"/>
  <c r="Q698" i="11"/>
  <c r="P698" i="11"/>
  <c r="O698" i="11"/>
  <c r="N698" i="11"/>
  <c r="M698" i="11"/>
  <c r="K698" i="11"/>
  <c r="H698" i="11"/>
  <c r="H388" i="11" s="1"/>
  <c r="G698" i="11"/>
  <c r="G52" i="11" s="1"/>
  <c r="AU697" i="11"/>
  <c r="AT697" i="11"/>
  <c r="AS697" i="11"/>
  <c r="AR697" i="11"/>
  <c r="AQ697" i="11"/>
  <c r="AP697" i="11"/>
  <c r="AO697" i="11"/>
  <c r="AN697" i="11"/>
  <c r="AM697" i="11"/>
  <c r="AL697" i="11"/>
  <c r="AK697" i="11"/>
  <c r="AI697" i="11"/>
  <c r="AH697" i="11"/>
  <c r="AG697" i="11"/>
  <c r="AF697" i="11"/>
  <c r="AE697" i="11"/>
  <c r="AD697" i="11"/>
  <c r="AC697" i="11"/>
  <c r="AB697" i="11"/>
  <c r="AA697" i="11"/>
  <c r="Z697" i="11"/>
  <c r="Y697" i="11"/>
  <c r="W697" i="11"/>
  <c r="V697" i="11"/>
  <c r="U697" i="11"/>
  <c r="T697" i="11"/>
  <c r="S697" i="11"/>
  <c r="R697" i="11"/>
  <c r="Q697" i="11"/>
  <c r="P697" i="11"/>
  <c r="O697" i="11"/>
  <c r="N697" i="11"/>
  <c r="M697" i="11"/>
  <c r="K697" i="11"/>
  <c r="K51" i="11" s="1"/>
  <c r="H697" i="11"/>
  <c r="H51" i="11" s="1"/>
  <c r="G697" i="11"/>
  <c r="G51" i="11" s="1"/>
  <c r="AU696" i="11"/>
  <c r="AT696" i="11"/>
  <c r="AS696" i="11"/>
  <c r="AR696" i="11"/>
  <c r="AQ696" i="11"/>
  <c r="AP696" i="11"/>
  <c r="AO696" i="11"/>
  <c r="AN696" i="11"/>
  <c r="AM696" i="11"/>
  <c r="AL696" i="11"/>
  <c r="AK696" i="11"/>
  <c r="AI696" i="11"/>
  <c r="AH696" i="11"/>
  <c r="AG696" i="11"/>
  <c r="AF696" i="11"/>
  <c r="AE696" i="11"/>
  <c r="AD696" i="11"/>
  <c r="AC696" i="11"/>
  <c r="AB696" i="11"/>
  <c r="AA696" i="11"/>
  <c r="Z696" i="11"/>
  <c r="Y696" i="11"/>
  <c r="W696" i="11"/>
  <c r="V696" i="11"/>
  <c r="U696" i="11"/>
  <c r="T696" i="11"/>
  <c r="S696" i="11"/>
  <c r="R696" i="11"/>
  <c r="Q696" i="11"/>
  <c r="P696" i="11"/>
  <c r="O696" i="11"/>
  <c r="N696" i="11"/>
  <c r="M696" i="11"/>
  <c r="K696" i="11"/>
  <c r="H696" i="11"/>
  <c r="H386" i="11" s="1"/>
  <c r="G696" i="11"/>
  <c r="G50" i="11" s="1"/>
  <c r="AU695" i="11"/>
  <c r="AT695" i="11"/>
  <c r="AS695" i="11"/>
  <c r="AR695" i="11"/>
  <c r="AQ695" i="11"/>
  <c r="AP695" i="11"/>
  <c r="AO695" i="11"/>
  <c r="AN695" i="11"/>
  <c r="AM695" i="11"/>
  <c r="AL695" i="11"/>
  <c r="AK695" i="11"/>
  <c r="AI695" i="11"/>
  <c r="AH695" i="11"/>
  <c r="AG695" i="11"/>
  <c r="AF695" i="11"/>
  <c r="AE695" i="11"/>
  <c r="AD695" i="11"/>
  <c r="AC695" i="11"/>
  <c r="AB695" i="11"/>
  <c r="AA695" i="11"/>
  <c r="Z695" i="11"/>
  <c r="Y695" i="11"/>
  <c r="W695" i="11"/>
  <c r="V695" i="11"/>
  <c r="U695" i="11"/>
  <c r="T695" i="11"/>
  <c r="S695" i="11"/>
  <c r="R695" i="11"/>
  <c r="Q695" i="11"/>
  <c r="P695" i="11"/>
  <c r="O695" i="11"/>
  <c r="N695" i="11"/>
  <c r="M695" i="11"/>
  <c r="K695" i="11"/>
  <c r="H695" i="11"/>
  <c r="H49" i="11" s="1"/>
  <c r="G695" i="11"/>
  <c r="G49" i="11" s="1"/>
  <c r="AU694" i="11"/>
  <c r="AT694" i="11"/>
  <c r="AS694" i="11"/>
  <c r="AR694" i="11"/>
  <c r="AQ694" i="11"/>
  <c r="AP694" i="11"/>
  <c r="AO694" i="11"/>
  <c r="AN694" i="11"/>
  <c r="AM694" i="11"/>
  <c r="AL694" i="11"/>
  <c r="AK694" i="11"/>
  <c r="AI694" i="11"/>
  <c r="AH694" i="11"/>
  <c r="AG694" i="11"/>
  <c r="AF694" i="11"/>
  <c r="AE694" i="11"/>
  <c r="AD694" i="11"/>
  <c r="AC694" i="11"/>
  <c r="AB694" i="11"/>
  <c r="AA694" i="11"/>
  <c r="Z694" i="11"/>
  <c r="Y694" i="11"/>
  <c r="W694" i="11"/>
  <c r="V694" i="11"/>
  <c r="U694" i="11"/>
  <c r="T694" i="11"/>
  <c r="S694" i="11"/>
  <c r="R694" i="11"/>
  <c r="Q694" i="11"/>
  <c r="P694" i="11"/>
  <c r="O694" i="11"/>
  <c r="N694" i="11"/>
  <c r="M694" i="11"/>
  <c r="K694" i="11"/>
  <c r="H694" i="11"/>
  <c r="AX694" i="11" s="1"/>
  <c r="AZ48" i="11" s="1"/>
  <c r="G694" i="11"/>
  <c r="G48" i="11" s="1"/>
  <c r="AU693" i="11"/>
  <c r="AT693" i="11"/>
  <c r="AS693" i="11"/>
  <c r="AR693" i="11"/>
  <c r="AQ693" i="11"/>
  <c r="AP693" i="11"/>
  <c r="AO693" i="11"/>
  <c r="AN693" i="11"/>
  <c r="AM693" i="11"/>
  <c r="AL693" i="11"/>
  <c r="AK693" i="11"/>
  <c r="AI693" i="11"/>
  <c r="AH693" i="11"/>
  <c r="AG693" i="11"/>
  <c r="AF693" i="11"/>
  <c r="AE693" i="11"/>
  <c r="AD693" i="11"/>
  <c r="AC693" i="11"/>
  <c r="AB693" i="11"/>
  <c r="AA693" i="11"/>
  <c r="Z693" i="11"/>
  <c r="Y693" i="11"/>
  <c r="W693" i="11"/>
  <c r="V693" i="11"/>
  <c r="U693" i="11"/>
  <c r="T693" i="11"/>
  <c r="S693" i="11"/>
  <c r="R693" i="11"/>
  <c r="Q693" i="11"/>
  <c r="P693" i="11"/>
  <c r="O693" i="11"/>
  <c r="N693" i="11"/>
  <c r="M693" i="11"/>
  <c r="K693" i="11"/>
  <c r="H693" i="11"/>
  <c r="AX693" i="11" s="1"/>
  <c r="AZ47" i="11" s="1"/>
  <c r="G693" i="11"/>
  <c r="G47" i="11" s="1"/>
  <c r="AU692" i="11"/>
  <c r="AT692" i="11"/>
  <c r="AS692" i="11"/>
  <c r="AR692" i="11"/>
  <c r="AQ692" i="11"/>
  <c r="AP692" i="11"/>
  <c r="AO692" i="11"/>
  <c r="AN692" i="11"/>
  <c r="AM692" i="11"/>
  <c r="AL692" i="11"/>
  <c r="AK692" i="11"/>
  <c r="AI692" i="11"/>
  <c r="AH692" i="11"/>
  <c r="AG692" i="11"/>
  <c r="AF692" i="11"/>
  <c r="AE692" i="11"/>
  <c r="AD692" i="11"/>
  <c r="AC692" i="11"/>
  <c r="AB692" i="11"/>
  <c r="AA692" i="11"/>
  <c r="Z692" i="11"/>
  <c r="Y692" i="11"/>
  <c r="W692" i="11"/>
  <c r="V692" i="11"/>
  <c r="U692" i="11"/>
  <c r="T692" i="11"/>
  <c r="S692" i="11"/>
  <c r="R692" i="11"/>
  <c r="Q692" i="11"/>
  <c r="P692" i="11"/>
  <c r="O692" i="11"/>
  <c r="N692" i="11"/>
  <c r="M692" i="11"/>
  <c r="K692" i="11"/>
  <c r="K46" i="11" s="1"/>
  <c r="H692" i="11"/>
  <c r="G692" i="11"/>
  <c r="G46" i="11" s="1"/>
  <c r="AU691" i="11"/>
  <c r="AT691" i="11"/>
  <c r="AS691" i="11"/>
  <c r="AR691" i="11"/>
  <c r="AQ691" i="11"/>
  <c r="AP691" i="11"/>
  <c r="AO691" i="11"/>
  <c r="AN691" i="11"/>
  <c r="AM691" i="11"/>
  <c r="AL691" i="11"/>
  <c r="AK691" i="11"/>
  <c r="AI691" i="11"/>
  <c r="AH691" i="11"/>
  <c r="AG691" i="11"/>
  <c r="AF691" i="11"/>
  <c r="AE691" i="11"/>
  <c r="AD691" i="11"/>
  <c r="AC691" i="11"/>
  <c r="AB691" i="11"/>
  <c r="AA691" i="11"/>
  <c r="Z691" i="11"/>
  <c r="Y691" i="11"/>
  <c r="W691" i="11"/>
  <c r="V691" i="11"/>
  <c r="U691" i="11"/>
  <c r="T691" i="11"/>
  <c r="S691" i="11"/>
  <c r="R691" i="11"/>
  <c r="Q691" i="11"/>
  <c r="P691" i="11"/>
  <c r="O691" i="11"/>
  <c r="N691" i="11"/>
  <c r="M691" i="11"/>
  <c r="K691" i="11"/>
  <c r="K45" i="11" s="1"/>
  <c r="H691" i="11"/>
  <c r="H45" i="11" s="1"/>
  <c r="G691" i="11"/>
  <c r="G45" i="11" s="1"/>
  <c r="AU690" i="11"/>
  <c r="AT690" i="11"/>
  <c r="AS690" i="11"/>
  <c r="AR690" i="11"/>
  <c r="AQ690" i="11"/>
  <c r="AP690" i="11"/>
  <c r="AO690" i="11"/>
  <c r="AN690" i="11"/>
  <c r="AM690" i="11"/>
  <c r="AL690" i="11"/>
  <c r="AK690" i="11"/>
  <c r="AI690" i="11"/>
  <c r="AH690" i="11"/>
  <c r="AG690" i="11"/>
  <c r="AF690" i="11"/>
  <c r="AE690" i="11"/>
  <c r="AD690" i="11"/>
  <c r="AC690" i="11"/>
  <c r="AB690" i="11"/>
  <c r="AA690" i="11"/>
  <c r="Z690" i="11"/>
  <c r="Y690" i="11"/>
  <c r="W690" i="11"/>
  <c r="V690" i="11"/>
  <c r="U690" i="11"/>
  <c r="T690" i="11"/>
  <c r="S690" i="11"/>
  <c r="R690" i="11"/>
  <c r="Q690" i="11"/>
  <c r="P690" i="11"/>
  <c r="O690" i="11"/>
  <c r="N690" i="11"/>
  <c r="M690" i="11"/>
  <c r="K690" i="11"/>
  <c r="H690" i="11"/>
  <c r="G690" i="11"/>
  <c r="G44" i="11" s="1"/>
  <c r="AU689" i="11"/>
  <c r="AT689" i="11"/>
  <c r="AS689" i="11"/>
  <c r="AR689" i="11"/>
  <c r="AQ689" i="11"/>
  <c r="AP689" i="11"/>
  <c r="AO689" i="11"/>
  <c r="AN689" i="11"/>
  <c r="AM689" i="11"/>
  <c r="AL689" i="11"/>
  <c r="AK689" i="11"/>
  <c r="AI689" i="11"/>
  <c r="AH689" i="11"/>
  <c r="AG689" i="11"/>
  <c r="AF689" i="11"/>
  <c r="AE689" i="11"/>
  <c r="AD689" i="11"/>
  <c r="AC689" i="11"/>
  <c r="AB689" i="11"/>
  <c r="AA689" i="11"/>
  <c r="Z689" i="11"/>
  <c r="Y689" i="11"/>
  <c r="W689" i="11"/>
  <c r="V689" i="11"/>
  <c r="U689" i="11"/>
  <c r="T689" i="11"/>
  <c r="S689" i="11"/>
  <c r="R689" i="11"/>
  <c r="Q689" i="11"/>
  <c r="P689" i="11"/>
  <c r="O689" i="11"/>
  <c r="N689" i="11"/>
  <c r="M689" i="11"/>
  <c r="K689" i="11"/>
  <c r="H689" i="11"/>
  <c r="AX689" i="11" s="1"/>
  <c r="AZ43" i="11" s="1"/>
  <c r="G689" i="11"/>
  <c r="AU688" i="11"/>
  <c r="AT688" i="11"/>
  <c r="AS688" i="11"/>
  <c r="AR688" i="11"/>
  <c r="AQ688" i="11"/>
  <c r="AP688" i="11"/>
  <c r="AO688" i="11"/>
  <c r="AN688" i="11"/>
  <c r="AM688" i="11"/>
  <c r="AL688" i="11"/>
  <c r="AK688" i="11"/>
  <c r="AI688" i="11"/>
  <c r="AH688" i="11"/>
  <c r="AG688" i="11"/>
  <c r="AF688" i="11"/>
  <c r="AE688" i="11"/>
  <c r="AD688" i="11"/>
  <c r="AC688" i="11"/>
  <c r="AB688" i="11"/>
  <c r="AA688" i="11"/>
  <c r="Z688" i="11"/>
  <c r="Y688" i="11"/>
  <c r="W688" i="11"/>
  <c r="V688" i="11"/>
  <c r="U688" i="11"/>
  <c r="T688" i="11"/>
  <c r="S688" i="11"/>
  <c r="R688" i="11"/>
  <c r="Q688" i="11"/>
  <c r="P688" i="11"/>
  <c r="O688" i="11"/>
  <c r="N688" i="11"/>
  <c r="M688" i="11"/>
  <c r="K688" i="11"/>
  <c r="K42" i="11" s="1"/>
  <c r="H688" i="11"/>
  <c r="H378" i="11" s="1"/>
  <c r="G688" i="11"/>
  <c r="G42" i="11" s="1"/>
  <c r="AU687" i="11"/>
  <c r="AT687" i="11"/>
  <c r="AS687" i="11"/>
  <c r="AR687" i="11"/>
  <c r="AQ687" i="11"/>
  <c r="AP687" i="11"/>
  <c r="AO687" i="11"/>
  <c r="AN687" i="11"/>
  <c r="AM687" i="11"/>
  <c r="AL687" i="11"/>
  <c r="AK687" i="11"/>
  <c r="AI687" i="11"/>
  <c r="AH687" i="11"/>
  <c r="AG687" i="11"/>
  <c r="AF687" i="11"/>
  <c r="AE687" i="11"/>
  <c r="AD687" i="11"/>
  <c r="AC687" i="11"/>
  <c r="AB687" i="11"/>
  <c r="AA687" i="11"/>
  <c r="Z687" i="11"/>
  <c r="Y687" i="11"/>
  <c r="W687" i="11"/>
  <c r="V687" i="11"/>
  <c r="U687" i="11"/>
  <c r="T687" i="11"/>
  <c r="S687" i="11"/>
  <c r="R687" i="11"/>
  <c r="Q687" i="11"/>
  <c r="P687" i="11"/>
  <c r="O687" i="11"/>
  <c r="N687" i="11"/>
  <c r="M687" i="11"/>
  <c r="K687" i="11"/>
  <c r="H687" i="11"/>
  <c r="AX687" i="11" s="1"/>
  <c r="AZ41" i="11" s="1"/>
  <c r="G687" i="11"/>
  <c r="G41" i="11" s="1"/>
  <c r="AU686" i="11"/>
  <c r="AT686" i="11"/>
  <c r="AS686" i="11"/>
  <c r="AR686" i="11"/>
  <c r="AQ686" i="11"/>
  <c r="AP686" i="11"/>
  <c r="AO686" i="11"/>
  <c r="AN686" i="11"/>
  <c r="AM686" i="11"/>
  <c r="AL686" i="11"/>
  <c r="AK686" i="11"/>
  <c r="AI686" i="11"/>
  <c r="AH686" i="11"/>
  <c r="AG686" i="11"/>
  <c r="AF686" i="11"/>
  <c r="AE686" i="11"/>
  <c r="AD686" i="11"/>
  <c r="AC686" i="11"/>
  <c r="AB686" i="11"/>
  <c r="AA686" i="11"/>
  <c r="Z686" i="11"/>
  <c r="Y686" i="11"/>
  <c r="W686" i="11"/>
  <c r="V686" i="11"/>
  <c r="U686" i="11"/>
  <c r="T686" i="11"/>
  <c r="S686" i="11"/>
  <c r="R686" i="11"/>
  <c r="Q686" i="11"/>
  <c r="P686" i="11"/>
  <c r="O686" i="11"/>
  <c r="N686" i="11"/>
  <c r="M686" i="11"/>
  <c r="K686" i="11"/>
  <c r="H686" i="11"/>
  <c r="H40" i="11" s="1"/>
  <c r="G686" i="11"/>
  <c r="G40" i="11" s="1"/>
  <c r="AU685" i="11"/>
  <c r="AT685" i="11"/>
  <c r="AS685" i="11"/>
  <c r="AR685" i="11"/>
  <c r="AQ685" i="11"/>
  <c r="AP685" i="11"/>
  <c r="AO685" i="11"/>
  <c r="AN685" i="11"/>
  <c r="AM685" i="11"/>
  <c r="AL685" i="11"/>
  <c r="AK685" i="11"/>
  <c r="AI685" i="11"/>
  <c r="AH685" i="11"/>
  <c r="AG685" i="11"/>
  <c r="AF685" i="11"/>
  <c r="AE685" i="11"/>
  <c r="AD685" i="11"/>
  <c r="AC685" i="11"/>
  <c r="AB685" i="11"/>
  <c r="AA685" i="11"/>
  <c r="Z685" i="11"/>
  <c r="Y685" i="11"/>
  <c r="W685" i="11"/>
  <c r="V685" i="11"/>
  <c r="U685" i="11"/>
  <c r="T685" i="11"/>
  <c r="S685" i="11"/>
  <c r="R685" i="11"/>
  <c r="Q685" i="11"/>
  <c r="P685" i="11"/>
  <c r="O685" i="11"/>
  <c r="N685" i="11"/>
  <c r="M685" i="11"/>
  <c r="K685" i="11"/>
  <c r="K39" i="11" s="1"/>
  <c r="H685" i="11"/>
  <c r="H39" i="11" s="1"/>
  <c r="G685" i="11"/>
  <c r="G39" i="11" s="1"/>
  <c r="AU684" i="11"/>
  <c r="AT684" i="11"/>
  <c r="AS684" i="11"/>
  <c r="AR684" i="11"/>
  <c r="AQ684" i="11"/>
  <c r="AP684" i="11"/>
  <c r="AO684" i="11"/>
  <c r="AN684" i="11"/>
  <c r="AM684" i="11"/>
  <c r="AL684" i="11"/>
  <c r="AK684" i="11"/>
  <c r="AI684" i="11"/>
  <c r="AH684" i="11"/>
  <c r="AG684" i="11"/>
  <c r="AF684" i="11"/>
  <c r="AE684" i="11"/>
  <c r="AD684" i="11"/>
  <c r="AC684" i="11"/>
  <c r="AB684" i="11"/>
  <c r="AA684" i="11"/>
  <c r="Z684" i="11"/>
  <c r="Y684" i="11"/>
  <c r="W684" i="11"/>
  <c r="V684" i="11"/>
  <c r="U684" i="11"/>
  <c r="T684" i="11"/>
  <c r="S684" i="11"/>
  <c r="R684" i="11"/>
  <c r="Q684" i="11"/>
  <c r="P684" i="11"/>
  <c r="O684" i="11"/>
  <c r="N684" i="11"/>
  <c r="M684" i="11"/>
  <c r="K684" i="11"/>
  <c r="K38" i="11" s="1"/>
  <c r="H684" i="11"/>
  <c r="H374" i="11" s="1"/>
  <c r="G684" i="11"/>
  <c r="G38" i="11" s="1"/>
  <c r="AU683" i="11"/>
  <c r="AT683" i="11"/>
  <c r="AS683" i="11"/>
  <c r="AR683" i="11"/>
  <c r="AQ683" i="11"/>
  <c r="AP683" i="11"/>
  <c r="AO683" i="11"/>
  <c r="AN683" i="11"/>
  <c r="AM683" i="11"/>
  <c r="AL683" i="11"/>
  <c r="AK683" i="11"/>
  <c r="AI683" i="11"/>
  <c r="AH683" i="11"/>
  <c r="AG683" i="11"/>
  <c r="AF683" i="11"/>
  <c r="AE683" i="11"/>
  <c r="AD683" i="11"/>
  <c r="AC683" i="11"/>
  <c r="AB683" i="11"/>
  <c r="AA683" i="11"/>
  <c r="Z683" i="11"/>
  <c r="Y683" i="11"/>
  <c r="W683" i="11"/>
  <c r="V683" i="11"/>
  <c r="U683" i="11"/>
  <c r="T683" i="11"/>
  <c r="S683" i="11"/>
  <c r="R683" i="11"/>
  <c r="Q683" i="11"/>
  <c r="P683" i="11"/>
  <c r="O683" i="11"/>
  <c r="N683" i="11"/>
  <c r="M683" i="11"/>
  <c r="K683" i="11"/>
  <c r="K37" i="11" s="1"/>
  <c r="H683" i="11"/>
  <c r="H373" i="11" s="1"/>
  <c r="G683" i="11"/>
  <c r="G37" i="11" s="1"/>
  <c r="AU682" i="11"/>
  <c r="AT682" i="11"/>
  <c r="AS682" i="11"/>
  <c r="AR682" i="11"/>
  <c r="AQ682" i="11"/>
  <c r="AP682" i="11"/>
  <c r="AO682" i="11"/>
  <c r="AN682" i="11"/>
  <c r="AM682" i="11"/>
  <c r="AL682" i="11"/>
  <c r="AK682" i="11"/>
  <c r="AI682" i="11"/>
  <c r="AH682" i="11"/>
  <c r="AG682" i="11"/>
  <c r="AF682" i="11"/>
  <c r="AE682" i="11"/>
  <c r="AD682" i="11"/>
  <c r="AC682" i="11"/>
  <c r="AB682" i="11"/>
  <c r="AA682" i="11"/>
  <c r="Z682" i="11"/>
  <c r="Y682" i="11"/>
  <c r="W682" i="11"/>
  <c r="V682" i="11"/>
  <c r="U682" i="11"/>
  <c r="T682" i="11"/>
  <c r="S682" i="11"/>
  <c r="R682" i="11"/>
  <c r="Q682" i="11"/>
  <c r="P682" i="11"/>
  <c r="O682" i="11"/>
  <c r="N682" i="11"/>
  <c r="M682" i="11"/>
  <c r="K682" i="11"/>
  <c r="K36" i="11" s="1"/>
  <c r="H682" i="11"/>
  <c r="H36" i="11" s="1"/>
  <c r="G682" i="11"/>
  <c r="G36" i="11" s="1"/>
  <c r="AU681" i="11"/>
  <c r="AT681" i="11"/>
  <c r="AS681" i="11"/>
  <c r="AR681" i="11"/>
  <c r="AQ681" i="11"/>
  <c r="AP681" i="11"/>
  <c r="AO681" i="11"/>
  <c r="AN681" i="11"/>
  <c r="AM681" i="11"/>
  <c r="AL681" i="11"/>
  <c r="AK681" i="11"/>
  <c r="AI681" i="11"/>
  <c r="AH681" i="11"/>
  <c r="AG681" i="11"/>
  <c r="AF681" i="11"/>
  <c r="AE681" i="11"/>
  <c r="AD681" i="11"/>
  <c r="AC681" i="11"/>
  <c r="AB681" i="11"/>
  <c r="AA681" i="11"/>
  <c r="Z681" i="11"/>
  <c r="Y681" i="11"/>
  <c r="W681" i="11"/>
  <c r="V681" i="11"/>
  <c r="U681" i="11"/>
  <c r="T681" i="11"/>
  <c r="S681" i="11"/>
  <c r="R681" i="11"/>
  <c r="Q681" i="11"/>
  <c r="P681" i="11"/>
  <c r="O681" i="11"/>
  <c r="N681" i="11"/>
  <c r="M681" i="11"/>
  <c r="K681" i="11"/>
  <c r="K35" i="11" s="1"/>
  <c r="H681" i="11"/>
  <c r="AX681" i="11" s="1"/>
  <c r="AZ35" i="11" s="1"/>
  <c r="G681" i="11"/>
  <c r="AU680" i="11"/>
  <c r="AT680" i="11"/>
  <c r="AS680" i="11"/>
  <c r="AR680" i="11"/>
  <c r="AQ680" i="11"/>
  <c r="AP680" i="11"/>
  <c r="AO680" i="11"/>
  <c r="AN680" i="11"/>
  <c r="AM680" i="11"/>
  <c r="AL680" i="11"/>
  <c r="AK680" i="11"/>
  <c r="AI680" i="11"/>
  <c r="AH680" i="11"/>
  <c r="AG680" i="11"/>
  <c r="AF680" i="11"/>
  <c r="AE680" i="11"/>
  <c r="AD680" i="11"/>
  <c r="AC680" i="11"/>
  <c r="AB680" i="11"/>
  <c r="AA680" i="11"/>
  <c r="Z680" i="11"/>
  <c r="Y680" i="11"/>
  <c r="W680" i="11"/>
  <c r="V680" i="11"/>
  <c r="U680" i="11"/>
  <c r="T680" i="11"/>
  <c r="S680" i="11"/>
  <c r="R680" i="11"/>
  <c r="Q680" i="11"/>
  <c r="P680" i="11"/>
  <c r="O680" i="11"/>
  <c r="N680" i="11"/>
  <c r="M680" i="11"/>
  <c r="K680" i="11"/>
  <c r="K34" i="11" s="1"/>
  <c r="H680" i="11"/>
  <c r="AX680" i="11" s="1"/>
  <c r="AZ34" i="11" s="1"/>
  <c r="G680" i="11"/>
  <c r="AU679" i="11"/>
  <c r="AT679" i="11"/>
  <c r="AS679" i="11"/>
  <c r="AR679" i="11"/>
  <c r="AQ679" i="11"/>
  <c r="AP679" i="11"/>
  <c r="AO679" i="11"/>
  <c r="AN679" i="11"/>
  <c r="AM679" i="11"/>
  <c r="AL679" i="11"/>
  <c r="AK679" i="11"/>
  <c r="AI679" i="11"/>
  <c r="AH679" i="11"/>
  <c r="AG679" i="11"/>
  <c r="AF679" i="11"/>
  <c r="AE679" i="11"/>
  <c r="AD679" i="11"/>
  <c r="AC679" i="11"/>
  <c r="AB679" i="11"/>
  <c r="AA679" i="11"/>
  <c r="Z679" i="11"/>
  <c r="Y679" i="11"/>
  <c r="W679" i="11"/>
  <c r="V679" i="11"/>
  <c r="U679" i="11"/>
  <c r="T679" i="11"/>
  <c r="S679" i="11"/>
  <c r="R679" i="11"/>
  <c r="Q679" i="11"/>
  <c r="P679" i="11"/>
  <c r="O679" i="11"/>
  <c r="N679" i="11"/>
  <c r="M679" i="11"/>
  <c r="K679" i="11"/>
  <c r="K33" i="11" s="1"/>
  <c r="H679" i="11"/>
  <c r="H369" i="11" s="1"/>
  <c r="G679" i="11"/>
  <c r="AU678" i="11"/>
  <c r="AT678" i="11"/>
  <c r="AS678" i="11"/>
  <c r="AR678" i="11"/>
  <c r="AQ678" i="11"/>
  <c r="AP678" i="11"/>
  <c r="AO678" i="11"/>
  <c r="AN678" i="11"/>
  <c r="AM678" i="11"/>
  <c r="AL678" i="11"/>
  <c r="AK678" i="11"/>
  <c r="AI678" i="11"/>
  <c r="AH678" i="11"/>
  <c r="AG678" i="11"/>
  <c r="AF678" i="11"/>
  <c r="AE678" i="11"/>
  <c r="AD678" i="11"/>
  <c r="AC678" i="11"/>
  <c r="AB678" i="11"/>
  <c r="AA678" i="11"/>
  <c r="Z678" i="11"/>
  <c r="Y678" i="11"/>
  <c r="W678" i="11"/>
  <c r="V678" i="11"/>
  <c r="U678" i="11"/>
  <c r="T678" i="11"/>
  <c r="S678" i="11"/>
  <c r="R678" i="11"/>
  <c r="Q678" i="11"/>
  <c r="P678" i="11"/>
  <c r="O678" i="11"/>
  <c r="N678" i="11"/>
  <c r="M678" i="11"/>
  <c r="K678" i="11"/>
  <c r="K32" i="11" s="1"/>
  <c r="H678" i="11"/>
  <c r="AX678" i="11" s="1"/>
  <c r="AZ32" i="11" s="1"/>
  <c r="G678" i="11"/>
  <c r="AU677" i="11"/>
  <c r="AT677" i="11"/>
  <c r="AS677" i="11"/>
  <c r="AR677" i="11"/>
  <c r="AQ677" i="11"/>
  <c r="AP677" i="11"/>
  <c r="AO677" i="11"/>
  <c r="AN677" i="11"/>
  <c r="AM677" i="11"/>
  <c r="AL677" i="11"/>
  <c r="AK677" i="11"/>
  <c r="AI677" i="11"/>
  <c r="AH677" i="11"/>
  <c r="AG677" i="11"/>
  <c r="AF677" i="11"/>
  <c r="AE677" i="11"/>
  <c r="AD677" i="11"/>
  <c r="AC677" i="11"/>
  <c r="AB677" i="11"/>
  <c r="AA677" i="11"/>
  <c r="Z677" i="11"/>
  <c r="Y677" i="11"/>
  <c r="W677" i="11"/>
  <c r="V677" i="11"/>
  <c r="U677" i="11"/>
  <c r="T677" i="11"/>
  <c r="S677" i="11"/>
  <c r="R677" i="11"/>
  <c r="Q677" i="11"/>
  <c r="P677" i="11"/>
  <c r="O677" i="11"/>
  <c r="N677" i="11"/>
  <c r="M677" i="11"/>
  <c r="K677" i="11"/>
  <c r="K31" i="11" s="1"/>
  <c r="H677" i="11"/>
  <c r="H31" i="11" s="1"/>
  <c r="G677" i="11"/>
  <c r="AU676" i="11"/>
  <c r="AT676" i="11"/>
  <c r="AS676" i="11"/>
  <c r="AR676" i="11"/>
  <c r="AQ676" i="11"/>
  <c r="AP676" i="11"/>
  <c r="AO676" i="11"/>
  <c r="AN676" i="11"/>
  <c r="AM676" i="11"/>
  <c r="AL676" i="11"/>
  <c r="AK676" i="11"/>
  <c r="AI676" i="11"/>
  <c r="AH676" i="11"/>
  <c r="AG676" i="11"/>
  <c r="AF676" i="11"/>
  <c r="AE676" i="11"/>
  <c r="AD676" i="11"/>
  <c r="AC676" i="11"/>
  <c r="AB676" i="11"/>
  <c r="AA676" i="11"/>
  <c r="Z676" i="11"/>
  <c r="Y676" i="11"/>
  <c r="W676" i="11"/>
  <c r="V676" i="11"/>
  <c r="U676" i="11"/>
  <c r="T676" i="11"/>
  <c r="S676" i="11"/>
  <c r="R676" i="11"/>
  <c r="Q676" i="11"/>
  <c r="P676" i="11"/>
  <c r="O676" i="11"/>
  <c r="N676" i="11"/>
  <c r="M676" i="11"/>
  <c r="K676" i="11"/>
  <c r="K30" i="11" s="1"/>
  <c r="H676" i="11"/>
  <c r="G676" i="11"/>
  <c r="AU675" i="11"/>
  <c r="AT675" i="11"/>
  <c r="AS675" i="11"/>
  <c r="AR675" i="11"/>
  <c r="AQ675" i="11"/>
  <c r="AP675" i="11"/>
  <c r="AO675" i="11"/>
  <c r="AN675" i="11"/>
  <c r="AM675" i="11"/>
  <c r="AL675" i="11"/>
  <c r="AK675" i="11"/>
  <c r="AI675" i="11"/>
  <c r="AH675" i="11"/>
  <c r="AG675" i="11"/>
  <c r="AF675" i="11"/>
  <c r="AE675" i="11"/>
  <c r="AD675" i="11"/>
  <c r="AC675" i="11"/>
  <c r="AB675" i="11"/>
  <c r="AA675" i="11"/>
  <c r="Z675" i="11"/>
  <c r="Y675" i="11"/>
  <c r="W675" i="11"/>
  <c r="V675" i="11"/>
  <c r="U675" i="11"/>
  <c r="T675" i="11"/>
  <c r="S675" i="11"/>
  <c r="R675" i="11"/>
  <c r="Q675" i="11"/>
  <c r="P675" i="11"/>
  <c r="O675" i="11"/>
  <c r="N675" i="11"/>
  <c r="M675" i="11"/>
  <c r="K675" i="11"/>
  <c r="K29" i="11" s="1"/>
  <c r="H675" i="11"/>
  <c r="G675" i="11"/>
  <c r="AU674" i="11"/>
  <c r="AT674" i="11"/>
  <c r="AS674" i="11"/>
  <c r="AR674" i="11"/>
  <c r="AQ674" i="11"/>
  <c r="AP674" i="11"/>
  <c r="AO674" i="11"/>
  <c r="AN674" i="11"/>
  <c r="AM674" i="11"/>
  <c r="AL674" i="11"/>
  <c r="AK674" i="11"/>
  <c r="AI674" i="11"/>
  <c r="AH674" i="11"/>
  <c r="AG674" i="11"/>
  <c r="AF674" i="11"/>
  <c r="AE674" i="11"/>
  <c r="AD674" i="11"/>
  <c r="AC674" i="11"/>
  <c r="AB674" i="11"/>
  <c r="AA674" i="11"/>
  <c r="Z674" i="11"/>
  <c r="Y674" i="11"/>
  <c r="W674" i="11"/>
  <c r="V674" i="11"/>
  <c r="U674" i="11"/>
  <c r="T674" i="11"/>
  <c r="S674" i="11"/>
  <c r="R674" i="11"/>
  <c r="Q674" i="11"/>
  <c r="P674" i="11"/>
  <c r="O674" i="11"/>
  <c r="N674" i="11"/>
  <c r="M674" i="11"/>
  <c r="K674" i="11"/>
  <c r="K28" i="11" s="1"/>
  <c r="H674" i="11"/>
  <c r="H28" i="11" s="1"/>
  <c r="G674" i="11"/>
  <c r="AU673" i="11"/>
  <c r="AT673" i="11"/>
  <c r="AS673" i="11"/>
  <c r="AR673" i="11"/>
  <c r="AQ673" i="11"/>
  <c r="AP673" i="11"/>
  <c r="AO673" i="11"/>
  <c r="AN673" i="11"/>
  <c r="AM673" i="11"/>
  <c r="AL673" i="11"/>
  <c r="AK673" i="11"/>
  <c r="AI673" i="11"/>
  <c r="AH673" i="11"/>
  <c r="AG673" i="11"/>
  <c r="AF673" i="11"/>
  <c r="AE673" i="11"/>
  <c r="AD673" i="11"/>
  <c r="AC673" i="11"/>
  <c r="AB673" i="11"/>
  <c r="AA673" i="11"/>
  <c r="Z673" i="11"/>
  <c r="Y673" i="11"/>
  <c r="W673" i="11"/>
  <c r="V673" i="11"/>
  <c r="U673" i="11"/>
  <c r="T673" i="11"/>
  <c r="S673" i="11"/>
  <c r="R673" i="11"/>
  <c r="Q673" i="11"/>
  <c r="P673" i="11"/>
  <c r="O673" i="11"/>
  <c r="N673" i="11"/>
  <c r="M673" i="11"/>
  <c r="K673" i="11"/>
  <c r="K27" i="11" s="1"/>
  <c r="H673" i="11"/>
  <c r="H27" i="11" s="1"/>
  <c r="G673" i="11"/>
  <c r="AU672" i="11"/>
  <c r="AT672" i="11"/>
  <c r="AS672" i="11"/>
  <c r="AR672" i="11"/>
  <c r="AQ672" i="11"/>
  <c r="AP672" i="11"/>
  <c r="AO672" i="11"/>
  <c r="AN672" i="11"/>
  <c r="AM672" i="11"/>
  <c r="AL672" i="11"/>
  <c r="AK672" i="11"/>
  <c r="AI672" i="11"/>
  <c r="AH672" i="11"/>
  <c r="AG672" i="11"/>
  <c r="AF672" i="11"/>
  <c r="AE672" i="11"/>
  <c r="AD672" i="11"/>
  <c r="AC672" i="11"/>
  <c r="AB672" i="11"/>
  <c r="AA672" i="11"/>
  <c r="Z672" i="11"/>
  <c r="Y672" i="11"/>
  <c r="W672" i="11"/>
  <c r="V672" i="11"/>
  <c r="U672" i="11"/>
  <c r="T672" i="11"/>
  <c r="S672" i="11"/>
  <c r="R672" i="11"/>
  <c r="Q672" i="11"/>
  <c r="P672" i="11"/>
  <c r="O672" i="11"/>
  <c r="N672" i="11"/>
  <c r="M672" i="11"/>
  <c r="K672" i="11"/>
  <c r="K26" i="11" s="1"/>
  <c r="H672" i="11"/>
  <c r="H362" i="11" s="1"/>
  <c r="G672" i="11"/>
  <c r="AU671" i="11"/>
  <c r="AT671" i="11"/>
  <c r="AS671" i="11"/>
  <c r="AR671" i="11"/>
  <c r="AQ671" i="11"/>
  <c r="AP671" i="11"/>
  <c r="AO671" i="11"/>
  <c r="AN671" i="11"/>
  <c r="AM671" i="11"/>
  <c r="AL671" i="11"/>
  <c r="AK671" i="11"/>
  <c r="AI671" i="11"/>
  <c r="AH671" i="11"/>
  <c r="AG671" i="11"/>
  <c r="AF671" i="11"/>
  <c r="AE671" i="11"/>
  <c r="AD671" i="11"/>
  <c r="AC671" i="11"/>
  <c r="AB671" i="11"/>
  <c r="AA671" i="11"/>
  <c r="Z671" i="11"/>
  <c r="Y671" i="11"/>
  <c r="W671" i="11"/>
  <c r="V671" i="11"/>
  <c r="U671" i="11"/>
  <c r="T671" i="11"/>
  <c r="S671" i="11"/>
  <c r="R671" i="11"/>
  <c r="Q671" i="11"/>
  <c r="P671" i="11"/>
  <c r="O671" i="11"/>
  <c r="N671" i="11"/>
  <c r="M671" i="11"/>
  <c r="K671" i="11"/>
  <c r="K25" i="11" s="1"/>
  <c r="H671" i="11"/>
  <c r="G671" i="11"/>
  <c r="AU670" i="11"/>
  <c r="AT670" i="11"/>
  <c r="AS670" i="11"/>
  <c r="AR670" i="11"/>
  <c r="AQ670" i="11"/>
  <c r="AP670" i="11"/>
  <c r="AO670" i="11"/>
  <c r="AN670" i="11"/>
  <c r="AM670" i="11"/>
  <c r="AL670" i="11"/>
  <c r="AK670" i="11"/>
  <c r="AI670" i="11"/>
  <c r="AH670" i="11"/>
  <c r="AG670" i="11"/>
  <c r="AF670" i="11"/>
  <c r="AE670" i="11"/>
  <c r="AD670" i="11"/>
  <c r="AC670" i="11"/>
  <c r="AB670" i="11"/>
  <c r="AA670" i="11"/>
  <c r="Z670" i="11"/>
  <c r="Y670" i="11"/>
  <c r="W670" i="11"/>
  <c r="V670" i="11"/>
  <c r="U670" i="11"/>
  <c r="T670" i="11"/>
  <c r="S670" i="11"/>
  <c r="R670" i="11"/>
  <c r="Q670" i="11"/>
  <c r="P670" i="11"/>
  <c r="O670" i="11"/>
  <c r="N670" i="11"/>
  <c r="M670" i="11"/>
  <c r="K670" i="11"/>
  <c r="H670" i="11"/>
  <c r="G670" i="11"/>
  <c r="AU669" i="11"/>
  <c r="AT669" i="11"/>
  <c r="AS669" i="11"/>
  <c r="AR669" i="11"/>
  <c r="AQ669" i="11"/>
  <c r="AP669" i="11"/>
  <c r="AO669" i="11"/>
  <c r="AN669" i="11"/>
  <c r="AM669" i="11"/>
  <c r="AL669" i="11"/>
  <c r="AK669" i="11"/>
  <c r="AI669" i="11"/>
  <c r="AH669" i="11"/>
  <c r="AG669" i="11"/>
  <c r="AF669" i="11"/>
  <c r="AE669" i="11"/>
  <c r="AD669" i="11"/>
  <c r="AC669" i="11"/>
  <c r="AB669" i="11"/>
  <c r="AA669" i="11"/>
  <c r="Z669" i="11"/>
  <c r="Y669" i="11"/>
  <c r="W669" i="11"/>
  <c r="V669" i="11"/>
  <c r="U669" i="11"/>
  <c r="T669" i="11"/>
  <c r="S669" i="11"/>
  <c r="R669" i="11"/>
  <c r="Q669" i="11"/>
  <c r="P669" i="11"/>
  <c r="O669" i="11"/>
  <c r="N669" i="11"/>
  <c r="M669" i="11"/>
  <c r="K669" i="11"/>
  <c r="K23" i="11" s="1"/>
  <c r="H669" i="11"/>
  <c r="H359" i="11" s="1"/>
  <c r="G669" i="11"/>
  <c r="G23" i="11" s="1"/>
  <c r="AU668" i="11"/>
  <c r="AT668" i="11"/>
  <c r="AS668" i="11"/>
  <c r="AR668" i="11"/>
  <c r="AQ668" i="11"/>
  <c r="AP668" i="11"/>
  <c r="AO668" i="11"/>
  <c r="AN668" i="11"/>
  <c r="AM668" i="11"/>
  <c r="AL668" i="11"/>
  <c r="AK668" i="11"/>
  <c r="AI668" i="11"/>
  <c r="AH668" i="11"/>
  <c r="AG668" i="11"/>
  <c r="AF668" i="11"/>
  <c r="AE668" i="11"/>
  <c r="AD668" i="11"/>
  <c r="AC668" i="11"/>
  <c r="AB668" i="11"/>
  <c r="AA668" i="11"/>
  <c r="Z668" i="11"/>
  <c r="Y668" i="11"/>
  <c r="W668" i="11"/>
  <c r="V668" i="11"/>
  <c r="U668" i="11"/>
  <c r="T668" i="11"/>
  <c r="S668" i="11"/>
  <c r="R668" i="11"/>
  <c r="Q668" i="11"/>
  <c r="P668" i="11"/>
  <c r="O668" i="11"/>
  <c r="N668" i="11"/>
  <c r="M668" i="11"/>
  <c r="K668" i="11"/>
  <c r="K22" i="11" s="1"/>
  <c r="H668" i="11"/>
  <c r="H358" i="11" s="1"/>
  <c r="G668" i="11"/>
  <c r="AU667" i="11"/>
  <c r="AT667" i="11"/>
  <c r="AS667" i="11"/>
  <c r="AR667" i="11"/>
  <c r="AQ667" i="11"/>
  <c r="AP667" i="11"/>
  <c r="AO667" i="11"/>
  <c r="AN667" i="11"/>
  <c r="AM667" i="11"/>
  <c r="AL667" i="11"/>
  <c r="AK667" i="11"/>
  <c r="AI667" i="11"/>
  <c r="AH667" i="11"/>
  <c r="AG667" i="11"/>
  <c r="AF667" i="11"/>
  <c r="AE667" i="11"/>
  <c r="AD667" i="11"/>
  <c r="AC667" i="11"/>
  <c r="AB667" i="11"/>
  <c r="AA667" i="11"/>
  <c r="Z667" i="11"/>
  <c r="Y667" i="11"/>
  <c r="W667" i="11"/>
  <c r="V667" i="11"/>
  <c r="U667" i="11"/>
  <c r="T667" i="11"/>
  <c r="S667" i="11"/>
  <c r="R667" i="11"/>
  <c r="Q667" i="11"/>
  <c r="P667" i="11"/>
  <c r="O667" i="11"/>
  <c r="N667" i="11"/>
  <c r="M667" i="11"/>
  <c r="K667" i="11"/>
  <c r="K21" i="11" s="1"/>
  <c r="H667" i="11"/>
  <c r="G667" i="11"/>
  <c r="AU666" i="11"/>
  <c r="AT666" i="11"/>
  <c r="AS666" i="11"/>
  <c r="AR666" i="11"/>
  <c r="AQ666" i="11"/>
  <c r="AP666" i="11"/>
  <c r="AO666" i="11"/>
  <c r="AN666" i="11"/>
  <c r="AM666" i="11"/>
  <c r="AL666" i="11"/>
  <c r="AK666" i="11"/>
  <c r="AI666" i="11"/>
  <c r="AH666" i="11"/>
  <c r="AG666" i="11"/>
  <c r="AF666" i="11"/>
  <c r="AE666" i="11"/>
  <c r="AD666" i="11"/>
  <c r="AC666" i="11"/>
  <c r="AB666" i="11"/>
  <c r="AA666" i="11"/>
  <c r="Z666" i="11"/>
  <c r="Y666" i="11"/>
  <c r="W666" i="11"/>
  <c r="V666" i="11"/>
  <c r="U666" i="11"/>
  <c r="T666" i="11"/>
  <c r="S666" i="11"/>
  <c r="R666" i="11"/>
  <c r="Q666" i="11"/>
  <c r="P666" i="11"/>
  <c r="O666" i="11"/>
  <c r="N666" i="11"/>
  <c r="M666" i="11"/>
  <c r="K666" i="11"/>
  <c r="K20" i="11" s="1"/>
  <c r="H666" i="11"/>
  <c r="AX666" i="11" s="1"/>
  <c r="AZ20" i="11" s="1"/>
  <c r="G666" i="11"/>
  <c r="AU665" i="11"/>
  <c r="AT665" i="11"/>
  <c r="AS665" i="11"/>
  <c r="AR665" i="11"/>
  <c r="AQ665" i="11"/>
  <c r="AP665" i="11"/>
  <c r="AO665" i="11"/>
  <c r="AN665" i="11"/>
  <c r="AM665" i="11"/>
  <c r="AL665" i="11"/>
  <c r="AK665" i="11"/>
  <c r="AI665" i="11"/>
  <c r="AH665" i="11"/>
  <c r="AG665" i="11"/>
  <c r="AF665" i="11"/>
  <c r="AE665" i="11"/>
  <c r="AD665" i="11"/>
  <c r="AC665" i="11"/>
  <c r="AB665" i="11"/>
  <c r="AA665" i="11"/>
  <c r="Z665" i="11"/>
  <c r="Y665" i="11"/>
  <c r="W665" i="11"/>
  <c r="V665" i="11"/>
  <c r="U665" i="11"/>
  <c r="T665" i="11"/>
  <c r="S665" i="11"/>
  <c r="R665" i="11"/>
  <c r="Q665" i="11"/>
  <c r="P665" i="11"/>
  <c r="O665" i="11"/>
  <c r="N665" i="11"/>
  <c r="M665" i="11"/>
  <c r="K665" i="11"/>
  <c r="K19" i="11" s="1"/>
  <c r="H665" i="11"/>
  <c r="H19" i="11" s="1"/>
  <c r="G665" i="11"/>
  <c r="AU664" i="11"/>
  <c r="AT664" i="11"/>
  <c r="AS664" i="11"/>
  <c r="AR664" i="11"/>
  <c r="AQ664" i="11"/>
  <c r="AP664" i="11"/>
  <c r="AO664" i="11"/>
  <c r="AN664" i="11"/>
  <c r="AM664" i="11"/>
  <c r="AL664" i="11"/>
  <c r="AK664" i="11"/>
  <c r="AI664" i="11"/>
  <c r="AH664" i="11"/>
  <c r="AG664" i="11"/>
  <c r="AF664" i="11"/>
  <c r="AE664" i="11"/>
  <c r="AD664" i="11"/>
  <c r="AC664" i="11"/>
  <c r="AB664" i="11"/>
  <c r="AA664" i="11"/>
  <c r="Z664" i="11"/>
  <c r="Y664" i="11"/>
  <c r="W664" i="11"/>
  <c r="V664" i="11"/>
  <c r="U664" i="11"/>
  <c r="T664" i="11"/>
  <c r="S664" i="11"/>
  <c r="R664" i="11"/>
  <c r="Q664" i="11"/>
  <c r="P664" i="11"/>
  <c r="O664" i="11"/>
  <c r="N664" i="11"/>
  <c r="M664" i="11"/>
  <c r="K664" i="11"/>
  <c r="K18" i="11" s="1"/>
  <c r="H664" i="11"/>
  <c r="H354" i="11" s="1"/>
  <c r="G664" i="11"/>
  <c r="AU663" i="11"/>
  <c r="AT663" i="11"/>
  <c r="AS663" i="11"/>
  <c r="AR663" i="11"/>
  <c r="AQ663" i="11"/>
  <c r="AP663" i="11"/>
  <c r="AO663" i="11"/>
  <c r="AN663" i="11"/>
  <c r="AM663" i="11"/>
  <c r="AL663" i="11"/>
  <c r="AK663" i="11"/>
  <c r="AI663" i="11"/>
  <c r="AH663" i="11"/>
  <c r="AG663" i="11"/>
  <c r="AF663" i="11"/>
  <c r="AE663" i="11"/>
  <c r="AD663" i="11"/>
  <c r="AC663" i="11"/>
  <c r="AB663" i="11"/>
  <c r="AA663" i="11"/>
  <c r="Z663" i="11"/>
  <c r="Y663" i="11"/>
  <c r="W663" i="11"/>
  <c r="V663" i="11"/>
  <c r="U663" i="11"/>
  <c r="T663" i="11"/>
  <c r="S663" i="11"/>
  <c r="R663" i="11"/>
  <c r="Q663" i="11"/>
  <c r="P663" i="11"/>
  <c r="O663" i="11"/>
  <c r="N663" i="11"/>
  <c r="M663" i="11"/>
  <c r="K663" i="11"/>
  <c r="K17" i="11" s="1"/>
  <c r="H663" i="11"/>
  <c r="AX663" i="11" s="1"/>
  <c r="AZ17" i="11" s="1"/>
  <c r="G663" i="11"/>
  <c r="AU662" i="11"/>
  <c r="AT662" i="11"/>
  <c r="AS662" i="11"/>
  <c r="AR662" i="11"/>
  <c r="AQ662" i="11"/>
  <c r="AP662" i="11"/>
  <c r="AO662" i="11"/>
  <c r="AN662" i="11"/>
  <c r="AM662" i="11"/>
  <c r="AL662" i="11"/>
  <c r="AK662" i="11"/>
  <c r="AI662" i="11"/>
  <c r="AH662" i="11"/>
  <c r="AG662" i="11"/>
  <c r="AF662" i="11"/>
  <c r="AE662" i="11"/>
  <c r="AD662" i="11"/>
  <c r="AC662" i="11"/>
  <c r="AB662" i="11"/>
  <c r="AA662" i="11"/>
  <c r="Z662" i="11"/>
  <c r="Y662" i="11"/>
  <c r="W662" i="11"/>
  <c r="V662" i="11"/>
  <c r="U662" i="11"/>
  <c r="T662" i="11"/>
  <c r="S662" i="11"/>
  <c r="R662" i="11"/>
  <c r="Q662" i="11"/>
  <c r="P662" i="11"/>
  <c r="O662" i="11"/>
  <c r="N662" i="11"/>
  <c r="M662" i="11"/>
  <c r="K662" i="11"/>
  <c r="K16" i="11" s="1"/>
  <c r="H662" i="11"/>
  <c r="H352" i="11" s="1"/>
  <c r="G662" i="11"/>
  <c r="AU661" i="11"/>
  <c r="AT661" i="11"/>
  <c r="AS661" i="11"/>
  <c r="AR661" i="11"/>
  <c r="AQ661" i="11"/>
  <c r="AP661" i="11"/>
  <c r="AO661" i="11"/>
  <c r="AN661" i="11"/>
  <c r="AM661" i="11"/>
  <c r="AL661" i="11"/>
  <c r="AK661" i="11"/>
  <c r="AI661" i="11"/>
  <c r="AH661" i="11"/>
  <c r="AG661" i="11"/>
  <c r="AF661" i="11"/>
  <c r="AE661" i="11"/>
  <c r="AD661" i="11"/>
  <c r="AC661" i="11"/>
  <c r="AB661" i="11"/>
  <c r="AA661" i="11"/>
  <c r="Z661" i="11"/>
  <c r="Y661" i="11"/>
  <c r="W661" i="11"/>
  <c r="V661" i="11"/>
  <c r="U661" i="11"/>
  <c r="T661" i="11"/>
  <c r="S661" i="11"/>
  <c r="R661" i="11"/>
  <c r="Q661" i="11"/>
  <c r="P661" i="11"/>
  <c r="O661" i="11"/>
  <c r="N661" i="11"/>
  <c r="M661" i="11"/>
  <c r="K661" i="11"/>
  <c r="K15" i="11" s="1"/>
  <c r="H661" i="11"/>
  <c r="H15" i="11" s="1"/>
  <c r="G661" i="11"/>
  <c r="AU660" i="11"/>
  <c r="AT660" i="11"/>
  <c r="AS660" i="11"/>
  <c r="AR660" i="11"/>
  <c r="AQ660" i="11"/>
  <c r="AP660" i="11"/>
  <c r="AO660" i="11"/>
  <c r="AN660" i="11"/>
  <c r="AM660" i="11"/>
  <c r="AL660" i="11"/>
  <c r="AK660" i="11"/>
  <c r="AI660" i="11"/>
  <c r="AH660" i="11"/>
  <c r="AG660" i="11"/>
  <c r="AF660" i="11"/>
  <c r="AE660" i="11"/>
  <c r="AD660" i="11"/>
  <c r="AC660" i="11"/>
  <c r="AB660" i="11"/>
  <c r="AA660" i="11"/>
  <c r="Z660" i="11"/>
  <c r="Y660" i="11"/>
  <c r="W660" i="11"/>
  <c r="V660" i="11"/>
  <c r="U660" i="11"/>
  <c r="T660" i="11"/>
  <c r="S660" i="11"/>
  <c r="R660" i="11"/>
  <c r="Q660" i="11"/>
  <c r="P660" i="11"/>
  <c r="O660" i="11"/>
  <c r="N660" i="11"/>
  <c r="M660" i="11"/>
  <c r="K660" i="11"/>
  <c r="K14" i="11" s="1"/>
  <c r="H660" i="11"/>
  <c r="H350" i="11" s="1"/>
  <c r="G660" i="11"/>
  <c r="AU659" i="11"/>
  <c r="AT659" i="11"/>
  <c r="AS659" i="11"/>
  <c r="AR659" i="11"/>
  <c r="AQ659" i="11"/>
  <c r="AP659" i="11"/>
  <c r="AO659" i="11"/>
  <c r="AN659" i="11"/>
  <c r="AM659" i="11"/>
  <c r="AL659" i="11"/>
  <c r="AK659" i="11"/>
  <c r="AI659" i="11"/>
  <c r="AH659" i="11"/>
  <c r="AG659" i="11"/>
  <c r="AF659" i="11"/>
  <c r="AE659" i="11"/>
  <c r="AD659" i="11"/>
  <c r="AC659" i="11"/>
  <c r="AB659" i="11"/>
  <c r="AA659" i="11"/>
  <c r="Z659" i="11"/>
  <c r="Y659" i="11"/>
  <c r="W659" i="11"/>
  <c r="V659" i="11"/>
  <c r="U659" i="11"/>
  <c r="T659" i="11"/>
  <c r="S659" i="11"/>
  <c r="R659" i="11"/>
  <c r="Q659" i="11"/>
  <c r="P659" i="11"/>
  <c r="O659" i="11"/>
  <c r="N659" i="11"/>
  <c r="M659" i="11"/>
  <c r="K659" i="11"/>
  <c r="K13" i="11" s="1"/>
  <c r="H659" i="11"/>
  <c r="AX659" i="11" s="1"/>
  <c r="AZ13" i="11" s="1"/>
  <c r="G659" i="11"/>
  <c r="AU658" i="11"/>
  <c r="AT658" i="11"/>
  <c r="AS658" i="11"/>
  <c r="AR658" i="11"/>
  <c r="AQ658" i="11"/>
  <c r="AP658" i="11"/>
  <c r="AO658" i="11"/>
  <c r="AN658" i="11"/>
  <c r="AM658" i="11"/>
  <c r="AL658" i="11"/>
  <c r="AK658" i="11"/>
  <c r="AI658" i="11"/>
  <c r="AH658" i="11"/>
  <c r="AG658" i="11"/>
  <c r="AF658" i="11"/>
  <c r="AE658" i="11"/>
  <c r="AD658" i="11"/>
  <c r="AC658" i="11"/>
  <c r="AB658" i="11"/>
  <c r="AA658" i="11"/>
  <c r="Z658" i="11"/>
  <c r="Y658" i="11"/>
  <c r="W658" i="11"/>
  <c r="V658" i="11"/>
  <c r="U658" i="11"/>
  <c r="T658" i="11"/>
  <c r="S658" i="11"/>
  <c r="R658" i="11"/>
  <c r="Q658" i="11"/>
  <c r="P658" i="11"/>
  <c r="O658" i="11"/>
  <c r="N658" i="11"/>
  <c r="M658" i="11"/>
  <c r="K658" i="11"/>
  <c r="H658" i="11"/>
  <c r="G658" i="11"/>
  <c r="AU657" i="11"/>
  <c r="AT657" i="11"/>
  <c r="AS657" i="11"/>
  <c r="AR657" i="11"/>
  <c r="AQ657" i="11"/>
  <c r="AP657" i="11"/>
  <c r="AO657" i="11"/>
  <c r="AN657" i="11"/>
  <c r="AM657" i="11"/>
  <c r="AL657" i="11"/>
  <c r="AK657" i="11"/>
  <c r="AI657" i="11"/>
  <c r="AH657" i="11"/>
  <c r="AG657" i="11"/>
  <c r="AF657" i="11"/>
  <c r="AE657" i="11"/>
  <c r="AD657" i="11"/>
  <c r="AC657" i="11"/>
  <c r="AB657" i="11"/>
  <c r="AA657" i="11"/>
  <c r="Z657" i="11"/>
  <c r="Y657" i="11"/>
  <c r="W657" i="11"/>
  <c r="V657" i="11"/>
  <c r="U657" i="11"/>
  <c r="T657" i="11"/>
  <c r="S657" i="11"/>
  <c r="R657" i="11"/>
  <c r="Q657" i="11"/>
  <c r="P657" i="11"/>
  <c r="O657" i="11"/>
  <c r="N657" i="11"/>
  <c r="M657" i="11"/>
  <c r="K657" i="11"/>
  <c r="K11" i="11" s="1"/>
  <c r="H657" i="11"/>
  <c r="H11" i="11" s="1"/>
  <c r="G657" i="11"/>
  <c r="AU656" i="11"/>
  <c r="AT656" i="11"/>
  <c r="AS656" i="11"/>
  <c r="AR656" i="11"/>
  <c r="AQ656" i="11"/>
  <c r="AP656" i="11"/>
  <c r="AO656" i="11"/>
  <c r="AN656" i="11"/>
  <c r="AM656" i="11"/>
  <c r="AL656" i="11"/>
  <c r="AK656" i="11"/>
  <c r="AI656" i="11"/>
  <c r="AH656" i="11"/>
  <c r="AG656" i="11"/>
  <c r="AF656" i="11"/>
  <c r="AE656" i="11"/>
  <c r="AD656" i="11"/>
  <c r="AC656" i="11"/>
  <c r="AB656" i="11"/>
  <c r="AA656" i="11"/>
  <c r="Z656" i="11"/>
  <c r="Y656" i="11"/>
  <c r="W656" i="11"/>
  <c r="V656" i="11"/>
  <c r="U656" i="11"/>
  <c r="T656" i="11"/>
  <c r="S656" i="11"/>
  <c r="R656" i="11"/>
  <c r="Q656" i="11"/>
  <c r="P656" i="11"/>
  <c r="O656" i="11"/>
  <c r="N656" i="11"/>
  <c r="M656" i="11"/>
  <c r="K656" i="11"/>
  <c r="K10" i="11" s="1"/>
  <c r="H656" i="11"/>
  <c r="AX656" i="11" s="1"/>
  <c r="AZ10" i="11" s="1"/>
  <c r="G656" i="11"/>
  <c r="AU655" i="11"/>
  <c r="AT655" i="11"/>
  <c r="AS655" i="11"/>
  <c r="AR655" i="11"/>
  <c r="AQ655" i="11"/>
  <c r="AP655" i="11"/>
  <c r="AO655" i="11"/>
  <c r="AN655" i="11"/>
  <c r="AM655" i="11"/>
  <c r="AL655" i="11"/>
  <c r="AK655" i="11"/>
  <c r="AI655" i="11"/>
  <c r="AH655" i="11"/>
  <c r="AG655" i="11"/>
  <c r="AF655" i="11"/>
  <c r="AE655" i="11"/>
  <c r="AD655" i="11"/>
  <c r="AC655" i="11"/>
  <c r="AB655" i="11"/>
  <c r="AA655" i="11"/>
  <c r="Z655" i="11"/>
  <c r="Y655" i="11"/>
  <c r="W655" i="11"/>
  <c r="V655" i="11"/>
  <c r="U655" i="11"/>
  <c r="T655" i="11"/>
  <c r="S655" i="11"/>
  <c r="R655" i="11"/>
  <c r="Q655" i="11"/>
  <c r="P655" i="11"/>
  <c r="O655" i="11"/>
  <c r="N655" i="11"/>
  <c r="M655" i="11"/>
  <c r="K655" i="11"/>
  <c r="H655" i="11"/>
  <c r="G655" i="11"/>
  <c r="AU654" i="11"/>
  <c r="AT654" i="11"/>
  <c r="AS654" i="11"/>
  <c r="AR654" i="11"/>
  <c r="AQ654" i="11"/>
  <c r="AP654" i="11"/>
  <c r="AO654" i="11"/>
  <c r="AN654" i="11"/>
  <c r="AM654" i="11"/>
  <c r="AL654" i="11"/>
  <c r="AK654" i="11"/>
  <c r="AI654" i="11"/>
  <c r="AH654" i="11"/>
  <c r="AG654" i="11"/>
  <c r="AF654" i="11"/>
  <c r="AE654" i="11"/>
  <c r="AD654" i="11"/>
  <c r="AC654" i="11"/>
  <c r="AB654" i="11"/>
  <c r="AA654" i="11"/>
  <c r="Z654" i="11"/>
  <c r="Y654" i="11"/>
  <c r="W654" i="11"/>
  <c r="V654" i="11"/>
  <c r="U654" i="11"/>
  <c r="T654" i="11"/>
  <c r="S654" i="11"/>
  <c r="R654" i="11"/>
  <c r="Q654" i="11"/>
  <c r="P654" i="11"/>
  <c r="O654" i="11"/>
  <c r="N654" i="11"/>
  <c r="M654" i="11"/>
  <c r="K654" i="11"/>
  <c r="K8" i="11" s="1"/>
  <c r="H654" i="11"/>
  <c r="AX654" i="11" s="1"/>
  <c r="AZ8" i="11" s="1"/>
  <c r="G654" i="11"/>
  <c r="AU653" i="11"/>
  <c r="AT653" i="11"/>
  <c r="AS653" i="11"/>
  <c r="AR653" i="11"/>
  <c r="AQ653" i="11"/>
  <c r="AP653" i="11"/>
  <c r="AO653" i="11"/>
  <c r="AN653" i="11"/>
  <c r="AM653" i="11"/>
  <c r="AL653" i="11"/>
  <c r="AK653" i="11"/>
  <c r="AI653" i="11"/>
  <c r="AH653" i="11"/>
  <c r="AG653" i="11"/>
  <c r="AF653" i="11"/>
  <c r="AE653" i="11"/>
  <c r="AD653" i="11"/>
  <c r="AC653" i="11"/>
  <c r="AB653" i="11"/>
  <c r="AA653" i="11"/>
  <c r="Z653" i="11"/>
  <c r="Y653" i="11"/>
  <c r="W653" i="11"/>
  <c r="V653" i="11"/>
  <c r="U653" i="11"/>
  <c r="T653" i="11"/>
  <c r="S653" i="11"/>
  <c r="R653" i="11"/>
  <c r="Q653" i="11"/>
  <c r="P653" i="11"/>
  <c r="O653" i="11"/>
  <c r="N653" i="11"/>
  <c r="M653" i="11"/>
  <c r="K653" i="11"/>
  <c r="K7" i="11" s="1"/>
  <c r="H653" i="11"/>
  <c r="AX653" i="11" s="1"/>
  <c r="AZ7" i="11" s="1"/>
  <c r="G653" i="11"/>
  <c r="AU652" i="11"/>
  <c r="AT652" i="11"/>
  <c r="AS652" i="11"/>
  <c r="AR652" i="11"/>
  <c r="AQ652" i="11"/>
  <c r="AP652" i="11"/>
  <c r="AO652" i="11"/>
  <c r="AN652" i="11"/>
  <c r="AM652" i="11"/>
  <c r="AL652" i="11"/>
  <c r="AK652" i="11"/>
  <c r="AI652" i="11"/>
  <c r="AH652" i="11"/>
  <c r="AG652" i="11"/>
  <c r="AF652" i="11"/>
  <c r="AE652" i="11"/>
  <c r="AD652" i="11"/>
  <c r="AC652" i="11"/>
  <c r="AB652" i="11"/>
  <c r="AA652" i="11"/>
  <c r="Z652" i="11"/>
  <c r="Y652" i="11"/>
  <c r="W652" i="11"/>
  <c r="V652" i="11"/>
  <c r="U652" i="11"/>
  <c r="T652" i="11"/>
  <c r="S652" i="11"/>
  <c r="R652" i="11"/>
  <c r="Q652" i="11"/>
  <c r="P652" i="11"/>
  <c r="O652" i="11"/>
  <c r="N652" i="11"/>
  <c r="M652" i="11"/>
  <c r="K652" i="11"/>
  <c r="K6" i="11" s="1"/>
  <c r="H652" i="11"/>
  <c r="G652" i="11"/>
  <c r="AU651" i="11"/>
  <c r="AT651" i="11"/>
  <c r="AS651" i="11"/>
  <c r="AR651" i="11"/>
  <c r="AQ651" i="11"/>
  <c r="AP651" i="11"/>
  <c r="AO651" i="11"/>
  <c r="AN651" i="11"/>
  <c r="AM651" i="11"/>
  <c r="AL651" i="11"/>
  <c r="AK651" i="11"/>
  <c r="AI651" i="11"/>
  <c r="AH651" i="11"/>
  <c r="AG651" i="11"/>
  <c r="AF651" i="11"/>
  <c r="AE651" i="11"/>
  <c r="AD651" i="11"/>
  <c r="AC651" i="11"/>
  <c r="AB651" i="11"/>
  <c r="AA651" i="11"/>
  <c r="Z651" i="11"/>
  <c r="Y651" i="11"/>
  <c r="W651" i="11"/>
  <c r="V651" i="11"/>
  <c r="U651" i="11"/>
  <c r="T651" i="11"/>
  <c r="S651" i="11"/>
  <c r="R651" i="11"/>
  <c r="Q651" i="11"/>
  <c r="P651" i="11"/>
  <c r="O651" i="11"/>
  <c r="N651" i="11"/>
  <c r="M651" i="11"/>
  <c r="K651" i="11"/>
  <c r="K5" i="11" s="1"/>
  <c r="H651" i="11"/>
  <c r="AX651" i="11" s="1"/>
  <c r="AZ5" i="11" s="1"/>
  <c r="G651" i="11"/>
  <c r="AU650" i="11"/>
  <c r="AT650" i="11"/>
  <c r="AS650" i="11"/>
  <c r="AR650" i="11"/>
  <c r="AQ650" i="11"/>
  <c r="AP650" i="11"/>
  <c r="AO650" i="11"/>
  <c r="AN650" i="11"/>
  <c r="AM650" i="11"/>
  <c r="AL650" i="11"/>
  <c r="AK650" i="11"/>
  <c r="AI650" i="11"/>
  <c r="AH650" i="11"/>
  <c r="AG650" i="11"/>
  <c r="AF650" i="11"/>
  <c r="AE650" i="11"/>
  <c r="AD650" i="11"/>
  <c r="AC650" i="11"/>
  <c r="AB650" i="11"/>
  <c r="AA650" i="11"/>
  <c r="Z650" i="11"/>
  <c r="Y650" i="11"/>
  <c r="W650" i="11"/>
  <c r="V650" i="11"/>
  <c r="U650" i="11"/>
  <c r="T650" i="11"/>
  <c r="S650" i="11"/>
  <c r="R650" i="11"/>
  <c r="Q650" i="11"/>
  <c r="P650" i="11"/>
  <c r="O650" i="11"/>
  <c r="N650" i="11"/>
  <c r="M650" i="11"/>
  <c r="K650" i="11"/>
  <c r="K4" i="11" s="1"/>
  <c r="H650" i="11"/>
  <c r="G650" i="11"/>
  <c r="AU649" i="11"/>
  <c r="AT649" i="11"/>
  <c r="AS649" i="11"/>
  <c r="AR649" i="11"/>
  <c r="AQ649" i="11"/>
  <c r="AP649" i="11"/>
  <c r="AO649" i="11"/>
  <c r="AN649" i="11"/>
  <c r="AM649" i="11"/>
  <c r="AL649" i="11"/>
  <c r="AK649" i="11"/>
  <c r="AI649" i="11"/>
  <c r="AH649" i="11"/>
  <c r="AG649" i="11"/>
  <c r="AF649" i="11"/>
  <c r="AE649" i="11"/>
  <c r="AD649" i="11"/>
  <c r="AC649" i="11"/>
  <c r="AB649" i="11"/>
  <c r="AA649" i="11"/>
  <c r="Z649" i="11"/>
  <c r="Y649" i="11"/>
  <c r="W649" i="11"/>
  <c r="V649" i="11"/>
  <c r="U649" i="11"/>
  <c r="T649" i="11"/>
  <c r="S649" i="11"/>
  <c r="R649" i="11"/>
  <c r="Q649" i="11"/>
  <c r="P649" i="11"/>
  <c r="O649" i="11"/>
  <c r="N649" i="11"/>
  <c r="M649" i="11"/>
  <c r="K649" i="11"/>
  <c r="K3" i="11" s="1"/>
  <c r="H649" i="11"/>
  <c r="G649" i="11"/>
  <c r="Z644" i="11"/>
  <c r="L644" i="11"/>
  <c r="Z643" i="11"/>
  <c r="L643" i="11"/>
  <c r="Z641" i="11"/>
  <c r="L641" i="11"/>
  <c r="Z640" i="11"/>
  <c r="L640" i="11"/>
  <c r="Z638" i="11"/>
  <c r="L638" i="11"/>
  <c r="S637" i="11"/>
  <c r="S642" i="11" s="1"/>
  <c r="Z635" i="11"/>
  <c r="L635" i="11"/>
  <c r="Z634" i="11"/>
  <c r="L634" i="11"/>
  <c r="Z632" i="11"/>
  <c r="L632" i="11"/>
  <c r="Z631" i="11"/>
  <c r="L631" i="11"/>
  <c r="Z629" i="11"/>
  <c r="L629" i="11"/>
  <c r="S628" i="11"/>
  <c r="AF426" i="11"/>
  <c r="AE426" i="11"/>
  <c r="AD426" i="11"/>
  <c r="AC426" i="11"/>
  <c r="AB426" i="11"/>
  <c r="AA426" i="11"/>
  <c r="Y426" i="11"/>
  <c r="X426" i="11"/>
  <c r="W426" i="11"/>
  <c r="V426" i="11"/>
  <c r="U426" i="11"/>
  <c r="T426" i="11"/>
  <c r="R426" i="11"/>
  <c r="Q426" i="11"/>
  <c r="P426" i="11"/>
  <c r="O426" i="11"/>
  <c r="N426" i="11"/>
  <c r="M426" i="11"/>
  <c r="K426" i="11"/>
  <c r="G426" i="11"/>
  <c r="AF425" i="11"/>
  <c r="AE425" i="11"/>
  <c r="AD425" i="11"/>
  <c r="AC425" i="11"/>
  <c r="AB425" i="11"/>
  <c r="AA425" i="11"/>
  <c r="Y425" i="11"/>
  <c r="X425" i="11"/>
  <c r="W425" i="11"/>
  <c r="V425" i="11"/>
  <c r="U425" i="11"/>
  <c r="T425" i="11"/>
  <c r="R425" i="11"/>
  <c r="Q425" i="11"/>
  <c r="P425" i="11"/>
  <c r="O425" i="11"/>
  <c r="N425" i="11"/>
  <c r="M425" i="11"/>
  <c r="K425" i="11"/>
  <c r="G425" i="11"/>
  <c r="AF424" i="11"/>
  <c r="AE424" i="11"/>
  <c r="AD424" i="11"/>
  <c r="AC424" i="11"/>
  <c r="AB424" i="11"/>
  <c r="AA424" i="11"/>
  <c r="Y424" i="11"/>
  <c r="X424" i="11"/>
  <c r="W424" i="11"/>
  <c r="V424" i="11"/>
  <c r="U424" i="11"/>
  <c r="T424" i="11"/>
  <c r="R424" i="11"/>
  <c r="Q424" i="11"/>
  <c r="P424" i="11"/>
  <c r="O424" i="11"/>
  <c r="N424" i="11"/>
  <c r="M424" i="11"/>
  <c r="K424" i="11"/>
  <c r="G424" i="11"/>
  <c r="AF423" i="11"/>
  <c r="AE423" i="11"/>
  <c r="AD423" i="11"/>
  <c r="AC423" i="11"/>
  <c r="AB423" i="11"/>
  <c r="AA423" i="11"/>
  <c r="Y423" i="11"/>
  <c r="X423" i="11"/>
  <c r="W423" i="11"/>
  <c r="V423" i="11"/>
  <c r="U423" i="11"/>
  <c r="T423" i="11"/>
  <c r="R423" i="11"/>
  <c r="Q423" i="11"/>
  <c r="P423" i="11"/>
  <c r="O423" i="11"/>
  <c r="N423" i="11"/>
  <c r="M423" i="11"/>
  <c r="K423" i="11"/>
  <c r="G423" i="11"/>
  <c r="AF422" i="11"/>
  <c r="AE422" i="11"/>
  <c r="AD422" i="11"/>
  <c r="AC422" i="11"/>
  <c r="AB422" i="11"/>
  <c r="AA422" i="11"/>
  <c r="Y422" i="11"/>
  <c r="X422" i="11"/>
  <c r="W422" i="11"/>
  <c r="V422" i="11"/>
  <c r="U422" i="11"/>
  <c r="T422" i="11"/>
  <c r="R422" i="11"/>
  <c r="Q422" i="11"/>
  <c r="P422" i="11"/>
  <c r="O422" i="11"/>
  <c r="N422" i="11"/>
  <c r="M422" i="11"/>
  <c r="K422" i="11"/>
  <c r="G422" i="11"/>
  <c r="AW731" i="11"/>
  <c r="AF421" i="11"/>
  <c r="AE421" i="11"/>
  <c r="AD421" i="11"/>
  <c r="AC421" i="11"/>
  <c r="AB421" i="11"/>
  <c r="AA421" i="11"/>
  <c r="Y421" i="11"/>
  <c r="X421" i="11"/>
  <c r="W421" i="11"/>
  <c r="V421" i="11"/>
  <c r="U421" i="11"/>
  <c r="T421" i="11"/>
  <c r="R421" i="11"/>
  <c r="Q421" i="11"/>
  <c r="P421" i="11"/>
  <c r="O421" i="11"/>
  <c r="N421" i="11"/>
  <c r="M421" i="11"/>
  <c r="K421" i="11"/>
  <c r="G421" i="11"/>
  <c r="AF420" i="11"/>
  <c r="AE420" i="11"/>
  <c r="AD420" i="11"/>
  <c r="AC420" i="11"/>
  <c r="AB420" i="11"/>
  <c r="AA420" i="11"/>
  <c r="Y420" i="11"/>
  <c r="X420" i="11"/>
  <c r="W420" i="11"/>
  <c r="V420" i="11"/>
  <c r="U420" i="11"/>
  <c r="T420" i="11"/>
  <c r="R420" i="11"/>
  <c r="Q420" i="11"/>
  <c r="P420" i="11"/>
  <c r="O420" i="11"/>
  <c r="N420" i="11"/>
  <c r="M420" i="11"/>
  <c r="K420" i="11"/>
  <c r="H420" i="11"/>
  <c r="G420" i="11"/>
  <c r="AF419" i="11"/>
  <c r="AE419" i="11"/>
  <c r="AD419" i="11"/>
  <c r="AC419" i="11"/>
  <c r="AB419" i="11"/>
  <c r="AA419" i="11"/>
  <c r="Y419" i="11"/>
  <c r="X419" i="11"/>
  <c r="W419" i="11"/>
  <c r="V419" i="11"/>
  <c r="U419" i="11"/>
  <c r="T419" i="11"/>
  <c r="R419" i="11"/>
  <c r="Q419" i="11"/>
  <c r="P419" i="11"/>
  <c r="O419" i="11"/>
  <c r="N419" i="11"/>
  <c r="M419" i="11"/>
  <c r="K419" i="11"/>
  <c r="H419" i="11"/>
  <c r="G419" i="11"/>
  <c r="AW728" i="11"/>
  <c r="AF418" i="11"/>
  <c r="AE418" i="11"/>
  <c r="AD418" i="11"/>
  <c r="AC418" i="11"/>
  <c r="AB418" i="11"/>
  <c r="AA418" i="11"/>
  <c r="Y418" i="11"/>
  <c r="X418" i="11"/>
  <c r="W418" i="11"/>
  <c r="V418" i="11"/>
  <c r="U418" i="11"/>
  <c r="T418" i="11"/>
  <c r="R418" i="11"/>
  <c r="Q418" i="11"/>
  <c r="P418" i="11"/>
  <c r="O418" i="11"/>
  <c r="N418" i="11"/>
  <c r="M418" i="11"/>
  <c r="K418" i="11"/>
  <c r="H418" i="11"/>
  <c r="G418" i="11"/>
  <c r="AW727" i="11"/>
  <c r="AF417" i="11"/>
  <c r="AE417" i="11"/>
  <c r="AD417" i="11"/>
  <c r="AC417" i="11"/>
  <c r="AB417" i="11"/>
  <c r="AA417" i="11"/>
  <c r="Y417" i="11"/>
  <c r="X417" i="11"/>
  <c r="W417" i="11"/>
  <c r="V417" i="11"/>
  <c r="U417" i="11"/>
  <c r="T417" i="11"/>
  <c r="R417" i="11"/>
  <c r="Q417" i="11"/>
  <c r="P417" i="11"/>
  <c r="O417" i="11"/>
  <c r="N417" i="11"/>
  <c r="M417" i="11"/>
  <c r="K417" i="11"/>
  <c r="H417" i="11"/>
  <c r="G417" i="11"/>
  <c r="AW726" i="11"/>
  <c r="AF416" i="11"/>
  <c r="AE416" i="11"/>
  <c r="AD416" i="11"/>
  <c r="AC416" i="11"/>
  <c r="AB416" i="11"/>
  <c r="AA416" i="11"/>
  <c r="Y416" i="11"/>
  <c r="X416" i="11"/>
  <c r="W416" i="11"/>
  <c r="V416" i="11"/>
  <c r="U416" i="11"/>
  <c r="T416" i="11"/>
  <c r="R416" i="11"/>
  <c r="Q416" i="11"/>
  <c r="P416" i="11"/>
  <c r="O416" i="11"/>
  <c r="N416" i="11"/>
  <c r="M416" i="11"/>
  <c r="K416" i="11"/>
  <c r="H416" i="11"/>
  <c r="G416" i="11"/>
  <c r="AY79" i="11"/>
  <c r="AF415" i="11"/>
  <c r="AE415" i="11"/>
  <c r="AD415" i="11"/>
  <c r="AC415" i="11"/>
  <c r="AB415" i="11"/>
  <c r="AA415" i="11"/>
  <c r="Y415" i="11"/>
  <c r="X415" i="11"/>
  <c r="W415" i="11"/>
  <c r="V415" i="11"/>
  <c r="U415" i="11"/>
  <c r="T415" i="11"/>
  <c r="R415" i="11"/>
  <c r="Q415" i="11"/>
  <c r="P415" i="11"/>
  <c r="O415" i="11"/>
  <c r="N415" i="11"/>
  <c r="M415" i="11"/>
  <c r="K415" i="11"/>
  <c r="H415" i="11"/>
  <c r="G415" i="11"/>
  <c r="AF414" i="11"/>
  <c r="AE414" i="11"/>
  <c r="AD414" i="11"/>
  <c r="AC414" i="11"/>
  <c r="AB414" i="11"/>
  <c r="AA414" i="11"/>
  <c r="Y414" i="11"/>
  <c r="X414" i="11"/>
  <c r="W414" i="11"/>
  <c r="V414" i="11"/>
  <c r="U414" i="11"/>
  <c r="T414" i="11"/>
  <c r="R414" i="11"/>
  <c r="Q414" i="11"/>
  <c r="P414" i="11"/>
  <c r="O414" i="11"/>
  <c r="N414" i="11"/>
  <c r="M414" i="11"/>
  <c r="K414" i="11"/>
  <c r="H414" i="11"/>
  <c r="G414" i="11"/>
  <c r="AF413" i="11"/>
  <c r="AE413" i="11"/>
  <c r="AD413" i="11"/>
  <c r="AC413" i="11"/>
  <c r="AB413" i="11"/>
  <c r="AA413" i="11"/>
  <c r="Y413" i="11"/>
  <c r="X413" i="11"/>
  <c r="W413" i="11"/>
  <c r="V413" i="11"/>
  <c r="U413" i="11"/>
  <c r="T413" i="11"/>
  <c r="R413" i="11"/>
  <c r="Q413" i="11"/>
  <c r="P413" i="11"/>
  <c r="O413" i="11"/>
  <c r="N413" i="11"/>
  <c r="M413" i="11"/>
  <c r="K413" i="11"/>
  <c r="G413" i="11"/>
  <c r="AF412" i="11"/>
  <c r="AE412" i="11"/>
  <c r="AD412" i="11"/>
  <c r="AC412" i="11"/>
  <c r="AB412" i="11"/>
  <c r="AA412" i="11"/>
  <c r="Y412" i="11"/>
  <c r="X412" i="11"/>
  <c r="W412" i="11"/>
  <c r="V412" i="11"/>
  <c r="U412" i="11"/>
  <c r="T412" i="11"/>
  <c r="R412" i="11"/>
  <c r="Q412" i="11"/>
  <c r="P412" i="11"/>
  <c r="O412" i="11"/>
  <c r="N412" i="11"/>
  <c r="M412" i="11"/>
  <c r="K412" i="11"/>
  <c r="G412" i="11"/>
  <c r="AF411" i="11"/>
  <c r="AE411" i="11"/>
  <c r="AD411" i="11"/>
  <c r="AC411" i="11"/>
  <c r="AB411" i="11"/>
  <c r="AA411" i="11"/>
  <c r="Y411" i="11"/>
  <c r="X411" i="11"/>
  <c r="W411" i="11"/>
  <c r="V411" i="11"/>
  <c r="U411" i="11"/>
  <c r="T411" i="11"/>
  <c r="R411" i="11"/>
  <c r="Q411" i="11"/>
  <c r="P411" i="11"/>
  <c r="O411" i="11"/>
  <c r="N411" i="11"/>
  <c r="M411" i="11"/>
  <c r="K411" i="11"/>
  <c r="G411" i="11"/>
  <c r="AF410" i="11"/>
  <c r="AE410" i="11"/>
  <c r="AD410" i="11"/>
  <c r="AC410" i="11"/>
  <c r="AB410" i="11"/>
  <c r="AA410" i="11"/>
  <c r="Y410" i="11"/>
  <c r="X410" i="11"/>
  <c r="W410" i="11"/>
  <c r="V410" i="11"/>
  <c r="U410" i="11"/>
  <c r="T410" i="11"/>
  <c r="R410" i="11"/>
  <c r="Q410" i="11"/>
  <c r="P410" i="11"/>
  <c r="O410" i="11"/>
  <c r="N410" i="11"/>
  <c r="M410" i="11"/>
  <c r="K410" i="11"/>
  <c r="G410" i="11"/>
  <c r="AW719" i="11"/>
  <c r="AF409" i="11"/>
  <c r="AE409" i="11"/>
  <c r="AD409" i="11"/>
  <c r="AC409" i="11"/>
  <c r="AB409" i="11"/>
  <c r="AA409" i="11"/>
  <c r="Y409" i="11"/>
  <c r="X409" i="11"/>
  <c r="W409" i="11"/>
  <c r="V409" i="11"/>
  <c r="U409" i="11"/>
  <c r="T409" i="11"/>
  <c r="R409" i="11"/>
  <c r="Q409" i="11"/>
  <c r="P409" i="11"/>
  <c r="O409" i="11"/>
  <c r="N409" i="11"/>
  <c r="M409" i="11"/>
  <c r="K409" i="11"/>
  <c r="G409" i="11"/>
  <c r="AF408" i="11"/>
  <c r="AE408" i="11"/>
  <c r="AD408" i="11"/>
  <c r="AC408" i="11"/>
  <c r="AB408" i="11"/>
  <c r="AA408" i="11"/>
  <c r="Y408" i="11"/>
  <c r="X408" i="11"/>
  <c r="W408" i="11"/>
  <c r="V408" i="11"/>
  <c r="U408" i="11"/>
  <c r="T408" i="11"/>
  <c r="R408" i="11"/>
  <c r="Q408" i="11"/>
  <c r="P408" i="11"/>
  <c r="O408" i="11"/>
  <c r="N408" i="11"/>
  <c r="M408" i="11"/>
  <c r="K408" i="11"/>
  <c r="G408" i="11"/>
  <c r="AY71" i="11"/>
  <c r="AF407" i="11"/>
  <c r="AE407" i="11"/>
  <c r="AD407" i="11"/>
  <c r="AC407" i="11"/>
  <c r="AB407" i="11"/>
  <c r="AA407" i="11"/>
  <c r="Y407" i="11"/>
  <c r="X407" i="11"/>
  <c r="W407" i="11"/>
  <c r="V407" i="11"/>
  <c r="U407" i="11"/>
  <c r="T407" i="11"/>
  <c r="R407" i="11"/>
  <c r="Q407" i="11"/>
  <c r="P407" i="11"/>
  <c r="O407" i="11"/>
  <c r="N407" i="11"/>
  <c r="M407" i="11"/>
  <c r="K407" i="11"/>
  <c r="G407" i="11"/>
  <c r="AW716" i="11"/>
  <c r="AF406" i="11"/>
  <c r="AE406" i="11"/>
  <c r="AD406" i="11"/>
  <c r="AC406" i="11"/>
  <c r="AB406" i="11"/>
  <c r="AA406" i="11"/>
  <c r="Y406" i="11"/>
  <c r="X406" i="11"/>
  <c r="W406" i="11"/>
  <c r="V406" i="11"/>
  <c r="U406" i="11"/>
  <c r="T406" i="11"/>
  <c r="R406" i="11"/>
  <c r="Q406" i="11"/>
  <c r="P406" i="11"/>
  <c r="O406" i="11"/>
  <c r="N406" i="11"/>
  <c r="M406" i="11"/>
  <c r="K406" i="11"/>
  <c r="G406" i="11"/>
  <c r="AW715" i="11"/>
  <c r="AF405" i="11"/>
  <c r="AE405" i="11"/>
  <c r="AD405" i="11"/>
  <c r="AC405" i="11"/>
  <c r="AB405" i="11"/>
  <c r="AA405" i="11"/>
  <c r="Y405" i="11"/>
  <c r="X405" i="11"/>
  <c r="W405" i="11"/>
  <c r="V405" i="11"/>
  <c r="U405" i="11"/>
  <c r="T405" i="11"/>
  <c r="R405" i="11"/>
  <c r="Q405" i="11"/>
  <c r="P405" i="11"/>
  <c r="O405" i="11"/>
  <c r="N405" i="11"/>
  <c r="M405" i="11"/>
  <c r="K405" i="11"/>
  <c r="G405" i="11"/>
  <c r="AW714" i="11"/>
  <c r="AF404" i="11"/>
  <c r="AE404" i="11"/>
  <c r="AD404" i="11"/>
  <c r="AC404" i="11"/>
  <c r="AB404" i="11"/>
  <c r="AA404" i="11"/>
  <c r="Y404" i="11"/>
  <c r="X404" i="11"/>
  <c r="W404" i="11"/>
  <c r="V404" i="11"/>
  <c r="U404" i="11"/>
  <c r="T404" i="11"/>
  <c r="R404" i="11"/>
  <c r="Q404" i="11"/>
  <c r="P404" i="11"/>
  <c r="O404" i="11"/>
  <c r="N404" i="11"/>
  <c r="M404" i="11"/>
  <c r="K404" i="11"/>
  <c r="J404" i="11"/>
  <c r="J714" i="11" s="1"/>
  <c r="J68" i="11" s="1"/>
  <c r="G404" i="11"/>
  <c r="AW713" i="11"/>
  <c r="AF403" i="11"/>
  <c r="AE403" i="11"/>
  <c r="AD403" i="11"/>
  <c r="AC403" i="11"/>
  <c r="AB403" i="11"/>
  <c r="AA403" i="11"/>
  <c r="Y403" i="11"/>
  <c r="X403" i="11"/>
  <c r="W403" i="11"/>
  <c r="V403" i="11"/>
  <c r="U403" i="11"/>
  <c r="T403" i="11"/>
  <c r="R403" i="11"/>
  <c r="Q403" i="11"/>
  <c r="P403" i="11"/>
  <c r="O403" i="11"/>
  <c r="N403" i="11"/>
  <c r="M403" i="11"/>
  <c r="K403" i="11"/>
  <c r="G403" i="11"/>
  <c r="AF402" i="11"/>
  <c r="AE402" i="11"/>
  <c r="AD402" i="11"/>
  <c r="AC402" i="11"/>
  <c r="AB402" i="11"/>
  <c r="AA402" i="11"/>
  <c r="Y402" i="11"/>
  <c r="X402" i="11"/>
  <c r="W402" i="11"/>
  <c r="V402" i="11"/>
  <c r="U402" i="11"/>
  <c r="T402" i="11"/>
  <c r="R402" i="11"/>
  <c r="Q402" i="11"/>
  <c r="P402" i="11"/>
  <c r="O402" i="11"/>
  <c r="N402" i="11"/>
  <c r="M402" i="11"/>
  <c r="K402" i="11"/>
  <c r="G402" i="11"/>
  <c r="AF401" i="11"/>
  <c r="AE401" i="11"/>
  <c r="AD401" i="11"/>
  <c r="AC401" i="11"/>
  <c r="AB401" i="11"/>
  <c r="AA401" i="11"/>
  <c r="Y401" i="11"/>
  <c r="X401" i="11"/>
  <c r="W401" i="11"/>
  <c r="V401" i="11"/>
  <c r="U401" i="11"/>
  <c r="T401" i="11"/>
  <c r="R401" i="11"/>
  <c r="Q401" i="11"/>
  <c r="P401" i="11"/>
  <c r="O401" i="11"/>
  <c r="N401" i="11"/>
  <c r="M401" i="11"/>
  <c r="K401" i="11"/>
  <c r="G401" i="11"/>
  <c r="AF400" i="11"/>
  <c r="AE400" i="11"/>
  <c r="AD400" i="11"/>
  <c r="AC400" i="11"/>
  <c r="AB400" i="11"/>
  <c r="AA400" i="11"/>
  <c r="Y400" i="11"/>
  <c r="X400" i="11"/>
  <c r="W400" i="11"/>
  <c r="V400" i="11"/>
  <c r="U400" i="11"/>
  <c r="T400" i="11"/>
  <c r="R400" i="11"/>
  <c r="Q400" i="11"/>
  <c r="P400" i="11"/>
  <c r="O400" i="11"/>
  <c r="N400" i="11"/>
  <c r="M400" i="11"/>
  <c r="K400" i="11"/>
  <c r="G400" i="11"/>
  <c r="AF399" i="11"/>
  <c r="AE399" i="11"/>
  <c r="AD399" i="11"/>
  <c r="AC399" i="11"/>
  <c r="AB399" i="11"/>
  <c r="AA399" i="11"/>
  <c r="Y399" i="11"/>
  <c r="X399" i="11"/>
  <c r="W399" i="11"/>
  <c r="V399" i="11"/>
  <c r="U399" i="11"/>
  <c r="T399" i="11"/>
  <c r="R399" i="11"/>
  <c r="Q399" i="11"/>
  <c r="P399" i="11"/>
  <c r="O399" i="11"/>
  <c r="N399" i="11"/>
  <c r="M399" i="11"/>
  <c r="K399" i="11"/>
  <c r="G399" i="11"/>
  <c r="AF398" i="11"/>
  <c r="AE398" i="11"/>
  <c r="AD398" i="11"/>
  <c r="AC398" i="11"/>
  <c r="AB398" i="11"/>
  <c r="AA398" i="11"/>
  <c r="Y398" i="11"/>
  <c r="X398" i="11"/>
  <c r="W398" i="11"/>
  <c r="V398" i="11"/>
  <c r="U398" i="11"/>
  <c r="T398" i="11"/>
  <c r="R398" i="11"/>
  <c r="Q398" i="11"/>
  <c r="P398" i="11"/>
  <c r="O398" i="11"/>
  <c r="N398" i="11"/>
  <c r="M398" i="11"/>
  <c r="K398" i="11"/>
  <c r="H398" i="11"/>
  <c r="G398" i="11"/>
  <c r="AW707" i="11"/>
  <c r="AF397" i="11"/>
  <c r="AE397" i="11"/>
  <c r="AD397" i="11"/>
  <c r="AC397" i="11"/>
  <c r="AB397" i="11"/>
  <c r="AA397" i="11"/>
  <c r="Y397" i="11"/>
  <c r="X397" i="11"/>
  <c r="W397" i="11"/>
  <c r="V397" i="11"/>
  <c r="U397" i="11"/>
  <c r="T397" i="11"/>
  <c r="R397" i="11"/>
  <c r="Q397" i="11"/>
  <c r="P397" i="11"/>
  <c r="O397" i="11"/>
  <c r="N397" i="11"/>
  <c r="M397" i="11"/>
  <c r="K397" i="11"/>
  <c r="G397" i="11"/>
  <c r="AF396" i="11"/>
  <c r="AE396" i="11"/>
  <c r="AD396" i="11"/>
  <c r="AC396" i="11"/>
  <c r="AB396" i="11"/>
  <c r="AA396" i="11"/>
  <c r="Y396" i="11"/>
  <c r="X396" i="11"/>
  <c r="W396" i="11"/>
  <c r="V396" i="11"/>
  <c r="U396" i="11"/>
  <c r="T396" i="11"/>
  <c r="R396" i="11"/>
  <c r="Q396" i="11"/>
  <c r="P396" i="11"/>
  <c r="O396" i="11"/>
  <c r="N396" i="11"/>
  <c r="M396" i="11"/>
  <c r="K396" i="11"/>
  <c r="G396" i="11"/>
  <c r="AY59" i="11"/>
  <c r="AF395" i="11"/>
  <c r="AE395" i="11"/>
  <c r="AD395" i="11"/>
  <c r="AC395" i="11"/>
  <c r="AB395" i="11"/>
  <c r="AA395" i="11"/>
  <c r="Y395" i="11"/>
  <c r="X395" i="11"/>
  <c r="W395" i="11"/>
  <c r="V395" i="11"/>
  <c r="U395" i="11"/>
  <c r="T395" i="11"/>
  <c r="R395" i="11"/>
  <c r="Q395" i="11"/>
  <c r="P395" i="11"/>
  <c r="O395" i="11"/>
  <c r="N395" i="11"/>
  <c r="M395" i="11"/>
  <c r="K395" i="11"/>
  <c r="G395" i="11"/>
  <c r="AY58" i="11"/>
  <c r="AF394" i="11"/>
  <c r="AE394" i="11"/>
  <c r="AD394" i="11"/>
  <c r="AC394" i="11"/>
  <c r="AB394" i="11"/>
  <c r="AA394" i="11"/>
  <c r="Y394" i="11"/>
  <c r="X394" i="11"/>
  <c r="W394" i="11"/>
  <c r="V394" i="11"/>
  <c r="U394" i="11"/>
  <c r="T394" i="11"/>
  <c r="R394" i="11"/>
  <c r="Q394" i="11"/>
  <c r="P394" i="11"/>
  <c r="O394" i="11"/>
  <c r="N394" i="11"/>
  <c r="M394" i="11"/>
  <c r="K394" i="11"/>
  <c r="G394" i="11"/>
  <c r="AW703" i="11"/>
  <c r="AF393" i="11"/>
  <c r="AE393" i="11"/>
  <c r="AD393" i="11"/>
  <c r="AC393" i="11"/>
  <c r="AB393" i="11"/>
  <c r="AA393" i="11"/>
  <c r="Y393" i="11"/>
  <c r="X393" i="11"/>
  <c r="W393" i="11"/>
  <c r="V393" i="11"/>
  <c r="U393" i="11"/>
  <c r="T393" i="11"/>
  <c r="R393" i="11"/>
  <c r="Q393" i="11"/>
  <c r="P393" i="11"/>
  <c r="O393" i="11"/>
  <c r="N393" i="11"/>
  <c r="M393" i="11"/>
  <c r="K393" i="11"/>
  <c r="G393" i="11"/>
  <c r="AW702" i="11"/>
  <c r="AF392" i="11"/>
  <c r="AE392" i="11"/>
  <c r="AD392" i="11"/>
  <c r="AC392" i="11"/>
  <c r="AB392" i="11"/>
  <c r="AA392" i="11"/>
  <c r="Y392" i="11"/>
  <c r="X392" i="11"/>
  <c r="W392" i="11"/>
  <c r="V392" i="11"/>
  <c r="U392" i="11"/>
  <c r="T392" i="11"/>
  <c r="R392" i="11"/>
  <c r="Q392" i="11"/>
  <c r="P392" i="11"/>
  <c r="O392" i="11"/>
  <c r="N392" i="11"/>
  <c r="M392" i="11"/>
  <c r="K392" i="11"/>
  <c r="J392" i="11"/>
  <c r="G392" i="11"/>
  <c r="AW701" i="11"/>
  <c r="AF391" i="11"/>
  <c r="AE391" i="11"/>
  <c r="AD391" i="11"/>
  <c r="AC391" i="11"/>
  <c r="AB391" i="11"/>
  <c r="AA391" i="11"/>
  <c r="Y391" i="11"/>
  <c r="X391" i="11"/>
  <c r="W391" i="11"/>
  <c r="V391" i="11"/>
  <c r="U391" i="11"/>
  <c r="T391" i="11"/>
  <c r="R391" i="11"/>
  <c r="Q391" i="11"/>
  <c r="P391" i="11"/>
  <c r="O391" i="11"/>
  <c r="N391" i="11"/>
  <c r="M391" i="11"/>
  <c r="K391" i="11"/>
  <c r="G391" i="11"/>
  <c r="AF390" i="11"/>
  <c r="AE390" i="11"/>
  <c r="AD390" i="11"/>
  <c r="AC390" i="11"/>
  <c r="AB390" i="11"/>
  <c r="AA390" i="11"/>
  <c r="Y390" i="11"/>
  <c r="X390" i="11"/>
  <c r="W390" i="11"/>
  <c r="V390" i="11"/>
  <c r="U390" i="11"/>
  <c r="T390" i="11"/>
  <c r="R390" i="11"/>
  <c r="Q390" i="11"/>
  <c r="P390" i="11"/>
  <c r="O390" i="11"/>
  <c r="N390" i="11"/>
  <c r="M390" i="11"/>
  <c r="K390" i="11"/>
  <c r="G390" i="11"/>
  <c r="AF389" i="11"/>
  <c r="AE389" i="11"/>
  <c r="AD389" i="11"/>
  <c r="AC389" i="11"/>
  <c r="AB389" i="11"/>
  <c r="AA389" i="11"/>
  <c r="Y389" i="11"/>
  <c r="X389" i="11"/>
  <c r="W389" i="11"/>
  <c r="V389" i="11"/>
  <c r="U389" i="11"/>
  <c r="T389" i="11"/>
  <c r="R389" i="11"/>
  <c r="Q389" i="11"/>
  <c r="P389" i="11"/>
  <c r="O389" i="11"/>
  <c r="N389" i="11"/>
  <c r="M389" i="11"/>
  <c r="K389" i="11"/>
  <c r="G389" i="11"/>
  <c r="AF388" i="11"/>
  <c r="AE388" i="11"/>
  <c r="AD388" i="11"/>
  <c r="AC388" i="11"/>
  <c r="AB388" i="11"/>
  <c r="AA388" i="11"/>
  <c r="Y388" i="11"/>
  <c r="X388" i="11"/>
  <c r="W388" i="11"/>
  <c r="V388" i="11"/>
  <c r="U388" i="11"/>
  <c r="T388" i="11"/>
  <c r="R388" i="11"/>
  <c r="Q388" i="11"/>
  <c r="P388" i="11"/>
  <c r="O388" i="11"/>
  <c r="N388" i="11"/>
  <c r="M388" i="11"/>
  <c r="K388" i="11"/>
  <c r="G388" i="11"/>
  <c r="AF387" i="11"/>
  <c r="AE387" i="11"/>
  <c r="AD387" i="11"/>
  <c r="AC387" i="11"/>
  <c r="AB387" i="11"/>
  <c r="AA387" i="11"/>
  <c r="Y387" i="11"/>
  <c r="X387" i="11"/>
  <c r="W387" i="11"/>
  <c r="V387" i="11"/>
  <c r="U387" i="11"/>
  <c r="T387" i="11"/>
  <c r="R387" i="11"/>
  <c r="Q387" i="11"/>
  <c r="P387" i="11"/>
  <c r="O387" i="11"/>
  <c r="N387" i="11"/>
  <c r="M387" i="11"/>
  <c r="K387" i="11"/>
  <c r="G387" i="11"/>
  <c r="AF386" i="11"/>
  <c r="AE386" i="11"/>
  <c r="AD386" i="11"/>
  <c r="AC386" i="11"/>
  <c r="AB386" i="11"/>
  <c r="AA386" i="11"/>
  <c r="Y386" i="11"/>
  <c r="X386" i="11"/>
  <c r="W386" i="11"/>
  <c r="V386" i="11"/>
  <c r="U386" i="11"/>
  <c r="T386" i="11"/>
  <c r="R386" i="11"/>
  <c r="Q386" i="11"/>
  <c r="P386" i="11"/>
  <c r="O386" i="11"/>
  <c r="N386" i="11"/>
  <c r="M386" i="11"/>
  <c r="K386" i="11"/>
  <c r="G386" i="11"/>
  <c r="AW695" i="11"/>
  <c r="AF385" i="11"/>
  <c r="AE385" i="11"/>
  <c r="AD385" i="11"/>
  <c r="AC385" i="11"/>
  <c r="AB385" i="11"/>
  <c r="AA385" i="11"/>
  <c r="Y385" i="11"/>
  <c r="X385" i="11"/>
  <c r="W385" i="11"/>
  <c r="V385" i="11"/>
  <c r="U385" i="11"/>
  <c r="T385" i="11"/>
  <c r="R385" i="11"/>
  <c r="Q385" i="11"/>
  <c r="P385" i="11"/>
  <c r="O385" i="11"/>
  <c r="N385" i="11"/>
  <c r="M385" i="11"/>
  <c r="K385" i="11"/>
  <c r="G385" i="11"/>
  <c r="AF384" i="11"/>
  <c r="AE384" i="11"/>
  <c r="AD384" i="11"/>
  <c r="AC384" i="11"/>
  <c r="AB384" i="11"/>
  <c r="AA384" i="11"/>
  <c r="Y384" i="11"/>
  <c r="X384" i="11"/>
  <c r="W384" i="11"/>
  <c r="V384" i="11"/>
  <c r="U384" i="11"/>
  <c r="T384" i="11"/>
  <c r="R384" i="11"/>
  <c r="Q384" i="11"/>
  <c r="P384" i="11"/>
  <c r="O384" i="11"/>
  <c r="N384" i="11"/>
  <c r="M384" i="11"/>
  <c r="K384" i="11"/>
  <c r="G384" i="11"/>
  <c r="AW693" i="11"/>
  <c r="AF383" i="11"/>
  <c r="AE383" i="11"/>
  <c r="AD383" i="11"/>
  <c r="AC383" i="11"/>
  <c r="AB383" i="11"/>
  <c r="AA383" i="11"/>
  <c r="Y383" i="11"/>
  <c r="X383" i="11"/>
  <c r="W383" i="11"/>
  <c r="V383" i="11"/>
  <c r="U383" i="11"/>
  <c r="T383" i="11"/>
  <c r="R383" i="11"/>
  <c r="Q383" i="11"/>
  <c r="P383" i="11"/>
  <c r="O383" i="11"/>
  <c r="N383" i="11"/>
  <c r="M383" i="11"/>
  <c r="K383" i="11"/>
  <c r="G383" i="11"/>
  <c r="AW692" i="11"/>
  <c r="AF382" i="11"/>
  <c r="AE382" i="11"/>
  <c r="AD382" i="11"/>
  <c r="AC382" i="11"/>
  <c r="AB382" i="11"/>
  <c r="AA382" i="11"/>
  <c r="Y382" i="11"/>
  <c r="X382" i="11"/>
  <c r="W382" i="11"/>
  <c r="V382" i="11"/>
  <c r="U382" i="11"/>
  <c r="T382" i="11"/>
  <c r="R382" i="11"/>
  <c r="Q382" i="11"/>
  <c r="P382" i="11"/>
  <c r="O382" i="11"/>
  <c r="N382" i="11"/>
  <c r="M382" i="11"/>
  <c r="K382" i="11"/>
  <c r="G382" i="11"/>
  <c r="AW691" i="11"/>
  <c r="AF381" i="11"/>
  <c r="AE381" i="11"/>
  <c r="AD381" i="11"/>
  <c r="AC381" i="11"/>
  <c r="AB381" i="11"/>
  <c r="AA381" i="11"/>
  <c r="Y381" i="11"/>
  <c r="X381" i="11"/>
  <c r="W381" i="11"/>
  <c r="V381" i="11"/>
  <c r="U381" i="11"/>
  <c r="T381" i="11"/>
  <c r="R381" i="11"/>
  <c r="Q381" i="11"/>
  <c r="P381" i="11"/>
  <c r="O381" i="11"/>
  <c r="N381" i="11"/>
  <c r="M381" i="11"/>
  <c r="K381" i="11"/>
  <c r="G381" i="11"/>
  <c r="J380" i="11"/>
  <c r="AF380" i="11"/>
  <c r="AE380" i="11"/>
  <c r="AD380" i="11"/>
  <c r="AC380" i="11"/>
  <c r="AB380" i="11"/>
  <c r="AA380" i="11"/>
  <c r="Y380" i="11"/>
  <c r="X380" i="11"/>
  <c r="W380" i="11"/>
  <c r="V380" i="11"/>
  <c r="U380" i="11"/>
  <c r="T380" i="11"/>
  <c r="R380" i="11"/>
  <c r="Q380" i="11"/>
  <c r="P380" i="11"/>
  <c r="O380" i="11"/>
  <c r="N380" i="11"/>
  <c r="M380" i="11"/>
  <c r="K380" i="11"/>
  <c r="G380" i="11"/>
  <c r="AW689" i="11"/>
  <c r="AF379" i="11"/>
  <c r="AE379" i="11"/>
  <c r="AD379" i="11"/>
  <c r="AC379" i="11"/>
  <c r="AB379" i="11"/>
  <c r="AA379" i="11"/>
  <c r="Y379" i="11"/>
  <c r="X379" i="11"/>
  <c r="W379" i="11"/>
  <c r="V379" i="11"/>
  <c r="U379" i="11"/>
  <c r="T379" i="11"/>
  <c r="R379" i="11"/>
  <c r="Q379" i="11"/>
  <c r="P379" i="11"/>
  <c r="O379" i="11"/>
  <c r="N379" i="11"/>
  <c r="M379" i="11"/>
  <c r="K379" i="11"/>
  <c r="G379" i="11"/>
  <c r="AF378" i="11"/>
  <c r="AE378" i="11"/>
  <c r="AD378" i="11"/>
  <c r="AC378" i="11"/>
  <c r="AB378" i="11"/>
  <c r="AA378" i="11"/>
  <c r="Y378" i="11"/>
  <c r="X378" i="11"/>
  <c r="W378" i="11"/>
  <c r="V378" i="11"/>
  <c r="U378" i="11"/>
  <c r="T378" i="11"/>
  <c r="R378" i="11"/>
  <c r="Q378" i="11"/>
  <c r="P378" i="11"/>
  <c r="O378" i="11"/>
  <c r="N378" i="11"/>
  <c r="M378" i="11"/>
  <c r="K378" i="11"/>
  <c r="G378" i="11"/>
  <c r="AF377" i="11"/>
  <c r="AE377" i="11"/>
  <c r="AD377" i="11"/>
  <c r="AC377" i="11"/>
  <c r="AB377" i="11"/>
  <c r="AA377" i="11"/>
  <c r="Y377" i="11"/>
  <c r="X377" i="11"/>
  <c r="W377" i="11"/>
  <c r="V377" i="11"/>
  <c r="U377" i="11"/>
  <c r="T377" i="11"/>
  <c r="R377" i="11"/>
  <c r="Q377" i="11"/>
  <c r="P377" i="11"/>
  <c r="O377" i="11"/>
  <c r="N377" i="11"/>
  <c r="M377" i="11"/>
  <c r="K377" i="11"/>
  <c r="G377" i="11"/>
  <c r="AF376" i="11"/>
  <c r="AE376" i="11"/>
  <c r="AD376" i="11"/>
  <c r="AC376" i="11"/>
  <c r="AB376" i="11"/>
  <c r="AA376" i="11"/>
  <c r="Y376" i="11"/>
  <c r="X376" i="11"/>
  <c r="W376" i="11"/>
  <c r="V376" i="11"/>
  <c r="U376" i="11"/>
  <c r="T376" i="11"/>
  <c r="R376" i="11"/>
  <c r="Q376" i="11"/>
  <c r="P376" i="11"/>
  <c r="O376" i="11"/>
  <c r="N376" i="11"/>
  <c r="M376" i="11"/>
  <c r="K376" i="11"/>
  <c r="G376" i="11"/>
  <c r="AF375" i="11"/>
  <c r="AE375" i="11"/>
  <c r="AD375" i="11"/>
  <c r="AC375" i="11"/>
  <c r="AB375" i="11"/>
  <c r="AA375" i="11"/>
  <c r="Y375" i="11"/>
  <c r="X375" i="11"/>
  <c r="W375" i="11"/>
  <c r="V375" i="11"/>
  <c r="U375" i="11"/>
  <c r="T375" i="11"/>
  <c r="R375" i="11"/>
  <c r="Q375" i="11"/>
  <c r="P375" i="11"/>
  <c r="O375" i="11"/>
  <c r="N375" i="11"/>
  <c r="M375" i="11"/>
  <c r="K375" i="11"/>
  <c r="G375" i="11"/>
  <c r="AF374" i="11"/>
  <c r="AE374" i="11"/>
  <c r="AD374" i="11"/>
  <c r="AC374" i="11"/>
  <c r="AB374" i="11"/>
  <c r="AA374" i="11"/>
  <c r="Y374" i="11"/>
  <c r="X374" i="11"/>
  <c r="W374" i="11"/>
  <c r="V374" i="11"/>
  <c r="U374" i="11"/>
  <c r="T374" i="11"/>
  <c r="R374" i="11"/>
  <c r="Q374" i="11"/>
  <c r="P374" i="11"/>
  <c r="O374" i="11"/>
  <c r="N374" i="11"/>
  <c r="M374" i="11"/>
  <c r="K374" i="11"/>
  <c r="G374" i="11"/>
  <c r="AW683" i="11"/>
  <c r="AF373" i="11"/>
  <c r="AE373" i="11"/>
  <c r="AD373" i="11"/>
  <c r="AC373" i="11"/>
  <c r="AB373" i="11"/>
  <c r="AA373" i="11"/>
  <c r="Y373" i="11"/>
  <c r="X373" i="11"/>
  <c r="W373" i="11"/>
  <c r="V373" i="11"/>
  <c r="U373" i="11"/>
  <c r="T373" i="11"/>
  <c r="R373" i="11"/>
  <c r="Q373" i="11"/>
  <c r="P373" i="11"/>
  <c r="O373" i="11"/>
  <c r="N373" i="11"/>
  <c r="M373" i="11"/>
  <c r="K373" i="11"/>
  <c r="J373" i="11"/>
  <c r="G373" i="11"/>
  <c r="AF372" i="11"/>
  <c r="AE372" i="11"/>
  <c r="AD372" i="11"/>
  <c r="AC372" i="11"/>
  <c r="AB372" i="11"/>
  <c r="AA372" i="11"/>
  <c r="Y372" i="11"/>
  <c r="X372" i="11"/>
  <c r="W372" i="11"/>
  <c r="V372" i="11"/>
  <c r="U372" i="11"/>
  <c r="T372" i="11"/>
  <c r="R372" i="11"/>
  <c r="Q372" i="11"/>
  <c r="P372" i="11"/>
  <c r="O372" i="11"/>
  <c r="N372" i="11"/>
  <c r="M372" i="11"/>
  <c r="K372" i="11"/>
  <c r="G372" i="11"/>
  <c r="AW681" i="11"/>
  <c r="AF371" i="11"/>
  <c r="AE371" i="11"/>
  <c r="AD371" i="11"/>
  <c r="AC371" i="11"/>
  <c r="AB371" i="11"/>
  <c r="AA371" i="11"/>
  <c r="Y371" i="11"/>
  <c r="X371" i="11"/>
  <c r="W371" i="11"/>
  <c r="V371" i="11"/>
  <c r="U371" i="11"/>
  <c r="T371" i="11"/>
  <c r="R371" i="11"/>
  <c r="Q371" i="11"/>
  <c r="P371" i="11"/>
  <c r="O371" i="11"/>
  <c r="N371" i="11"/>
  <c r="M371" i="11"/>
  <c r="K371" i="11"/>
  <c r="J371" i="11"/>
  <c r="J681" i="11" s="1"/>
  <c r="G371" i="11"/>
  <c r="AW680" i="11"/>
  <c r="AF370" i="11"/>
  <c r="AE370" i="11"/>
  <c r="AD370" i="11"/>
  <c r="AC370" i="11"/>
  <c r="AB370" i="11"/>
  <c r="AA370" i="11"/>
  <c r="Y370" i="11"/>
  <c r="X370" i="11"/>
  <c r="W370" i="11"/>
  <c r="V370" i="11"/>
  <c r="U370" i="11"/>
  <c r="T370" i="11"/>
  <c r="R370" i="11"/>
  <c r="Q370" i="11"/>
  <c r="P370" i="11"/>
  <c r="O370" i="11"/>
  <c r="N370" i="11"/>
  <c r="M370" i="11"/>
  <c r="K370" i="11"/>
  <c r="G370" i="11"/>
  <c r="AW679" i="11"/>
  <c r="AF369" i="11"/>
  <c r="AE369" i="11"/>
  <c r="AD369" i="11"/>
  <c r="AC369" i="11"/>
  <c r="AB369" i="11"/>
  <c r="AA369" i="11"/>
  <c r="Y369" i="11"/>
  <c r="X369" i="11"/>
  <c r="W369" i="11"/>
  <c r="V369" i="11"/>
  <c r="U369" i="11"/>
  <c r="T369" i="11"/>
  <c r="R369" i="11"/>
  <c r="Q369" i="11"/>
  <c r="P369" i="11"/>
  <c r="O369" i="11"/>
  <c r="N369" i="11"/>
  <c r="M369" i="11"/>
  <c r="K369" i="11"/>
  <c r="G369" i="11"/>
  <c r="AW678" i="11"/>
  <c r="AF368" i="11"/>
  <c r="AE368" i="11"/>
  <c r="AD368" i="11"/>
  <c r="AC368" i="11"/>
  <c r="AB368" i="11"/>
  <c r="AA368" i="11"/>
  <c r="Y368" i="11"/>
  <c r="X368" i="11"/>
  <c r="W368" i="11"/>
  <c r="V368" i="11"/>
  <c r="U368" i="11"/>
  <c r="T368" i="11"/>
  <c r="R368" i="11"/>
  <c r="Q368" i="11"/>
  <c r="P368" i="11"/>
  <c r="O368" i="11"/>
  <c r="N368" i="11"/>
  <c r="M368" i="11"/>
  <c r="K368" i="11"/>
  <c r="G368" i="11"/>
  <c r="AW677" i="11"/>
  <c r="AF367" i="11"/>
  <c r="AE367" i="11"/>
  <c r="AD367" i="11"/>
  <c r="AC367" i="11"/>
  <c r="AB367" i="11"/>
  <c r="AA367" i="11"/>
  <c r="Y367" i="11"/>
  <c r="X367" i="11"/>
  <c r="W367" i="11"/>
  <c r="V367" i="11"/>
  <c r="U367" i="11"/>
  <c r="T367" i="11"/>
  <c r="R367" i="11"/>
  <c r="Q367" i="11"/>
  <c r="P367" i="11"/>
  <c r="O367" i="11"/>
  <c r="N367" i="11"/>
  <c r="M367" i="11"/>
  <c r="K367" i="11"/>
  <c r="G367" i="11"/>
  <c r="AF366" i="11"/>
  <c r="AE366" i="11"/>
  <c r="AD366" i="11"/>
  <c r="AC366" i="11"/>
  <c r="AB366" i="11"/>
  <c r="AA366" i="11"/>
  <c r="Y366" i="11"/>
  <c r="X366" i="11"/>
  <c r="W366" i="11"/>
  <c r="V366" i="11"/>
  <c r="U366" i="11"/>
  <c r="T366" i="11"/>
  <c r="R366" i="11"/>
  <c r="Q366" i="11"/>
  <c r="P366" i="11"/>
  <c r="O366" i="11"/>
  <c r="N366" i="11"/>
  <c r="M366" i="11"/>
  <c r="K366" i="11"/>
  <c r="G366" i="11"/>
  <c r="AF365" i="11"/>
  <c r="AE365" i="11"/>
  <c r="AD365" i="11"/>
  <c r="AC365" i="11"/>
  <c r="AB365" i="11"/>
  <c r="AA365" i="11"/>
  <c r="Y365" i="11"/>
  <c r="X365" i="11"/>
  <c r="W365" i="11"/>
  <c r="V365" i="11"/>
  <c r="U365" i="11"/>
  <c r="T365" i="11"/>
  <c r="R365" i="11"/>
  <c r="Q365" i="11"/>
  <c r="P365" i="11"/>
  <c r="O365" i="11"/>
  <c r="N365" i="11"/>
  <c r="M365" i="11"/>
  <c r="K365" i="11"/>
  <c r="G365" i="11"/>
  <c r="AF364" i="11"/>
  <c r="AE364" i="11"/>
  <c r="AD364" i="11"/>
  <c r="AC364" i="11"/>
  <c r="AB364" i="11"/>
  <c r="AA364" i="11"/>
  <c r="Y364" i="11"/>
  <c r="X364" i="11"/>
  <c r="W364" i="11"/>
  <c r="V364" i="11"/>
  <c r="U364" i="11"/>
  <c r="T364" i="11"/>
  <c r="R364" i="11"/>
  <c r="Q364" i="11"/>
  <c r="P364" i="11"/>
  <c r="O364" i="11"/>
  <c r="N364" i="11"/>
  <c r="M364" i="11"/>
  <c r="K364" i="11"/>
  <c r="G364" i="11"/>
  <c r="AF363" i="11"/>
  <c r="AE363" i="11"/>
  <c r="AD363" i="11"/>
  <c r="AC363" i="11"/>
  <c r="AB363" i="11"/>
  <c r="AA363" i="11"/>
  <c r="Y363" i="11"/>
  <c r="X363" i="11"/>
  <c r="W363" i="11"/>
  <c r="V363" i="11"/>
  <c r="U363" i="11"/>
  <c r="T363" i="11"/>
  <c r="R363" i="11"/>
  <c r="Q363" i="11"/>
  <c r="P363" i="11"/>
  <c r="O363" i="11"/>
  <c r="N363" i="11"/>
  <c r="M363" i="11"/>
  <c r="K363" i="11"/>
  <c r="G363" i="11"/>
  <c r="AW672" i="11"/>
  <c r="AF362" i="11"/>
  <c r="AE362" i="11"/>
  <c r="AD362" i="11"/>
  <c r="AC362" i="11"/>
  <c r="AB362" i="11"/>
  <c r="AA362" i="11"/>
  <c r="Y362" i="11"/>
  <c r="X362" i="11"/>
  <c r="W362" i="11"/>
  <c r="V362" i="11"/>
  <c r="U362" i="11"/>
  <c r="T362" i="11"/>
  <c r="R362" i="11"/>
  <c r="Q362" i="11"/>
  <c r="P362" i="11"/>
  <c r="O362" i="11"/>
  <c r="N362" i="11"/>
  <c r="M362" i="11"/>
  <c r="K362" i="11"/>
  <c r="G362" i="11"/>
  <c r="AW671" i="11"/>
  <c r="AF361" i="11"/>
  <c r="AE361" i="11"/>
  <c r="AD361" i="11"/>
  <c r="AC361" i="11"/>
  <c r="AB361" i="11"/>
  <c r="AA361" i="11"/>
  <c r="Y361" i="11"/>
  <c r="X361" i="11"/>
  <c r="W361" i="11"/>
  <c r="V361" i="11"/>
  <c r="U361" i="11"/>
  <c r="T361" i="11"/>
  <c r="R361" i="11"/>
  <c r="Q361" i="11"/>
  <c r="P361" i="11"/>
  <c r="O361" i="11"/>
  <c r="N361" i="11"/>
  <c r="M361" i="11"/>
  <c r="K361" i="11"/>
  <c r="J361" i="11"/>
  <c r="G361" i="11"/>
  <c r="AF360" i="11"/>
  <c r="AE360" i="11"/>
  <c r="AD360" i="11"/>
  <c r="AC360" i="11"/>
  <c r="AB360" i="11"/>
  <c r="AA360" i="11"/>
  <c r="Y360" i="11"/>
  <c r="X360" i="11"/>
  <c r="W360" i="11"/>
  <c r="V360" i="11"/>
  <c r="U360" i="11"/>
  <c r="T360" i="11"/>
  <c r="R360" i="11"/>
  <c r="Q360" i="11"/>
  <c r="P360" i="11"/>
  <c r="O360" i="11"/>
  <c r="N360" i="11"/>
  <c r="M360" i="11"/>
  <c r="K360" i="11"/>
  <c r="G360" i="11"/>
  <c r="AW669" i="11"/>
  <c r="AF359" i="11"/>
  <c r="AE359" i="11"/>
  <c r="AD359" i="11"/>
  <c r="AC359" i="11"/>
  <c r="AB359" i="11"/>
  <c r="AA359" i="11"/>
  <c r="Y359" i="11"/>
  <c r="X359" i="11"/>
  <c r="W359" i="11"/>
  <c r="V359" i="11"/>
  <c r="U359" i="11"/>
  <c r="T359" i="11"/>
  <c r="R359" i="11"/>
  <c r="Q359" i="11"/>
  <c r="P359" i="11"/>
  <c r="O359" i="11"/>
  <c r="N359" i="11"/>
  <c r="M359" i="11"/>
  <c r="K359" i="11"/>
  <c r="J359" i="11"/>
  <c r="J669" i="11" s="1"/>
  <c r="J23" i="11" s="1"/>
  <c r="G359" i="11"/>
  <c r="AW668" i="11"/>
  <c r="AF358" i="11"/>
  <c r="AE358" i="11"/>
  <c r="AD358" i="11"/>
  <c r="AC358" i="11"/>
  <c r="AB358" i="11"/>
  <c r="AA358" i="11"/>
  <c r="Y358" i="11"/>
  <c r="X358" i="11"/>
  <c r="W358" i="11"/>
  <c r="V358" i="11"/>
  <c r="U358" i="11"/>
  <c r="T358" i="11"/>
  <c r="R358" i="11"/>
  <c r="Q358" i="11"/>
  <c r="P358" i="11"/>
  <c r="O358" i="11"/>
  <c r="N358" i="11"/>
  <c r="M358" i="11"/>
  <c r="K358" i="11"/>
  <c r="G358" i="11"/>
  <c r="AW667" i="11"/>
  <c r="AF357" i="11"/>
  <c r="AE357" i="11"/>
  <c r="AD357" i="11"/>
  <c r="AC357" i="11"/>
  <c r="AB357" i="11"/>
  <c r="AA357" i="11"/>
  <c r="Y357" i="11"/>
  <c r="X357" i="11"/>
  <c r="W357" i="11"/>
  <c r="V357" i="11"/>
  <c r="U357" i="11"/>
  <c r="T357" i="11"/>
  <c r="R357" i="11"/>
  <c r="Q357" i="11"/>
  <c r="P357" i="11"/>
  <c r="O357" i="11"/>
  <c r="N357" i="11"/>
  <c r="M357" i="11"/>
  <c r="K357" i="11"/>
  <c r="G357" i="11"/>
  <c r="AW666" i="11"/>
  <c r="AF356" i="11"/>
  <c r="AE356" i="11"/>
  <c r="AD356" i="11"/>
  <c r="AC356" i="11"/>
  <c r="AB356" i="11"/>
  <c r="AA356" i="11"/>
  <c r="Y356" i="11"/>
  <c r="X356" i="11"/>
  <c r="W356" i="11"/>
  <c r="V356" i="11"/>
  <c r="U356" i="11"/>
  <c r="T356" i="11"/>
  <c r="R356" i="11"/>
  <c r="Q356" i="11"/>
  <c r="P356" i="11"/>
  <c r="O356" i="11"/>
  <c r="N356" i="11"/>
  <c r="M356" i="11"/>
  <c r="K356" i="11"/>
  <c r="G356" i="11"/>
  <c r="AW665" i="11"/>
  <c r="AF355" i="11"/>
  <c r="AE355" i="11"/>
  <c r="AD355" i="11"/>
  <c r="AC355" i="11"/>
  <c r="AB355" i="11"/>
  <c r="AA355" i="11"/>
  <c r="Y355" i="11"/>
  <c r="X355" i="11"/>
  <c r="W355" i="11"/>
  <c r="V355" i="11"/>
  <c r="U355" i="11"/>
  <c r="T355" i="11"/>
  <c r="R355" i="11"/>
  <c r="Q355" i="11"/>
  <c r="P355" i="11"/>
  <c r="O355" i="11"/>
  <c r="N355" i="11"/>
  <c r="M355" i="11"/>
  <c r="K355" i="11"/>
  <c r="G355" i="11"/>
  <c r="AF354" i="11"/>
  <c r="AE354" i="11"/>
  <c r="AD354" i="11"/>
  <c r="AC354" i="11"/>
  <c r="AB354" i="11"/>
  <c r="AA354" i="11"/>
  <c r="Y354" i="11"/>
  <c r="X354" i="11"/>
  <c r="W354" i="11"/>
  <c r="V354" i="11"/>
  <c r="U354" i="11"/>
  <c r="T354" i="11"/>
  <c r="R354" i="11"/>
  <c r="Q354" i="11"/>
  <c r="P354" i="11"/>
  <c r="O354" i="11"/>
  <c r="N354" i="11"/>
  <c r="M354" i="11"/>
  <c r="K354" i="11"/>
  <c r="G354" i="11"/>
  <c r="AF353" i="11"/>
  <c r="AE353" i="11"/>
  <c r="AD353" i="11"/>
  <c r="AC353" i="11"/>
  <c r="AB353" i="11"/>
  <c r="AA353" i="11"/>
  <c r="Y353" i="11"/>
  <c r="X353" i="11"/>
  <c r="W353" i="11"/>
  <c r="V353" i="11"/>
  <c r="U353" i="11"/>
  <c r="T353" i="11"/>
  <c r="R353" i="11"/>
  <c r="Q353" i="11"/>
  <c r="P353" i="11"/>
  <c r="O353" i="11"/>
  <c r="N353" i="11"/>
  <c r="M353" i="11"/>
  <c r="K353" i="11"/>
  <c r="G353" i="11"/>
  <c r="AF352" i="11"/>
  <c r="AE352" i="11"/>
  <c r="AD352" i="11"/>
  <c r="AC352" i="11"/>
  <c r="AB352" i="11"/>
  <c r="AA352" i="11"/>
  <c r="Y352" i="11"/>
  <c r="X352" i="11"/>
  <c r="W352" i="11"/>
  <c r="V352" i="11"/>
  <c r="U352" i="11"/>
  <c r="T352" i="11"/>
  <c r="R352" i="11"/>
  <c r="Q352" i="11"/>
  <c r="P352" i="11"/>
  <c r="O352" i="11"/>
  <c r="N352" i="11"/>
  <c r="M352" i="11"/>
  <c r="K352" i="11"/>
  <c r="G352" i="11"/>
  <c r="AF351" i="11"/>
  <c r="AE351" i="11"/>
  <c r="AD351" i="11"/>
  <c r="AC351" i="11"/>
  <c r="AB351" i="11"/>
  <c r="AA351" i="11"/>
  <c r="Y351" i="11"/>
  <c r="X351" i="11"/>
  <c r="W351" i="11"/>
  <c r="V351" i="11"/>
  <c r="U351" i="11"/>
  <c r="T351" i="11"/>
  <c r="R351" i="11"/>
  <c r="Q351" i="11"/>
  <c r="P351" i="11"/>
  <c r="O351" i="11"/>
  <c r="N351" i="11"/>
  <c r="M351" i="11"/>
  <c r="K351" i="11"/>
  <c r="G351" i="11"/>
  <c r="AF350" i="11"/>
  <c r="AE350" i="11"/>
  <c r="AD350" i="11"/>
  <c r="AC350" i="11"/>
  <c r="AB350" i="11"/>
  <c r="AA350" i="11"/>
  <c r="Y350" i="11"/>
  <c r="X350" i="11"/>
  <c r="W350" i="11"/>
  <c r="V350" i="11"/>
  <c r="U350" i="11"/>
  <c r="T350" i="11"/>
  <c r="R350" i="11"/>
  <c r="Q350" i="11"/>
  <c r="P350" i="11"/>
  <c r="O350" i="11"/>
  <c r="N350" i="11"/>
  <c r="M350" i="11"/>
  <c r="K350" i="11"/>
  <c r="G350" i="11"/>
  <c r="AW659" i="11"/>
  <c r="AF349" i="11"/>
  <c r="AE349" i="11"/>
  <c r="AD349" i="11"/>
  <c r="AC349" i="11"/>
  <c r="AB349" i="11"/>
  <c r="AA349" i="11"/>
  <c r="Y349" i="11"/>
  <c r="X349" i="11"/>
  <c r="W349" i="11"/>
  <c r="V349" i="11"/>
  <c r="U349" i="11"/>
  <c r="T349" i="11"/>
  <c r="R349" i="11"/>
  <c r="Q349" i="11"/>
  <c r="P349" i="11"/>
  <c r="O349" i="11"/>
  <c r="N349" i="11"/>
  <c r="M349" i="11"/>
  <c r="K349" i="11"/>
  <c r="G349" i="11"/>
  <c r="AF348" i="11"/>
  <c r="AE348" i="11"/>
  <c r="AD348" i="11"/>
  <c r="AC348" i="11"/>
  <c r="AB348" i="11"/>
  <c r="AA348" i="11"/>
  <c r="Y348" i="11"/>
  <c r="X348" i="11"/>
  <c r="W348" i="11"/>
  <c r="V348" i="11"/>
  <c r="U348" i="11"/>
  <c r="T348" i="11"/>
  <c r="R348" i="11"/>
  <c r="Q348" i="11"/>
  <c r="P348" i="11"/>
  <c r="O348" i="11"/>
  <c r="N348" i="11"/>
  <c r="M348" i="11"/>
  <c r="K348" i="11"/>
  <c r="G348" i="11"/>
  <c r="AW657" i="11"/>
  <c r="AF347" i="11"/>
  <c r="AE347" i="11"/>
  <c r="AD347" i="11"/>
  <c r="AC347" i="11"/>
  <c r="AB347" i="11"/>
  <c r="AA347" i="11"/>
  <c r="Y347" i="11"/>
  <c r="X347" i="11"/>
  <c r="W347" i="11"/>
  <c r="V347" i="11"/>
  <c r="U347" i="11"/>
  <c r="T347" i="11"/>
  <c r="R347" i="11"/>
  <c r="Q347" i="11"/>
  <c r="P347" i="11"/>
  <c r="O347" i="11"/>
  <c r="N347" i="11"/>
  <c r="M347" i="11"/>
  <c r="K347" i="11"/>
  <c r="G347" i="11"/>
  <c r="AW656" i="11"/>
  <c r="AF346" i="11"/>
  <c r="AE346" i="11"/>
  <c r="AD346" i="11"/>
  <c r="AC346" i="11"/>
  <c r="AB346" i="11"/>
  <c r="AA346" i="11"/>
  <c r="Y346" i="11"/>
  <c r="X346" i="11"/>
  <c r="W346" i="11"/>
  <c r="V346" i="11"/>
  <c r="U346" i="11"/>
  <c r="T346" i="11"/>
  <c r="R346" i="11"/>
  <c r="Q346" i="11"/>
  <c r="P346" i="11"/>
  <c r="O346" i="11"/>
  <c r="N346" i="11"/>
  <c r="M346" i="11"/>
  <c r="K346" i="11"/>
  <c r="H346" i="11"/>
  <c r="G346" i="11"/>
  <c r="AW655" i="11"/>
  <c r="AF345" i="11"/>
  <c r="AE345" i="11"/>
  <c r="AD345" i="11"/>
  <c r="AC345" i="11"/>
  <c r="AB345" i="11"/>
  <c r="AA345" i="11"/>
  <c r="Y345" i="11"/>
  <c r="X345" i="11"/>
  <c r="W345" i="11"/>
  <c r="V345" i="11"/>
  <c r="U345" i="11"/>
  <c r="T345" i="11"/>
  <c r="R345" i="11"/>
  <c r="Q345" i="11"/>
  <c r="P345" i="11"/>
  <c r="O345" i="11"/>
  <c r="N345" i="11"/>
  <c r="M345" i="11"/>
  <c r="K345" i="11"/>
  <c r="H345" i="11"/>
  <c r="G345" i="11"/>
  <c r="AW654" i="11"/>
  <c r="AF344" i="11"/>
  <c r="AE344" i="11"/>
  <c r="AD344" i="11"/>
  <c r="AC344" i="11"/>
  <c r="AB344" i="11"/>
  <c r="AA344" i="11"/>
  <c r="Y344" i="11"/>
  <c r="X344" i="11"/>
  <c r="W344" i="11"/>
  <c r="V344" i="11"/>
  <c r="U344" i="11"/>
  <c r="T344" i="11"/>
  <c r="R344" i="11"/>
  <c r="Q344" i="11"/>
  <c r="P344" i="11"/>
  <c r="O344" i="11"/>
  <c r="N344" i="11"/>
  <c r="M344" i="11"/>
  <c r="K344" i="11"/>
  <c r="H344" i="11"/>
  <c r="G344" i="11"/>
  <c r="AW653" i="11"/>
  <c r="AF343" i="11"/>
  <c r="AE343" i="11"/>
  <c r="AD343" i="11"/>
  <c r="AC343" i="11"/>
  <c r="AB343" i="11"/>
  <c r="AA343" i="11"/>
  <c r="Y343" i="11"/>
  <c r="X343" i="11"/>
  <c r="W343" i="11"/>
  <c r="V343" i="11"/>
  <c r="U343" i="11"/>
  <c r="T343" i="11"/>
  <c r="R343" i="11"/>
  <c r="Q343" i="11"/>
  <c r="P343" i="11"/>
  <c r="O343" i="11"/>
  <c r="N343" i="11"/>
  <c r="M343" i="11"/>
  <c r="K343" i="11"/>
  <c r="H343" i="11"/>
  <c r="G343" i="11"/>
  <c r="AF342" i="11"/>
  <c r="AE342" i="11"/>
  <c r="AD342" i="11"/>
  <c r="AC342" i="11"/>
  <c r="AB342" i="11"/>
  <c r="AA342" i="11"/>
  <c r="Y342" i="11"/>
  <c r="X342" i="11"/>
  <c r="W342" i="11"/>
  <c r="V342" i="11"/>
  <c r="U342" i="11"/>
  <c r="T342" i="11"/>
  <c r="R342" i="11"/>
  <c r="Q342" i="11"/>
  <c r="P342" i="11"/>
  <c r="O342" i="11"/>
  <c r="N342" i="11"/>
  <c r="M342" i="11"/>
  <c r="K342" i="11"/>
  <c r="G342" i="11"/>
  <c r="AF341" i="11"/>
  <c r="AE341" i="11"/>
  <c r="AD341" i="11"/>
  <c r="AC341" i="11"/>
  <c r="AB341" i="11"/>
  <c r="AA341" i="11"/>
  <c r="Y341" i="11"/>
  <c r="X341" i="11"/>
  <c r="W341" i="11"/>
  <c r="V341" i="11"/>
  <c r="U341" i="11"/>
  <c r="T341" i="11"/>
  <c r="R341" i="11"/>
  <c r="Q341" i="11"/>
  <c r="P341" i="11"/>
  <c r="O341" i="11"/>
  <c r="N341" i="11"/>
  <c r="M341" i="11"/>
  <c r="K341" i="11"/>
  <c r="H341" i="11"/>
  <c r="G341" i="11"/>
  <c r="AF340" i="11"/>
  <c r="AE340" i="11"/>
  <c r="AD340" i="11"/>
  <c r="AC340" i="11"/>
  <c r="AB340" i="11"/>
  <c r="AA340" i="11"/>
  <c r="Y340" i="11"/>
  <c r="X340" i="11"/>
  <c r="W340" i="11"/>
  <c r="V340" i="11"/>
  <c r="U340" i="11"/>
  <c r="T340" i="11"/>
  <c r="R340" i="11"/>
  <c r="Q340" i="11"/>
  <c r="P340" i="11"/>
  <c r="O340" i="11"/>
  <c r="N340" i="11"/>
  <c r="M340" i="11"/>
  <c r="K340" i="11"/>
  <c r="H340" i="11"/>
  <c r="G340" i="11"/>
  <c r="AF339" i="11"/>
  <c r="AE339" i="11"/>
  <c r="AD339" i="11"/>
  <c r="AC339" i="11"/>
  <c r="AB339" i="11"/>
  <c r="AA339" i="11"/>
  <c r="Y339" i="11"/>
  <c r="X339" i="11"/>
  <c r="W339" i="11"/>
  <c r="V339" i="11"/>
  <c r="U339" i="11"/>
  <c r="T339" i="11"/>
  <c r="R339" i="11"/>
  <c r="Q339" i="11"/>
  <c r="P339" i="11"/>
  <c r="O339" i="11"/>
  <c r="N339" i="11"/>
  <c r="M339" i="11"/>
  <c r="K339" i="11"/>
  <c r="H339" i="11"/>
  <c r="G339" i="11"/>
  <c r="H338" i="11"/>
  <c r="U334" i="11"/>
  <c r="U330" i="11"/>
  <c r="U329" i="11"/>
  <c r="U328" i="11"/>
  <c r="L328" i="11"/>
  <c r="U326" i="11"/>
  <c r="L326" i="11"/>
  <c r="AI325" i="11"/>
  <c r="AH325" i="11"/>
  <c r="AG325" i="11"/>
  <c r="AF325" i="11"/>
  <c r="AE325" i="11"/>
  <c r="AD325" i="11"/>
  <c r="AA325" i="11"/>
  <c r="Z325" i="11"/>
  <c r="Y325" i="11"/>
  <c r="X325" i="11"/>
  <c r="W325" i="11"/>
  <c r="V325" i="11"/>
  <c r="S325" i="11"/>
  <c r="R325" i="11"/>
  <c r="Q325" i="11"/>
  <c r="P325" i="11"/>
  <c r="O325" i="11"/>
  <c r="N325" i="11"/>
  <c r="AJ324" i="11"/>
  <c r="AC334" i="11" s="1"/>
  <c r="L324" i="11"/>
  <c r="L334" i="11" s="1"/>
  <c r="AJ320" i="11"/>
  <c r="AC330" i="11" s="1"/>
  <c r="L320" i="11"/>
  <c r="L330" i="11" s="1"/>
  <c r="AJ319" i="11"/>
  <c r="AC329" i="11" s="1"/>
  <c r="L319" i="11"/>
  <c r="L329" i="11" s="1"/>
  <c r="AJ318" i="11"/>
  <c r="AC328" i="11" s="1"/>
  <c r="AU315" i="11"/>
  <c r="AI326" i="11" s="1"/>
  <c r="AT315" i="11"/>
  <c r="AS315" i="11"/>
  <c r="AH326" i="11" s="1"/>
  <c r="AR315" i="11"/>
  <c r="AQ315" i="11"/>
  <c r="AG326" i="11" s="1"/>
  <c r="AP315" i="11"/>
  <c r="AO315" i="11"/>
  <c r="AF326" i="11" s="1"/>
  <c r="AN315" i="11"/>
  <c r="AM315" i="11"/>
  <c r="AE326" i="11" s="1"/>
  <c r="AL315" i="11"/>
  <c r="AD326" i="11" s="1"/>
  <c r="AK315" i="11"/>
  <c r="AJ315" i="11"/>
  <c r="AC326" i="11" s="1"/>
  <c r="AI315" i="11"/>
  <c r="AA326" i="11" s="1"/>
  <c r="AH315" i="11"/>
  <c r="AG315" i="11"/>
  <c r="Z326" i="11" s="1"/>
  <c r="AF315" i="11"/>
  <c r="AE315" i="11"/>
  <c r="Y326" i="11" s="1"/>
  <c r="AD315" i="11"/>
  <c r="AC315" i="11"/>
  <c r="X326" i="11" s="1"/>
  <c r="AB315" i="11"/>
  <c r="AA315" i="11"/>
  <c r="W326" i="11" s="1"/>
  <c r="Z315" i="11"/>
  <c r="V326" i="11" s="1"/>
  <c r="Y315" i="11"/>
  <c r="W315" i="11"/>
  <c r="S326" i="11" s="1"/>
  <c r="V315" i="11"/>
  <c r="U315" i="11"/>
  <c r="R326" i="11" s="1"/>
  <c r="T315" i="11"/>
  <c r="S315" i="11"/>
  <c r="Q326" i="11" s="1"/>
  <c r="R315" i="11"/>
  <c r="Q315" i="11"/>
  <c r="P326" i="11" s="1"/>
  <c r="P315" i="11"/>
  <c r="O315" i="11"/>
  <c r="O326" i="11" s="1"/>
  <c r="N315" i="11"/>
  <c r="N326" i="11" s="1"/>
  <c r="M315" i="11"/>
  <c r="AJ314" i="11"/>
  <c r="AC325" i="11" s="1"/>
  <c r="X314" i="11"/>
  <c r="X316" i="11" s="1"/>
  <c r="AJ316" i="11" s="1"/>
  <c r="L314" i="11"/>
  <c r="L325" i="11" s="1"/>
  <c r="AC312" i="11"/>
  <c r="U312" i="11"/>
  <c r="L312" i="11"/>
  <c r="AC308" i="11"/>
  <c r="U308" i="11"/>
  <c r="U307" i="11"/>
  <c r="U306" i="11"/>
  <c r="L306" i="11"/>
  <c r="U304" i="11"/>
  <c r="L304" i="11"/>
  <c r="AI303" i="11"/>
  <c r="AH303" i="11"/>
  <c r="AG303" i="11"/>
  <c r="AF303" i="11"/>
  <c r="AE303" i="11"/>
  <c r="AD303" i="11"/>
  <c r="AA303" i="11"/>
  <c r="Z303" i="11"/>
  <c r="Y303" i="11"/>
  <c r="X303" i="11"/>
  <c r="W303" i="11"/>
  <c r="V303" i="11"/>
  <c r="U303" i="11"/>
  <c r="S303" i="11"/>
  <c r="R303" i="11"/>
  <c r="Q303" i="11"/>
  <c r="P303" i="11"/>
  <c r="O303" i="11"/>
  <c r="N303" i="11"/>
  <c r="AJ302" i="11"/>
  <c r="L302" i="11"/>
  <c r="X301" i="11"/>
  <c r="X300" i="11"/>
  <c r="X299" i="11"/>
  <c r="U309" i="11" s="1"/>
  <c r="AJ298" i="11"/>
  <c r="L298" i="11"/>
  <c r="L308" i="11" s="1"/>
  <c r="AJ297" i="11"/>
  <c r="AC307" i="11" s="1"/>
  <c r="L297" i="11"/>
  <c r="L307" i="11" s="1"/>
  <c r="AJ296" i="11"/>
  <c r="AC306" i="11" s="1"/>
  <c r="X295" i="11"/>
  <c r="AJ295" i="11" s="1"/>
  <c r="AC305" i="11" s="1"/>
  <c r="X294" i="11"/>
  <c r="AJ294" i="11" s="1"/>
  <c r="AU293" i="11"/>
  <c r="AI304" i="11" s="1"/>
  <c r="AT293" i="11"/>
  <c r="AS293" i="11"/>
  <c r="AH304" i="11" s="1"/>
  <c r="AR293" i="11"/>
  <c r="AQ293" i="11"/>
  <c r="AG304" i="11" s="1"/>
  <c r="AP293" i="11"/>
  <c r="AO293" i="11"/>
  <c r="AF304" i="11" s="1"/>
  <c r="AN293" i="11"/>
  <c r="AM293" i="11"/>
  <c r="AE304" i="11" s="1"/>
  <c r="AL293" i="11"/>
  <c r="AD304" i="11" s="1"/>
  <c r="AK293" i="11"/>
  <c r="AJ293" i="11"/>
  <c r="AC304" i="11" s="1"/>
  <c r="AI293" i="11"/>
  <c r="AA304" i="11" s="1"/>
  <c r="AH293" i="11"/>
  <c r="AG293" i="11"/>
  <c r="Z304" i="11" s="1"/>
  <c r="AF293" i="11"/>
  <c r="AE293" i="11"/>
  <c r="Y304" i="11" s="1"/>
  <c r="AD293" i="11"/>
  <c r="AC293" i="11"/>
  <c r="X304" i="11" s="1"/>
  <c r="AB293" i="11"/>
  <c r="AA293" i="11"/>
  <c r="W304" i="11" s="1"/>
  <c r="Z293" i="11"/>
  <c r="V304" i="11" s="1"/>
  <c r="Y293" i="11"/>
  <c r="W293" i="11"/>
  <c r="S304" i="11" s="1"/>
  <c r="V293" i="11"/>
  <c r="U293" i="11"/>
  <c r="R304" i="11" s="1"/>
  <c r="T293" i="11"/>
  <c r="S293" i="11"/>
  <c r="Q304" i="11" s="1"/>
  <c r="R293" i="11"/>
  <c r="Q293" i="11"/>
  <c r="P304" i="11" s="1"/>
  <c r="P293" i="11"/>
  <c r="O293" i="11"/>
  <c r="O304" i="11" s="1"/>
  <c r="N293" i="11"/>
  <c r="N304" i="11" s="1"/>
  <c r="M293" i="11"/>
  <c r="AJ292" i="11"/>
  <c r="AC303" i="11" s="1"/>
  <c r="L292" i="11"/>
  <c r="K90" i="11"/>
  <c r="F90" i="11"/>
  <c r="G89" i="11"/>
  <c r="F89" i="11"/>
  <c r="G88" i="11"/>
  <c r="F88" i="11"/>
  <c r="G87" i="11"/>
  <c r="F87" i="11"/>
  <c r="G86" i="11"/>
  <c r="F86" i="11"/>
  <c r="AY85" i="11"/>
  <c r="H85" i="11"/>
  <c r="F85" i="11"/>
  <c r="H84" i="11"/>
  <c r="G84" i="11"/>
  <c r="F84" i="11"/>
  <c r="AY83" i="11"/>
  <c r="H83" i="11"/>
  <c r="F83" i="11"/>
  <c r="AY82" i="11"/>
  <c r="H82" i="11"/>
  <c r="F82" i="11"/>
  <c r="AY81" i="11"/>
  <c r="H81" i="11"/>
  <c r="F81" i="11"/>
  <c r="AY80" i="11"/>
  <c r="H80" i="11"/>
  <c r="F80" i="11"/>
  <c r="H79" i="11"/>
  <c r="F79" i="11"/>
  <c r="H78" i="11"/>
  <c r="F78" i="11"/>
  <c r="K77" i="11"/>
  <c r="F77" i="11"/>
  <c r="K76" i="11"/>
  <c r="F76" i="11"/>
  <c r="K75" i="11"/>
  <c r="F75" i="11"/>
  <c r="K74" i="11"/>
  <c r="H74" i="11"/>
  <c r="F74" i="11"/>
  <c r="AY73" i="11"/>
  <c r="K73" i="11"/>
  <c r="F73" i="11"/>
  <c r="K72" i="11"/>
  <c r="F72" i="11"/>
  <c r="K71" i="11"/>
  <c r="H71" i="11"/>
  <c r="G71" i="11"/>
  <c r="F71" i="11"/>
  <c r="AY70" i="11"/>
  <c r="K70" i="11"/>
  <c r="F70" i="11"/>
  <c r="AY69" i="11"/>
  <c r="K69" i="11"/>
  <c r="F69" i="11"/>
  <c r="AY68" i="11"/>
  <c r="K68" i="11"/>
  <c r="G68" i="11"/>
  <c r="F68" i="11"/>
  <c r="AY67" i="11"/>
  <c r="K67" i="11"/>
  <c r="F67" i="11"/>
  <c r="K66" i="11"/>
  <c r="G66" i="11"/>
  <c r="F66" i="11"/>
  <c r="K65" i="11"/>
  <c r="F65" i="11"/>
  <c r="K64" i="11"/>
  <c r="F64" i="11"/>
  <c r="K63" i="11"/>
  <c r="G63" i="11"/>
  <c r="F63" i="11"/>
  <c r="K62" i="11"/>
  <c r="H62" i="11"/>
  <c r="F62" i="11"/>
  <c r="AY61" i="11"/>
  <c r="K61" i="11"/>
  <c r="F61" i="11"/>
  <c r="K60" i="11"/>
  <c r="F60" i="11"/>
  <c r="K59" i="11"/>
  <c r="H59" i="11"/>
  <c r="F59" i="11"/>
  <c r="K58" i="11"/>
  <c r="G58" i="11"/>
  <c r="F58" i="11"/>
  <c r="AY57" i="11"/>
  <c r="K57" i="11"/>
  <c r="F57" i="11"/>
  <c r="AY56" i="11"/>
  <c r="K56" i="11"/>
  <c r="F56" i="11"/>
  <c r="AY55" i="11"/>
  <c r="K55" i="11"/>
  <c r="F55" i="11"/>
  <c r="F54" i="11"/>
  <c r="F53" i="11"/>
  <c r="K52" i="11"/>
  <c r="F52" i="11"/>
  <c r="F51" i="11"/>
  <c r="K50" i="11"/>
  <c r="F50" i="11"/>
  <c r="AY49" i="11"/>
  <c r="K49" i="11"/>
  <c r="F49" i="11"/>
  <c r="F48" i="11"/>
  <c r="AY47" i="11"/>
  <c r="F47" i="11"/>
  <c r="F46" i="11"/>
  <c r="F45" i="11"/>
  <c r="AY44" i="11"/>
  <c r="K44" i="11"/>
  <c r="F44" i="11"/>
  <c r="AY43" i="11"/>
  <c r="K43" i="11"/>
  <c r="G43" i="11"/>
  <c r="F43" i="11"/>
  <c r="F42" i="11"/>
  <c r="K41" i="11"/>
  <c r="F41" i="11"/>
  <c r="K40" i="11"/>
  <c r="F40" i="11"/>
  <c r="F39" i="11"/>
  <c r="F38" i="11"/>
  <c r="AY37" i="11"/>
  <c r="F37" i="11"/>
  <c r="F36" i="11"/>
  <c r="AY35" i="11"/>
  <c r="J35" i="11"/>
  <c r="G35" i="11"/>
  <c r="F35" i="11"/>
  <c r="AY34" i="11"/>
  <c r="G34" i="11"/>
  <c r="F34" i="11"/>
  <c r="AY33" i="11"/>
  <c r="G33" i="11"/>
  <c r="F33" i="11"/>
  <c r="AY32" i="11"/>
  <c r="G32" i="11"/>
  <c r="F32" i="11"/>
  <c r="AY31" i="11"/>
  <c r="G31" i="11"/>
  <c r="F31" i="11"/>
  <c r="G30" i="11"/>
  <c r="F30" i="11"/>
  <c r="G29" i="11"/>
  <c r="F29" i="11"/>
  <c r="G28" i="11"/>
  <c r="F28" i="11"/>
  <c r="G27" i="11"/>
  <c r="F27" i="11"/>
  <c r="G26" i="11"/>
  <c r="F26" i="11"/>
  <c r="AY25" i="11"/>
  <c r="G25" i="11"/>
  <c r="F25" i="11"/>
  <c r="G24" i="11"/>
  <c r="F24" i="11"/>
  <c r="AY23" i="11"/>
  <c r="F23" i="11"/>
  <c r="AY22" i="11"/>
  <c r="G22" i="11"/>
  <c r="F22" i="11"/>
  <c r="AY21" i="11"/>
  <c r="G21" i="11"/>
  <c r="F21" i="11"/>
  <c r="AY20" i="11"/>
  <c r="G20" i="11"/>
  <c r="F20" i="11"/>
  <c r="AY19" i="11"/>
  <c r="G19" i="11"/>
  <c r="F19" i="11"/>
  <c r="G18" i="11"/>
  <c r="F18" i="11"/>
  <c r="G17" i="11"/>
  <c r="F17" i="11"/>
  <c r="H16" i="11"/>
  <c r="G16" i="11"/>
  <c r="F16" i="11"/>
  <c r="G15" i="11"/>
  <c r="F15" i="11"/>
  <c r="G14" i="11"/>
  <c r="F14" i="11"/>
  <c r="AY13" i="11"/>
  <c r="G13" i="11"/>
  <c r="F13" i="11"/>
  <c r="AY12" i="11"/>
  <c r="G12" i="11"/>
  <c r="F12" i="11"/>
  <c r="AY11" i="11"/>
  <c r="G11" i="11"/>
  <c r="F11" i="11"/>
  <c r="AY10" i="11"/>
  <c r="H10" i="11"/>
  <c r="G10" i="11"/>
  <c r="F10" i="11"/>
  <c r="AY9" i="11"/>
  <c r="K9" i="11"/>
  <c r="H9" i="11"/>
  <c r="G9" i="11"/>
  <c r="F9" i="11"/>
  <c r="AY8" i="11"/>
  <c r="H8" i="11"/>
  <c r="G8" i="11"/>
  <c r="F8" i="11"/>
  <c r="AY7" i="11"/>
  <c r="H7" i="11"/>
  <c r="G7" i="11"/>
  <c r="F7" i="11"/>
  <c r="H6" i="11"/>
  <c r="G6" i="11"/>
  <c r="F6" i="11"/>
  <c r="H5" i="11"/>
  <c r="G5" i="11"/>
  <c r="F5" i="11"/>
  <c r="H4" i="11"/>
  <c r="G4" i="11"/>
  <c r="F4" i="11"/>
  <c r="H3" i="11"/>
  <c r="G3" i="11"/>
  <c r="F3" i="11"/>
  <c r="BB2" i="11"/>
  <c r="BA2" i="11"/>
  <c r="AZ2" i="11"/>
  <c r="L2" i="11"/>
  <c r="K2" i="11"/>
  <c r="J2" i="11"/>
  <c r="I2" i="11"/>
  <c r="H2" i="11"/>
  <c r="G2" i="11"/>
  <c r="F2" i="11"/>
  <c r="X314" i="1"/>
  <c r="AU315" i="1"/>
  <c r="AT315" i="1"/>
  <c r="AS315" i="1"/>
  <c r="AR315" i="1"/>
  <c r="AQ315" i="1"/>
  <c r="AP315" i="1"/>
  <c r="AO315" i="1"/>
  <c r="AN315" i="1"/>
  <c r="AM315" i="1"/>
  <c r="AL315" i="1"/>
  <c r="AK315" i="1"/>
  <c r="Z315" i="1"/>
  <c r="AA315" i="1"/>
  <c r="AB315" i="1"/>
  <c r="AC315" i="1"/>
  <c r="AD315" i="1"/>
  <c r="AE315" i="1"/>
  <c r="AF315" i="1"/>
  <c r="AG315" i="1"/>
  <c r="AH315" i="1"/>
  <c r="AI315" i="1"/>
  <c r="Y315" i="1"/>
  <c r="N315" i="1"/>
  <c r="O315" i="1"/>
  <c r="P315" i="1"/>
  <c r="Q315" i="1"/>
  <c r="R315" i="1"/>
  <c r="S315" i="1"/>
  <c r="T315" i="1"/>
  <c r="U315" i="1"/>
  <c r="V315" i="1"/>
  <c r="W315" i="1"/>
  <c r="M315" i="1"/>
  <c r="U334" i="1"/>
  <c r="U330" i="1"/>
  <c r="U329" i="1"/>
  <c r="U328" i="1"/>
  <c r="L328" i="1"/>
  <c r="U326" i="1"/>
  <c r="L326" i="1"/>
  <c r="AI325" i="1"/>
  <c r="AH325" i="1"/>
  <c r="AG325" i="1"/>
  <c r="AF325" i="1"/>
  <c r="AE325" i="1"/>
  <c r="AD325" i="1"/>
  <c r="AA325" i="1"/>
  <c r="Z325" i="1"/>
  <c r="Y325" i="1"/>
  <c r="X325" i="1"/>
  <c r="W325" i="1"/>
  <c r="V325" i="1"/>
  <c r="U325" i="1"/>
  <c r="S325" i="1"/>
  <c r="R325" i="1"/>
  <c r="Q325" i="1"/>
  <c r="P325" i="1"/>
  <c r="O325" i="1"/>
  <c r="N325" i="1"/>
  <c r="AJ324" i="1"/>
  <c r="AC334" i="1" s="1"/>
  <c r="L324" i="1"/>
  <c r="L334" i="1" s="1"/>
  <c r="X323" i="1"/>
  <c r="AJ323" i="1" s="1"/>
  <c r="AC333" i="1" s="1"/>
  <c r="X322" i="1"/>
  <c r="AJ322" i="1" s="1"/>
  <c r="AC332" i="1" s="1"/>
  <c r="X321" i="1"/>
  <c r="U331" i="1" s="1"/>
  <c r="AJ320" i="1"/>
  <c r="AC330" i="1" s="1"/>
  <c r="L320" i="1"/>
  <c r="L330" i="1" s="1"/>
  <c r="AJ319" i="1"/>
  <c r="AC329" i="1" s="1"/>
  <c r="L319" i="1"/>
  <c r="L329" i="1" s="1"/>
  <c r="AJ318" i="1"/>
  <c r="AC328" i="1" s="1"/>
  <c r="X317" i="1"/>
  <c r="AJ317" i="1" s="1"/>
  <c r="AC327" i="1" s="1"/>
  <c r="X316" i="1"/>
  <c r="AJ316" i="1" s="1"/>
  <c r="AJ315" i="1"/>
  <c r="AC326" i="1" s="1"/>
  <c r="AJ314" i="1"/>
  <c r="AC325" i="1" s="1"/>
  <c r="L314" i="1"/>
  <c r="L317" i="1" s="1"/>
  <c r="L327" i="1" s="1"/>
  <c r="AF356" i="1"/>
  <c r="AE356" i="1"/>
  <c r="AD356" i="1"/>
  <c r="AC356" i="1"/>
  <c r="AB356" i="1"/>
  <c r="AA356" i="1"/>
  <c r="Y356" i="1"/>
  <c r="X356" i="1"/>
  <c r="W356" i="1"/>
  <c r="V356" i="1"/>
  <c r="U356" i="1"/>
  <c r="T356" i="1"/>
  <c r="R356" i="1"/>
  <c r="Q356" i="1"/>
  <c r="P356" i="1"/>
  <c r="O356" i="1"/>
  <c r="N356" i="1"/>
  <c r="M356" i="1"/>
  <c r="K356" i="1"/>
  <c r="J356" i="1"/>
  <c r="I356" i="1" s="1"/>
  <c r="G356" i="1"/>
  <c r="AF355" i="1"/>
  <c r="AE355" i="1"/>
  <c r="AD355" i="1"/>
  <c r="AC355" i="1"/>
  <c r="AB355" i="1"/>
  <c r="AA355" i="1"/>
  <c r="Y355" i="1"/>
  <c r="X355" i="1"/>
  <c r="W355" i="1"/>
  <c r="V355" i="1"/>
  <c r="U355" i="1"/>
  <c r="T355" i="1"/>
  <c r="R355" i="1"/>
  <c r="Q355" i="1"/>
  <c r="P355" i="1"/>
  <c r="O355" i="1"/>
  <c r="N355" i="1"/>
  <c r="M355" i="1"/>
  <c r="K355" i="1"/>
  <c r="J355" i="1"/>
  <c r="I355" i="1" s="1"/>
  <c r="G355" i="1"/>
  <c r="J354" i="1"/>
  <c r="I354" i="1" s="1"/>
  <c r="AF354" i="1"/>
  <c r="AE354" i="1"/>
  <c r="AD354" i="1"/>
  <c r="AC354" i="1"/>
  <c r="AB354" i="1"/>
  <c r="AA354" i="1"/>
  <c r="Y354" i="1"/>
  <c r="X354" i="1"/>
  <c r="W354" i="1"/>
  <c r="V354" i="1"/>
  <c r="U354" i="1"/>
  <c r="T354" i="1"/>
  <c r="R354" i="1"/>
  <c r="Q354" i="1"/>
  <c r="P354" i="1"/>
  <c r="O354" i="1"/>
  <c r="N354" i="1"/>
  <c r="M354" i="1"/>
  <c r="K354" i="1"/>
  <c r="G354" i="1"/>
  <c r="J353" i="1"/>
  <c r="I353" i="1" s="1"/>
  <c r="AF353" i="1"/>
  <c r="AE353" i="1"/>
  <c r="AD353" i="1"/>
  <c r="AC353" i="1"/>
  <c r="AB353" i="1"/>
  <c r="AA353" i="1"/>
  <c r="Y353" i="1"/>
  <c r="X353" i="1"/>
  <c r="W353" i="1"/>
  <c r="V353" i="1"/>
  <c r="U353" i="1"/>
  <c r="T353" i="1"/>
  <c r="R353" i="1"/>
  <c r="Q353" i="1"/>
  <c r="P353" i="1"/>
  <c r="O353" i="1"/>
  <c r="N353" i="1"/>
  <c r="M353" i="1"/>
  <c r="K353" i="1"/>
  <c r="G353" i="1"/>
  <c r="J352" i="1"/>
  <c r="I352" i="1" s="1"/>
  <c r="AF352" i="1"/>
  <c r="AE352" i="1"/>
  <c r="AD352" i="1"/>
  <c r="AC352" i="1"/>
  <c r="AB352" i="1"/>
  <c r="AA352" i="1"/>
  <c r="Y352" i="1"/>
  <c r="X352" i="1"/>
  <c r="W352" i="1"/>
  <c r="V352" i="1"/>
  <c r="U352" i="1"/>
  <c r="T352" i="1"/>
  <c r="R352" i="1"/>
  <c r="Q352" i="1"/>
  <c r="P352" i="1"/>
  <c r="O352" i="1"/>
  <c r="N352" i="1"/>
  <c r="M352" i="1"/>
  <c r="K352" i="1"/>
  <c r="G352" i="1"/>
  <c r="AF351" i="1"/>
  <c r="AE351" i="1"/>
  <c r="AD351" i="1"/>
  <c r="AC351" i="1"/>
  <c r="AB351" i="1"/>
  <c r="AA351" i="1"/>
  <c r="Y351" i="1"/>
  <c r="X351" i="1"/>
  <c r="W351" i="1"/>
  <c r="V351" i="1"/>
  <c r="U351" i="1"/>
  <c r="T351" i="1"/>
  <c r="R351" i="1"/>
  <c r="Q351" i="1"/>
  <c r="P351" i="1"/>
  <c r="O351" i="1"/>
  <c r="N351" i="1"/>
  <c r="M351" i="1"/>
  <c r="K351" i="1"/>
  <c r="G351" i="1"/>
  <c r="AF350" i="1"/>
  <c r="AE350" i="1"/>
  <c r="AD350" i="1"/>
  <c r="AC350" i="1"/>
  <c r="AB350" i="1"/>
  <c r="AA350" i="1"/>
  <c r="Y350" i="1"/>
  <c r="X350" i="1"/>
  <c r="W350" i="1"/>
  <c r="V350" i="1"/>
  <c r="U350" i="1"/>
  <c r="T350" i="1"/>
  <c r="R350" i="1"/>
  <c r="Q350" i="1"/>
  <c r="P350" i="1"/>
  <c r="O350" i="1"/>
  <c r="N350" i="1"/>
  <c r="M350" i="1"/>
  <c r="K350" i="1"/>
  <c r="G350" i="1"/>
  <c r="AF349" i="1"/>
  <c r="AE349" i="1"/>
  <c r="AD349" i="1"/>
  <c r="AC349" i="1"/>
  <c r="AB349" i="1"/>
  <c r="AA349" i="1"/>
  <c r="Y349" i="1"/>
  <c r="X349" i="1"/>
  <c r="W349" i="1"/>
  <c r="V349" i="1"/>
  <c r="U349" i="1"/>
  <c r="T349" i="1"/>
  <c r="R349" i="1"/>
  <c r="Q349" i="1"/>
  <c r="P349" i="1"/>
  <c r="O349" i="1"/>
  <c r="N349" i="1"/>
  <c r="M349" i="1"/>
  <c r="K349" i="1"/>
  <c r="G349" i="1"/>
  <c r="AF348" i="1"/>
  <c r="AE348" i="1"/>
  <c r="AD348" i="1"/>
  <c r="AC348" i="1"/>
  <c r="AB348" i="1"/>
  <c r="AA348" i="1"/>
  <c r="Y348" i="1"/>
  <c r="X348" i="1"/>
  <c r="W348" i="1"/>
  <c r="V348" i="1"/>
  <c r="U348" i="1"/>
  <c r="T348" i="1"/>
  <c r="R348" i="1"/>
  <c r="Q348" i="1"/>
  <c r="P348" i="1"/>
  <c r="O348" i="1"/>
  <c r="N348" i="1"/>
  <c r="M348" i="1"/>
  <c r="K348" i="1"/>
  <c r="G348" i="1"/>
  <c r="J347" i="1"/>
  <c r="I347" i="1" s="1"/>
  <c r="AF347" i="1"/>
  <c r="AE347" i="1"/>
  <c r="AD347" i="1"/>
  <c r="AC347" i="1"/>
  <c r="AB347" i="1"/>
  <c r="AA347" i="1"/>
  <c r="Y347" i="1"/>
  <c r="X347" i="1"/>
  <c r="W347" i="1"/>
  <c r="V347" i="1"/>
  <c r="U347" i="1"/>
  <c r="T347" i="1"/>
  <c r="R347" i="1"/>
  <c r="Q347" i="1"/>
  <c r="P347" i="1"/>
  <c r="O347" i="1"/>
  <c r="N347" i="1"/>
  <c r="M347" i="1"/>
  <c r="K347" i="1"/>
  <c r="G347" i="1"/>
  <c r="AF346" i="1"/>
  <c r="AE346" i="1"/>
  <c r="AD346" i="1"/>
  <c r="AC346" i="1"/>
  <c r="AB346" i="1"/>
  <c r="AA346" i="1"/>
  <c r="Y346" i="1"/>
  <c r="X346" i="1"/>
  <c r="W346" i="1"/>
  <c r="V346" i="1"/>
  <c r="U346" i="1"/>
  <c r="T346" i="1"/>
  <c r="R346" i="1"/>
  <c r="Q346" i="1"/>
  <c r="P346" i="1"/>
  <c r="O346" i="1"/>
  <c r="N346" i="1"/>
  <c r="M346" i="1"/>
  <c r="K346" i="1"/>
  <c r="G346" i="1"/>
  <c r="AF345" i="1"/>
  <c r="AE345" i="1"/>
  <c r="AD345" i="1"/>
  <c r="AC345" i="1"/>
  <c r="AB345" i="1"/>
  <c r="AA345" i="1"/>
  <c r="Y345" i="1"/>
  <c r="X345" i="1"/>
  <c r="W345" i="1"/>
  <c r="V345" i="1"/>
  <c r="U345" i="1"/>
  <c r="T345" i="1"/>
  <c r="R345" i="1"/>
  <c r="Q345" i="1"/>
  <c r="P345" i="1"/>
  <c r="O345" i="1"/>
  <c r="N345" i="1"/>
  <c r="M345" i="1"/>
  <c r="K345" i="1"/>
  <c r="G345" i="1"/>
  <c r="J344" i="1"/>
  <c r="I344" i="1" s="1"/>
  <c r="AF344" i="1"/>
  <c r="AE344" i="1"/>
  <c r="AD344" i="1"/>
  <c r="AC344" i="1"/>
  <c r="AB344" i="1"/>
  <c r="AA344" i="1"/>
  <c r="Y344" i="1"/>
  <c r="X344" i="1"/>
  <c r="W344" i="1"/>
  <c r="V344" i="1"/>
  <c r="U344" i="1"/>
  <c r="T344" i="1"/>
  <c r="R344" i="1"/>
  <c r="Q344" i="1"/>
  <c r="P344" i="1"/>
  <c r="O344" i="1"/>
  <c r="N344" i="1"/>
  <c r="M344" i="1"/>
  <c r="K344" i="1"/>
  <c r="G344" i="1"/>
  <c r="J343" i="1"/>
  <c r="I343" i="1" s="1"/>
  <c r="AF343" i="1"/>
  <c r="AE343" i="1"/>
  <c r="AD343" i="1"/>
  <c r="AC343" i="1"/>
  <c r="AB343" i="1"/>
  <c r="AA343" i="1"/>
  <c r="Y343" i="1"/>
  <c r="X343" i="1"/>
  <c r="W343" i="1"/>
  <c r="V343" i="1"/>
  <c r="U343" i="1"/>
  <c r="T343" i="1"/>
  <c r="R343" i="1"/>
  <c r="Q343" i="1"/>
  <c r="P343" i="1"/>
  <c r="O343" i="1"/>
  <c r="N343" i="1"/>
  <c r="M343" i="1"/>
  <c r="K343" i="1"/>
  <c r="G343" i="1"/>
  <c r="J342" i="1"/>
  <c r="I342" i="1" s="1"/>
  <c r="AF342" i="1"/>
  <c r="AE342" i="1"/>
  <c r="AD342" i="1"/>
  <c r="AC342" i="1"/>
  <c r="AB342" i="1"/>
  <c r="AA342" i="1"/>
  <c r="Y342" i="1"/>
  <c r="X342" i="1"/>
  <c r="W342" i="1"/>
  <c r="V342" i="1"/>
  <c r="U342" i="1"/>
  <c r="T342" i="1"/>
  <c r="R342" i="1"/>
  <c r="Q342" i="1"/>
  <c r="P342" i="1"/>
  <c r="O342" i="1"/>
  <c r="N342" i="1"/>
  <c r="M342" i="1"/>
  <c r="K342" i="1"/>
  <c r="G342" i="1"/>
  <c r="J341" i="1"/>
  <c r="I341" i="1" s="1"/>
  <c r="AF341" i="1"/>
  <c r="AE341" i="1"/>
  <c r="AD341" i="1"/>
  <c r="AC341" i="1"/>
  <c r="AB341" i="1"/>
  <c r="AA341" i="1"/>
  <c r="Y341" i="1"/>
  <c r="X341" i="1"/>
  <c r="W341" i="1"/>
  <c r="V341" i="1"/>
  <c r="U341" i="1"/>
  <c r="T341" i="1"/>
  <c r="R341" i="1"/>
  <c r="Q341" i="1"/>
  <c r="P341" i="1"/>
  <c r="O341" i="1"/>
  <c r="N341" i="1"/>
  <c r="M341" i="1"/>
  <c r="K341" i="1"/>
  <c r="G341" i="1"/>
  <c r="J340" i="1"/>
  <c r="I340" i="1" s="1"/>
  <c r="AF340" i="1"/>
  <c r="AE340" i="1"/>
  <c r="AD340" i="1"/>
  <c r="AC340" i="1"/>
  <c r="AB340" i="1"/>
  <c r="AA340" i="1"/>
  <c r="Y340" i="1"/>
  <c r="X340" i="1"/>
  <c r="W340" i="1"/>
  <c r="V340" i="1"/>
  <c r="U340" i="1"/>
  <c r="T340" i="1"/>
  <c r="R340" i="1"/>
  <c r="Q340" i="1"/>
  <c r="P340" i="1"/>
  <c r="O340" i="1"/>
  <c r="N340" i="1"/>
  <c r="M340" i="1"/>
  <c r="K340" i="1"/>
  <c r="G340" i="1"/>
  <c r="AF339" i="1"/>
  <c r="AE339" i="1"/>
  <c r="AD339" i="1"/>
  <c r="AC339" i="1"/>
  <c r="AB339" i="1"/>
  <c r="AA339" i="1"/>
  <c r="Y339" i="1"/>
  <c r="X339" i="1"/>
  <c r="W339" i="1"/>
  <c r="V339" i="1"/>
  <c r="U339" i="1"/>
  <c r="T339" i="1"/>
  <c r="R339" i="1"/>
  <c r="Q339" i="1"/>
  <c r="P339" i="1"/>
  <c r="O339" i="1"/>
  <c r="N339" i="1"/>
  <c r="M339" i="1"/>
  <c r="K339" i="1"/>
  <c r="G339" i="1"/>
  <c r="H338" i="1"/>
  <c r="S637" i="1"/>
  <c r="Y961" i="1"/>
  <c r="M961" i="1" s="1"/>
  <c r="M964" i="1" s="1"/>
  <c r="M975" i="1" s="1"/>
  <c r="U982" i="1"/>
  <c r="U978" i="1"/>
  <c r="U977" i="1"/>
  <c r="U976" i="1"/>
  <c r="M976" i="1"/>
  <c r="U973" i="1"/>
  <c r="M973" i="1"/>
  <c r="AI972" i="1"/>
  <c r="AH972" i="1"/>
  <c r="AG972" i="1"/>
  <c r="AF972" i="1"/>
  <c r="AE972" i="1"/>
  <c r="AD972" i="1"/>
  <c r="AA972" i="1"/>
  <c r="Z972" i="1"/>
  <c r="Y972" i="1"/>
  <c r="X972" i="1"/>
  <c r="W972" i="1"/>
  <c r="V972" i="1"/>
  <c r="S972" i="1"/>
  <c r="R972" i="1"/>
  <c r="Q972" i="1"/>
  <c r="P972" i="1"/>
  <c r="O972" i="1"/>
  <c r="N972" i="1"/>
  <c r="AK971" i="1"/>
  <c r="AC982" i="1" s="1"/>
  <c r="M971" i="1"/>
  <c r="M982" i="1" s="1"/>
  <c r="AK967" i="1"/>
  <c r="AC978" i="1" s="1"/>
  <c r="M967" i="1"/>
  <c r="M978" i="1" s="1"/>
  <c r="AK966" i="1"/>
  <c r="AC977" i="1" s="1"/>
  <c r="M966" i="1"/>
  <c r="M977" i="1" s="1"/>
  <c r="AK965" i="1"/>
  <c r="AC976" i="1" s="1"/>
  <c r="AK962" i="1"/>
  <c r="AC973" i="1" s="1"/>
  <c r="Z644" i="1"/>
  <c r="L644" i="1"/>
  <c r="Z643" i="1"/>
  <c r="L643" i="1"/>
  <c r="Z641" i="1"/>
  <c r="L641" i="1"/>
  <c r="Z640" i="1"/>
  <c r="L640" i="1"/>
  <c r="Z638" i="1"/>
  <c r="L638" i="1"/>
  <c r="AX658" i="16" l="1"/>
  <c r="AZ12" i="16" s="1"/>
  <c r="AX661" i="16"/>
  <c r="AZ15" i="16" s="1"/>
  <c r="AX665" i="16"/>
  <c r="AZ19" i="16" s="1"/>
  <c r="AX681" i="16"/>
  <c r="AZ35" i="16" s="1"/>
  <c r="AY75" i="16"/>
  <c r="AW673" i="16"/>
  <c r="AY46" i="15"/>
  <c r="J382" i="15"/>
  <c r="J692" i="15" s="1"/>
  <c r="J46" i="15" s="1"/>
  <c r="AX655" i="15"/>
  <c r="AZ9" i="15" s="1"/>
  <c r="AX659" i="15"/>
  <c r="AZ13" i="15" s="1"/>
  <c r="AX690" i="15"/>
  <c r="AZ44" i="15" s="1"/>
  <c r="AX708" i="15"/>
  <c r="AZ62" i="15" s="1"/>
  <c r="AX713" i="15"/>
  <c r="AZ67" i="15" s="1"/>
  <c r="AX719" i="15"/>
  <c r="AZ73" i="15" s="1"/>
  <c r="AX729" i="15"/>
  <c r="AZ83" i="15" s="1"/>
  <c r="AX732" i="15"/>
  <c r="AZ86" i="15" s="1"/>
  <c r="AY70" i="15"/>
  <c r="AX655" i="14"/>
  <c r="AZ9" i="14" s="1"/>
  <c r="AX681" i="13"/>
  <c r="AZ35" i="13" s="1"/>
  <c r="AX708" i="13"/>
  <c r="AZ62" i="13" s="1"/>
  <c r="AX732" i="13"/>
  <c r="AZ86" i="13" s="1"/>
  <c r="AX655" i="12"/>
  <c r="AZ9" i="12" s="1"/>
  <c r="AX658" i="12"/>
  <c r="AZ12" i="12" s="1"/>
  <c r="AX665" i="12"/>
  <c r="AZ19" i="12" s="1"/>
  <c r="AX681" i="12"/>
  <c r="AZ35" i="12" s="1"/>
  <c r="AX729" i="12"/>
  <c r="AZ83" i="12" s="1"/>
  <c r="AX735" i="12"/>
  <c r="AZ89" i="12" s="1"/>
  <c r="AW670" i="11"/>
  <c r="J360" i="11"/>
  <c r="J670" i="11" s="1"/>
  <c r="J24" i="11" s="1"/>
  <c r="AW730" i="11"/>
  <c r="AY86" i="11"/>
  <c r="AX670" i="11"/>
  <c r="AZ24" i="11" s="1"/>
  <c r="AW694" i="11"/>
  <c r="AW720" i="11"/>
  <c r="AY62" i="11"/>
  <c r="AX658" i="11"/>
  <c r="AZ12" i="11" s="1"/>
  <c r="AY36" i="11"/>
  <c r="AW682" i="11"/>
  <c r="AW732" i="11"/>
  <c r="AW696" i="11"/>
  <c r="AX713" i="16"/>
  <c r="AZ67" i="16" s="1"/>
  <c r="AX727" i="16"/>
  <c r="AZ81" i="16" s="1"/>
  <c r="AX729" i="16"/>
  <c r="AZ83" i="16" s="1"/>
  <c r="AX734" i="16"/>
  <c r="AZ88" i="16" s="1"/>
  <c r="H348" i="15"/>
  <c r="H376" i="15"/>
  <c r="AX724" i="15"/>
  <c r="AZ78" i="15" s="1"/>
  <c r="H352" i="15"/>
  <c r="H356" i="15"/>
  <c r="H371" i="15"/>
  <c r="H359" i="15"/>
  <c r="H369" i="15"/>
  <c r="L688" i="15"/>
  <c r="L378" i="15" s="1"/>
  <c r="H345" i="15"/>
  <c r="L42" i="13"/>
  <c r="L378" i="13"/>
  <c r="L389" i="12"/>
  <c r="L53" i="12"/>
  <c r="L5" i="12"/>
  <c r="H8" i="12"/>
  <c r="H13" i="12"/>
  <c r="H21" i="12"/>
  <c r="H341" i="12"/>
  <c r="AX664" i="12"/>
  <c r="AZ18" i="12" s="1"/>
  <c r="H377" i="12"/>
  <c r="AX676" i="12"/>
  <c r="AZ30" i="12" s="1"/>
  <c r="L665" i="12"/>
  <c r="L660" i="12"/>
  <c r="H6" i="12"/>
  <c r="K19" i="12"/>
  <c r="H376" i="12"/>
  <c r="H22" i="12"/>
  <c r="H29" i="12"/>
  <c r="H345" i="12"/>
  <c r="H350" i="12"/>
  <c r="H354" i="12"/>
  <c r="H371" i="12"/>
  <c r="L687" i="12"/>
  <c r="H346" i="12"/>
  <c r="H9" i="12"/>
  <c r="H14" i="12"/>
  <c r="H17" i="12"/>
  <c r="H19" i="12"/>
  <c r="K14" i="12"/>
  <c r="H7" i="12"/>
  <c r="H12" i="12"/>
  <c r="H30" i="12"/>
  <c r="H40" i="12"/>
  <c r="H370" i="12"/>
  <c r="H343" i="12"/>
  <c r="H348" i="12"/>
  <c r="H355" i="12"/>
  <c r="H5" i="12"/>
  <c r="H10" i="12"/>
  <c r="H357" i="12"/>
  <c r="H41" i="12"/>
  <c r="H58" i="11"/>
  <c r="H347" i="11"/>
  <c r="AX723" i="11"/>
  <c r="AZ77" i="11" s="1"/>
  <c r="H56" i="11"/>
  <c r="H65" i="11"/>
  <c r="H68" i="11"/>
  <c r="L656" i="11"/>
  <c r="L658" i="11"/>
  <c r="L348" i="11" s="1"/>
  <c r="H12" i="11"/>
  <c r="H409" i="11"/>
  <c r="L59" i="11"/>
  <c r="H75" i="11"/>
  <c r="H413" i="11"/>
  <c r="H57" i="11"/>
  <c r="H66" i="11"/>
  <c r="H69" i="11"/>
  <c r="H72" i="11"/>
  <c r="H381" i="11"/>
  <c r="H13" i="11"/>
  <c r="H26" i="11"/>
  <c r="H60" i="11"/>
  <c r="H377" i="11"/>
  <c r="H18" i="11"/>
  <c r="L57" i="11"/>
  <c r="H63" i="11"/>
  <c r="H76" i="11"/>
  <c r="H349" i="11"/>
  <c r="H67" i="11"/>
  <c r="H73" i="11"/>
  <c r="H391" i="11"/>
  <c r="H55" i="11"/>
  <c r="H70" i="11"/>
  <c r="H86" i="11"/>
  <c r="H348" i="11"/>
  <c r="H376" i="11"/>
  <c r="H61" i="11"/>
  <c r="H64" i="11"/>
  <c r="H402" i="11"/>
  <c r="H397" i="16"/>
  <c r="AW651" i="15"/>
  <c r="AW687" i="15"/>
  <c r="AW686" i="15"/>
  <c r="AW733" i="14"/>
  <c r="AX685" i="14"/>
  <c r="AZ39" i="14" s="1"/>
  <c r="AW698" i="13"/>
  <c r="AY28" i="13"/>
  <c r="AY76" i="13"/>
  <c r="AY29" i="13"/>
  <c r="AW723" i="13"/>
  <c r="AY77" i="13"/>
  <c r="AY65" i="13"/>
  <c r="AY54" i="15"/>
  <c r="AY66" i="15"/>
  <c r="AY15" i="15"/>
  <c r="AY90" i="15"/>
  <c r="AY88" i="14"/>
  <c r="AW724" i="14"/>
  <c r="AX674" i="14"/>
  <c r="AZ28" i="14" s="1"/>
  <c r="AW688" i="14"/>
  <c r="AW722" i="12"/>
  <c r="AW734" i="12"/>
  <c r="J376" i="12"/>
  <c r="J686" i="12" s="1"/>
  <c r="J40" i="12" s="1"/>
  <c r="AX727" i="12"/>
  <c r="AZ81" i="12" s="1"/>
  <c r="AW687" i="11"/>
  <c r="AY17" i="11"/>
  <c r="AY53" i="11"/>
  <c r="AX671" i="11"/>
  <c r="AZ25" i="11" s="1"/>
  <c r="AX692" i="11"/>
  <c r="AZ46" i="11" s="1"/>
  <c r="AW722" i="11"/>
  <c r="AY64" i="11"/>
  <c r="L84" i="15"/>
  <c r="L693" i="15"/>
  <c r="L383" i="15" s="1"/>
  <c r="L695" i="15"/>
  <c r="L385" i="15" s="1"/>
  <c r="L701" i="15"/>
  <c r="L720" i="15"/>
  <c r="K90" i="15"/>
  <c r="L90" i="15"/>
  <c r="K86" i="15"/>
  <c r="L422" i="15"/>
  <c r="L655" i="15"/>
  <c r="L657" i="15"/>
  <c r="L659" i="15"/>
  <c r="L662" i="15"/>
  <c r="L686" i="15"/>
  <c r="AX700" i="15"/>
  <c r="AZ54" i="15" s="1"/>
  <c r="H390" i="14"/>
  <c r="H405" i="14"/>
  <c r="L64" i="14"/>
  <c r="H347" i="14"/>
  <c r="K44" i="14"/>
  <c r="H376" i="14"/>
  <c r="H381" i="14"/>
  <c r="AX724" i="14"/>
  <c r="AZ78" i="14" s="1"/>
  <c r="H345" i="14"/>
  <c r="H364" i="14"/>
  <c r="K59" i="14"/>
  <c r="H350" i="14"/>
  <c r="H419" i="14"/>
  <c r="L59" i="14"/>
  <c r="H380" i="14"/>
  <c r="H397" i="14"/>
  <c r="H424" i="14"/>
  <c r="L422" i="13"/>
  <c r="L86" i="13"/>
  <c r="L657" i="13"/>
  <c r="H423" i="13"/>
  <c r="H426" i="13"/>
  <c r="L702" i="13"/>
  <c r="L392" i="13" s="1"/>
  <c r="L713" i="13"/>
  <c r="L719" i="13"/>
  <c r="L724" i="13"/>
  <c r="L733" i="13"/>
  <c r="AO318" i="13" a="1"/>
  <c r="AO318" i="13" s="1"/>
  <c r="AF328" i="13" s="1"/>
  <c r="L50" i="13"/>
  <c r="L723" i="12"/>
  <c r="L77" i="12" s="1"/>
  <c r="L731" i="12"/>
  <c r="L732" i="12"/>
  <c r="L735" i="12"/>
  <c r="L655" i="12"/>
  <c r="L672" i="12"/>
  <c r="L26" i="12" s="1"/>
  <c r="L658" i="12"/>
  <c r="L678" i="12"/>
  <c r="H53" i="11"/>
  <c r="L693" i="11"/>
  <c r="L694" i="11"/>
  <c r="H47" i="11"/>
  <c r="H88" i="11"/>
  <c r="H382" i="11"/>
  <c r="H41" i="11"/>
  <c r="H44" i="11"/>
  <c r="K47" i="11"/>
  <c r="H50" i="11"/>
  <c r="H397" i="11"/>
  <c r="L711" i="11"/>
  <c r="L712" i="11"/>
  <c r="L723" i="11"/>
  <c r="H38" i="11"/>
  <c r="H54" i="11"/>
  <c r="H89" i="11"/>
  <c r="H380" i="11"/>
  <c r="H396" i="11"/>
  <c r="H401" i="11"/>
  <c r="H423" i="11"/>
  <c r="H42" i="11"/>
  <c r="H48" i="11"/>
  <c r="H375" i="11"/>
  <c r="H395" i="11"/>
  <c r="L736" i="11"/>
  <c r="K48" i="11"/>
  <c r="H379" i="11"/>
  <c r="H385" i="11"/>
  <c r="H394" i="11"/>
  <c r="L735" i="11"/>
  <c r="H46" i="11"/>
  <c r="H52" i="11"/>
  <c r="H384" i="11"/>
  <c r="H393" i="11"/>
  <c r="H426" i="11"/>
  <c r="H43" i="11"/>
  <c r="AX683" i="11"/>
  <c r="AZ37" i="11" s="1"/>
  <c r="H383" i="11"/>
  <c r="L667" i="11"/>
  <c r="L21" i="11" s="1"/>
  <c r="L669" i="11"/>
  <c r="L359" i="11" s="1"/>
  <c r="L676" i="11"/>
  <c r="H20" i="16"/>
  <c r="H53" i="16"/>
  <c r="H15" i="16"/>
  <c r="H54" i="16"/>
  <c r="H16" i="16"/>
  <c r="H67" i="16"/>
  <c r="H345" i="16"/>
  <c r="H52" i="16"/>
  <c r="H17" i="16"/>
  <c r="H415" i="16"/>
  <c r="H7" i="16"/>
  <c r="H13" i="16"/>
  <c r="H350" i="16"/>
  <c r="H4" i="16"/>
  <c r="H19" i="16"/>
  <c r="H46" i="16"/>
  <c r="H12" i="16"/>
  <c r="H347" i="16"/>
  <c r="H383" i="16"/>
  <c r="H413" i="16"/>
  <c r="H421" i="16"/>
  <c r="H354" i="16"/>
  <c r="H390" i="16"/>
  <c r="H420" i="16"/>
  <c r="H5" i="16"/>
  <c r="H10" i="16"/>
  <c r="H3" i="16"/>
  <c r="H8" i="16"/>
  <c r="H11" i="16"/>
  <c r="H21" i="16"/>
  <c r="H28" i="16"/>
  <c r="H6" i="16"/>
  <c r="H403" i="16"/>
  <c r="H341" i="16"/>
  <c r="H351" i="16"/>
  <c r="H355" i="16"/>
  <c r="L663" i="16"/>
  <c r="L353" i="16" s="1"/>
  <c r="L664" i="16"/>
  <c r="L18" i="16" s="1"/>
  <c r="L697" i="16"/>
  <c r="H343" i="16"/>
  <c r="H348" i="16"/>
  <c r="H353" i="16"/>
  <c r="H342" i="16"/>
  <c r="H352" i="16"/>
  <c r="H357" i="16"/>
  <c r="H378" i="16"/>
  <c r="H34" i="16"/>
  <c r="H39" i="16"/>
  <c r="H361" i="16"/>
  <c r="H366" i="16"/>
  <c r="H371" i="16"/>
  <c r="K17" i="16"/>
  <c r="H24" i="16"/>
  <c r="H27" i="16"/>
  <c r="H380" i="16"/>
  <c r="H22" i="16"/>
  <c r="H37" i="16"/>
  <c r="H365" i="16"/>
  <c r="H375" i="16"/>
  <c r="H32" i="16"/>
  <c r="H379" i="16"/>
  <c r="H30" i="16"/>
  <c r="H35" i="16"/>
  <c r="H40" i="16"/>
  <c r="H42" i="16"/>
  <c r="H359" i="16"/>
  <c r="AX677" i="16"/>
  <c r="AZ31" i="16" s="1"/>
  <c r="H369" i="16"/>
  <c r="H374" i="16"/>
  <c r="H23" i="16"/>
  <c r="H33" i="16"/>
  <c r="L667" i="16"/>
  <c r="L675" i="16"/>
  <c r="L676" i="16"/>
  <c r="L686" i="16"/>
  <c r="L687" i="16"/>
  <c r="H45" i="16"/>
  <c r="H363" i="16"/>
  <c r="H377" i="16"/>
  <c r="L691" i="16"/>
  <c r="H26" i="16"/>
  <c r="H31" i="16"/>
  <c r="H36" i="16"/>
  <c r="H43" i="16"/>
  <c r="H29" i="16"/>
  <c r="H41" i="16"/>
  <c r="H381" i="16"/>
  <c r="H376" i="16"/>
  <c r="AW686" i="16"/>
  <c r="AY16" i="14"/>
  <c r="AW698" i="14"/>
  <c r="AY40" i="14"/>
  <c r="AY28" i="14"/>
  <c r="AY64" i="14"/>
  <c r="AY30" i="13"/>
  <c r="AY54" i="13"/>
  <c r="AW688" i="13"/>
  <c r="AX688" i="13" s="1"/>
  <c r="AZ42" i="13" s="1"/>
  <c r="AY6" i="13"/>
  <c r="AY42" i="13"/>
  <c r="J411" i="13"/>
  <c r="AW664" i="13"/>
  <c r="AW650" i="12"/>
  <c r="AW674" i="12"/>
  <c r="AX674" i="12" s="1"/>
  <c r="AZ28" i="12" s="1"/>
  <c r="AW721" i="12"/>
  <c r="AC945" i="12" s="1"/>
  <c r="X956" i="12" s="1"/>
  <c r="AW733" i="12"/>
  <c r="AY16" i="12"/>
  <c r="AY40" i="12"/>
  <c r="AW673" i="12"/>
  <c r="AY64" i="12"/>
  <c r="J339" i="11"/>
  <c r="J649" i="11" s="1"/>
  <c r="AW700" i="11"/>
  <c r="AW716" i="16"/>
  <c r="AY4" i="16"/>
  <c r="AW735" i="16"/>
  <c r="AW680" i="16"/>
  <c r="AW674" i="16"/>
  <c r="AX674" i="16" s="1"/>
  <c r="AZ28" i="16" s="1"/>
  <c r="AY46" i="16"/>
  <c r="AY75" i="15"/>
  <c r="AW709" i="15"/>
  <c r="AY27" i="15"/>
  <c r="J416" i="15"/>
  <c r="J726" i="15" s="1"/>
  <c r="J80" i="15" s="1"/>
  <c r="AY32" i="15"/>
  <c r="AY80" i="15"/>
  <c r="AY87" i="15"/>
  <c r="AW698" i="15"/>
  <c r="J399" i="15"/>
  <c r="J709" i="15" s="1"/>
  <c r="J63" i="15" s="1"/>
  <c r="AY44" i="15"/>
  <c r="AW734" i="15"/>
  <c r="AX734" i="15" s="1"/>
  <c r="AZ88" i="15" s="1"/>
  <c r="AY8" i="15"/>
  <c r="I362" i="15"/>
  <c r="I363" i="15"/>
  <c r="I411" i="15"/>
  <c r="AW666" i="14"/>
  <c r="AW690" i="14"/>
  <c r="AX690" i="14" s="1"/>
  <c r="AZ44" i="14" s="1"/>
  <c r="AW709" i="14"/>
  <c r="AY75" i="14"/>
  <c r="AY3" i="14"/>
  <c r="AY51" i="14"/>
  <c r="AW678" i="14"/>
  <c r="J364" i="13"/>
  <c r="J674" i="13" s="1"/>
  <c r="J28" i="13" s="1"/>
  <c r="AW687" i="13"/>
  <c r="J389" i="13"/>
  <c r="J699" i="13" s="1"/>
  <c r="AW650" i="13"/>
  <c r="AW663" i="13"/>
  <c r="AY64" i="13"/>
  <c r="AY89" i="13"/>
  <c r="J377" i="13"/>
  <c r="I377" i="13" s="1"/>
  <c r="AY75" i="13"/>
  <c r="J353" i="13"/>
  <c r="AY53" i="13"/>
  <c r="AW685" i="12"/>
  <c r="AY63" i="12"/>
  <c r="AW661" i="11"/>
  <c r="AW709" i="11"/>
  <c r="AW721" i="11"/>
  <c r="AW697" i="11"/>
  <c r="AY88" i="11"/>
  <c r="AY51" i="11"/>
  <c r="AW666" i="16"/>
  <c r="AW697" i="16"/>
  <c r="AW709" i="16"/>
  <c r="AX709" i="16" s="1"/>
  <c r="AZ63" i="16" s="1"/>
  <c r="AY15" i="16"/>
  <c r="AY56" i="16"/>
  <c r="AW721" i="16"/>
  <c r="AX721" i="16" s="1"/>
  <c r="AZ75" i="16" s="1"/>
  <c r="AY8" i="16"/>
  <c r="L44" i="14"/>
  <c r="L380" i="14"/>
  <c r="J367" i="14"/>
  <c r="J677" i="14" s="1"/>
  <c r="I677" i="14" s="1"/>
  <c r="AY677" i="14" s="1"/>
  <c r="BA31" i="14" s="1"/>
  <c r="I423" i="14"/>
  <c r="L654" i="14"/>
  <c r="L669" i="14"/>
  <c r="L359" i="14" s="1"/>
  <c r="L675" i="14"/>
  <c r="L365" i="14" s="1"/>
  <c r="L679" i="14"/>
  <c r="L682" i="14"/>
  <c r="AY12" i="14"/>
  <c r="L701" i="14"/>
  <c r="L702" i="14"/>
  <c r="L730" i="14"/>
  <c r="J415" i="14"/>
  <c r="J725" i="14" s="1"/>
  <c r="J79" i="14" s="1"/>
  <c r="J357" i="14"/>
  <c r="J667" i="14" s="1"/>
  <c r="J358" i="14"/>
  <c r="J393" i="14"/>
  <c r="J703" i="14" s="1"/>
  <c r="J57" i="14" s="1"/>
  <c r="J381" i="14"/>
  <c r="I381" i="14" s="1"/>
  <c r="J387" i="14"/>
  <c r="L407" i="15"/>
  <c r="L71" i="15"/>
  <c r="H54" i="15"/>
  <c r="AH318" i="15" a="1"/>
  <c r="AH318" i="15" s="1"/>
  <c r="H382" i="15"/>
  <c r="L679" i="15"/>
  <c r="L681" i="15"/>
  <c r="L682" i="15"/>
  <c r="L684" i="15"/>
  <c r="L685" i="15"/>
  <c r="H7" i="15"/>
  <c r="H48" i="15"/>
  <c r="H50" i="15"/>
  <c r="H52" i="15"/>
  <c r="M638" i="15"/>
  <c r="AY56" i="15"/>
  <c r="H387" i="15"/>
  <c r="H388" i="15"/>
  <c r="L650" i="15"/>
  <c r="L694" i="15"/>
  <c r="Y946" i="15"/>
  <c r="H3" i="15"/>
  <c r="H340" i="15"/>
  <c r="AZ673" i="15"/>
  <c r="BB27" i="15" s="1"/>
  <c r="H386" i="15"/>
  <c r="H49" i="15"/>
  <c r="AY57" i="15"/>
  <c r="AY76" i="15"/>
  <c r="J386" i="15"/>
  <c r="J387" i="15"/>
  <c r="J393" i="15"/>
  <c r="J703" i="15" s="1"/>
  <c r="J57" i="15" s="1"/>
  <c r="L707" i="15"/>
  <c r="AY3" i="15"/>
  <c r="AY34" i="15"/>
  <c r="H47" i="15"/>
  <c r="J345" i="15"/>
  <c r="J369" i="15"/>
  <c r="J679" i="15" s="1"/>
  <c r="J33" i="15" s="1"/>
  <c r="H385" i="15"/>
  <c r="L670" i="15"/>
  <c r="L671" i="15"/>
  <c r="L672" i="15"/>
  <c r="L673" i="15"/>
  <c r="L49" i="15"/>
  <c r="H384" i="15"/>
  <c r="L718" i="15"/>
  <c r="L408" i="15" s="1"/>
  <c r="AY10" i="15"/>
  <c r="AY51" i="15"/>
  <c r="H343" i="15"/>
  <c r="L676" i="15"/>
  <c r="L729" i="15"/>
  <c r="AW731" i="15"/>
  <c r="H4" i="15"/>
  <c r="AY64" i="15"/>
  <c r="J343" i="15"/>
  <c r="J653" i="15" s="1"/>
  <c r="H383" i="15"/>
  <c r="J398" i="15"/>
  <c r="J708" i="15" s="1"/>
  <c r="J405" i="15"/>
  <c r="J715" i="15" s="1"/>
  <c r="J69" i="15" s="1"/>
  <c r="J731" i="15"/>
  <c r="J85" i="15" s="1"/>
  <c r="AW701" i="15"/>
  <c r="J391" i="15"/>
  <c r="J701" i="15" s="1"/>
  <c r="H5" i="15"/>
  <c r="H421" i="15"/>
  <c r="L731" i="15"/>
  <c r="U311" i="15"/>
  <c r="AW663" i="15"/>
  <c r="J353" i="15"/>
  <c r="L652" i="15"/>
  <c r="L654" i="15"/>
  <c r="H344" i="15"/>
  <c r="AX654" i="15"/>
  <c r="AZ8" i="15" s="1"/>
  <c r="L689" i="15"/>
  <c r="H379" i="15"/>
  <c r="L690" i="15"/>
  <c r="H380" i="15"/>
  <c r="AX731" i="15"/>
  <c r="AZ85" i="15" s="1"/>
  <c r="AW720" i="15"/>
  <c r="J410" i="15"/>
  <c r="I410" i="15" s="1"/>
  <c r="I381" i="15"/>
  <c r="I382" i="15"/>
  <c r="L703" i="15"/>
  <c r="AX703" i="15"/>
  <c r="AZ57" i="15" s="1"/>
  <c r="L704" i="15"/>
  <c r="L705" i="15"/>
  <c r="H6" i="15"/>
  <c r="L42" i="15"/>
  <c r="AW667" i="15"/>
  <c r="J357" i="15"/>
  <c r="AW704" i="15"/>
  <c r="J394" i="15"/>
  <c r="AW666" i="15"/>
  <c r="J356" i="15"/>
  <c r="AW685" i="15"/>
  <c r="J375" i="15"/>
  <c r="L667" i="15"/>
  <c r="L669" i="15"/>
  <c r="AY55" i="15"/>
  <c r="AW684" i="15"/>
  <c r="J374" i="15"/>
  <c r="J684" i="15" s="1"/>
  <c r="AX691" i="15"/>
  <c r="AZ45" i="15" s="1"/>
  <c r="L691" i="15"/>
  <c r="H381" i="15"/>
  <c r="AW665" i="15"/>
  <c r="J355" i="15"/>
  <c r="J665" i="15" s="1"/>
  <c r="L719" i="15"/>
  <c r="H409" i="15"/>
  <c r="J346" i="15"/>
  <c r="J656" i="15" s="1"/>
  <c r="J10" i="15" s="1"/>
  <c r="L698" i="15"/>
  <c r="L716" i="15"/>
  <c r="AX693" i="15"/>
  <c r="AZ47" i="15" s="1"/>
  <c r="AX706" i="15"/>
  <c r="AZ60" i="15" s="1"/>
  <c r="L674" i="15"/>
  <c r="AX676" i="15"/>
  <c r="AZ30" i="15" s="1"/>
  <c r="J403" i="15"/>
  <c r="J713" i="15" s="1"/>
  <c r="J404" i="15"/>
  <c r="J714" i="15" s="1"/>
  <c r="J68" i="15" s="1"/>
  <c r="L658" i="15"/>
  <c r="L677" i="15"/>
  <c r="M938" i="15"/>
  <c r="M949" i="15" s="1"/>
  <c r="J350" i="15"/>
  <c r="J351" i="15"/>
  <c r="J423" i="15"/>
  <c r="L660" i="15"/>
  <c r="L661" i="15"/>
  <c r="L722" i="15"/>
  <c r="L724" i="15"/>
  <c r="L727" i="15"/>
  <c r="L728" i="15"/>
  <c r="L708" i="15"/>
  <c r="J367" i="15"/>
  <c r="J677" i="15" s="1"/>
  <c r="J418" i="15"/>
  <c r="L665" i="15"/>
  <c r="L683" i="15"/>
  <c r="L696" i="15"/>
  <c r="L713" i="15"/>
  <c r="L714" i="15"/>
  <c r="L715" i="15"/>
  <c r="H52" i="14"/>
  <c r="H54" i="14"/>
  <c r="H56" i="14"/>
  <c r="K64" i="14"/>
  <c r="H340" i="14"/>
  <c r="H363" i="14"/>
  <c r="H375" i="14"/>
  <c r="H393" i="14"/>
  <c r="H420" i="14"/>
  <c r="AY27" i="14"/>
  <c r="AY66" i="14"/>
  <c r="H391" i="14"/>
  <c r="AX736" i="14"/>
  <c r="AZ90" i="14" s="1"/>
  <c r="AY46" i="14"/>
  <c r="J345" i="14"/>
  <c r="I345" i="14" s="1"/>
  <c r="AY23" i="14"/>
  <c r="J382" i="14"/>
  <c r="H417" i="14"/>
  <c r="H51" i="14"/>
  <c r="H55" i="14"/>
  <c r="H57" i="14"/>
  <c r="J380" i="14"/>
  <c r="H389" i="14"/>
  <c r="AY7" i="14"/>
  <c r="AY9" i="14"/>
  <c r="AY39" i="14"/>
  <c r="H49" i="14"/>
  <c r="AY69" i="14"/>
  <c r="AY76" i="14"/>
  <c r="J379" i="14"/>
  <c r="H388" i="14"/>
  <c r="J410" i="14"/>
  <c r="J720" i="14" s="1"/>
  <c r="L650" i="14"/>
  <c r="L655" i="14"/>
  <c r="L657" i="14"/>
  <c r="L660" i="14"/>
  <c r="L350" i="14" s="1"/>
  <c r="L666" i="14"/>
  <c r="L667" i="14"/>
  <c r="L674" i="14"/>
  <c r="L681" i="14"/>
  <c r="L686" i="14"/>
  <c r="L692" i="14"/>
  <c r="AY43" i="14"/>
  <c r="AY74" i="14"/>
  <c r="L695" i="14"/>
  <c r="L698" i="14"/>
  <c r="L706" i="14"/>
  <c r="L703" i="14"/>
  <c r="AY87" i="14"/>
  <c r="J355" i="14"/>
  <c r="J665" i="14" s="1"/>
  <c r="AZ665" i="14" s="1"/>
  <c r="BB19" i="14" s="1"/>
  <c r="H369" i="14"/>
  <c r="AX710" i="14"/>
  <c r="AZ64" i="14" s="1"/>
  <c r="H402" i="14"/>
  <c r="L715" i="14"/>
  <c r="L717" i="14"/>
  <c r="L71" i="14" s="1"/>
  <c r="L724" i="14"/>
  <c r="L728" i="14"/>
  <c r="L729" i="14"/>
  <c r="L734" i="14"/>
  <c r="L736" i="14"/>
  <c r="L407" i="14"/>
  <c r="L23" i="14"/>
  <c r="J344" i="14"/>
  <c r="J654" i="14" s="1"/>
  <c r="H29" i="14"/>
  <c r="J343" i="14"/>
  <c r="J653" i="14" s="1"/>
  <c r="AW726" i="14"/>
  <c r="J416" i="14"/>
  <c r="J726" i="14" s="1"/>
  <c r="L694" i="14"/>
  <c r="H384" i="14"/>
  <c r="L691" i="14"/>
  <c r="L693" i="14"/>
  <c r="AW727" i="14"/>
  <c r="AX727" i="14" s="1"/>
  <c r="AZ81" i="14" s="1"/>
  <c r="J417" i="14"/>
  <c r="AX722" i="14"/>
  <c r="AZ76" i="14" s="1"/>
  <c r="L718" i="14"/>
  <c r="H408" i="14"/>
  <c r="L720" i="14"/>
  <c r="H410" i="14"/>
  <c r="H368" i="14"/>
  <c r="L678" i="14"/>
  <c r="AW680" i="14"/>
  <c r="J370" i="14"/>
  <c r="J680" i="14" s="1"/>
  <c r="J34" i="14" s="1"/>
  <c r="H365" i="14"/>
  <c r="AW679" i="14"/>
  <c r="J369" i="14"/>
  <c r="L677" i="14"/>
  <c r="H367" i="14"/>
  <c r="Q638" i="14"/>
  <c r="AW662" i="14"/>
  <c r="AY81" i="14"/>
  <c r="AW728" i="14"/>
  <c r="J418" i="14"/>
  <c r="L661" i="14"/>
  <c r="AX662" i="14"/>
  <c r="AZ16" i="14" s="1"/>
  <c r="H32" i="14"/>
  <c r="AW684" i="14"/>
  <c r="J374" i="14"/>
  <c r="AX678" i="14"/>
  <c r="AZ32" i="14" s="1"/>
  <c r="J403" i="14"/>
  <c r="J404" i="14"/>
  <c r="J406" i="14"/>
  <c r="L658" i="14"/>
  <c r="L672" i="14"/>
  <c r="L716" i="14"/>
  <c r="J399" i="14"/>
  <c r="L662" i="14"/>
  <c r="L722" i="14"/>
  <c r="L723" i="14"/>
  <c r="L725" i="14"/>
  <c r="L663" i="14"/>
  <c r="L665" i="14"/>
  <c r="AX679" i="14"/>
  <c r="AZ33" i="14" s="1"/>
  <c r="L696" i="14"/>
  <c r="I415" i="14"/>
  <c r="L727" i="14"/>
  <c r="AX730" i="14"/>
  <c r="AZ84" i="14" s="1"/>
  <c r="J347" i="14"/>
  <c r="J348" i="14"/>
  <c r="J658" i="14" s="1"/>
  <c r="J375" i="14"/>
  <c r="J391" i="14"/>
  <c r="J392" i="14"/>
  <c r="J702" i="14" s="1"/>
  <c r="L680" i="14"/>
  <c r="J394" i="14"/>
  <c r="L651" i="14"/>
  <c r="L653" i="14"/>
  <c r="AX654" i="14"/>
  <c r="AZ8" i="14" s="1"/>
  <c r="L704" i="14"/>
  <c r="L732" i="14"/>
  <c r="L668" i="14"/>
  <c r="AX669" i="14"/>
  <c r="AZ23" i="14" s="1"/>
  <c r="AX706" i="14"/>
  <c r="AZ60" i="14" s="1"/>
  <c r="L735" i="14"/>
  <c r="J411" i="14"/>
  <c r="L685" i="14"/>
  <c r="Y940" i="14"/>
  <c r="L656" i="14"/>
  <c r="L670" i="14"/>
  <c r="L684" i="14"/>
  <c r="L708" i="14"/>
  <c r="L711" i="14"/>
  <c r="Y941" i="14"/>
  <c r="U952" i="14" s="1"/>
  <c r="J405" i="14"/>
  <c r="J715" i="14" s="1"/>
  <c r="L673" i="14"/>
  <c r="L687" i="14"/>
  <c r="L689" i="14"/>
  <c r="L713" i="14"/>
  <c r="L78" i="13"/>
  <c r="L414" i="13"/>
  <c r="L23" i="13"/>
  <c r="AY5" i="13"/>
  <c r="H35" i="13"/>
  <c r="H56" i="13"/>
  <c r="L656" i="13"/>
  <c r="H67" i="13"/>
  <c r="L387" i="13"/>
  <c r="H393" i="13"/>
  <c r="H399" i="13"/>
  <c r="H33" i="13"/>
  <c r="L56" i="13"/>
  <c r="H371" i="13"/>
  <c r="H392" i="13"/>
  <c r="L666" i="13"/>
  <c r="L671" i="13"/>
  <c r="L677" i="13"/>
  <c r="H59" i="13"/>
  <c r="H63" i="13"/>
  <c r="AY90" i="13"/>
  <c r="H370" i="13"/>
  <c r="H391" i="13"/>
  <c r="L683" i="13"/>
  <c r="L373" i="13" s="1"/>
  <c r="K27" i="13"/>
  <c r="H397" i="13"/>
  <c r="J410" i="13"/>
  <c r="J720" i="13" s="1"/>
  <c r="J74" i="13" s="1"/>
  <c r="J412" i="13"/>
  <c r="J342" i="13"/>
  <c r="J652" i="13" s="1"/>
  <c r="J355" i="13"/>
  <c r="J390" i="13"/>
  <c r="L686" i="13"/>
  <c r="L690" i="13"/>
  <c r="L695" i="13"/>
  <c r="K23" i="13"/>
  <c r="AY40" i="13"/>
  <c r="H68" i="13"/>
  <c r="AY82" i="13"/>
  <c r="J341" i="13"/>
  <c r="H396" i="13"/>
  <c r="K51" i="13"/>
  <c r="H53" i="13"/>
  <c r="H395" i="13"/>
  <c r="L707" i="13"/>
  <c r="L708" i="13"/>
  <c r="L62" i="13" s="1"/>
  <c r="H62" i="13"/>
  <c r="J366" i="13"/>
  <c r="H388" i="13"/>
  <c r="L714" i="13"/>
  <c r="L720" i="13"/>
  <c r="L721" i="13"/>
  <c r="L726" i="13"/>
  <c r="H58" i="13"/>
  <c r="J400" i="13"/>
  <c r="J710" i="13" s="1"/>
  <c r="J64" i="13" s="1"/>
  <c r="L649" i="13"/>
  <c r="L654" i="13"/>
  <c r="L736" i="13"/>
  <c r="AJ295" i="13"/>
  <c r="AC305" i="13" s="1"/>
  <c r="AW669" i="13"/>
  <c r="J359" i="13"/>
  <c r="AW693" i="13"/>
  <c r="J383" i="13"/>
  <c r="AX694" i="13"/>
  <c r="AZ48" i="13" s="1"/>
  <c r="H384" i="13"/>
  <c r="AA638" i="13"/>
  <c r="AW712" i="13"/>
  <c r="J402" i="13"/>
  <c r="J712" i="13" s="1"/>
  <c r="J732" i="13"/>
  <c r="J86" i="13" s="1"/>
  <c r="I422" i="13"/>
  <c r="N638" i="13"/>
  <c r="J677" i="13"/>
  <c r="J31" i="13" s="1"/>
  <c r="I367" i="13"/>
  <c r="AW706" i="13"/>
  <c r="J396" i="13"/>
  <c r="J706" i="13" s="1"/>
  <c r="AX700" i="13"/>
  <c r="AZ54" i="13" s="1"/>
  <c r="H390" i="13"/>
  <c r="L700" i="13"/>
  <c r="AW670" i="13"/>
  <c r="AX670" i="13" s="1"/>
  <c r="AZ24" i="13" s="1"/>
  <c r="J360" i="13"/>
  <c r="J670" i="13" s="1"/>
  <c r="J24" i="13" s="1"/>
  <c r="J688" i="13"/>
  <c r="J42" i="13" s="1"/>
  <c r="I378" i="13"/>
  <c r="AY24" i="13"/>
  <c r="L710" i="13"/>
  <c r="H400" i="13"/>
  <c r="AX712" i="13"/>
  <c r="AZ66" i="13" s="1"/>
  <c r="L712" i="13"/>
  <c r="H402" i="13"/>
  <c r="J663" i="13"/>
  <c r="J17" i="13" s="1"/>
  <c r="I353" i="13"/>
  <c r="AW658" i="13"/>
  <c r="AX658" i="13" s="1"/>
  <c r="AZ12" i="13" s="1"/>
  <c r="J348" i="13"/>
  <c r="J713" i="13"/>
  <c r="J67" i="13" s="1"/>
  <c r="I403" i="13"/>
  <c r="AW734" i="13"/>
  <c r="J424" i="13"/>
  <c r="J734" i="13" s="1"/>
  <c r="J88" i="13" s="1"/>
  <c r="L709" i="13"/>
  <c r="L658" i="13"/>
  <c r="H348" i="13"/>
  <c r="H349" i="13"/>
  <c r="L659" i="13"/>
  <c r="L729" i="13"/>
  <c r="AX729" i="13"/>
  <c r="AZ83" i="13" s="1"/>
  <c r="H419" i="13"/>
  <c r="H421" i="13"/>
  <c r="L731" i="13"/>
  <c r="J651" i="13"/>
  <c r="J5" i="13" s="1"/>
  <c r="I341" i="13"/>
  <c r="L27" i="13"/>
  <c r="AW704" i="13"/>
  <c r="J394" i="13"/>
  <c r="J704" i="13" s="1"/>
  <c r="L300" i="13"/>
  <c r="L310" i="13" s="1"/>
  <c r="AX663" i="13"/>
  <c r="AZ17" i="13" s="1"/>
  <c r="L663" i="13"/>
  <c r="H353" i="13"/>
  <c r="L734" i="13"/>
  <c r="H424" i="13"/>
  <c r="AW716" i="13"/>
  <c r="J406" i="13"/>
  <c r="J716" i="13" s="1"/>
  <c r="AW662" i="13"/>
  <c r="J352" i="13"/>
  <c r="J401" i="13"/>
  <c r="I401" i="13" s="1"/>
  <c r="AX674" i="13"/>
  <c r="AZ28" i="13" s="1"/>
  <c r="H364" i="13"/>
  <c r="L674" i="13"/>
  <c r="AX676" i="13"/>
  <c r="AZ30" i="13" s="1"/>
  <c r="H366" i="13"/>
  <c r="L676" i="13"/>
  <c r="J408" i="13"/>
  <c r="J426" i="13"/>
  <c r="X323" i="13"/>
  <c r="U333" i="13" s="1"/>
  <c r="J384" i="13"/>
  <c r="J694" i="13" s="1"/>
  <c r="J425" i="13"/>
  <c r="J735" i="13" s="1"/>
  <c r="I735" i="13" s="1"/>
  <c r="L678" i="13"/>
  <c r="L680" i="13"/>
  <c r="L681" i="13"/>
  <c r="L682" i="13"/>
  <c r="AX683" i="13"/>
  <c r="AZ37" i="13" s="1"/>
  <c r="L715" i="13"/>
  <c r="L716" i="13"/>
  <c r="L717" i="13"/>
  <c r="AE638" i="13"/>
  <c r="J346" i="13"/>
  <c r="J656" i="13" s="1"/>
  <c r="J354" i="13"/>
  <c r="J376" i="13"/>
  <c r="J686" i="13" s="1"/>
  <c r="J40" i="13" s="1"/>
  <c r="J379" i="13"/>
  <c r="J420" i="13"/>
  <c r="J730" i="13" s="1"/>
  <c r="L662" i="13"/>
  <c r="L665" i="13"/>
  <c r="L684" i="13"/>
  <c r="L698" i="13"/>
  <c r="L701" i="13"/>
  <c r="J347" i="13"/>
  <c r="J418" i="13"/>
  <c r="I418" i="13" s="1"/>
  <c r="L668" i="13"/>
  <c r="I371" i="13"/>
  <c r="L651" i="13"/>
  <c r="L670" i="13"/>
  <c r="L704" i="13"/>
  <c r="L705" i="13"/>
  <c r="L722" i="13"/>
  <c r="J395" i="13"/>
  <c r="L650" i="13"/>
  <c r="L653" i="13"/>
  <c r="L689" i="13"/>
  <c r="AX690" i="13"/>
  <c r="AZ44" i="13" s="1"/>
  <c r="L725" i="13"/>
  <c r="J340" i="13"/>
  <c r="J650" i="13" s="1"/>
  <c r="J365" i="13"/>
  <c r="J675" i="13" s="1"/>
  <c r="J388" i="13"/>
  <c r="J698" i="13" s="1"/>
  <c r="J52" i="13" s="1"/>
  <c r="J391" i="13"/>
  <c r="L672" i="13"/>
  <c r="L692" i="13"/>
  <c r="L693" i="13"/>
  <c r="L727" i="13"/>
  <c r="L728" i="13"/>
  <c r="L381" i="12"/>
  <c r="L45" i="12"/>
  <c r="AY5" i="12"/>
  <c r="AY11" i="12"/>
  <c r="H24" i="12"/>
  <c r="AY43" i="12"/>
  <c r="H64" i="12"/>
  <c r="H417" i="12"/>
  <c r="L667" i="12"/>
  <c r="L668" i="12"/>
  <c r="L675" i="12"/>
  <c r="L705" i="12"/>
  <c r="L673" i="12"/>
  <c r="L711" i="12"/>
  <c r="AY26" i="12"/>
  <c r="K58" i="12"/>
  <c r="AY66" i="12"/>
  <c r="H75" i="12"/>
  <c r="J342" i="12"/>
  <c r="J652" i="12" s="1"/>
  <c r="J388" i="12"/>
  <c r="J698" i="12" s="1"/>
  <c r="J52" i="12" s="1"/>
  <c r="H416" i="12"/>
  <c r="L680" i="12"/>
  <c r="L715" i="12"/>
  <c r="L716" i="12"/>
  <c r="L727" i="12"/>
  <c r="L58" i="12"/>
  <c r="H60" i="12"/>
  <c r="J341" i="12"/>
  <c r="J355" i="12"/>
  <c r="H363" i="12"/>
  <c r="H409" i="12"/>
  <c r="H422" i="12"/>
  <c r="L681" i="12"/>
  <c r="L729" i="12"/>
  <c r="L730" i="12"/>
  <c r="H397" i="12"/>
  <c r="AY6" i="12"/>
  <c r="H31" i="12"/>
  <c r="AY52" i="12"/>
  <c r="H82" i="12"/>
  <c r="J340" i="12"/>
  <c r="J650" i="12" s="1"/>
  <c r="AZ650" i="12" s="1"/>
  <c r="BB4" i="12" s="1"/>
  <c r="J348" i="12"/>
  <c r="J658" i="12" s="1"/>
  <c r="J354" i="12"/>
  <c r="J664" i="12" s="1"/>
  <c r="I664" i="12" s="1"/>
  <c r="H362" i="12"/>
  <c r="H368" i="12"/>
  <c r="H421" i="12"/>
  <c r="L733" i="12"/>
  <c r="L736" i="12"/>
  <c r="H23" i="12"/>
  <c r="H27" i="12"/>
  <c r="AY60" i="12"/>
  <c r="H65" i="12"/>
  <c r="J347" i="12"/>
  <c r="I347" i="12" s="1"/>
  <c r="H401" i="12"/>
  <c r="H420" i="12"/>
  <c r="L690" i="12"/>
  <c r="H25" i="12"/>
  <c r="AY31" i="12"/>
  <c r="AY50" i="12"/>
  <c r="H63" i="12"/>
  <c r="H71" i="12"/>
  <c r="AY73" i="12"/>
  <c r="H78" i="12"/>
  <c r="L362" i="12"/>
  <c r="J420" i="12"/>
  <c r="AY84" i="12"/>
  <c r="J352" i="12"/>
  <c r="J662" i="12" s="1"/>
  <c r="J16" i="12" s="1"/>
  <c r="H413" i="12"/>
  <c r="H419" i="12"/>
  <c r="L692" i="12"/>
  <c r="AY25" i="12"/>
  <c r="L57" i="12"/>
  <c r="AY65" i="12"/>
  <c r="H76" i="12"/>
  <c r="AY78" i="12"/>
  <c r="H360" i="12"/>
  <c r="H406" i="12"/>
  <c r="J407" i="12"/>
  <c r="J717" i="12" s="1"/>
  <c r="J71" i="12" s="1"/>
  <c r="H32" i="12"/>
  <c r="H81" i="12"/>
  <c r="H83" i="12"/>
  <c r="H359" i="12"/>
  <c r="H399" i="12"/>
  <c r="L413" i="12"/>
  <c r="L702" i="12"/>
  <c r="H39" i="12"/>
  <c r="AW663" i="12"/>
  <c r="J353" i="12"/>
  <c r="I353" i="12" s="1"/>
  <c r="AW694" i="12"/>
  <c r="J384" i="12"/>
  <c r="J694" i="12" s="1"/>
  <c r="J48" i="12" s="1"/>
  <c r="AX701" i="12"/>
  <c r="AZ55" i="12" s="1"/>
  <c r="H391" i="12"/>
  <c r="H37" i="12"/>
  <c r="AW693" i="12"/>
  <c r="J383" i="12"/>
  <c r="AW700" i="12"/>
  <c r="J390" i="12"/>
  <c r="L706" i="12"/>
  <c r="AY51" i="12"/>
  <c r="AW670" i="12"/>
  <c r="AX670" i="12" s="1"/>
  <c r="AZ24" i="12" s="1"/>
  <c r="J360" i="12"/>
  <c r="J670" i="12" s="1"/>
  <c r="J730" i="12"/>
  <c r="I730" i="12" s="1"/>
  <c r="I420" i="12"/>
  <c r="U309" i="12"/>
  <c r="AX679" i="12"/>
  <c r="AZ33" i="12" s="1"/>
  <c r="H369" i="12"/>
  <c r="L679" i="12"/>
  <c r="L717" i="12"/>
  <c r="H408" i="12"/>
  <c r="L718" i="12"/>
  <c r="H36" i="12"/>
  <c r="H55" i="12"/>
  <c r="L301" i="12"/>
  <c r="L311" i="12" s="1"/>
  <c r="L688" i="12"/>
  <c r="AX688" i="12"/>
  <c r="AZ42" i="12" s="1"/>
  <c r="H378" i="12"/>
  <c r="AX685" i="12"/>
  <c r="AZ39" i="12" s="1"/>
  <c r="L685" i="12"/>
  <c r="AW718" i="12"/>
  <c r="AX718" i="12" s="1"/>
  <c r="AZ72" i="12" s="1"/>
  <c r="J408" i="12"/>
  <c r="AY48" i="12"/>
  <c r="L652" i="12"/>
  <c r="AX652" i="12"/>
  <c r="AZ6" i="12" s="1"/>
  <c r="L694" i="12"/>
  <c r="H384" i="12"/>
  <c r="AX697" i="12"/>
  <c r="AZ51" i="12" s="1"/>
  <c r="H387" i="12"/>
  <c r="L697" i="12"/>
  <c r="L684" i="12"/>
  <c r="H374" i="12"/>
  <c r="X630" i="12"/>
  <c r="AX657" i="12"/>
  <c r="AZ11" i="12" s="1"/>
  <c r="L657" i="12"/>
  <c r="H347" i="12"/>
  <c r="J401" i="12"/>
  <c r="J711" i="12" s="1"/>
  <c r="J403" i="12"/>
  <c r="J713" i="12" s="1"/>
  <c r="J425" i="12"/>
  <c r="L669" i="12"/>
  <c r="L670" i="12"/>
  <c r="J365" i="12"/>
  <c r="J675" i="12" s="1"/>
  <c r="J367" i="12"/>
  <c r="J677" i="12" s="1"/>
  <c r="J400" i="12"/>
  <c r="J710" i="12" s="1"/>
  <c r="J64" i="12" s="1"/>
  <c r="J402" i="12"/>
  <c r="J424" i="12"/>
  <c r="J734" i="12" s="1"/>
  <c r="J88" i="12" s="1"/>
  <c r="J426" i="12"/>
  <c r="L653" i="12"/>
  <c r="L654" i="12"/>
  <c r="AX675" i="12"/>
  <c r="AZ29" i="12" s="1"/>
  <c r="L719" i="12"/>
  <c r="L720" i="12"/>
  <c r="AX723" i="12"/>
  <c r="AZ77" i="12" s="1"/>
  <c r="J364" i="12"/>
  <c r="J674" i="12" s="1"/>
  <c r="J366" i="12"/>
  <c r="H418" i="12"/>
  <c r="J419" i="12"/>
  <c r="J729" i="12" s="1"/>
  <c r="J83" i="12" s="1"/>
  <c r="L656" i="12"/>
  <c r="AX706" i="12"/>
  <c r="AZ60" i="12" s="1"/>
  <c r="L724" i="12"/>
  <c r="L725" i="12"/>
  <c r="L726" i="12"/>
  <c r="AX682" i="12"/>
  <c r="AZ36" i="12" s="1"/>
  <c r="J378" i="12"/>
  <c r="J379" i="12"/>
  <c r="J689" i="12" s="1"/>
  <c r="J413" i="12"/>
  <c r="J723" i="12" s="1"/>
  <c r="L693" i="12"/>
  <c r="AW696" i="12"/>
  <c r="L707" i="12"/>
  <c r="L708" i="12"/>
  <c r="L728" i="12"/>
  <c r="J395" i="12"/>
  <c r="J705" i="12" s="1"/>
  <c r="J59" i="12" s="1"/>
  <c r="J396" i="12"/>
  <c r="J706" i="12" s="1"/>
  <c r="J60" i="12" s="1"/>
  <c r="J412" i="12"/>
  <c r="J722" i="12" s="1"/>
  <c r="J76" i="12" s="1"/>
  <c r="J414" i="12"/>
  <c r="J415" i="12"/>
  <c r="J725" i="12" s="1"/>
  <c r="L696" i="12"/>
  <c r="I342" i="12"/>
  <c r="L663" i="12"/>
  <c r="L664" i="12"/>
  <c r="L682" i="12"/>
  <c r="L686" i="12"/>
  <c r="L713" i="12"/>
  <c r="L714" i="12"/>
  <c r="L666" i="12"/>
  <c r="L700" i="12"/>
  <c r="H367" i="11"/>
  <c r="L670" i="11"/>
  <c r="K12" i="11"/>
  <c r="H14" i="11"/>
  <c r="H23" i="11"/>
  <c r="AY45" i="11"/>
  <c r="H357" i="11"/>
  <c r="J358" i="11"/>
  <c r="J668" i="11" s="1"/>
  <c r="J22" i="11" s="1"/>
  <c r="L681" i="11"/>
  <c r="L683" i="11"/>
  <c r="L685" i="11"/>
  <c r="L688" i="11"/>
  <c r="L378" i="11" s="1"/>
  <c r="L691" i="11"/>
  <c r="H21" i="11"/>
  <c r="H351" i="11"/>
  <c r="H366" i="11"/>
  <c r="J375" i="11"/>
  <c r="I375" i="11" s="1"/>
  <c r="H29" i="11"/>
  <c r="H35" i="11"/>
  <c r="AY14" i="11"/>
  <c r="H33" i="11"/>
  <c r="H37" i="11"/>
  <c r="J341" i="11"/>
  <c r="L357" i="11"/>
  <c r="H365" i="11"/>
  <c r="J382" i="11"/>
  <c r="J692" i="11" s="1"/>
  <c r="J46" i="11" s="1"/>
  <c r="L706" i="11"/>
  <c r="L707" i="11"/>
  <c r="L717" i="11"/>
  <c r="L718" i="11"/>
  <c r="H25" i="11"/>
  <c r="H371" i="11"/>
  <c r="J423" i="11"/>
  <c r="L675" i="11"/>
  <c r="H364" i="11"/>
  <c r="I371" i="11"/>
  <c r="J393" i="11"/>
  <c r="L724" i="11"/>
  <c r="AY5" i="11"/>
  <c r="AY39" i="11"/>
  <c r="J349" i="11"/>
  <c r="H370" i="11"/>
  <c r="J421" i="11"/>
  <c r="J731" i="11" s="1"/>
  <c r="J85" i="11" s="1"/>
  <c r="L729" i="11"/>
  <c r="L730" i="11"/>
  <c r="AY46" i="11"/>
  <c r="J346" i="11"/>
  <c r="J656" i="11" s="1"/>
  <c r="J10" i="11" s="1"/>
  <c r="J348" i="11"/>
  <c r="J658" i="11" s="1"/>
  <c r="J12" i="11" s="1"/>
  <c r="H363" i="11"/>
  <c r="L653" i="11"/>
  <c r="L664" i="11"/>
  <c r="L354" i="11" s="1"/>
  <c r="L671" i="11"/>
  <c r="H17" i="11"/>
  <c r="L23" i="11"/>
  <c r="H22" i="11"/>
  <c r="H24" i="11"/>
  <c r="H34" i="11"/>
  <c r="AY72" i="11"/>
  <c r="U305" i="11"/>
  <c r="J347" i="11"/>
  <c r="AX677" i="11"/>
  <c r="AZ31" i="11" s="1"/>
  <c r="J420" i="11"/>
  <c r="J730" i="11" s="1"/>
  <c r="S639" i="11"/>
  <c r="L651" i="11"/>
  <c r="L654" i="11"/>
  <c r="AY38" i="11"/>
  <c r="L663" i="11"/>
  <c r="H30" i="11"/>
  <c r="V296" i="11" s="1"/>
  <c r="AY87" i="11"/>
  <c r="H361" i="11"/>
  <c r="H20" i="11"/>
  <c r="H32" i="11"/>
  <c r="K24" i="11"/>
  <c r="H353" i="11"/>
  <c r="H360" i="11"/>
  <c r="AF634" i="11" s="1"/>
  <c r="H368" i="11"/>
  <c r="J405" i="11"/>
  <c r="J715" i="11" s="1"/>
  <c r="L657" i="11"/>
  <c r="L402" i="11"/>
  <c r="L66" i="11"/>
  <c r="L384" i="11"/>
  <c r="L48" i="11"/>
  <c r="L420" i="11"/>
  <c r="L84" i="11"/>
  <c r="H372" i="11"/>
  <c r="L682" i="11"/>
  <c r="L42" i="11"/>
  <c r="L697" i="11"/>
  <c r="H387" i="11"/>
  <c r="H390" i="11"/>
  <c r="L700" i="11"/>
  <c r="AW675" i="11"/>
  <c r="AX675" i="11" s="1"/>
  <c r="AZ29" i="11" s="1"/>
  <c r="J365" i="11"/>
  <c r="J702" i="11"/>
  <c r="J56" i="11" s="1"/>
  <c r="I392" i="11"/>
  <c r="H342" i="11"/>
  <c r="L652" i="11"/>
  <c r="AX713" i="11"/>
  <c r="AZ67" i="11" s="1"/>
  <c r="AW673" i="11"/>
  <c r="J363" i="11"/>
  <c r="L665" i="11"/>
  <c r="H355" i="11"/>
  <c r="AX665" i="11"/>
  <c r="AZ19" i="11" s="1"/>
  <c r="L666" i="11"/>
  <c r="H356" i="11"/>
  <c r="J351" i="11"/>
  <c r="I351" i="11" s="1"/>
  <c r="AX695" i="11"/>
  <c r="AZ49" i="11" s="1"/>
  <c r="J389" i="11"/>
  <c r="J390" i="11"/>
  <c r="J391" i="11"/>
  <c r="L679" i="11"/>
  <c r="J383" i="11"/>
  <c r="J384" i="11"/>
  <c r="J694" i="11" s="1"/>
  <c r="J48" i="11" s="1"/>
  <c r="J385" i="11"/>
  <c r="J695" i="11" s="1"/>
  <c r="J409" i="11"/>
  <c r="J719" i="11" s="1"/>
  <c r="J73" i="11" s="1"/>
  <c r="J410" i="11"/>
  <c r="J720" i="11" s="1"/>
  <c r="J74" i="11" s="1"/>
  <c r="J411" i="11"/>
  <c r="J721" i="11" s="1"/>
  <c r="J75" i="11" s="1"/>
  <c r="J412" i="11"/>
  <c r="J722" i="11" s="1"/>
  <c r="AX669" i="11"/>
  <c r="AZ23" i="11" s="1"/>
  <c r="L695" i="11"/>
  <c r="L699" i="11"/>
  <c r="L713" i="11"/>
  <c r="L714" i="11"/>
  <c r="L715" i="11"/>
  <c r="L716" i="11"/>
  <c r="L731" i="11"/>
  <c r="L732" i="11"/>
  <c r="L733" i="11"/>
  <c r="AX718" i="11"/>
  <c r="AZ72" i="11" s="1"/>
  <c r="L687" i="11"/>
  <c r="L701" i="11"/>
  <c r="L702" i="11"/>
  <c r="Y946" i="11"/>
  <c r="U957" i="11" s="1"/>
  <c r="L317" i="11"/>
  <c r="L327" i="11" s="1"/>
  <c r="I359" i="11"/>
  <c r="AX657" i="11"/>
  <c r="AZ11" i="11" s="1"/>
  <c r="AX705" i="11"/>
  <c r="AZ59" i="11" s="1"/>
  <c r="L719" i="11"/>
  <c r="L720" i="11"/>
  <c r="L721" i="11"/>
  <c r="AX682" i="11"/>
  <c r="AZ36" i="11" s="1"/>
  <c r="J377" i="11"/>
  <c r="L637" i="11"/>
  <c r="L673" i="11"/>
  <c r="L690" i="11"/>
  <c r="AX699" i="11"/>
  <c r="AZ53" i="11" s="1"/>
  <c r="AX676" i="11"/>
  <c r="AZ30" i="11" s="1"/>
  <c r="AK938" i="11"/>
  <c r="AC949" i="11" s="1"/>
  <c r="J400" i="11"/>
  <c r="J710" i="11" s="1"/>
  <c r="J64" i="11" s="1"/>
  <c r="Z637" i="11"/>
  <c r="L725" i="11"/>
  <c r="L726" i="11"/>
  <c r="L727" i="11"/>
  <c r="L728" i="11"/>
  <c r="J353" i="11"/>
  <c r="J370" i="11"/>
  <c r="J680" i="11" s="1"/>
  <c r="J34" i="11" s="1"/>
  <c r="J397" i="11"/>
  <c r="J398" i="11"/>
  <c r="J708" i="11" s="1"/>
  <c r="J62" i="11" s="1"/>
  <c r="J416" i="11"/>
  <c r="J726" i="11" s="1"/>
  <c r="J417" i="11"/>
  <c r="J727" i="11" s="1"/>
  <c r="L659" i="11"/>
  <c r="L661" i="11"/>
  <c r="L678" i="11"/>
  <c r="L692" i="11"/>
  <c r="L708" i="11"/>
  <c r="L709" i="11"/>
  <c r="H57" i="16"/>
  <c r="H59" i="16"/>
  <c r="H391" i="16"/>
  <c r="H64" i="16"/>
  <c r="H79" i="16"/>
  <c r="H396" i="16"/>
  <c r="H414" i="16"/>
  <c r="L700" i="16"/>
  <c r="L703" i="16"/>
  <c r="L710" i="16"/>
  <c r="L711" i="16"/>
  <c r="L718" i="16"/>
  <c r="H402" i="16"/>
  <c r="AY25" i="16"/>
  <c r="H62" i="16"/>
  <c r="H66" i="16"/>
  <c r="H88" i="16"/>
  <c r="J363" i="16"/>
  <c r="J673" i="16" s="1"/>
  <c r="J27" i="16" s="1"/>
  <c r="H395" i="16"/>
  <c r="J407" i="16"/>
  <c r="J717" i="16" s="1"/>
  <c r="J71" i="16" s="1"/>
  <c r="H412" i="16"/>
  <c r="J413" i="16"/>
  <c r="L722" i="16"/>
  <c r="L723" i="16"/>
  <c r="L724" i="16"/>
  <c r="L727" i="16"/>
  <c r="AY64" i="16"/>
  <c r="H86" i="16"/>
  <c r="J339" i="16"/>
  <c r="I339" i="16" s="1"/>
  <c r="H401" i="16"/>
  <c r="H419" i="16"/>
  <c r="L734" i="16"/>
  <c r="H76" i="16"/>
  <c r="H394" i="16"/>
  <c r="AX710" i="16"/>
  <c r="AZ64" i="16" s="1"/>
  <c r="H56" i="16"/>
  <c r="AY88" i="16"/>
  <c r="J360" i="16"/>
  <c r="J670" i="16" s="1"/>
  <c r="J24" i="16" s="1"/>
  <c r="J361" i="16"/>
  <c r="H418" i="16"/>
  <c r="H424" i="16"/>
  <c r="L651" i="16"/>
  <c r="L652" i="16"/>
  <c r="L342" i="16" s="1"/>
  <c r="AY83" i="16"/>
  <c r="H80" i="16"/>
  <c r="J387" i="16"/>
  <c r="H393" i="16"/>
  <c r="S639" i="16"/>
  <c r="Z639" i="16" s="1"/>
  <c r="L712" i="16"/>
  <c r="AY26" i="16"/>
  <c r="AY52" i="16"/>
  <c r="H63" i="16"/>
  <c r="H65" i="16"/>
  <c r="AY76" i="16"/>
  <c r="J344" i="16"/>
  <c r="J654" i="16" s="1"/>
  <c r="J8" i="16" s="1"/>
  <c r="J386" i="16"/>
  <c r="H399" i="16"/>
  <c r="H417" i="16"/>
  <c r="H423" i="16"/>
  <c r="AY9" i="16"/>
  <c r="AY24" i="16"/>
  <c r="AY82" i="16"/>
  <c r="H87" i="16"/>
  <c r="L300" i="16"/>
  <c r="L310" i="16" s="1"/>
  <c r="J380" i="16"/>
  <c r="J690" i="16" s="1"/>
  <c r="J44" i="16" s="1"/>
  <c r="J379" i="16"/>
  <c r="J689" i="16" s="1"/>
  <c r="J43" i="16" s="1"/>
  <c r="J385" i="16"/>
  <c r="J695" i="16" s="1"/>
  <c r="J49" i="16" s="1"/>
  <c r="L688" i="16"/>
  <c r="AY13" i="16"/>
  <c r="L299" i="16"/>
  <c r="L309" i="16" s="1"/>
  <c r="AY10" i="16"/>
  <c r="AX715" i="16"/>
  <c r="AZ69" i="16" s="1"/>
  <c r="H405" i="16"/>
  <c r="L715" i="16"/>
  <c r="L716" i="16"/>
  <c r="H406" i="16"/>
  <c r="L719" i="16"/>
  <c r="H409" i="16"/>
  <c r="L720" i="16"/>
  <c r="H410" i="16"/>
  <c r="L721" i="16"/>
  <c r="H411" i="16"/>
  <c r="J348" i="16"/>
  <c r="J658" i="16" s="1"/>
  <c r="J12" i="16" s="1"/>
  <c r="J723" i="16"/>
  <c r="J77" i="16" s="1"/>
  <c r="I413" i="16"/>
  <c r="L301" i="16"/>
  <c r="L311" i="16" s="1"/>
  <c r="J349" i="16"/>
  <c r="J350" i="16"/>
  <c r="J660" i="16" s="1"/>
  <c r="AW685" i="16"/>
  <c r="AX685" i="16" s="1"/>
  <c r="AZ39" i="16" s="1"/>
  <c r="J375" i="16"/>
  <c r="J685" i="16" s="1"/>
  <c r="J39" i="16" s="1"/>
  <c r="AX735" i="16"/>
  <c r="AZ89" i="16" s="1"/>
  <c r="H425" i="16"/>
  <c r="L735" i="16"/>
  <c r="H426" i="16"/>
  <c r="L736" i="16"/>
  <c r="J351" i="16"/>
  <c r="AW733" i="16"/>
  <c r="J423" i="16"/>
  <c r="J733" i="16" s="1"/>
  <c r="AY14" i="16"/>
  <c r="U310" i="16"/>
  <c r="AW684" i="16"/>
  <c r="J374" i="16"/>
  <c r="I374" i="16" s="1"/>
  <c r="AX655" i="16"/>
  <c r="AZ9" i="16" s="1"/>
  <c r="L655" i="16"/>
  <c r="J716" i="16"/>
  <c r="J70" i="16" s="1"/>
  <c r="I406" i="16"/>
  <c r="AW711" i="16"/>
  <c r="J401" i="16"/>
  <c r="AY16" i="16"/>
  <c r="U311" i="16"/>
  <c r="J343" i="16"/>
  <c r="J653" i="16" s="1"/>
  <c r="J7" i="16" s="1"/>
  <c r="J362" i="16"/>
  <c r="J672" i="16" s="1"/>
  <c r="AW683" i="16"/>
  <c r="J373" i="16"/>
  <c r="H364" i="16"/>
  <c r="L674" i="16"/>
  <c r="L694" i="16"/>
  <c r="H384" i="16"/>
  <c r="L695" i="16"/>
  <c r="H385" i="16"/>
  <c r="L696" i="16"/>
  <c r="H386" i="16"/>
  <c r="AX697" i="16"/>
  <c r="AZ51" i="16" s="1"/>
  <c r="H387" i="16"/>
  <c r="H388" i="16"/>
  <c r="L698" i="16"/>
  <c r="J372" i="16"/>
  <c r="J682" i="16" s="1"/>
  <c r="J36" i="16" s="1"/>
  <c r="J397" i="16"/>
  <c r="J398" i="16"/>
  <c r="J708" i="16" s="1"/>
  <c r="J399" i="16"/>
  <c r="I399" i="16" s="1"/>
  <c r="J400" i="16"/>
  <c r="J710" i="16" s="1"/>
  <c r="J64" i="16" s="1"/>
  <c r="L656" i="16"/>
  <c r="L657" i="16"/>
  <c r="L717" i="16"/>
  <c r="L677" i="16"/>
  <c r="L699" i="16"/>
  <c r="L659" i="16"/>
  <c r="L660" i="16"/>
  <c r="L661" i="16"/>
  <c r="L680" i="16"/>
  <c r="L701" i="16"/>
  <c r="J424" i="16"/>
  <c r="L658" i="16"/>
  <c r="L679" i="16"/>
  <c r="L682" i="16"/>
  <c r="L683" i="16"/>
  <c r="L684" i="16"/>
  <c r="J391" i="16"/>
  <c r="J701" i="16" s="1"/>
  <c r="J55" i="16" s="1"/>
  <c r="J392" i="16"/>
  <c r="J702" i="16" s="1"/>
  <c r="J56" i="16" s="1"/>
  <c r="J425" i="16"/>
  <c r="L685" i="16"/>
  <c r="L704" i="16"/>
  <c r="L725" i="16"/>
  <c r="J367" i="16"/>
  <c r="J677" i="16" s="1"/>
  <c r="J31" i="16" s="1"/>
  <c r="J368" i="16"/>
  <c r="J678" i="16" s="1"/>
  <c r="J32" i="16" s="1"/>
  <c r="J384" i="16"/>
  <c r="J694" i="16" s="1"/>
  <c r="J48" i="16" s="1"/>
  <c r="L637" i="16"/>
  <c r="L662" i="16"/>
  <c r="L706" i="16"/>
  <c r="L707" i="16"/>
  <c r="L708" i="16"/>
  <c r="L709" i="16"/>
  <c r="J417" i="16"/>
  <c r="J727" i="16" s="1"/>
  <c r="AZ727" i="16" s="1"/>
  <c r="BB81" i="16" s="1"/>
  <c r="J418" i="16"/>
  <c r="L728" i="16"/>
  <c r="Y964" i="16"/>
  <c r="J419" i="16"/>
  <c r="L668" i="16"/>
  <c r="L689" i="16"/>
  <c r="L729" i="16"/>
  <c r="L730" i="16"/>
  <c r="L731" i="16"/>
  <c r="L732" i="16"/>
  <c r="L422" i="16" s="1"/>
  <c r="L733" i="16"/>
  <c r="L423" i="16" s="1"/>
  <c r="AX717" i="16"/>
  <c r="AZ71" i="16" s="1"/>
  <c r="L670" i="16"/>
  <c r="L671" i="16"/>
  <c r="J405" i="16"/>
  <c r="J412" i="16"/>
  <c r="L650" i="16"/>
  <c r="L672" i="16"/>
  <c r="L673" i="16"/>
  <c r="L692" i="16"/>
  <c r="L713" i="16"/>
  <c r="L323" i="1"/>
  <c r="L333" i="1" s="1"/>
  <c r="U333" i="1"/>
  <c r="L639" i="15"/>
  <c r="Z639" i="15"/>
  <c r="U310" i="15"/>
  <c r="L637" i="15"/>
  <c r="AK938" i="15"/>
  <c r="AC949" i="15" s="1"/>
  <c r="M940" i="15"/>
  <c r="M951" i="15" s="1"/>
  <c r="L314" i="15"/>
  <c r="M941" i="15"/>
  <c r="M952" i="15" s="1"/>
  <c r="L300" i="15"/>
  <c r="L310" i="15" s="1"/>
  <c r="X317" i="15"/>
  <c r="AK961" i="15"/>
  <c r="AC972" i="15" s="1"/>
  <c r="U309" i="14"/>
  <c r="AK941" i="14"/>
  <c r="AC952" i="14" s="1"/>
  <c r="L303" i="14"/>
  <c r="L299" i="14"/>
  <c r="L309" i="14" s="1"/>
  <c r="L637" i="14"/>
  <c r="AJ301" i="14"/>
  <c r="AC311" i="14" s="1"/>
  <c r="Z637" i="14"/>
  <c r="L300" i="14"/>
  <c r="L310" i="14" s="1"/>
  <c r="Y945" i="14"/>
  <c r="U956" i="14" s="1"/>
  <c r="U305" i="14"/>
  <c r="AJ300" i="14"/>
  <c r="AC310" i="14" s="1"/>
  <c r="S639" i="14"/>
  <c r="Z639" i="14" s="1"/>
  <c r="L301" i="14"/>
  <c r="L311" i="14" s="1"/>
  <c r="L630" i="13"/>
  <c r="Z630" i="13"/>
  <c r="L314" i="13"/>
  <c r="L637" i="13"/>
  <c r="L295" i="13"/>
  <c r="L305" i="13" s="1"/>
  <c r="X317" i="13"/>
  <c r="Y940" i="13"/>
  <c r="L301" i="13"/>
  <c r="L311" i="13" s="1"/>
  <c r="AJ314" i="13"/>
  <c r="AC325" i="13" s="1"/>
  <c r="U311" i="13"/>
  <c r="U311" i="12"/>
  <c r="AJ295" i="12"/>
  <c r="AC305" i="12" s="1"/>
  <c r="L637" i="12"/>
  <c r="Z637" i="12"/>
  <c r="L299" i="12"/>
  <c r="L309" i="12" s="1"/>
  <c r="S639" i="12"/>
  <c r="AZ716" i="16"/>
  <c r="BB70" i="16" s="1"/>
  <c r="I716" i="16"/>
  <c r="U325" i="16"/>
  <c r="X323" i="16"/>
  <c r="X321" i="16"/>
  <c r="X317" i="16"/>
  <c r="X316" i="16"/>
  <c r="AJ316" i="16" s="1"/>
  <c r="L314" i="16"/>
  <c r="X322" i="16"/>
  <c r="J715" i="16"/>
  <c r="I405" i="16"/>
  <c r="AW676" i="16"/>
  <c r="J366" i="16"/>
  <c r="AW663" i="16"/>
  <c r="J353" i="16"/>
  <c r="AW652" i="16"/>
  <c r="AX652" i="16" s="1"/>
  <c r="AZ6" i="16" s="1"/>
  <c r="J342" i="16"/>
  <c r="AW675" i="16"/>
  <c r="U945" i="16" s="1"/>
  <c r="R956" i="16" s="1"/>
  <c r="J365" i="16"/>
  <c r="AW651" i="16"/>
  <c r="J341" i="16"/>
  <c r="AW700" i="16"/>
  <c r="J390" i="16"/>
  <c r="W630" i="16"/>
  <c r="L303" i="16"/>
  <c r="R638" i="16"/>
  <c r="AW699" i="16"/>
  <c r="J389" i="16"/>
  <c r="AB630" i="16"/>
  <c r="AJ299" i="16"/>
  <c r="AC309" i="16" s="1"/>
  <c r="U305" i="16"/>
  <c r="T629" i="16"/>
  <c r="AA639" i="16" a="1"/>
  <c r="AA639" i="16" s="1"/>
  <c r="V638" i="16"/>
  <c r="V629" i="16"/>
  <c r="J696" i="16"/>
  <c r="I386" i="16"/>
  <c r="W638" i="16"/>
  <c r="W629" i="16"/>
  <c r="AW688" i="16"/>
  <c r="AX688" i="16" s="1"/>
  <c r="AZ42" i="16" s="1"/>
  <c r="J378" i="16"/>
  <c r="L294" i="16"/>
  <c r="J649" i="16"/>
  <c r="AW664" i="16"/>
  <c r="J354" i="16"/>
  <c r="AW687" i="16"/>
  <c r="J377" i="16"/>
  <c r="U638" i="16"/>
  <c r="U629" i="16"/>
  <c r="J402" i="16"/>
  <c r="AW712" i="16"/>
  <c r="J721" i="16"/>
  <c r="I411" i="16"/>
  <c r="P630" i="16"/>
  <c r="N639" i="16" a="1"/>
  <c r="N639" i="16" s="1"/>
  <c r="X629" i="16"/>
  <c r="J340" i="16"/>
  <c r="J352" i="16"/>
  <c r="J364" i="16"/>
  <c r="J376" i="16"/>
  <c r="J388" i="16"/>
  <c r="Y638" i="16"/>
  <c r="AT946" i="16"/>
  <c r="L642" i="16"/>
  <c r="Z642" i="16"/>
  <c r="X639" i="16" a="1"/>
  <c r="X639" i="16" s="1"/>
  <c r="M638" i="16"/>
  <c r="M629" i="16"/>
  <c r="AA638" i="16"/>
  <c r="AA629" i="16"/>
  <c r="I355" i="16"/>
  <c r="J426" i="16"/>
  <c r="AW736" i="16"/>
  <c r="AX736" i="16" s="1"/>
  <c r="AZ90" i="16" s="1"/>
  <c r="N638" i="16"/>
  <c r="N629" i="16"/>
  <c r="AB638" i="16"/>
  <c r="AB629" i="16"/>
  <c r="AZ665" i="16"/>
  <c r="BB19" i="16" s="1"/>
  <c r="I665" i="16"/>
  <c r="I356" i="16"/>
  <c r="W639" i="16" a="1"/>
  <c r="W639" i="16" s="1"/>
  <c r="O638" i="16"/>
  <c r="O629" i="16"/>
  <c r="AC638" i="16"/>
  <c r="AC629" i="16"/>
  <c r="AZ666" i="16"/>
  <c r="BB20" i="16" s="1"/>
  <c r="I666" i="16"/>
  <c r="AZ702" i="16"/>
  <c r="BB56" i="16" s="1"/>
  <c r="AW731" i="16"/>
  <c r="J421" i="16"/>
  <c r="P638" i="16"/>
  <c r="P629" i="16"/>
  <c r="AD629" i="16"/>
  <c r="AD638" i="16"/>
  <c r="J345" i="16"/>
  <c r="J357" i="16"/>
  <c r="J369" i="16"/>
  <c r="J381" i="16"/>
  <c r="J393" i="16"/>
  <c r="X638" i="16"/>
  <c r="Q629" i="16"/>
  <c r="Q638" i="16"/>
  <c r="AE629" i="16"/>
  <c r="J346" i="16"/>
  <c r="J358" i="16"/>
  <c r="J370" i="16"/>
  <c r="J382" i="16"/>
  <c r="J394" i="16"/>
  <c r="Y629" i="16"/>
  <c r="R629" i="16"/>
  <c r="AF638" i="16"/>
  <c r="J347" i="16"/>
  <c r="I348" i="16"/>
  <c r="J359" i="16"/>
  <c r="I360" i="16"/>
  <c r="J371" i="16"/>
  <c r="J383" i="16"/>
  <c r="I384" i="16"/>
  <c r="J395" i="16"/>
  <c r="I396" i="16"/>
  <c r="AW719" i="16"/>
  <c r="J409" i="16"/>
  <c r="J414" i="16"/>
  <c r="AW724" i="16"/>
  <c r="AX724" i="16" s="1"/>
  <c r="AZ78" i="16" s="1"/>
  <c r="AE638" i="16"/>
  <c r="T638" i="16"/>
  <c r="AW649" i="16"/>
  <c r="AC639" i="16" a="1"/>
  <c r="AC639" i="16" s="1"/>
  <c r="P639" i="16" a="1"/>
  <c r="P639" i="16" s="1"/>
  <c r="AB639" i="16" a="1"/>
  <c r="AB639" i="16" s="1"/>
  <c r="O639" i="16" a="1"/>
  <c r="O639" i="16" s="1"/>
  <c r="U639" i="16" a="1"/>
  <c r="U639" i="16" s="1"/>
  <c r="T639" i="16" a="1"/>
  <c r="T639" i="16" s="1"/>
  <c r="Y630" i="16"/>
  <c r="M630" i="16"/>
  <c r="AE639" i="16" a="1"/>
  <c r="AE639" i="16" s="1"/>
  <c r="R639" i="16" a="1"/>
  <c r="R639" i="16" s="1"/>
  <c r="V630" i="16"/>
  <c r="AZ658" i="16"/>
  <c r="BB12" i="16" s="1"/>
  <c r="I658" i="16"/>
  <c r="AZ670" i="16"/>
  <c r="BB24" i="16" s="1"/>
  <c r="I670" i="16"/>
  <c r="AZ694" i="16"/>
  <c r="BB48" i="16" s="1"/>
  <c r="I694" i="16"/>
  <c r="AZ706" i="16"/>
  <c r="BB60" i="16" s="1"/>
  <c r="I706" i="16"/>
  <c r="J728" i="16"/>
  <c r="I418" i="16"/>
  <c r="AF629" i="16"/>
  <c r="Q639" i="16" a="1"/>
  <c r="Q639" i="16" s="1"/>
  <c r="AD639" i="16" a="1"/>
  <c r="AD639" i="16" s="1"/>
  <c r="S962" i="16"/>
  <c r="Q973" i="16" s="1"/>
  <c r="S939" i="16"/>
  <c r="Q950" i="16" s="1"/>
  <c r="AF962" i="16"/>
  <c r="AF939" i="16"/>
  <c r="AS962" i="16"/>
  <c r="AH973" i="16" s="1"/>
  <c r="AS939" i="16"/>
  <c r="AH950" i="16" s="1"/>
  <c r="X630" i="16"/>
  <c r="L653" i="16"/>
  <c r="J408" i="16"/>
  <c r="J420" i="16"/>
  <c r="Y639" i="16" a="1"/>
  <c r="Y639" i="16" s="1"/>
  <c r="L654" i="16"/>
  <c r="AX654" i="16"/>
  <c r="AZ8" i="16" s="1"/>
  <c r="N630" i="16"/>
  <c r="M639" i="16" a="1"/>
  <c r="M639" i="16" s="1"/>
  <c r="AF639" i="16" a="1"/>
  <c r="AF639" i="16" s="1"/>
  <c r="AO965" i="16" a="1"/>
  <c r="AO965" i="16" s="1"/>
  <c r="AF976" i="16" s="1"/>
  <c r="W962" i="16"/>
  <c r="S973" i="16" s="1"/>
  <c r="W939" i="16"/>
  <c r="S950" i="16" s="1"/>
  <c r="J410" i="16"/>
  <c r="J422" i="16"/>
  <c r="Z628" i="16"/>
  <c r="O630" i="16"/>
  <c r="AA630" i="16"/>
  <c r="AX650" i="16"/>
  <c r="AZ4" i="16" s="1"/>
  <c r="Q630" i="16"/>
  <c r="AC630" i="16"/>
  <c r="AZ723" i="16"/>
  <c r="BB77" i="16" s="1"/>
  <c r="I723" i="16"/>
  <c r="R630" i="16"/>
  <c r="AD630" i="16"/>
  <c r="O962" i="16"/>
  <c r="O973" i="16" s="1"/>
  <c r="O939" i="16"/>
  <c r="O950" i="16" s="1"/>
  <c r="AB962" i="16"/>
  <c r="AB939" i="16"/>
  <c r="AO962" i="16"/>
  <c r="AF973" i="16" s="1"/>
  <c r="AO939" i="16"/>
  <c r="AF950" i="16" s="1"/>
  <c r="L665" i="16"/>
  <c r="L678" i="16"/>
  <c r="AX678" i="16"/>
  <c r="AZ32" i="16" s="1"/>
  <c r="L690" i="16"/>
  <c r="AX690" i="16"/>
  <c r="AZ44" i="16" s="1"/>
  <c r="L702" i="16"/>
  <c r="AX702" i="16"/>
  <c r="AZ56" i="16" s="1"/>
  <c r="L714" i="16"/>
  <c r="AX714" i="16"/>
  <c r="AZ68" i="16" s="1"/>
  <c r="S630" i="16"/>
  <c r="AE630" i="16"/>
  <c r="V639" i="16" a="1"/>
  <c r="V639" i="16" s="1"/>
  <c r="AC962" i="16"/>
  <c r="X973" i="16" s="1"/>
  <c r="L666" i="16"/>
  <c r="AX666" i="16"/>
  <c r="AZ20" i="16" s="1"/>
  <c r="L726" i="16"/>
  <c r="AX726" i="16"/>
  <c r="AZ80" i="16" s="1"/>
  <c r="J403" i="16"/>
  <c r="J415" i="16"/>
  <c r="T630" i="16"/>
  <c r="AF630" i="16"/>
  <c r="S633" i="16"/>
  <c r="L681" i="16"/>
  <c r="L693" i="16"/>
  <c r="L705" i="16"/>
  <c r="J404" i="16"/>
  <c r="J416" i="16"/>
  <c r="U630" i="16"/>
  <c r="R962" i="16"/>
  <c r="R939" i="16"/>
  <c r="AE939" i="16"/>
  <c r="Y950" i="16" s="1"/>
  <c r="AE962" i="16"/>
  <c r="Y973" i="16" s="1"/>
  <c r="AR962" i="16"/>
  <c r="AR939" i="16"/>
  <c r="L669" i="16"/>
  <c r="AT965" i="16" a="1"/>
  <c r="AT965" i="16" s="1"/>
  <c r="AN965" i="16" a="1"/>
  <c r="AN965" i="16" s="1"/>
  <c r="AF965" i="16" a="1"/>
  <c r="AF965" i="16" s="1"/>
  <c r="Z965" i="16" a="1"/>
  <c r="Z965" i="16" s="1"/>
  <c r="V976" i="16" s="1"/>
  <c r="R965" i="16" a="1"/>
  <c r="R965" i="16" s="1"/>
  <c r="AS965" i="16" a="1"/>
  <c r="AS965" i="16" s="1"/>
  <c r="AH976" i="16" s="1"/>
  <c r="AM965" i="16" a="1"/>
  <c r="AM965" i="16" s="1"/>
  <c r="AE976" i="16" s="1"/>
  <c r="AE965" i="16" a="1"/>
  <c r="AE965" i="16" s="1"/>
  <c r="Y976" i="16" s="1"/>
  <c r="W965" i="16" a="1"/>
  <c r="W965" i="16" s="1"/>
  <c r="S976" i="16" s="1"/>
  <c r="Q965" i="16" a="1"/>
  <c r="Q965" i="16" s="1"/>
  <c r="P976" i="16" s="1"/>
  <c r="AR965" i="16" a="1"/>
  <c r="AR965" i="16" s="1"/>
  <c r="AL965" i="16" a="1"/>
  <c r="AL965" i="16" s="1"/>
  <c r="AD976" i="16" s="1"/>
  <c r="AD965" i="16" a="1"/>
  <c r="AD965" i="16" s="1"/>
  <c r="V965" i="16" a="1"/>
  <c r="V965" i="16" s="1"/>
  <c r="P965" i="16" a="1"/>
  <c r="P965" i="16" s="1"/>
  <c r="AQ965" i="16" a="1"/>
  <c r="AQ965" i="16" s="1"/>
  <c r="AG976" i="16" s="1"/>
  <c r="AI965" i="16" a="1"/>
  <c r="AI965" i="16" s="1"/>
  <c r="AA976" i="16" s="1"/>
  <c r="AC965" i="16" a="1"/>
  <c r="AC965" i="16" s="1"/>
  <c r="X976" i="16" s="1"/>
  <c r="U965" i="16" a="1"/>
  <c r="U965" i="16" s="1"/>
  <c r="R976" i="16" s="1"/>
  <c r="O965" i="16" a="1"/>
  <c r="O965" i="16" s="1"/>
  <c r="O976" i="16" s="1"/>
  <c r="AG965" i="16" a="1"/>
  <c r="AG965" i="16" s="1"/>
  <c r="Z976" i="16" s="1"/>
  <c r="AA965" i="16" a="1"/>
  <c r="AA965" i="16" s="1"/>
  <c r="W976" i="16" s="1"/>
  <c r="S965" i="16" a="1"/>
  <c r="S965" i="16" s="1"/>
  <c r="Q976" i="16" s="1"/>
  <c r="V942" i="16"/>
  <c r="AH965" i="16" a="1"/>
  <c r="AH965" i="16" s="1"/>
  <c r="AI942" i="16"/>
  <c r="AA953" i="16" s="1"/>
  <c r="U942" i="16"/>
  <c r="R953" i="16" s="1"/>
  <c r="AU942" i="16"/>
  <c r="AI953" i="16" s="1"/>
  <c r="AH942" i="16"/>
  <c r="T942" i="16"/>
  <c r="AT942" i="16"/>
  <c r="AG942" i="16"/>
  <c r="Z953" i="16" s="1"/>
  <c r="S942" i="16"/>
  <c r="Q953" i="16" s="1"/>
  <c r="AB965" i="16" a="1"/>
  <c r="AB965" i="16" s="1"/>
  <c r="AS942" i="16"/>
  <c r="AH953" i="16" s="1"/>
  <c r="AF942" i="16"/>
  <c r="R942" i="16"/>
  <c r="AR942" i="16"/>
  <c r="AE942" i="16"/>
  <c r="Y953" i="16" s="1"/>
  <c r="Q942" i="16"/>
  <c r="P953" i="16" s="1"/>
  <c r="AQ942" i="16"/>
  <c r="AG953" i="16" s="1"/>
  <c r="AD942" i="16"/>
  <c r="P942" i="16"/>
  <c r="AU965" i="16" a="1"/>
  <c r="AU965" i="16" s="1"/>
  <c r="AI976" i="16" s="1"/>
  <c r="T965" i="16" a="1"/>
  <c r="T965" i="16" s="1"/>
  <c r="AP942" i="16"/>
  <c r="AC942" i="16"/>
  <c r="X953" i="16" s="1"/>
  <c r="O942" i="16"/>
  <c r="O953" i="16" s="1"/>
  <c r="AP965" i="16" a="1"/>
  <c r="AP965" i="16" s="1"/>
  <c r="AO942" i="16"/>
  <c r="AF953" i="16" s="1"/>
  <c r="AB942" i="16"/>
  <c r="N942" i="16"/>
  <c r="N953" i="16" s="1"/>
  <c r="AL942" i="16"/>
  <c r="AD953" i="16" s="1"/>
  <c r="W942" i="16"/>
  <c r="S953" i="16" s="1"/>
  <c r="Z942" i="16"/>
  <c r="V953" i="16" s="1"/>
  <c r="N965" i="16" a="1"/>
  <c r="N965" i="16" s="1"/>
  <c r="N976" i="16" s="1"/>
  <c r="V945" i="16"/>
  <c r="AN942" i="16"/>
  <c r="AM942" i="16"/>
  <c r="AE953" i="16" s="1"/>
  <c r="AA942" i="16"/>
  <c r="W953" i="16" s="1"/>
  <c r="T962" i="16"/>
  <c r="T939" i="16"/>
  <c r="AG962" i="16"/>
  <c r="Z973" i="16" s="1"/>
  <c r="AG939" i="16"/>
  <c r="Z950" i="16" s="1"/>
  <c r="AT962" i="16"/>
  <c r="AT939" i="16"/>
  <c r="U939" i="16"/>
  <c r="R950" i="16" s="1"/>
  <c r="U962" i="16"/>
  <c r="R973" i="16" s="1"/>
  <c r="AH962" i="16"/>
  <c r="AH939" i="16"/>
  <c r="AU962" i="16"/>
  <c r="AI973" i="16" s="1"/>
  <c r="AU939" i="16"/>
  <c r="AI950" i="16" s="1"/>
  <c r="AX659" i="16"/>
  <c r="AZ13" i="16" s="1"/>
  <c r="AX671" i="16"/>
  <c r="AZ25" i="16" s="1"/>
  <c r="AX683" i="16"/>
  <c r="AZ37" i="16" s="1"/>
  <c r="AX695" i="16"/>
  <c r="AZ49" i="16" s="1"/>
  <c r="AX707" i="16"/>
  <c r="AZ61" i="16" s="1"/>
  <c r="AX719" i="16"/>
  <c r="AZ73" i="16" s="1"/>
  <c r="AX731" i="16"/>
  <c r="AZ85" i="16" s="1"/>
  <c r="V962" i="16"/>
  <c r="V939" i="16"/>
  <c r="AI939" i="16"/>
  <c r="AA950" i="16" s="1"/>
  <c r="AI962" i="16"/>
  <c r="AA973" i="16" s="1"/>
  <c r="L649" i="16"/>
  <c r="AL962" i="16"/>
  <c r="AD973" i="16" s="1"/>
  <c r="AL939" i="16"/>
  <c r="AD950" i="16" s="1"/>
  <c r="AX656" i="16"/>
  <c r="AZ10" i="16" s="1"/>
  <c r="AX668" i="16"/>
  <c r="AZ22" i="16" s="1"/>
  <c r="AX680" i="16"/>
  <c r="AZ34" i="16" s="1"/>
  <c r="AX692" i="16"/>
  <c r="AZ46" i="16" s="1"/>
  <c r="AX704" i="16"/>
  <c r="AZ58" i="16" s="1"/>
  <c r="AX716" i="16"/>
  <c r="AZ70" i="16" s="1"/>
  <c r="AX728" i="16"/>
  <c r="AZ82" i="16" s="1"/>
  <c r="Z962" i="16"/>
  <c r="V973" i="16" s="1"/>
  <c r="Z939" i="16"/>
  <c r="V950" i="16" s="1"/>
  <c r="AM962" i="16"/>
  <c r="AE973" i="16" s="1"/>
  <c r="AM939" i="16"/>
  <c r="AE950" i="16" s="1"/>
  <c r="AX699" i="16"/>
  <c r="AZ53" i="16" s="1"/>
  <c r="N962" i="16"/>
  <c r="N973" i="16" s="1"/>
  <c r="N939" i="16"/>
  <c r="N950" i="16" s="1"/>
  <c r="AA962" i="16"/>
  <c r="W973" i="16" s="1"/>
  <c r="AA939" i="16"/>
  <c r="W950" i="16" s="1"/>
  <c r="AN962" i="16"/>
  <c r="AN939" i="16"/>
  <c r="AX670" i="16"/>
  <c r="AZ24" i="16" s="1"/>
  <c r="AX682" i="16"/>
  <c r="AZ36" i="16" s="1"/>
  <c r="AX694" i="16"/>
  <c r="AZ48" i="16" s="1"/>
  <c r="AX706" i="16"/>
  <c r="AZ60" i="16" s="1"/>
  <c r="AX718" i="16"/>
  <c r="AZ72" i="16" s="1"/>
  <c r="AX730" i="16"/>
  <c r="AZ84" i="16" s="1"/>
  <c r="P962" i="16"/>
  <c r="P939" i="16"/>
  <c r="AC939" i="16"/>
  <c r="X950" i="16" s="1"/>
  <c r="AP962" i="16"/>
  <c r="AP939" i="16"/>
  <c r="AX660" i="16"/>
  <c r="AZ14" i="16" s="1"/>
  <c r="AX672" i="16"/>
  <c r="AZ26" i="16" s="1"/>
  <c r="AX684" i="16"/>
  <c r="AZ38" i="16" s="1"/>
  <c r="AX696" i="16"/>
  <c r="AZ50" i="16" s="1"/>
  <c r="AX708" i="16"/>
  <c r="AZ62" i="16" s="1"/>
  <c r="AX720" i="16"/>
  <c r="AZ74" i="16" s="1"/>
  <c r="AX732" i="16"/>
  <c r="AZ86" i="16" s="1"/>
  <c r="Q962" i="16"/>
  <c r="P973" i="16" s="1"/>
  <c r="Q939" i="16"/>
  <c r="P950" i="16" s="1"/>
  <c r="AD939" i="16"/>
  <c r="AD962" i="16"/>
  <c r="AQ962" i="16"/>
  <c r="AG973" i="16" s="1"/>
  <c r="AQ939" i="16"/>
  <c r="AG950" i="16" s="1"/>
  <c r="U975" i="16"/>
  <c r="AK964" i="16"/>
  <c r="AC975" i="16" s="1"/>
  <c r="AK938" i="16"/>
  <c r="AC949" i="16" s="1"/>
  <c r="Y946" i="16"/>
  <c r="Y945" i="16"/>
  <c r="Y941" i="16"/>
  <c r="N945" i="16"/>
  <c r="N956" i="16" s="1"/>
  <c r="AA945" i="16"/>
  <c r="W956" i="16" s="1"/>
  <c r="Y940" i="16"/>
  <c r="AQ945" i="16"/>
  <c r="AG956" i="16" s="1"/>
  <c r="R945" i="16"/>
  <c r="Y947" i="16"/>
  <c r="M938" i="16"/>
  <c r="Y970" i="16"/>
  <c r="Y963" i="16"/>
  <c r="U972" i="16"/>
  <c r="Y968" i="16"/>
  <c r="M961" i="16"/>
  <c r="Y969" i="16"/>
  <c r="L303" i="15"/>
  <c r="L295" i="15"/>
  <c r="L305" i="15" s="1"/>
  <c r="L294" i="15"/>
  <c r="AW730" i="15"/>
  <c r="J420" i="15"/>
  <c r="L325" i="15"/>
  <c r="L317" i="15"/>
  <c r="L327" i="15" s="1"/>
  <c r="L316" i="15"/>
  <c r="AZ731" i="15"/>
  <c r="BB85" i="15" s="1"/>
  <c r="I731" i="15"/>
  <c r="U309" i="15"/>
  <c r="L299" i="15"/>
  <c r="L309" i="15" s="1"/>
  <c r="AJ299" i="15"/>
  <c r="AC309" i="15" s="1"/>
  <c r="U331" i="15"/>
  <c r="AJ321" i="15"/>
  <c r="AC331" i="15" s="1"/>
  <c r="L321" i="15"/>
  <c r="L331" i="15" s="1"/>
  <c r="N630" i="15"/>
  <c r="J344" i="15"/>
  <c r="U327" i="15"/>
  <c r="AJ317" i="15"/>
  <c r="AC327" i="15" s="1"/>
  <c r="AW669" i="15"/>
  <c r="J359" i="15"/>
  <c r="AW668" i="15"/>
  <c r="AX668" i="15" s="1"/>
  <c r="AZ22" i="15" s="1"/>
  <c r="J358" i="15"/>
  <c r="AW718" i="15"/>
  <c r="AX718" i="15" s="1"/>
  <c r="AZ72" i="15" s="1"/>
  <c r="J408" i="15"/>
  <c r="X322" i="15"/>
  <c r="U325" i="15"/>
  <c r="X323" i="15"/>
  <c r="X316" i="15"/>
  <c r="AJ316" i="15" s="1"/>
  <c r="U638" i="15"/>
  <c r="U629" i="15"/>
  <c r="AW658" i="15"/>
  <c r="AX658" i="15" s="1"/>
  <c r="AZ12" i="15" s="1"/>
  <c r="J348" i="15"/>
  <c r="J349" i="15"/>
  <c r="AW676" i="15"/>
  <c r="J366" i="15"/>
  <c r="O630" i="15"/>
  <c r="AW675" i="15"/>
  <c r="AX675" i="15" s="1"/>
  <c r="AZ29" i="15" s="1"/>
  <c r="J365" i="15"/>
  <c r="W638" i="15"/>
  <c r="Q630" i="15"/>
  <c r="AW674" i="15"/>
  <c r="AX674" i="15" s="1"/>
  <c r="AZ28" i="15" s="1"/>
  <c r="J364" i="15"/>
  <c r="J727" i="15"/>
  <c r="I417" i="15"/>
  <c r="V629" i="15"/>
  <c r="AW657" i="15"/>
  <c r="J347" i="15"/>
  <c r="AW662" i="15"/>
  <c r="J352" i="15"/>
  <c r="AW664" i="15"/>
  <c r="AX664" i="15" s="1"/>
  <c r="AZ18" i="15" s="1"/>
  <c r="J354" i="15"/>
  <c r="J725" i="15"/>
  <c r="I415" i="15"/>
  <c r="AW729" i="15"/>
  <c r="J419" i="15"/>
  <c r="J649" i="15"/>
  <c r="W629" i="15"/>
  <c r="J341" i="15"/>
  <c r="I343" i="15"/>
  <c r="AW670" i="15"/>
  <c r="J360" i="15"/>
  <c r="AW711" i="15"/>
  <c r="J401" i="15"/>
  <c r="AW719" i="15"/>
  <c r="J409" i="15"/>
  <c r="AZ726" i="15"/>
  <c r="BB80" i="15" s="1"/>
  <c r="I726" i="15"/>
  <c r="J732" i="15"/>
  <c r="I422" i="15"/>
  <c r="Y629" i="15"/>
  <c r="Y638" i="15"/>
  <c r="J663" i="15"/>
  <c r="I353" i="15"/>
  <c r="AW682" i="15"/>
  <c r="AX682" i="15" s="1"/>
  <c r="AZ36" i="15" s="1"/>
  <c r="J372" i="15"/>
  <c r="AW695" i="15"/>
  <c r="AX695" i="15" s="1"/>
  <c r="AZ49" i="15" s="1"/>
  <c r="J385" i="15"/>
  <c r="I404" i="15"/>
  <c r="AW717" i="15"/>
  <c r="AX717" i="15" s="1"/>
  <c r="AZ71" i="15" s="1"/>
  <c r="J407" i="15"/>
  <c r="V638" i="15"/>
  <c r="M629" i="15"/>
  <c r="I656" i="15"/>
  <c r="J671" i="15"/>
  <c r="I361" i="15"/>
  <c r="AW681" i="15"/>
  <c r="AX681" i="15" s="1"/>
  <c r="AZ35" i="15" s="1"/>
  <c r="J371" i="15"/>
  <c r="AW688" i="15"/>
  <c r="AX688" i="15" s="1"/>
  <c r="AZ42" i="15" s="1"/>
  <c r="J378" i="15"/>
  <c r="AW694" i="15"/>
  <c r="J384" i="15"/>
  <c r="AW707" i="15"/>
  <c r="J397" i="15"/>
  <c r="AZ714" i="15"/>
  <c r="BB68" i="15" s="1"/>
  <c r="I714" i="15"/>
  <c r="N638" i="15"/>
  <c r="N629" i="15"/>
  <c r="AB638" i="15"/>
  <c r="AB629" i="15"/>
  <c r="I672" i="15"/>
  <c r="AZ672" i="15"/>
  <c r="BB26" i="15" s="1"/>
  <c r="AW693" i="15"/>
  <c r="J383" i="15"/>
  <c r="AW706" i="15"/>
  <c r="J396" i="15"/>
  <c r="AZ715" i="15"/>
  <c r="BB69" i="15" s="1"/>
  <c r="I715" i="15"/>
  <c r="L721" i="15"/>
  <c r="AX721" i="15"/>
  <c r="AZ75" i="15" s="1"/>
  <c r="H411" i="15"/>
  <c r="O638" i="15"/>
  <c r="O629" i="15"/>
  <c r="AC638" i="15"/>
  <c r="AC629" i="15"/>
  <c r="J368" i="15"/>
  <c r="J373" i="15"/>
  <c r="J696" i="15"/>
  <c r="I386" i="15"/>
  <c r="J389" i="15"/>
  <c r="AW705" i="15"/>
  <c r="J395" i="15"/>
  <c r="J406" i="15"/>
  <c r="J736" i="15"/>
  <c r="I426" i="15"/>
  <c r="R939" i="15"/>
  <c r="R962" i="15"/>
  <c r="AE962" i="15"/>
  <c r="Y973" i="15" s="1"/>
  <c r="AE939" i="15"/>
  <c r="Y950" i="15" s="1"/>
  <c r="AR962" i="15"/>
  <c r="AR939" i="15"/>
  <c r="P638" i="15"/>
  <c r="P629" i="15"/>
  <c r="AD638" i="15"/>
  <c r="AD629" i="15"/>
  <c r="J377" i="15"/>
  <c r="J689" i="15"/>
  <c r="I379" i="15"/>
  <c r="I380" i="15"/>
  <c r="J392" i="15"/>
  <c r="AW735" i="15"/>
  <c r="J425" i="15"/>
  <c r="I673" i="15"/>
  <c r="Q638" i="15"/>
  <c r="Q629" i="15"/>
  <c r="AE638" i="15"/>
  <c r="AE629" i="15"/>
  <c r="J370" i="15"/>
  <c r="AZ690" i="15"/>
  <c r="BB44" i="15" s="1"/>
  <c r="I690" i="15"/>
  <c r="AZ691" i="15"/>
  <c r="BB45" i="15" s="1"/>
  <c r="I691" i="15"/>
  <c r="I692" i="15"/>
  <c r="AZ692" i="15"/>
  <c r="BB46" i="15" s="1"/>
  <c r="AW650" i="15"/>
  <c r="J340" i="15"/>
  <c r="AW652" i="15"/>
  <c r="AL945" i="15" s="1"/>
  <c r="AD956" i="15" s="1"/>
  <c r="J342" i="15"/>
  <c r="AW723" i="15"/>
  <c r="J413" i="15"/>
  <c r="R638" i="15"/>
  <c r="R629" i="15"/>
  <c r="AF638" i="15"/>
  <c r="AF629" i="15"/>
  <c r="Y630" i="15"/>
  <c r="M630" i="15"/>
  <c r="L628" i="15"/>
  <c r="X630" i="15"/>
  <c r="W630" i="15"/>
  <c r="V630" i="15"/>
  <c r="U630" i="15"/>
  <c r="S633" i="15"/>
  <c r="AF630" i="15"/>
  <c r="T630" i="15"/>
  <c r="AE630" i="15"/>
  <c r="S630" i="15"/>
  <c r="AA639" i="15" a="1"/>
  <c r="AA639" i="15" s="1"/>
  <c r="N639" i="15" a="1"/>
  <c r="N639" i="15" s="1"/>
  <c r="AB630" i="15"/>
  <c r="P630" i="15"/>
  <c r="R630" i="15"/>
  <c r="U962" i="15"/>
  <c r="R973" i="15" s="1"/>
  <c r="U939" i="15"/>
  <c r="R950" i="15" s="1"/>
  <c r="AH939" i="15"/>
  <c r="AH962" i="15"/>
  <c r="AU962" i="15"/>
  <c r="AI973" i="15" s="1"/>
  <c r="AU939" i="15"/>
  <c r="AI950" i="15" s="1"/>
  <c r="L680" i="15"/>
  <c r="AX680" i="15"/>
  <c r="AZ34" i="15" s="1"/>
  <c r="AX714" i="15"/>
  <c r="AZ68" i="15" s="1"/>
  <c r="T638" i="15"/>
  <c r="T629" i="15"/>
  <c r="Y639" i="15" a="1"/>
  <c r="Y639" i="15" s="1"/>
  <c r="AE639" i="15" a="1"/>
  <c r="AE639" i="15" s="1"/>
  <c r="R639" i="15" a="1"/>
  <c r="R639" i="15" s="1"/>
  <c r="X639" i="15" a="1"/>
  <c r="X639" i="15" s="1"/>
  <c r="AD639" i="15" a="1"/>
  <c r="AD639" i="15" s="1"/>
  <c r="Q639" i="15" a="1"/>
  <c r="Q639" i="15" s="1"/>
  <c r="W639" i="15" a="1"/>
  <c r="W639" i="15" s="1"/>
  <c r="AC639" i="15" a="1"/>
  <c r="AC639" i="15" s="1"/>
  <c r="P639" i="15" a="1"/>
  <c r="P639" i="15" s="1"/>
  <c r="V639" i="15" a="1"/>
  <c r="V639" i="15" s="1"/>
  <c r="S946" i="15"/>
  <c r="Q957" i="15" s="1"/>
  <c r="Z628" i="15"/>
  <c r="AB639" i="15" a="1"/>
  <c r="AB639" i="15" s="1"/>
  <c r="V962" i="15"/>
  <c r="V939" i="15"/>
  <c r="AI939" i="15"/>
  <c r="AA950" i="15" s="1"/>
  <c r="AI962" i="15"/>
  <c r="AA973" i="15" s="1"/>
  <c r="AW649" i="15"/>
  <c r="L668" i="15"/>
  <c r="L687" i="15"/>
  <c r="AX687" i="15"/>
  <c r="AZ41" i="15" s="1"/>
  <c r="AW736" i="15"/>
  <c r="AX736" i="15" s="1"/>
  <c r="AZ90" i="15" s="1"/>
  <c r="AA630" i="15"/>
  <c r="M639" i="15" a="1"/>
  <c r="M639" i="15" s="1"/>
  <c r="AF639" i="15" a="1"/>
  <c r="AF639" i="15" s="1"/>
  <c r="L656" i="15"/>
  <c r="AX656" i="15"/>
  <c r="AZ10" i="15" s="1"/>
  <c r="L675" i="15"/>
  <c r="AC630" i="15"/>
  <c r="AZ721" i="15"/>
  <c r="BB75" i="15" s="1"/>
  <c r="I721" i="15"/>
  <c r="AD630" i="15"/>
  <c r="L651" i="15"/>
  <c r="AX651" i="15"/>
  <c r="AZ5" i="15" s="1"/>
  <c r="L663" i="15"/>
  <c r="AX663" i="15"/>
  <c r="AZ17" i="15" s="1"/>
  <c r="X638" i="15"/>
  <c r="J376" i="15"/>
  <c r="J388" i="15"/>
  <c r="J400" i="15"/>
  <c r="J412" i="15"/>
  <c r="J424" i="15"/>
  <c r="O639" i="15" a="1"/>
  <c r="O639" i="15" s="1"/>
  <c r="X629" i="15"/>
  <c r="AX671" i="15"/>
  <c r="AZ25" i="15" s="1"/>
  <c r="AA638" i="15"/>
  <c r="J390" i="15"/>
  <c r="J402" i="15"/>
  <c r="J414" i="15"/>
  <c r="S642" i="15"/>
  <c r="Z637" i="15"/>
  <c r="T639" i="15" a="1"/>
  <c r="T639" i="15" s="1"/>
  <c r="L678" i="15"/>
  <c r="AA629" i="15"/>
  <c r="U639" i="15" a="1"/>
  <c r="U639" i="15" s="1"/>
  <c r="L666" i="15"/>
  <c r="L709" i="15"/>
  <c r="AX709" i="15"/>
  <c r="AZ63" i="15" s="1"/>
  <c r="S939" i="15"/>
  <c r="Q950" i="15" s="1"/>
  <c r="S962" i="15"/>
  <c r="Q973" i="15" s="1"/>
  <c r="AF939" i="15"/>
  <c r="AF962" i="15"/>
  <c r="AS939" i="15"/>
  <c r="AH950" i="15" s="1"/>
  <c r="AS962" i="15"/>
  <c r="AH973" i="15" s="1"/>
  <c r="L692" i="15"/>
  <c r="AX692" i="15"/>
  <c r="AZ46" i="15" s="1"/>
  <c r="L699" i="15"/>
  <c r="AX699" i="15"/>
  <c r="AZ53" i="15" s="1"/>
  <c r="AF965" i="15" a="1"/>
  <c r="AF965" i="15" s="1"/>
  <c r="Z965" i="15" a="1"/>
  <c r="Z965" i="15" s="1"/>
  <c r="V976" i="15" s="1"/>
  <c r="R965" i="15" a="1"/>
  <c r="R965" i="15" s="1"/>
  <c r="AS965" i="15" a="1"/>
  <c r="AS965" i="15" s="1"/>
  <c r="AH976" i="15" s="1"/>
  <c r="AM965" i="15" a="1"/>
  <c r="AM965" i="15" s="1"/>
  <c r="AE976" i="15" s="1"/>
  <c r="AE965" i="15" a="1"/>
  <c r="AE965" i="15" s="1"/>
  <c r="Y976" i="15" s="1"/>
  <c r="W965" i="15" a="1"/>
  <c r="W965" i="15" s="1"/>
  <c r="S976" i="15" s="1"/>
  <c r="Q965" i="15" a="1"/>
  <c r="Q965" i="15" s="1"/>
  <c r="P976" i="15" s="1"/>
  <c r="AR965" i="15" a="1"/>
  <c r="AR965" i="15" s="1"/>
  <c r="AL965" i="15" a="1"/>
  <c r="AL965" i="15" s="1"/>
  <c r="AD976" i="15" s="1"/>
  <c r="AD965" i="15" a="1"/>
  <c r="AD965" i="15" s="1"/>
  <c r="V965" i="15" a="1"/>
  <c r="V965" i="15" s="1"/>
  <c r="P965" i="15" a="1"/>
  <c r="P965" i="15" s="1"/>
  <c r="AQ965" i="15" a="1"/>
  <c r="AQ965" i="15" s="1"/>
  <c r="AG976" i="15" s="1"/>
  <c r="AI965" i="15" a="1"/>
  <c r="AI965" i="15" s="1"/>
  <c r="AA976" i="15" s="1"/>
  <c r="AC965" i="15" a="1"/>
  <c r="AC965" i="15" s="1"/>
  <c r="X976" i="15" s="1"/>
  <c r="U965" i="15" a="1"/>
  <c r="U965" i="15" s="1"/>
  <c r="R976" i="15" s="1"/>
  <c r="O965" i="15" a="1"/>
  <c r="O965" i="15" s="1"/>
  <c r="O976" i="15" s="1"/>
  <c r="AP965" i="15" a="1"/>
  <c r="AP965" i="15" s="1"/>
  <c r="AH965" i="15" a="1"/>
  <c r="AH965" i="15" s="1"/>
  <c r="AB965" i="15" a="1"/>
  <c r="AB965" i="15" s="1"/>
  <c r="T965" i="15" a="1"/>
  <c r="T965" i="15" s="1"/>
  <c r="N965" i="15" a="1"/>
  <c r="N965" i="15" s="1"/>
  <c r="N976" i="15" s="1"/>
  <c r="AG965" i="15" a="1"/>
  <c r="AG965" i="15" s="1"/>
  <c r="Z976" i="15" s="1"/>
  <c r="AA965" i="15" a="1"/>
  <c r="AA965" i="15" s="1"/>
  <c r="W976" i="15" s="1"/>
  <c r="S965" i="15" a="1"/>
  <c r="S965" i="15" s="1"/>
  <c r="Q976" i="15" s="1"/>
  <c r="AQ942" i="15"/>
  <c r="AG953" i="15" s="1"/>
  <c r="AD942" i="15"/>
  <c r="P942" i="15"/>
  <c r="AP942" i="15"/>
  <c r="AC942" i="15"/>
  <c r="X953" i="15" s="1"/>
  <c r="O942" i="15"/>
  <c r="O953" i="15" s="1"/>
  <c r="AO942" i="15"/>
  <c r="AF953" i="15" s="1"/>
  <c r="AB942" i="15"/>
  <c r="N942" i="15"/>
  <c r="N953" i="15" s="1"/>
  <c r="AN942" i="15"/>
  <c r="AA942" i="15"/>
  <c r="W953" i="15" s="1"/>
  <c r="AM942" i="15"/>
  <c r="AE953" i="15" s="1"/>
  <c r="Z942" i="15"/>
  <c r="V953" i="15" s="1"/>
  <c r="AU965" i="15" a="1"/>
  <c r="AU965" i="15" s="1"/>
  <c r="AI976" i="15" s="1"/>
  <c r="AT965" i="15" a="1"/>
  <c r="AT965" i="15" s="1"/>
  <c r="V942" i="15"/>
  <c r="AO965" i="15" a="1"/>
  <c r="AO965" i="15" s="1"/>
  <c r="AF976" i="15" s="1"/>
  <c r="AI942" i="15"/>
  <c r="AA953" i="15" s="1"/>
  <c r="U942" i="15"/>
  <c r="R953" i="15" s="1"/>
  <c r="AN965" i="15" a="1"/>
  <c r="AN965" i="15" s="1"/>
  <c r="AU942" i="15"/>
  <c r="AI953" i="15" s="1"/>
  <c r="AH942" i="15"/>
  <c r="T942" i="15"/>
  <c r="AU945" i="15"/>
  <c r="AI956" i="15" s="1"/>
  <c r="AS942" i="15"/>
  <c r="AH953" i="15" s="1"/>
  <c r="AT946" i="15"/>
  <c r="AR942" i="15"/>
  <c r="AS946" i="15"/>
  <c r="AH957" i="15" s="1"/>
  <c r="AL942" i="15"/>
  <c r="AD953" i="15" s="1"/>
  <c r="AR946" i="15"/>
  <c r="AL946" i="15"/>
  <c r="AD957" i="15" s="1"/>
  <c r="AG942" i="15"/>
  <c r="Z953" i="15" s="1"/>
  <c r="AG946" i="15"/>
  <c r="Z957" i="15" s="1"/>
  <c r="AF942" i="15"/>
  <c r="AF946" i="15"/>
  <c r="AE942" i="15"/>
  <c r="Y953" i="15" s="1"/>
  <c r="AE946" i="15"/>
  <c r="Y957" i="15" s="1"/>
  <c r="W942" i="15"/>
  <c r="S953" i="15" s="1"/>
  <c r="S942" i="15"/>
  <c r="Q953" i="15" s="1"/>
  <c r="Q945" i="15"/>
  <c r="P956" i="15" s="1"/>
  <c r="R942" i="15"/>
  <c r="Q942" i="15"/>
  <c r="P953" i="15" s="1"/>
  <c r="T946" i="15"/>
  <c r="T939" i="15"/>
  <c r="T962" i="15"/>
  <c r="AG962" i="15"/>
  <c r="Z973" i="15" s="1"/>
  <c r="AG939" i="15"/>
  <c r="Z950" i="15" s="1"/>
  <c r="AT962" i="15"/>
  <c r="AT939" i="15"/>
  <c r="L700" i="15"/>
  <c r="W962" i="15"/>
  <c r="S973" i="15" s="1"/>
  <c r="W939" i="15"/>
  <c r="S950" i="15" s="1"/>
  <c r="AX649" i="15"/>
  <c r="AX661" i="15"/>
  <c r="AZ15" i="15" s="1"/>
  <c r="AX673" i="15"/>
  <c r="AZ27" i="15" s="1"/>
  <c r="AX685" i="15"/>
  <c r="AZ39" i="15" s="1"/>
  <c r="L723" i="15"/>
  <c r="AX723" i="15"/>
  <c r="AZ77" i="15" s="1"/>
  <c r="L649" i="15"/>
  <c r="AL962" i="15"/>
  <c r="AD973" i="15" s="1"/>
  <c r="AL939" i="15"/>
  <c r="AD950" i="15" s="1"/>
  <c r="AX710" i="15"/>
  <c r="AZ64" i="15" s="1"/>
  <c r="L733" i="15"/>
  <c r="AX733" i="15"/>
  <c r="AZ87" i="15" s="1"/>
  <c r="AT942" i="15"/>
  <c r="Z962" i="15"/>
  <c r="V973" i="15" s="1"/>
  <c r="Z939" i="15"/>
  <c r="V950" i="15" s="1"/>
  <c r="AM939" i="15"/>
  <c r="AE950" i="15" s="1"/>
  <c r="AM962" i="15"/>
  <c r="AE973" i="15" s="1"/>
  <c r="L702" i="15"/>
  <c r="AX702" i="15"/>
  <c r="AZ56" i="15" s="1"/>
  <c r="N962" i="15"/>
  <c r="N973" i="15" s="1"/>
  <c r="N939" i="15"/>
  <c r="N950" i="15" s="1"/>
  <c r="AA939" i="15"/>
  <c r="W950" i="15" s="1"/>
  <c r="AA962" i="15"/>
  <c r="W973" i="15" s="1"/>
  <c r="AN962" i="15"/>
  <c r="AN939" i="15"/>
  <c r="AX670" i="15"/>
  <c r="AZ24" i="15" s="1"/>
  <c r="L697" i="15"/>
  <c r="AX697" i="15"/>
  <c r="AZ51" i="15" s="1"/>
  <c r="L710" i="15"/>
  <c r="O962" i="15"/>
  <c r="O973" i="15" s="1"/>
  <c r="O939" i="15"/>
  <c r="O950" i="15" s="1"/>
  <c r="AB962" i="15"/>
  <c r="AB939" i="15"/>
  <c r="AO939" i="15"/>
  <c r="AF950" i="15" s="1"/>
  <c r="AO962" i="15"/>
  <c r="AF973" i="15" s="1"/>
  <c r="AX653" i="15"/>
  <c r="AZ7" i="15" s="1"/>
  <c r="AX665" i="15"/>
  <c r="AZ19" i="15" s="1"/>
  <c r="AX677" i="15"/>
  <c r="AZ31" i="15" s="1"/>
  <c r="AX689" i="15"/>
  <c r="AZ43" i="15" s="1"/>
  <c r="L711" i="15"/>
  <c r="AX711" i="15"/>
  <c r="AZ65" i="15" s="1"/>
  <c r="P962" i="15"/>
  <c r="P939" i="15"/>
  <c r="AC962" i="15"/>
  <c r="X973" i="15" s="1"/>
  <c r="AC939" i="15"/>
  <c r="X950" i="15" s="1"/>
  <c r="AP939" i="15"/>
  <c r="AP962" i="15"/>
  <c r="AX660" i="15"/>
  <c r="AZ14" i="15" s="1"/>
  <c r="AX672" i="15"/>
  <c r="AZ26" i="15" s="1"/>
  <c r="AX684" i="15"/>
  <c r="AZ38" i="15" s="1"/>
  <c r="L712" i="15"/>
  <c r="L725" i="15"/>
  <c r="L734" i="15"/>
  <c r="Q962" i="15"/>
  <c r="P973" i="15" s="1"/>
  <c r="Q939" i="15"/>
  <c r="P950" i="15" s="1"/>
  <c r="AD962" i="15"/>
  <c r="AD939" i="15"/>
  <c r="AQ939" i="15"/>
  <c r="AG950" i="15" s="1"/>
  <c r="AQ962" i="15"/>
  <c r="AG973" i="15" s="1"/>
  <c r="L726" i="15"/>
  <c r="AX726" i="15"/>
  <c r="AZ80" i="15" s="1"/>
  <c r="L735" i="15"/>
  <c r="AX735" i="15"/>
  <c r="AZ89" i="15" s="1"/>
  <c r="AX704" i="15"/>
  <c r="AZ58" i="15" s="1"/>
  <c r="AX716" i="15"/>
  <c r="AZ70" i="15" s="1"/>
  <c r="AX728" i="15"/>
  <c r="AZ82" i="15" s="1"/>
  <c r="AX727" i="15"/>
  <c r="AZ81" i="15" s="1"/>
  <c r="U957" i="15"/>
  <c r="M946" i="15"/>
  <c r="M957" i="15" s="1"/>
  <c r="AK946" i="15"/>
  <c r="AC957" i="15" s="1"/>
  <c r="AK940" i="15"/>
  <c r="AC951" i="15" s="1"/>
  <c r="U946" i="15"/>
  <c r="R957" i="15" s="1"/>
  <c r="AH946" i="15"/>
  <c r="AU946" i="15"/>
  <c r="AI957" i="15" s="1"/>
  <c r="Y947" i="15"/>
  <c r="V946" i="15"/>
  <c r="AI946" i="15"/>
  <c r="AA957" i="15" s="1"/>
  <c r="U949" i="15"/>
  <c r="W946" i="15"/>
  <c r="S957" i="15" s="1"/>
  <c r="AK963" i="15"/>
  <c r="AC974" i="15" s="1"/>
  <c r="Z946" i="15"/>
  <c r="V957" i="15" s="1"/>
  <c r="AM946" i="15"/>
  <c r="AE957" i="15" s="1"/>
  <c r="Y969" i="15"/>
  <c r="M961" i="15"/>
  <c r="Y964" i="15"/>
  <c r="Y968" i="15"/>
  <c r="U972" i="15"/>
  <c r="Y970" i="15"/>
  <c r="N946" i="15"/>
  <c r="N957" i="15" s="1"/>
  <c r="AA946" i="15"/>
  <c r="W957" i="15" s="1"/>
  <c r="AN946" i="15"/>
  <c r="Y945" i="15"/>
  <c r="O946" i="15"/>
  <c r="O957" i="15" s="1"/>
  <c r="AB946" i="15"/>
  <c r="AO946" i="15"/>
  <c r="AF957" i="15" s="1"/>
  <c r="Y941" i="15"/>
  <c r="P946" i="15"/>
  <c r="AC946" i="15"/>
  <c r="X957" i="15" s="1"/>
  <c r="AP946" i="15"/>
  <c r="Q946" i="15"/>
  <c r="P957" i="15" s="1"/>
  <c r="AD946" i="15"/>
  <c r="AQ946" i="15"/>
  <c r="AG957" i="15" s="1"/>
  <c r="AW699" i="14"/>
  <c r="AX699" i="14" s="1"/>
  <c r="AZ53" i="14" s="1"/>
  <c r="J389" i="14"/>
  <c r="J728" i="14"/>
  <c r="I418" i="14"/>
  <c r="AW682" i="14"/>
  <c r="J372" i="14"/>
  <c r="J684" i="14"/>
  <c r="I374" i="14"/>
  <c r="X322" i="14"/>
  <c r="U325" i="14"/>
  <c r="X316" i="14"/>
  <c r="AJ316" i="14" s="1"/>
  <c r="L314" i="14"/>
  <c r="X323" i="14"/>
  <c r="X321" i="14"/>
  <c r="AW718" i="14"/>
  <c r="AX718" i="14" s="1"/>
  <c r="AZ72" i="14" s="1"/>
  <c r="J408" i="14"/>
  <c r="AJ314" i="14"/>
  <c r="AC325" i="14" s="1"/>
  <c r="X317" i="14"/>
  <c r="N638" i="14"/>
  <c r="AW661" i="14"/>
  <c r="AX661" i="14" s="1"/>
  <c r="AZ15" i="14" s="1"/>
  <c r="J351" i="14"/>
  <c r="AZ669" i="14"/>
  <c r="BB23" i="14" s="1"/>
  <c r="I669" i="14"/>
  <c r="Y629" i="14"/>
  <c r="AW663" i="14"/>
  <c r="J353" i="14"/>
  <c r="AW676" i="14"/>
  <c r="J366" i="14"/>
  <c r="L294" i="14"/>
  <c r="J662" i="14"/>
  <c r="I352" i="14"/>
  <c r="J727" i="14"/>
  <c r="I417" i="14"/>
  <c r="J678" i="14"/>
  <c r="I368" i="14"/>
  <c r="AW717" i="14"/>
  <c r="AX717" i="14" s="1"/>
  <c r="AZ71" i="14" s="1"/>
  <c r="J407" i="14"/>
  <c r="AW660" i="14"/>
  <c r="J350" i="14"/>
  <c r="N630" i="14"/>
  <c r="P630" i="14"/>
  <c r="AW659" i="14"/>
  <c r="J349" i="14"/>
  <c r="AW707" i="14"/>
  <c r="J397" i="14"/>
  <c r="AF639" i="14" a="1"/>
  <c r="AF639" i="14" s="1"/>
  <c r="AW672" i="14"/>
  <c r="J362" i="14"/>
  <c r="U638" i="14"/>
  <c r="J655" i="14"/>
  <c r="I346" i="14"/>
  <c r="AW671" i="14"/>
  <c r="J361" i="14"/>
  <c r="J692" i="14"/>
  <c r="I382" i="14"/>
  <c r="AW706" i="14"/>
  <c r="J396" i="14"/>
  <c r="R962" i="14"/>
  <c r="R939" i="14"/>
  <c r="AE962" i="14"/>
  <c r="Y973" i="14" s="1"/>
  <c r="AE939" i="14"/>
  <c r="Y950" i="14" s="1"/>
  <c r="AR962" i="14"/>
  <c r="AR939" i="14"/>
  <c r="L676" i="14"/>
  <c r="AX676" i="14"/>
  <c r="AZ30" i="14" s="1"/>
  <c r="H366" i="14"/>
  <c r="V629" i="14"/>
  <c r="V638" i="14"/>
  <c r="AZ656" i="14"/>
  <c r="BB10" i="14" s="1"/>
  <c r="I656" i="14"/>
  <c r="J691" i="14"/>
  <c r="W638" i="14"/>
  <c r="W629" i="14"/>
  <c r="AW670" i="14"/>
  <c r="J360" i="14"/>
  <c r="J649" i="14"/>
  <c r="X638" i="14"/>
  <c r="J666" i="14"/>
  <c r="I356" i="14"/>
  <c r="AW675" i="14"/>
  <c r="J365" i="14"/>
  <c r="AW681" i="14"/>
  <c r="AX681" i="14" s="1"/>
  <c r="AZ35" i="14" s="1"/>
  <c r="J371" i="14"/>
  <c r="J714" i="14"/>
  <c r="I404" i="14"/>
  <c r="AA638" i="14"/>
  <c r="I359" i="14"/>
  <c r="AW705" i="14"/>
  <c r="J395" i="14"/>
  <c r="J708" i="14"/>
  <c r="I398" i="14"/>
  <c r="Q639" i="14" a="1"/>
  <c r="Q639" i="14" s="1"/>
  <c r="AW735" i="14"/>
  <c r="J425" i="14"/>
  <c r="O638" i="14"/>
  <c r="O629" i="14"/>
  <c r="AC638" i="14"/>
  <c r="AC629" i="14"/>
  <c r="J385" i="14"/>
  <c r="AW695" i="14"/>
  <c r="P638" i="14"/>
  <c r="P629" i="14"/>
  <c r="AD629" i="14"/>
  <c r="AD638" i="14"/>
  <c r="J363" i="14"/>
  <c r="AW694" i="14"/>
  <c r="J384" i="14"/>
  <c r="AW731" i="14"/>
  <c r="J421" i="14"/>
  <c r="Q629" i="14"/>
  <c r="AE638" i="14"/>
  <c r="AE629" i="14"/>
  <c r="AW652" i="14"/>
  <c r="J342" i="14"/>
  <c r="AW687" i="14"/>
  <c r="J377" i="14"/>
  <c r="AW693" i="14"/>
  <c r="J383" i="14"/>
  <c r="AW723" i="14"/>
  <c r="J413" i="14"/>
  <c r="X630" i="14"/>
  <c r="W630" i="14"/>
  <c r="U630" i="14"/>
  <c r="AC639" i="14" a="1"/>
  <c r="AC639" i="14" s="1"/>
  <c r="P639" i="14" a="1"/>
  <c r="P639" i="14" s="1"/>
  <c r="S633" i="14"/>
  <c r="AF630" i="14"/>
  <c r="T630" i="14"/>
  <c r="AD630" i="14"/>
  <c r="R630" i="14"/>
  <c r="U639" i="14" a="1"/>
  <c r="U639" i="14" s="1"/>
  <c r="AC630" i="14"/>
  <c r="Q630" i="14"/>
  <c r="AA630" i="14"/>
  <c r="O630" i="14"/>
  <c r="Z628" i="14"/>
  <c r="AD639" i="14" a="1"/>
  <c r="AD639" i="14" s="1"/>
  <c r="N639" i="14" a="1"/>
  <c r="N639" i="14" s="1"/>
  <c r="M639" i="14" a="1"/>
  <c r="M639" i="14" s="1"/>
  <c r="AA639" i="14" a="1"/>
  <c r="AA639" i="14" s="1"/>
  <c r="AE630" i="14"/>
  <c r="AB630" i="14"/>
  <c r="Y639" i="14" a="1"/>
  <c r="Y639" i="14" s="1"/>
  <c r="Y630" i="14"/>
  <c r="V639" i="14" a="1"/>
  <c r="V639" i="14" s="1"/>
  <c r="V630" i="14"/>
  <c r="S630" i="14"/>
  <c r="R638" i="14"/>
  <c r="R629" i="14"/>
  <c r="AF638" i="14"/>
  <c r="AF629" i="14"/>
  <c r="AW651" i="14"/>
  <c r="J341" i="14"/>
  <c r="I376" i="14"/>
  <c r="J686" i="14"/>
  <c r="J696" i="14"/>
  <c r="I386" i="14"/>
  <c r="AW730" i="14"/>
  <c r="J420" i="14"/>
  <c r="T638" i="14"/>
  <c r="T629" i="14"/>
  <c r="AE639" i="14" a="1"/>
  <c r="AE639" i="14" s="1"/>
  <c r="R639" i="14" a="1"/>
  <c r="R639" i="14" s="1"/>
  <c r="X639" i="14" a="1"/>
  <c r="X639" i="14" s="1"/>
  <c r="W639" i="14" a="1"/>
  <c r="W639" i="14" s="1"/>
  <c r="AW649" i="14"/>
  <c r="AX649" i="14" s="1"/>
  <c r="AB639" i="14" a="1"/>
  <c r="AB639" i="14" s="1"/>
  <c r="O639" i="14" a="1"/>
  <c r="O639" i="14" s="1"/>
  <c r="T639" i="14" a="1"/>
  <c r="T639" i="14" s="1"/>
  <c r="J340" i="14"/>
  <c r="AW650" i="14"/>
  <c r="AW683" i="14"/>
  <c r="J373" i="14"/>
  <c r="J712" i="14"/>
  <c r="I402" i="14"/>
  <c r="AW719" i="14"/>
  <c r="AN945" i="14" s="1"/>
  <c r="J409" i="14"/>
  <c r="AW729" i="14"/>
  <c r="AX729" i="14" s="1"/>
  <c r="AZ83" i="14" s="1"/>
  <c r="J419" i="14"/>
  <c r="J732" i="14"/>
  <c r="I422" i="14"/>
  <c r="U629" i="14"/>
  <c r="I344" i="14"/>
  <c r="AW664" i="14"/>
  <c r="J354" i="14"/>
  <c r="J690" i="14"/>
  <c r="I380" i="14"/>
  <c r="AW711" i="14"/>
  <c r="J401" i="14"/>
  <c r="M630" i="14"/>
  <c r="Q962" i="14"/>
  <c r="P973" i="14" s="1"/>
  <c r="Q939" i="14"/>
  <c r="P950" i="14" s="1"/>
  <c r="AD962" i="14"/>
  <c r="AD939" i="14"/>
  <c r="AQ962" i="14"/>
  <c r="AG973" i="14" s="1"/>
  <c r="AQ939" i="14"/>
  <c r="AG950" i="14" s="1"/>
  <c r="L683" i="14"/>
  <c r="AX683" i="14"/>
  <c r="AZ37" i="14" s="1"/>
  <c r="H373" i="14"/>
  <c r="N629" i="14"/>
  <c r="AB638" i="14"/>
  <c r="AZ725" i="14"/>
  <c r="BB79" i="14" s="1"/>
  <c r="I725" i="14"/>
  <c r="AW686" i="14"/>
  <c r="AW712" i="14"/>
  <c r="L664" i="14"/>
  <c r="L671" i="14"/>
  <c r="AX671" i="14"/>
  <c r="AZ25" i="14" s="1"/>
  <c r="L731" i="14"/>
  <c r="AX731" i="14"/>
  <c r="AZ85" i="14" s="1"/>
  <c r="AZ733" i="14"/>
  <c r="BB87" i="14" s="1"/>
  <c r="I733" i="14"/>
  <c r="L688" i="14"/>
  <c r="AX688" i="14"/>
  <c r="AZ42" i="14" s="1"/>
  <c r="X629" i="14"/>
  <c r="J364" i="14"/>
  <c r="J388" i="14"/>
  <c r="J400" i="14"/>
  <c r="J412" i="14"/>
  <c r="J424" i="14"/>
  <c r="Y638" i="14"/>
  <c r="Z642" i="14"/>
  <c r="L642" i="14"/>
  <c r="M638" i="14"/>
  <c r="M629" i="14"/>
  <c r="AA629" i="14"/>
  <c r="I343" i="14"/>
  <c r="J378" i="14"/>
  <c r="J390" i="14"/>
  <c r="J414" i="14"/>
  <c r="J426" i="14"/>
  <c r="AB629" i="14"/>
  <c r="L652" i="14"/>
  <c r="AX652" i="14"/>
  <c r="AZ6" i="14" s="1"/>
  <c r="AZ653" i="14"/>
  <c r="BB7" i="14" s="1"/>
  <c r="L659" i="14"/>
  <c r="AX659" i="14"/>
  <c r="AZ13" i="14" s="1"/>
  <c r="S939" i="14"/>
  <c r="Q950" i="14" s="1"/>
  <c r="S962" i="14"/>
  <c r="Q973" i="14" s="1"/>
  <c r="AF962" i="14"/>
  <c r="AF939" i="14"/>
  <c r="AS962" i="14"/>
  <c r="AH973" i="14" s="1"/>
  <c r="AS939" i="14"/>
  <c r="AH950" i="14" s="1"/>
  <c r="L719" i="14"/>
  <c r="L726" i="14"/>
  <c r="AX726" i="14"/>
  <c r="AZ80" i="14" s="1"/>
  <c r="AT965" i="14" a="1"/>
  <c r="AT965" i="14" s="1"/>
  <c r="AN965" i="14" a="1"/>
  <c r="AN965" i="14" s="1"/>
  <c r="AF965" i="14" a="1"/>
  <c r="AF965" i="14" s="1"/>
  <c r="Z965" i="14" a="1"/>
  <c r="Z965" i="14" s="1"/>
  <c r="V976" i="14" s="1"/>
  <c r="AS965" i="14" a="1"/>
  <c r="AS965" i="14" s="1"/>
  <c r="AH976" i="14" s="1"/>
  <c r="AM965" i="14" a="1"/>
  <c r="AM965" i="14" s="1"/>
  <c r="AE976" i="14" s="1"/>
  <c r="AE965" i="14" a="1"/>
  <c r="AE965" i="14" s="1"/>
  <c r="Y976" i="14" s="1"/>
  <c r="W965" i="14" a="1"/>
  <c r="W965" i="14" s="1"/>
  <c r="S976" i="14" s="1"/>
  <c r="Q965" i="14" a="1"/>
  <c r="Q965" i="14" s="1"/>
  <c r="P976" i="14" s="1"/>
  <c r="AD965" i="14" a="1"/>
  <c r="AD965" i="14" s="1"/>
  <c r="V965" i="14" a="1"/>
  <c r="V965" i="14" s="1"/>
  <c r="P965" i="14" a="1"/>
  <c r="P965" i="14" s="1"/>
  <c r="AQ965" i="14" a="1"/>
  <c r="AQ965" i="14" s="1"/>
  <c r="AG976" i="14" s="1"/>
  <c r="AI965" i="14" a="1"/>
  <c r="AI965" i="14" s="1"/>
  <c r="AA976" i="14" s="1"/>
  <c r="AC965" i="14" a="1"/>
  <c r="AC965" i="14" s="1"/>
  <c r="X976" i="14" s="1"/>
  <c r="U965" i="14" a="1"/>
  <c r="U965" i="14" s="1"/>
  <c r="R976" i="14" s="1"/>
  <c r="O965" i="14" a="1"/>
  <c r="O965" i="14" s="1"/>
  <c r="O976" i="14" s="1"/>
  <c r="AP965" i="14" a="1"/>
  <c r="AP965" i="14" s="1"/>
  <c r="AH965" i="14" a="1"/>
  <c r="AH965" i="14" s="1"/>
  <c r="AB965" i="14" a="1"/>
  <c r="AB965" i="14" s="1"/>
  <c r="T965" i="14" a="1"/>
  <c r="T965" i="14" s="1"/>
  <c r="N965" i="14" a="1"/>
  <c r="N965" i="14" s="1"/>
  <c r="N976" i="14" s="1"/>
  <c r="AO965" i="14" a="1"/>
  <c r="AO965" i="14" s="1"/>
  <c r="AF976" i="14" s="1"/>
  <c r="R965" i="14" a="1"/>
  <c r="R965" i="14" s="1"/>
  <c r="AI945" i="14"/>
  <c r="AA956" i="14" s="1"/>
  <c r="AM942" i="14"/>
  <c r="AE953" i="14" s="1"/>
  <c r="Z942" i="14"/>
  <c r="V953" i="14" s="1"/>
  <c r="AL942" i="14"/>
  <c r="AD953" i="14" s="1"/>
  <c r="W942" i="14"/>
  <c r="S953" i="14" s="1"/>
  <c r="AL965" i="14" a="1"/>
  <c r="AL965" i="14" s="1"/>
  <c r="AD976" i="14" s="1"/>
  <c r="V942" i="14"/>
  <c r="AI942" i="14"/>
  <c r="AA953" i="14" s="1"/>
  <c r="U942" i="14"/>
  <c r="R953" i="14" s="1"/>
  <c r="AE945" i="14"/>
  <c r="Y956" i="14" s="1"/>
  <c r="R945" i="14"/>
  <c r="AU942" i="14"/>
  <c r="AI953" i="14" s="1"/>
  <c r="AH942" i="14"/>
  <c r="T942" i="14"/>
  <c r="AG965" i="14" a="1"/>
  <c r="AG965" i="14" s="1"/>
  <c r="Z976" i="14" s="1"/>
  <c r="AT942" i="14"/>
  <c r="AG942" i="14"/>
  <c r="Z953" i="14" s="1"/>
  <c r="S942" i="14"/>
  <c r="Q953" i="14" s="1"/>
  <c r="AP945" i="14"/>
  <c r="AC945" i="14"/>
  <c r="X956" i="14" s="1"/>
  <c r="AR942" i="14"/>
  <c r="AE942" i="14"/>
  <c r="Y953" i="14" s="1"/>
  <c r="Q942" i="14"/>
  <c r="P953" i="14" s="1"/>
  <c r="AU965" i="14" a="1"/>
  <c r="AU965" i="14" s="1"/>
  <c r="AI976" i="14" s="1"/>
  <c r="AP942" i="14"/>
  <c r="AC942" i="14"/>
  <c r="X953" i="14" s="1"/>
  <c r="O942" i="14"/>
  <c r="O953" i="14" s="1"/>
  <c r="AR965" i="14" a="1"/>
  <c r="AR965" i="14" s="1"/>
  <c r="S965" i="14" a="1"/>
  <c r="S965" i="14" s="1"/>
  <c r="Q976" i="14" s="1"/>
  <c r="AN942" i="14"/>
  <c r="AA942" i="14"/>
  <c r="W953" i="14" s="1"/>
  <c r="AL945" i="14"/>
  <c r="AD956" i="14" s="1"/>
  <c r="AD942" i="14"/>
  <c r="AB942" i="14"/>
  <c r="R942" i="14"/>
  <c r="P942" i="14"/>
  <c r="N942" i="14"/>
  <c r="N953" i="14" s="1"/>
  <c r="AA965" i="14" a="1"/>
  <c r="AA965" i="14" s="1"/>
  <c r="W976" i="14" s="1"/>
  <c r="AS942" i="14"/>
  <c r="AH953" i="14" s="1"/>
  <c r="AO942" i="14"/>
  <c r="AF953" i="14" s="1"/>
  <c r="AF942" i="14"/>
  <c r="AQ942" i="14"/>
  <c r="AG953" i="14" s="1"/>
  <c r="T962" i="14"/>
  <c r="T939" i="14"/>
  <c r="AG962" i="14"/>
  <c r="Z973" i="14" s="1"/>
  <c r="AG939" i="14"/>
  <c r="Z950" i="14" s="1"/>
  <c r="AT962" i="14"/>
  <c r="AT939" i="14"/>
  <c r="AX702" i="14"/>
  <c r="AZ56" i="14" s="1"/>
  <c r="U939" i="14"/>
  <c r="R950" i="14" s="1"/>
  <c r="U962" i="14"/>
  <c r="R973" i="14" s="1"/>
  <c r="AH962" i="14"/>
  <c r="AH939" i="14"/>
  <c r="AU962" i="14"/>
  <c r="AI973" i="14" s="1"/>
  <c r="AU939" i="14"/>
  <c r="AI950" i="14" s="1"/>
  <c r="L697" i="14"/>
  <c r="AX697" i="14"/>
  <c r="AZ51" i="14" s="1"/>
  <c r="L714" i="14"/>
  <c r="AX714" i="14"/>
  <c r="AZ68" i="14" s="1"/>
  <c r="V939" i="14"/>
  <c r="V962" i="14"/>
  <c r="AI939" i="14"/>
  <c r="AA950" i="14" s="1"/>
  <c r="AI962" i="14"/>
  <c r="AA973" i="14" s="1"/>
  <c r="L733" i="14"/>
  <c r="AX733" i="14"/>
  <c r="AZ87" i="14" s="1"/>
  <c r="W962" i="14"/>
  <c r="S973" i="14" s="1"/>
  <c r="W939" i="14"/>
  <c r="S950" i="14" s="1"/>
  <c r="L721" i="14"/>
  <c r="AX721" i="14"/>
  <c r="AZ75" i="14" s="1"/>
  <c r="L649" i="14"/>
  <c r="AL962" i="14"/>
  <c r="AD973" i="14" s="1"/>
  <c r="AL939" i="14"/>
  <c r="AD950" i="14" s="1"/>
  <c r="AX656" i="14"/>
  <c r="AZ10" i="14" s="1"/>
  <c r="AX668" i="14"/>
  <c r="AZ22" i="14" s="1"/>
  <c r="AX680" i="14"/>
  <c r="AZ34" i="14" s="1"/>
  <c r="L707" i="14"/>
  <c r="Z939" i="14"/>
  <c r="V950" i="14" s="1"/>
  <c r="Z962" i="14"/>
  <c r="V973" i="14" s="1"/>
  <c r="AM939" i="14"/>
  <c r="AE950" i="14" s="1"/>
  <c r="AM962" i="14"/>
  <c r="AE973" i="14" s="1"/>
  <c r="AX651" i="14"/>
  <c r="AZ5" i="14" s="1"/>
  <c r="AX663" i="14"/>
  <c r="AZ17" i="14" s="1"/>
  <c r="AX675" i="14"/>
  <c r="AZ29" i="14" s="1"/>
  <c r="AX687" i="14"/>
  <c r="AZ41" i="14" s="1"/>
  <c r="L709" i="14"/>
  <c r="AX709" i="14"/>
  <c r="AZ63" i="14" s="1"/>
  <c r="N939" i="14"/>
  <c r="N950" i="14" s="1"/>
  <c r="N962" i="14"/>
  <c r="N973" i="14" s="1"/>
  <c r="AA939" i="14"/>
  <c r="W950" i="14" s="1"/>
  <c r="AA962" i="14"/>
  <c r="W973" i="14" s="1"/>
  <c r="AN939" i="14"/>
  <c r="AN962" i="14"/>
  <c r="AX658" i="14"/>
  <c r="AZ12" i="14" s="1"/>
  <c r="AX670" i="14"/>
  <c r="AZ24" i="14" s="1"/>
  <c r="AX682" i="14"/>
  <c r="AZ36" i="14" s="1"/>
  <c r="O962" i="14"/>
  <c r="O973" i="14" s="1"/>
  <c r="O939" i="14"/>
  <c r="O950" i="14" s="1"/>
  <c r="AB939" i="14"/>
  <c r="AB962" i="14"/>
  <c r="AO939" i="14"/>
  <c r="AF950" i="14" s="1"/>
  <c r="AO962" i="14"/>
  <c r="AF973" i="14" s="1"/>
  <c r="AX653" i="14"/>
  <c r="AZ7" i="14" s="1"/>
  <c r="AX665" i="14"/>
  <c r="AZ19" i="14" s="1"/>
  <c r="AX677" i="14"/>
  <c r="AZ31" i="14" s="1"/>
  <c r="AX689" i="14"/>
  <c r="AZ43" i="14" s="1"/>
  <c r="L699" i="14"/>
  <c r="L700" i="14"/>
  <c r="P962" i="14"/>
  <c r="P939" i="14"/>
  <c r="AC962" i="14"/>
  <c r="X973" i="14" s="1"/>
  <c r="AC939" i="14"/>
  <c r="X950" i="14" s="1"/>
  <c r="AP962" i="14"/>
  <c r="AP939" i="14"/>
  <c r="AX692" i="14"/>
  <c r="AZ46" i="14" s="1"/>
  <c r="AX704" i="14"/>
  <c r="AZ58" i="14" s="1"/>
  <c r="AX716" i="14"/>
  <c r="AZ70" i="14" s="1"/>
  <c r="AX711" i="14"/>
  <c r="AZ65" i="14" s="1"/>
  <c r="AX723" i="14"/>
  <c r="AZ77" i="14" s="1"/>
  <c r="AX735" i="14"/>
  <c r="AZ89" i="14" s="1"/>
  <c r="AX701" i="14"/>
  <c r="AZ55" i="14" s="1"/>
  <c r="AX713" i="14"/>
  <c r="AZ67" i="14" s="1"/>
  <c r="AX725" i="14"/>
  <c r="AZ79" i="14" s="1"/>
  <c r="AX696" i="14"/>
  <c r="AZ50" i="14" s="1"/>
  <c r="AX708" i="14"/>
  <c r="AZ62" i="14" s="1"/>
  <c r="AX720" i="14"/>
  <c r="AZ74" i="14" s="1"/>
  <c r="AX732" i="14"/>
  <c r="AZ86" i="14" s="1"/>
  <c r="U975" i="14"/>
  <c r="AK964" i="14"/>
  <c r="AC975" i="14" s="1"/>
  <c r="U951" i="14"/>
  <c r="AK940" i="14"/>
  <c r="AC951" i="14" s="1"/>
  <c r="AK945" i="14"/>
  <c r="AC956" i="14" s="1"/>
  <c r="O945" i="14"/>
  <c r="O956" i="14" s="1"/>
  <c r="AB945" i="14"/>
  <c r="AU946" i="14"/>
  <c r="AI957" i="14" s="1"/>
  <c r="Y947" i="14"/>
  <c r="Y969" i="14"/>
  <c r="M961" i="14"/>
  <c r="Y968" i="14"/>
  <c r="U972" i="14"/>
  <c r="Y963" i="14"/>
  <c r="Y970" i="14"/>
  <c r="M938" i="14"/>
  <c r="S945" i="14"/>
  <c r="Q956" i="14" s="1"/>
  <c r="AF945" i="14"/>
  <c r="V946" i="14"/>
  <c r="U949" i="14"/>
  <c r="AK961" i="14"/>
  <c r="AC972" i="14" s="1"/>
  <c r="T945" i="14"/>
  <c r="Y946" i="14"/>
  <c r="U296" i="13"/>
  <c r="R306" i="13" s="1"/>
  <c r="L294" i="13"/>
  <c r="L323" i="13"/>
  <c r="L333" i="13" s="1"/>
  <c r="AW654" i="13"/>
  <c r="AX654" i="13" s="1"/>
  <c r="AZ8" i="13" s="1"/>
  <c r="J344" i="13"/>
  <c r="AY8" i="13"/>
  <c r="AW680" i="13"/>
  <c r="J370" i="13"/>
  <c r="AW683" i="13"/>
  <c r="J373" i="13"/>
  <c r="J687" i="13"/>
  <c r="AW653" i="13"/>
  <c r="J343" i="13"/>
  <c r="AA630" i="13"/>
  <c r="AB630" i="13"/>
  <c r="I346" i="13"/>
  <c r="AW679" i="13"/>
  <c r="J369" i="13"/>
  <c r="L299" i="13"/>
  <c r="L309" i="13" s="1"/>
  <c r="AJ299" i="13"/>
  <c r="AC309" i="13" s="1"/>
  <c r="AW673" i="13"/>
  <c r="J363" i="13"/>
  <c r="AW702" i="13"/>
  <c r="AX702" i="13" s="1"/>
  <c r="AZ56" i="13" s="1"/>
  <c r="J392" i="13"/>
  <c r="AW695" i="13"/>
  <c r="AX695" i="13" s="1"/>
  <c r="AZ49" i="13" s="1"/>
  <c r="J385" i="13"/>
  <c r="J700" i="13"/>
  <c r="I390" i="13"/>
  <c r="W638" i="13"/>
  <c r="W629" i="13"/>
  <c r="AW668" i="13"/>
  <c r="AX668" i="13" s="1"/>
  <c r="AZ22" i="13" s="1"/>
  <c r="J358" i="13"/>
  <c r="AW671" i="13"/>
  <c r="AX671" i="13" s="1"/>
  <c r="AZ25" i="13" s="1"/>
  <c r="J361" i="13"/>
  <c r="AW692" i="13"/>
  <c r="AX692" i="13" s="1"/>
  <c r="AZ46" i="13" s="1"/>
  <c r="J382" i="13"/>
  <c r="L325" i="13"/>
  <c r="L317" i="13"/>
  <c r="L327" i="13" s="1"/>
  <c r="AW667" i="13"/>
  <c r="J357" i="13"/>
  <c r="AW691" i="13"/>
  <c r="J381" i="13"/>
  <c r="X322" i="13"/>
  <c r="X321" i="13"/>
  <c r="L316" i="13"/>
  <c r="AJ317" i="13"/>
  <c r="AC327" i="13" s="1"/>
  <c r="U327" i="13"/>
  <c r="AW660" i="13"/>
  <c r="J350" i="13"/>
  <c r="J723" i="13"/>
  <c r="I413" i="13"/>
  <c r="AW685" i="13"/>
  <c r="AX685" i="13" s="1"/>
  <c r="AZ39" i="13" s="1"/>
  <c r="J375" i="13"/>
  <c r="J718" i="13"/>
  <c r="I408" i="13"/>
  <c r="X316" i="13"/>
  <c r="AJ316" i="13" s="1"/>
  <c r="J662" i="13"/>
  <c r="I352" i="13"/>
  <c r="T638" i="13"/>
  <c r="T629" i="13"/>
  <c r="AE639" i="13" a="1"/>
  <c r="AE639" i="13" s="1"/>
  <c r="R639" i="13" a="1"/>
  <c r="R639" i="13" s="1"/>
  <c r="AD639" i="13" a="1"/>
  <c r="AD639" i="13" s="1"/>
  <c r="Q639" i="13" a="1"/>
  <c r="Q639" i="13" s="1"/>
  <c r="W639" i="13" a="1"/>
  <c r="W639" i="13" s="1"/>
  <c r="Y639" i="13" a="1"/>
  <c r="Y639" i="13" s="1"/>
  <c r="V639" i="13" a="1"/>
  <c r="V639" i="13" s="1"/>
  <c r="W630" i="13"/>
  <c r="J339" i="13"/>
  <c r="AW649" i="13"/>
  <c r="AF639" i="13" a="1"/>
  <c r="AF639" i="13" s="1"/>
  <c r="AE630" i="13"/>
  <c r="X639" i="13" a="1"/>
  <c r="X639" i="13" s="1"/>
  <c r="AW655" i="13"/>
  <c r="AX655" i="13" s="1"/>
  <c r="AZ9" i="13" s="1"/>
  <c r="J345" i="13"/>
  <c r="AW661" i="13"/>
  <c r="AX661" i="13" s="1"/>
  <c r="AZ15" i="13" s="1"/>
  <c r="J351" i="13"/>
  <c r="J711" i="13"/>
  <c r="J721" i="13"/>
  <c r="I411" i="13"/>
  <c r="AW659" i="13"/>
  <c r="AX659" i="13" s="1"/>
  <c r="AZ13" i="13" s="1"/>
  <c r="J349" i="13"/>
  <c r="AW666" i="13"/>
  <c r="J356" i="13"/>
  <c r="AW672" i="13"/>
  <c r="J362" i="13"/>
  <c r="AW678" i="13"/>
  <c r="J368" i="13"/>
  <c r="AW684" i="13"/>
  <c r="J374" i="13"/>
  <c r="AW690" i="13"/>
  <c r="J380" i="13"/>
  <c r="AX675" i="13"/>
  <c r="AZ29" i="13" s="1"/>
  <c r="L675" i="13"/>
  <c r="H365" i="13"/>
  <c r="X638" i="13"/>
  <c r="AZ688" i="13"/>
  <c r="BB42" i="13" s="1"/>
  <c r="AW733" i="13"/>
  <c r="J423" i="13"/>
  <c r="Y638" i="13"/>
  <c r="Y629" i="13"/>
  <c r="I681" i="13"/>
  <c r="AZ681" i="13"/>
  <c r="BB35" i="13" s="1"/>
  <c r="I372" i="13"/>
  <c r="M638" i="13"/>
  <c r="M629" i="13"/>
  <c r="AA629" i="13"/>
  <c r="AZ682" i="13"/>
  <c r="BB36" i="13" s="1"/>
  <c r="I682" i="13"/>
  <c r="J736" i="13"/>
  <c r="I426" i="13"/>
  <c r="N639" i="13" a="1"/>
  <c r="N639" i="13" s="1"/>
  <c r="N629" i="13"/>
  <c r="AB638" i="13"/>
  <c r="AB629" i="13"/>
  <c r="AX652" i="13"/>
  <c r="AZ6" i="13" s="1"/>
  <c r="L652" i="13"/>
  <c r="AW709" i="13"/>
  <c r="AX709" i="13" s="1"/>
  <c r="AZ63" i="13" s="1"/>
  <c r="J399" i="13"/>
  <c r="AW719" i="13"/>
  <c r="AX719" i="13" s="1"/>
  <c r="AZ73" i="13" s="1"/>
  <c r="J409" i="13"/>
  <c r="AW724" i="13"/>
  <c r="J414" i="13"/>
  <c r="X629" i="13"/>
  <c r="Q638" i="13"/>
  <c r="Q629" i="13"/>
  <c r="AE629" i="13"/>
  <c r="L735" i="13"/>
  <c r="AX735" i="13"/>
  <c r="AZ89" i="13" s="1"/>
  <c r="H425" i="13"/>
  <c r="R629" i="13"/>
  <c r="R638" i="13"/>
  <c r="AF638" i="13"/>
  <c r="AF629" i="13"/>
  <c r="AW697" i="13"/>
  <c r="J387" i="13"/>
  <c r="AW703" i="13"/>
  <c r="J393" i="13"/>
  <c r="AW707" i="13"/>
  <c r="J397" i="13"/>
  <c r="AW714" i="13"/>
  <c r="AX714" i="13" s="1"/>
  <c r="AZ68" i="13" s="1"/>
  <c r="J404" i="13"/>
  <c r="N630" i="13"/>
  <c r="AX687" i="13"/>
  <c r="AZ41" i="13" s="1"/>
  <c r="L687" i="13"/>
  <c r="H377" i="13"/>
  <c r="AX660" i="13"/>
  <c r="AZ14" i="13" s="1"/>
  <c r="L660" i="13"/>
  <c r="O638" i="13"/>
  <c r="AC638" i="13"/>
  <c r="AC629" i="13"/>
  <c r="I410" i="13"/>
  <c r="M639" i="13" a="1"/>
  <c r="M639" i="13" s="1"/>
  <c r="AA639" i="13" a="1"/>
  <c r="AA639" i="13" s="1"/>
  <c r="AX736" i="13"/>
  <c r="AZ90" i="13" s="1"/>
  <c r="P638" i="13"/>
  <c r="P629" i="13"/>
  <c r="AD638" i="13"/>
  <c r="AD629" i="13"/>
  <c r="AZ720" i="13"/>
  <c r="BB74" i="13" s="1"/>
  <c r="I720" i="13"/>
  <c r="AW727" i="13"/>
  <c r="J417" i="13"/>
  <c r="Z642" i="13"/>
  <c r="L642" i="13"/>
  <c r="Z637" i="13"/>
  <c r="AX664" i="13"/>
  <c r="AZ18" i="13" s="1"/>
  <c r="L664" i="13"/>
  <c r="AX699" i="13"/>
  <c r="AZ53" i="13" s="1"/>
  <c r="L699" i="13"/>
  <c r="L711" i="13"/>
  <c r="AX711" i="13"/>
  <c r="AZ65" i="13" s="1"/>
  <c r="AW726" i="13"/>
  <c r="AX726" i="13" s="1"/>
  <c r="AZ80" i="13" s="1"/>
  <c r="J416" i="13"/>
  <c r="U629" i="13"/>
  <c r="U638" i="13"/>
  <c r="J421" i="13"/>
  <c r="X630" i="13"/>
  <c r="V630" i="13"/>
  <c r="U630" i="13"/>
  <c r="AC639" i="13" a="1"/>
  <c r="AC639" i="13" s="1"/>
  <c r="P639" i="13" a="1"/>
  <c r="P639" i="13" s="1"/>
  <c r="S633" i="13"/>
  <c r="AF630" i="13"/>
  <c r="T630" i="13"/>
  <c r="AB639" i="13" a="1"/>
  <c r="AB639" i="13" s="1"/>
  <c r="O639" i="13" a="1"/>
  <c r="O639" i="13" s="1"/>
  <c r="AD630" i="13"/>
  <c r="R630" i="13"/>
  <c r="U639" i="13" a="1"/>
  <c r="U639" i="13" s="1"/>
  <c r="AC630" i="13"/>
  <c r="Q630" i="13"/>
  <c r="Y630" i="13"/>
  <c r="M630" i="13"/>
  <c r="L628" i="13"/>
  <c r="O630" i="13"/>
  <c r="S639" i="13"/>
  <c r="L703" i="13"/>
  <c r="AX703" i="13"/>
  <c r="AZ57" i="13" s="1"/>
  <c r="V629" i="13"/>
  <c r="J386" i="13"/>
  <c r="J398" i="13"/>
  <c r="J415" i="13"/>
  <c r="AZ732" i="13"/>
  <c r="BB86" i="13" s="1"/>
  <c r="I732" i="13"/>
  <c r="Z628" i="13"/>
  <c r="P630" i="13"/>
  <c r="V638" i="13"/>
  <c r="T639" i="13" a="1"/>
  <c r="T639" i="13" s="1"/>
  <c r="AF942" i="13"/>
  <c r="V962" i="13"/>
  <c r="V939" i="13"/>
  <c r="AI962" i="13"/>
  <c r="AA973" i="13" s="1"/>
  <c r="AI939" i="13"/>
  <c r="AA950" i="13" s="1"/>
  <c r="I376" i="13"/>
  <c r="I388" i="13"/>
  <c r="W962" i="13"/>
  <c r="S973" i="13" s="1"/>
  <c r="W939" i="13"/>
  <c r="S950" i="13" s="1"/>
  <c r="AZ686" i="13"/>
  <c r="BB40" i="13" s="1"/>
  <c r="I686" i="13"/>
  <c r="AZ698" i="13"/>
  <c r="BB52" i="13" s="1"/>
  <c r="I698" i="13"/>
  <c r="AW715" i="13"/>
  <c r="J405" i="13"/>
  <c r="AZ734" i="13"/>
  <c r="BB88" i="13" s="1"/>
  <c r="I734" i="13"/>
  <c r="O629" i="13"/>
  <c r="L691" i="13"/>
  <c r="AX691" i="13"/>
  <c r="AZ45" i="13" s="1"/>
  <c r="Z939" i="13"/>
  <c r="V950" i="13" s="1"/>
  <c r="Z962" i="13"/>
  <c r="V973" i="13" s="1"/>
  <c r="AM962" i="13"/>
  <c r="AE973" i="13" s="1"/>
  <c r="AM939" i="13"/>
  <c r="AE950" i="13" s="1"/>
  <c r="L694" i="13"/>
  <c r="L730" i="13"/>
  <c r="AX730" i="13"/>
  <c r="AZ84" i="13" s="1"/>
  <c r="N962" i="13"/>
  <c r="N973" i="13" s="1"/>
  <c r="N939" i="13"/>
  <c r="N950" i="13" s="1"/>
  <c r="AA962" i="13"/>
  <c r="W973" i="13" s="1"/>
  <c r="AA939" i="13"/>
  <c r="W950" i="13" s="1"/>
  <c r="AN962" i="13"/>
  <c r="AN939" i="13"/>
  <c r="L706" i="13"/>
  <c r="AX706" i="13"/>
  <c r="AZ60" i="13" s="1"/>
  <c r="L723" i="13"/>
  <c r="AX723" i="13"/>
  <c r="AZ77" i="13" s="1"/>
  <c r="AX724" i="13"/>
  <c r="AZ78" i="13" s="1"/>
  <c r="Q939" i="13"/>
  <c r="P950" i="13" s="1"/>
  <c r="Q962" i="13"/>
  <c r="P973" i="13" s="1"/>
  <c r="AD939" i="13"/>
  <c r="AD962" i="13"/>
  <c r="AQ962" i="13"/>
  <c r="AG973" i="13" s="1"/>
  <c r="AQ939" i="13"/>
  <c r="AG950" i="13" s="1"/>
  <c r="L655" i="13"/>
  <c r="L667" i="13"/>
  <c r="J407" i="13"/>
  <c r="J419" i="13"/>
  <c r="L679" i="13"/>
  <c r="AX679" i="13"/>
  <c r="AZ33" i="13" s="1"/>
  <c r="L718" i="13"/>
  <c r="AX718" i="13"/>
  <c r="AZ72" i="13" s="1"/>
  <c r="U962" i="13"/>
  <c r="R973" i="13" s="1"/>
  <c r="U939" i="13"/>
  <c r="R950" i="13" s="1"/>
  <c r="AH962" i="13"/>
  <c r="AH939" i="13"/>
  <c r="AU962" i="13"/>
  <c r="AI973" i="13" s="1"/>
  <c r="AU939" i="13"/>
  <c r="AI950" i="13" s="1"/>
  <c r="AL962" i="13"/>
  <c r="AD973" i="13" s="1"/>
  <c r="AL939" i="13"/>
  <c r="AD950" i="13" s="1"/>
  <c r="AX680" i="13"/>
  <c r="AZ34" i="13" s="1"/>
  <c r="AX704" i="13"/>
  <c r="AZ58" i="13" s="1"/>
  <c r="AX716" i="13"/>
  <c r="AZ70" i="13" s="1"/>
  <c r="AX728" i="13"/>
  <c r="AZ82" i="13" s="1"/>
  <c r="AK940" i="13"/>
  <c r="AC951" i="13" s="1"/>
  <c r="U951" i="13"/>
  <c r="O939" i="13"/>
  <c r="O950" i="13" s="1"/>
  <c r="O962" i="13"/>
  <c r="O973" i="13" s="1"/>
  <c r="AB939" i="13"/>
  <c r="AB962" i="13"/>
  <c r="AO939" i="13"/>
  <c r="AF950" i="13" s="1"/>
  <c r="AO962" i="13"/>
  <c r="AF973" i="13" s="1"/>
  <c r="AX653" i="13"/>
  <c r="AZ7" i="13" s="1"/>
  <c r="AX665" i="13"/>
  <c r="AZ19" i="13" s="1"/>
  <c r="AX677" i="13"/>
  <c r="AZ31" i="13" s="1"/>
  <c r="AX689" i="13"/>
  <c r="AZ43" i="13" s="1"/>
  <c r="AX701" i="13"/>
  <c r="AZ55" i="13" s="1"/>
  <c r="AX713" i="13"/>
  <c r="AZ67" i="13" s="1"/>
  <c r="AX725" i="13"/>
  <c r="AZ79" i="13" s="1"/>
  <c r="P939" i="13"/>
  <c r="P962" i="13"/>
  <c r="AC939" i="13"/>
  <c r="X950" i="13" s="1"/>
  <c r="AC962" i="13"/>
  <c r="X973" i="13" s="1"/>
  <c r="AP939" i="13"/>
  <c r="AP962" i="13"/>
  <c r="AX672" i="13"/>
  <c r="AZ26" i="13" s="1"/>
  <c r="AX684" i="13"/>
  <c r="AZ38" i="13" s="1"/>
  <c r="AX715" i="13"/>
  <c r="AZ69" i="13" s="1"/>
  <c r="AX727" i="13"/>
  <c r="AZ81" i="13" s="1"/>
  <c r="R939" i="13"/>
  <c r="R962" i="13"/>
  <c r="AE939" i="13"/>
  <c r="Y950" i="13" s="1"/>
  <c r="AE962" i="13"/>
  <c r="Y973" i="13" s="1"/>
  <c r="AR939" i="13"/>
  <c r="AR962" i="13"/>
  <c r="AX710" i="13"/>
  <c r="AZ64" i="13" s="1"/>
  <c r="AX722" i="13"/>
  <c r="AZ76" i="13" s="1"/>
  <c r="AX734" i="13"/>
  <c r="AZ88" i="13" s="1"/>
  <c r="S962" i="13"/>
  <c r="Q973" i="13" s="1"/>
  <c r="S939" i="13"/>
  <c r="Q950" i="13" s="1"/>
  <c r="AF939" i="13"/>
  <c r="AF962" i="13"/>
  <c r="AS939" i="13"/>
  <c r="AH950" i="13" s="1"/>
  <c r="AS962" i="13"/>
  <c r="AH973" i="13" s="1"/>
  <c r="AT965" i="13" a="1"/>
  <c r="AT965" i="13" s="1"/>
  <c r="AN965" i="13" a="1"/>
  <c r="AN965" i="13" s="1"/>
  <c r="AS965" i="13" a="1"/>
  <c r="AS965" i="13" s="1"/>
  <c r="AH976" i="13" s="1"/>
  <c r="AM965" i="13" a="1"/>
  <c r="AM965" i="13" s="1"/>
  <c r="AE976" i="13" s="1"/>
  <c r="AE965" i="13" a="1"/>
  <c r="AE965" i="13" s="1"/>
  <c r="Y976" i="13" s="1"/>
  <c r="W965" i="13" a="1"/>
  <c r="W965" i="13" s="1"/>
  <c r="S976" i="13" s="1"/>
  <c r="Q965" i="13" a="1"/>
  <c r="Q965" i="13" s="1"/>
  <c r="P976" i="13" s="1"/>
  <c r="AR965" i="13" a="1"/>
  <c r="AR965" i="13" s="1"/>
  <c r="AL965" i="13" a="1"/>
  <c r="AL965" i="13" s="1"/>
  <c r="AD976" i="13" s="1"/>
  <c r="AD965" i="13" a="1"/>
  <c r="AD965" i="13" s="1"/>
  <c r="V965" i="13" a="1"/>
  <c r="V965" i="13" s="1"/>
  <c r="P965" i="13" a="1"/>
  <c r="P965" i="13" s="1"/>
  <c r="AQ965" i="13" a="1"/>
  <c r="AQ965" i="13" s="1"/>
  <c r="AG976" i="13" s="1"/>
  <c r="AI965" i="13" a="1"/>
  <c r="AI965" i="13" s="1"/>
  <c r="AA976" i="13" s="1"/>
  <c r="AC965" i="13" a="1"/>
  <c r="AC965" i="13" s="1"/>
  <c r="X976" i="13" s="1"/>
  <c r="U965" i="13" a="1"/>
  <c r="U965" i="13" s="1"/>
  <c r="R976" i="13" s="1"/>
  <c r="O965" i="13" a="1"/>
  <c r="O965" i="13" s="1"/>
  <c r="O976" i="13" s="1"/>
  <c r="AH965" i="13" a="1"/>
  <c r="AH965" i="13" s="1"/>
  <c r="AB965" i="13" a="1"/>
  <c r="AB965" i="13" s="1"/>
  <c r="T965" i="13" a="1"/>
  <c r="T965" i="13" s="1"/>
  <c r="N965" i="13" a="1"/>
  <c r="N965" i="13" s="1"/>
  <c r="N976" i="13" s="1"/>
  <c r="AU965" i="13" a="1"/>
  <c r="AU965" i="13" s="1"/>
  <c r="AI976" i="13" s="1"/>
  <c r="AO965" i="13" a="1"/>
  <c r="AO965" i="13" s="1"/>
  <c r="AF976" i="13" s="1"/>
  <c r="AG965" i="13" a="1"/>
  <c r="AG965" i="13" s="1"/>
  <c r="Z976" i="13" s="1"/>
  <c r="AA965" i="13" a="1"/>
  <c r="AA965" i="13" s="1"/>
  <c r="W976" i="13" s="1"/>
  <c r="S965" i="13" a="1"/>
  <c r="S965" i="13" s="1"/>
  <c r="Q976" i="13" s="1"/>
  <c r="AQ942" i="13"/>
  <c r="AG953" i="13" s="1"/>
  <c r="AD942" i="13"/>
  <c r="P942" i="13"/>
  <c r="AP965" i="13" a="1"/>
  <c r="AP965" i="13" s="1"/>
  <c r="AP942" i="13"/>
  <c r="AC942" i="13"/>
  <c r="X953" i="13" s="1"/>
  <c r="O942" i="13"/>
  <c r="O953" i="13" s="1"/>
  <c r="AO942" i="13"/>
  <c r="AF953" i="13" s="1"/>
  <c r="AB942" i="13"/>
  <c r="N942" i="13"/>
  <c r="N953" i="13" s="1"/>
  <c r="AN942" i="13"/>
  <c r="AA942" i="13"/>
  <c r="W953" i="13" s="1"/>
  <c r="AM942" i="13"/>
  <c r="AE953" i="13" s="1"/>
  <c r="Z942" i="13"/>
  <c r="V953" i="13" s="1"/>
  <c r="AF965" i="13" a="1"/>
  <c r="AF965" i="13" s="1"/>
  <c r="AL942" i="13"/>
  <c r="AD953" i="13" s="1"/>
  <c r="W942" i="13"/>
  <c r="S953" i="13" s="1"/>
  <c r="V942" i="13"/>
  <c r="Z965" i="13" a="1"/>
  <c r="Z965" i="13" s="1"/>
  <c r="V976" i="13" s="1"/>
  <c r="AI942" i="13"/>
  <c r="AA953" i="13" s="1"/>
  <c r="U942" i="13"/>
  <c r="R953" i="13" s="1"/>
  <c r="AU942" i="13"/>
  <c r="AI953" i="13" s="1"/>
  <c r="AH942" i="13"/>
  <c r="T942" i="13"/>
  <c r="AR942" i="13"/>
  <c r="AE942" i="13"/>
  <c r="Y953" i="13" s="1"/>
  <c r="Q942" i="13"/>
  <c r="P953" i="13" s="1"/>
  <c r="R942" i="13"/>
  <c r="AD945" i="13"/>
  <c r="R965" i="13" a="1"/>
  <c r="R965" i="13" s="1"/>
  <c r="AT942" i="13"/>
  <c r="AS942" i="13"/>
  <c r="AH953" i="13" s="1"/>
  <c r="AG942" i="13"/>
  <c r="Z953" i="13" s="1"/>
  <c r="S942" i="13"/>
  <c r="Q953" i="13" s="1"/>
  <c r="T962" i="13"/>
  <c r="T939" i="13"/>
  <c r="AG962" i="13"/>
  <c r="Z973" i="13" s="1"/>
  <c r="AG939" i="13"/>
  <c r="Z950" i="13" s="1"/>
  <c r="AT962" i="13"/>
  <c r="AT939" i="13"/>
  <c r="U974" i="13"/>
  <c r="AK963" i="13"/>
  <c r="AC974" i="13" s="1"/>
  <c r="Y947" i="13"/>
  <c r="M938" i="13"/>
  <c r="AK938" i="13"/>
  <c r="AC949" i="13" s="1"/>
  <c r="Y946" i="13"/>
  <c r="V945" i="13"/>
  <c r="Y945" i="13"/>
  <c r="Y941" i="13"/>
  <c r="AK961" i="13"/>
  <c r="AC972" i="13" s="1"/>
  <c r="Y969" i="13"/>
  <c r="M961" i="13"/>
  <c r="Y964" i="13"/>
  <c r="Y968" i="13"/>
  <c r="U972" i="13"/>
  <c r="Y970" i="13"/>
  <c r="X323" i="12"/>
  <c r="X316" i="12"/>
  <c r="AJ316" i="12" s="1"/>
  <c r="X321" i="12"/>
  <c r="X322" i="12"/>
  <c r="U325" i="12"/>
  <c r="X317" i="12"/>
  <c r="AJ314" i="12"/>
  <c r="AC325" i="12" s="1"/>
  <c r="L314" i="12"/>
  <c r="L674" i="12"/>
  <c r="H364" i="12"/>
  <c r="H28" i="12"/>
  <c r="L294" i="12"/>
  <c r="L295" i="12"/>
  <c r="L305" i="12" s="1"/>
  <c r="L300" i="12"/>
  <c r="L310" i="12" s="1"/>
  <c r="AJ300" i="12"/>
  <c r="AC310" i="12" s="1"/>
  <c r="U310" i="12"/>
  <c r="AW704" i="12"/>
  <c r="J394" i="12"/>
  <c r="J699" i="12"/>
  <c r="I389" i="12"/>
  <c r="J665" i="12"/>
  <c r="I355" i="12"/>
  <c r="AB630" i="12"/>
  <c r="T629" i="12"/>
  <c r="V638" i="12"/>
  <c r="AW666" i="12"/>
  <c r="J356" i="12"/>
  <c r="AW716" i="12"/>
  <c r="AX716" i="12" s="1"/>
  <c r="AZ70" i="12" s="1"/>
  <c r="J406" i="12"/>
  <c r="AW678" i="12"/>
  <c r="J368" i="12"/>
  <c r="J660" i="12"/>
  <c r="I350" i="12"/>
  <c r="N638" i="12"/>
  <c r="N629" i="12"/>
  <c r="AB638" i="12"/>
  <c r="AB629" i="12"/>
  <c r="AW656" i="12"/>
  <c r="J346" i="12"/>
  <c r="R638" i="12"/>
  <c r="AW726" i="12"/>
  <c r="J416" i="12"/>
  <c r="Y638" i="12"/>
  <c r="Y629" i="12"/>
  <c r="AW661" i="12"/>
  <c r="J351" i="12"/>
  <c r="AZ669" i="12"/>
  <c r="BB23" i="12" s="1"/>
  <c r="I669" i="12"/>
  <c r="AW680" i="12"/>
  <c r="AX680" i="12" s="1"/>
  <c r="AZ34" i="12" s="1"/>
  <c r="J370" i="12"/>
  <c r="AW728" i="12"/>
  <c r="J418" i="12"/>
  <c r="J735" i="12"/>
  <c r="I425" i="12"/>
  <c r="J663" i="12"/>
  <c r="AW702" i="12"/>
  <c r="J392" i="12"/>
  <c r="AZ659" i="12"/>
  <c r="BB13" i="12" s="1"/>
  <c r="I659" i="12"/>
  <c r="J696" i="12"/>
  <c r="I386" i="12"/>
  <c r="AW692" i="12"/>
  <c r="AX692" i="12" s="1"/>
  <c r="AZ46" i="12" s="1"/>
  <c r="J382" i="12"/>
  <c r="J701" i="12"/>
  <c r="I391" i="12"/>
  <c r="L661" i="12"/>
  <c r="AX661" i="12"/>
  <c r="AZ15" i="12" s="1"/>
  <c r="H351" i="12"/>
  <c r="L662" i="12"/>
  <c r="H352" i="12"/>
  <c r="AX662" i="12"/>
  <c r="AZ16" i="12" s="1"/>
  <c r="AF629" i="12"/>
  <c r="AW654" i="12"/>
  <c r="J344" i="12"/>
  <c r="AW714" i="12"/>
  <c r="J404" i="12"/>
  <c r="T638" i="12"/>
  <c r="AD639" i="12" a="1"/>
  <c r="AD639" i="12" s="1"/>
  <c r="AC639" i="12" a="1"/>
  <c r="AC639" i="12" s="1"/>
  <c r="P639" i="12" a="1"/>
  <c r="P639" i="12" s="1"/>
  <c r="V639" i="12" a="1"/>
  <c r="V639" i="12" s="1"/>
  <c r="AW649" i="12"/>
  <c r="AX649" i="12" s="1"/>
  <c r="AB639" i="12" a="1"/>
  <c r="AB639" i="12" s="1"/>
  <c r="O639" i="12" a="1"/>
  <c r="O639" i="12" s="1"/>
  <c r="U639" i="12" a="1"/>
  <c r="U639" i="12" s="1"/>
  <c r="T639" i="12" a="1"/>
  <c r="T639" i="12" s="1"/>
  <c r="Y639" i="12" a="1"/>
  <c r="Y639" i="12" s="1"/>
  <c r="J339" i="12"/>
  <c r="I349" i="12"/>
  <c r="AW690" i="12"/>
  <c r="J380" i="12"/>
  <c r="AT965" i="12" a="1"/>
  <c r="AT965" i="12" s="1"/>
  <c r="AN965" i="12" a="1"/>
  <c r="AN965" i="12" s="1"/>
  <c r="AF965" i="12" a="1"/>
  <c r="AF965" i="12" s="1"/>
  <c r="Z965" i="12" a="1"/>
  <c r="Z965" i="12" s="1"/>
  <c r="V976" i="12" s="1"/>
  <c r="R965" i="12" a="1"/>
  <c r="R965" i="12" s="1"/>
  <c r="AS965" i="12" a="1"/>
  <c r="AS965" i="12" s="1"/>
  <c r="AH976" i="12" s="1"/>
  <c r="AM965" i="12" a="1"/>
  <c r="AM965" i="12" s="1"/>
  <c r="AE976" i="12" s="1"/>
  <c r="AE965" i="12" a="1"/>
  <c r="AE965" i="12" s="1"/>
  <c r="Y976" i="12" s="1"/>
  <c r="W965" i="12" a="1"/>
  <c r="W965" i="12" s="1"/>
  <c r="S976" i="12" s="1"/>
  <c r="Q965" i="12" a="1"/>
  <c r="Q965" i="12" s="1"/>
  <c r="P976" i="12" s="1"/>
  <c r="AR965" i="12" a="1"/>
  <c r="AR965" i="12" s="1"/>
  <c r="AL965" i="12" a="1"/>
  <c r="AL965" i="12" s="1"/>
  <c r="AD976" i="12" s="1"/>
  <c r="AD965" i="12" a="1"/>
  <c r="AD965" i="12" s="1"/>
  <c r="V965" i="12" a="1"/>
  <c r="V965" i="12" s="1"/>
  <c r="P965" i="12" a="1"/>
  <c r="P965" i="12" s="1"/>
  <c r="AQ965" i="12" a="1"/>
  <c r="AQ965" i="12" s="1"/>
  <c r="AG976" i="12" s="1"/>
  <c r="AI965" i="12" a="1"/>
  <c r="AI965" i="12" s="1"/>
  <c r="AA976" i="12" s="1"/>
  <c r="AC965" i="12" a="1"/>
  <c r="AC965" i="12" s="1"/>
  <c r="X976" i="12" s="1"/>
  <c r="U965" i="12" a="1"/>
  <c r="U965" i="12" s="1"/>
  <c r="R976" i="12" s="1"/>
  <c r="O965" i="12" a="1"/>
  <c r="O965" i="12" s="1"/>
  <c r="O976" i="12" s="1"/>
  <c r="AH965" i="12" a="1"/>
  <c r="AH965" i="12" s="1"/>
  <c r="AB965" i="12" a="1"/>
  <c r="AB965" i="12" s="1"/>
  <c r="T965" i="12" a="1"/>
  <c r="T965" i="12" s="1"/>
  <c r="N965" i="12" a="1"/>
  <c r="N965" i="12" s="1"/>
  <c r="N976" i="12" s="1"/>
  <c r="AG965" i="12" a="1"/>
  <c r="AG965" i="12" s="1"/>
  <c r="Z976" i="12" s="1"/>
  <c r="AA965" i="12" a="1"/>
  <c r="AA965" i="12" s="1"/>
  <c r="W976" i="12" s="1"/>
  <c r="S965" i="12" a="1"/>
  <c r="S965" i="12" s="1"/>
  <c r="Q976" i="12" s="1"/>
  <c r="AI942" i="12"/>
  <c r="AA953" i="12" s="1"/>
  <c r="U942" i="12"/>
  <c r="R953" i="12" s="1"/>
  <c r="AU942" i="12"/>
  <c r="AI953" i="12" s="1"/>
  <c r="AH942" i="12"/>
  <c r="T942" i="12"/>
  <c r="AT942" i="12"/>
  <c r="AG942" i="12"/>
  <c r="Z953" i="12" s="1"/>
  <c r="S942" i="12"/>
  <c r="Q953" i="12" s="1"/>
  <c r="AS942" i="12"/>
  <c r="AH953" i="12" s="1"/>
  <c r="AF942" i="12"/>
  <c r="R942" i="12"/>
  <c r="AR942" i="12"/>
  <c r="AE942" i="12"/>
  <c r="Y953" i="12" s="1"/>
  <c r="Q942" i="12"/>
  <c r="P953" i="12" s="1"/>
  <c r="AQ942" i="12"/>
  <c r="AG953" i="12" s="1"/>
  <c r="AD942" i="12"/>
  <c r="P942" i="12"/>
  <c r="AU965" i="12" a="1"/>
  <c r="AU965" i="12" s="1"/>
  <c r="AI976" i="12" s="1"/>
  <c r="AP942" i="12"/>
  <c r="AC942" i="12"/>
  <c r="X953" i="12" s="1"/>
  <c r="O942" i="12"/>
  <c r="O953" i="12" s="1"/>
  <c r="AP965" i="12" a="1"/>
  <c r="AP965" i="12" s="1"/>
  <c r="AO942" i="12"/>
  <c r="AF953" i="12" s="1"/>
  <c r="AB942" i="12"/>
  <c r="N942" i="12"/>
  <c r="N953" i="12" s="1"/>
  <c r="AO965" i="12" a="1"/>
  <c r="AO965" i="12" s="1"/>
  <c r="AF976" i="12" s="1"/>
  <c r="AN942" i="12"/>
  <c r="AA942" i="12"/>
  <c r="W953" i="12" s="1"/>
  <c r="AM942" i="12"/>
  <c r="AE953" i="12" s="1"/>
  <c r="Z942" i="12"/>
  <c r="V953" i="12" s="1"/>
  <c r="AL942" i="12"/>
  <c r="AD953" i="12" s="1"/>
  <c r="W942" i="12"/>
  <c r="S953" i="12" s="1"/>
  <c r="V942" i="12"/>
  <c r="AH945" i="12"/>
  <c r="L649" i="12"/>
  <c r="H339" i="12"/>
  <c r="L650" i="12"/>
  <c r="H340" i="12"/>
  <c r="AX650" i="12"/>
  <c r="AZ4" i="12" s="1"/>
  <c r="U629" i="12"/>
  <c r="J651" i="12"/>
  <c r="I341" i="12"/>
  <c r="J653" i="12"/>
  <c r="I343" i="12"/>
  <c r="AW668" i="12"/>
  <c r="AX668" i="12" s="1"/>
  <c r="AZ22" i="12" s="1"/>
  <c r="J358" i="12"/>
  <c r="Q639" i="12" a="1"/>
  <c r="Q639" i="12" s="1"/>
  <c r="V630" i="12"/>
  <c r="W639" i="12" a="1"/>
  <c r="W639" i="12" s="1"/>
  <c r="U630" i="12"/>
  <c r="S633" i="12"/>
  <c r="AF630" i="12"/>
  <c r="T630" i="12"/>
  <c r="AE630" i="12"/>
  <c r="S630" i="12"/>
  <c r="AD630" i="12"/>
  <c r="R630" i="12"/>
  <c r="AC630" i="12"/>
  <c r="Q630" i="12"/>
  <c r="AA630" i="12"/>
  <c r="O630" i="12"/>
  <c r="Z628" i="12"/>
  <c r="Y630" i="12"/>
  <c r="M630" i="12"/>
  <c r="L628" i="12"/>
  <c r="R639" i="12" a="1"/>
  <c r="R639" i="12" s="1"/>
  <c r="P630" i="12"/>
  <c r="N630" i="12"/>
  <c r="N639" i="12" a="1"/>
  <c r="N639" i="12" s="1"/>
  <c r="AF639" i="12" a="1"/>
  <c r="AF639" i="12" s="1"/>
  <c r="M639" i="12" a="1"/>
  <c r="M639" i="12" s="1"/>
  <c r="AE639" i="12" a="1"/>
  <c r="AE639" i="12" s="1"/>
  <c r="AA639" i="12" a="1"/>
  <c r="AA639" i="12" s="1"/>
  <c r="X639" i="12" a="1"/>
  <c r="X639" i="12" s="1"/>
  <c r="W630" i="12"/>
  <c r="W629" i="12"/>
  <c r="J687" i="12"/>
  <c r="I377" i="12"/>
  <c r="X629" i="12"/>
  <c r="I686" i="12"/>
  <c r="AZ686" i="12"/>
  <c r="BB40" i="12" s="1"/>
  <c r="I722" i="12"/>
  <c r="AZ722" i="12"/>
  <c r="BB76" i="12" s="1"/>
  <c r="AZ734" i="12"/>
  <c r="BB88" i="12" s="1"/>
  <c r="I734" i="12"/>
  <c r="Z639" i="12"/>
  <c r="L639" i="12"/>
  <c r="J681" i="12"/>
  <c r="M638" i="12"/>
  <c r="M629" i="12"/>
  <c r="AA638" i="12"/>
  <c r="AA629" i="12"/>
  <c r="O638" i="12"/>
  <c r="O629" i="12"/>
  <c r="AC638" i="12"/>
  <c r="AC629" i="12"/>
  <c r="X638" i="12"/>
  <c r="P638" i="12"/>
  <c r="P629" i="12"/>
  <c r="AD638" i="12"/>
  <c r="AD629" i="12"/>
  <c r="J345" i="12"/>
  <c r="J357" i="12"/>
  <c r="J369" i="12"/>
  <c r="J381" i="12"/>
  <c r="J393" i="12"/>
  <c r="J405" i="12"/>
  <c r="J417" i="12"/>
  <c r="O962" i="12"/>
  <c r="O973" i="12" s="1"/>
  <c r="O939" i="12"/>
  <c r="O950" i="12" s="1"/>
  <c r="AB962" i="12"/>
  <c r="AB939" i="12"/>
  <c r="AO939" i="12"/>
  <c r="AF950" i="12" s="1"/>
  <c r="AO962" i="12"/>
  <c r="AF973" i="12" s="1"/>
  <c r="I652" i="12"/>
  <c r="Q638" i="12"/>
  <c r="Q629" i="12"/>
  <c r="AE629" i="12"/>
  <c r="I359" i="12"/>
  <c r="I419" i="12"/>
  <c r="AE638" i="12"/>
  <c r="R629" i="12"/>
  <c r="I372" i="12"/>
  <c r="AZ729" i="12"/>
  <c r="BB83" i="12" s="1"/>
  <c r="I729" i="12"/>
  <c r="AF638" i="12"/>
  <c r="L659" i="12"/>
  <c r="AX659" i="12"/>
  <c r="AZ13" i="12" s="1"/>
  <c r="AW659" i="12"/>
  <c r="T945" i="12" s="1"/>
  <c r="AZ682" i="12"/>
  <c r="BB36" i="12" s="1"/>
  <c r="I682" i="12"/>
  <c r="R962" i="12"/>
  <c r="R939" i="12"/>
  <c r="AE962" i="12"/>
  <c r="Y973" i="12" s="1"/>
  <c r="AE939" i="12"/>
  <c r="Y950" i="12" s="1"/>
  <c r="AR939" i="12"/>
  <c r="AR962" i="12"/>
  <c r="U638" i="12"/>
  <c r="J361" i="12"/>
  <c r="J373" i="12"/>
  <c r="J385" i="12"/>
  <c r="J397" i="12"/>
  <c r="J409" i="12"/>
  <c r="J421" i="12"/>
  <c r="AW660" i="12"/>
  <c r="V629" i="12"/>
  <c r="J362" i="12"/>
  <c r="J374" i="12"/>
  <c r="J398" i="12"/>
  <c r="J410" i="12"/>
  <c r="J422" i="12"/>
  <c r="Z642" i="12"/>
  <c r="L642" i="12"/>
  <c r="T962" i="12"/>
  <c r="T939" i="12"/>
  <c r="AG962" i="12"/>
  <c r="Z973" i="12" s="1"/>
  <c r="AG939" i="12"/>
  <c r="Z950" i="12" s="1"/>
  <c r="AT962" i="12"/>
  <c r="AT939" i="12"/>
  <c r="W638" i="12"/>
  <c r="I340" i="12"/>
  <c r="J363" i="12"/>
  <c r="I364" i="12"/>
  <c r="J375" i="12"/>
  <c r="I376" i="12"/>
  <c r="J387" i="12"/>
  <c r="J399" i="12"/>
  <c r="J411" i="12"/>
  <c r="I412" i="12"/>
  <c r="J423" i="12"/>
  <c r="I424" i="12"/>
  <c r="P962" i="12"/>
  <c r="P939" i="12"/>
  <c r="AC962" i="12"/>
  <c r="X973" i="12" s="1"/>
  <c r="AC939" i="12"/>
  <c r="X950" i="12" s="1"/>
  <c r="AP939" i="12"/>
  <c r="AP962" i="12"/>
  <c r="L677" i="12"/>
  <c r="L695" i="12"/>
  <c r="AX695" i="12"/>
  <c r="AZ49" i="12" s="1"/>
  <c r="Q962" i="12"/>
  <c r="P973" i="12" s="1"/>
  <c r="Q939" i="12"/>
  <c r="P950" i="12" s="1"/>
  <c r="AD962" i="12"/>
  <c r="AD939" i="12"/>
  <c r="AQ939" i="12"/>
  <c r="AG950" i="12" s="1"/>
  <c r="AQ962" i="12"/>
  <c r="AG973" i="12" s="1"/>
  <c r="AX677" i="12"/>
  <c r="AZ31" i="12" s="1"/>
  <c r="S962" i="12"/>
  <c r="Q973" i="12" s="1"/>
  <c r="S939" i="12"/>
  <c r="Q950" i="12" s="1"/>
  <c r="AF962" i="12"/>
  <c r="AF939" i="12"/>
  <c r="AS939" i="12"/>
  <c r="AH950" i="12" s="1"/>
  <c r="AS962" i="12"/>
  <c r="AH973" i="12" s="1"/>
  <c r="L701" i="12"/>
  <c r="L712" i="12"/>
  <c r="AX713" i="12"/>
  <c r="AZ67" i="12" s="1"/>
  <c r="AX725" i="12"/>
  <c r="AZ79" i="12" s="1"/>
  <c r="U939" i="12"/>
  <c r="R950" i="12" s="1"/>
  <c r="U962" i="12"/>
  <c r="R973" i="12" s="1"/>
  <c r="AH962" i="12"/>
  <c r="AH939" i="12"/>
  <c r="AU939" i="12"/>
  <c r="AI950" i="12" s="1"/>
  <c r="AU962" i="12"/>
  <c r="AI973" i="12" s="1"/>
  <c r="L683" i="12"/>
  <c r="AX683" i="12"/>
  <c r="AZ37" i="12" s="1"/>
  <c r="V939" i="12"/>
  <c r="V962" i="12"/>
  <c r="AI962" i="12"/>
  <c r="AA973" i="12" s="1"/>
  <c r="AI939" i="12"/>
  <c r="AA950" i="12" s="1"/>
  <c r="AX654" i="12"/>
  <c r="AZ8" i="12" s="1"/>
  <c r="L671" i="12"/>
  <c r="AX671" i="12"/>
  <c r="AZ25" i="12" s="1"/>
  <c r="L734" i="12"/>
  <c r="AX734" i="12"/>
  <c r="AZ88" i="12" s="1"/>
  <c r="W962" i="12"/>
  <c r="S973" i="12" s="1"/>
  <c r="W939" i="12"/>
  <c r="S950" i="12" s="1"/>
  <c r="L698" i="12"/>
  <c r="AL962" i="12"/>
  <c r="AD973" i="12" s="1"/>
  <c r="AL939" i="12"/>
  <c r="AD950" i="12" s="1"/>
  <c r="Z962" i="12"/>
  <c r="V973" i="12" s="1"/>
  <c r="Z939" i="12"/>
  <c r="V950" i="12" s="1"/>
  <c r="AM962" i="12"/>
  <c r="AE973" i="12" s="1"/>
  <c r="AM939" i="12"/>
  <c r="AE950" i="12" s="1"/>
  <c r="AX651" i="12"/>
  <c r="AZ5" i="12" s="1"/>
  <c r="AX663" i="12"/>
  <c r="AZ17" i="12" s="1"/>
  <c r="L689" i="12"/>
  <c r="L709" i="12"/>
  <c r="L710" i="12"/>
  <c r="AX710" i="12"/>
  <c r="AZ64" i="12" s="1"/>
  <c r="N962" i="12"/>
  <c r="N973" i="12" s="1"/>
  <c r="N939" i="12"/>
  <c r="N950" i="12" s="1"/>
  <c r="AA962" i="12"/>
  <c r="W973" i="12" s="1"/>
  <c r="AA939" i="12"/>
  <c r="W950" i="12" s="1"/>
  <c r="AN962" i="12"/>
  <c r="AN939" i="12"/>
  <c r="L676" i="12"/>
  <c r="AX717" i="12"/>
  <c r="AZ71" i="12" s="1"/>
  <c r="L721" i="12"/>
  <c r="L722" i="12"/>
  <c r="AX722" i="12"/>
  <c r="AZ76" i="12" s="1"/>
  <c r="AX672" i="12"/>
  <c r="AZ26" i="12" s="1"/>
  <c r="AX684" i="12"/>
  <c r="AZ38" i="12" s="1"/>
  <c r="AX696" i="12"/>
  <c r="AZ50" i="12" s="1"/>
  <c r="AX708" i="12"/>
  <c r="AZ62" i="12" s="1"/>
  <c r="AX720" i="12"/>
  <c r="AZ74" i="12" s="1"/>
  <c r="AX732" i="12"/>
  <c r="AZ86" i="12" s="1"/>
  <c r="AX724" i="12"/>
  <c r="AZ78" i="12" s="1"/>
  <c r="AX736" i="12"/>
  <c r="AZ90" i="12" s="1"/>
  <c r="AX707" i="12"/>
  <c r="AZ61" i="12" s="1"/>
  <c r="AX719" i="12"/>
  <c r="AZ73" i="12" s="1"/>
  <c r="AX731" i="12"/>
  <c r="AZ85" i="12" s="1"/>
  <c r="AX666" i="12"/>
  <c r="AZ20" i="12" s="1"/>
  <c r="AX678" i="12"/>
  <c r="AZ32" i="12" s="1"/>
  <c r="AX690" i="12"/>
  <c r="AZ44" i="12" s="1"/>
  <c r="AX702" i="12"/>
  <c r="AZ56" i="12" s="1"/>
  <c r="AX714" i="12"/>
  <c r="AZ68" i="12" s="1"/>
  <c r="AX726" i="12"/>
  <c r="AZ80" i="12" s="1"/>
  <c r="U949" i="12"/>
  <c r="M938" i="12"/>
  <c r="Y947" i="12"/>
  <c r="Q945" i="12"/>
  <c r="P956" i="12" s="1"/>
  <c r="Y940" i="12"/>
  <c r="Z945" i="12"/>
  <c r="V956" i="12" s="1"/>
  <c r="Y941" i="12"/>
  <c r="Y945" i="12"/>
  <c r="AK938" i="12"/>
  <c r="AC949" i="12" s="1"/>
  <c r="Y946" i="12"/>
  <c r="AK961" i="12"/>
  <c r="AC972" i="12" s="1"/>
  <c r="Y969" i="12"/>
  <c r="M961" i="12"/>
  <c r="Y964" i="12"/>
  <c r="Y968" i="12"/>
  <c r="U972" i="12"/>
  <c r="Y963" i="12"/>
  <c r="Y970" i="12"/>
  <c r="U311" i="11"/>
  <c r="AJ301" i="11"/>
  <c r="AC311" i="11" s="1"/>
  <c r="L301" i="11"/>
  <c r="L311" i="11" s="1"/>
  <c r="L299" i="11"/>
  <c r="L309" i="11" s="1"/>
  <c r="L303" i="11"/>
  <c r="L295" i="11"/>
  <c r="L305" i="11" s="1"/>
  <c r="L294" i="11"/>
  <c r="AJ299" i="11"/>
  <c r="AC309" i="11" s="1"/>
  <c r="U629" i="11"/>
  <c r="U638" i="11"/>
  <c r="AJ300" i="11"/>
  <c r="AC310" i="11" s="1"/>
  <c r="U310" i="11"/>
  <c r="L300" i="11"/>
  <c r="L310" i="11" s="1"/>
  <c r="U639" i="11" a="1"/>
  <c r="U639" i="11" s="1"/>
  <c r="W638" i="11"/>
  <c r="W629" i="11"/>
  <c r="AW698" i="11"/>
  <c r="J388" i="11"/>
  <c r="AW705" i="11"/>
  <c r="J395" i="11"/>
  <c r="AW674" i="11"/>
  <c r="AX674" i="11" s="1"/>
  <c r="AZ28" i="11" s="1"/>
  <c r="J364" i="11"/>
  <c r="AW676" i="11"/>
  <c r="J366" i="11"/>
  <c r="J690" i="11"/>
  <c r="I380" i="11"/>
  <c r="Q630" i="11"/>
  <c r="J683" i="11"/>
  <c r="I373" i="11"/>
  <c r="AW706" i="11"/>
  <c r="J396" i="11"/>
  <c r="J733" i="11"/>
  <c r="I423" i="11"/>
  <c r="N630" i="11"/>
  <c r="Z642" i="11"/>
  <c r="L642" i="11"/>
  <c r="Y629" i="11"/>
  <c r="J673" i="11"/>
  <c r="I363" i="11"/>
  <c r="J697" i="11"/>
  <c r="I387" i="11"/>
  <c r="AW662" i="11"/>
  <c r="J352" i="11"/>
  <c r="AW664" i="11"/>
  <c r="AX664" i="11" s="1"/>
  <c r="AZ18" i="11" s="1"/>
  <c r="J354" i="11"/>
  <c r="J671" i="11"/>
  <c r="I361" i="11"/>
  <c r="X323" i="11"/>
  <c r="X321" i="11"/>
  <c r="X322" i="11"/>
  <c r="U325" i="11"/>
  <c r="L316" i="11"/>
  <c r="AW686" i="11"/>
  <c r="J376" i="11"/>
  <c r="AW688" i="11"/>
  <c r="AX688" i="11" s="1"/>
  <c r="AZ42" i="11" s="1"/>
  <c r="J378" i="11"/>
  <c r="Z639" i="11"/>
  <c r="L639" i="11"/>
  <c r="X317" i="11"/>
  <c r="AW650" i="11"/>
  <c r="J340" i="11"/>
  <c r="AW652" i="11"/>
  <c r="AX652" i="11" s="1"/>
  <c r="AZ6" i="11" s="1"/>
  <c r="J342" i="11"/>
  <c r="J659" i="11"/>
  <c r="I349" i="11"/>
  <c r="T638" i="11"/>
  <c r="T629" i="11"/>
  <c r="AW649" i="11"/>
  <c r="AX649" i="11" s="1"/>
  <c r="AE639" i="11" a="1"/>
  <c r="AE639" i="11" s="1"/>
  <c r="R639" i="11" a="1"/>
  <c r="R639" i="11" s="1"/>
  <c r="X639" i="11" a="1"/>
  <c r="X639" i="11" s="1"/>
  <c r="AD639" i="11" a="1"/>
  <c r="AD639" i="11" s="1"/>
  <c r="Q639" i="11" a="1"/>
  <c r="Q639" i="11" s="1"/>
  <c r="V639" i="11" a="1"/>
  <c r="V639" i="11" s="1"/>
  <c r="AB639" i="11" a="1"/>
  <c r="AB639" i="11" s="1"/>
  <c r="O639" i="11" a="1"/>
  <c r="O639" i="11" s="1"/>
  <c r="I670" i="11"/>
  <c r="AZ670" i="11"/>
  <c r="BB24" i="11" s="1"/>
  <c r="I682" i="11"/>
  <c r="AZ682" i="11"/>
  <c r="BB36" i="11" s="1"/>
  <c r="I721" i="11"/>
  <c r="AZ732" i="11"/>
  <c r="BB86" i="11" s="1"/>
  <c r="I732" i="11"/>
  <c r="AW690" i="11"/>
  <c r="AX690" i="11" s="1"/>
  <c r="AZ44" i="11" s="1"/>
  <c r="I715" i="11"/>
  <c r="V629" i="11"/>
  <c r="J350" i="11"/>
  <c r="J362" i="11"/>
  <c r="J374" i="11"/>
  <c r="J386" i="11"/>
  <c r="J424" i="11"/>
  <c r="P630" i="11"/>
  <c r="X629" i="11"/>
  <c r="AW704" i="11"/>
  <c r="J394" i="11"/>
  <c r="J700" i="11"/>
  <c r="I390" i="11"/>
  <c r="J701" i="11"/>
  <c r="I391" i="11"/>
  <c r="AW712" i="11"/>
  <c r="J402" i="11"/>
  <c r="AB630" i="11"/>
  <c r="AA639" i="11" a="1"/>
  <c r="AA639" i="11" s="1"/>
  <c r="U962" i="11"/>
  <c r="R973" i="11" s="1"/>
  <c r="U939" i="11"/>
  <c r="R950" i="11" s="1"/>
  <c r="AH962" i="11"/>
  <c r="AH939" i="11"/>
  <c r="AU962" i="11"/>
  <c r="AI973" i="11" s="1"/>
  <c r="AU939" i="11"/>
  <c r="AI950" i="11" s="1"/>
  <c r="M638" i="11"/>
  <c r="AA638" i="11"/>
  <c r="AA629" i="11"/>
  <c r="AW711" i="11"/>
  <c r="J401" i="11"/>
  <c r="AW717" i="11"/>
  <c r="AX717" i="11" s="1"/>
  <c r="AZ71" i="11" s="1"/>
  <c r="J407" i="11"/>
  <c r="AC630" i="11"/>
  <c r="V638" i="11"/>
  <c r="N638" i="11"/>
  <c r="N629" i="11"/>
  <c r="AB638" i="11"/>
  <c r="AB629" i="11"/>
  <c r="J343" i="11"/>
  <c r="J355" i="11"/>
  <c r="J367" i="11"/>
  <c r="J379" i="11"/>
  <c r="AW725" i="11"/>
  <c r="J415" i="11"/>
  <c r="AW729" i="11"/>
  <c r="AX729" i="11" s="1"/>
  <c r="AZ83" i="11" s="1"/>
  <c r="J419" i="11"/>
  <c r="X630" i="11"/>
  <c r="W630" i="11"/>
  <c r="V630" i="11"/>
  <c r="W639" i="11" a="1"/>
  <c r="W639" i="11" s="1"/>
  <c r="U630" i="11"/>
  <c r="AC639" i="11" a="1"/>
  <c r="AC639" i="11" s="1"/>
  <c r="P639" i="11" a="1"/>
  <c r="P639" i="11" s="1"/>
  <c r="S633" i="11"/>
  <c r="AF630" i="11"/>
  <c r="T630" i="11"/>
  <c r="AE630" i="11"/>
  <c r="S630" i="11"/>
  <c r="AD630" i="11"/>
  <c r="R630" i="11"/>
  <c r="T639" i="11" a="1"/>
  <c r="T639" i="11" s="1"/>
  <c r="AA630" i="11"/>
  <c r="O630" i="11"/>
  <c r="Z628" i="11"/>
  <c r="Y639" i="11" a="1"/>
  <c r="Y639" i="11" s="1"/>
  <c r="Y630" i="11"/>
  <c r="M630" i="11"/>
  <c r="L628" i="11"/>
  <c r="X638" i="11"/>
  <c r="AF639" i="11" a="1"/>
  <c r="AF639" i="11" s="1"/>
  <c r="O638" i="11"/>
  <c r="O629" i="11"/>
  <c r="AC638" i="11"/>
  <c r="AC629" i="11"/>
  <c r="J344" i="11"/>
  <c r="J356" i="11"/>
  <c r="J368" i="11"/>
  <c r="I708" i="11"/>
  <c r="J403" i="11"/>
  <c r="I404" i="11"/>
  <c r="AW724" i="11"/>
  <c r="AX724" i="11" s="1"/>
  <c r="AZ78" i="11" s="1"/>
  <c r="J414" i="11"/>
  <c r="Y638" i="11"/>
  <c r="P638" i="11"/>
  <c r="P629" i="11"/>
  <c r="AD638" i="11"/>
  <c r="AD629" i="11"/>
  <c r="J345" i="11"/>
  <c r="I346" i="11"/>
  <c r="J357" i="11"/>
  <c r="I358" i="11"/>
  <c r="J369" i="11"/>
  <c r="I370" i="11"/>
  <c r="J381" i="11"/>
  <c r="J399" i="11"/>
  <c r="AZ714" i="11"/>
  <c r="BB68" i="11" s="1"/>
  <c r="I714" i="11"/>
  <c r="I405" i="11"/>
  <c r="J408" i="11"/>
  <c r="I409" i="11"/>
  <c r="AW723" i="11"/>
  <c r="J413" i="11"/>
  <c r="AW736" i="11"/>
  <c r="AX736" i="11" s="1"/>
  <c r="AZ90" i="11" s="1"/>
  <c r="J426" i="11"/>
  <c r="M629" i="11"/>
  <c r="L672" i="11"/>
  <c r="AX672" i="11"/>
  <c r="AZ26" i="11" s="1"/>
  <c r="I727" i="11"/>
  <c r="Q638" i="11"/>
  <c r="Q629" i="11"/>
  <c r="AE638" i="11"/>
  <c r="AE629" i="11"/>
  <c r="I668" i="11"/>
  <c r="AZ668" i="11"/>
  <c r="BB22" i="11" s="1"/>
  <c r="I680" i="11"/>
  <c r="AZ680" i="11"/>
  <c r="BB34" i="11" s="1"/>
  <c r="AZ692" i="11"/>
  <c r="BB46" i="11" s="1"/>
  <c r="AZ719" i="11"/>
  <c r="BB73" i="11" s="1"/>
  <c r="I719" i="11"/>
  <c r="I410" i="11"/>
  <c r="I417" i="11"/>
  <c r="I421" i="11"/>
  <c r="AW735" i="11"/>
  <c r="AX735" i="11" s="1"/>
  <c r="AZ89" i="11" s="1"/>
  <c r="J425" i="11"/>
  <c r="M639" i="11" a="1"/>
  <c r="M639" i="11" s="1"/>
  <c r="R638" i="11"/>
  <c r="R629" i="11"/>
  <c r="AF638" i="11"/>
  <c r="AF629" i="11"/>
  <c r="I669" i="11"/>
  <c r="AZ669" i="11"/>
  <c r="BB23" i="11" s="1"/>
  <c r="I360" i="11"/>
  <c r="I681" i="11"/>
  <c r="AZ681" i="11"/>
  <c r="BB35" i="11" s="1"/>
  <c r="I372" i="11"/>
  <c r="AZ720" i="11"/>
  <c r="BB74" i="11" s="1"/>
  <c r="I720" i="11"/>
  <c r="I411" i="11"/>
  <c r="AZ731" i="11"/>
  <c r="BB85" i="11" s="1"/>
  <c r="I731" i="11"/>
  <c r="I422" i="11"/>
  <c r="N639" i="11" a="1"/>
  <c r="N639" i="11" s="1"/>
  <c r="L660" i="11"/>
  <c r="AX660" i="11"/>
  <c r="AZ14" i="11" s="1"/>
  <c r="T962" i="11"/>
  <c r="T939" i="11"/>
  <c r="AG939" i="11"/>
  <c r="Z950" i="11" s="1"/>
  <c r="AG962" i="11"/>
  <c r="Z973" i="11" s="1"/>
  <c r="AT962" i="11"/>
  <c r="AT939" i="11"/>
  <c r="AX668" i="11"/>
  <c r="AZ22" i="11" s="1"/>
  <c r="L684" i="11"/>
  <c r="AX684" i="11"/>
  <c r="AZ38" i="11" s="1"/>
  <c r="AT965" i="11" a="1"/>
  <c r="AT965" i="11" s="1"/>
  <c r="AN965" i="11" a="1"/>
  <c r="AN965" i="11" s="1"/>
  <c r="AS965" i="11" a="1"/>
  <c r="AS965" i="11" s="1"/>
  <c r="AH976" i="11" s="1"/>
  <c r="AM965" i="11" a="1"/>
  <c r="AM965" i="11" s="1"/>
  <c r="AE976" i="11" s="1"/>
  <c r="AE965" i="11" a="1"/>
  <c r="AE965" i="11" s="1"/>
  <c r="Y976" i="11" s="1"/>
  <c r="W965" i="11" a="1"/>
  <c r="W965" i="11" s="1"/>
  <c r="S976" i="11" s="1"/>
  <c r="Q965" i="11" a="1"/>
  <c r="Q965" i="11" s="1"/>
  <c r="P976" i="11" s="1"/>
  <c r="AR965" i="11" a="1"/>
  <c r="AR965" i="11" s="1"/>
  <c r="AL965" i="11" a="1"/>
  <c r="AL965" i="11" s="1"/>
  <c r="AD976" i="11" s="1"/>
  <c r="AD965" i="11" a="1"/>
  <c r="AD965" i="11" s="1"/>
  <c r="V965" i="11" a="1"/>
  <c r="V965" i="11" s="1"/>
  <c r="P965" i="11" a="1"/>
  <c r="P965" i="11" s="1"/>
  <c r="AQ965" i="11" a="1"/>
  <c r="AQ965" i="11" s="1"/>
  <c r="AG976" i="11" s="1"/>
  <c r="AI965" i="11" a="1"/>
  <c r="AI965" i="11" s="1"/>
  <c r="AA976" i="11" s="1"/>
  <c r="AC965" i="11" a="1"/>
  <c r="AC965" i="11" s="1"/>
  <c r="X976" i="11" s="1"/>
  <c r="U965" i="11" a="1"/>
  <c r="U965" i="11" s="1"/>
  <c r="R976" i="11" s="1"/>
  <c r="O965" i="11" a="1"/>
  <c r="O965" i="11" s="1"/>
  <c r="O976" i="11" s="1"/>
  <c r="AH965" i="11" a="1"/>
  <c r="AH965" i="11" s="1"/>
  <c r="AB965" i="11" a="1"/>
  <c r="AB965" i="11" s="1"/>
  <c r="T965" i="11" a="1"/>
  <c r="T965" i="11" s="1"/>
  <c r="N965" i="11" a="1"/>
  <c r="N965" i="11" s="1"/>
  <c r="N976" i="11" s="1"/>
  <c r="AU965" i="11" a="1"/>
  <c r="AU965" i="11" s="1"/>
  <c r="AI976" i="11" s="1"/>
  <c r="AO965" i="11" a="1"/>
  <c r="AO965" i="11" s="1"/>
  <c r="AF976" i="11" s="1"/>
  <c r="AG965" i="11" a="1"/>
  <c r="AG965" i="11" s="1"/>
  <c r="Z976" i="11" s="1"/>
  <c r="AA965" i="11" a="1"/>
  <c r="AA965" i="11" s="1"/>
  <c r="W976" i="11" s="1"/>
  <c r="S965" i="11" a="1"/>
  <c r="S965" i="11" s="1"/>
  <c r="Q976" i="11" s="1"/>
  <c r="Z965" i="11" a="1"/>
  <c r="Z965" i="11" s="1"/>
  <c r="V976" i="11" s="1"/>
  <c r="AI942" i="11"/>
  <c r="AA953" i="11" s="1"/>
  <c r="U942" i="11"/>
  <c r="R953" i="11" s="1"/>
  <c r="AU942" i="11"/>
  <c r="AI953" i="11" s="1"/>
  <c r="AH942" i="11"/>
  <c r="T942" i="11"/>
  <c r="AT942" i="11"/>
  <c r="AG942" i="11"/>
  <c r="Z953" i="11" s="1"/>
  <c r="S942" i="11"/>
  <c r="Q953" i="11" s="1"/>
  <c r="AP965" i="11" a="1"/>
  <c r="AP965" i="11" s="1"/>
  <c r="AS942" i="11"/>
  <c r="AH953" i="11" s="1"/>
  <c r="AF942" i="11"/>
  <c r="R942" i="11"/>
  <c r="R965" i="11" a="1"/>
  <c r="R965" i="11" s="1"/>
  <c r="AR942" i="11"/>
  <c r="AE942" i="11"/>
  <c r="Y953" i="11" s="1"/>
  <c r="Q942" i="11"/>
  <c r="P953" i="11" s="1"/>
  <c r="AQ942" i="11"/>
  <c r="AG953" i="11" s="1"/>
  <c r="AD942" i="11"/>
  <c r="P942" i="11"/>
  <c r="AP942" i="11"/>
  <c r="AC942" i="11"/>
  <c r="X953" i="11" s="1"/>
  <c r="O942" i="11"/>
  <c r="O953" i="11" s="1"/>
  <c r="AO942" i="11"/>
  <c r="AF953" i="11" s="1"/>
  <c r="AB942" i="11"/>
  <c r="N942" i="11"/>
  <c r="N953" i="11" s="1"/>
  <c r="AF965" i="11" a="1"/>
  <c r="AF965" i="11" s="1"/>
  <c r="W945" i="11"/>
  <c r="S956" i="11" s="1"/>
  <c r="AN942" i="11"/>
  <c r="AA942" i="11"/>
  <c r="W953" i="11" s="1"/>
  <c r="AM942" i="11"/>
  <c r="AE953" i="11" s="1"/>
  <c r="Z942" i="11"/>
  <c r="V953" i="11" s="1"/>
  <c r="AL942" i="11"/>
  <c r="AD953" i="11" s="1"/>
  <c r="W942" i="11"/>
  <c r="S953" i="11" s="1"/>
  <c r="V942" i="11"/>
  <c r="L649" i="11"/>
  <c r="L662" i="11"/>
  <c r="AX662" i="11"/>
  <c r="AZ16" i="11" s="1"/>
  <c r="L668" i="11"/>
  <c r="L696" i="11"/>
  <c r="AX696" i="11"/>
  <c r="AZ50" i="11" s="1"/>
  <c r="L674" i="11"/>
  <c r="L650" i="11"/>
  <c r="AX650" i="11"/>
  <c r="AZ4" i="11" s="1"/>
  <c r="L680" i="11"/>
  <c r="L686" i="11"/>
  <c r="AX686" i="11"/>
  <c r="AZ40" i="11" s="1"/>
  <c r="Z962" i="11"/>
  <c r="V973" i="11" s="1"/>
  <c r="Z939" i="11"/>
  <c r="V950" i="11" s="1"/>
  <c r="AM962" i="11"/>
  <c r="AE973" i="11" s="1"/>
  <c r="AM939" i="11"/>
  <c r="AE950" i="11" s="1"/>
  <c r="L710" i="11"/>
  <c r="AX710" i="11"/>
  <c r="AZ64" i="11" s="1"/>
  <c r="N962" i="11"/>
  <c r="N973" i="11" s="1"/>
  <c r="N939" i="11"/>
  <c r="N950" i="11" s="1"/>
  <c r="AA962" i="11"/>
  <c r="W973" i="11" s="1"/>
  <c r="AA939" i="11"/>
  <c r="W950" i="11" s="1"/>
  <c r="AN962" i="11"/>
  <c r="AN939" i="11"/>
  <c r="L698" i="11"/>
  <c r="AX698" i="11"/>
  <c r="AZ52" i="11" s="1"/>
  <c r="L704" i="11"/>
  <c r="L722" i="11"/>
  <c r="AX722" i="11"/>
  <c r="AZ76" i="11" s="1"/>
  <c r="O962" i="11"/>
  <c r="O973" i="11" s="1"/>
  <c r="O939" i="11"/>
  <c r="O950" i="11" s="1"/>
  <c r="AB962" i="11"/>
  <c r="AB939" i="11"/>
  <c r="AO962" i="11"/>
  <c r="AF973" i="11" s="1"/>
  <c r="AO939" i="11"/>
  <c r="AF950" i="11" s="1"/>
  <c r="L734" i="11"/>
  <c r="AX734" i="11"/>
  <c r="AZ88" i="11" s="1"/>
  <c r="J406" i="11"/>
  <c r="J418" i="11"/>
  <c r="L655" i="11"/>
  <c r="AX655" i="11"/>
  <c r="AZ9" i="11" s="1"/>
  <c r="L677" i="11"/>
  <c r="L689" i="11"/>
  <c r="P962" i="11"/>
  <c r="P939" i="11"/>
  <c r="AC962" i="11"/>
  <c r="X973" i="11" s="1"/>
  <c r="AC939" i="11"/>
  <c r="X950" i="11" s="1"/>
  <c r="AP962" i="11"/>
  <c r="AP939" i="11"/>
  <c r="AX708" i="11"/>
  <c r="AZ62" i="11" s="1"/>
  <c r="AX720" i="11"/>
  <c r="AZ74" i="11" s="1"/>
  <c r="AX732" i="11"/>
  <c r="AZ86" i="11" s="1"/>
  <c r="Q962" i="11"/>
  <c r="P973" i="11" s="1"/>
  <c r="Q939" i="11"/>
  <c r="P950" i="11" s="1"/>
  <c r="AD939" i="11"/>
  <c r="AD962" i="11"/>
  <c r="AQ962" i="11"/>
  <c r="AG973" i="11" s="1"/>
  <c r="AQ939" i="11"/>
  <c r="AG950" i="11" s="1"/>
  <c r="AX667" i="11"/>
  <c r="AZ21" i="11" s="1"/>
  <c r="AX679" i="11"/>
  <c r="AZ33" i="11" s="1"/>
  <c r="AX691" i="11"/>
  <c r="AZ45" i="11" s="1"/>
  <c r="AX703" i="11"/>
  <c r="AZ57" i="11" s="1"/>
  <c r="AX715" i="11"/>
  <c r="AZ69" i="11" s="1"/>
  <c r="AX727" i="11"/>
  <c r="AZ81" i="11" s="1"/>
  <c r="R962" i="11"/>
  <c r="R939" i="11"/>
  <c r="AE939" i="11"/>
  <c r="Y950" i="11" s="1"/>
  <c r="AE962" i="11"/>
  <c r="Y973" i="11" s="1"/>
  <c r="AR962" i="11"/>
  <c r="AR939" i="11"/>
  <c r="S962" i="11"/>
  <c r="Q973" i="11" s="1"/>
  <c r="S939" i="11"/>
  <c r="Q950" i="11" s="1"/>
  <c r="AF962" i="11"/>
  <c r="AF939" i="11"/>
  <c r="AS962" i="11"/>
  <c r="AH973" i="11" s="1"/>
  <c r="AS939" i="11"/>
  <c r="AH950" i="11" s="1"/>
  <c r="V962" i="11"/>
  <c r="V939" i="11"/>
  <c r="AI939" i="11"/>
  <c r="AA950" i="11" s="1"/>
  <c r="AI962" i="11"/>
  <c r="AA973" i="11" s="1"/>
  <c r="AX702" i="11"/>
  <c r="AZ56" i="11" s="1"/>
  <c r="AX714" i="11"/>
  <c r="AZ68" i="11" s="1"/>
  <c r="AX726" i="11"/>
  <c r="AZ80" i="11" s="1"/>
  <c r="W962" i="11"/>
  <c r="S973" i="11" s="1"/>
  <c r="W939" i="11"/>
  <c r="S950" i="11" s="1"/>
  <c r="AX661" i="11"/>
  <c r="AZ15" i="11" s="1"/>
  <c r="AX673" i="11"/>
  <c r="AZ27" i="11" s="1"/>
  <c r="AX685" i="11"/>
  <c r="AZ39" i="11" s="1"/>
  <c r="AX697" i="11"/>
  <c r="AZ51" i="11" s="1"/>
  <c r="AX709" i="11"/>
  <c r="AZ63" i="11" s="1"/>
  <c r="AX721" i="11"/>
  <c r="AZ75" i="11" s="1"/>
  <c r="AX733" i="11"/>
  <c r="AZ87" i="11" s="1"/>
  <c r="AL962" i="11"/>
  <c r="AD973" i="11" s="1"/>
  <c r="AL939" i="11"/>
  <c r="AD950" i="11" s="1"/>
  <c r="AX716" i="11"/>
  <c r="AZ70" i="11" s="1"/>
  <c r="AX728" i="11"/>
  <c r="AZ82" i="11" s="1"/>
  <c r="U975" i="11"/>
  <c r="AK964" i="11"/>
  <c r="AC975" i="11" s="1"/>
  <c r="AK946" i="11"/>
  <c r="AC957" i="11" s="1"/>
  <c r="U949" i="11"/>
  <c r="M946" i="11"/>
  <c r="M957" i="11" s="1"/>
  <c r="U952" i="11"/>
  <c r="AK961" i="11"/>
  <c r="AC972" i="11" s="1"/>
  <c r="Y969" i="11"/>
  <c r="M961" i="11"/>
  <c r="Y968" i="11"/>
  <c r="U972" i="11"/>
  <c r="Y963" i="11"/>
  <c r="Y970" i="11"/>
  <c r="Y945" i="11"/>
  <c r="Y940" i="11"/>
  <c r="AC945" i="11"/>
  <c r="X956" i="11" s="1"/>
  <c r="Y947" i="11"/>
  <c r="M938" i="11"/>
  <c r="AS945" i="11"/>
  <c r="AH956" i="11" s="1"/>
  <c r="L322" i="1"/>
  <c r="L332" i="1" s="1"/>
  <c r="L321" i="1"/>
  <c r="L331" i="1" s="1"/>
  <c r="U332" i="1"/>
  <c r="L325" i="1"/>
  <c r="AJ321" i="1"/>
  <c r="AC331" i="1" s="1"/>
  <c r="U327" i="1"/>
  <c r="L316" i="1"/>
  <c r="Y963" i="1"/>
  <c r="M963" i="1"/>
  <c r="M974" i="1" s="1"/>
  <c r="Y970" i="1"/>
  <c r="U972" i="1"/>
  <c r="AK961" i="1"/>
  <c r="AC972" i="1" s="1"/>
  <c r="Y969" i="1"/>
  <c r="Y968" i="1"/>
  <c r="Y964" i="1"/>
  <c r="M972" i="1"/>
  <c r="AZ690" i="16" l="1"/>
  <c r="BB44" i="16" s="1"/>
  <c r="I380" i="16"/>
  <c r="AZ654" i="16"/>
  <c r="BB8" i="16" s="1"/>
  <c r="M644" i="16" a="1"/>
  <c r="M644" i="16" s="1"/>
  <c r="M635" i="16"/>
  <c r="I702" i="16"/>
  <c r="I392" i="16"/>
  <c r="I701" i="16"/>
  <c r="I391" i="16"/>
  <c r="I690" i="16"/>
  <c r="AZ701" i="16"/>
  <c r="BB55" i="16" s="1"/>
  <c r="AA945" i="15"/>
  <c r="W956" i="15" s="1"/>
  <c r="AF945" i="15"/>
  <c r="U945" i="15"/>
  <c r="R956" i="15" s="1"/>
  <c r="AZ656" i="15"/>
  <c r="BB10" i="15" s="1"/>
  <c r="I346" i="15"/>
  <c r="AN945" i="15"/>
  <c r="N945" i="15"/>
  <c r="N956" i="15" s="1"/>
  <c r="AI945" i="15"/>
  <c r="AA956" i="15" s="1"/>
  <c r="S945" i="15"/>
  <c r="Q956" i="15" s="1"/>
  <c r="AO945" i="15"/>
  <c r="AF956" i="15" s="1"/>
  <c r="V945" i="15"/>
  <c r="AB945" i="15"/>
  <c r="I709" i="15"/>
  <c r="I399" i="15"/>
  <c r="AS945" i="15"/>
  <c r="AH956" i="15" s="1"/>
  <c r="W945" i="15"/>
  <c r="S956" i="15" s="1"/>
  <c r="AP945" i="15"/>
  <c r="AZ709" i="15"/>
  <c r="BB63" i="15" s="1"/>
  <c r="AM945" i="15"/>
  <c r="AE956" i="15" s="1"/>
  <c r="AT945" i="15"/>
  <c r="AC945" i="15"/>
  <c r="X956" i="15" s="1"/>
  <c r="Z945" i="15"/>
  <c r="V956" i="15" s="1"/>
  <c r="AG945" i="15"/>
  <c r="Z956" i="15" s="1"/>
  <c r="AR945" i="15"/>
  <c r="O945" i="15"/>
  <c r="O956" i="15" s="1"/>
  <c r="T945" i="15"/>
  <c r="AE945" i="15"/>
  <c r="Y956" i="15" s="1"/>
  <c r="AQ945" i="15"/>
  <c r="AG956" i="15" s="1"/>
  <c r="AH945" i="15"/>
  <c r="AX652" i="15"/>
  <c r="AZ6" i="15" s="1"/>
  <c r="R945" i="15"/>
  <c r="P945" i="15"/>
  <c r="AD945" i="15"/>
  <c r="AU945" i="14"/>
  <c r="AI956" i="14" s="1"/>
  <c r="W945" i="14"/>
  <c r="S956" i="14" s="1"/>
  <c r="AR945" i="14"/>
  <c r="AH945" i="14"/>
  <c r="AX719" i="14"/>
  <c r="AZ73" i="14" s="1"/>
  <c r="U945" i="14"/>
  <c r="R956" i="14" s="1"/>
  <c r="N945" i="14"/>
  <c r="N956" i="14" s="1"/>
  <c r="AT945" i="14"/>
  <c r="Z945" i="14"/>
  <c r="V956" i="14" s="1"/>
  <c r="Q945" i="14"/>
  <c r="P956" i="14" s="1"/>
  <c r="AG945" i="14"/>
  <c r="Z956" i="14" s="1"/>
  <c r="AM945" i="14"/>
  <c r="AE956" i="14" s="1"/>
  <c r="AD945" i="14"/>
  <c r="AA945" i="14"/>
  <c r="W956" i="14" s="1"/>
  <c r="AQ945" i="14"/>
  <c r="AG956" i="14" s="1"/>
  <c r="AS945" i="14"/>
  <c r="AH956" i="14" s="1"/>
  <c r="AO945" i="14"/>
  <c r="AF956" i="14" s="1"/>
  <c r="P945" i="14"/>
  <c r="V945" i="14"/>
  <c r="AI945" i="13"/>
  <c r="AA956" i="13" s="1"/>
  <c r="S945" i="13"/>
  <c r="Q956" i="13" s="1"/>
  <c r="AC945" i="13"/>
  <c r="X956" i="13" s="1"/>
  <c r="AP945" i="13"/>
  <c r="AU945" i="13"/>
  <c r="AI956" i="13" s="1"/>
  <c r="AR945" i="13"/>
  <c r="AH945" i="13"/>
  <c r="AE945" i="13"/>
  <c r="Y956" i="13" s="1"/>
  <c r="AQ945" i="13"/>
  <c r="AG956" i="13" s="1"/>
  <c r="U945" i="13"/>
  <c r="R956" i="13" s="1"/>
  <c r="R945" i="13"/>
  <c r="J728" i="13"/>
  <c r="AM945" i="13"/>
  <c r="AE956" i="13" s="1"/>
  <c r="AO945" i="13"/>
  <c r="AF956" i="13" s="1"/>
  <c r="Z945" i="13"/>
  <c r="V956" i="13" s="1"/>
  <c r="AT945" i="13"/>
  <c r="AB945" i="13"/>
  <c r="AN945" i="13"/>
  <c r="AG945" i="13"/>
  <c r="Z956" i="13" s="1"/>
  <c r="O945" i="13"/>
  <c r="O956" i="13" s="1"/>
  <c r="I677" i="13"/>
  <c r="AA945" i="13"/>
  <c r="W956" i="13" s="1"/>
  <c r="AL945" i="13"/>
  <c r="AD956" i="13" s="1"/>
  <c r="T945" i="13"/>
  <c r="AZ677" i="13"/>
  <c r="BB31" i="13" s="1"/>
  <c r="N945" i="13"/>
  <c r="N956" i="13" s="1"/>
  <c r="AS945" i="13"/>
  <c r="AH956" i="13" s="1"/>
  <c r="P945" i="13"/>
  <c r="I406" i="13"/>
  <c r="W945" i="13"/>
  <c r="S956" i="13" s="1"/>
  <c r="AF945" i="13"/>
  <c r="Q945" i="13"/>
  <c r="P956" i="13" s="1"/>
  <c r="I424" i="13"/>
  <c r="AP945" i="12"/>
  <c r="U945" i="12"/>
  <c r="R956" i="12" s="1"/>
  <c r="AM945" i="12"/>
  <c r="AE956" i="12" s="1"/>
  <c r="AD945" i="12"/>
  <c r="AQ945" i="12"/>
  <c r="AG956" i="12" s="1"/>
  <c r="I717" i="12"/>
  <c r="AU945" i="12"/>
  <c r="AI956" i="12" s="1"/>
  <c r="N945" i="12"/>
  <c r="N956" i="12" s="1"/>
  <c r="AT945" i="12"/>
  <c r="AA945" i="12"/>
  <c r="W956" i="12" s="1"/>
  <c r="R945" i="12"/>
  <c r="AZ717" i="12"/>
  <c r="BB71" i="12" s="1"/>
  <c r="AX721" i="12"/>
  <c r="AZ75" i="12" s="1"/>
  <c r="AN945" i="12"/>
  <c r="AE945" i="12"/>
  <c r="Y956" i="12" s="1"/>
  <c r="AG945" i="12"/>
  <c r="Z956" i="12" s="1"/>
  <c r="O945" i="12"/>
  <c r="O956" i="12" s="1"/>
  <c r="AR945" i="12"/>
  <c r="I348" i="12"/>
  <c r="V945" i="12"/>
  <c r="AB945" i="12"/>
  <c r="AI945" i="12"/>
  <c r="AA956" i="12" s="1"/>
  <c r="AO945" i="12"/>
  <c r="AF956" i="12" s="1"/>
  <c r="W945" i="12"/>
  <c r="S956" i="12" s="1"/>
  <c r="S945" i="12"/>
  <c r="Q956" i="12" s="1"/>
  <c r="I407" i="12"/>
  <c r="P945" i="12"/>
  <c r="AF945" i="12"/>
  <c r="AL945" i="12"/>
  <c r="AD956" i="12" s="1"/>
  <c r="AS945" i="12"/>
  <c r="AH956" i="12" s="1"/>
  <c r="AD945" i="11"/>
  <c r="Q945" i="11"/>
  <c r="P956" i="11" s="1"/>
  <c r="AP945" i="11"/>
  <c r="P945" i="11"/>
  <c r="AF945" i="11"/>
  <c r="S945" i="11"/>
  <c r="Q956" i="11" s="1"/>
  <c r="AA945" i="11"/>
  <c r="W956" i="11" s="1"/>
  <c r="AH945" i="11"/>
  <c r="O945" i="11"/>
  <c r="O956" i="11" s="1"/>
  <c r="U945" i="11"/>
  <c r="R956" i="11" s="1"/>
  <c r="AR945" i="11"/>
  <c r="N945" i="11"/>
  <c r="N956" i="11" s="1"/>
  <c r="AU945" i="11"/>
  <c r="AI956" i="11" s="1"/>
  <c r="AB945" i="11"/>
  <c r="AN945" i="11"/>
  <c r="AE945" i="11"/>
  <c r="Y956" i="11" s="1"/>
  <c r="AL945" i="11"/>
  <c r="AD956" i="11" s="1"/>
  <c r="AO945" i="11"/>
  <c r="AF956" i="11" s="1"/>
  <c r="R945" i="11"/>
  <c r="AT945" i="11"/>
  <c r="AG945" i="11"/>
  <c r="Z956" i="11" s="1"/>
  <c r="Z945" i="11"/>
  <c r="V956" i="11" s="1"/>
  <c r="AI945" i="11"/>
  <c r="AA956" i="11" s="1"/>
  <c r="AM945" i="11"/>
  <c r="AE956" i="11" s="1"/>
  <c r="I385" i="11"/>
  <c r="AQ945" i="11"/>
  <c r="AG956" i="11" s="1"/>
  <c r="V945" i="11"/>
  <c r="T945" i="11"/>
  <c r="AE945" i="16"/>
  <c r="Y956" i="16" s="1"/>
  <c r="AN945" i="16"/>
  <c r="AT945" i="16"/>
  <c r="AD945" i="16"/>
  <c r="AM945" i="16"/>
  <c r="AE956" i="16" s="1"/>
  <c r="W945" i="16"/>
  <c r="S956" i="16" s="1"/>
  <c r="AG945" i="16"/>
  <c r="Z956" i="16" s="1"/>
  <c r="Q945" i="16"/>
  <c r="P956" i="16" s="1"/>
  <c r="Z945" i="16"/>
  <c r="V956" i="16" s="1"/>
  <c r="AI945" i="16"/>
  <c r="AA956" i="16" s="1"/>
  <c r="T945" i="16"/>
  <c r="AP945" i="16"/>
  <c r="AS945" i="16"/>
  <c r="AH956" i="16" s="1"/>
  <c r="AC945" i="16"/>
  <c r="X956" i="16" s="1"/>
  <c r="AL945" i="16"/>
  <c r="AD956" i="16" s="1"/>
  <c r="I372" i="16"/>
  <c r="AF945" i="16"/>
  <c r="P945" i="16"/>
  <c r="I685" i="16"/>
  <c r="S945" i="16"/>
  <c r="Q956" i="16" s="1"/>
  <c r="AO945" i="16"/>
  <c r="AF956" i="16" s="1"/>
  <c r="AU945" i="16"/>
  <c r="AI956" i="16" s="1"/>
  <c r="I417" i="16"/>
  <c r="AB945" i="16"/>
  <c r="AH945" i="16"/>
  <c r="I375" i="16"/>
  <c r="AX675" i="16"/>
  <c r="AZ29" i="16" s="1"/>
  <c r="AR945" i="16"/>
  <c r="O945" i="16"/>
  <c r="O956" i="16" s="1"/>
  <c r="AG299" i="15"/>
  <c r="Z309" i="15" s="1"/>
  <c r="L47" i="15"/>
  <c r="AF318" i="15" a="1"/>
  <c r="AF318" i="15" s="1"/>
  <c r="L29" i="14"/>
  <c r="AN296" i="14"/>
  <c r="AR300" i="13"/>
  <c r="L37" i="13"/>
  <c r="L377" i="12"/>
  <c r="L41" i="12"/>
  <c r="L350" i="12"/>
  <c r="L14" i="12"/>
  <c r="L355" i="12"/>
  <c r="L19" i="12"/>
  <c r="AQ318" i="11" a="1"/>
  <c r="AQ318" i="11" s="1"/>
  <c r="AG328" i="11" s="1"/>
  <c r="L346" i="11"/>
  <c r="L10" i="11"/>
  <c r="L12" i="11"/>
  <c r="M634" i="11"/>
  <c r="AS299" i="11"/>
  <c r="AH309" i="11" s="1"/>
  <c r="AZ703" i="15"/>
  <c r="BB57" i="15" s="1"/>
  <c r="J720" i="15"/>
  <c r="I403" i="15"/>
  <c r="I398" i="15"/>
  <c r="I393" i="15"/>
  <c r="I703" i="15"/>
  <c r="AY703" i="15" s="1"/>
  <c r="BA57" i="15" s="1"/>
  <c r="I374" i="15"/>
  <c r="AS946" i="14"/>
  <c r="AH957" i="14" s="1"/>
  <c r="I393" i="14"/>
  <c r="P946" i="14"/>
  <c r="I402" i="13"/>
  <c r="I713" i="13"/>
  <c r="AZ713" i="13"/>
  <c r="BB67" i="13" s="1"/>
  <c r="I394" i="13"/>
  <c r="I389" i="13"/>
  <c r="AZ679" i="15"/>
  <c r="BB33" i="15" s="1"/>
  <c r="I369" i="15"/>
  <c r="I679" i="15"/>
  <c r="I405" i="15"/>
  <c r="AZ710" i="13"/>
  <c r="BB64" i="13" s="1"/>
  <c r="I400" i="13"/>
  <c r="I674" i="13"/>
  <c r="AY674" i="13" s="1"/>
  <c r="BA28" i="13" s="1"/>
  <c r="AZ674" i="13"/>
  <c r="BB28" i="13" s="1"/>
  <c r="I364" i="13"/>
  <c r="I340" i="13"/>
  <c r="I384" i="13"/>
  <c r="I710" i="13"/>
  <c r="I403" i="12"/>
  <c r="S946" i="12"/>
  <c r="Q957" i="12" s="1"/>
  <c r="AM295" i="12"/>
  <c r="AE305" i="12" s="1"/>
  <c r="I706" i="12"/>
  <c r="AZ706" i="12"/>
  <c r="BB60" i="12" s="1"/>
  <c r="AZ674" i="12"/>
  <c r="BB28" i="12" s="1"/>
  <c r="I694" i="12"/>
  <c r="AZ710" i="12"/>
  <c r="BB64" i="12" s="1"/>
  <c r="AZ694" i="12"/>
  <c r="BB48" i="12" s="1"/>
  <c r="I396" i="12"/>
  <c r="I710" i="12"/>
  <c r="I384" i="12"/>
  <c r="I400" i="12"/>
  <c r="J685" i="11"/>
  <c r="J661" i="11"/>
  <c r="I412" i="11"/>
  <c r="I339" i="11"/>
  <c r="AZ721" i="11"/>
  <c r="BB75" i="11" s="1"/>
  <c r="Q946" i="11"/>
  <c r="P957" i="11" s="1"/>
  <c r="I420" i="11"/>
  <c r="I710" i="11"/>
  <c r="I400" i="11"/>
  <c r="AZ710" i="11"/>
  <c r="BB64" i="11" s="1"/>
  <c r="AH946" i="11"/>
  <c r="AZ685" i="16"/>
  <c r="BB39" i="16" s="1"/>
  <c r="R300" i="15"/>
  <c r="L391" i="15"/>
  <c r="L55" i="15"/>
  <c r="L410" i="15"/>
  <c r="L74" i="15"/>
  <c r="AF299" i="15"/>
  <c r="AC301" i="15"/>
  <c r="X311" i="15" s="1"/>
  <c r="AG300" i="15"/>
  <c r="Z310" i="15" s="1"/>
  <c r="AA296" i="15"/>
  <c r="W306" i="15" s="1"/>
  <c r="L376" i="15"/>
  <c r="L40" i="15"/>
  <c r="AS299" i="15"/>
  <c r="AH309" i="15" s="1"/>
  <c r="L16" i="15"/>
  <c r="L352" i="15"/>
  <c r="R296" i="15"/>
  <c r="L72" i="15"/>
  <c r="L13" i="15"/>
  <c r="L349" i="15"/>
  <c r="L345" i="15"/>
  <c r="L9" i="15"/>
  <c r="P318" i="15" a="1"/>
  <c r="P318" i="15" s="1"/>
  <c r="AL300" i="15"/>
  <c r="AD310" i="15" s="1"/>
  <c r="AR318" i="15" a="1"/>
  <c r="AR318" i="15" s="1"/>
  <c r="L11" i="15"/>
  <c r="L347" i="15"/>
  <c r="AH296" i="14"/>
  <c r="L347" i="13"/>
  <c r="L11" i="13"/>
  <c r="L423" i="13"/>
  <c r="L87" i="13"/>
  <c r="AB318" i="13" a="1"/>
  <c r="AB318" i="13" s="1"/>
  <c r="P300" i="13"/>
  <c r="AU299" i="13"/>
  <c r="AI309" i="13" s="1"/>
  <c r="AG299" i="13"/>
  <c r="Z309" i="13" s="1"/>
  <c r="AI296" i="13"/>
  <c r="AA306" i="13" s="1"/>
  <c r="T300" i="13"/>
  <c r="AQ300" i="13"/>
  <c r="AG310" i="13" s="1"/>
  <c r="L398" i="13"/>
  <c r="AB300" i="13"/>
  <c r="AB299" i="13"/>
  <c r="L409" i="13"/>
  <c r="L73" i="13"/>
  <c r="L403" i="13"/>
  <c r="L67" i="13"/>
  <c r="L421" i="12"/>
  <c r="L85" i="12"/>
  <c r="L425" i="12"/>
  <c r="L89" i="12"/>
  <c r="L345" i="12"/>
  <c r="L9" i="12"/>
  <c r="L422" i="12"/>
  <c r="L86" i="12"/>
  <c r="Y299" i="12"/>
  <c r="L368" i="12"/>
  <c r="L32" i="12"/>
  <c r="L348" i="12"/>
  <c r="L12" i="12"/>
  <c r="V634" i="11"/>
  <c r="Y296" i="11"/>
  <c r="AF643" i="11" a="1"/>
  <c r="AF643" i="11" s="1"/>
  <c r="N299" i="11"/>
  <c r="N309" i="11" s="1"/>
  <c r="L401" i="11"/>
  <c r="L65" i="11"/>
  <c r="AU299" i="11"/>
  <c r="AI309" i="11" s="1"/>
  <c r="L383" i="11"/>
  <c r="L47" i="11"/>
  <c r="AE300" i="11"/>
  <c r="Y310" i="11" s="1"/>
  <c r="L366" i="11"/>
  <c r="L30" i="11"/>
  <c r="L89" i="11"/>
  <c r="L425" i="11"/>
  <c r="L426" i="11"/>
  <c r="L90" i="11"/>
  <c r="L77" i="11"/>
  <c r="L413" i="11"/>
  <c r="L6" i="16"/>
  <c r="L17" i="16"/>
  <c r="AN296" i="16"/>
  <c r="L354" i="16"/>
  <c r="AI296" i="16"/>
  <c r="AA306" i="16" s="1"/>
  <c r="R299" i="16"/>
  <c r="AQ296" i="16"/>
  <c r="AG306" i="16" s="1"/>
  <c r="W299" i="16"/>
  <c r="S309" i="16" s="1"/>
  <c r="V633" i="16"/>
  <c r="AF296" i="16"/>
  <c r="AD643" i="16" a="1"/>
  <c r="AD643" i="16" s="1"/>
  <c r="Q642" i="16" a="1"/>
  <c r="Q642" i="16" s="1"/>
  <c r="O318" i="16" a="1"/>
  <c r="O318" i="16" s="1"/>
  <c r="O328" i="16" s="1"/>
  <c r="P299" i="16"/>
  <c r="AT318" i="16" a="1"/>
  <c r="AT318" i="16" s="1"/>
  <c r="L387" i="16"/>
  <c r="L51" i="16"/>
  <c r="AB633" i="16"/>
  <c r="M633" i="16"/>
  <c r="AF633" i="16"/>
  <c r="N634" i="16"/>
  <c r="V642" i="16" a="1"/>
  <c r="V642" i="16" s="1"/>
  <c r="AF634" i="16"/>
  <c r="W634" i="16"/>
  <c r="AR299" i="16"/>
  <c r="AE296" i="16"/>
  <c r="Y306" i="16" s="1"/>
  <c r="AS296" i="16"/>
  <c r="AH306" i="16" s="1"/>
  <c r="V296" i="16"/>
  <c r="AL299" i="16"/>
  <c r="AD309" i="16" s="1"/>
  <c r="AL296" i="16"/>
  <c r="AD306" i="16" s="1"/>
  <c r="AN318" i="16" a="1"/>
  <c r="AN318" i="16" s="1"/>
  <c r="AP296" i="16"/>
  <c r="L357" i="16"/>
  <c r="L21" i="16"/>
  <c r="N643" i="16" a="1"/>
  <c r="N643" i="16" s="1"/>
  <c r="U643" i="16" a="1"/>
  <c r="U643" i="16" s="1"/>
  <c r="N296" i="16"/>
  <c r="N306" i="16" s="1"/>
  <c r="AU296" i="16"/>
  <c r="AI306" i="16" s="1"/>
  <c r="X643" i="16" a="1"/>
  <c r="X643" i="16" s="1"/>
  <c r="AA296" i="16"/>
  <c r="W306" i="16" s="1"/>
  <c r="AG299" i="16"/>
  <c r="Z309" i="16" s="1"/>
  <c r="AU299" i="16"/>
  <c r="AI309" i="16" s="1"/>
  <c r="M299" i="16"/>
  <c r="AI318" i="16" a="1"/>
  <c r="AI318" i="16" s="1"/>
  <c r="AA328" i="16" s="1"/>
  <c r="S299" i="16"/>
  <c r="Q309" i="16" s="1"/>
  <c r="L87" i="16"/>
  <c r="M643" i="16" a="1"/>
  <c r="M643" i="16" s="1"/>
  <c r="Q634" i="16"/>
  <c r="AC633" i="16"/>
  <c r="T643" i="16" a="1"/>
  <c r="T643" i="16" s="1"/>
  <c r="AD634" i="16"/>
  <c r="U634" i="16"/>
  <c r="X634" i="16"/>
  <c r="AM296" i="16"/>
  <c r="AE306" i="16" s="1"/>
  <c r="AS299" i="16"/>
  <c r="AH309" i="16" s="1"/>
  <c r="M318" i="16" a="1"/>
  <c r="M318" i="16" s="1"/>
  <c r="Y299" i="16"/>
  <c r="AK296" i="16"/>
  <c r="P318" i="16" a="1"/>
  <c r="P318" i="16" s="1"/>
  <c r="AF300" i="16"/>
  <c r="P296" i="16"/>
  <c r="AO296" i="16"/>
  <c r="AF306" i="16" s="1"/>
  <c r="O296" i="16"/>
  <c r="O306" i="16" s="1"/>
  <c r="Q643" i="16" a="1"/>
  <c r="Q643" i="16" s="1"/>
  <c r="AB299" i="16"/>
  <c r="AC643" i="16" a="1"/>
  <c r="AC643" i="16" s="1"/>
  <c r="Q633" i="16"/>
  <c r="X633" i="16"/>
  <c r="M634" i="16"/>
  <c r="O634" i="16"/>
  <c r="P642" i="16" a="1"/>
  <c r="P642" i="16" s="1"/>
  <c r="X642" i="16" a="1"/>
  <c r="X642" i="16" s="1"/>
  <c r="M642" i="16" a="1"/>
  <c r="M642" i="16" s="1"/>
  <c r="O633" i="16"/>
  <c r="Q299" i="16"/>
  <c r="P309" i="16" s="1"/>
  <c r="V299" i="16"/>
  <c r="U318" i="16" a="1"/>
  <c r="U318" i="16" s="1"/>
  <c r="R328" i="16" s="1"/>
  <c r="AK299" i="16"/>
  <c r="O299" i="16"/>
  <c r="O309" i="16" s="1"/>
  <c r="Y318" i="16" a="1"/>
  <c r="Y318" i="16" s="1"/>
  <c r="AE299" i="16"/>
  <c r="Y309" i="16" s="1"/>
  <c r="L86" i="16"/>
  <c r="AD299" i="16"/>
  <c r="Y642" i="16" a="1"/>
  <c r="Y642" i="16" s="1"/>
  <c r="AE633" i="16"/>
  <c r="W633" i="16"/>
  <c r="AF318" i="16" a="1"/>
  <c r="AF318" i="16" s="1"/>
  <c r="Y296" i="16"/>
  <c r="AE634" i="16"/>
  <c r="AA633" i="16"/>
  <c r="AB634" i="16"/>
  <c r="AC642" i="16" a="1"/>
  <c r="AC642" i="16" s="1"/>
  <c r="P643" i="16" a="1"/>
  <c r="P643" i="16" s="1"/>
  <c r="AF642" i="16" a="1"/>
  <c r="AF642" i="16" s="1"/>
  <c r="AC299" i="16"/>
  <c r="X309" i="16" s="1"/>
  <c r="AH299" i="16"/>
  <c r="AU318" i="16" a="1"/>
  <c r="AU318" i="16" s="1"/>
  <c r="AI328" i="16" s="1"/>
  <c r="N318" i="16" a="1"/>
  <c r="N318" i="16" s="1"/>
  <c r="N328" i="16" s="1"/>
  <c r="AA299" i="16"/>
  <c r="W309" i="16" s="1"/>
  <c r="AG318" i="16" a="1"/>
  <c r="AG318" i="16" s="1"/>
  <c r="Z328" i="16" s="1"/>
  <c r="AC296" i="16"/>
  <c r="X306" i="16" s="1"/>
  <c r="AD296" i="16"/>
  <c r="L381" i="16"/>
  <c r="L45" i="16"/>
  <c r="P633" i="16"/>
  <c r="AA634" i="16"/>
  <c r="AD642" i="16" a="1"/>
  <c r="AD642" i="16" s="1"/>
  <c r="AI299" i="16"/>
  <c r="AA309" i="16" s="1"/>
  <c r="Q296" i="16"/>
  <c r="P306" i="16" s="1"/>
  <c r="AN299" i="16"/>
  <c r="N633" i="16"/>
  <c r="U633" i="16"/>
  <c r="O642" i="16" a="1"/>
  <c r="O642" i="16" s="1"/>
  <c r="AB643" i="16" a="1"/>
  <c r="AB643" i="16" s="1"/>
  <c r="W643" i="16" a="1"/>
  <c r="W643" i="16" s="1"/>
  <c r="AE643" i="16" a="1"/>
  <c r="AE643" i="16" s="1"/>
  <c r="AO299" i="16"/>
  <c r="AF309" i="16" s="1"/>
  <c r="AT299" i="16"/>
  <c r="U296" i="16"/>
  <c r="R306" i="16" s="1"/>
  <c r="V318" i="16" a="1"/>
  <c r="V318" i="16" s="1"/>
  <c r="AM299" i="16"/>
  <c r="AE309" i="16" s="1"/>
  <c r="AK318" i="16" a="1"/>
  <c r="AK318" i="16" s="1"/>
  <c r="AB318" i="16" a="1"/>
  <c r="AB318" i="16" s="1"/>
  <c r="AA642" i="16" a="1"/>
  <c r="AA642" i="16" s="1"/>
  <c r="U642" i="16" a="1"/>
  <c r="U642" i="16" s="1"/>
  <c r="U299" i="16"/>
  <c r="R309" i="16" s="1"/>
  <c r="AQ299" i="16"/>
  <c r="AG309" i="16" s="1"/>
  <c r="AF643" i="16" a="1"/>
  <c r="AF643" i="16" s="1"/>
  <c r="Y634" i="16"/>
  <c r="AB642" i="16" a="1"/>
  <c r="AB642" i="16" s="1"/>
  <c r="W642" i="16" a="1"/>
  <c r="W642" i="16" s="1"/>
  <c r="V634" i="16"/>
  <c r="Z318" i="16" a="1"/>
  <c r="Z318" i="16" s="1"/>
  <c r="V328" i="16" s="1"/>
  <c r="T318" i="16" a="1"/>
  <c r="T318" i="16" s="1"/>
  <c r="AH296" i="16"/>
  <c r="AE318" i="16" a="1"/>
  <c r="AE318" i="16" s="1"/>
  <c r="Y328" i="16" s="1"/>
  <c r="W318" i="16" a="1"/>
  <c r="W318" i="16" s="1"/>
  <c r="S328" i="16" s="1"/>
  <c r="AQ318" i="16" a="1"/>
  <c r="AQ318" i="16" s="1"/>
  <c r="AG328" i="16" s="1"/>
  <c r="AA318" i="16" a="1"/>
  <c r="AA318" i="16" s="1"/>
  <c r="W328" i="16" s="1"/>
  <c r="AF299" i="16"/>
  <c r="AB296" i="16"/>
  <c r="L377" i="16"/>
  <c r="L41" i="16"/>
  <c r="T633" i="16"/>
  <c r="AD633" i="16"/>
  <c r="R634" i="16"/>
  <c r="T642" i="16" a="1"/>
  <c r="T642" i="16" s="1"/>
  <c r="AA643" i="16" a="1"/>
  <c r="AA643" i="16" s="1"/>
  <c r="O643" i="16" a="1"/>
  <c r="O643" i="16" s="1"/>
  <c r="R642" i="16" a="1"/>
  <c r="R642" i="16" s="1"/>
  <c r="AH318" i="16" a="1"/>
  <c r="AH318" i="16" s="1"/>
  <c r="AC318" i="16" a="1"/>
  <c r="AC318" i="16" s="1"/>
  <c r="X328" i="16" s="1"/>
  <c r="AT296" i="16"/>
  <c r="W296" i="16"/>
  <c r="S306" i="16" s="1"/>
  <c r="AO318" i="16" a="1"/>
  <c r="AO318" i="16" s="1"/>
  <c r="AF328" i="16" s="1"/>
  <c r="AL318" i="16" a="1"/>
  <c r="AL318" i="16" s="1"/>
  <c r="AD328" i="16" s="1"/>
  <c r="AP299" i="16"/>
  <c r="T299" i="16"/>
  <c r="L376" i="16"/>
  <c r="L40" i="16"/>
  <c r="R633" i="16"/>
  <c r="R643" i="16" a="1"/>
  <c r="R643" i="16" s="1"/>
  <c r="P634" i="16"/>
  <c r="V643" i="16" a="1"/>
  <c r="V643" i="16" s="1"/>
  <c r="AE642" i="16" a="1"/>
  <c r="AE642" i="16" s="1"/>
  <c r="AP318" i="16" a="1"/>
  <c r="AP318" i="16" s="1"/>
  <c r="T296" i="16"/>
  <c r="AD318" i="16" a="1"/>
  <c r="AD318" i="16" s="1"/>
  <c r="N299" i="16"/>
  <c r="N309" i="16" s="1"/>
  <c r="M296" i="16"/>
  <c r="AR318" i="16" a="1"/>
  <c r="AR318" i="16" s="1"/>
  <c r="S296" i="16"/>
  <c r="Q306" i="16" s="1"/>
  <c r="L366" i="16"/>
  <c r="L30" i="16"/>
  <c r="N642" i="16" a="1"/>
  <c r="N642" i="16" s="1"/>
  <c r="S318" i="16" a="1"/>
  <c r="S318" i="16" s="1"/>
  <c r="Q328" i="16" s="1"/>
  <c r="Y633" i="16"/>
  <c r="Y643" i="16" a="1"/>
  <c r="Y643" i="16" s="1"/>
  <c r="AC634" i="16"/>
  <c r="T634" i="16"/>
  <c r="R296" i="16"/>
  <c r="AG296" i="16"/>
  <c r="Z306" i="16" s="1"/>
  <c r="AM318" i="16" a="1"/>
  <c r="AM318" i="16" s="1"/>
  <c r="AE328" i="16" s="1"/>
  <c r="Z299" i="16"/>
  <c r="V309" i="16" s="1"/>
  <c r="Z296" i="16"/>
  <c r="V306" i="16" s="1"/>
  <c r="AS318" i="16" a="1"/>
  <c r="AS318" i="16" s="1"/>
  <c r="AH328" i="16" s="1"/>
  <c r="AR300" i="16"/>
  <c r="L365" i="16"/>
  <c r="L29" i="16"/>
  <c r="AZ677" i="16"/>
  <c r="BB31" i="16" s="1"/>
  <c r="AN300" i="16"/>
  <c r="J684" i="16"/>
  <c r="I673" i="16"/>
  <c r="AR321" i="16" a="1"/>
  <c r="AR321" i="16" s="1"/>
  <c r="AA301" i="16"/>
  <c r="W311" i="16" s="1"/>
  <c r="AZ673" i="16"/>
  <c r="BB27" i="16" s="1"/>
  <c r="J709" i="16"/>
  <c r="AN322" i="16" a="1"/>
  <c r="AN322" i="16" s="1"/>
  <c r="I379" i="16"/>
  <c r="I362" i="16"/>
  <c r="I398" i="16"/>
  <c r="AO300" i="16"/>
  <c r="AF310" i="16" s="1"/>
  <c r="I689" i="16"/>
  <c r="AZ689" i="16"/>
  <c r="BB43" i="16" s="1"/>
  <c r="I363" i="16"/>
  <c r="I677" i="16"/>
  <c r="AY677" i="16" s="1"/>
  <c r="BA31" i="16" s="1"/>
  <c r="Q946" i="14"/>
  <c r="P957" i="14" s="1"/>
  <c r="I355" i="14"/>
  <c r="Y295" i="14"/>
  <c r="I392" i="14"/>
  <c r="I405" i="14"/>
  <c r="J6" i="13"/>
  <c r="I652" i="13"/>
  <c r="AZ652" i="13"/>
  <c r="BB6" i="13" s="1"/>
  <c r="I651" i="13"/>
  <c r="AY651" i="13" s="1"/>
  <c r="BA5" i="13" s="1"/>
  <c r="AZ651" i="13"/>
  <c r="BB5" i="13" s="1"/>
  <c r="AL301" i="13"/>
  <c r="AD311" i="13" s="1"/>
  <c r="Q321" i="13" a="1"/>
  <c r="Q321" i="13" s="1"/>
  <c r="P331" i="13" s="1"/>
  <c r="I425" i="13"/>
  <c r="I365" i="13"/>
  <c r="I342" i="13"/>
  <c r="I396" i="13"/>
  <c r="AS946" i="12"/>
  <c r="AH957" i="12" s="1"/>
  <c r="I705" i="12"/>
  <c r="I59" i="12" s="1"/>
  <c r="I360" i="12"/>
  <c r="AZ705" i="12"/>
  <c r="BB59" i="12" s="1"/>
  <c r="AN946" i="12"/>
  <c r="I413" i="12"/>
  <c r="AH946" i="12"/>
  <c r="I367" i="12"/>
  <c r="AQ946" i="12"/>
  <c r="AG957" i="12" s="1"/>
  <c r="I395" i="12"/>
  <c r="U946" i="12"/>
  <c r="R957" i="12" s="1"/>
  <c r="I352" i="12"/>
  <c r="W317" i="12" a="1"/>
  <c r="W317" i="12" s="1"/>
  <c r="S327" i="12" s="1"/>
  <c r="M300" i="11"/>
  <c r="AR300" i="11"/>
  <c r="AL300" i="11"/>
  <c r="AD310" i="11" s="1"/>
  <c r="AI946" i="11"/>
  <c r="AA957" i="11" s="1"/>
  <c r="AS946" i="11"/>
  <c r="AH957" i="11" s="1"/>
  <c r="N946" i="11"/>
  <c r="N957" i="11" s="1"/>
  <c r="V946" i="11"/>
  <c r="AF946" i="11"/>
  <c r="AZ708" i="11"/>
  <c r="BB62" i="11" s="1"/>
  <c r="AR946" i="11"/>
  <c r="I398" i="11"/>
  <c r="S946" i="11"/>
  <c r="Q957" i="11" s="1"/>
  <c r="AO946" i="11"/>
  <c r="AF957" i="11" s="1"/>
  <c r="AL946" i="11"/>
  <c r="AD957" i="11" s="1"/>
  <c r="I658" i="11"/>
  <c r="AC300" i="11"/>
  <c r="X310" i="11" s="1"/>
  <c r="W946" i="11"/>
  <c r="S957" i="11" s="1"/>
  <c r="I702" i="11"/>
  <c r="AY702" i="11" s="1"/>
  <c r="BA56" i="11" s="1"/>
  <c r="O946" i="11"/>
  <c r="O957" i="11" s="1"/>
  <c r="AZ702" i="11"/>
  <c r="BB56" i="11" s="1"/>
  <c r="P300" i="11"/>
  <c r="AZ658" i="11"/>
  <c r="BB12" i="11" s="1"/>
  <c r="AT946" i="11"/>
  <c r="AU946" i="11"/>
  <c r="AI957" i="11" s="1"/>
  <c r="AG946" i="11"/>
  <c r="Z957" i="11" s="1"/>
  <c r="Z946" i="11"/>
  <c r="V957" i="11" s="1"/>
  <c r="AZ656" i="11"/>
  <c r="BB10" i="11" s="1"/>
  <c r="AO300" i="11"/>
  <c r="AF310" i="11" s="1"/>
  <c r="AB946" i="11"/>
  <c r="I348" i="11"/>
  <c r="Z300" i="11"/>
  <c r="V310" i="11" s="1"/>
  <c r="AQ946" i="11"/>
  <c r="AG957" i="11" s="1"/>
  <c r="AM946" i="11"/>
  <c r="AE957" i="11" s="1"/>
  <c r="I656" i="11"/>
  <c r="AY656" i="11" s="1"/>
  <c r="BA10" i="11" s="1"/>
  <c r="R300" i="11"/>
  <c r="T946" i="11"/>
  <c r="U946" i="11"/>
  <c r="R957" i="11" s="1"/>
  <c r="AD946" i="11"/>
  <c r="I343" i="16"/>
  <c r="AP323" i="16" a="1"/>
  <c r="AP323" i="16" s="1"/>
  <c r="AQ322" i="16" a="1"/>
  <c r="AQ322" i="16" s="1"/>
  <c r="AG332" i="16" s="1"/>
  <c r="AD322" i="16" a="1"/>
  <c r="AD322" i="16" s="1"/>
  <c r="AN321" i="16" a="1"/>
  <c r="AN321" i="16" s="1"/>
  <c r="I682" i="16"/>
  <c r="Y323" i="16" a="1"/>
  <c r="Y323" i="16" s="1"/>
  <c r="AZ682" i="16"/>
  <c r="BB36" i="16" s="1"/>
  <c r="I653" i="16"/>
  <c r="AA323" i="16" a="1"/>
  <c r="AA323" i="16" s="1"/>
  <c r="W333" i="16" s="1"/>
  <c r="P301" i="16"/>
  <c r="Y322" i="16" a="1"/>
  <c r="Y322" i="16" s="1"/>
  <c r="P300" i="16"/>
  <c r="AZ653" i="16"/>
  <c r="BB7" i="16" s="1"/>
  <c r="AF947" i="16"/>
  <c r="AL301" i="16"/>
  <c r="AD311" i="16" s="1"/>
  <c r="AD301" i="16"/>
  <c r="I391" i="15"/>
  <c r="I416" i="15"/>
  <c r="AF947" i="15"/>
  <c r="AP301" i="15"/>
  <c r="AH301" i="15"/>
  <c r="N970" i="15" a="1"/>
  <c r="N970" i="15" s="1"/>
  <c r="N981" i="15" s="1"/>
  <c r="I367" i="15"/>
  <c r="I680" i="14"/>
  <c r="Q947" i="14"/>
  <c r="P958" i="14" s="1"/>
  <c r="I410" i="14"/>
  <c r="AR295" i="14"/>
  <c r="AZ703" i="14"/>
  <c r="BB57" i="14" s="1"/>
  <c r="AH295" i="14"/>
  <c r="I703" i="14"/>
  <c r="AZ670" i="13"/>
  <c r="BB24" i="13" s="1"/>
  <c r="R323" i="13" a="1"/>
  <c r="R323" i="13" s="1"/>
  <c r="Z295" i="13"/>
  <c r="V305" i="13" s="1"/>
  <c r="I663" i="13"/>
  <c r="I17" i="13" s="1"/>
  <c r="I688" i="13"/>
  <c r="AY688" i="13" s="1"/>
  <c r="BA42" i="13" s="1"/>
  <c r="AN947" i="13"/>
  <c r="AZ663" i="13"/>
  <c r="BB17" i="13" s="1"/>
  <c r="W322" i="13" a="1"/>
  <c r="W322" i="13" s="1"/>
  <c r="S332" i="13" s="1"/>
  <c r="Y295" i="13"/>
  <c r="Z322" i="13" a="1"/>
  <c r="Z322" i="13" s="1"/>
  <c r="V332" i="13" s="1"/>
  <c r="AA295" i="13"/>
  <c r="W305" i="13" s="1"/>
  <c r="Z323" i="13" a="1"/>
  <c r="Z323" i="13" s="1"/>
  <c r="V333" i="13" s="1"/>
  <c r="S946" i="13"/>
  <c r="Q957" i="13" s="1"/>
  <c r="Z321" i="13" a="1"/>
  <c r="Z321" i="13" s="1"/>
  <c r="V331" i="13" s="1"/>
  <c r="V946" i="13"/>
  <c r="AB322" i="13" a="1"/>
  <c r="AB322" i="13" s="1"/>
  <c r="I420" i="13"/>
  <c r="M323" i="13" a="1"/>
  <c r="M323" i="13" s="1"/>
  <c r="AO295" i="13"/>
  <c r="AF305" i="13" s="1"/>
  <c r="I360" i="13"/>
  <c r="Q970" i="13" a="1"/>
  <c r="Q970" i="13" s="1"/>
  <c r="P981" i="13" s="1"/>
  <c r="I670" i="13"/>
  <c r="AY670" i="13" s="1"/>
  <c r="BA24" i="13" s="1"/>
  <c r="I365" i="12"/>
  <c r="Z295" i="12"/>
  <c r="V305" i="12" s="1"/>
  <c r="I379" i="12"/>
  <c r="S295" i="12"/>
  <c r="Q305" i="12" s="1"/>
  <c r="I388" i="12"/>
  <c r="AQ295" i="12"/>
  <c r="AG305" i="12" s="1"/>
  <c r="V295" i="12"/>
  <c r="AT295" i="12"/>
  <c r="I415" i="12"/>
  <c r="AO295" i="12"/>
  <c r="AF305" i="12" s="1"/>
  <c r="N317" i="12" a="1"/>
  <c r="N317" i="12" s="1"/>
  <c r="N327" i="12" s="1"/>
  <c r="R317" i="12" a="1"/>
  <c r="R317" i="12" s="1"/>
  <c r="AL295" i="12"/>
  <c r="AD305" i="12" s="1"/>
  <c r="I354" i="12"/>
  <c r="J657" i="12"/>
  <c r="AG317" i="12" a="1"/>
  <c r="AG317" i="12" s="1"/>
  <c r="Z327" i="12" s="1"/>
  <c r="AZ698" i="12"/>
  <c r="BB52" i="12" s="1"/>
  <c r="Q317" i="12" a="1"/>
  <c r="Q317" i="12" s="1"/>
  <c r="P327" i="12" s="1"/>
  <c r="I698" i="12"/>
  <c r="O969" i="11" a="1"/>
  <c r="O969" i="11" s="1"/>
  <c r="O980" i="11" s="1"/>
  <c r="I416" i="11"/>
  <c r="AE941" i="11"/>
  <c r="Y952" i="11" s="1"/>
  <c r="P946" i="11"/>
  <c r="AG323" i="16" a="1"/>
  <c r="AG323" i="16" s="1"/>
  <c r="Z333" i="16" s="1"/>
  <c r="I654" i="16"/>
  <c r="I368" i="16"/>
  <c r="I367" i="16"/>
  <c r="AR946" i="16"/>
  <c r="AC300" i="16"/>
  <c r="X310" i="16" s="1"/>
  <c r="O301" i="16"/>
  <c r="O311" i="16" s="1"/>
  <c r="AB300" i="16"/>
  <c r="AU321" i="16" a="1"/>
  <c r="AU321" i="16" s="1"/>
  <c r="AI331" i="16" s="1"/>
  <c r="AR322" i="16" a="1"/>
  <c r="AR322" i="16" s="1"/>
  <c r="AL321" i="16" a="1"/>
  <c r="AL321" i="16" s="1"/>
  <c r="AD331" i="16" s="1"/>
  <c r="U322" i="16" a="1"/>
  <c r="U322" i="16" s="1"/>
  <c r="R332" i="16" s="1"/>
  <c r="W323" i="16" a="1"/>
  <c r="W323" i="16" s="1"/>
  <c r="S333" i="16" s="1"/>
  <c r="U321" i="16" a="1"/>
  <c r="U321" i="16" s="1"/>
  <c r="R331" i="16" s="1"/>
  <c r="AP322" i="16" a="1"/>
  <c r="AP322" i="16" s="1"/>
  <c r="AP301" i="16"/>
  <c r="AQ301" i="16"/>
  <c r="AG311" i="16" s="1"/>
  <c r="AT322" i="16" a="1"/>
  <c r="AT322" i="16" s="1"/>
  <c r="R947" i="16"/>
  <c r="I695" i="16"/>
  <c r="AY695" i="16" s="1"/>
  <c r="BA49" i="16" s="1"/>
  <c r="AC301" i="16"/>
  <c r="X311" i="16" s="1"/>
  <c r="U300" i="16"/>
  <c r="R310" i="16" s="1"/>
  <c r="AH300" i="16"/>
  <c r="AK322" i="16" a="1"/>
  <c r="AK322" i="16" s="1"/>
  <c r="AS323" i="16" a="1"/>
  <c r="AS323" i="16" s="1"/>
  <c r="AH333" i="16" s="1"/>
  <c r="AB301" i="16"/>
  <c r="S323" i="16" a="1"/>
  <c r="S323" i="16" s="1"/>
  <c r="Q333" i="16" s="1"/>
  <c r="R321" i="16" a="1"/>
  <c r="R321" i="16" s="1"/>
  <c r="AE321" i="16" a="1"/>
  <c r="AE321" i="16" s="1"/>
  <c r="Y331" i="16" s="1"/>
  <c r="AG322" i="16" a="1"/>
  <c r="AG322" i="16" s="1"/>
  <c r="Z332" i="16" s="1"/>
  <c r="AC323" i="16" a="1"/>
  <c r="AC323" i="16" s="1"/>
  <c r="X333" i="16" s="1"/>
  <c r="AC322" i="16" a="1"/>
  <c r="AC322" i="16" s="1"/>
  <c r="X332" i="16" s="1"/>
  <c r="T300" i="16"/>
  <c r="S300" i="16"/>
  <c r="Q310" i="16" s="1"/>
  <c r="AD300" i="16"/>
  <c r="I407" i="16"/>
  <c r="AI321" i="16" a="1"/>
  <c r="AI321" i="16" s="1"/>
  <c r="AA331" i="16" s="1"/>
  <c r="AE323" i="16" a="1"/>
  <c r="AE323" i="16" s="1"/>
  <c r="Y333" i="16" s="1"/>
  <c r="AP300" i="16"/>
  <c r="AX664" i="16"/>
  <c r="AZ18" i="16" s="1"/>
  <c r="AZ695" i="16"/>
  <c r="BB49" i="16" s="1"/>
  <c r="AO301" i="16"/>
  <c r="AF311" i="16" s="1"/>
  <c r="AG300" i="16"/>
  <c r="Z310" i="16" s="1"/>
  <c r="AT300" i="16"/>
  <c r="M300" i="16"/>
  <c r="AN301" i="16"/>
  <c r="AL323" i="16" a="1"/>
  <c r="AL323" i="16" s="1"/>
  <c r="AD333" i="16" s="1"/>
  <c r="AK321" i="16" a="1"/>
  <c r="AK321" i="16" s="1"/>
  <c r="N322" i="16" a="1"/>
  <c r="N322" i="16" s="1"/>
  <c r="N332" i="16" s="1"/>
  <c r="P323" i="16" a="1"/>
  <c r="P323" i="16" s="1"/>
  <c r="AI323" i="16" a="1"/>
  <c r="AI323" i="16" s="1"/>
  <c r="AA333" i="16" s="1"/>
  <c r="AA321" i="16" a="1"/>
  <c r="AA321" i="16" s="1"/>
  <c r="W331" i="16" s="1"/>
  <c r="AI322" i="16" a="1"/>
  <c r="AI322" i="16" s="1"/>
  <c r="AA332" i="16" s="1"/>
  <c r="Z323" i="16" a="1"/>
  <c r="Z323" i="16" s="1"/>
  <c r="V333" i="16" s="1"/>
  <c r="S301" i="16"/>
  <c r="Q311" i="16" s="1"/>
  <c r="V300" i="16"/>
  <c r="AA322" i="16" a="1"/>
  <c r="AA322" i="16" s="1"/>
  <c r="W332" i="16" s="1"/>
  <c r="AF301" i="16"/>
  <c r="I423" i="16"/>
  <c r="AZ710" i="16"/>
  <c r="BB64" i="16" s="1"/>
  <c r="AS300" i="16"/>
  <c r="AH310" i="16" s="1"/>
  <c r="V301" i="16"/>
  <c r="W300" i="16"/>
  <c r="S310" i="16" s="1"/>
  <c r="Y300" i="16"/>
  <c r="AR323" i="16" a="1"/>
  <c r="AR323" i="16" s="1"/>
  <c r="AQ321" i="16" a="1"/>
  <c r="AQ321" i="16" s="1"/>
  <c r="AG331" i="16" s="1"/>
  <c r="T322" i="16" a="1"/>
  <c r="T322" i="16" s="1"/>
  <c r="V323" i="16" a="1"/>
  <c r="V323" i="16" s="1"/>
  <c r="N321" i="16" a="1"/>
  <c r="N321" i="16" s="1"/>
  <c r="N331" i="16" s="1"/>
  <c r="AG321" i="16" a="1"/>
  <c r="AG321" i="16" s="1"/>
  <c r="Z331" i="16" s="1"/>
  <c r="R323" i="16" a="1"/>
  <c r="R323" i="16" s="1"/>
  <c r="AR301" i="16"/>
  <c r="AE301" i="16"/>
  <c r="Y311" i="16" s="1"/>
  <c r="AM301" i="16"/>
  <c r="AE311" i="16" s="1"/>
  <c r="O947" i="16"/>
  <c r="O958" i="16" s="1"/>
  <c r="I344" i="16"/>
  <c r="I710" i="16"/>
  <c r="U301" i="16"/>
  <c r="R311" i="16" s="1"/>
  <c r="AH301" i="16"/>
  <c r="AI300" i="16"/>
  <c r="AA310" i="16" s="1"/>
  <c r="AK300" i="16"/>
  <c r="N300" i="16"/>
  <c r="N310" i="16" s="1"/>
  <c r="Z322" i="16" a="1"/>
  <c r="Z322" i="16" s="1"/>
  <c r="V332" i="16" s="1"/>
  <c r="AM322" i="16" a="1"/>
  <c r="AM322" i="16" s="1"/>
  <c r="AE332" i="16" s="1"/>
  <c r="AO323" i="16" a="1"/>
  <c r="AO323" i="16" s="1"/>
  <c r="AF333" i="16" s="1"/>
  <c r="T321" i="16" a="1"/>
  <c r="T321" i="16" s="1"/>
  <c r="P322" i="16" a="1"/>
  <c r="P322" i="16" s="1"/>
  <c r="AK323" i="16" a="1"/>
  <c r="AK323" i="16" s="1"/>
  <c r="AQ300" i="16"/>
  <c r="AG310" i="16" s="1"/>
  <c r="R300" i="16"/>
  <c r="R301" i="16"/>
  <c r="M323" i="16" a="1"/>
  <c r="M323" i="16" s="1"/>
  <c r="T947" i="16"/>
  <c r="AG301" i="16"/>
  <c r="Z311" i="16" s="1"/>
  <c r="AT301" i="16"/>
  <c r="AU300" i="16"/>
  <c r="AI310" i="16" s="1"/>
  <c r="M301" i="16"/>
  <c r="Z300" i="16"/>
  <c r="V310" i="16" s="1"/>
  <c r="AF322" i="16" a="1"/>
  <c r="AF322" i="16" s="1"/>
  <c r="AS322" i="16" a="1"/>
  <c r="AS322" i="16" s="1"/>
  <c r="AH332" i="16" s="1"/>
  <c r="AU323" i="16" a="1"/>
  <c r="AU323" i="16" s="1"/>
  <c r="AI333" i="16" s="1"/>
  <c r="AM321" i="16" a="1"/>
  <c r="AM321" i="16" s="1"/>
  <c r="AE331" i="16" s="1"/>
  <c r="V322" i="16" a="1"/>
  <c r="V322" i="16" s="1"/>
  <c r="AQ323" i="16" a="1"/>
  <c r="AQ323" i="16" s="1"/>
  <c r="AG333" i="16" s="1"/>
  <c r="T323" i="16" a="1"/>
  <c r="T323" i="16" s="1"/>
  <c r="Q301" i="16"/>
  <c r="P311" i="16" s="1"/>
  <c r="I678" i="16"/>
  <c r="AY678" i="16" s="1"/>
  <c r="BA32" i="16" s="1"/>
  <c r="R322" i="16" a="1"/>
  <c r="R322" i="16" s="1"/>
  <c r="AS301" i="16"/>
  <c r="AH311" i="16" s="1"/>
  <c r="W301" i="16"/>
  <c r="S311" i="16" s="1"/>
  <c r="Y301" i="16"/>
  <c r="AL300" i="16"/>
  <c r="AD310" i="16" s="1"/>
  <c r="N323" i="16" a="1"/>
  <c r="N323" i="16" s="1"/>
  <c r="N333" i="16" s="1"/>
  <c r="AD321" i="16" a="1"/>
  <c r="AD321" i="16" s="1"/>
  <c r="O323" i="16" a="1"/>
  <c r="O323" i="16" s="1"/>
  <c r="O333" i="16" s="1"/>
  <c r="AB323" i="16" a="1"/>
  <c r="AB323" i="16" s="1"/>
  <c r="AS321" i="16" a="1"/>
  <c r="AS321" i="16" s="1"/>
  <c r="AH331" i="16" s="1"/>
  <c r="AO322" i="16" a="1"/>
  <c r="AO322" i="16" s="1"/>
  <c r="AF332" i="16" s="1"/>
  <c r="AB321" i="16" a="1"/>
  <c r="AB321" i="16" s="1"/>
  <c r="AN295" i="16"/>
  <c r="AP321" i="16" a="1"/>
  <c r="AP321" i="16" s="1"/>
  <c r="AZ717" i="16"/>
  <c r="BB71" i="16" s="1"/>
  <c r="AD947" i="16"/>
  <c r="AZ678" i="16"/>
  <c r="BB32" i="16" s="1"/>
  <c r="AC321" i="16" a="1"/>
  <c r="AC321" i="16" s="1"/>
  <c r="X331" i="16" s="1"/>
  <c r="AI301" i="16"/>
  <c r="AA311" i="16" s="1"/>
  <c r="AM323" i="16" a="1"/>
  <c r="AM323" i="16" s="1"/>
  <c r="AE333" i="16" s="1"/>
  <c r="AK301" i="16"/>
  <c r="N301" i="16"/>
  <c r="N311" i="16" s="1"/>
  <c r="O300" i="16"/>
  <c r="O310" i="16" s="1"/>
  <c r="P321" i="16" a="1"/>
  <c r="P321" i="16" s="1"/>
  <c r="M322" i="16" a="1"/>
  <c r="M322" i="16" s="1"/>
  <c r="U323" i="16" a="1"/>
  <c r="U323" i="16" s="1"/>
  <c r="R333" i="16" s="1"/>
  <c r="AH323" i="16" a="1"/>
  <c r="AH323" i="16" s="1"/>
  <c r="Z321" i="16" a="1"/>
  <c r="Z321" i="16" s="1"/>
  <c r="V331" i="16" s="1"/>
  <c r="AB322" i="16" a="1"/>
  <c r="AB322" i="16" s="1"/>
  <c r="AU322" i="16" a="1"/>
  <c r="AU322" i="16" s="1"/>
  <c r="AI332" i="16" s="1"/>
  <c r="AH321" i="16" a="1"/>
  <c r="AH321" i="16" s="1"/>
  <c r="I350" i="16"/>
  <c r="Y321" i="16" a="1"/>
  <c r="Y321" i="16" s="1"/>
  <c r="I717" i="16"/>
  <c r="I71" i="16" s="1"/>
  <c r="AF323" i="16" a="1"/>
  <c r="AF323" i="16" s="1"/>
  <c r="AE322" i="16" a="1"/>
  <c r="AE322" i="16" s="1"/>
  <c r="Y332" i="16" s="1"/>
  <c r="AU301" i="16"/>
  <c r="AI311" i="16" s="1"/>
  <c r="Z301" i="16"/>
  <c r="V311" i="16" s="1"/>
  <c r="AA300" i="16"/>
  <c r="W310" i="16" s="1"/>
  <c r="V321" i="16" a="1"/>
  <c r="V321" i="16" s="1"/>
  <c r="S322" i="16" a="1"/>
  <c r="S322" i="16" s="1"/>
  <c r="Q332" i="16" s="1"/>
  <c r="AN323" i="16" a="1"/>
  <c r="AN323" i="16" s="1"/>
  <c r="M321" i="16" a="1"/>
  <c r="M321" i="16" s="1"/>
  <c r="AF321" i="16" a="1"/>
  <c r="AF321" i="16" s="1"/>
  <c r="AH322" i="16" a="1"/>
  <c r="AH322" i="16" s="1"/>
  <c r="AD323" i="16" a="1"/>
  <c r="AD323" i="16" s="1"/>
  <c r="Q322" i="16" a="1"/>
  <c r="Q322" i="16" s="1"/>
  <c r="P332" i="16" s="1"/>
  <c r="W321" i="16" a="1"/>
  <c r="W321" i="16" s="1"/>
  <c r="S331" i="16" s="1"/>
  <c r="AT321" i="16" a="1"/>
  <c r="AT321" i="16" s="1"/>
  <c r="I400" i="16"/>
  <c r="Q300" i="16"/>
  <c r="P310" i="16" s="1"/>
  <c r="AM300" i="16"/>
  <c r="AE310" i="16" s="1"/>
  <c r="AO321" i="16" a="1"/>
  <c r="AO321" i="16" s="1"/>
  <c r="AF331" i="16" s="1"/>
  <c r="AL322" i="16" a="1"/>
  <c r="AL322" i="16" s="1"/>
  <c r="AD332" i="16" s="1"/>
  <c r="AT323" i="16" a="1"/>
  <c r="AT323" i="16" s="1"/>
  <c r="S321" i="16" a="1"/>
  <c r="S321" i="16" s="1"/>
  <c r="Q331" i="16" s="1"/>
  <c r="O322" i="16" a="1"/>
  <c r="O322" i="16" s="1"/>
  <c r="O332" i="16" s="1"/>
  <c r="Q323" i="16" a="1"/>
  <c r="Q323" i="16" s="1"/>
  <c r="P333" i="16" s="1"/>
  <c r="O321" i="16" a="1"/>
  <c r="O321" i="16" s="1"/>
  <c r="O331" i="16" s="1"/>
  <c r="W322" i="16" a="1"/>
  <c r="W322" i="16" s="1"/>
  <c r="S332" i="16" s="1"/>
  <c r="I385" i="16"/>
  <c r="AC322" i="14" a="1"/>
  <c r="AC322" i="14" s="1"/>
  <c r="X332" i="14" s="1"/>
  <c r="I348" i="14"/>
  <c r="S323" i="14" a="1"/>
  <c r="S323" i="14" s="1"/>
  <c r="Q333" i="14" s="1"/>
  <c r="AU317" i="14" a="1"/>
  <c r="AU317" i="14" s="1"/>
  <c r="AI327" i="14" s="1"/>
  <c r="L55" i="14"/>
  <c r="L391" i="14"/>
  <c r="AX695" i="14"/>
  <c r="AZ49" i="14" s="1"/>
  <c r="AA295" i="14"/>
  <c r="W305" i="14" s="1"/>
  <c r="Z295" i="14"/>
  <c r="V305" i="14" s="1"/>
  <c r="P317" i="14" a="1"/>
  <c r="P317" i="14" s="1"/>
  <c r="AZ677" i="14"/>
  <c r="BB31" i="14" s="1"/>
  <c r="AG296" i="14"/>
  <c r="Z306" i="14" s="1"/>
  <c r="J31" i="14"/>
  <c r="L56" i="14"/>
  <c r="L392" i="14"/>
  <c r="AU295" i="14"/>
  <c r="AI305" i="14" s="1"/>
  <c r="Q317" i="14" a="1"/>
  <c r="Q317" i="14" s="1"/>
  <c r="P327" i="14" s="1"/>
  <c r="AP947" i="14"/>
  <c r="AF317" i="14" a="1"/>
  <c r="AF317" i="14" s="1"/>
  <c r="AE633" i="14"/>
  <c r="N301" i="14"/>
  <c r="N311" i="14" s="1"/>
  <c r="I367" i="14"/>
  <c r="T317" i="14" a="1"/>
  <c r="T317" i="14" s="1"/>
  <c r="J697" i="14"/>
  <c r="I387" i="14"/>
  <c r="L372" i="14"/>
  <c r="L36" i="14"/>
  <c r="T295" i="14"/>
  <c r="AH317" i="14" a="1"/>
  <c r="AH317" i="14" s="1"/>
  <c r="L369" i="14"/>
  <c r="L33" i="14"/>
  <c r="I357" i="14"/>
  <c r="I31" i="14"/>
  <c r="AF643" i="14" a="1"/>
  <c r="AF643" i="14" s="1"/>
  <c r="J668" i="14"/>
  <c r="I358" i="14"/>
  <c r="L420" i="14"/>
  <c r="L84" i="14"/>
  <c r="L344" i="14"/>
  <c r="L8" i="14"/>
  <c r="L25" i="15"/>
  <c r="L361" i="15"/>
  <c r="L360" i="15"/>
  <c r="L24" i="15"/>
  <c r="AE969" i="15" a="1"/>
  <c r="AE969" i="15" s="1"/>
  <c r="Y980" i="15" s="1"/>
  <c r="T323" i="15" a="1"/>
  <c r="T323" i="15" s="1"/>
  <c r="AA634" i="15"/>
  <c r="AO318" i="15" a="1"/>
  <c r="AO318" i="15" s="1"/>
  <c r="AF328" i="15" s="1"/>
  <c r="AA642" i="15" a="1"/>
  <c r="AA642" i="15" s="1"/>
  <c r="J697" i="15"/>
  <c r="I387" i="15"/>
  <c r="L61" i="15"/>
  <c r="L397" i="15"/>
  <c r="L375" i="15"/>
  <c r="L39" i="15"/>
  <c r="L419" i="15"/>
  <c r="L83" i="15"/>
  <c r="L38" i="15"/>
  <c r="L374" i="15"/>
  <c r="L30" i="15"/>
  <c r="L366" i="15"/>
  <c r="L36" i="15"/>
  <c r="L372" i="15"/>
  <c r="L363" i="15"/>
  <c r="L27" i="15"/>
  <c r="J655" i="15"/>
  <c r="I345" i="15"/>
  <c r="L384" i="15"/>
  <c r="L48" i="15"/>
  <c r="L371" i="15"/>
  <c r="L35" i="15"/>
  <c r="L362" i="15"/>
  <c r="L26" i="15"/>
  <c r="L340" i="15"/>
  <c r="L4" i="15"/>
  <c r="L369" i="15"/>
  <c r="L33" i="15"/>
  <c r="M300" i="15"/>
  <c r="AP318" i="15" a="1"/>
  <c r="AP318" i="15" s="1"/>
  <c r="AD322" i="15" a="1"/>
  <c r="AD322" i="15" s="1"/>
  <c r="AS947" i="15"/>
  <c r="AH958" i="15" s="1"/>
  <c r="R947" i="15"/>
  <c r="N947" i="15"/>
  <c r="N958" i="15" s="1"/>
  <c r="AI947" i="15"/>
  <c r="AA958" i="15" s="1"/>
  <c r="U643" i="15" a="1"/>
  <c r="U643" i="15" s="1"/>
  <c r="T643" i="15" a="1"/>
  <c r="T643" i="15" s="1"/>
  <c r="U300" i="15"/>
  <c r="R310" i="15" s="1"/>
  <c r="AT301" i="15"/>
  <c r="AM296" i="15"/>
  <c r="AE306" i="15" s="1"/>
  <c r="AO295" i="15"/>
  <c r="AF305" i="15" s="1"/>
  <c r="AC295" i="15"/>
  <c r="X305" i="15" s="1"/>
  <c r="AU317" i="15" a="1"/>
  <c r="AU317" i="15" s="1"/>
  <c r="AI327" i="15" s="1"/>
  <c r="AO317" i="15" a="1"/>
  <c r="AO317" i="15" s="1"/>
  <c r="AF327" i="15" s="1"/>
  <c r="R317" i="15" a="1"/>
  <c r="R317" i="15" s="1"/>
  <c r="AT317" i="15" a="1"/>
  <c r="AT317" i="15" s="1"/>
  <c r="AG296" i="15"/>
  <c r="Z306" i="15" s="1"/>
  <c r="Q299" i="15"/>
  <c r="P309" i="15" s="1"/>
  <c r="Q300" i="15"/>
  <c r="P310" i="15" s="1"/>
  <c r="AK301" i="15"/>
  <c r="AD299" i="15"/>
  <c r="AQ300" i="15"/>
  <c r="AG310" i="15" s="1"/>
  <c r="AT318" i="15" a="1"/>
  <c r="AT318" i="15" s="1"/>
  <c r="Z322" i="15" a="1"/>
  <c r="Z322" i="15" s="1"/>
  <c r="V332" i="15" s="1"/>
  <c r="R321" i="15" a="1"/>
  <c r="R321" i="15" s="1"/>
  <c r="Z300" i="15"/>
  <c r="V310" i="15" s="1"/>
  <c r="T318" i="15" a="1"/>
  <c r="T318" i="15" s="1"/>
  <c r="AL318" i="15" a="1"/>
  <c r="AL318" i="15" s="1"/>
  <c r="AD328" i="15" s="1"/>
  <c r="Z318" i="15" a="1"/>
  <c r="Z318" i="15" s="1"/>
  <c r="V328" i="15" s="1"/>
  <c r="N321" i="15" a="1"/>
  <c r="N321" i="15" s="1"/>
  <c r="N331" i="15" s="1"/>
  <c r="AB318" i="15" a="1"/>
  <c r="AB318" i="15" s="1"/>
  <c r="AU318" i="15" a="1"/>
  <c r="AU318" i="15" s="1"/>
  <c r="AI328" i="15" s="1"/>
  <c r="AO321" i="15" a="1"/>
  <c r="AO321" i="15" s="1"/>
  <c r="AF331" i="15" s="1"/>
  <c r="Z323" i="15" a="1"/>
  <c r="Z323" i="15" s="1"/>
  <c r="V333" i="15" s="1"/>
  <c r="AM323" i="15" a="1"/>
  <c r="AM323" i="15" s="1"/>
  <c r="AE333" i="15" s="1"/>
  <c r="L351" i="15"/>
  <c r="L15" i="15"/>
  <c r="J661" i="15"/>
  <c r="I351" i="15"/>
  <c r="L44" i="15"/>
  <c r="L380" i="15"/>
  <c r="AG321" i="15" a="1"/>
  <c r="AG321" i="15" s="1"/>
  <c r="Z331" i="15" s="1"/>
  <c r="AB321" i="15" a="1"/>
  <c r="AB321" i="15" s="1"/>
  <c r="AH295" i="15"/>
  <c r="Y321" i="15" a="1"/>
  <c r="Y321" i="15" s="1"/>
  <c r="Z970" i="15" a="1"/>
  <c r="Z970" i="15" s="1"/>
  <c r="V981" i="15" s="1"/>
  <c r="AH970" i="15" a="1"/>
  <c r="AH970" i="15" s="1"/>
  <c r="W968" i="15" a="1"/>
  <c r="W968" i="15" s="1"/>
  <c r="S979" i="15" s="1"/>
  <c r="I355" i="15"/>
  <c r="AD969" i="15" a="1"/>
  <c r="AD969" i="15" s="1"/>
  <c r="U295" i="15"/>
  <c r="R305" i="15" s="1"/>
  <c r="S299" i="15"/>
  <c r="Q309" i="15" s="1"/>
  <c r="AD295" i="15"/>
  <c r="AD317" i="15" a="1"/>
  <c r="AD317" i="15" s="1"/>
  <c r="AT295" i="15"/>
  <c r="AI317" i="15" a="1"/>
  <c r="AI317" i="15" s="1"/>
  <c r="AA327" i="15" s="1"/>
  <c r="AI300" i="15"/>
  <c r="AA310" i="15" s="1"/>
  <c r="AR300" i="15"/>
  <c r="AF301" i="15"/>
  <c r="AB299" i="15"/>
  <c r="W301" i="15"/>
  <c r="S311" i="15" s="1"/>
  <c r="Y296" i="15"/>
  <c r="AT323" i="15" a="1"/>
  <c r="AT323" i="15" s="1"/>
  <c r="AR296" i="15"/>
  <c r="AM318" i="15" a="1"/>
  <c r="AM318" i="15" s="1"/>
  <c r="AE328" i="15" s="1"/>
  <c r="Z301" i="15"/>
  <c r="V311" i="15" s="1"/>
  <c r="AO322" i="15" a="1"/>
  <c r="AO322" i="15" s="1"/>
  <c r="AF332" i="15" s="1"/>
  <c r="AE321" i="15" a="1"/>
  <c r="AE321" i="15" s="1"/>
  <c r="Y331" i="15" s="1"/>
  <c r="S321" i="15" a="1"/>
  <c r="S321" i="15" s="1"/>
  <c r="Q331" i="15" s="1"/>
  <c r="AS321" i="15" a="1"/>
  <c r="AS321" i="15" s="1"/>
  <c r="AH331" i="15" s="1"/>
  <c r="U321" i="15" a="1"/>
  <c r="U321" i="15" s="1"/>
  <c r="R331" i="15" s="1"/>
  <c r="Q322" i="15" a="1"/>
  <c r="Q322" i="15" s="1"/>
  <c r="P332" i="15" s="1"/>
  <c r="M323" i="15" a="1"/>
  <c r="M323" i="15" s="1"/>
  <c r="W318" i="15" a="1"/>
  <c r="W318" i="15" s="1"/>
  <c r="S328" i="15" s="1"/>
  <c r="M322" i="15" a="1"/>
  <c r="M322" i="15" s="1"/>
  <c r="L403" i="15"/>
  <c r="L67" i="15"/>
  <c r="I356" i="15"/>
  <c r="J666" i="15"/>
  <c r="L421" i="15"/>
  <c r="L85" i="15"/>
  <c r="AB317" i="15" a="1"/>
  <c r="AB317" i="15" s="1"/>
  <c r="AP300" i="15"/>
  <c r="AH321" i="15" a="1"/>
  <c r="AH321" i="15" s="1"/>
  <c r="L404" i="15"/>
  <c r="L68" i="15"/>
  <c r="AL947" i="15"/>
  <c r="AD958" i="15" s="1"/>
  <c r="AG947" i="15"/>
  <c r="Z958" i="15" s="1"/>
  <c r="AB947" i="15"/>
  <c r="AT969" i="15" a="1"/>
  <c r="AT969" i="15" s="1"/>
  <c r="U641" i="15" a="1"/>
  <c r="U641" i="15" s="1"/>
  <c r="AC300" i="15"/>
  <c r="X310" i="15" s="1"/>
  <c r="AU301" i="15"/>
  <c r="AI311" i="15" s="1"/>
  <c r="AT296" i="15"/>
  <c r="AN299" i="15"/>
  <c r="AM295" i="15"/>
  <c r="AE305" i="15" s="1"/>
  <c r="AU295" i="15"/>
  <c r="AI305" i="15" s="1"/>
  <c r="N295" i="15"/>
  <c r="N305" i="15" s="1"/>
  <c r="O317" i="15" a="1"/>
  <c r="O317" i="15" s="1"/>
  <c r="O327" i="15" s="1"/>
  <c r="W317" i="15" a="1"/>
  <c r="W317" i="15" s="1"/>
  <c r="S327" i="15" s="1"/>
  <c r="R299" i="15"/>
  <c r="AK318" i="15" a="1"/>
  <c r="AK318" i="15" s="1"/>
  <c r="Y301" i="15"/>
  <c r="O323" i="15" a="1"/>
  <c r="O323" i="15" s="1"/>
  <c r="O333" i="15" s="1"/>
  <c r="AR299" i="15"/>
  <c r="AN301" i="15"/>
  <c r="AK296" i="15"/>
  <c r="AB300" i="15"/>
  <c r="P299" i="15"/>
  <c r="AQ321" i="15" a="1"/>
  <c r="AQ321" i="15" s="1"/>
  <c r="AG331" i="15" s="1"/>
  <c r="AL301" i="15"/>
  <c r="AD311" i="15" s="1"/>
  <c r="AG318" i="15" a="1"/>
  <c r="AG318" i="15" s="1"/>
  <c r="Z328" i="15" s="1"/>
  <c r="N322" i="15" a="1"/>
  <c r="N322" i="15" s="1"/>
  <c r="N332" i="15" s="1"/>
  <c r="AL321" i="15" a="1"/>
  <c r="AL321" i="15" s="1"/>
  <c r="AD331" i="15" s="1"/>
  <c r="AB322" i="15" a="1"/>
  <c r="AB322" i="15" s="1"/>
  <c r="AN321" i="15" a="1"/>
  <c r="AN321" i="15" s="1"/>
  <c r="W322" i="15" a="1"/>
  <c r="W322" i="15" s="1"/>
  <c r="S332" i="15" s="1"/>
  <c r="S323" i="15" a="1"/>
  <c r="S323" i="15" s="1"/>
  <c r="Q333" i="15" s="1"/>
  <c r="AD318" i="15" a="1"/>
  <c r="AD318" i="15" s="1"/>
  <c r="S322" i="15" a="1"/>
  <c r="S322" i="15" s="1"/>
  <c r="Q332" i="15" s="1"/>
  <c r="L386" i="15"/>
  <c r="L50" i="15"/>
  <c r="AK317" i="15" a="1"/>
  <c r="AK317" i="15" s="1"/>
  <c r="AU321" i="15" a="1"/>
  <c r="AU321" i="15" s="1"/>
  <c r="AI331" i="15" s="1"/>
  <c r="L405" i="15"/>
  <c r="L69" i="15"/>
  <c r="L62" i="15"/>
  <c r="L398" i="15"/>
  <c r="L350" i="15"/>
  <c r="L14" i="15"/>
  <c r="J660" i="15"/>
  <c r="I350" i="15"/>
  <c r="J685" i="15"/>
  <c r="I375" i="15"/>
  <c r="AK321" i="15" a="1"/>
  <c r="AK321" i="15" s="1"/>
  <c r="AF296" i="15"/>
  <c r="AA318" i="15" a="1"/>
  <c r="AA318" i="15" s="1"/>
  <c r="W328" i="15" s="1"/>
  <c r="N301" i="15"/>
  <c r="N311" i="15" s="1"/>
  <c r="T947" i="15"/>
  <c r="AS941" i="15"/>
  <c r="AH952" i="15" s="1"/>
  <c r="AD970" i="15" a="1"/>
  <c r="AD970" i="15" s="1"/>
  <c r="AC634" i="15"/>
  <c r="P301" i="15"/>
  <c r="O296" i="15"/>
  <c r="O306" i="15" s="1"/>
  <c r="Q295" i="15"/>
  <c r="P305" i="15" s="1"/>
  <c r="AM317" i="15" a="1"/>
  <c r="AM317" i="15" s="1"/>
  <c r="AE327" i="15" s="1"/>
  <c r="AA295" i="15"/>
  <c r="W305" i="15" s="1"/>
  <c r="AG317" i="15" a="1"/>
  <c r="AG317" i="15" s="1"/>
  <c r="Z327" i="15" s="1"/>
  <c r="AP317" i="15" a="1"/>
  <c r="AP317" i="15" s="1"/>
  <c r="AH296" i="15"/>
  <c r="AA301" i="15"/>
  <c r="W311" i="15" s="1"/>
  <c r="AQ301" i="15"/>
  <c r="AG311" i="15" s="1"/>
  <c r="Z296" i="15"/>
  <c r="V306" i="15" s="1"/>
  <c r="W300" i="15"/>
  <c r="S310" i="15" s="1"/>
  <c r="M296" i="15"/>
  <c r="U299" i="15"/>
  <c r="R309" i="15" s="1"/>
  <c r="AO300" i="15"/>
  <c r="AF310" i="15" s="1"/>
  <c r="AC299" i="15"/>
  <c r="X309" i="15" s="1"/>
  <c r="AF322" i="15" a="1"/>
  <c r="AF322" i="15" s="1"/>
  <c r="AN318" i="15" a="1"/>
  <c r="AN318" i="15" s="1"/>
  <c r="AS318" i="15" a="1"/>
  <c r="AS318" i="15" s="1"/>
  <c r="AH328" i="15" s="1"/>
  <c r="T322" i="15" a="1"/>
  <c r="T322" i="15" s="1"/>
  <c r="AR321" i="15" a="1"/>
  <c r="AR321" i="15" s="1"/>
  <c r="AH322" i="15" a="1"/>
  <c r="AH322" i="15" s="1"/>
  <c r="AT321" i="15" a="1"/>
  <c r="AT321" i="15" s="1"/>
  <c r="AP322" i="15" a="1"/>
  <c r="AP322" i="15" s="1"/>
  <c r="AL323" i="15" a="1"/>
  <c r="AL323" i="15" s="1"/>
  <c r="AD333" i="15" s="1"/>
  <c r="Q321" i="15" a="1"/>
  <c r="Q321" i="15" s="1"/>
  <c r="P331" i="15" s="1"/>
  <c r="AL322" i="15" a="1"/>
  <c r="AL322" i="15" s="1"/>
  <c r="AD332" i="15" s="1"/>
  <c r="L373" i="15"/>
  <c r="L37" i="15"/>
  <c r="L359" i="15"/>
  <c r="L23" i="15"/>
  <c r="L344" i="15"/>
  <c r="L8" i="15"/>
  <c r="AF635" i="15"/>
  <c r="AA321" i="15" a="1"/>
  <c r="AA321" i="15" s="1"/>
  <c r="W331" i="15" s="1"/>
  <c r="AS323" i="15" a="1"/>
  <c r="AS323" i="15" s="1"/>
  <c r="AH333" i="15" s="1"/>
  <c r="AC317" i="15" a="1"/>
  <c r="AC317" i="15" s="1"/>
  <c r="X327" i="15" s="1"/>
  <c r="O321" i="15" a="1"/>
  <c r="O321" i="15" s="1"/>
  <c r="O331" i="15" s="1"/>
  <c r="Z295" i="15"/>
  <c r="V305" i="15" s="1"/>
  <c r="AQ947" i="15"/>
  <c r="AG958" i="15" s="1"/>
  <c r="AF941" i="15"/>
  <c r="U947" i="15"/>
  <c r="R958" i="15" s="1"/>
  <c r="AN970" i="15" a="1"/>
  <c r="AN970" i="15" s="1"/>
  <c r="M643" i="15" a="1"/>
  <c r="M643" i="15" s="1"/>
  <c r="W643" i="15" a="1"/>
  <c r="W643" i="15" s="1"/>
  <c r="U296" i="15"/>
  <c r="R306" i="15" s="1"/>
  <c r="T300" i="15"/>
  <c r="R295" i="15"/>
  <c r="AG295" i="15"/>
  <c r="Z305" i="15" s="1"/>
  <c r="P295" i="15"/>
  <c r="AN295" i="15"/>
  <c r="P317" i="15" a="1"/>
  <c r="P317" i="15" s="1"/>
  <c r="M317" i="15" a="1"/>
  <c r="M317" i="15" s="1"/>
  <c r="AE296" i="15"/>
  <c r="Y306" i="15" s="1"/>
  <c r="AD300" i="15"/>
  <c r="N318" i="15" a="1"/>
  <c r="N318" i="15" s="1"/>
  <c r="N328" i="15" s="1"/>
  <c r="AN296" i="15"/>
  <c r="AN300" i="15"/>
  <c r="AC296" i="15"/>
  <c r="X306" i="15" s="1"/>
  <c r="AH299" i="15"/>
  <c r="R301" i="15"/>
  <c r="AP299" i="15"/>
  <c r="U323" i="15" a="1"/>
  <c r="U323" i="15" s="1"/>
  <c r="R333" i="15" s="1"/>
  <c r="AE318" i="15" a="1"/>
  <c r="AE318" i="15" s="1"/>
  <c r="Y328" i="15" s="1"/>
  <c r="AI323" i="15" a="1"/>
  <c r="AI323" i="15" s="1"/>
  <c r="AA333" i="15" s="1"/>
  <c r="AM322" i="15" a="1"/>
  <c r="AM322" i="15" s="1"/>
  <c r="AE332" i="15" s="1"/>
  <c r="AA322" i="15" a="1"/>
  <c r="AA322" i="15" s="1"/>
  <c r="W332" i="15" s="1"/>
  <c r="Q323" i="15" a="1"/>
  <c r="Q323" i="15" s="1"/>
  <c r="P333" i="15" s="1"/>
  <c r="AC322" i="15" a="1"/>
  <c r="AC322" i="15" s="1"/>
  <c r="X332" i="15" s="1"/>
  <c r="Y323" i="15" a="1"/>
  <c r="Y323" i="15" s="1"/>
  <c r="AR323" i="15" a="1"/>
  <c r="AR323" i="15" s="1"/>
  <c r="W321" i="15" a="1"/>
  <c r="W321" i="15" s="1"/>
  <c r="S331" i="15" s="1"/>
  <c r="AR322" i="15" a="1"/>
  <c r="AR322" i="15" s="1"/>
  <c r="L355" i="15"/>
  <c r="L19" i="15"/>
  <c r="L357" i="15"/>
  <c r="L21" i="15"/>
  <c r="L395" i="15"/>
  <c r="L59" i="15"/>
  <c r="L342" i="15"/>
  <c r="L6" i="15"/>
  <c r="T317" i="15" a="1"/>
  <c r="T317" i="15" s="1"/>
  <c r="P940" i="15"/>
  <c r="O295" i="15"/>
  <c r="O305" i="15" s="1"/>
  <c r="P322" i="15" a="1"/>
  <c r="P322" i="15" s="1"/>
  <c r="Q318" i="15" a="1"/>
  <c r="Q318" i="15" s="1"/>
  <c r="P328" i="15" s="1"/>
  <c r="L381" i="15"/>
  <c r="L45" i="15"/>
  <c r="AD947" i="15"/>
  <c r="V947" i="15"/>
  <c r="AO947" i="15"/>
  <c r="AF958" i="15" s="1"/>
  <c r="O947" i="15"/>
  <c r="O958" i="15" s="1"/>
  <c r="AT970" i="15" a="1"/>
  <c r="AT970" i="15" s="1"/>
  <c r="U970" i="15" a="1"/>
  <c r="U970" i="15" s="1"/>
  <c r="R981" i="15" s="1"/>
  <c r="Q641" i="15" a="1"/>
  <c r="Q641" i="15" s="1"/>
  <c r="AC643" i="15" a="1"/>
  <c r="AC643" i="15" s="1"/>
  <c r="Y295" i="15"/>
  <c r="Y299" i="15"/>
  <c r="AE300" i="15"/>
  <c r="Y310" i="15" s="1"/>
  <c r="W295" i="15"/>
  <c r="S305" i="15" s="1"/>
  <c r="AE295" i="15"/>
  <c r="Y305" i="15" s="1"/>
  <c r="U317" i="15" a="1"/>
  <c r="U317" i="15" s="1"/>
  <c r="R327" i="15" s="1"/>
  <c r="Y317" i="15" a="1"/>
  <c r="Y317" i="15" s="1"/>
  <c r="S317" i="15" a="1"/>
  <c r="S317" i="15" s="1"/>
  <c r="Q327" i="15" s="1"/>
  <c r="AM299" i="15"/>
  <c r="AE309" i="15" s="1"/>
  <c r="AU322" i="15" a="1"/>
  <c r="AU322" i="15" s="1"/>
  <c r="AI332" i="15" s="1"/>
  <c r="AA299" i="15"/>
  <c r="W309" i="15" s="1"/>
  <c r="U301" i="15"/>
  <c r="R311" i="15" s="1"/>
  <c r="AQ296" i="15"/>
  <c r="AG306" i="15" s="1"/>
  <c r="AU299" i="15"/>
  <c r="AI309" i="15" s="1"/>
  <c r="AE301" i="15"/>
  <c r="Y311" i="15" s="1"/>
  <c r="S300" i="15"/>
  <c r="Q310" i="15" s="1"/>
  <c r="W296" i="15"/>
  <c r="S306" i="15" s="1"/>
  <c r="AQ318" i="15" a="1"/>
  <c r="AQ318" i="15" s="1"/>
  <c r="AG328" i="15" s="1"/>
  <c r="V318" i="15" a="1"/>
  <c r="V318" i="15" s="1"/>
  <c r="AS322" i="15" a="1"/>
  <c r="AS322" i="15" s="1"/>
  <c r="AH332" i="15" s="1"/>
  <c r="AG322" i="15" a="1"/>
  <c r="AG322" i="15" s="1"/>
  <c r="Z332" i="15" s="1"/>
  <c r="W323" i="15" a="1"/>
  <c r="W323" i="15" s="1"/>
  <c r="S333" i="15" s="1"/>
  <c r="AI322" i="15" a="1"/>
  <c r="AI322" i="15" s="1"/>
  <c r="AA332" i="15" s="1"/>
  <c r="AE323" i="15" a="1"/>
  <c r="AE323" i="15" s="1"/>
  <c r="Y333" i="15" s="1"/>
  <c r="AC321" i="15" a="1"/>
  <c r="AC321" i="15" s="1"/>
  <c r="X331" i="15" s="1"/>
  <c r="AP321" i="15" a="1"/>
  <c r="AP321" i="15" s="1"/>
  <c r="AA323" i="15" a="1"/>
  <c r="AA323" i="15" s="1"/>
  <c r="W333" i="15" s="1"/>
  <c r="L406" i="15"/>
  <c r="L70" i="15"/>
  <c r="AI295" i="15"/>
  <c r="AA305" i="15" s="1"/>
  <c r="L394" i="15"/>
  <c r="L58" i="15"/>
  <c r="AD321" i="15" a="1"/>
  <c r="AD321" i="15" s="1"/>
  <c r="AL941" i="15"/>
  <c r="AD952" i="15" s="1"/>
  <c r="Q947" i="15"/>
  <c r="P958" i="15" s="1"/>
  <c r="AM947" i="15"/>
  <c r="AE958" i="15" s="1"/>
  <c r="W947" i="15"/>
  <c r="S958" i="15" s="1"/>
  <c r="AH947" i="15"/>
  <c r="AW964" i="15"/>
  <c r="V634" i="15"/>
  <c r="W634" i="15"/>
  <c r="S301" i="15"/>
  <c r="Q311" i="15" s="1"/>
  <c r="AU296" i="15"/>
  <c r="AI306" i="15" s="1"/>
  <c r="AS301" i="15"/>
  <c r="AH311" i="15" s="1"/>
  <c r="AT300" i="15"/>
  <c r="AL295" i="15"/>
  <c r="AD305" i="15" s="1"/>
  <c r="AQ317" i="15" a="1"/>
  <c r="AQ317" i="15" s="1"/>
  <c r="AG327" i="15" s="1"/>
  <c r="AN317" i="15" a="1"/>
  <c r="AN317" i="15" s="1"/>
  <c r="AH317" i="15" a="1"/>
  <c r="AH317" i="15" s="1"/>
  <c r="AL317" i="15" a="1"/>
  <c r="AL317" i="15" s="1"/>
  <c r="AD327" i="15" s="1"/>
  <c r="V296" i="15"/>
  <c r="S296" i="15"/>
  <c r="Q306" i="15" s="1"/>
  <c r="AQ299" i="15"/>
  <c r="AG309" i="15" s="1"/>
  <c r="AM301" i="15"/>
  <c r="AE311" i="15" s="1"/>
  <c r="O299" i="15"/>
  <c r="O309" i="15" s="1"/>
  <c r="AK300" i="15"/>
  <c r="AR301" i="15"/>
  <c r="AF300" i="15"/>
  <c r="N299" i="15"/>
  <c r="N309" i="15" s="1"/>
  <c r="Z321" i="15" a="1"/>
  <c r="Z321" i="15" s="1"/>
  <c r="V331" i="15" s="1"/>
  <c r="AF321" i="15" a="1"/>
  <c r="AF321" i="15" s="1"/>
  <c r="AB323" i="15" a="1"/>
  <c r="AB323" i="15" s="1"/>
  <c r="P323" i="15" a="1"/>
  <c r="P323" i="15" s="1"/>
  <c r="AP323" i="15" a="1"/>
  <c r="AP323" i="15" s="1"/>
  <c r="R323" i="15" a="1"/>
  <c r="R323" i="15" s="1"/>
  <c r="AC318" i="15" a="1"/>
  <c r="AC318" i="15" s="1"/>
  <c r="X328" i="15" s="1"/>
  <c r="AI321" i="15" a="1"/>
  <c r="AI321" i="15" s="1"/>
  <c r="AA331" i="15" s="1"/>
  <c r="Y322" i="15" a="1"/>
  <c r="Y322" i="15" s="1"/>
  <c r="AG323" i="15" a="1"/>
  <c r="AG323" i="15" s="1"/>
  <c r="Z333" i="15" s="1"/>
  <c r="L418" i="15"/>
  <c r="L82" i="15"/>
  <c r="L367" i="15"/>
  <c r="L31" i="15"/>
  <c r="L364" i="15"/>
  <c r="L28" i="15"/>
  <c r="L388" i="15"/>
  <c r="L52" i="15"/>
  <c r="L409" i="15"/>
  <c r="L73" i="15"/>
  <c r="AK295" i="15"/>
  <c r="S947" i="15"/>
  <c r="Q958" i="15" s="1"/>
  <c r="AA300" i="15"/>
  <c r="W310" i="15" s="1"/>
  <c r="AP947" i="15"/>
  <c r="Z947" i="15"/>
  <c r="V958" i="15" s="1"/>
  <c r="AW941" i="15"/>
  <c r="Z969" i="15" a="1"/>
  <c r="Z969" i="15" s="1"/>
  <c r="V980" i="15" s="1"/>
  <c r="AE643" i="15" a="1"/>
  <c r="AE643" i="15" s="1"/>
  <c r="AI299" i="15"/>
  <c r="AA309" i="15" s="1"/>
  <c r="P296" i="15"/>
  <c r="AU300" i="15"/>
  <c r="AI310" i="15" s="1"/>
  <c r="O300" i="15"/>
  <c r="O310" i="15" s="1"/>
  <c r="AB295" i="15"/>
  <c r="S295" i="15"/>
  <c r="Q305" i="15" s="1"/>
  <c r="N317" i="15" a="1"/>
  <c r="N317" i="15" s="1"/>
  <c r="N327" i="15" s="1"/>
  <c r="Q317" i="15" a="1"/>
  <c r="Q317" i="15" s="1"/>
  <c r="P327" i="15" s="1"/>
  <c r="AR317" i="15" a="1"/>
  <c r="AR317" i="15" s="1"/>
  <c r="AD301" i="15"/>
  <c r="N296" i="15"/>
  <c r="N306" i="15" s="1"/>
  <c r="AI296" i="15"/>
  <c r="AA306" i="15" s="1"/>
  <c r="V300" i="15"/>
  <c r="AB296" i="15"/>
  <c r="AE299" i="15"/>
  <c r="Y309" i="15" s="1"/>
  <c r="O301" i="15"/>
  <c r="O311" i="15" s="1"/>
  <c r="R318" i="15" a="1"/>
  <c r="R318" i="15" s="1"/>
  <c r="AS300" i="15"/>
  <c r="AH310" i="15" s="1"/>
  <c r="Z299" i="15"/>
  <c r="V309" i="15" s="1"/>
  <c r="O322" i="15" a="1"/>
  <c r="O322" i="15" s="1"/>
  <c r="O332" i="15" s="1"/>
  <c r="U322" i="15" a="1"/>
  <c r="U322" i="15" s="1"/>
  <c r="R332" i="15" s="1"/>
  <c r="AH323" i="15" a="1"/>
  <c r="AH323" i="15" s="1"/>
  <c r="V323" i="15" a="1"/>
  <c r="V323" i="15" s="1"/>
  <c r="AD323" i="15" a="1"/>
  <c r="AD323" i="15" s="1"/>
  <c r="AK323" i="15" a="1"/>
  <c r="AK323" i="15" s="1"/>
  <c r="AI318" i="15" a="1"/>
  <c r="AI318" i="15" s="1"/>
  <c r="AA328" i="15" s="1"/>
  <c r="R322" i="15" a="1"/>
  <c r="R322" i="15" s="1"/>
  <c r="AE322" i="15" a="1"/>
  <c r="AE322" i="15" s="1"/>
  <c r="Y332" i="15" s="1"/>
  <c r="L417" i="15"/>
  <c r="L81" i="15"/>
  <c r="L348" i="15"/>
  <c r="L12" i="15"/>
  <c r="L393" i="15"/>
  <c r="L57" i="15"/>
  <c r="AP295" i="15"/>
  <c r="AR295" i="15"/>
  <c r="T321" i="15" a="1"/>
  <c r="T321" i="15" s="1"/>
  <c r="M301" i="15"/>
  <c r="AO296" i="15"/>
  <c r="AF306" i="15" s="1"/>
  <c r="AM321" i="15" a="1"/>
  <c r="AM321" i="15" s="1"/>
  <c r="AE331" i="15" s="1"/>
  <c r="L379" i="15"/>
  <c r="L43" i="15"/>
  <c r="AR947" i="15"/>
  <c r="AC947" i="15"/>
  <c r="X958" i="15" s="1"/>
  <c r="AN947" i="15"/>
  <c r="AU947" i="15"/>
  <c r="AI958" i="15" s="1"/>
  <c r="AC968" i="15" a="1"/>
  <c r="AC968" i="15" s="1"/>
  <c r="X979" i="15" s="1"/>
  <c r="AC970" i="15" a="1"/>
  <c r="AC970" i="15" s="1"/>
  <c r="X981" i="15" s="1"/>
  <c r="AE970" i="15" a="1"/>
  <c r="AE970" i="15" s="1"/>
  <c r="Y981" i="15" s="1"/>
  <c r="AE644" i="15" a="1"/>
  <c r="AE644" i="15" s="1"/>
  <c r="R643" i="15" a="1"/>
  <c r="R643" i="15" s="1"/>
  <c r="T296" i="15"/>
  <c r="T295" i="15"/>
  <c r="P300" i="15"/>
  <c r="T299" i="15"/>
  <c r="AQ295" i="15"/>
  <c r="AG305" i="15" s="1"/>
  <c r="AF295" i="15"/>
  <c r="AE317" i="15" a="1"/>
  <c r="AE317" i="15" s="1"/>
  <c r="Y327" i="15" s="1"/>
  <c r="AS317" i="15" a="1"/>
  <c r="AS317" i="15" s="1"/>
  <c r="AH327" i="15" s="1"/>
  <c r="Z317" i="15" a="1"/>
  <c r="Z317" i="15" s="1"/>
  <c r="V327" i="15" s="1"/>
  <c r="AH300" i="15"/>
  <c r="AD296" i="15"/>
  <c r="V299" i="15"/>
  <c r="AM300" i="15"/>
  <c r="AE310" i="15" s="1"/>
  <c r="AP296" i="15"/>
  <c r="AT299" i="15"/>
  <c r="AB301" i="15"/>
  <c r="V322" i="15" a="1"/>
  <c r="V322" i="15" s="1"/>
  <c r="V301" i="15"/>
  <c r="AL299" i="15"/>
  <c r="AD309" i="15" s="1"/>
  <c r="AN322" i="15" a="1"/>
  <c r="AN322" i="15" s="1"/>
  <c r="AT322" i="15" a="1"/>
  <c r="AT322" i="15" s="1"/>
  <c r="M318" i="15" a="1"/>
  <c r="M318" i="15" s="1"/>
  <c r="AO323" i="15" a="1"/>
  <c r="AO323" i="15" s="1"/>
  <c r="AF333" i="15" s="1"/>
  <c r="O318" i="15" a="1"/>
  <c r="O318" i="15" s="1"/>
  <c r="O328" i="15" s="1"/>
  <c r="AQ323" i="15" a="1"/>
  <c r="AQ323" i="15" s="1"/>
  <c r="AG333" i="15" s="1"/>
  <c r="P321" i="15" a="1"/>
  <c r="P321" i="15" s="1"/>
  <c r="AK322" i="15" a="1"/>
  <c r="AK322" i="15" s="1"/>
  <c r="N323" i="15" a="1"/>
  <c r="N323" i="15" s="1"/>
  <c r="N333" i="15" s="1"/>
  <c r="L414" i="15"/>
  <c r="L78" i="15"/>
  <c r="J733" i="15"/>
  <c r="I423" i="15"/>
  <c r="J704" i="15"/>
  <c r="I394" i="15"/>
  <c r="V295" i="15"/>
  <c r="AF323" i="15" a="1"/>
  <c r="AF323" i="15" s="1"/>
  <c r="Q296" i="15"/>
  <c r="P306" i="15" s="1"/>
  <c r="AG301" i="15"/>
  <c r="Z311" i="15" s="1"/>
  <c r="M321" i="15" a="1"/>
  <c r="M321" i="15" s="1"/>
  <c r="AE947" i="15"/>
  <c r="Y958" i="15" s="1"/>
  <c r="P947" i="15"/>
  <c r="AA947" i="15"/>
  <c r="W958" i="15" s="1"/>
  <c r="Q941" i="15"/>
  <c r="P952" i="15" s="1"/>
  <c r="AT947" i="15"/>
  <c r="AO968" i="15" a="1"/>
  <c r="AO968" i="15" s="1"/>
  <c r="AF979" i="15" s="1"/>
  <c r="Q301" i="15"/>
  <c r="P311" i="15" s="1"/>
  <c r="W299" i="15"/>
  <c r="S309" i="15" s="1"/>
  <c r="AL296" i="15"/>
  <c r="AD306" i="15" s="1"/>
  <c r="M295" i="15"/>
  <c r="AS295" i="15"/>
  <c r="AH305" i="15" s="1"/>
  <c r="V317" i="15" a="1"/>
  <c r="V317" i="15" s="1"/>
  <c r="AA317" i="15" a="1"/>
  <c r="AA317" i="15" s="1"/>
  <c r="W327" i="15" s="1"/>
  <c r="AF317" i="15" a="1"/>
  <c r="AF317" i="15" s="1"/>
  <c r="AO299" i="15"/>
  <c r="AF309" i="15" s="1"/>
  <c r="AS296" i="15"/>
  <c r="AH306" i="15" s="1"/>
  <c r="AK299" i="15"/>
  <c r="T301" i="15"/>
  <c r="M299" i="15"/>
  <c r="Y300" i="15"/>
  <c r="AO301" i="15"/>
  <c r="AF311" i="15" s="1"/>
  <c r="Y318" i="15" a="1"/>
  <c r="Y318" i="15" s="1"/>
  <c r="AI301" i="15"/>
  <c r="AA311" i="15" s="1"/>
  <c r="N300" i="15"/>
  <c r="N310" i="15" s="1"/>
  <c r="AC323" i="15" a="1"/>
  <c r="AC323" i="15" s="1"/>
  <c r="X333" i="15" s="1"/>
  <c r="AN323" i="15" a="1"/>
  <c r="AN323" i="15" s="1"/>
  <c r="S318" i="15" a="1"/>
  <c r="S318" i="15" s="1"/>
  <c r="Q328" i="15" s="1"/>
  <c r="AU323" i="15" a="1"/>
  <c r="AU323" i="15" s="1"/>
  <c r="AI333" i="15" s="1"/>
  <c r="U318" i="15" a="1"/>
  <c r="U318" i="15" s="1"/>
  <c r="R328" i="15" s="1"/>
  <c r="V321" i="15" a="1"/>
  <c r="V321" i="15" s="1"/>
  <c r="AQ322" i="15" a="1"/>
  <c r="AQ322" i="15" s="1"/>
  <c r="AG332" i="15" s="1"/>
  <c r="J728" i="15"/>
  <c r="I418" i="15"/>
  <c r="L412" i="15"/>
  <c r="L76" i="15"/>
  <c r="J667" i="15"/>
  <c r="I357" i="15"/>
  <c r="AT299" i="14"/>
  <c r="V322" i="14" a="1"/>
  <c r="V322" i="14" s="1"/>
  <c r="AM301" i="14"/>
  <c r="AE311" i="14" s="1"/>
  <c r="S295" i="14"/>
  <c r="Q305" i="14" s="1"/>
  <c r="AK317" i="14" a="1"/>
  <c r="AK317" i="14" s="1"/>
  <c r="AO295" i="14"/>
  <c r="AF305" i="14" s="1"/>
  <c r="Z317" i="14" a="1"/>
  <c r="Z317" i="14" s="1"/>
  <c r="V327" i="14" s="1"/>
  <c r="AB317" i="14" a="1"/>
  <c r="AB317" i="14" s="1"/>
  <c r="AS295" i="14"/>
  <c r="AH305" i="14" s="1"/>
  <c r="L357" i="14"/>
  <c r="L21" i="14"/>
  <c r="L356" i="14"/>
  <c r="L20" i="14"/>
  <c r="AC947" i="14"/>
  <c r="X958" i="14" s="1"/>
  <c r="Y323" i="14" a="1"/>
  <c r="Y323" i="14" s="1"/>
  <c r="AM296" i="14"/>
  <c r="AE306" i="14" s="1"/>
  <c r="R317" i="14" a="1"/>
  <c r="R317" i="14" s="1"/>
  <c r="O295" i="14"/>
  <c r="O305" i="14" s="1"/>
  <c r="AI317" i="14" a="1"/>
  <c r="AI317" i="14" s="1"/>
  <c r="AA327" i="14" s="1"/>
  <c r="N317" i="14" a="1"/>
  <c r="N317" i="14" s="1"/>
  <c r="N327" i="14" s="1"/>
  <c r="AD301" i="14"/>
  <c r="AE295" i="14"/>
  <c r="Y305" i="14" s="1"/>
  <c r="AZ680" i="14"/>
  <c r="BB34" i="14" s="1"/>
  <c r="P300" i="14"/>
  <c r="W318" i="14" a="1"/>
  <c r="W318" i="14" s="1"/>
  <c r="S328" i="14" s="1"/>
  <c r="AI295" i="14"/>
  <c r="AA305" i="14" s="1"/>
  <c r="AM295" i="14"/>
  <c r="AE305" i="14" s="1"/>
  <c r="W317" i="14" a="1"/>
  <c r="W317" i="14" s="1"/>
  <c r="S327" i="14" s="1"/>
  <c r="AM317" i="14" a="1"/>
  <c r="AM317" i="14" s="1"/>
  <c r="AE327" i="14" s="1"/>
  <c r="AQ295" i="14"/>
  <c r="AG305" i="14" s="1"/>
  <c r="M295" i="14"/>
  <c r="L426" i="14"/>
  <c r="L90" i="14"/>
  <c r="L345" i="14"/>
  <c r="L9" i="14"/>
  <c r="L347" i="14"/>
  <c r="L11" i="14"/>
  <c r="AA947" i="14"/>
  <c r="W958" i="14" s="1"/>
  <c r="AC296" i="14"/>
  <c r="X306" i="14" s="1"/>
  <c r="AG301" i="14"/>
  <c r="Z311" i="14" s="1"/>
  <c r="V317" i="14" a="1"/>
  <c r="V317" i="14" s="1"/>
  <c r="AC317" i="14" a="1"/>
  <c r="AC317" i="14" s="1"/>
  <c r="X327" i="14" s="1"/>
  <c r="AP317" i="14" a="1"/>
  <c r="AP317" i="14" s="1"/>
  <c r="AS317" i="14" a="1"/>
  <c r="AS317" i="14" s="1"/>
  <c r="AH327" i="14" s="1"/>
  <c r="L424" i="14"/>
  <c r="L88" i="14"/>
  <c r="L340" i="14"/>
  <c r="L4" i="14"/>
  <c r="X635" i="14"/>
  <c r="V634" i="14"/>
  <c r="Q296" i="14"/>
  <c r="P306" i="14" s="1"/>
  <c r="Y296" i="14"/>
  <c r="U295" i="14"/>
  <c r="R305" i="14" s="1"/>
  <c r="P295" i="14"/>
  <c r="Y317" i="14" a="1"/>
  <c r="Y317" i="14" s="1"/>
  <c r="AA317" i="14" a="1"/>
  <c r="AA317" i="14" s="1"/>
  <c r="W327" i="14" s="1"/>
  <c r="L83" i="14"/>
  <c r="L419" i="14"/>
  <c r="I370" i="14"/>
  <c r="R296" i="14"/>
  <c r="T296" i="14"/>
  <c r="AT295" i="14"/>
  <c r="AK295" i="14"/>
  <c r="AB295" i="14"/>
  <c r="AE317" i="14" a="1"/>
  <c r="AE317" i="14" s="1"/>
  <c r="Y327" i="14" s="1"/>
  <c r="AG317" i="14" a="1"/>
  <c r="AG317" i="14" s="1"/>
  <c r="Z327" i="14" s="1"/>
  <c r="AQ317" i="14" a="1"/>
  <c r="AQ317" i="14" s="1"/>
  <c r="AG327" i="14" s="1"/>
  <c r="AT322" i="14" a="1"/>
  <c r="AT322" i="14" s="1"/>
  <c r="L418" i="14"/>
  <c r="L82" i="14"/>
  <c r="L396" i="14"/>
  <c r="L60" i="14"/>
  <c r="AR947" i="14"/>
  <c r="AE642" i="14" a="1"/>
  <c r="AE642" i="14" s="1"/>
  <c r="AL318" i="14" a="1"/>
  <c r="AL318" i="14" s="1"/>
  <c r="AD328" i="14" s="1"/>
  <c r="N295" i="14"/>
  <c r="N305" i="14" s="1"/>
  <c r="V295" i="14"/>
  <c r="AN295" i="14"/>
  <c r="M317" i="14" a="1"/>
  <c r="M317" i="14" s="1"/>
  <c r="O317" i="14" a="1"/>
  <c r="O317" i="14" s="1"/>
  <c r="O327" i="14" s="1"/>
  <c r="AD295" i="14"/>
  <c r="L414" i="14"/>
  <c r="L78" i="14"/>
  <c r="L388" i="14"/>
  <c r="L52" i="14"/>
  <c r="L382" i="14"/>
  <c r="L46" i="14"/>
  <c r="P631" i="14"/>
  <c r="Y318" i="14" a="1"/>
  <c r="Y318" i="14" s="1"/>
  <c r="AF295" i="14"/>
  <c r="AL295" i="14"/>
  <c r="AD305" i="14" s="1"/>
  <c r="AD317" i="14" a="1"/>
  <c r="AD317" i="14" s="1"/>
  <c r="S317" i="14" a="1"/>
  <c r="S317" i="14" s="1"/>
  <c r="Q327" i="14" s="1"/>
  <c r="U317" i="14" a="1"/>
  <c r="U317" i="14" s="1"/>
  <c r="R327" i="14" s="1"/>
  <c r="AO317" i="14" a="1"/>
  <c r="AO317" i="14" s="1"/>
  <c r="AF327" i="14" s="1"/>
  <c r="L14" i="14"/>
  <c r="I665" i="14"/>
  <c r="J19" i="14"/>
  <c r="L57" i="14"/>
  <c r="L393" i="14"/>
  <c r="L385" i="14"/>
  <c r="L49" i="14"/>
  <c r="L40" i="14"/>
  <c r="L376" i="14"/>
  <c r="AL321" i="14" a="1"/>
  <c r="AL321" i="14" s="1"/>
  <c r="AD331" i="14" s="1"/>
  <c r="R295" i="14"/>
  <c r="W295" i="14"/>
  <c r="S305" i="14" s="1"/>
  <c r="Q295" i="14"/>
  <c r="P305" i="14" s="1"/>
  <c r="AL317" i="14" a="1"/>
  <c r="AL317" i="14" s="1"/>
  <c r="AD327" i="14" s="1"/>
  <c r="AN317" i="14" a="1"/>
  <c r="AN317" i="14" s="1"/>
  <c r="L405" i="14"/>
  <c r="L69" i="14"/>
  <c r="L371" i="14"/>
  <c r="L35" i="14"/>
  <c r="T643" i="14" a="1"/>
  <c r="T643" i="14" s="1"/>
  <c r="AM321" i="14" a="1"/>
  <c r="AM321" i="14" s="1"/>
  <c r="AE331" i="14" s="1"/>
  <c r="AG295" i="14"/>
  <c r="Z305" i="14" s="1"/>
  <c r="AP295" i="14"/>
  <c r="AC295" i="14"/>
  <c r="X305" i="14" s="1"/>
  <c r="AR317" i="14" a="1"/>
  <c r="AR317" i="14" s="1"/>
  <c r="AT317" i="14" a="1"/>
  <c r="AT317" i="14" s="1"/>
  <c r="L28" i="14"/>
  <c r="L364" i="14"/>
  <c r="J689" i="14"/>
  <c r="I379" i="14"/>
  <c r="AA946" i="14"/>
  <c r="W957" i="14" s="1"/>
  <c r="AG946" i="14"/>
  <c r="Z957" i="14" s="1"/>
  <c r="AC641" i="14" a="1"/>
  <c r="AC641" i="14" s="1"/>
  <c r="W633" i="14"/>
  <c r="P635" i="14"/>
  <c r="X634" i="14"/>
  <c r="AA301" i="14"/>
  <c r="W311" i="14" s="1"/>
  <c r="Y300" i="14"/>
  <c r="P299" i="14"/>
  <c r="AF322" i="14" a="1"/>
  <c r="AF322" i="14" s="1"/>
  <c r="AF301" i="14"/>
  <c r="T301" i="14"/>
  <c r="V301" i="14"/>
  <c r="AN322" i="14" a="1"/>
  <c r="AN322" i="14" s="1"/>
  <c r="AF318" i="14" a="1"/>
  <c r="AF318" i="14" s="1"/>
  <c r="AG318" i="14" a="1"/>
  <c r="AG318" i="14" s="1"/>
  <c r="Z328" i="14" s="1"/>
  <c r="AA321" i="14" a="1"/>
  <c r="AA321" i="14" s="1"/>
  <c r="W331" i="14" s="1"/>
  <c r="U321" i="14" a="1"/>
  <c r="U321" i="14" s="1"/>
  <c r="R331" i="14" s="1"/>
  <c r="Q322" i="14" a="1"/>
  <c r="Q322" i="14" s="1"/>
  <c r="P332" i="14" s="1"/>
  <c r="AU321" i="14" a="1"/>
  <c r="AU321" i="14" s="1"/>
  <c r="AI331" i="14" s="1"/>
  <c r="Z323" i="14" a="1"/>
  <c r="Z323" i="14" s="1"/>
  <c r="V333" i="14" s="1"/>
  <c r="AM323" i="14" a="1"/>
  <c r="AM323" i="14" s="1"/>
  <c r="AE333" i="14" s="1"/>
  <c r="AA323" i="14" a="1"/>
  <c r="AA323" i="14" s="1"/>
  <c r="W333" i="14" s="1"/>
  <c r="Y301" i="14"/>
  <c r="AM299" i="14"/>
  <c r="AE309" i="14" s="1"/>
  <c r="S296" i="14"/>
  <c r="Q306" i="14" s="1"/>
  <c r="Q301" i="14"/>
  <c r="P311" i="14" s="1"/>
  <c r="AA296" i="14"/>
  <c r="W306" i="14" s="1"/>
  <c r="N299" i="14"/>
  <c r="N309" i="14" s="1"/>
  <c r="W296" i="14"/>
  <c r="S306" i="14" s="1"/>
  <c r="L341" i="14"/>
  <c r="L5" i="14"/>
  <c r="L355" i="14"/>
  <c r="L19" i="14"/>
  <c r="L412" i="14"/>
  <c r="L76" i="14"/>
  <c r="L384" i="14"/>
  <c r="L48" i="14"/>
  <c r="N946" i="14"/>
  <c r="N957" i="14" s="1"/>
  <c r="S946" i="14"/>
  <c r="Q957" i="14" s="1"/>
  <c r="AT946" i="14"/>
  <c r="U643" i="14" a="1"/>
  <c r="U643" i="14" s="1"/>
  <c r="AE643" i="14" a="1"/>
  <c r="AE643" i="14" s="1"/>
  <c r="AT300" i="14"/>
  <c r="AP299" i="14"/>
  <c r="AB299" i="14"/>
  <c r="U323" i="14" a="1"/>
  <c r="U323" i="14" s="1"/>
  <c r="R333" i="14" s="1"/>
  <c r="AT301" i="14"/>
  <c r="AH301" i="14"/>
  <c r="AI301" i="14"/>
  <c r="AA311" i="14" s="1"/>
  <c r="AC323" i="14" a="1"/>
  <c r="AC323" i="14" s="1"/>
  <c r="X333" i="14" s="1"/>
  <c r="M321" i="14" a="1"/>
  <c r="M321" i="14" s="1"/>
  <c r="N321" i="14" a="1"/>
  <c r="N321" i="14" s="1"/>
  <c r="N331" i="14" s="1"/>
  <c r="AG321" i="14" a="1"/>
  <c r="AG321" i="14" s="1"/>
  <c r="Z331" i="14" s="1"/>
  <c r="AN321" i="14" a="1"/>
  <c r="AN321" i="14" s="1"/>
  <c r="W322" i="14" a="1"/>
  <c r="W322" i="14" s="1"/>
  <c r="S332" i="14" s="1"/>
  <c r="AD322" i="14" a="1"/>
  <c r="AD322" i="14" s="1"/>
  <c r="AF323" i="14" a="1"/>
  <c r="AF323" i="14" s="1"/>
  <c r="AS323" i="14" a="1"/>
  <c r="AS323" i="14" s="1"/>
  <c r="AH333" i="14" s="1"/>
  <c r="AG323" i="14" a="1"/>
  <c r="AG323" i="14" s="1"/>
  <c r="Z333" i="14" s="1"/>
  <c r="AO300" i="14"/>
  <c r="AF310" i="14" s="1"/>
  <c r="W299" i="14"/>
  <c r="S309" i="14" s="1"/>
  <c r="Q300" i="14"/>
  <c r="P310" i="14" s="1"/>
  <c r="AD300" i="14"/>
  <c r="AT296" i="14"/>
  <c r="M300" i="14"/>
  <c r="L353" i="14"/>
  <c r="L17" i="14"/>
  <c r="L352" i="14"/>
  <c r="L16" i="14"/>
  <c r="L362" i="14"/>
  <c r="L26" i="14"/>
  <c r="L408" i="14"/>
  <c r="L72" i="14"/>
  <c r="AL946" i="14"/>
  <c r="AD957" i="14" s="1"/>
  <c r="AI946" i="14"/>
  <c r="AA957" i="14" s="1"/>
  <c r="AF946" i="14"/>
  <c r="R634" i="14"/>
  <c r="M634" i="14"/>
  <c r="O642" i="14" a="1"/>
  <c r="O642" i="14" s="1"/>
  <c r="Z300" i="14"/>
  <c r="V310" i="14" s="1"/>
  <c r="Y299" i="14"/>
  <c r="AN299" i="14"/>
  <c r="P296" i="14"/>
  <c r="AU323" i="14" a="1"/>
  <c r="AU323" i="14" s="1"/>
  <c r="AI333" i="14" s="1"/>
  <c r="AU301" i="14"/>
  <c r="AI311" i="14" s="1"/>
  <c r="N318" i="14" a="1"/>
  <c r="N318" i="14" s="1"/>
  <c r="N328" i="14" s="1"/>
  <c r="AR318" i="14" a="1"/>
  <c r="AR318" i="14" s="1"/>
  <c r="S321" i="14" a="1"/>
  <c r="S321" i="14" s="1"/>
  <c r="Q331" i="14" s="1"/>
  <c r="T321" i="14" a="1"/>
  <c r="T321" i="14" s="1"/>
  <c r="P322" i="14" a="1"/>
  <c r="P322" i="14" s="1"/>
  <c r="AT321" i="14" a="1"/>
  <c r="AT321" i="14" s="1"/>
  <c r="AP322" i="14" a="1"/>
  <c r="AP322" i="14" s="1"/>
  <c r="M323" i="14" a="1"/>
  <c r="M323" i="14" s="1"/>
  <c r="Q318" i="14" a="1"/>
  <c r="Q318" i="14" s="1"/>
  <c r="P328" i="14" s="1"/>
  <c r="U301" i="14"/>
  <c r="R311" i="14" s="1"/>
  <c r="AT323" i="14" a="1"/>
  <c r="AT323" i="14" s="1"/>
  <c r="AO299" i="14"/>
  <c r="AF309" i="14" s="1"/>
  <c r="AK296" i="14"/>
  <c r="Q299" i="14"/>
  <c r="P309" i="14" s="1"/>
  <c r="AD299" i="14"/>
  <c r="AC300" i="14"/>
  <c r="X310" i="14" s="1"/>
  <c r="AI323" i="14" a="1"/>
  <c r="AI323" i="14" s="1"/>
  <c r="AA333" i="14" s="1"/>
  <c r="L375" i="14"/>
  <c r="L39" i="14"/>
  <c r="J721" i="14"/>
  <c r="I411" i="14"/>
  <c r="L12" i="14"/>
  <c r="L348" i="14"/>
  <c r="AR946" i="14"/>
  <c r="AC946" i="14"/>
  <c r="X957" i="14" s="1"/>
  <c r="V947" i="14"/>
  <c r="I416" i="14"/>
  <c r="Q644" i="14" a="1"/>
  <c r="Q644" i="14" s="1"/>
  <c r="J10" i="10" s="1"/>
  <c r="Q970" i="14" a="1"/>
  <c r="Q970" i="14" s="1"/>
  <c r="P981" i="14" s="1"/>
  <c r="AE634" i="14"/>
  <c r="M643" i="14" a="1"/>
  <c r="M643" i="14" s="1"/>
  <c r="Z299" i="14"/>
  <c r="V309" i="14" s="1"/>
  <c r="V296" i="14"/>
  <c r="AB300" i="14"/>
  <c r="AO296" i="14"/>
  <c r="AF306" i="14" s="1"/>
  <c r="AD296" i="14"/>
  <c r="AE296" i="14"/>
  <c r="Y306" i="14" s="1"/>
  <c r="R318" i="14" a="1"/>
  <c r="R318" i="14" s="1"/>
  <c r="AS318" i="14" a="1"/>
  <c r="AS318" i="14" s="1"/>
  <c r="AH328" i="14" s="1"/>
  <c r="AR321" i="14" a="1"/>
  <c r="AR321" i="14" s="1"/>
  <c r="AS321" i="14" a="1"/>
  <c r="AS321" i="14" s="1"/>
  <c r="AH331" i="14" s="1"/>
  <c r="AO322" i="14" a="1"/>
  <c r="AO322" i="14" s="1"/>
  <c r="AF332" i="14" s="1"/>
  <c r="AI322" i="14" a="1"/>
  <c r="AI322" i="14" s="1"/>
  <c r="AA332" i="14" s="1"/>
  <c r="AE323" i="14" a="1"/>
  <c r="AE323" i="14" s="1"/>
  <c r="Y333" i="14" s="1"/>
  <c r="AL323" i="14" a="1"/>
  <c r="AL323" i="14" s="1"/>
  <c r="AD333" i="14" s="1"/>
  <c r="AD318" i="14" a="1"/>
  <c r="AD318" i="14" s="1"/>
  <c r="AS301" i="14"/>
  <c r="AH311" i="14" s="1"/>
  <c r="U296" i="14"/>
  <c r="R306" i="14" s="1"/>
  <c r="R301" i="14"/>
  <c r="N296" i="14"/>
  <c r="N306" i="14" s="1"/>
  <c r="AC299" i="14"/>
  <c r="X309" i="14" s="1"/>
  <c r="AB301" i="14"/>
  <c r="AU299" i="14"/>
  <c r="AI309" i="14" s="1"/>
  <c r="L401" i="14"/>
  <c r="L65" i="14"/>
  <c r="L425" i="14"/>
  <c r="L89" i="14"/>
  <c r="J709" i="14"/>
  <c r="I399" i="14"/>
  <c r="AE946" i="14"/>
  <c r="Y957" i="14" s="1"/>
  <c r="AD946" i="14"/>
  <c r="AP946" i="14"/>
  <c r="M633" i="14"/>
  <c r="M644" i="14" a="1"/>
  <c r="M644" i="14" s="1"/>
  <c r="F10" i="10" s="1"/>
  <c r="P642" i="14" a="1"/>
  <c r="P642" i="14" s="1"/>
  <c r="AR296" i="14"/>
  <c r="AK321" i="14" a="1"/>
  <c r="AK321" i="14" s="1"/>
  <c r="AN300" i="14"/>
  <c r="S299" i="14"/>
  <c r="Q309" i="14" s="1"/>
  <c r="AP296" i="14"/>
  <c r="AQ296" i="14"/>
  <c r="AG306" i="14" s="1"/>
  <c r="AM318" i="14" a="1"/>
  <c r="AM318" i="14" s="1"/>
  <c r="AE328" i="14" s="1"/>
  <c r="AE321" i="14" a="1"/>
  <c r="AE321" i="14" s="1"/>
  <c r="Y331" i="14" s="1"/>
  <c r="AA322" i="14" a="1"/>
  <c r="AA322" i="14" s="1"/>
  <c r="W332" i="14" s="1"/>
  <c r="AB322" i="14" a="1"/>
  <c r="AB322" i="14" s="1"/>
  <c r="AU322" i="14" a="1"/>
  <c r="AU322" i="14" s="1"/>
  <c r="AI332" i="14" s="1"/>
  <c r="R323" i="14" a="1"/>
  <c r="R323" i="14" s="1"/>
  <c r="P318" i="14" a="1"/>
  <c r="P318" i="14" s="1"/>
  <c r="AR323" i="14" a="1"/>
  <c r="AR323" i="14" s="1"/>
  <c r="Q321" i="14" a="1"/>
  <c r="Q321" i="14" s="1"/>
  <c r="P331" i="14" s="1"/>
  <c r="AK318" i="14" a="1"/>
  <c r="AK318" i="14" s="1"/>
  <c r="AK300" i="14"/>
  <c r="AE301" i="14"/>
  <c r="Y311" i="14" s="1"/>
  <c r="O300" i="14"/>
  <c r="O310" i="14" s="1"/>
  <c r="L403" i="14"/>
  <c r="L67" i="14"/>
  <c r="L398" i="14"/>
  <c r="L62" i="14"/>
  <c r="L370" i="14"/>
  <c r="L34" i="14"/>
  <c r="L417" i="14"/>
  <c r="L81" i="14"/>
  <c r="J716" i="14"/>
  <c r="I406" i="14"/>
  <c r="L383" i="14"/>
  <c r="L47" i="14"/>
  <c r="I653" i="14"/>
  <c r="J7" i="14"/>
  <c r="R946" i="14"/>
  <c r="AO946" i="14"/>
  <c r="AF957" i="14" s="1"/>
  <c r="U642" i="14" a="1"/>
  <c r="U642" i="14" s="1"/>
  <c r="O633" i="14"/>
  <c r="O634" i="14"/>
  <c r="Z322" i="14" a="1"/>
  <c r="Z322" i="14" s="1"/>
  <c r="V332" i="14" s="1"/>
  <c r="P301" i="14"/>
  <c r="AE299" i="14"/>
  <c r="Y309" i="14" s="1"/>
  <c r="T299" i="14"/>
  <c r="U299" i="14"/>
  <c r="R309" i="14" s="1"/>
  <c r="Y321" i="14" a="1"/>
  <c r="Y321" i="14" s="1"/>
  <c r="T322" i="14" a="1"/>
  <c r="T322" i="14" s="1"/>
  <c r="AG322" i="14" a="1"/>
  <c r="AG322" i="14" s="1"/>
  <c r="Z332" i="14" s="1"/>
  <c r="AH322" i="14" a="1"/>
  <c r="AH322" i="14" s="1"/>
  <c r="AD323" i="14" a="1"/>
  <c r="AD323" i="14" s="1"/>
  <c r="AK323" i="14" a="1"/>
  <c r="AK323" i="14" s="1"/>
  <c r="V318" i="14" a="1"/>
  <c r="V318" i="14" s="1"/>
  <c r="AP318" i="14" a="1"/>
  <c r="AP318" i="14" s="1"/>
  <c r="W321" i="14" a="1"/>
  <c r="W321" i="14" s="1"/>
  <c r="S331" i="14" s="1"/>
  <c r="AQ318" i="14" a="1"/>
  <c r="AQ318" i="14" s="1"/>
  <c r="AG328" i="14" s="1"/>
  <c r="AN301" i="14"/>
  <c r="R300" i="14"/>
  <c r="AA300" i="14"/>
  <c r="W310" i="14" s="1"/>
  <c r="O299" i="14"/>
  <c r="O309" i="14" s="1"/>
  <c r="M301" i="14"/>
  <c r="M299" i="14"/>
  <c r="L379" i="14"/>
  <c r="L43" i="14"/>
  <c r="L374" i="14"/>
  <c r="L38" i="14"/>
  <c r="L381" i="14"/>
  <c r="L45" i="14"/>
  <c r="AQ946" i="14"/>
  <c r="AG957" i="14" s="1"/>
  <c r="U633" i="14"/>
  <c r="Q642" i="14" a="1"/>
  <c r="Q642" i="14" s="1"/>
  <c r="O323" i="14" a="1"/>
  <c r="O323" i="14" s="1"/>
  <c r="O333" i="14" s="1"/>
  <c r="AC301" i="14"/>
  <c r="X311" i="14" s="1"/>
  <c r="AQ299" i="14"/>
  <c r="AG309" i="14" s="1"/>
  <c r="AF299" i="14"/>
  <c r="AG299" i="14"/>
  <c r="Z309" i="14" s="1"/>
  <c r="N322" i="14" a="1"/>
  <c r="N322" i="14" s="1"/>
  <c r="N332" i="14" s="1"/>
  <c r="AS322" i="14" a="1"/>
  <c r="AS322" i="14" s="1"/>
  <c r="AH332" i="14" s="1"/>
  <c r="P323" i="14" a="1"/>
  <c r="P323" i="14" s="1"/>
  <c r="Q323" i="14" a="1"/>
  <c r="Q323" i="14" s="1"/>
  <c r="P333" i="14" s="1"/>
  <c r="O318" i="14" a="1"/>
  <c r="O318" i="14" s="1"/>
  <c r="O328" i="14" s="1"/>
  <c r="AQ323" i="14" a="1"/>
  <c r="AQ323" i="14" s="1"/>
  <c r="AG333" i="14" s="1"/>
  <c r="AC318" i="14" a="1"/>
  <c r="AC318" i="14" s="1"/>
  <c r="X328" i="14" s="1"/>
  <c r="AC321" i="14" a="1"/>
  <c r="AC321" i="14" s="1"/>
  <c r="X331" i="14" s="1"/>
  <c r="AP321" i="14" a="1"/>
  <c r="AP321" i="14" s="1"/>
  <c r="AD321" i="14" a="1"/>
  <c r="AD321" i="14" s="1"/>
  <c r="W301" i="14"/>
  <c r="S311" i="14" s="1"/>
  <c r="AK299" i="14"/>
  <c r="AA299" i="14"/>
  <c r="W309" i="14" s="1"/>
  <c r="AU296" i="14"/>
  <c r="AI306" i="14" s="1"/>
  <c r="L377" i="14"/>
  <c r="L41" i="14"/>
  <c r="L360" i="14"/>
  <c r="L24" i="14"/>
  <c r="L358" i="14"/>
  <c r="L22" i="14"/>
  <c r="J701" i="14"/>
  <c r="I391" i="14"/>
  <c r="J713" i="14"/>
  <c r="I403" i="14"/>
  <c r="L351" i="14"/>
  <c r="L15" i="14"/>
  <c r="L368" i="14"/>
  <c r="L32" i="14"/>
  <c r="W946" i="14"/>
  <c r="S957" i="14" s="1"/>
  <c r="N633" i="14"/>
  <c r="U634" i="14"/>
  <c r="AN323" i="14" a="1"/>
  <c r="AN323" i="14" s="1"/>
  <c r="AP301" i="14"/>
  <c r="S300" i="14"/>
  <c r="Q310" i="14" s="1"/>
  <c r="AR299" i="14"/>
  <c r="AS299" i="14"/>
  <c r="AH309" i="14" s="1"/>
  <c r="AM322" i="14" a="1"/>
  <c r="AM322" i="14" s="1"/>
  <c r="AE332" i="14" s="1"/>
  <c r="AH323" i="14" a="1"/>
  <c r="AH323" i="14" s="1"/>
  <c r="V323" i="14" a="1"/>
  <c r="V323" i="14" s="1"/>
  <c r="W323" i="14" a="1"/>
  <c r="W323" i="14" s="1"/>
  <c r="S333" i="14" s="1"/>
  <c r="U318" i="14" a="1"/>
  <c r="U318" i="14" s="1"/>
  <c r="R328" i="14" s="1"/>
  <c r="AO318" i="14" a="1"/>
  <c r="AO318" i="14" s="1"/>
  <c r="AF328" i="14" s="1"/>
  <c r="AI318" i="14" a="1"/>
  <c r="AI318" i="14" s="1"/>
  <c r="AA328" i="14" s="1"/>
  <c r="AI321" i="14" a="1"/>
  <c r="AI321" i="14" s="1"/>
  <c r="AA331" i="14" s="1"/>
  <c r="Y322" i="14" a="1"/>
  <c r="Y322" i="14" s="1"/>
  <c r="M322" i="14" a="1"/>
  <c r="M322" i="14" s="1"/>
  <c r="AL300" i="14"/>
  <c r="AD310" i="14" s="1"/>
  <c r="R299" i="14"/>
  <c r="AF321" i="14" a="1"/>
  <c r="AF321" i="14" s="1"/>
  <c r="AH300" i="14"/>
  <c r="L363" i="14"/>
  <c r="L27" i="14"/>
  <c r="L346" i="14"/>
  <c r="L10" i="14"/>
  <c r="L422" i="14"/>
  <c r="L86" i="14"/>
  <c r="J685" i="14"/>
  <c r="I375" i="14"/>
  <c r="U946" i="14"/>
  <c r="R957" i="14" s="1"/>
  <c r="Z946" i="14"/>
  <c r="V957" i="14" s="1"/>
  <c r="P633" i="14"/>
  <c r="R642" i="14" a="1"/>
  <c r="R642" i="14" s="1"/>
  <c r="AR301" i="14"/>
  <c r="M296" i="14"/>
  <c r="AE318" i="14" a="1"/>
  <c r="AE318" i="14" s="1"/>
  <c r="Y328" i="14" s="1"/>
  <c r="AE300" i="14"/>
  <c r="Y310" i="14" s="1"/>
  <c r="T300" i="14"/>
  <c r="U300" i="14"/>
  <c r="R310" i="14" s="1"/>
  <c r="AB323" i="14" a="1"/>
  <c r="AB323" i="14" s="1"/>
  <c r="M318" i="14" a="1"/>
  <c r="M318" i="14" s="1"/>
  <c r="AO323" i="14" a="1"/>
  <c r="AO323" i="14" s="1"/>
  <c r="AF333" i="14" s="1"/>
  <c r="AP323" i="14" a="1"/>
  <c r="AP323" i="14" s="1"/>
  <c r="AB318" i="14" a="1"/>
  <c r="AB318" i="14" s="1"/>
  <c r="AU318" i="14" a="1"/>
  <c r="AU318" i="14" s="1"/>
  <c r="AI328" i="14" s="1"/>
  <c r="P321" i="14" a="1"/>
  <c r="P321" i="14" s="1"/>
  <c r="R322" i="14" a="1"/>
  <c r="R322" i="14" s="1"/>
  <c r="AE322" i="14" a="1"/>
  <c r="AE322" i="14" s="1"/>
  <c r="Y332" i="14" s="1"/>
  <c r="S322" i="14" a="1"/>
  <c r="S322" i="14" s="1"/>
  <c r="Q332" i="14" s="1"/>
  <c r="AO301" i="14"/>
  <c r="AF311" i="14" s="1"/>
  <c r="V300" i="14"/>
  <c r="AI296" i="14"/>
  <c r="AA306" i="14" s="1"/>
  <c r="AI299" i="14"/>
  <c r="AA309" i="14" s="1"/>
  <c r="AI300" i="14"/>
  <c r="AA310" i="14" s="1"/>
  <c r="N300" i="14"/>
  <c r="N310" i="14" s="1"/>
  <c r="L394" i="14"/>
  <c r="L58" i="14"/>
  <c r="O946" i="14"/>
  <c r="O957" i="14" s="1"/>
  <c r="AH946" i="14"/>
  <c r="AM946" i="14"/>
  <c r="AE957" i="14" s="1"/>
  <c r="AD635" i="14"/>
  <c r="Q633" i="14"/>
  <c r="Z301" i="14"/>
  <c r="V311" i="14" s="1"/>
  <c r="Z296" i="14"/>
  <c r="V306" i="14" s="1"/>
  <c r="R321" i="14" a="1"/>
  <c r="R321" i="14" s="1"/>
  <c r="AQ300" i="14"/>
  <c r="AG310" i="14" s="1"/>
  <c r="AF300" i="14"/>
  <c r="AG300" i="14"/>
  <c r="Z310" i="14" s="1"/>
  <c r="Z321" i="14" a="1"/>
  <c r="Z321" i="14" s="1"/>
  <c r="V331" i="14" s="1"/>
  <c r="S318" i="14" a="1"/>
  <c r="S318" i="14" s="1"/>
  <c r="Q328" i="14" s="1"/>
  <c r="T318" i="14" a="1"/>
  <c r="T318" i="14" s="1"/>
  <c r="AN318" i="14" a="1"/>
  <c r="AN318" i="14" s="1"/>
  <c r="AH318" i="14" a="1"/>
  <c r="AH318" i="14" s="1"/>
  <c r="AB321" i="14" a="1"/>
  <c r="AB321" i="14" s="1"/>
  <c r="V321" i="14" a="1"/>
  <c r="V321" i="14" s="1"/>
  <c r="AK322" i="14" a="1"/>
  <c r="AK322" i="14" s="1"/>
  <c r="N323" i="14" a="1"/>
  <c r="N323" i="14" s="1"/>
  <c r="N333" i="14" s="1"/>
  <c r="AL322" i="14" a="1"/>
  <c r="AL322" i="14" s="1"/>
  <c r="AD332" i="14" s="1"/>
  <c r="AM300" i="14"/>
  <c r="AE310" i="14" s="1"/>
  <c r="AL299" i="14"/>
  <c r="AD309" i="14" s="1"/>
  <c r="O296" i="14"/>
  <c r="O306" i="14" s="1"/>
  <c r="AB296" i="14"/>
  <c r="O301" i="14"/>
  <c r="O311" i="14" s="1"/>
  <c r="AU300" i="14"/>
  <c r="AI310" i="14" s="1"/>
  <c r="AS296" i="14"/>
  <c r="AH306" i="14" s="1"/>
  <c r="J704" i="14"/>
  <c r="I394" i="14"/>
  <c r="J657" i="14"/>
  <c r="I347" i="14"/>
  <c r="L386" i="14"/>
  <c r="L50" i="14"/>
  <c r="L415" i="14"/>
  <c r="L79" i="14"/>
  <c r="L367" i="14"/>
  <c r="L31" i="14"/>
  <c r="J679" i="14"/>
  <c r="I369" i="14"/>
  <c r="L410" i="14"/>
  <c r="L74" i="14"/>
  <c r="AN946" i="14"/>
  <c r="AB946" i="14"/>
  <c r="T946" i="14"/>
  <c r="N635" i="14"/>
  <c r="U322" i="14" a="1"/>
  <c r="U322" i="14" s="1"/>
  <c r="R332" i="14" s="1"/>
  <c r="AP300" i="14"/>
  <c r="AL296" i="14"/>
  <c r="AD306" i="14" s="1"/>
  <c r="AQ321" i="14" a="1"/>
  <c r="AQ321" i="14" s="1"/>
  <c r="AG331" i="14" s="1"/>
  <c r="S301" i="14"/>
  <c r="Q311" i="14" s="1"/>
  <c r="AR300" i="14"/>
  <c r="AS300" i="14"/>
  <c r="AH310" i="14" s="1"/>
  <c r="O322" i="14" a="1"/>
  <c r="O322" i="14" s="1"/>
  <c r="O332" i="14" s="1"/>
  <c r="Z318" i="14" a="1"/>
  <c r="Z318" i="14" s="1"/>
  <c r="V328" i="14" s="1"/>
  <c r="AA318" i="14" a="1"/>
  <c r="AA318" i="14" s="1"/>
  <c r="W328" i="14" s="1"/>
  <c r="AT318" i="14" a="1"/>
  <c r="AT318" i="14" s="1"/>
  <c r="O321" i="14" a="1"/>
  <c r="O321" i="14" s="1"/>
  <c r="O331" i="14" s="1"/>
  <c r="AH321" i="14" a="1"/>
  <c r="AH321" i="14" s="1"/>
  <c r="AO321" i="14" a="1"/>
  <c r="AO321" i="14" s="1"/>
  <c r="AF331" i="14" s="1"/>
  <c r="AQ322" i="14" a="1"/>
  <c r="AQ322" i="14" s="1"/>
  <c r="AG332" i="14" s="1"/>
  <c r="T323" i="14" a="1"/>
  <c r="T323" i="14" s="1"/>
  <c r="AR322" i="14" a="1"/>
  <c r="AR322" i="14" s="1"/>
  <c r="AQ301" i="14"/>
  <c r="AG311" i="14" s="1"/>
  <c r="W300" i="14"/>
  <c r="S310" i="14" s="1"/>
  <c r="V299" i="14"/>
  <c r="AL301" i="14"/>
  <c r="AD311" i="14" s="1"/>
  <c r="AH299" i="14"/>
  <c r="AK301" i="14"/>
  <c r="AF296" i="14"/>
  <c r="L343" i="14"/>
  <c r="L7" i="14"/>
  <c r="L413" i="14"/>
  <c r="L77" i="14"/>
  <c r="L406" i="14"/>
  <c r="L70" i="14"/>
  <c r="AO301" i="13"/>
  <c r="AF311" i="13" s="1"/>
  <c r="AG321" i="13" a="1"/>
  <c r="AG321" i="13" s="1"/>
  <c r="Z331" i="13" s="1"/>
  <c r="AG318" i="13" a="1"/>
  <c r="AG318" i="13" s="1"/>
  <c r="Z328" i="13" s="1"/>
  <c r="T318" i="13" a="1"/>
  <c r="T318" i="13" s="1"/>
  <c r="AI299" i="13"/>
  <c r="AA309" i="13" s="1"/>
  <c r="AR322" i="13" a="1"/>
  <c r="AR322" i="13" s="1"/>
  <c r="V296" i="13"/>
  <c r="AL321" i="13" a="1"/>
  <c r="AL321" i="13" s="1"/>
  <c r="AD331" i="13" s="1"/>
  <c r="Z301" i="13"/>
  <c r="V311" i="13" s="1"/>
  <c r="AN321" i="13" a="1"/>
  <c r="AN321" i="13" s="1"/>
  <c r="AS318" i="13" a="1"/>
  <c r="AS318" i="13" s="1"/>
  <c r="AH328" i="13" s="1"/>
  <c r="AS321" i="13" a="1"/>
  <c r="AS321" i="13" s="1"/>
  <c r="AH331" i="13" s="1"/>
  <c r="AD322" i="13" a="1"/>
  <c r="AD322" i="13" s="1"/>
  <c r="AF323" i="13" a="1"/>
  <c r="AF323" i="13" s="1"/>
  <c r="Z318" i="13" a="1"/>
  <c r="Z318" i="13" s="1"/>
  <c r="V328" i="13" s="1"/>
  <c r="M296" i="13"/>
  <c r="AJ323" i="13"/>
  <c r="AC333" i="13" s="1"/>
  <c r="AN296" i="13"/>
  <c r="AH301" i="13"/>
  <c r="AR296" i="13"/>
  <c r="AM299" i="13"/>
  <c r="AE309" i="13" s="1"/>
  <c r="V300" i="13"/>
  <c r="AS299" i="13"/>
  <c r="AH309" i="13" s="1"/>
  <c r="L68" i="13"/>
  <c r="L404" i="13"/>
  <c r="T635" i="13"/>
  <c r="AC300" i="13"/>
  <c r="X310" i="13" s="1"/>
  <c r="AQ321" i="13" a="1"/>
  <c r="AQ321" i="13" s="1"/>
  <c r="AG331" i="13" s="1"/>
  <c r="AE321" i="13" a="1"/>
  <c r="AE321" i="13" s="1"/>
  <c r="Y331" i="13" s="1"/>
  <c r="AK318" i="13" a="1"/>
  <c r="AK318" i="13" s="1"/>
  <c r="W300" i="13"/>
  <c r="S310" i="13" s="1"/>
  <c r="AN323" i="13" a="1"/>
  <c r="AN323" i="13" s="1"/>
  <c r="AU296" i="13"/>
  <c r="AI306" i="13" s="1"/>
  <c r="AS322" i="13" a="1"/>
  <c r="AS322" i="13" s="1"/>
  <c r="AH332" i="13" s="1"/>
  <c r="O318" i="13" a="1"/>
  <c r="O318" i="13" s="1"/>
  <c r="O328" i="13" s="1"/>
  <c r="AU322" i="13" a="1"/>
  <c r="AU322" i="13" s="1"/>
  <c r="AI332" i="13" s="1"/>
  <c r="AF321" i="13" a="1"/>
  <c r="AF321" i="13" s="1"/>
  <c r="AH322" i="13" a="1"/>
  <c r="AH322" i="13" s="1"/>
  <c r="S323" i="13" a="1"/>
  <c r="S323" i="13" s="1"/>
  <c r="Q333" i="13" s="1"/>
  <c r="W321" i="13" a="1"/>
  <c r="W321" i="13" s="1"/>
  <c r="S331" i="13" s="1"/>
  <c r="AM322" i="13" a="1"/>
  <c r="AM322" i="13" s="1"/>
  <c r="AE332" i="13" s="1"/>
  <c r="M295" i="13"/>
  <c r="AK296" i="13"/>
  <c r="R300" i="13"/>
  <c r="AN300" i="13"/>
  <c r="AA301" i="13"/>
  <c r="W311" i="13" s="1"/>
  <c r="AE301" i="13"/>
  <c r="Y311" i="13" s="1"/>
  <c r="Q296" i="13"/>
  <c r="P306" i="13" s="1"/>
  <c r="L361" i="13"/>
  <c r="L25" i="13"/>
  <c r="AB947" i="13"/>
  <c r="AF299" i="13"/>
  <c r="AA322" i="13" a="1"/>
  <c r="AA322" i="13" s="1"/>
  <c r="W332" i="13" s="1"/>
  <c r="Y321" i="13" a="1"/>
  <c r="Y321" i="13" s="1"/>
  <c r="AI300" i="13"/>
  <c r="AA310" i="13" s="1"/>
  <c r="N318" i="13" a="1"/>
  <c r="N318" i="13" s="1"/>
  <c r="N328" i="13" s="1"/>
  <c r="M299" i="13"/>
  <c r="AO323" i="13" a="1"/>
  <c r="AO323" i="13" s="1"/>
  <c r="AF333" i="13" s="1"/>
  <c r="V318" i="13" a="1"/>
  <c r="V318" i="13" s="1"/>
  <c r="AG323" i="13" a="1"/>
  <c r="AG323" i="13" s="1"/>
  <c r="Z333" i="13" s="1"/>
  <c r="O322" i="13" a="1"/>
  <c r="O322" i="13" s="1"/>
  <c r="O332" i="13" s="1"/>
  <c r="Q323" i="13" a="1"/>
  <c r="Q323" i="13" s="1"/>
  <c r="P333" i="13" s="1"/>
  <c r="AL323" i="13" a="1"/>
  <c r="AL323" i="13" s="1"/>
  <c r="AD333" i="13" s="1"/>
  <c r="AP321" i="13" a="1"/>
  <c r="AP321" i="13" s="1"/>
  <c r="Y323" i="13" a="1"/>
  <c r="Y323" i="13" s="1"/>
  <c r="AQ296" i="13"/>
  <c r="AG306" i="13" s="1"/>
  <c r="R318" i="13" a="1"/>
  <c r="R318" i="13" s="1"/>
  <c r="AG301" i="13"/>
  <c r="Z311" i="13" s="1"/>
  <c r="S301" i="13"/>
  <c r="Q311" i="13" s="1"/>
  <c r="V301" i="13"/>
  <c r="U299" i="13"/>
  <c r="R309" i="13" s="1"/>
  <c r="AA299" i="13"/>
  <c r="W309" i="13" s="1"/>
  <c r="L356" i="13"/>
  <c r="L20" i="13"/>
  <c r="Q299" i="13"/>
  <c r="P309" i="13" s="1"/>
  <c r="T301" i="13"/>
  <c r="AH323" i="13" a="1"/>
  <c r="AH323" i="13" s="1"/>
  <c r="AT321" i="13" a="1"/>
  <c r="AT321" i="13" s="1"/>
  <c r="AU300" i="13"/>
  <c r="AI310" i="13" s="1"/>
  <c r="U318" i="13" a="1"/>
  <c r="U318" i="13" s="1"/>
  <c r="R328" i="13" s="1"/>
  <c r="Y299" i="13"/>
  <c r="W296" i="13"/>
  <c r="S306" i="13" s="1"/>
  <c r="AE318" i="13" a="1"/>
  <c r="AE318" i="13" s="1"/>
  <c r="Y328" i="13" s="1"/>
  <c r="AQ323" i="13" a="1"/>
  <c r="AQ323" i="13" s="1"/>
  <c r="AG333" i="13" s="1"/>
  <c r="U322" i="13" a="1"/>
  <c r="U322" i="13" s="1"/>
  <c r="R332" i="13" s="1"/>
  <c r="W323" i="13" a="1"/>
  <c r="W323" i="13" s="1"/>
  <c r="S333" i="13" s="1"/>
  <c r="AR323" i="13" a="1"/>
  <c r="AR323" i="13" s="1"/>
  <c r="Y322" i="13" a="1"/>
  <c r="Y322" i="13" s="1"/>
  <c r="AQ318" i="13" a="1"/>
  <c r="AQ318" i="13" s="1"/>
  <c r="AG328" i="13" s="1"/>
  <c r="AF296" i="13"/>
  <c r="Z296" i="13"/>
  <c r="V306" i="13" s="1"/>
  <c r="AS317" i="13" a="1"/>
  <c r="AS317" i="13" s="1"/>
  <c r="AH327" i="13" s="1"/>
  <c r="O300" i="13"/>
  <c r="O310" i="13" s="1"/>
  <c r="AN301" i="13"/>
  <c r="AQ301" i="13"/>
  <c r="AG311" i="13" s="1"/>
  <c r="AP299" i="13"/>
  <c r="AT299" i="13"/>
  <c r="J676" i="13"/>
  <c r="I366" i="13"/>
  <c r="J665" i="13"/>
  <c r="I355" i="13"/>
  <c r="AT296" i="13"/>
  <c r="AO300" i="13"/>
  <c r="AF310" i="13" s="1"/>
  <c r="S318" i="13" a="1"/>
  <c r="S318" i="13" s="1"/>
  <c r="Q328" i="13" s="1"/>
  <c r="AF322" i="13" a="1"/>
  <c r="AF322" i="13" s="1"/>
  <c r="W301" i="13"/>
  <c r="S311" i="13" s="1"/>
  <c r="AD318" i="13" a="1"/>
  <c r="AD318" i="13" s="1"/>
  <c r="AK299" i="13"/>
  <c r="N299" i="13"/>
  <c r="N309" i="13" s="1"/>
  <c r="AU318" i="13" a="1"/>
  <c r="AU318" i="13" s="1"/>
  <c r="AI328" i="13" s="1"/>
  <c r="P318" i="13" a="1"/>
  <c r="P318" i="13" s="1"/>
  <c r="AN322" i="13" a="1"/>
  <c r="AN322" i="13" s="1"/>
  <c r="AP323" i="13" a="1"/>
  <c r="AP323" i="13" s="1"/>
  <c r="AP318" i="13" a="1"/>
  <c r="AP318" i="13" s="1"/>
  <c r="AE322" i="13" a="1"/>
  <c r="AE322" i="13" s="1"/>
  <c r="Y332" i="13" s="1"/>
  <c r="AK323" i="13" a="1"/>
  <c r="AK323" i="13" s="1"/>
  <c r="AR301" i="13"/>
  <c r="AH300" i="13"/>
  <c r="AR321" i="13" a="1"/>
  <c r="AR321" i="13" s="1"/>
  <c r="O299" i="13"/>
  <c r="O309" i="13" s="1"/>
  <c r="R299" i="13"/>
  <c r="AS300" i="13"/>
  <c r="AH310" i="13" s="1"/>
  <c r="AD300" i="13"/>
  <c r="L426" i="13"/>
  <c r="L90" i="13"/>
  <c r="AE296" i="13"/>
  <c r="Y306" i="13" s="1"/>
  <c r="AR299" i="13"/>
  <c r="AR318" i="13" a="1"/>
  <c r="AR318" i="13" s="1"/>
  <c r="AP322" i="13" a="1"/>
  <c r="AP322" i="13" s="1"/>
  <c r="AI301" i="13"/>
  <c r="AA311" i="13" s="1"/>
  <c r="AL318" i="13" a="1"/>
  <c r="AL318" i="13" s="1"/>
  <c r="AD328" i="13" s="1"/>
  <c r="M300" i="13"/>
  <c r="Z299" i="13"/>
  <c r="V309" i="13" s="1"/>
  <c r="R321" i="13" a="1"/>
  <c r="R321" i="13" s="1"/>
  <c r="AF318" i="13" a="1"/>
  <c r="AF318" i="13" s="1"/>
  <c r="AT322" i="13" a="1"/>
  <c r="AT322" i="13" s="1"/>
  <c r="AC318" i="13" a="1"/>
  <c r="AC318" i="13" s="1"/>
  <c r="X328" i="13" s="1"/>
  <c r="AC321" i="13" a="1"/>
  <c r="AC321" i="13" s="1"/>
  <c r="X331" i="13" s="1"/>
  <c r="N323" i="13" a="1"/>
  <c r="N323" i="13" s="1"/>
  <c r="N333" i="13" s="1"/>
  <c r="AD321" i="13" a="1"/>
  <c r="AD321" i="13" s="1"/>
  <c r="AC301" i="13"/>
  <c r="X311" i="13" s="1"/>
  <c r="AG300" i="13"/>
  <c r="Z310" i="13" s="1"/>
  <c r="Q301" i="13"/>
  <c r="P311" i="13" s="1"/>
  <c r="AH299" i="13"/>
  <c r="AN299" i="13"/>
  <c r="AB301" i="13"/>
  <c r="O301" i="13"/>
  <c r="O311" i="13" s="1"/>
  <c r="L344" i="13"/>
  <c r="L8" i="13"/>
  <c r="J722" i="13"/>
  <c r="I412" i="13"/>
  <c r="L346" i="13"/>
  <c r="L10" i="13"/>
  <c r="O296" i="13"/>
  <c r="O306" i="13" s="1"/>
  <c r="AU323" i="13" a="1"/>
  <c r="AU323" i="13" s="1"/>
  <c r="AI333" i="13" s="1"/>
  <c r="AC299" i="13"/>
  <c r="X309" i="13" s="1"/>
  <c r="M321" i="13" a="1"/>
  <c r="M321" i="13" s="1"/>
  <c r="AB323" i="13" a="1"/>
  <c r="AB323" i="13" s="1"/>
  <c r="AU301" i="13"/>
  <c r="AI311" i="13" s="1"/>
  <c r="AT318" i="13" a="1"/>
  <c r="AT318" i="13" s="1"/>
  <c r="Y300" i="13"/>
  <c r="AL299" i="13"/>
  <c r="AD309" i="13" s="1"/>
  <c r="AB321" i="13" a="1"/>
  <c r="AB321" i="13" s="1"/>
  <c r="S321" i="13" a="1"/>
  <c r="S321" i="13" s="1"/>
  <c r="Q331" i="13" s="1"/>
  <c r="AC323" i="13" a="1"/>
  <c r="AC323" i="13" s="1"/>
  <c r="X333" i="13" s="1"/>
  <c r="AI318" i="13" a="1"/>
  <c r="AI318" i="13" s="1"/>
  <c r="AA328" i="13" s="1"/>
  <c r="AI321" i="13" a="1"/>
  <c r="AI321" i="13" s="1"/>
  <c r="AA331" i="13" s="1"/>
  <c r="T323" i="13" a="1"/>
  <c r="T323" i="13" s="1"/>
  <c r="AA318" i="13" a="1"/>
  <c r="AA318" i="13" s="1"/>
  <c r="W328" i="13" s="1"/>
  <c r="AF300" i="13"/>
  <c r="AE300" i="13"/>
  <c r="Y310" i="13" s="1"/>
  <c r="AD299" i="13"/>
  <c r="S300" i="13"/>
  <c r="Q310" i="13" s="1"/>
  <c r="U300" i="13"/>
  <c r="R310" i="13" s="1"/>
  <c r="V299" i="13"/>
  <c r="AF301" i="13"/>
  <c r="N634" i="13"/>
  <c r="L339" i="13"/>
  <c r="L3" i="13"/>
  <c r="L397" i="13"/>
  <c r="L61" i="13"/>
  <c r="L385" i="13"/>
  <c r="L49" i="13"/>
  <c r="AO322" i="13" a="1"/>
  <c r="AO322" i="13" s="1"/>
  <c r="AF332" i="13" s="1"/>
  <c r="AP296" i="13"/>
  <c r="AH321" i="13" a="1"/>
  <c r="AH321" i="13" s="1"/>
  <c r="T296" i="13"/>
  <c r="M318" i="13" a="1"/>
  <c r="M318" i="13" s="1"/>
  <c r="AA321" i="13" a="1"/>
  <c r="AA321" i="13" s="1"/>
  <c r="W331" i="13" s="1"/>
  <c r="AK300" i="13"/>
  <c r="N300" i="13"/>
  <c r="N310" i="13" s="1"/>
  <c r="N322" i="13" a="1"/>
  <c r="N322" i="13" s="1"/>
  <c r="N332" i="13" s="1"/>
  <c r="P322" i="13" a="1"/>
  <c r="P322" i="13" s="1"/>
  <c r="AI323" i="13" a="1"/>
  <c r="AI323" i="13" s="1"/>
  <c r="AA333" i="13" s="1"/>
  <c r="P321" i="13" a="1"/>
  <c r="P321" i="13" s="1"/>
  <c r="R322" i="13" a="1"/>
  <c r="R322" i="13" s="1"/>
  <c r="AM323" i="13" a="1"/>
  <c r="AM323" i="13" s="1"/>
  <c r="AE333" i="13" s="1"/>
  <c r="AD296" i="13"/>
  <c r="AM301" i="13"/>
  <c r="AE311" i="13" s="1"/>
  <c r="N296" i="13"/>
  <c r="N306" i="13" s="1"/>
  <c r="AM300" i="13"/>
  <c r="AE310" i="13" s="1"/>
  <c r="AP300" i="13"/>
  <c r="AQ299" i="13"/>
  <c r="AG309" i="13" s="1"/>
  <c r="T299" i="13"/>
  <c r="L380" i="13"/>
  <c r="L44" i="13"/>
  <c r="AH318" i="13" a="1"/>
  <c r="AH318" i="13" s="1"/>
  <c r="AB296" i="13"/>
  <c r="T322" i="13" a="1"/>
  <c r="T322" i="13" s="1"/>
  <c r="AG296" i="13"/>
  <c r="Z306" i="13" s="1"/>
  <c r="O321" i="13" a="1"/>
  <c r="O321" i="13" s="1"/>
  <c r="O331" i="13" s="1"/>
  <c r="M322" i="13" a="1"/>
  <c r="M322" i="13" s="1"/>
  <c r="M301" i="13"/>
  <c r="Z300" i="13"/>
  <c r="V310" i="13" s="1"/>
  <c r="AI322" i="13" a="1"/>
  <c r="AI322" i="13" s="1"/>
  <c r="AA332" i="13" s="1"/>
  <c r="AL322" i="13" a="1"/>
  <c r="AL322" i="13" s="1"/>
  <c r="AD332" i="13" s="1"/>
  <c r="N321" i="13" a="1"/>
  <c r="N321" i="13" s="1"/>
  <c r="N331" i="13" s="1"/>
  <c r="V321" i="13" a="1"/>
  <c r="V321" i="13" s="1"/>
  <c r="AK322" i="13" a="1"/>
  <c r="AK322" i="13" s="1"/>
  <c r="AS323" i="13" a="1"/>
  <c r="AS323" i="13" s="1"/>
  <c r="AH333" i="13" s="1"/>
  <c r="R296" i="13"/>
  <c r="AO296" i="13"/>
  <c r="AF306" i="13" s="1"/>
  <c r="AL296" i="13"/>
  <c r="AD306" i="13" s="1"/>
  <c r="S296" i="13"/>
  <c r="Q306" i="13" s="1"/>
  <c r="U301" i="13"/>
  <c r="R311" i="13" s="1"/>
  <c r="AS301" i="13"/>
  <c r="AH311" i="13" s="1"/>
  <c r="AA300" i="13"/>
  <c r="W310" i="13" s="1"/>
  <c r="Q300" i="13"/>
  <c r="P310" i="13" s="1"/>
  <c r="L416" i="13"/>
  <c r="L80" i="13"/>
  <c r="L376" i="13"/>
  <c r="L40" i="13"/>
  <c r="AP968" i="13" a="1"/>
  <c r="AP968" i="13" s="1"/>
  <c r="O323" i="13" a="1"/>
  <c r="O323" i="13" s="1"/>
  <c r="O333" i="13" s="1"/>
  <c r="Q318" i="13" a="1"/>
  <c r="Q318" i="13" s="1"/>
  <c r="P328" i="13" s="1"/>
  <c r="P323" i="13" a="1"/>
  <c r="P323" i="13" s="1"/>
  <c r="AS296" i="13"/>
  <c r="AH306" i="13" s="1"/>
  <c r="AK321" i="13" a="1"/>
  <c r="AK321" i="13" s="1"/>
  <c r="AG322" i="13" a="1"/>
  <c r="AG322" i="13" s="1"/>
  <c r="Z332" i="13" s="1"/>
  <c r="Y301" i="13"/>
  <c r="AL300" i="13"/>
  <c r="AD310" i="13" s="1"/>
  <c r="U323" i="13" a="1"/>
  <c r="U323" i="13" s="1"/>
  <c r="R333" i="13" s="1"/>
  <c r="V323" i="13" a="1"/>
  <c r="V323" i="13" s="1"/>
  <c r="T321" i="13" a="1"/>
  <c r="T321" i="13" s="1"/>
  <c r="AO321" i="13" a="1"/>
  <c r="AO321" i="13" s="1"/>
  <c r="AF331" i="13" s="1"/>
  <c r="AQ322" i="13" a="1"/>
  <c r="AQ322" i="13" s="1"/>
  <c r="AG332" i="13" s="1"/>
  <c r="Y296" i="13"/>
  <c r="AC296" i="13"/>
  <c r="X306" i="13" s="1"/>
  <c r="AM296" i="13"/>
  <c r="AE306" i="13" s="1"/>
  <c r="AP301" i="13"/>
  <c r="S299" i="13"/>
  <c r="Q309" i="13" s="1"/>
  <c r="AT300" i="13"/>
  <c r="P301" i="13"/>
  <c r="L411" i="13"/>
  <c r="L75" i="13"/>
  <c r="L367" i="13"/>
  <c r="L31" i="13"/>
  <c r="Y318" i="13" a="1"/>
  <c r="Y318" i="13" s="1"/>
  <c r="AT301" i="13"/>
  <c r="W299" i="13"/>
  <c r="S309" i="13" s="1"/>
  <c r="V322" i="13" a="1"/>
  <c r="V322" i="13" s="1"/>
  <c r="AD323" i="13" a="1"/>
  <c r="AD323" i="13" s="1"/>
  <c r="AK301" i="13"/>
  <c r="N301" i="13"/>
  <c r="N311" i="13" s="1"/>
  <c r="AE323" i="13" a="1"/>
  <c r="AE323" i="13" s="1"/>
  <c r="Y333" i="13" s="1"/>
  <c r="AM318" i="13" a="1"/>
  <c r="AM318" i="13" s="1"/>
  <c r="AE328" i="13" s="1"/>
  <c r="AM321" i="13" a="1"/>
  <c r="AM321" i="13" s="1"/>
  <c r="AE331" i="13" s="1"/>
  <c r="AU321" i="13" a="1"/>
  <c r="AU321" i="13" s="1"/>
  <c r="AI331" i="13" s="1"/>
  <c r="AH296" i="13"/>
  <c r="AN318" i="13" a="1"/>
  <c r="AN318" i="13" s="1"/>
  <c r="W318" i="13" a="1"/>
  <c r="W318" i="13" s="1"/>
  <c r="S328" i="13" s="1"/>
  <c r="AE299" i="13"/>
  <c r="Y309" i="13" s="1"/>
  <c r="AA296" i="13"/>
  <c r="W306" i="13" s="1"/>
  <c r="P299" i="13"/>
  <c r="AO299" i="13"/>
  <c r="AF309" i="13" s="1"/>
  <c r="AD301" i="13"/>
  <c r="L410" i="13"/>
  <c r="L74" i="13"/>
  <c r="Q947" i="13"/>
  <c r="P958" i="13" s="1"/>
  <c r="AO947" i="13"/>
  <c r="AF958" i="13" s="1"/>
  <c r="AC968" i="13" a="1"/>
  <c r="AC968" i="13" s="1"/>
  <c r="X979" i="13" s="1"/>
  <c r="AS969" i="13" a="1"/>
  <c r="AS969" i="13" s="1"/>
  <c r="AH980" i="13" s="1"/>
  <c r="P295" i="13"/>
  <c r="S317" i="13" a="1"/>
  <c r="S317" i="13" s="1"/>
  <c r="Q327" i="13" s="1"/>
  <c r="L343" i="13"/>
  <c r="L7" i="13"/>
  <c r="L394" i="13"/>
  <c r="L58" i="13"/>
  <c r="L374" i="13"/>
  <c r="L38" i="13"/>
  <c r="R301" i="13"/>
  <c r="J669" i="13"/>
  <c r="I359" i="13"/>
  <c r="O947" i="13"/>
  <c r="O958" i="13" s="1"/>
  <c r="AL947" i="13"/>
  <c r="AD958" i="13" s="1"/>
  <c r="U970" i="13" a="1"/>
  <c r="U970" i="13" s="1"/>
  <c r="R981" i="13" s="1"/>
  <c r="U634" i="13"/>
  <c r="X634" i="13"/>
  <c r="AT317" i="13" a="1"/>
  <c r="AT317" i="13" s="1"/>
  <c r="L341" i="13"/>
  <c r="L5" i="13"/>
  <c r="L352" i="13"/>
  <c r="L16" i="13"/>
  <c r="L406" i="13"/>
  <c r="L70" i="13"/>
  <c r="L370" i="13"/>
  <c r="L34" i="13"/>
  <c r="L364" i="13"/>
  <c r="L28" i="13"/>
  <c r="L390" i="13"/>
  <c r="L54" i="13"/>
  <c r="AP947" i="13"/>
  <c r="AA947" i="13"/>
  <c r="W958" i="13" s="1"/>
  <c r="AC947" i="13"/>
  <c r="X958" i="13" s="1"/>
  <c r="N947" i="13"/>
  <c r="N958" i="13" s="1"/>
  <c r="R644" i="13" a="1"/>
  <c r="R644" i="13" s="1"/>
  <c r="K9" i="10" s="1"/>
  <c r="O635" i="13"/>
  <c r="V317" i="13" a="1"/>
  <c r="V317" i="13" s="1"/>
  <c r="L418" i="13"/>
  <c r="L82" i="13"/>
  <c r="J701" i="13"/>
  <c r="I391" i="13"/>
  <c r="L405" i="13"/>
  <c r="L69" i="13"/>
  <c r="L32" i="13"/>
  <c r="L368" i="13"/>
  <c r="L353" i="13"/>
  <c r="L17" i="13"/>
  <c r="L348" i="13"/>
  <c r="L12" i="13"/>
  <c r="L4" i="13"/>
  <c r="L340" i="13"/>
  <c r="L355" i="13"/>
  <c r="L19" i="13"/>
  <c r="L371" i="13"/>
  <c r="L35" i="13"/>
  <c r="L424" i="13"/>
  <c r="L88" i="13"/>
  <c r="AE970" i="13" a="1"/>
  <c r="AE970" i="13" s="1"/>
  <c r="Y981" i="13" s="1"/>
  <c r="AN969" i="13" a="1"/>
  <c r="AN969" i="13" s="1"/>
  <c r="AT969" i="13" a="1"/>
  <c r="AT969" i="13" s="1"/>
  <c r="S295" i="13"/>
  <c r="Q305" i="13" s="1"/>
  <c r="L417" i="13"/>
  <c r="L81" i="13"/>
  <c r="J705" i="13"/>
  <c r="I395" i="13"/>
  <c r="L399" i="13"/>
  <c r="L63" i="13"/>
  <c r="L358" i="13"/>
  <c r="L22" i="13"/>
  <c r="L407" i="13"/>
  <c r="L71" i="13"/>
  <c r="AR947" i="13"/>
  <c r="AC970" i="13" a="1"/>
  <c r="AC970" i="13" s="1"/>
  <c r="X981" i="13" s="1"/>
  <c r="AE295" i="13"/>
  <c r="Y305" i="13" s="1"/>
  <c r="L383" i="13"/>
  <c r="L47" i="13"/>
  <c r="L372" i="13"/>
  <c r="L36" i="13"/>
  <c r="AZ735" i="13"/>
  <c r="BB89" i="13" s="1"/>
  <c r="J89" i="13"/>
  <c r="L360" i="13"/>
  <c r="L24" i="13"/>
  <c r="P947" i="13"/>
  <c r="AU947" i="13"/>
  <c r="AI958" i="13" s="1"/>
  <c r="AE947" i="13"/>
  <c r="Y958" i="13" s="1"/>
  <c r="AM947" i="13"/>
  <c r="AE958" i="13" s="1"/>
  <c r="V947" i="13"/>
  <c r="AF644" i="13" a="1"/>
  <c r="AF644" i="13" s="1"/>
  <c r="R295" i="13"/>
  <c r="AH317" i="13" a="1"/>
  <c r="AH317" i="13" s="1"/>
  <c r="L382" i="13"/>
  <c r="L46" i="13"/>
  <c r="L421" i="13"/>
  <c r="L85" i="13"/>
  <c r="J658" i="13"/>
  <c r="I348" i="13"/>
  <c r="AG947" i="13"/>
  <c r="Z958" i="13" s="1"/>
  <c r="AT947" i="13"/>
  <c r="R947" i="13"/>
  <c r="AS947" i="13"/>
  <c r="AH958" i="13" s="1"/>
  <c r="AH947" i="13"/>
  <c r="AT295" i="13"/>
  <c r="L362" i="13"/>
  <c r="L26" i="13"/>
  <c r="J657" i="13"/>
  <c r="I347" i="13"/>
  <c r="L402" i="13"/>
  <c r="L66" i="13"/>
  <c r="P296" i="13"/>
  <c r="T947" i="13"/>
  <c r="AF947" i="13"/>
  <c r="Z947" i="13"/>
  <c r="V958" i="13" s="1"/>
  <c r="U947" i="13"/>
  <c r="R958" i="13" s="1"/>
  <c r="W947" i="13"/>
  <c r="S958" i="13" s="1"/>
  <c r="U642" i="13" a="1"/>
  <c r="U642" i="13" s="1"/>
  <c r="M317" i="13" a="1"/>
  <c r="M317" i="13" s="1"/>
  <c r="L79" i="13"/>
  <c r="L415" i="13"/>
  <c r="J664" i="13"/>
  <c r="I354" i="13"/>
  <c r="S947" i="13"/>
  <c r="Q958" i="13" s="1"/>
  <c r="U968" i="13" a="1"/>
  <c r="U968" i="13" s="1"/>
  <c r="R979" i="13" s="1"/>
  <c r="T970" i="13" a="1"/>
  <c r="T970" i="13" s="1"/>
  <c r="AE969" i="13" a="1"/>
  <c r="AE969" i="13" s="1"/>
  <c r="Y980" i="13" s="1"/>
  <c r="AQ317" i="13" a="1"/>
  <c r="AQ317" i="13" s="1"/>
  <c r="AG327" i="13" s="1"/>
  <c r="AQ947" i="13"/>
  <c r="AG958" i="13" s="1"/>
  <c r="AI947" i="13"/>
  <c r="AA958" i="13" s="1"/>
  <c r="AG317" i="13" a="1"/>
  <c r="AG317" i="13" s="1"/>
  <c r="Z327" i="13" s="1"/>
  <c r="L379" i="13"/>
  <c r="L43" i="13"/>
  <c r="L412" i="13"/>
  <c r="L76" i="13"/>
  <c r="L55" i="13"/>
  <c r="L391" i="13"/>
  <c r="L419" i="13"/>
  <c r="L83" i="13"/>
  <c r="L400" i="13"/>
  <c r="L64" i="13"/>
  <c r="J693" i="13"/>
  <c r="I383" i="13"/>
  <c r="AD947" i="13"/>
  <c r="R634" i="13"/>
  <c r="L395" i="13"/>
  <c r="L59" i="13"/>
  <c r="L388" i="13"/>
  <c r="L52" i="13"/>
  <c r="J689" i="13"/>
  <c r="I379" i="13"/>
  <c r="L30" i="13"/>
  <c r="L366" i="13"/>
  <c r="L349" i="13"/>
  <c r="L13" i="13"/>
  <c r="AO296" i="12"/>
  <c r="AF306" i="12" s="1"/>
  <c r="I650" i="12"/>
  <c r="J4" i="12"/>
  <c r="L365" i="12"/>
  <c r="L29" i="12"/>
  <c r="AE946" i="12"/>
  <c r="Y957" i="12" s="1"/>
  <c r="AG299" i="12"/>
  <c r="Z309" i="12" s="1"/>
  <c r="L46" i="12"/>
  <c r="L382" i="12"/>
  <c r="L417" i="12"/>
  <c r="L81" i="12"/>
  <c r="L358" i="12"/>
  <c r="L22" i="12"/>
  <c r="Y296" i="12"/>
  <c r="L426" i="12"/>
  <c r="L90" i="12"/>
  <c r="L70" i="12"/>
  <c r="L406" i="12"/>
  <c r="L21" i="12"/>
  <c r="L357" i="12"/>
  <c r="AM296" i="12"/>
  <c r="AE306" i="12" s="1"/>
  <c r="L380" i="12"/>
  <c r="L44" i="12"/>
  <c r="L423" i="12"/>
  <c r="L87" i="12"/>
  <c r="L420" i="12"/>
  <c r="L84" i="12"/>
  <c r="L69" i="12"/>
  <c r="L405" i="12"/>
  <c r="R296" i="12"/>
  <c r="L419" i="12"/>
  <c r="L83" i="12"/>
  <c r="L370" i="12"/>
  <c r="L34" i="12"/>
  <c r="Y318" i="12" a="1"/>
  <c r="Y318" i="12" s="1"/>
  <c r="L35" i="12"/>
  <c r="L371" i="12"/>
  <c r="Z318" i="12" a="1"/>
  <c r="Z318" i="12" s="1"/>
  <c r="V328" i="12" s="1"/>
  <c r="S300" i="12"/>
  <c r="Q310" i="12" s="1"/>
  <c r="L56" i="12"/>
  <c r="L392" i="12"/>
  <c r="T296" i="12"/>
  <c r="AF301" i="12"/>
  <c r="L401" i="12"/>
  <c r="L65" i="12"/>
  <c r="AG301" i="12"/>
  <c r="Z311" i="12" s="1"/>
  <c r="AZ662" i="12"/>
  <c r="BB16" i="12" s="1"/>
  <c r="L27" i="12"/>
  <c r="L363" i="12"/>
  <c r="L395" i="12"/>
  <c r="L59" i="12"/>
  <c r="AK318" i="12" a="1"/>
  <c r="AK318" i="12" s="1"/>
  <c r="I662" i="12"/>
  <c r="AZ652" i="12"/>
  <c r="BB6" i="12" s="1"/>
  <c r="J6" i="12"/>
  <c r="AF968" i="12" a="1"/>
  <c r="AF968" i="12" s="1"/>
  <c r="L353" i="12"/>
  <c r="L17" i="12"/>
  <c r="L414" i="12"/>
  <c r="L78" i="12"/>
  <c r="L38" i="12"/>
  <c r="L374" i="12"/>
  <c r="L42" i="12"/>
  <c r="L378" i="12"/>
  <c r="L418" i="12"/>
  <c r="L82" i="12"/>
  <c r="L387" i="12"/>
  <c r="L51" i="12"/>
  <c r="W946" i="12"/>
  <c r="S957" i="12" s="1"/>
  <c r="V947" i="12"/>
  <c r="AR941" i="12"/>
  <c r="AI317" i="12" a="1"/>
  <c r="AI317" i="12" s="1"/>
  <c r="AA327" i="12" s="1"/>
  <c r="AB317" i="12" a="1"/>
  <c r="AB317" i="12" s="1"/>
  <c r="T317" i="12" a="1"/>
  <c r="T317" i="12" s="1"/>
  <c r="AP317" i="12" a="1"/>
  <c r="AP317" i="12" s="1"/>
  <c r="Z296" i="12"/>
  <c r="V306" i="12" s="1"/>
  <c r="U300" i="12"/>
  <c r="R310" i="12" s="1"/>
  <c r="AU295" i="12"/>
  <c r="AI305" i="12" s="1"/>
  <c r="L398" i="12"/>
  <c r="L62" i="12"/>
  <c r="L346" i="12"/>
  <c r="L10" i="12"/>
  <c r="J736" i="12"/>
  <c r="I426" i="12"/>
  <c r="J718" i="12"/>
  <c r="I408" i="12"/>
  <c r="AP295" i="12"/>
  <c r="W295" i="12"/>
  <c r="S305" i="12" s="1"/>
  <c r="AQ317" i="12" a="1"/>
  <c r="AQ317" i="12" s="1"/>
  <c r="AG327" i="12" s="1"/>
  <c r="AH317" i="12" a="1"/>
  <c r="AH317" i="12" s="1"/>
  <c r="AD317" i="12" a="1"/>
  <c r="AD317" i="12" s="1"/>
  <c r="AE322" i="12" a="1"/>
  <c r="AE322" i="12" s="1"/>
  <c r="Y332" i="12" s="1"/>
  <c r="S299" i="12"/>
  <c r="Q309" i="12" s="1"/>
  <c r="O296" i="12"/>
  <c r="O306" i="12" s="1"/>
  <c r="AB301" i="12"/>
  <c r="AS318" i="12" a="1"/>
  <c r="AS318" i="12" s="1"/>
  <c r="AH328" i="12" s="1"/>
  <c r="L356" i="12"/>
  <c r="L20" i="12"/>
  <c r="L386" i="12"/>
  <c r="L50" i="12"/>
  <c r="J724" i="12"/>
  <c r="I414" i="12"/>
  <c r="L397" i="12"/>
  <c r="L61" i="12"/>
  <c r="AS970" i="12" a="1"/>
  <c r="AS970" i="12" s="1"/>
  <c r="AH981" i="12" s="1"/>
  <c r="AG941" i="12"/>
  <c r="Z952" i="12" s="1"/>
  <c r="N295" i="12"/>
  <c r="N305" i="12" s="1"/>
  <c r="AN295" i="12"/>
  <c r="AC317" i="12" a="1"/>
  <c r="AC317" i="12" s="1"/>
  <c r="X327" i="12" s="1"/>
  <c r="O317" i="12" a="1"/>
  <c r="O317" i="12" s="1"/>
  <c r="O327" i="12" s="1"/>
  <c r="Y317" i="12" a="1"/>
  <c r="Y317" i="12" s="1"/>
  <c r="AD300" i="12"/>
  <c r="Z299" i="12"/>
  <c r="V309" i="12" s="1"/>
  <c r="AD322" i="12" a="1"/>
  <c r="AD322" i="12" s="1"/>
  <c r="J712" i="12"/>
  <c r="I402" i="12"/>
  <c r="AO946" i="12"/>
  <c r="AF957" i="12" s="1"/>
  <c r="U941" i="12"/>
  <c r="R952" i="12" s="1"/>
  <c r="AE947" i="12"/>
  <c r="Y958" i="12" s="1"/>
  <c r="AE295" i="12"/>
  <c r="Y305" i="12" s="1"/>
  <c r="AK317" i="12" a="1"/>
  <c r="AK317" i="12" s="1"/>
  <c r="AS317" i="12" a="1"/>
  <c r="AS317" i="12" s="1"/>
  <c r="AH327" i="12" s="1"/>
  <c r="U317" i="12" a="1"/>
  <c r="U317" i="12" s="1"/>
  <c r="R327" i="12" s="1"/>
  <c r="AE317" i="12" a="1"/>
  <c r="AE317" i="12" s="1"/>
  <c r="Y327" i="12" s="1"/>
  <c r="AS301" i="12"/>
  <c r="AH311" i="12" s="1"/>
  <c r="P296" i="12"/>
  <c r="V300" i="12"/>
  <c r="AM301" i="12"/>
  <c r="AE311" i="12" s="1"/>
  <c r="L383" i="12"/>
  <c r="L47" i="12"/>
  <c r="L410" i="12"/>
  <c r="L74" i="12"/>
  <c r="AY662" i="12"/>
  <c r="BA16" i="12" s="1"/>
  <c r="I16" i="12"/>
  <c r="L408" i="12"/>
  <c r="L72" i="12"/>
  <c r="AR946" i="12"/>
  <c r="AG946" i="12"/>
  <c r="Z957" i="12" s="1"/>
  <c r="V946" i="12"/>
  <c r="T946" i="12"/>
  <c r="O295" i="12"/>
  <c r="O305" i="12" s="1"/>
  <c r="M295" i="12"/>
  <c r="T295" i="12"/>
  <c r="AN317" i="12" a="1"/>
  <c r="AN317" i="12" s="1"/>
  <c r="M317" i="12" a="1"/>
  <c r="M317" i="12" s="1"/>
  <c r="P318" i="12" a="1"/>
  <c r="P318" i="12" s="1"/>
  <c r="S301" i="12"/>
  <c r="Q311" i="12" s="1"/>
  <c r="AD301" i="12"/>
  <c r="O318" i="12" a="1"/>
  <c r="O318" i="12" s="1"/>
  <c r="O328" i="12" s="1"/>
  <c r="L73" i="12"/>
  <c r="L409" i="12"/>
  <c r="AD947" i="12"/>
  <c r="AU947" i="12"/>
  <c r="AI958" i="12" s="1"/>
  <c r="AH295" i="12"/>
  <c r="Y295" i="12"/>
  <c r="AF295" i="12"/>
  <c r="AT317" i="12" a="1"/>
  <c r="AT317" i="12" s="1"/>
  <c r="S317" i="12" a="1"/>
  <c r="S317" i="12" s="1"/>
  <c r="Q327" i="12" s="1"/>
  <c r="AU300" i="12"/>
  <c r="AI310" i="12" s="1"/>
  <c r="AI300" i="12"/>
  <c r="AA310" i="12" s="1"/>
  <c r="M322" i="12" a="1"/>
  <c r="M322" i="12" s="1"/>
  <c r="AO318" i="12" a="1"/>
  <c r="AO318" i="12" s="1"/>
  <c r="AF328" i="12" s="1"/>
  <c r="L404" i="12"/>
  <c r="L68" i="12"/>
  <c r="L48" i="12"/>
  <c r="L384" i="12"/>
  <c r="L71" i="12"/>
  <c r="L407" i="12"/>
  <c r="L396" i="12"/>
  <c r="L60" i="12"/>
  <c r="P295" i="12"/>
  <c r="AK295" i="12"/>
  <c r="AR295" i="12"/>
  <c r="P317" i="12" a="1"/>
  <c r="P317" i="12" s="1"/>
  <c r="AL317" i="12" a="1"/>
  <c r="AL317" i="12" s="1"/>
  <c r="AD327" i="12" s="1"/>
  <c r="AP299" i="12"/>
  <c r="T323" i="12" a="1"/>
  <c r="T323" i="12" s="1"/>
  <c r="L390" i="12"/>
  <c r="L54" i="12"/>
  <c r="L403" i="12"/>
  <c r="L67" i="12"/>
  <c r="J688" i="12"/>
  <c r="I378" i="12"/>
  <c r="L344" i="12"/>
  <c r="L8" i="12"/>
  <c r="L375" i="12"/>
  <c r="L39" i="12"/>
  <c r="L369" i="12"/>
  <c r="L33" i="12"/>
  <c r="AZ664" i="12"/>
  <c r="BB18" i="12" s="1"/>
  <c r="J18" i="12"/>
  <c r="AT946" i="12"/>
  <c r="AM946" i="12"/>
  <c r="AE957" i="12" s="1"/>
  <c r="AC947" i="12"/>
  <c r="X958" i="12" s="1"/>
  <c r="S947" i="12"/>
  <c r="Q958" i="12" s="1"/>
  <c r="I401" i="12"/>
  <c r="AI295" i="12"/>
  <c r="AA305" i="12" s="1"/>
  <c r="AM317" i="12" a="1"/>
  <c r="AM317" i="12" s="1"/>
  <c r="AE327" i="12" s="1"/>
  <c r="U295" i="12"/>
  <c r="R305" i="12" s="1"/>
  <c r="V317" i="12" a="1"/>
  <c r="V317" i="12" s="1"/>
  <c r="AR317" i="12" a="1"/>
  <c r="AR317" i="12" s="1"/>
  <c r="Q301" i="12"/>
  <c r="P311" i="12" s="1"/>
  <c r="S296" i="12"/>
  <c r="Q306" i="12" s="1"/>
  <c r="W299" i="12"/>
  <c r="S309" i="12" s="1"/>
  <c r="AB295" i="12"/>
  <c r="L376" i="12"/>
  <c r="L40" i="12"/>
  <c r="J676" i="12"/>
  <c r="I366" i="12"/>
  <c r="L7" i="12"/>
  <c r="L343" i="12"/>
  <c r="L6" i="12"/>
  <c r="L342" i="12"/>
  <c r="AZ730" i="12"/>
  <c r="BB84" i="12" s="1"/>
  <c r="J84" i="12"/>
  <c r="J700" i="12"/>
  <c r="I390" i="12"/>
  <c r="AL946" i="12"/>
  <c r="AD957" i="12" s="1"/>
  <c r="N968" i="12" a="1"/>
  <c r="N968" i="12" s="1"/>
  <c r="N979" i="12" s="1"/>
  <c r="AA947" i="12"/>
  <c r="W958" i="12" s="1"/>
  <c r="R295" i="12"/>
  <c r="Q295" i="12"/>
  <c r="P305" i="12" s="1"/>
  <c r="AG295" i="12"/>
  <c r="Z305" i="12" s="1"/>
  <c r="AO317" i="12" a="1"/>
  <c r="AO317" i="12" s="1"/>
  <c r="AF327" i="12" s="1"/>
  <c r="Z317" i="12" a="1"/>
  <c r="Z317" i="12" s="1"/>
  <c r="V327" i="12" s="1"/>
  <c r="AQ301" i="12"/>
  <c r="AG311" i="12" s="1"/>
  <c r="Y323" i="12" a="1"/>
  <c r="Y323" i="12" s="1"/>
  <c r="AD295" i="12"/>
  <c r="L372" i="12"/>
  <c r="L36" i="12"/>
  <c r="L80" i="12"/>
  <c r="L416" i="12"/>
  <c r="I674" i="12"/>
  <c r="J28" i="12"/>
  <c r="L360" i="12"/>
  <c r="L24" i="12"/>
  <c r="L347" i="12"/>
  <c r="L11" i="12"/>
  <c r="O947" i="12"/>
  <c r="O958" i="12" s="1"/>
  <c r="N946" i="12"/>
  <c r="N957" i="12" s="1"/>
  <c r="AE968" i="12" a="1"/>
  <c r="AE968" i="12" s="1"/>
  <c r="Y979" i="12" s="1"/>
  <c r="AA295" i="12"/>
  <c r="W305" i="12" s="1"/>
  <c r="AA317" i="12" a="1"/>
  <c r="AA317" i="12" s="1"/>
  <c r="W327" i="12" s="1"/>
  <c r="AC295" i="12"/>
  <c r="X305" i="12" s="1"/>
  <c r="AS295" i="12"/>
  <c r="AH305" i="12" s="1"/>
  <c r="AU317" i="12" a="1"/>
  <c r="AU317" i="12" s="1"/>
  <c r="AI327" i="12" s="1"/>
  <c r="AF317" i="12" a="1"/>
  <c r="AF317" i="12" s="1"/>
  <c r="AC318" i="12" a="1"/>
  <c r="AC318" i="12" s="1"/>
  <c r="X328" i="12" s="1"/>
  <c r="L354" i="12"/>
  <c r="L18" i="12"/>
  <c r="L415" i="12"/>
  <c r="L79" i="12"/>
  <c r="L359" i="12"/>
  <c r="L23" i="12"/>
  <c r="J693" i="12"/>
  <c r="I383" i="12"/>
  <c r="AE947" i="11"/>
  <c r="Y958" i="11" s="1"/>
  <c r="AW964" i="11"/>
  <c r="I692" i="11"/>
  <c r="AY692" i="11" s="1"/>
  <c r="BA46" i="11" s="1"/>
  <c r="U642" i="11" a="1"/>
  <c r="U642" i="11" s="1"/>
  <c r="P643" i="11" a="1"/>
  <c r="P643" i="11" s="1"/>
  <c r="T643" i="11" a="1"/>
  <c r="T643" i="11" s="1"/>
  <c r="N643" i="11" a="1"/>
  <c r="N643" i="11" s="1"/>
  <c r="AH300" i="11"/>
  <c r="AS296" i="11"/>
  <c r="AH306" i="11" s="1"/>
  <c r="AU296" i="11"/>
  <c r="AI306" i="11" s="1"/>
  <c r="AN300" i="11"/>
  <c r="AB299" i="11"/>
  <c r="W300" i="11"/>
  <c r="S310" i="11" s="1"/>
  <c r="Y300" i="11"/>
  <c r="Q301" i="11"/>
  <c r="P311" i="11" s="1"/>
  <c r="AD300" i="11"/>
  <c r="AQ300" i="11"/>
  <c r="AG310" i="11" s="1"/>
  <c r="AU318" i="11" a="1"/>
  <c r="AU318" i="11" s="1"/>
  <c r="AI328" i="11" s="1"/>
  <c r="Z299" i="11"/>
  <c r="V309" i="11" s="1"/>
  <c r="AF301" i="11"/>
  <c r="L78" i="11"/>
  <c r="L414" i="11"/>
  <c r="Q968" i="11" a="1"/>
  <c r="Q968" i="11" s="1"/>
  <c r="P979" i="11" s="1"/>
  <c r="O634" i="11"/>
  <c r="W634" i="11"/>
  <c r="W643" i="11" a="1"/>
  <c r="W643" i="11" s="1"/>
  <c r="AA301" i="11"/>
  <c r="W311" i="11" s="1"/>
  <c r="M299" i="11"/>
  <c r="U299" i="11"/>
  <c r="R309" i="11" s="1"/>
  <c r="V301" i="11"/>
  <c r="AR299" i="11"/>
  <c r="AK300" i="11"/>
  <c r="AM300" i="11"/>
  <c r="AE310" i="11" s="1"/>
  <c r="AC301" i="11"/>
  <c r="X311" i="11" s="1"/>
  <c r="AP300" i="11"/>
  <c r="S301" i="11"/>
  <c r="Q311" i="11" s="1"/>
  <c r="AP318" i="11" a="1"/>
  <c r="AP318" i="11" s="1"/>
  <c r="AP296" i="11"/>
  <c r="AB300" i="11"/>
  <c r="V299" i="11"/>
  <c r="L8" i="11"/>
  <c r="L344" i="11"/>
  <c r="AM947" i="11"/>
  <c r="AE958" i="11" s="1"/>
  <c r="AN947" i="11"/>
  <c r="AZ694" i="11"/>
  <c r="BB48" i="11" s="1"/>
  <c r="AB634" i="11"/>
  <c r="Y642" i="11" a="1"/>
  <c r="Y642" i="11" s="1"/>
  <c r="N634" i="11"/>
  <c r="T296" i="11"/>
  <c r="AK299" i="11"/>
  <c r="AM299" i="11"/>
  <c r="AE309" i="11" s="1"/>
  <c r="AK301" i="11"/>
  <c r="V300" i="11"/>
  <c r="P301" i="11"/>
  <c r="U301" i="11"/>
  <c r="R311" i="11" s="1"/>
  <c r="AO301" i="11"/>
  <c r="AF311" i="11" s="1"/>
  <c r="R301" i="11"/>
  <c r="AE301" i="11"/>
  <c r="Y311" i="11" s="1"/>
  <c r="AL318" i="11" a="1"/>
  <c r="AL318" i="11" s="1"/>
  <c r="AD328" i="11" s="1"/>
  <c r="AI300" i="11"/>
  <c r="AA310" i="11" s="1"/>
  <c r="AG296" i="11"/>
  <c r="Z306" i="11" s="1"/>
  <c r="Y301" i="11"/>
  <c r="AZ715" i="11"/>
  <c r="BB69" i="11" s="1"/>
  <c r="J69" i="11"/>
  <c r="L341" i="11"/>
  <c r="L5" i="11"/>
  <c r="L343" i="11"/>
  <c r="L7" i="11"/>
  <c r="L408" i="11"/>
  <c r="L72" i="11"/>
  <c r="J651" i="11"/>
  <c r="I341" i="11"/>
  <c r="I694" i="11"/>
  <c r="N969" i="11" a="1"/>
  <c r="N969" i="11" s="1"/>
  <c r="N980" i="11" s="1"/>
  <c r="AB642" i="11" a="1"/>
  <c r="AB642" i="11" s="1"/>
  <c r="U643" i="11" a="1"/>
  <c r="U643" i="11" s="1"/>
  <c r="AA634" i="11"/>
  <c r="AL296" i="11"/>
  <c r="AD306" i="11" s="1"/>
  <c r="U300" i="11"/>
  <c r="R310" i="11" s="1"/>
  <c r="AA300" i="11"/>
  <c r="W310" i="11" s="1"/>
  <c r="AF300" i="11"/>
  <c r="O301" i="11"/>
  <c r="O311" i="11" s="1"/>
  <c r="AH301" i="11"/>
  <c r="AT318" i="11" a="1"/>
  <c r="AT318" i="11" s="1"/>
  <c r="R318" i="11" a="1"/>
  <c r="R318" i="11" s="1"/>
  <c r="AD301" i="11"/>
  <c r="AQ301" i="11"/>
  <c r="AG311" i="11" s="1"/>
  <c r="AR318" i="11" a="1"/>
  <c r="AR318" i="11" s="1"/>
  <c r="AF299" i="11"/>
  <c r="AL301" i="11"/>
  <c r="AD311" i="11" s="1"/>
  <c r="J703" i="11"/>
  <c r="I393" i="11"/>
  <c r="L407" i="11"/>
  <c r="L71" i="11"/>
  <c r="Y643" i="11" a="1"/>
  <c r="Y643" i="11" s="1"/>
  <c r="AE643" i="11" a="1"/>
  <c r="AE643" i="11" s="1"/>
  <c r="O643" i="11" a="1"/>
  <c r="O643" i="11" s="1"/>
  <c r="AI299" i="11"/>
  <c r="AA309" i="11" s="1"/>
  <c r="AS301" i="11"/>
  <c r="AH311" i="11" s="1"/>
  <c r="N301" i="11"/>
  <c r="N311" i="11" s="1"/>
  <c r="AU300" i="11"/>
  <c r="AI310" i="11" s="1"/>
  <c r="AG301" i="11"/>
  <c r="Z311" i="11" s="1"/>
  <c r="T301" i="11"/>
  <c r="V318" i="11" a="1"/>
  <c r="V318" i="11" s="1"/>
  <c r="AN318" i="11" a="1"/>
  <c r="AN318" i="11" s="1"/>
  <c r="AP301" i="11"/>
  <c r="T318" i="11" a="1"/>
  <c r="T318" i="11" s="1"/>
  <c r="Z318" i="11" a="1"/>
  <c r="Z318" i="11" s="1"/>
  <c r="V328" i="11" s="1"/>
  <c r="AK296" i="11"/>
  <c r="W299" i="11"/>
  <c r="S309" i="11" s="1"/>
  <c r="L18" i="11"/>
  <c r="L61" i="11"/>
  <c r="L397" i="11"/>
  <c r="P947" i="11"/>
  <c r="I382" i="11"/>
  <c r="Q634" i="11"/>
  <c r="X634" i="11"/>
  <c r="AA643" i="11" a="1"/>
  <c r="AA643" i="11" s="1"/>
  <c r="Q300" i="11"/>
  <c r="P310" i="11" s="1"/>
  <c r="W296" i="11"/>
  <c r="S306" i="11" s="1"/>
  <c r="AU301" i="11"/>
  <c r="AI311" i="11" s="1"/>
  <c r="Z301" i="11"/>
  <c r="V311" i="11" s="1"/>
  <c r="Y318" i="11" a="1"/>
  <c r="Y318" i="11" s="1"/>
  <c r="AI301" i="11"/>
  <c r="AA311" i="11" s="1"/>
  <c r="AH318" i="11" a="1"/>
  <c r="AH318" i="11" s="1"/>
  <c r="O296" i="11"/>
  <c r="O306" i="11" s="1"/>
  <c r="S318" i="11" a="1"/>
  <c r="S318" i="11" s="1"/>
  <c r="Q328" i="11" s="1"/>
  <c r="AD318" i="11" a="1"/>
  <c r="AD318" i="11" s="1"/>
  <c r="AF318" i="11" a="1"/>
  <c r="AF318" i="11" s="1"/>
  <c r="AG300" i="11"/>
  <c r="Z310" i="11" s="1"/>
  <c r="AF296" i="11"/>
  <c r="AI296" i="11"/>
  <c r="AA306" i="11" s="1"/>
  <c r="L353" i="11"/>
  <c r="L17" i="11"/>
  <c r="L396" i="11"/>
  <c r="L60" i="11"/>
  <c r="L381" i="11"/>
  <c r="L45" i="11"/>
  <c r="R634" i="11"/>
  <c r="AD634" i="11"/>
  <c r="V643" i="11" a="1"/>
  <c r="V643" i="11" s="1"/>
  <c r="AB643" i="11" a="1"/>
  <c r="AB643" i="11" s="1"/>
  <c r="W301" i="11"/>
  <c r="S311" i="11" s="1"/>
  <c r="AS300" i="11"/>
  <c r="AH310" i="11" s="1"/>
  <c r="AT296" i="11"/>
  <c r="Q296" i="11"/>
  <c r="P306" i="11" s="1"/>
  <c r="AR301" i="11"/>
  <c r="M296" i="11"/>
  <c r="P296" i="11"/>
  <c r="AI318" i="11" a="1"/>
  <c r="AI318" i="11" s="1"/>
  <c r="AA328" i="11" s="1"/>
  <c r="AB296" i="11"/>
  <c r="AC318" i="11" a="1"/>
  <c r="AC318" i="11" s="1"/>
  <c r="X328" i="11" s="1"/>
  <c r="AO318" i="11" a="1"/>
  <c r="AO318" i="11" s="1"/>
  <c r="AF328" i="11" s="1"/>
  <c r="AM318" i="11" a="1"/>
  <c r="AM318" i="11" s="1"/>
  <c r="AE328" i="11" s="1"/>
  <c r="AA299" i="11"/>
  <c r="W309" i="11" s="1"/>
  <c r="AB301" i="11"/>
  <c r="N300" i="11"/>
  <c r="N310" i="11" s="1"/>
  <c r="T947" i="11"/>
  <c r="I384" i="11"/>
  <c r="P634" i="11"/>
  <c r="Q643" i="11" a="1"/>
  <c r="Q643" i="11" s="1"/>
  <c r="Y634" i="11"/>
  <c r="AD643" i="11" a="1"/>
  <c r="AD643" i="11" s="1"/>
  <c r="AO299" i="11"/>
  <c r="AF309" i="11" s="1"/>
  <c r="AM301" i="11"/>
  <c r="AE311" i="11" s="1"/>
  <c r="P299" i="11"/>
  <c r="AE296" i="11"/>
  <c r="Y306" i="11" s="1"/>
  <c r="O318" i="11" a="1"/>
  <c r="O318" i="11" s="1"/>
  <c r="O328" i="11" s="1"/>
  <c r="AA296" i="11"/>
  <c r="W306" i="11" s="1"/>
  <c r="AD296" i="11"/>
  <c r="AS323" i="11" a="1"/>
  <c r="AS323" i="11" s="1"/>
  <c r="AH333" i="11" s="1"/>
  <c r="AN296" i="11"/>
  <c r="S299" i="11"/>
  <c r="Q309" i="11" s="1"/>
  <c r="M318" i="11" a="1"/>
  <c r="M318" i="11" s="1"/>
  <c r="AS318" i="11" a="1"/>
  <c r="AS318" i="11" s="1"/>
  <c r="AH328" i="11" s="1"/>
  <c r="O300" i="11"/>
  <c r="O310" i="11" s="1"/>
  <c r="AT299" i="11"/>
  <c r="L39" i="11"/>
  <c r="L375" i="11"/>
  <c r="AF947" i="11"/>
  <c r="T634" i="11"/>
  <c r="R643" i="11" a="1"/>
  <c r="R643" i="11" s="1"/>
  <c r="T642" i="11" a="1"/>
  <c r="T642" i="11" s="1"/>
  <c r="X643" i="11" a="1"/>
  <c r="X643" i="11" s="1"/>
  <c r="N296" i="11"/>
  <c r="N306" i="11" s="1"/>
  <c r="T300" i="11"/>
  <c r="AL299" i="11"/>
  <c r="AD309" i="11" s="1"/>
  <c r="AR296" i="11"/>
  <c r="P318" i="11" a="1"/>
  <c r="P318" i="11" s="1"/>
  <c r="AO296" i="11"/>
  <c r="AF306" i="11" s="1"/>
  <c r="AQ296" i="11"/>
  <c r="AG306" i="11" s="1"/>
  <c r="Q318" i="11" a="1"/>
  <c r="Q318" i="11" s="1"/>
  <c r="P328" i="11" s="1"/>
  <c r="R299" i="11"/>
  <c r="AE299" i="11"/>
  <c r="Y309" i="11" s="1"/>
  <c r="U318" i="11" a="1"/>
  <c r="U318" i="11" s="1"/>
  <c r="R328" i="11" s="1"/>
  <c r="AA318" i="11" a="1"/>
  <c r="AA318" i="11" s="1"/>
  <c r="W328" i="11" s="1"/>
  <c r="S296" i="11"/>
  <c r="Q306" i="11" s="1"/>
  <c r="L37" i="11"/>
  <c r="L373" i="11"/>
  <c r="L29" i="11"/>
  <c r="L365" i="11"/>
  <c r="O947" i="11"/>
  <c r="O958" i="11" s="1"/>
  <c r="AC634" i="11"/>
  <c r="U634" i="11"/>
  <c r="M643" i="11" a="1"/>
  <c r="M643" i="11" s="1"/>
  <c r="AH296" i="11"/>
  <c r="AT300" i="11"/>
  <c r="M301" i="11"/>
  <c r="T299" i="11"/>
  <c r="Z296" i="11"/>
  <c r="V306" i="11" s="1"/>
  <c r="O299" i="11"/>
  <c r="O309" i="11" s="1"/>
  <c r="Q299" i="11"/>
  <c r="P309" i="11" s="1"/>
  <c r="AK318" i="11" a="1"/>
  <c r="AK318" i="11" s="1"/>
  <c r="AD299" i="11"/>
  <c r="AQ299" i="11"/>
  <c r="AG309" i="11" s="1"/>
  <c r="AE318" i="11" a="1"/>
  <c r="AE318" i="11" s="1"/>
  <c r="Y328" i="11" s="1"/>
  <c r="AG318" i="11" a="1"/>
  <c r="AG318" i="11" s="1"/>
  <c r="Z328" i="11" s="1"/>
  <c r="U296" i="11"/>
  <c r="R306" i="11" s="1"/>
  <c r="R296" i="11"/>
  <c r="L419" i="11"/>
  <c r="L83" i="11"/>
  <c r="L35" i="11"/>
  <c r="L371" i="11"/>
  <c r="AO947" i="11"/>
  <c r="AF958" i="11" s="1"/>
  <c r="AE634" i="11"/>
  <c r="AC643" i="11" a="1"/>
  <c r="AC643" i="11" s="1"/>
  <c r="AR323" i="11" a="1"/>
  <c r="AR323" i="11" s="1"/>
  <c r="Y299" i="11"/>
  <c r="AN301" i="11"/>
  <c r="AT301" i="11"/>
  <c r="AH299" i="11"/>
  <c r="AM296" i="11"/>
  <c r="AE306" i="11" s="1"/>
  <c r="AC299" i="11"/>
  <c r="X309" i="11" s="1"/>
  <c r="AG299" i="11"/>
  <c r="Z309" i="11" s="1"/>
  <c r="AB318" i="11" a="1"/>
  <c r="AB318" i="11" s="1"/>
  <c r="AP299" i="11"/>
  <c r="S300" i="11"/>
  <c r="Q310" i="11" s="1"/>
  <c r="N318" i="11" a="1"/>
  <c r="N318" i="11" s="1"/>
  <c r="N328" i="11" s="1"/>
  <c r="AN299" i="11"/>
  <c r="W318" i="11" a="1"/>
  <c r="W318" i="11" s="1"/>
  <c r="S328" i="11" s="1"/>
  <c r="AC296" i="11"/>
  <c r="X306" i="11" s="1"/>
  <c r="L347" i="11"/>
  <c r="L11" i="11"/>
  <c r="J657" i="11"/>
  <c r="I347" i="11"/>
  <c r="L361" i="11"/>
  <c r="L25" i="11"/>
  <c r="L360" i="11"/>
  <c r="L24" i="11"/>
  <c r="AF322" i="11" a="1"/>
  <c r="AF322" i="11" s="1"/>
  <c r="AO322" i="11" a="1"/>
  <c r="AO322" i="11" s="1"/>
  <c r="AF332" i="11" s="1"/>
  <c r="L410" i="11"/>
  <c r="L74" i="11"/>
  <c r="L369" i="11"/>
  <c r="L33" i="11"/>
  <c r="J699" i="11"/>
  <c r="I389" i="11"/>
  <c r="J675" i="11"/>
  <c r="I365" i="11"/>
  <c r="AA969" i="11" a="1"/>
  <c r="AA969" i="11" s="1"/>
  <c r="W980" i="11" s="1"/>
  <c r="M642" i="11" a="1"/>
  <c r="M642" i="11" s="1"/>
  <c r="L409" i="11"/>
  <c r="L73" i="11"/>
  <c r="AN969" i="11" a="1"/>
  <c r="AN969" i="11" s="1"/>
  <c r="L418" i="11"/>
  <c r="L82" i="11"/>
  <c r="AE635" i="11"/>
  <c r="AC642" i="11" a="1"/>
  <c r="AC642" i="11" s="1"/>
  <c r="N322" i="11" a="1"/>
  <c r="N322" i="11" s="1"/>
  <c r="N332" i="11" s="1"/>
  <c r="AZ727" i="11"/>
  <c r="BB81" i="11" s="1"/>
  <c r="J81" i="11"/>
  <c r="L81" i="11"/>
  <c r="L417" i="11"/>
  <c r="L423" i="11"/>
  <c r="L87" i="11"/>
  <c r="J693" i="11"/>
  <c r="I383" i="11"/>
  <c r="AB321" i="11" a="1"/>
  <c r="AB321" i="11" s="1"/>
  <c r="AM322" i="11" a="1"/>
  <c r="AM322" i="11" s="1"/>
  <c r="AE332" i="11" s="1"/>
  <c r="L80" i="11"/>
  <c r="L416" i="11"/>
  <c r="L422" i="11"/>
  <c r="L86" i="11"/>
  <c r="AA946" i="11"/>
  <c r="W957" i="11" s="1"/>
  <c r="AC946" i="11"/>
  <c r="X957" i="11" s="1"/>
  <c r="R946" i="11"/>
  <c r="AE642" i="11" a="1"/>
  <c r="AE642" i="11" s="1"/>
  <c r="AP321" i="11" a="1"/>
  <c r="AP321" i="11" s="1"/>
  <c r="Q322" i="11" a="1"/>
  <c r="Q322" i="11" s="1"/>
  <c r="P332" i="11" s="1"/>
  <c r="L79" i="11"/>
  <c r="L415" i="11"/>
  <c r="L392" i="11"/>
  <c r="L56" i="11"/>
  <c r="L421" i="11"/>
  <c r="L85" i="11"/>
  <c r="AN946" i="11"/>
  <c r="AP946" i="11"/>
  <c r="AE946" i="11"/>
  <c r="Y957" i="11" s="1"/>
  <c r="AF642" i="11" a="1"/>
  <c r="AF642" i="11" s="1"/>
  <c r="T323" i="11" a="1"/>
  <c r="T323" i="11" s="1"/>
  <c r="L399" i="11"/>
  <c r="L63" i="11"/>
  <c r="J707" i="11"/>
  <c r="I397" i="11"/>
  <c r="L55" i="11"/>
  <c r="L391" i="11"/>
  <c r="L406" i="11"/>
  <c r="L70" i="11"/>
  <c r="L342" i="11"/>
  <c r="L6" i="11"/>
  <c r="L54" i="11"/>
  <c r="L390" i="11"/>
  <c r="AP969" i="11" a="1"/>
  <c r="AP969" i="11" s="1"/>
  <c r="AD635" i="11"/>
  <c r="AC321" i="11" a="1"/>
  <c r="AC321" i="11" s="1"/>
  <c r="X331" i="11" s="1"/>
  <c r="S321" i="11" a="1"/>
  <c r="S321" i="11" s="1"/>
  <c r="Q331" i="11" s="1"/>
  <c r="L398" i="11"/>
  <c r="L62" i="11"/>
  <c r="L405" i="11"/>
  <c r="L69" i="11"/>
  <c r="L372" i="11"/>
  <c r="L36" i="11"/>
  <c r="N640" i="11" a="1"/>
  <c r="N640" i="11" s="1"/>
  <c r="AA642" i="11" a="1"/>
  <c r="AA642" i="11" s="1"/>
  <c r="R322" i="11" a="1"/>
  <c r="R322" i="11" s="1"/>
  <c r="L382" i="11"/>
  <c r="L46" i="11"/>
  <c r="J663" i="11"/>
  <c r="I353" i="11"/>
  <c r="L377" i="11"/>
  <c r="L41" i="11"/>
  <c r="L404" i="11"/>
  <c r="L68" i="11"/>
  <c r="L356" i="11"/>
  <c r="L20" i="11"/>
  <c r="Y322" i="11" a="1"/>
  <c r="Y322" i="11" s="1"/>
  <c r="M322" i="11" a="1"/>
  <c r="M322" i="11" s="1"/>
  <c r="L32" i="11"/>
  <c r="L368" i="11"/>
  <c r="L403" i="11"/>
  <c r="L67" i="11"/>
  <c r="L387" i="11"/>
  <c r="L51" i="11"/>
  <c r="Z968" i="11" a="1"/>
  <c r="Z968" i="11" s="1"/>
  <c r="V979" i="11" s="1"/>
  <c r="P322" i="11" a="1"/>
  <c r="P322" i="11" s="1"/>
  <c r="AL322" i="11" a="1"/>
  <c r="AL322" i="11" s="1"/>
  <c r="AD332" i="11" s="1"/>
  <c r="L351" i="11"/>
  <c r="L15" i="11"/>
  <c r="L380" i="11"/>
  <c r="L44" i="11"/>
  <c r="L53" i="11"/>
  <c r="L389" i="11"/>
  <c r="AC631" i="11"/>
  <c r="AQ321" i="11" a="1"/>
  <c r="AQ321" i="11" s="1"/>
  <c r="AG331" i="11" s="1"/>
  <c r="L349" i="11"/>
  <c r="L13" i="11"/>
  <c r="L363" i="11"/>
  <c r="L27" i="11"/>
  <c r="J687" i="11"/>
  <c r="I377" i="11"/>
  <c r="L411" i="11"/>
  <c r="L75" i="11"/>
  <c r="L385" i="11"/>
  <c r="L49" i="11"/>
  <c r="L355" i="11"/>
  <c r="L19" i="11"/>
  <c r="AT969" i="16" a="1"/>
  <c r="AT969" i="16" s="1"/>
  <c r="L76" i="16"/>
  <c r="L412" i="16"/>
  <c r="S947" i="16"/>
  <c r="Q958" i="16" s="1"/>
  <c r="AQ947" i="16"/>
  <c r="AG958" i="16" s="1"/>
  <c r="L408" i="16"/>
  <c r="L72" i="16"/>
  <c r="AN947" i="16"/>
  <c r="AL947" i="16"/>
  <c r="AD958" i="16" s="1"/>
  <c r="AI947" i="16"/>
  <c r="AA958" i="16" s="1"/>
  <c r="L401" i="16"/>
  <c r="L65" i="16"/>
  <c r="AA947" i="16"/>
  <c r="W958" i="16" s="1"/>
  <c r="V947" i="16"/>
  <c r="AO941" i="16"/>
  <c r="AF952" i="16" s="1"/>
  <c r="L639" i="16"/>
  <c r="L42" i="16"/>
  <c r="L378" i="16"/>
  <c r="J671" i="16"/>
  <c r="I361" i="16"/>
  <c r="L400" i="16"/>
  <c r="L64" i="16"/>
  <c r="N947" i="16"/>
  <c r="N958" i="16" s="1"/>
  <c r="L5" i="16"/>
  <c r="L341" i="16"/>
  <c r="L393" i="16"/>
  <c r="L57" i="16"/>
  <c r="AT947" i="16"/>
  <c r="AR947" i="16"/>
  <c r="P947" i="16"/>
  <c r="P970" i="16" a="1"/>
  <c r="P970" i="16" s="1"/>
  <c r="J697" i="16"/>
  <c r="I387" i="16"/>
  <c r="L424" i="16"/>
  <c r="L88" i="16"/>
  <c r="L390" i="16"/>
  <c r="L54" i="16"/>
  <c r="AG947" i="16"/>
  <c r="Z958" i="16" s="1"/>
  <c r="AE947" i="16"/>
  <c r="Y958" i="16" s="1"/>
  <c r="Q947" i="16"/>
  <c r="P958" i="16" s="1"/>
  <c r="AC947" i="16"/>
  <c r="X958" i="16" s="1"/>
  <c r="AD295" i="16"/>
  <c r="AM295" i="16"/>
  <c r="AE305" i="16" s="1"/>
  <c r="M295" i="16"/>
  <c r="L402" i="16"/>
  <c r="L66" i="16"/>
  <c r="AM947" i="16"/>
  <c r="AE958" i="16" s="1"/>
  <c r="AU947" i="16"/>
  <c r="AI958" i="16" s="1"/>
  <c r="Y295" i="16"/>
  <c r="Z947" i="16"/>
  <c r="V958" i="16" s="1"/>
  <c r="W947" i="16"/>
  <c r="S958" i="16" s="1"/>
  <c r="AH947" i="16"/>
  <c r="AM317" i="16" a="1"/>
  <c r="AM317" i="16" s="1"/>
  <c r="AE327" i="16" s="1"/>
  <c r="L417" i="16"/>
  <c r="L81" i="16"/>
  <c r="U947" i="16"/>
  <c r="R958" i="16" s="1"/>
  <c r="AO947" i="16"/>
  <c r="AF958" i="16" s="1"/>
  <c r="AP947" i="16"/>
  <c r="AA295" i="16"/>
  <c r="W305" i="16" s="1"/>
  <c r="AF317" i="16" a="1"/>
  <c r="AF317" i="16" s="1"/>
  <c r="L78" i="16"/>
  <c r="L414" i="16"/>
  <c r="AS947" i="16"/>
  <c r="AH958" i="16" s="1"/>
  <c r="AB947" i="16"/>
  <c r="Q321" i="16" a="1"/>
  <c r="Q321" i="16" s="1"/>
  <c r="P331" i="16" s="1"/>
  <c r="P295" i="16"/>
  <c r="L413" i="16"/>
  <c r="L77" i="16"/>
  <c r="AR941" i="16"/>
  <c r="AP970" i="16" a="1"/>
  <c r="AP970" i="16" s="1"/>
  <c r="AE644" i="16" a="1"/>
  <c r="AE644" i="16" s="1"/>
  <c r="Q635" i="16"/>
  <c r="U295" i="16"/>
  <c r="R305" i="16" s="1"/>
  <c r="J722" i="16"/>
  <c r="I412" i="16"/>
  <c r="L348" i="16"/>
  <c r="L12" i="16"/>
  <c r="L389" i="16"/>
  <c r="L53" i="16"/>
  <c r="L346" i="16"/>
  <c r="L10" i="16"/>
  <c r="L386" i="16"/>
  <c r="L50" i="16"/>
  <c r="J661" i="16"/>
  <c r="I351" i="16"/>
  <c r="L406" i="16"/>
  <c r="L70" i="16"/>
  <c r="T632" i="16"/>
  <c r="AF969" i="16" a="1"/>
  <c r="AF969" i="16" s="1"/>
  <c r="S969" i="16" a="1"/>
  <c r="S969" i="16" s="1"/>
  <c r="Q980" i="16" s="1"/>
  <c r="L367" i="16"/>
  <c r="L31" i="16"/>
  <c r="Q318" i="16" a="1"/>
  <c r="Q318" i="16" s="1"/>
  <c r="P328" i="16" s="1"/>
  <c r="L426" i="16"/>
  <c r="L90" i="16"/>
  <c r="J659" i="16"/>
  <c r="I349" i="16"/>
  <c r="L69" i="16"/>
  <c r="L405" i="16"/>
  <c r="V640" i="16" a="1"/>
  <c r="V640" i="16" s="1"/>
  <c r="L361" i="16"/>
  <c r="L25" i="16"/>
  <c r="L399" i="16"/>
  <c r="L63" i="16"/>
  <c r="L385" i="16"/>
  <c r="L49" i="16"/>
  <c r="AI970" i="16" a="1"/>
  <c r="AI970" i="16" s="1"/>
  <c r="AA981" i="16" s="1"/>
  <c r="L360" i="16"/>
  <c r="L24" i="16"/>
  <c r="I727" i="16"/>
  <c r="J81" i="16"/>
  <c r="L398" i="16"/>
  <c r="L62" i="16"/>
  <c r="L79" i="16"/>
  <c r="L415" i="16"/>
  <c r="AR296" i="16"/>
  <c r="L425" i="16"/>
  <c r="L89" i="16"/>
  <c r="AT317" i="16" a="1"/>
  <c r="AT317" i="16" s="1"/>
  <c r="L397" i="16"/>
  <c r="L61" i="16"/>
  <c r="L394" i="16"/>
  <c r="L58" i="16"/>
  <c r="L384" i="16"/>
  <c r="L48" i="16"/>
  <c r="L364" i="16"/>
  <c r="L28" i="16"/>
  <c r="U640" i="16" a="1"/>
  <c r="U640" i="16" s="1"/>
  <c r="W317" i="16" a="1"/>
  <c r="W317" i="16" s="1"/>
  <c r="S327" i="16" s="1"/>
  <c r="L396" i="16"/>
  <c r="L60" i="16"/>
  <c r="L375" i="16"/>
  <c r="L39" i="16"/>
  <c r="L345" i="16"/>
  <c r="L9" i="16"/>
  <c r="AF941" i="16"/>
  <c r="AA635" i="16"/>
  <c r="AN969" i="16" a="1"/>
  <c r="AN969" i="16" s="1"/>
  <c r="R318" i="16" a="1"/>
  <c r="R318" i="16" s="1"/>
  <c r="L421" i="16"/>
  <c r="L85" i="16"/>
  <c r="L418" i="16"/>
  <c r="L82" i="16"/>
  <c r="L16" i="16"/>
  <c r="L352" i="16"/>
  <c r="L411" i="16"/>
  <c r="L75" i="16"/>
  <c r="T970" i="16" a="1"/>
  <c r="T970" i="16" s="1"/>
  <c r="Z969" i="16" a="1"/>
  <c r="Z969" i="16" s="1"/>
  <c r="V980" i="16" s="1"/>
  <c r="L403" i="16"/>
  <c r="L67" i="16"/>
  <c r="L420" i="16"/>
  <c r="L84" i="16"/>
  <c r="L391" i="16"/>
  <c r="L55" i="16"/>
  <c r="L388" i="16"/>
  <c r="L52" i="16"/>
  <c r="AE300" i="16"/>
  <c r="Y310" i="16" s="1"/>
  <c r="AS295" i="16"/>
  <c r="AH305" i="16" s="1"/>
  <c r="L382" i="16"/>
  <c r="L46" i="16"/>
  <c r="L419" i="16"/>
  <c r="L83" i="16"/>
  <c r="L374" i="16"/>
  <c r="L38" i="16"/>
  <c r="J734" i="16"/>
  <c r="I424" i="16"/>
  <c r="L370" i="16"/>
  <c r="L34" i="16"/>
  <c r="J707" i="16"/>
  <c r="I397" i="16"/>
  <c r="J711" i="16"/>
  <c r="I401" i="16"/>
  <c r="L410" i="16"/>
  <c r="L74" i="16"/>
  <c r="AI295" i="16"/>
  <c r="AA305" i="16" s="1"/>
  <c r="L363" i="16"/>
  <c r="L27" i="16"/>
  <c r="L379" i="16"/>
  <c r="L43" i="16"/>
  <c r="J735" i="16"/>
  <c r="I425" i="16"/>
  <c r="L373" i="16"/>
  <c r="L37" i="16"/>
  <c r="L351" i="16"/>
  <c r="L15" i="16"/>
  <c r="J683" i="16"/>
  <c r="I373" i="16"/>
  <c r="S317" i="16" a="1"/>
  <c r="S317" i="16" s="1"/>
  <c r="Q327" i="16" s="1"/>
  <c r="L362" i="16"/>
  <c r="L26" i="16"/>
  <c r="L22" i="16"/>
  <c r="L358" i="16"/>
  <c r="J729" i="16"/>
  <c r="I419" i="16"/>
  <c r="L372" i="16"/>
  <c r="L36" i="16"/>
  <c r="L350" i="16"/>
  <c r="L14" i="16"/>
  <c r="L407" i="16"/>
  <c r="L71" i="16"/>
  <c r="T301" i="16"/>
  <c r="L73" i="16"/>
  <c r="L409" i="16"/>
  <c r="R946" i="16"/>
  <c r="Y631" i="16"/>
  <c r="O317" i="16" a="1"/>
  <c r="O317" i="16" s="1"/>
  <c r="O327" i="16" s="1"/>
  <c r="L340" i="16"/>
  <c r="L4" i="16"/>
  <c r="L369" i="16"/>
  <c r="L33" i="16"/>
  <c r="L13" i="16"/>
  <c r="L349" i="16"/>
  <c r="L11" i="16"/>
  <c r="L347" i="16"/>
  <c r="AF642" i="15" a="1"/>
  <c r="AF642" i="15" s="1"/>
  <c r="W642" i="15" a="1"/>
  <c r="W642" i="15" s="1"/>
  <c r="O642" i="15" a="1"/>
  <c r="O642" i="15" s="1"/>
  <c r="M945" i="14"/>
  <c r="M956" i="14" s="1"/>
  <c r="L639" i="14"/>
  <c r="AQ968" i="16" a="1"/>
  <c r="AQ968" i="16" s="1"/>
  <c r="AG979" i="16" s="1"/>
  <c r="L371" i="16"/>
  <c r="L35" i="16"/>
  <c r="Y632" i="16"/>
  <c r="U333" i="16"/>
  <c r="L323" i="16"/>
  <c r="L333" i="16" s="1"/>
  <c r="AJ323" i="16"/>
  <c r="AC333" i="16" s="1"/>
  <c r="AW941" i="16"/>
  <c r="M964" i="16"/>
  <c r="M975" i="16" s="1"/>
  <c r="M972" i="16"/>
  <c r="M963" i="16"/>
  <c r="M974" i="16" s="1"/>
  <c r="AS941" i="16"/>
  <c r="AH952" i="16" s="1"/>
  <c r="U946" i="16"/>
  <c r="R957" i="16" s="1"/>
  <c r="AE946" i="16"/>
  <c r="Y957" i="16" s="1"/>
  <c r="T941" i="16"/>
  <c r="AN946" i="16"/>
  <c r="AA970" i="16" a="1"/>
  <c r="AA970" i="16" s="1"/>
  <c r="W981" i="16" s="1"/>
  <c r="N970" i="16" a="1"/>
  <c r="N970" i="16" s="1"/>
  <c r="N981" i="16" s="1"/>
  <c r="AH970" i="16" a="1"/>
  <c r="AH970" i="16" s="1"/>
  <c r="U970" i="16" a="1"/>
  <c r="U970" i="16" s="1"/>
  <c r="R981" i="16" s="1"/>
  <c r="AC970" i="16" a="1"/>
  <c r="AC970" i="16" s="1"/>
  <c r="X981" i="16" s="1"/>
  <c r="AE969" i="16" a="1"/>
  <c r="AE969" i="16" s="1"/>
  <c r="Y980" i="16" s="1"/>
  <c r="AD970" i="16" a="1"/>
  <c r="AD970" i="16" s="1"/>
  <c r="L356" i="16"/>
  <c r="L20" i="16"/>
  <c r="L380" i="16"/>
  <c r="L44" i="16"/>
  <c r="AU964" i="16" a="1"/>
  <c r="AU964" i="16" s="1"/>
  <c r="AI975" i="16" s="1"/>
  <c r="AO964" i="16" a="1"/>
  <c r="AO964" i="16" s="1"/>
  <c r="AF975" i="16" s="1"/>
  <c r="T964" i="16" a="1"/>
  <c r="T964" i="16" s="1"/>
  <c r="N964" i="16" a="1"/>
  <c r="N964" i="16" s="1"/>
  <c r="N975" i="16" s="1"/>
  <c r="AG964" i="16" a="1"/>
  <c r="AG964" i="16" s="1"/>
  <c r="Z975" i="16" s="1"/>
  <c r="AA964" i="16" a="1"/>
  <c r="AA964" i="16" s="1"/>
  <c r="W975" i="16" s="1"/>
  <c r="AT964" i="16" a="1"/>
  <c r="AT964" i="16" s="1"/>
  <c r="AN964" i="16" a="1"/>
  <c r="AN964" i="16" s="1"/>
  <c r="S964" i="16" a="1"/>
  <c r="S964" i="16" s="1"/>
  <c r="Q975" i="16" s="1"/>
  <c r="AF964" i="16" a="1"/>
  <c r="AF964" i="16" s="1"/>
  <c r="Z964" i="16" a="1"/>
  <c r="Z964" i="16" s="1"/>
  <c r="V975" i="16" s="1"/>
  <c r="AS964" i="16" a="1"/>
  <c r="AS964" i="16" s="1"/>
  <c r="AH975" i="16" s="1"/>
  <c r="AM964" i="16" a="1"/>
  <c r="AM964" i="16" s="1"/>
  <c r="AE975" i="16" s="1"/>
  <c r="AE964" i="16" a="1"/>
  <c r="AE964" i="16" s="1"/>
  <c r="Y975" i="16" s="1"/>
  <c r="AR964" i="16" a="1"/>
  <c r="AR964" i="16" s="1"/>
  <c r="AL964" i="16" a="1"/>
  <c r="AL964" i="16" s="1"/>
  <c r="AD975" i="16" s="1"/>
  <c r="W964" i="16" a="1"/>
  <c r="W964" i="16" s="1"/>
  <c r="S975" i="16" s="1"/>
  <c r="Q964" i="16" a="1"/>
  <c r="Q964" i="16" s="1"/>
  <c r="P975" i="16" s="1"/>
  <c r="AD964" i="16" a="1"/>
  <c r="AD964" i="16" s="1"/>
  <c r="AH964" i="16" a="1"/>
  <c r="AH964" i="16" s="1"/>
  <c r="AB964" i="16" a="1"/>
  <c r="AB964" i="16" s="1"/>
  <c r="AQ964" i="16" a="1"/>
  <c r="AQ964" i="16" s="1"/>
  <c r="AG975" i="16" s="1"/>
  <c r="U964" i="16" a="1"/>
  <c r="U964" i="16" s="1"/>
  <c r="R975" i="16" s="1"/>
  <c r="AP964" i="16" a="1"/>
  <c r="AP964" i="16" s="1"/>
  <c r="R964" i="16" a="1"/>
  <c r="R964" i="16" s="1"/>
  <c r="P964" i="16" a="1"/>
  <c r="P964" i="16" s="1"/>
  <c r="AP941" i="16"/>
  <c r="AC941" i="16"/>
  <c r="X952" i="16" s="1"/>
  <c r="P941" i="16"/>
  <c r="AI964" i="16" a="1"/>
  <c r="AI964" i="16" s="1"/>
  <c r="AA975" i="16" s="1"/>
  <c r="O964" i="16" a="1"/>
  <c r="O964" i="16" s="1"/>
  <c r="O975" i="16" s="1"/>
  <c r="AC964" i="16" a="1"/>
  <c r="AC964" i="16" s="1"/>
  <c r="X975" i="16" s="1"/>
  <c r="V964" i="16" a="1"/>
  <c r="V964" i="16" s="1"/>
  <c r="AU941" i="16"/>
  <c r="AI952" i="16" s="1"/>
  <c r="AI941" i="16"/>
  <c r="AA952" i="16" s="1"/>
  <c r="AH941" i="16"/>
  <c r="V941" i="16"/>
  <c r="U941" i="16"/>
  <c r="R952" i="16" s="1"/>
  <c r="U969" i="16" a="1"/>
  <c r="U969" i="16" s="1"/>
  <c r="R980" i="16" s="1"/>
  <c r="AI968" i="16" a="1"/>
  <c r="AI968" i="16" s="1"/>
  <c r="AA979" i="16" s="1"/>
  <c r="AD968" i="16" a="1"/>
  <c r="AD968" i="16" s="1"/>
  <c r="AX649" i="16"/>
  <c r="J705" i="16"/>
  <c r="I395" i="16"/>
  <c r="J655" i="16"/>
  <c r="I345" i="16"/>
  <c r="J674" i="16"/>
  <c r="I364" i="16"/>
  <c r="Q644" i="16" a="1"/>
  <c r="Q644" i="16" s="1"/>
  <c r="J6" i="10" s="1"/>
  <c r="T635" i="16"/>
  <c r="T644" i="16" a="1"/>
  <c r="T644" i="16" s="1"/>
  <c r="R6" i="10" s="1"/>
  <c r="O635" i="16"/>
  <c r="Y644" i="16" a="1"/>
  <c r="Y644" i="16" s="1"/>
  <c r="W6" i="10" s="1"/>
  <c r="V641" i="16" a="1"/>
  <c r="V641" i="16" s="1"/>
  <c r="AB641" i="16" a="1"/>
  <c r="AB641" i="16" s="1"/>
  <c r="P641" i="16" a="1"/>
  <c r="P641" i="16" s="1"/>
  <c r="Q641" i="16" a="1"/>
  <c r="Q641" i="16" s="1"/>
  <c r="W631" i="16"/>
  <c r="I696" i="16"/>
  <c r="AZ696" i="16"/>
  <c r="BB50" i="16" s="1"/>
  <c r="J50" i="16"/>
  <c r="N295" i="16"/>
  <c r="N305" i="16" s="1"/>
  <c r="AD317" i="16" a="1"/>
  <c r="AD317" i="16" s="1"/>
  <c r="AR295" i="16"/>
  <c r="W295" i="16"/>
  <c r="S305" i="16" s="1"/>
  <c r="AC644" i="16" a="1"/>
  <c r="AC644" i="16" s="1"/>
  <c r="X641" i="16" a="1"/>
  <c r="X641" i="16" s="1"/>
  <c r="N632" i="16"/>
  <c r="P632" i="16"/>
  <c r="J688" i="16"/>
  <c r="I378" i="16"/>
  <c r="AY673" i="16"/>
  <c r="BA27" i="16" s="1"/>
  <c r="I27" i="16"/>
  <c r="I708" i="16"/>
  <c r="AZ708" i="16"/>
  <c r="BB62" i="16" s="1"/>
  <c r="J62" i="16"/>
  <c r="J663" i="16"/>
  <c r="I353" i="16"/>
  <c r="U327" i="16"/>
  <c r="AJ317" i="16"/>
  <c r="AC327" i="16" s="1"/>
  <c r="AY716" i="16"/>
  <c r="BA70" i="16" s="1"/>
  <c r="I70" i="16"/>
  <c r="S941" i="16"/>
  <c r="Q952" i="16" s="1"/>
  <c r="AE941" i="16"/>
  <c r="Y952" i="16" s="1"/>
  <c r="AG946" i="16"/>
  <c r="Z957" i="16" s="1"/>
  <c r="P968" i="16" a="1"/>
  <c r="P968" i="16" s="1"/>
  <c r="O969" i="16" a="1"/>
  <c r="O969" i="16" s="1"/>
  <c r="O980" i="16" s="1"/>
  <c r="AO970" i="16" a="1"/>
  <c r="AO970" i="16" s="1"/>
  <c r="AF981" i="16" s="1"/>
  <c r="V970" i="16" a="1"/>
  <c r="V970" i="16" s="1"/>
  <c r="Q970" i="16" a="1"/>
  <c r="Q970" i="16" s="1"/>
  <c r="P981" i="16" s="1"/>
  <c r="AE970" i="16" a="1"/>
  <c r="AE970" i="16" s="1"/>
  <c r="Y981" i="16" s="1"/>
  <c r="L383" i="16"/>
  <c r="L47" i="16"/>
  <c r="J713" i="16"/>
  <c r="I403" i="16"/>
  <c r="L368" i="16"/>
  <c r="L32" i="16"/>
  <c r="AZ728" i="16"/>
  <c r="BB82" i="16" s="1"/>
  <c r="I728" i="16"/>
  <c r="J82" i="16"/>
  <c r="J693" i="16"/>
  <c r="I383" i="16"/>
  <c r="J692" i="16"/>
  <c r="I382" i="16"/>
  <c r="I31" i="16"/>
  <c r="J650" i="16"/>
  <c r="I340" i="16"/>
  <c r="AE632" i="16"/>
  <c r="AF631" i="16"/>
  <c r="AB631" i="16"/>
  <c r="Q631" i="16"/>
  <c r="U631" i="16"/>
  <c r="AA632" i="16"/>
  <c r="AC632" i="16"/>
  <c r="J675" i="16"/>
  <c r="I365" i="16"/>
  <c r="U317" i="16" a="1"/>
  <c r="U317" i="16" s="1"/>
  <c r="R327" i="16" s="1"/>
  <c r="U331" i="16"/>
  <c r="L321" i="16"/>
  <c r="L331" i="16" s="1"/>
  <c r="AJ321" i="16"/>
  <c r="AC331" i="16" s="1"/>
  <c r="AS317" i="16" a="1"/>
  <c r="AS317" i="16" s="1"/>
  <c r="AH327" i="16" s="1"/>
  <c r="P317" i="16" a="1"/>
  <c r="P317" i="16" s="1"/>
  <c r="AN317" i="16" a="1"/>
  <c r="AN317" i="16" s="1"/>
  <c r="AU295" i="16"/>
  <c r="AI305" i="16" s="1"/>
  <c r="M968" i="16"/>
  <c r="M979" i="16" s="1"/>
  <c r="U979" i="16"/>
  <c r="AK968" i="16"/>
  <c r="AC979" i="16" s="1"/>
  <c r="AB941" i="16"/>
  <c r="AP946" i="16"/>
  <c r="AH969" i="16" a="1"/>
  <c r="AH969" i="16" s="1"/>
  <c r="AG970" i="16" a="1"/>
  <c r="AG970" i="16" s="1"/>
  <c r="Z981" i="16" s="1"/>
  <c r="O968" i="16" a="1"/>
  <c r="O968" i="16" s="1"/>
  <c r="O979" i="16" s="1"/>
  <c r="AL970" i="16" a="1"/>
  <c r="AL970" i="16" s="1"/>
  <c r="AD981" i="16" s="1"/>
  <c r="J730" i="16"/>
  <c r="I420" i="16"/>
  <c r="J681" i="16"/>
  <c r="I371" i="16"/>
  <c r="J668" i="16"/>
  <c r="I358" i="16"/>
  <c r="AZ721" i="16"/>
  <c r="BB75" i="16" s="1"/>
  <c r="I721" i="16"/>
  <c r="J75" i="16"/>
  <c r="R635" i="16"/>
  <c r="R632" i="16"/>
  <c r="AF632" i="16"/>
  <c r="V632" i="16"/>
  <c r="M640" i="16" a="1"/>
  <c r="M640" i="16" s="1"/>
  <c r="I672" i="16"/>
  <c r="AZ672" i="16"/>
  <c r="BB26" i="16" s="1"/>
  <c r="J26" i="16"/>
  <c r="J700" i="16"/>
  <c r="I390" i="16"/>
  <c r="R317" i="16" a="1"/>
  <c r="R317" i="16" s="1"/>
  <c r="M317" i="16" a="1"/>
  <c r="M317" i="16" s="1"/>
  <c r="L395" i="16"/>
  <c r="L59" i="16"/>
  <c r="AF644" i="16" a="1"/>
  <c r="AF644" i="16" s="1"/>
  <c r="AA631" i="16"/>
  <c r="O631" i="16"/>
  <c r="T946" i="16"/>
  <c r="AD941" i="16"/>
  <c r="O941" i="16"/>
  <c r="O952" i="16" s="1"/>
  <c r="AN941" i="16"/>
  <c r="Q946" i="16"/>
  <c r="P957" i="16" s="1"/>
  <c r="AC946" i="16"/>
  <c r="X957" i="16" s="1"/>
  <c r="AO946" i="16"/>
  <c r="AF957" i="16" s="1"/>
  <c r="AL946" i="16"/>
  <c r="AD957" i="16" s="1"/>
  <c r="Z946" i="16"/>
  <c r="V957" i="16" s="1"/>
  <c r="AB969" i="16" a="1"/>
  <c r="AB969" i="16" s="1"/>
  <c r="U968" i="16" a="1"/>
  <c r="U968" i="16" s="1"/>
  <c r="R979" i="16" s="1"/>
  <c r="AR970" i="16" a="1"/>
  <c r="AR970" i="16" s="1"/>
  <c r="Z633" i="16"/>
  <c r="L633" i="16"/>
  <c r="J718" i="16"/>
  <c r="I408" i="16"/>
  <c r="AY694" i="16"/>
  <c r="BA48" i="16" s="1"/>
  <c r="I48" i="16"/>
  <c r="J656" i="16"/>
  <c r="I346" i="16"/>
  <c r="AY702" i="16"/>
  <c r="BA56" i="16" s="1"/>
  <c r="I56" i="16"/>
  <c r="AY665" i="16"/>
  <c r="BA19" i="16" s="1"/>
  <c r="I19" i="16"/>
  <c r="W635" i="16"/>
  <c r="AE635" i="16"/>
  <c r="N635" i="16"/>
  <c r="AA644" i="16" a="1"/>
  <c r="AA644" i="16" s="1"/>
  <c r="J687" i="16"/>
  <c r="I377" i="16"/>
  <c r="W640" i="16" a="1"/>
  <c r="W640" i="16" s="1"/>
  <c r="AD640" i="16" a="1"/>
  <c r="AD640" i="16" s="1"/>
  <c r="AE640" i="16" a="1"/>
  <c r="AE640" i="16" s="1"/>
  <c r="T640" i="16" a="1"/>
  <c r="T640" i="16" s="1"/>
  <c r="M641" i="16" a="1"/>
  <c r="M641" i="16" s="1"/>
  <c r="N641" i="16" a="1"/>
  <c r="N641" i="16" s="1"/>
  <c r="J699" i="16"/>
  <c r="I389" i="16"/>
  <c r="J676" i="16"/>
  <c r="I366" i="16"/>
  <c r="AB317" i="16" a="1"/>
  <c r="AB317" i="16" s="1"/>
  <c r="AK295" i="16"/>
  <c r="AU317" i="16" a="1"/>
  <c r="AU317" i="16" s="1"/>
  <c r="AI327" i="16" s="1"/>
  <c r="AO317" i="16" a="1"/>
  <c r="AO317" i="16" s="1"/>
  <c r="AF327" i="16" s="1"/>
  <c r="AA317" i="16" a="1"/>
  <c r="AA317" i="16" s="1"/>
  <c r="W327" i="16" s="1"/>
  <c r="AQ970" i="16" a="1"/>
  <c r="AQ970" i="16" s="1"/>
  <c r="AG981" i="16" s="1"/>
  <c r="J680" i="16"/>
  <c r="I370" i="16"/>
  <c r="J731" i="16"/>
  <c r="I421" i="16"/>
  <c r="N640" i="16" a="1"/>
  <c r="N640" i="16" s="1"/>
  <c r="AK970" i="16"/>
  <c r="AC981" i="16" s="1"/>
  <c r="U981" i="16"/>
  <c r="M970" i="16"/>
  <c r="M981" i="16" s="1"/>
  <c r="AQ941" i="16"/>
  <c r="AG952" i="16" s="1"/>
  <c r="AD946" i="16"/>
  <c r="Q941" i="16"/>
  <c r="P952" i="16" s="1"/>
  <c r="AA941" i="16"/>
  <c r="W952" i="16" s="1"/>
  <c r="P946" i="16"/>
  <c r="AB946" i="16"/>
  <c r="AK946" i="16"/>
  <c r="AC957" i="16" s="1"/>
  <c r="U957" i="16"/>
  <c r="M946" i="16"/>
  <c r="M957" i="16" s="1"/>
  <c r="S970" i="16" a="1"/>
  <c r="S970" i="16" s="1"/>
  <c r="Q981" i="16" s="1"/>
  <c r="V968" i="16" a="1"/>
  <c r="V968" i="16" s="1"/>
  <c r="AP968" i="16" a="1"/>
  <c r="AP968" i="16" s="1"/>
  <c r="Q968" i="16" a="1"/>
  <c r="Q968" i="16" s="1"/>
  <c r="P979" i="16" s="1"/>
  <c r="Z968" i="16" a="1"/>
  <c r="Z968" i="16" s="1"/>
  <c r="V979" i="16" s="1"/>
  <c r="Z630" i="16"/>
  <c r="L630" i="16"/>
  <c r="AY723" i="16"/>
  <c r="BA77" i="16" s="1"/>
  <c r="I77" i="16"/>
  <c r="J669" i="16"/>
  <c r="I359" i="16"/>
  <c r="J712" i="16"/>
  <c r="I402" i="16"/>
  <c r="Y635" i="16"/>
  <c r="U644" i="16" a="1"/>
  <c r="U644" i="16" s="1"/>
  <c r="S6" i="10" s="1"/>
  <c r="AE641" i="16" a="1"/>
  <c r="AE641" i="16" s="1"/>
  <c r="AC641" i="16" a="1"/>
  <c r="AC641" i="16" s="1"/>
  <c r="AD641" i="16" a="1"/>
  <c r="AD641" i="16" s="1"/>
  <c r="R641" i="16" a="1"/>
  <c r="R641" i="16" s="1"/>
  <c r="T641" i="16" a="1"/>
  <c r="T641" i="16" s="1"/>
  <c r="U641" i="16" a="1"/>
  <c r="U641" i="16" s="1"/>
  <c r="J651" i="16"/>
  <c r="I341" i="16"/>
  <c r="J652" i="16"/>
  <c r="I342" i="16"/>
  <c r="I660" i="16"/>
  <c r="AZ660" i="16"/>
  <c r="BB14" i="16" s="1"/>
  <c r="J14" i="16"/>
  <c r="I715" i="16"/>
  <c r="AZ715" i="16"/>
  <c r="BB69" i="16" s="1"/>
  <c r="J69" i="16"/>
  <c r="AB295" i="16"/>
  <c r="T317" i="16" a="1"/>
  <c r="T317" i="16" s="1"/>
  <c r="S295" i="16"/>
  <c r="Q305" i="16" s="1"/>
  <c r="V295" i="16"/>
  <c r="AQ317" i="16" a="1"/>
  <c r="AQ317" i="16" s="1"/>
  <c r="AG327" i="16" s="1"/>
  <c r="AY654" i="16"/>
  <c r="BA8" i="16" s="1"/>
  <c r="I8" i="16"/>
  <c r="X635" i="16"/>
  <c r="AB635" i="16"/>
  <c r="AQ946" i="16"/>
  <c r="AG957" i="16" s="1"/>
  <c r="W970" i="16" a="1"/>
  <c r="W970" i="16" s="1"/>
  <c r="S981" i="16" s="1"/>
  <c r="L355" i="16"/>
  <c r="L19" i="16"/>
  <c r="O640" i="16" a="1"/>
  <c r="O640" i="16" s="1"/>
  <c r="AY685" i="16"/>
  <c r="BA39" i="16" s="1"/>
  <c r="I39" i="16"/>
  <c r="M940" i="16"/>
  <c r="M951" i="16" s="1"/>
  <c r="M941" i="16"/>
  <c r="M952" i="16" s="1"/>
  <c r="M949" i="16"/>
  <c r="AK940" i="16"/>
  <c r="AC951" i="16" s="1"/>
  <c r="U951" i="16"/>
  <c r="N941" i="16"/>
  <c r="N952" i="16" s="1"/>
  <c r="O946" i="16"/>
  <c r="O957" i="16" s="1"/>
  <c r="AT970" i="16" a="1"/>
  <c r="AT970" i="16" s="1"/>
  <c r="Z970" i="16" a="1"/>
  <c r="Z970" i="16" s="1"/>
  <c r="V981" i="16" s="1"/>
  <c r="N969" i="16" a="1"/>
  <c r="N969" i="16" s="1"/>
  <c r="N980" i="16" s="1"/>
  <c r="AA969" i="16" a="1"/>
  <c r="AA969" i="16" s="1"/>
  <c r="W980" i="16" s="1"/>
  <c r="W968" i="16" a="1"/>
  <c r="W968" i="16" s="1"/>
  <c r="S979" i="16" s="1"/>
  <c r="AE968" i="16" a="1"/>
  <c r="AE968" i="16" s="1"/>
  <c r="Y979" i="16" s="1"/>
  <c r="R968" i="16" a="1"/>
  <c r="R968" i="16" s="1"/>
  <c r="AF968" i="16" a="1"/>
  <c r="AF968" i="16" s="1"/>
  <c r="AA968" i="16" a="1"/>
  <c r="AA968" i="16" s="1"/>
  <c r="W979" i="16" s="1"/>
  <c r="L343" i="16"/>
  <c r="L7" i="16"/>
  <c r="AY682" i="16"/>
  <c r="BA36" i="16" s="1"/>
  <c r="I36" i="16"/>
  <c r="AZ733" i="16"/>
  <c r="BB87" i="16" s="1"/>
  <c r="I733" i="16"/>
  <c r="J87" i="16"/>
  <c r="AY690" i="16"/>
  <c r="BA44" i="16" s="1"/>
  <c r="I44" i="16"/>
  <c r="P635" i="16"/>
  <c r="U635" i="16"/>
  <c r="AB644" i="16" a="1"/>
  <c r="AB644" i="16" s="1"/>
  <c r="J664" i="16"/>
  <c r="I354" i="16"/>
  <c r="X632" i="16"/>
  <c r="P631" i="16"/>
  <c r="R631" i="16"/>
  <c r="Y641" i="16" a="1"/>
  <c r="Y641" i="16" s="1"/>
  <c r="X631" i="16"/>
  <c r="AZ649" i="16"/>
  <c r="BB3" i="16" s="1"/>
  <c r="I649" i="16"/>
  <c r="J3" i="16"/>
  <c r="AK317" i="16" a="1"/>
  <c r="AK317" i="16" s="1"/>
  <c r="AR317" i="16" a="1"/>
  <c r="AR317" i="16" s="1"/>
  <c r="AE295" i="16"/>
  <c r="Y305" i="16" s="1"/>
  <c r="AH295" i="16"/>
  <c r="AH317" i="16" a="1"/>
  <c r="AH317" i="16" s="1"/>
  <c r="R941" i="16"/>
  <c r="P640" i="16" a="1"/>
  <c r="P640" i="16" s="1"/>
  <c r="W946" i="16"/>
  <c r="S957" i="16" s="1"/>
  <c r="AI946" i="16"/>
  <c r="AA957" i="16" s="1"/>
  <c r="AA946" i="16"/>
  <c r="W957" i="16" s="1"/>
  <c r="AW964" i="16"/>
  <c r="AO969" i="16" a="1"/>
  <c r="AO969" i="16" s="1"/>
  <c r="AF980" i="16" s="1"/>
  <c r="AG969" i="16" a="1"/>
  <c r="AG969" i="16" s="1"/>
  <c r="Z980" i="16" s="1"/>
  <c r="AL968" i="16" a="1"/>
  <c r="AL968" i="16" s="1"/>
  <c r="AD979" i="16" s="1"/>
  <c r="P969" i="16" a="1"/>
  <c r="P969" i="16" s="1"/>
  <c r="AM968" i="16" a="1"/>
  <c r="AM968" i="16" s="1"/>
  <c r="AE979" i="16" s="1"/>
  <c r="Q969" i="16" a="1"/>
  <c r="Q969" i="16" s="1"/>
  <c r="P980" i="16" s="1"/>
  <c r="AG968" i="16" a="1"/>
  <c r="AG968" i="16" s="1"/>
  <c r="Z979" i="16" s="1"/>
  <c r="N968" i="16" a="1"/>
  <c r="N968" i="16" s="1"/>
  <c r="N979" i="16" s="1"/>
  <c r="L404" i="16"/>
  <c r="L68" i="16"/>
  <c r="I414" i="16"/>
  <c r="J724" i="16"/>
  <c r="J657" i="16"/>
  <c r="I347" i="16"/>
  <c r="J703" i="16"/>
  <c r="I393" i="16"/>
  <c r="AY701" i="16"/>
  <c r="BA55" i="16" s="1"/>
  <c r="I55" i="16"/>
  <c r="AY653" i="16"/>
  <c r="BA7" i="16" s="1"/>
  <c r="I7" i="16"/>
  <c r="AC635" i="16"/>
  <c r="V644" i="16" a="1"/>
  <c r="V644" i="16" s="1"/>
  <c r="T6" i="10" s="1"/>
  <c r="M631" i="16"/>
  <c r="AC631" i="16"/>
  <c r="AE631" i="16"/>
  <c r="V631" i="16"/>
  <c r="O632" i="16"/>
  <c r="N946" i="16"/>
  <c r="N957" i="16" s="1"/>
  <c r="AG295" i="16"/>
  <c r="Z305" i="16" s="1"/>
  <c r="Q295" i="16"/>
  <c r="P305" i="16" s="1"/>
  <c r="AQ295" i="16"/>
  <c r="AG305" i="16" s="1"/>
  <c r="AT295" i="16"/>
  <c r="AC317" i="16" a="1"/>
  <c r="AC317" i="16" s="1"/>
  <c r="X327" i="16" s="1"/>
  <c r="AP969" i="16" a="1"/>
  <c r="AP969" i="16" s="1"/>
  <c r="AY706" i="16"/>
  <c r="BA60" i="16" s="1"/>
  <c r="I60" i="16"/>
  <c r="AS946" i="16"/>
  <c r="AH957" i="16" s="1"/>
  <c r="AM941" i="16"/>
  <c r="AE952" i="16" s="1"/>
  <c r="AL941" i="16"/>
  <c r="AD952" i="16" s="1"/>
  <c r="U956" i="16"/>
  <c r="M945" i="16"/>
  <c r="M956" i="16" s="1"/>
  <c r="AK945" i="16"/>
  <c r="AC956" i="16" s="1"/>
  <c r="AN970" i="16" a="1"/>
  <c r="AN970" i="16" s="1"/>
  <c r="AC968" i="16" a="1"/>
  <c r="AC968" i="16" s="1"/>
  <c r="X979" i="16" s="1"/>
  <c r="R970" i="16" a="1"/>
  <c r="R970" i="16" s="1"/>
  <c r="AR968" i="16" a="1"/>
  <c r="AR968" i="16" s="1"/>
  <c r="V969" i="16" a="1"/>
  <c r="V969" i="16" s="1"/>
  <c r="AS968" i="16" a="1"/>
  <c r="AS968" i="16" s="1"/>
  <c r="AH979" i="16" s="1"/>
  <c r="W969" i="16" a="1"/>
  <c r="W969" i="16" s="1"/>
  <c r="S980" i="16" s="1"/>
  <c r="S968" i="16" a="1"/>
  <c r="S968" i="16" s="1"/>
  <c r="Q979" i="16" s="1"/>
  <c r="R969" i="16" a="1"/>
  <c r="R969" i="16" s="1"/>
  <c r="T968" i="16" a="1"/>
  <c r="T968" i="16" s="1"/>
  <c r="AB968" i="16" a="1"/>
  <c r="AB968" i="16" s="1"/>
  <c r="J726" i="16"/>
  <c r="I416" i="16"/>
  <c r="L344" i="16"/>
  <c r="L8" i="16"/>
  <c r="AY670" i="16"/>
  <c r="BA24" i="16" s="1"/>
  <c r="I24" i="16"/>
  <c r="J719" i="16"/>
  <c r="I409" i="16"/>
  <c r="J691" i="16"/>
  <c r="I381" i="16"/>
  <c r="R644" i="16" a="1"/>
  <c r="R644" i="16" s="1"/>
  <c r="K6" i="10" s="1"/>
  <c r="W644" i="16" a="1"/>
  <c r="W644" i="16" s="1"/>
  <c r="U6" i="10" s="1"/>
  <c r="N631" i="16"/>
  <c r="Q632" i="16"/>
  <c r="U632" i="16"/>
  <c r="W632" i="16"/>
  <c r="M632" i="16"/>
  <c r="AB632" i="16"/>
  <c r="AF640" i="16" a="1"/>
  <c r="AF640" i="16" s="1"/>
  <c r="AL317" i="16" a="1"/>
  <c r="AL317" i="16" s="1"/>
  <c r="AD327" i="16" s="1"/>
  <c r="AC295" i="16"/>
  <c r="X305" i="16" s="1"/>
  <c r="Q317" i="16" a="1"/>
  <c r="Q317" i="16" s="1"/>
  <c r="P327" i="16" s="1"/>
  <c r="Z317" i="16" a="1"/>
  <c r="Z317" i="16" s="1"/>
  <c r="V327" i="16" s="1"/>
  <c r="AI317" i="16" a="1"/>
  <c r="AI317" i="16" s="1"/>
  <c r="AA327" i="16" s="1"/>
  <c r="R295" i="16"/>
  <c r="AF635" i="16"/>
  <c r="U974" i="16"/>
  <c r="AK963" i="16"/>
  <c r="AC974" i="16" s="1"/>
  <c r="AU970" i="16" a="1"/>
  <c r="AU970" i="16" s="1"/>
  <c r="AI981" i="16" s="1"/>
  <c r="V635" i="16"/>
  <c r="AF970" i="16" a="1"/>
  <c r="AF970" i="16" s="1"/>
  <c r="AU946" i="16"/>
  <c r="AI957" i="16" s="1"/>
  <c r="AF946" i="16"/>
  <c r="Z941" i="16"/>
  <c r="V952" i="16" s="1"/>
  <c r="U952" i="16"/>
  <c r="AK941" i="16"/>
  <c r="AC952" i="16" s="1"/>
  <c r="W941" i="16"/>
  <c r="S952" i="16" s="1"/>
  <c r="AT941" i="16"/>
  <c r="AM946" i="16"/>
  <c r="AE957" i="16" s="1"/>
  <c r="T969" i="16" a="1"/>
  <c r="T969" i="16" s="1"/>
  <c r="AM970" i="16" a="1"/>
  <c r="AM970" i="16" s="1"/>
  <c r="AE981" i="16" s="1"/>
  <c r="AC969" i="16" a="1"/>
  <c r="AC969" i="16" s="1"/>
  <c r="X980" i="16" s="1"/>
  <c r="AQ969" i="16" a="1"/>
  <c r="AQ969" i="16" s="1"/>
  <c r="AG980" i="16" s="1"/>
  <c r="AD969" i="16" a="1"/>
  <c r="AD969" i="16" s="1"/>
  <c r="AL969" i="16" a="1"/>
  <c r="AL969" i="16" s="1"/>
  <c r="AD980" i="16" s="1"/>
  <c r="AN968" i="16" a="1"/>
  <c r="AN968" i="16" s="1"/>
  <c r="AM969" i="16" a="1"/>
  <c r="AM969" i="16" s="1"/>
  <c r="AE980" i="16" s="1"/>
  <c r="AO968" i="16" a="1"/>
  <c r="AO968" i="16" s="1"/>
  <c r="AF979" i="16" s="1"/>
  <c r="AH968" i="16" a="1"/>
  <c r="AH968" i="16" s="1"/>
  <c r="J714" i="16"/>
  <c r="I404" i="16"/>
  <c r="L80" i="16"/>
  <c r="L416" i="16"/>
  <c r="L392" i="16"/>
  <c r="L56" i="16"/>
  <c r="J732" i="16"/>
  <c r="I422" i="16"/>
  <c r="J679" i="16"/>
  <c r="I369" i="16"/>
  <c r="I426" i="16"/>
  <c r="J736" i="16"/>
  <c r="J698" i="16"/>
  <c r="I388" i="16"/>
  <c r="N644" i="16" a="1"/>
  <c r="N644" i="16" s="1"/>
  <c r="G6" i="10" s="1"/>
  <c r="O644" i="16" a="1"/>
  <c r="O644" i="16" s="1"/>
  <c r="H6" i="10" s="1"/>
  <c r="P644" i="16" a="1"/>
  <c r="P644" i="16" s="1"/>
  <c r="I6" i="10" s="1"/>
  <c r="AD644" i="16" a="1"/>
  <c r="AD644" i="16" s="1"/>
  <c r="O641" i="16" a="1"/>
  <c r="O641" i="16" s="1"/>
  <c r="AD632" i="16"/>
  <c r="Q640" i="16" a="1"/>
  <c r="Q640" i="16" s="1"/>
  <c r="R640" i="16" a="1"/>
  <c r="R640" i="16" s="1"/>
  <c r="AA640" i="16" a="1"/>
  <c r="AA640" i="16" s="1"/>
  <c r="AB640" i="16" a="1"/>
  <c r="AB640" i="16" s="1"/>
  <c r="AD635" i="16"/>
  <c r="I684" i="16"/>
  <c r="AZ684" i="16"/>
  <c r="BB38" i="16" s="1"/>
  <c r="J38" i="16"/>
  <c r="Z295" i="16"/>
  <c r="V305" i="16" s="1"/>
  <c r="AJ322" i="16"/>
  <c r="AC332" i="16" s="1"/>
  <c r="L322" i="16"/>
  <c r="L332" i="16" s="1"/>
  <c r="U332" i="16"/>
  <c r="AL295" i="16"/>
  <c r="AD305" i="16" s="1"/>
  <c r="AO295" i="16"/>
  <c r="AF305" i="16" s="1"/>
  <c r="T295" i="16"/>
  <c r="AG317" i="16" a="1"/>
  <c r="AG317" i="16" s="1"/>
  <c r="Z327" i="16" s="1"/>
  <c r="Y317" i="16" a="1"/>
  <c r="Y317" i="16" s="1"/>
  <c r="AP295" i="16"/>
  <c r="J725" i="16"/>
  <c r="I415" i="16"/>
  <c r="J704" i="16"/>
  <c r="I394" i="16"/>
  <c r="J662" i="16"/>
  <c r="I352" i="16"/>
  <c r="W641" i="16" a="1"/>
  <c r="W641" i="16" s="1"/>
  <c r="AD631" i="16"/>
  <c r="AY710" i="16"/>
  <c r="BA64" i="16" s="1"/>
  <c r="I64" i="16"/>
  <c r="V946" i="16"/>
  <c r="U958" i="16"/>
  <c r="M947" i="16"/>
  <c r="M958" i="16" s="1"/>
  <c r="AK947" i="16"/>
  <c r="AC958" i="16" s="1"/>
  <c r="AK969" i="16"/>
  <c r="AC980" i="16" s="1"/>
  <c r="U980" i="16"/>
  <c r="M969" i="16"/>
  <c r="M980" i="16" s="1"/>
  <c r="AH946" i="16"/>
  <c r="S946" i="16"/>
  <c r="Q957" i="16" s="1"/>
  <c r="AG941" i="16"/>
  <c r="Z952" i="16" s="1"/>
  <c r="L339" i="16"/>
  <c r="L3" i="16"/>
  <c r="AU969" i="16" a="1"/>
  <c r="AU969" i="16" s="1"/>
  <c r="AI980" i="16" s="1"/>
  <c r="AS970" i="16" a="1"/>
  <c r="AS970" i="16" s="1"/>
  <c r="AH981" i="16" s="1"/>
  <c r="AI969" i="16" a="1"/>
  <c r="AI969" i="16" s="1"/>
  <c r="AA980" i="16" s="1"/>
  <c r="AB970" i="16" a="1"/>
  <c r="AB970" i="16" s="1"/>
  <c r="O970" i="16" a="1"/>
  <c r="O970" i="16" s="1"/>
  <c r="O981" i="16" s="1"/>
  <c r="AR969" i="16" a="1"/>
  <c r="AR969" i="16" s="1"/>
  <c r="AT968" i="16" a="1"/>
  <c r="AT968" i="16" s="1"/>
  <c r="AS969" i="16" a="1"/>
  <c r="AS969" i="16" s="1"/>
  <c r="AH980" i="16" s="1"/>
  <c r="AU968" i="16" a="1"/>
  <c r="AU968" i="16" s="1"/>
  <c r="AI979" i="16" s="1"/>
  <c r="L359" i="16"/>
  <c r="L23" i="16"/>
  <c r="J720" i="16"/>
  <c r="I410" i="16"/>
  <c r="AY658" i="16"/>
  <c r="BA12" i="16" s="1"/>
  <c r="I12" i="16"/>
  <c r="J667" i="16"/>
  <c r="I357" i="16"/>
  <c r="AY666" i="16"/>
  <c r="BA20" i="16" s="1"/>
  <c r="I20" i="16"/>
  <c r="AY689" i="16"/>
  <c r="BA43" i="16" s="1"/>
  <c r="I43" i="16"/>
  <c r="J686" i="16"/>
  <c r="I376" i="16"/>
  <c r="F6" i="10"/>
  <c r="X644" i="16" a="1"/>
  <c r="X644" i="16" s="1"/>
  <c r="V6" i="10" s="1"/>
  <c r="T631" i="16"/>
  <c r="AC640" i="16" a="1"/>
  <c r="AC640" i="16" s="1"/>
  <c r="X640" i="16" a="1"/>
  <c r="X640" i="16" s="1"/>
  <c r="Y640" i="16" a="1"/>
  <c r="Y640" i="16" s="1"/>
  <c r="AF641" i="16" a="1"/>
  <c r="AF641" i="16" s="1"/>
  <c r="AA641" i="16" a="1"/>
  <c r="AA641" i="16" s="1"/>
  <c r="AZ709" i="16"/>
  <c r="BB63" i="16" s="1"/>
  <c r="I709" i="16"/>
  <c r="J63" i="16"/>
  <c r="L325" i="16"/>
  <c r="L317" i="16"/>
  <c r="L327" i="16" s="1"/>
  <c r="L316" i="16"/>
  <c r="O295" i="16"/>
  <c r="O305" i="16" s="1"/>
  <c r="N317" i="16" a="1"/>
  <c r="N317" i="16" s="1"/>
  <c r="N327" i="16" s="1"/>
  <c r="V317" i="16" a="1"/>
  <c r="V317" i="16" s="1"/>
  <c r="AF295" i="16"/>
  <c r="AP317" i="16" a="1"/>
  <c r="AP317" i="16" s="1"/>
  <c r="AE317" i="16" a="1"/>
  <c r="AE317" i="16" s="1"/>
  <c r="Y327" i="16" s="1"/>
  <c r="T641" i="15" a="1"/>
  <c r="T641" i="15" s="1"/>
  <c r="X640" i="15" a="1"/>
  <c r="X640" i="15" s="1"/>
  <c r="J676" i="15"/>
  <c r="I366" i="15"/>
  <c r="N635" i="15"/>
  <c r="AK941" i="15"/>
  <c r="AC952" i="15" s="1"/>
  <c r="U952" i="15"/>
  <c r="S941" i="15"/>
  <c r="Q952" i="15" s="1"/>
  <c r="AA940" i="15"/>
  <c r="W951" i="15" s="1"/>
  <c r="L415" i="15"/>
  <c r="L79" i="15"/>
  <c r="L413" i="15"/>
  <c r="L77" i="15"/>
  <c r="L390" i="15"/>
  <c r="L54" i="15"/>
  <c r="AU969" i="15" a="1"/>
  <c r="AU969" i="15" s="1"/>
  <c r="AI980" i="15" s="1"/>
  <c r="T970" i="15" a="1"/>
  <c r="T970" i="15" s="1"/>
  <c r="AP970" i="15" a="1"/>
  <c r="AP970" i="15" s="1"/>
  <c r="AI970" i="15" a="1"/>
  <c r="AI970" i="15" s="1"/>
  <c r="AA981" i="15" s="1"/>
  <c r="P970" i="15" a="1"/>
  <c r="P970" i="15" s="1"/>
  <c r="AF969" i="15" a="1"/>
  <c r="AF969" i="15" s="1"/>
  <c r="J710" i="15"/>
  <c r="I400" i="15"/>
  <c r="AY709" i="15"/>
  <c r="BA63" i="15" s="1"/>
  <c r="I63" i="15"/>
  <c r="J723" i="15"/>
  <c r="I413" i="15"/>
  <c r="AZ708" i="15"/>
  <c r="BB62" i="15" s="1"/>
  <c r="I708" i="15"/>
  <c r="J62" i="15"/>
  <c r="J699" i="15"/>
  <c r="I389" i="15"/>
  <c r="J707" i="15"/>
  <c r="I397" i="15"/>
  <c r="V632" i="15"/>
  <c r="T631" i="15"/>
  <c r="X631" i="15"/>
  <c r="M631" i="15"/>
  <c r="V641" i="15" a="1"/>
  <c r="V641" i="15" s="1"/>
  <c r="P641" i="15" a="1"/>
  <c r="P641" i="15" s="1"/>
  <c r="AD634" i="15"/>
  <c r="Q634" i="15"/>
  <c r="O643" i="15" a="1"/>
  <c r="O643" i="15" s="1"/>
  <c r="AA635" i="15"/>
  <c r="AD644" i="15" a="1"/>
  <c r="AD644" i="15" s="1"/>
  <c r="N642" i="15" a="1"/>
  <c r="N642" i="15" s="1"/>
  <c r="Y644" i="15" a="1"/>
  <c r="Y644" i="15" s="1"/>
  <c r="W11" i="10" s="1"/>
  <c r="AU940" i="15"/>
  <c r="AI951" i="15" s="1"/>
  <c r="AP940" i="15"/>
  <c r="M947" i="15"/>
  <c r="M958" i="15" s="1"/>
  <c r="U958" i="15"/>
  <c r="AK947" i="15"/>
  <c r="AC958" i="15" s="1"/>
  <c r="N940" i="15"/>
  <c r="N951" i="15" s="1"/>
  <c r="L402" i="15"/>
  <c r="L66" i="15"/>
  <c r="AO970" i="15" a="1"/>
  <c r="AO970" i="15" s="1"/>
  <c r="AF981" i="15" s="1"/>
  <c r="V970" i="15" a="1"/>
  <c r="V970" i="15" s="1"/>
  <c r="Q970" i="15" a="1"/>
  <c r="Q970" i="15" s="1"/>
  <c r="P981" i="15" s="1"/>
  <c r="J698" i="15"/>
  <c r="I388" i="15"/>
  <c r="L358" i="15"/>
  <c r="L22" i="15"/>
  <c r="L633" i="15"/>
  <c r="Z633" i="15"/>
  <c r="AY673" i="15"/>
  <c r="BA27" i="15" s="1"/>
  <c r="I27" i="15"/>
  <c r="J706" i="15"/>
  <c r="I396" i="15"/>
  <c r="J717" i="15"/>
  <c r="I407" i="15"/>
  <c r="AZ663" i="15"/>
  <c r="BB17" i="15" s="1"/>
  <c r="I663" i="15"/>
  <c r="J17" i="15"/>
  <c r="AE640" i="15" a="1"/>
  <c r="AE640" i="15" s="1"/>
  <c r="AF631" i="15"/>
  <c r="O632" i="15"/>
  <c r="Q632" i="15"/>
  <c r="O631" i="15"/>
  <c r="W641" i="15" a="1"/>
  <c r="W641" i="15" s="1"/>
  <c r="J729" i="15"/>
  <c r="I419" i="15"/>
  <c r="J659" i="15"/>
  <c r="I349" i="15"/>
  <c r="AF634" i="15"/>
  <c r="T634" i="15"/>
  <c r="V643" i="15" a="1"/>
  <c r="V643" i="15" s="1"/>
  <c r="Y642" i="15" a="1"/>
  <c r="Y642" i="15" s="1"/>
  <c r="Y634" i="15"/>
  <c r="O634" i="15"/>
  <c r="J730" i="15"/>
  <c r="I420" i="15"/>
  <c r="AZ665" i="15"/>
  <c r="BB19" i="15" s="1"/>
  <c r="I665" i="15"/>
  <c r="J19" i="15"/>
  <c r="AZ649" i="15"/>
  <c r="BB3" i="15" s="1"/>
  <c r="I649" i="15"/>
  <c r="J3" i="15"/>
  <c r="AH940" i="15"/>
  <c r="AK970" i="15"/>
  <c r="AC981" i="15" s="1"/>
  <c r="M970" i="15"/>
  <c r="M981" i="15" s="1"/>
  <c r="U981" i="15"/>
  <c r="AC940" i="15"/>
  <c r="X951" i="15" s="1"/>
  <c r="O968" i="15" a="1"/>
  <c r="O968" i="15" s="1"/>
  <c r="O979" i="15" s="1"/>
  <c r="AU970" i="15" a="1"/>
  <c r="AU970" i="15" s="1"/>
  <c r="AI981" i="15" s="1"/>
  <c r="AQ970" i="15" a="1"/>
  <c r="AQ970" i="15" s="1"/>
  <c r="AG981" i="15" s="1"/>
  <c r="W970" i="15" a="1"/>
  <c r="W970" i="15" s="1"/>
  <c r="S981" i="15" s="1"/>
  <c r="L368" i="15"/>
  <c r="L32" i="15"/>
  <c r="J686" i="15"/>
  <c r="I376" i="15"/>
  <c r="AG964" i="15" a="1"/>
  <c r="AG964" i="15" s="1"/>
  <c r="Z975" i="15" s="1"/>
  <c r="AA964" i="15" a="1"/>
  <c r="AA964" i="15" s="1"/>
  <c r="W975" i="15" s="1"/>
  <c r="AT964" i="15" a="1"/>
  <c r="AT964" i="15" s="1"/>
  <c r="AN964" i="15" a="1"/>
  <c r="AN964" i="15" s="1"/>
  <c r="S964" i="15" a="1"/>
  <c r="S964" i="15" s="1"/>
  <c r="Q975" i="15" s="1"/>
  <c r="AF964" i="15" a="1"/>
  <c r="AF964" i="15" s="1"/>
  <c r="Z964" i="15" a="1"/>
  <c r="Z964" i="15" s="1"/>
  <c r="V975" i="15" s="1"/>
  <c r="AS964" i="15" a="1"/>
  <c r="AS964" i="15" s="1"/>
  <c r="AH975" i="15" s="1"/>
  <c r="AM964" i="15" a="1"/>
  <c r="AM964" i="15" s="1"/>
  <c r="AE975" i="15" s="1"/>
  <c r="R964" i="15" a="1"/>
  <c r="R964" i="15" s="1"/>
  <c r="AE964" i="15" a="1"/>
  <c r="AE964" i="15" s="1"/>
  <c r="Y975" i="15" s="1"/>
  <c r="AR964" i="15" a="1"/>
  <c r="AR964" i="15" s="1"/>
  <c r="AL964" i="15" a="1"/>
  <c r="AL964" i="15" s="1"/>
  <c r="AD975" i="15" s="1"/>
  <c r="W964" i="15" a="1"/>
  <c r="W964" i="15" s="1"/>
  <c r="S975" i="15" s="1"/>
  <c r="Q964" i="15" a="1"/>
  <c r="Q964" i="15" s="1"/>
  <c r="P975" i="15" s="1"/>
  <c r="AD964" i="15" a="1"/>
  <c r="AD964" i="15" s="1"/>
  <c r="AQ964" i="15" a="1"/>
  <c r="AQ964" i="15" s="1"/>
  <c r="AG975" i="15" s="1"/>
  <c r="V964" i="15" a="1"/>
  <c r="V964" i="15" s="1"/>
  <c r="P964" i="15" a="1"/>
  <c r="P964" i="15" s="1"/>
  <c r="AI964" i="15" a="1"/>
  <c r="AI964" i="15" s="1"/>
  <c r="AA975" i="15" s="1"/>
  <c r="AC964" i="15" a="1"/>
  <c r="AC964" i="15" s="1"/>
  <c r="X975" i="15" s="1"/>
  <c r="AH964" i="15" a="1"/>
  <c r="AH964" i="15" s="1"/>
  <c r="AB964" i="15" a="1"/>
  <c r="AB964" i="15" s="1"/>
  <c r="U964" i="15" a="1"/>
  <c r="U964" i="15" s="1"/>
  <c r="R975" i="15" s="1"/>
  <c r="AM941" i="15"/>
  <c r="AE952" i="15" s="1"/>
  <c r="Z941" i="15"/>
  <c r="V952" i="15" s="1"/>
  <c r="T964" i="15" a="1"/>
  <c r="T964" i="15" s="1"/>
  <c r="O964" i="15" a="1"/>
  <c r="O964" i="15" s="1"/>
  <c r="O975" i="15" s="1"/>
  <c r="W941" i="15"/>
  <c r="S952" i="15" s="1"/>
  <c r="N964" i="15" a="1"/>
  <c r="N964" i="15" s="1"/>
  <c r="N975" i="15" s="1"/>
  <c r="AO969" i="15" a="1"/>
  <c r="AO969" i="15" s="1"/>
  <c r="AF980" i="15" s="1"/>
  <c r="AP964" i="15" a="1"/>
  <c r="AP964" i="15" s="1"/>
  <c r="AO964" i="15" a="1"/>
  <c r="AO964" i="15" s="1"/>
  <c r="AF975" i="15" s="1"/>
  <c r="AR941" i="15"/>
  <c r="AE941" i="15"/>
  <c r="Y952" i="15" s="1"/>
  <c r="R941" i="15"/>
  <c r="N969" i="15" a="1"/>
  <c r="N969" i="15" s="1"/>
  <c r="N980" i="15" s="1"/>
  <c r="AP941" i="15"/>
  <c r="AO941" i="15"/>
  <c r="AF952" i="15" s="1"/>
  <c r="AN941" i="15"/>
  <c r="AG941" i="15"/>
  <c r="Z952" i="15" s="1"/>
  <c r="AU964" i="15" a="1"/>
  <c r="AU964" i="15" s="1"/>
  <c r="AI975" i="15" s="1"/>
  <c r="AC941" i="15"/>
  <c r="X952" i="15" s="1"/>
  <c r="AB941" i="15"/>
  <c r="AI968" i="15" a="1"/>
  <c r="AI968" i="15" s="1"/>
  <c r="AA979" i="15" s="1"/>
  <c r="AA941" i="15"/>
  <c r="W952" i="15" s="1"/>
  <c r="T941" i="15"/>
  <c r="P941" i="15"/>
  <c r="AT941" i="15"/>
  <c r="O941" i="15"/>
  <c r="O952" i="15" s="1"/>
  <c r="N941" i="15"/>
  <c r="N952" i="15" s="1"/>
  <c r="J652" i="15"/>
  <c r="I342" i="15"/>
  <c r="J702" i="15"/>
  <c r="I392" i="15"/>
  <c r="AZ696" i="15"/>
  <c r="BB50" i="15" s="1"/>
  <c r="I696" i="15"/>
  <c r="J50" i="15"/>
  <c r="J694" i="15"/>
  <c r="I384" i="15"/>
  <c r="AZ653" i="15"/>
  <c r="BB7" i="15" s="1"/>
  <c r="I653" i="15"/>
  <c r="J7" i="15"/>
  <c r="W632" i="15"/>
  <c r="X632" i="15"/>
  <c r="AB632" i="15"/>
  <c r="AD632" i="15"/>
  <c r="AB631" i="15"/>
  <c r="R946" i="15"/>
  <c r="J658" i="15"/>
  <c r="I348" i="15"/>
  <c r="P643" i="15" a="1"/>
  <c r="P643" i="15" s="1"/>
  <c r="V644" i="15" a="1"/>
  <c r="V644" i="15" s="1"/>
  <c r="T11" i="10" s="1"/>
  <c r="N644" i="15" a="1"/>
  <c r="N644" i="15" s="1"/>
  <c r="G11" i="10" s="1"/>
  <c r="Q643" i="15" a="1"/>
  <c r="Q643" i="15" s="1"/>
  <c r="P635" i="15"/>
  <c r="AF643" i="15" a="1"/>
  <c r="AF643" i="15" s="1"/>
  <c r="AB634" i="15"/>
  <c r="S940" i="15"/>
  <c r="Q951" i="15" s="1"/>
  <c r="R644" i="15" a="1"/>
  <c r="R644" i="15" s="1"/>
  <c r="K11" i="10" s="1"/>
  <c r="J669" i="15"/>
  <c r="I359" i="15"/>
  <c r="U940" i="15"/>
  <c r="R951" i="15" s="1"/>
  <c r="AU941" i="15"/>
  <c r="AI952" i="15" s="1"/>
  <c r="L400" i="15"/>
  <c r="L64" i="15"/>
  <c r="L392" i="15"/>
  <c r="L56" i="15"/>
  <c r="L423" i="15"/>
  <c r="L87" i="15"/>
  <c r="T969" i="15" a="1"/>
  <c r="T969" i="15" s="1"/>
  <c r="U968" i="15" a="1"/>
  <c r="U968" i="15" s="1"/>
  <c r="R979" i="15" s="1"/>
  <c r="AL970" i="15" a="1"/>
  <c r="AL970" i="15" s="1"/>
  <c r="AD981" i="15" s="1"/>
  <c r="AY692" i="15"/>
  <c r="BA46" i="15" s="1"/>
  <c r="I46" i="15"/>
  <c r="L411" i="15"/>
  <c r="L75" i="15"/>
  <c r="J693" i="15"/>
  <c r="I383" i="15"/>
  <c r="J651" i="15"/>
  <c r="I341" i="15"/>
  <c r="AD641" i="15" a="1"/>
  <c r="AD641" i="15" s="1"/>
  <c r="AF640" i="15" a="1"/>
  <c r="AF640" i="15" s="1"/>
  <c r="AB640" i="15" a="1"/>
  <c r="AB640" i="15" s="1"/>
  <c r="AC640" i="15" a="1"/>
  <c r="AC640" i="15" s="1"/>
  <c r="T632" i="15"/>
  <c r="U635" i="15"/>
  <c r="U634" i="15"/>
  <c r="U644" i="15" a="1"/>
  <c r="U644" i="15" s="1"/>
  <c r="S11" i="10" s="1"/>
  <c r="X643" i="15" a="1"/>
  <c r="X643" i="15" s="1"/>
  <c r="AC635" i="15"/>
  <c r="T635" i="15"/>
  <c r="AZ701" i="15"/>
  <c r="BB55" i="15" s="1"/>
  <c r="I701" i="15"/>
  <c r="J55" i="15"/>
  <c r="AH941" i="15"/>
  <c r="AP963" i="15" a="1"/>
  <c r="AP963" i="15" s="1"/>
  <c r="U963" i="15" a="1"/>
  <c r="U963" i="15" s="1"/>
  <c r="R974" i="15" s="1"/>
  <c r="AH963" i="15" a="1"/>
  <c r="AH963" i="15" s="1"/>
  <c r="AB963" i="15" a="1"/>
  <c r="AB963" i="15" s="1"/>
  <c r="AU963" i="15" a="1"/>
  <c r="AU963" i="15" s="1"/>
  <c r="AI974" i="15" s="1"/>
  <c r="AO963" i="15" a="1"/>
  <c r="AO963" i="15" s="1"/>
  <c r="AF974" i="15" s="1"/>
  <c r="T963" i="15" a="1"/>
  <c r="T963" i="15" s="1"/>
  <c r="N963" i="15" a="1"/>
  <c r="N963" i="15" s="1"/>
  <c r="N974" i="15" s="1"/>
  <c r="AG963" i="15" a="1"/>
  <c r="AG963" i="15" s="1"/>
  <c r="Z974" i="15" s="1"/>
  <c r="AT963" i="15" a="1"/>
  <c r="AT963" i="15" s="1"/>
  <c r="AN963" i="15" a="1"/>
  <c r="AN963" i="15" s="1"/>
  <c r="S963" i="15" a="1"/>
  <c r="S963" i="15" s="1"/>
  <c r="Q974" i="15" s="1"/>
  <c r="AF963" i="15" a="1"/>
  <c r="AF963" i="15" s="1"/>
  <c r="Z963" i="15" a="1"/>
  <c r="Z963" i="15" s="1"/>
  <c r="V974" i="15" s="1"/>
  <c r="AS963" i="15" a="1"/>
  <c r="AS963" i="15" s="1"/>
  <c r="AH974" i="15" s="1"/>
  <c r="AM963" i="15" a="1"/>
  <c r="AM963" i="15" s="1"/>
  <c r="AE974" i="15" s="1"/>
  <c r="AE963" i="15" a="1"/>
  <c r="AE963" i="15" s="1"/>
  <c r="Y974" i="15" s="1"/>
  <c r="AR963" i="15" a="1"/>
  <c r="AR963" i="15" s="1"/>
  <c r="AL963" i="15" a="1"/>
  <c r="AL963" i="15" s="1"/>
  <c r="AD974" i="15" s="1"/>
  <c r="AQ963" i="15" a="1"/>
  <c r="AQ963" i="15" s="1"/>
  <c r="AG974" i="15" s="1"/>
  <c r="V963" i="15" a="1"/>
  <c r="V963" i="15" s="1"/>
  <c r="P963" i="15" a="1"/>
  <c r="P963" i="15" s="1"/>
  <c r="AA963" i="15" a="1"/>
  <c r="AA963" i="15" s="1"/>
  <c r="W974" i="15" s="1"/>
  <c r="AI940" i="15"/>
  <c r="AA951" i="15" s="1"/>
  <c r="V940" i="15"/>
  <c r="W963" i="15" a="1"/>
  <c r="W963" i="15" s="1"/>
  <c r="S974" i="15" s="1"/>
  <c r="AT940" i="15"/>
  <c r="AG940" i="15"/>
  <c r="Z951" i="15" s="1"/>
  <c r="T940" i="15"/>
  <c r="AI963" i="15" a="1"/>
  <c r="AI963" i="15" s="1"/>
  <c r="AA974" i="15" s="1"/>
  <c r="R963" i="15" a="1"/>
  <c r="R963" i="15" s="1"/>
  <c r="AO940" i="15"/>
  <c r="AF951" i="15" s="1"/>
  <c r="AB940" i="15"/>
  <c r="O940" i="15"/>
  <c r="O951" i="15" s="1"/>
  <c r="Q963" i="15" a="1"/>
  <c r="Q963" i="15" s="1"/>
  <c r="P974" i="15" s="1"/>
  <c r="AQ940" i="15"/>
  <c r="AG951" i="15" s="1"/>
  <c r="AM940" i="15"/>
  <c r="AE951" i="15" s="1"/>
  <c r="AL940" i="15"/>
  <c r="AD951" i="15" s="1"/>
  <c r="O963" i="15" a="1"/>
  <c r="O963" i="15" s="1"/>
  <c r="O974" i="15" s="1"/>
  <c r="AD940" i="15"/>
  <c r="Z940" i="15"/>
  <c r="V951" i="15" s="1"/>
  <c r="W940" i="15"/>
  <c r="S951" i="15" s="1"/>
  <c r="Q940" i="15"/>
  <c r="P951" i="15" s="1"/>
  <c r="AC963" i="15" a="1"/>
  <c r="AC963" i="15" s="1"/>
  <c r="X974" i="15" s="1"/>
  <c r="AD963" i="15" a="1"/>
  <c r="AD963" i="15" s="1"/>
  <c r="AZ3" i="15"/>
  <c r="AF970" i="15" a="1"/>
  <c r="AF970" i="15" s="1"/>
  <c r="AP968" i="15" a="1"/>
  <c r="AP968" i="15" s="1"/>
  <c r="P968" i="15" a="1"/>
  <c r="P968" i="15" s="1"/>
  <c r="AD968" i="15" a="1"/>
  <c r="AD968" i="15" s="1"/>
  <c r="AR970" i="15" a="1"/>
  <c r="AR970" i="15" s="1"/>
  <c r="L399" i="15"/>
  <c r="L63" i="15"/>
  <c r="J650" i="15"/>
  <c r="R641" i="15" a="1"/>
  <c r="R641" i="15" s="1"/>
  <c r="I340" i="15"/>
  <c r="T640" i="15" a="1"/>
  <c r="T640" i="15" s="1"/>
  <c r="AY691" i="15"/>
  <c r="BA45" i="15" s="1"/>
  <c r="I45" i="15"/>
  <c r="I684" i="15"/>
  <c r="AZ684" i="15"/>
  <c r="BB38" i="15" s="1"/>
  <c r="J38" i="15"/>
  <c r="J688" i="15"/>
  <c r="I378" i="15"/>
  <c r="AZ732" i="15"/>
  <c r="BB86" i="15" s="1"/>
  <c r="I732" i="15"/>
  <c r="J86" i="15"/>
  <c r="Y632" i="15"/>
  <c r="AE641" i="15" a="1"/>
  <c r="AE641" i="15" s="1"/>
  <c r="AA641" i="15" a="1"/>
  <c r="AA641" i="15" s="1"/>
  <c r="AB641" i="15" a="1"/>
  <c r="AB641" i="15" s="1"/>
  <c r="AF632" i="15"/>
  <c r="AZ725" i="15"/>
  <c r="BB79" i="15" s="1"/>
  <c r="I725" i="15"/>
  <c r="J79" i="15"/>
  <c r="J675" i="15"/>
  <c r="I365" i="15"/>
  <c r="AB643" i="15" a="1"/>
  <c r="AB643" i="15" s="1"/>
  <c r="P644" i="15" a="1"/>
  <c r="P644" i="15" s="1"/>
  <c r="I11" i="10" s="1"/>
  <c r="T642" i="15" a="1"/>
  <c r="T642" i="15" s="1"/>
  <c r="N634" i="15"/>
  <c r="U333" i="15"/>
  <c r="L323" i="15"/>
  <c r="L333" i="15" s="1"/>
  <c r="AJ323" i="15"/>
  <c r="AC333" i="15" s="1"/>
  <c r="AY731" i="15"/>
  <c r="BA85" i="15" s="1"/>
  <c r="I85" i="15"/>
  <c r="L416" i="15"/>
  <c r="L80" i="15"/>
  <c r="AA969" i="15" a="1"/>
  <c r="AA969" i="15" s="1"/>
  <c r="W980" i="15" s="1"/>
  <c r="V968" i="15" a="1"/>
  <c r="V968" i="15" s="1"/>
  <c r="O969" i="15" a="1"/>
  <c r="O969" i="15" s="1"/>
  <c r="O980" i="15" s="1"/>
  <c r="Q968" i="15" a="1"/>
  <c r="Q968" i="15" s="1"/>
  <c r="P979" i="15" s="1"/>
  <c r="Z968" i="15" a="1"/>
  <c r="Z968" i="15" s="1"/>
  <c r="V979" i="15" s="1"/>
  <c r="L356" i="15"/>
  <c r="L20" i="15"/>
  <c r="Z642" i="15"/>
  <c r="L642" i="15"/>
  <c r="L353" i="15"/>
  <c r="L17" i="15"/>
  <c r="J683" i="15"/>
  <c r="I373" i="15"/>
  <c r="AZ713" i="15"/>
  <c r="BB67" i="15" s="1"/>
  <c r="I713" i="15"/>
  <c r="J67" i="15"/>
  <c r="AY726" i="15"/>
  <c r="BA80" i="15" s="1"/>
  <c r="I80" i="15"/>
  <c r="AE631" i="15"/>
  <c r="M640" i="15" a="1"/>
  <c r="M640" i="15" s="1"/>
  <c r="W631" i="15"/>
  <c r="Y631" i="15"/>
  <c r="N631" i="15"/>
  <c r="AD640" i="15" a="1"/>
  <c r="AD640" i="15" s="1"/>
  <c r="J664" i="15"/>
  <c r="I354" i="15"/>
  <c r="I727" i="15"/>
  <c r="AZ727" i="15"/>
  <c r="BB81" i="15" s="1"/>
  <c r="J81" i="15"/>
  <c r="V635" i="15"/>
  <c r="M635" i="15"/>
  <c r="W644" i="15" a="1"/>
  <c r="W644" i="15" s="1"/>
  <c r="U11" i="10" s="1"/>
  <c r="M945" i="15"/>
  <c r="M956" i="15" s="1"/>
  <c r="AK945" i="15"/>
  <c r="AC956" i="15" s="1"/>
  <c r="U956" i="15"/>
  <c r="J722" i="15"/>
  <c r="I412" i="15"/>
  <c r="L377" i="15"/>
  <c r="L41" i="15"/>
  <c r="AY715" i="15"/>
  <c r="BA69" i="15" s="1"/>
  <c r="I69" i="15"/>
  <c r="J670" i="15"/>
  <c r="I360" i="15"/>
  <c r="O641" i="15" a="1"/>
  <c r="O641" i="15" s="1"/>
  <c r="M968" i="15"/>
  <c r="M979" i="15" s="1"/>
  <c r="U979" i="15"/>
  <c r="AK968" i="15"/>
  <c r="AC979" i="15" s="1"/>
  <c r="U975" i="15"/>
  <c r="AK964" i="15"/>
  <c r="AC975" i="15" s="1"/>
  <c r="M964" i="15"/>
  <c r="M975" i="15" s="1"/>
  <c r="M972" i="15"/>
  <c r="M963" i="15"/>
  <c r="M974" i="15" s="1"/>
  <c r="AR940" i="15"/>
  <c r="AG969" i="15" a="1"/>
  <c r="AG969" i="15" s="1"/>
  <c r="Z980" i="15" s="1"/>
  <c r="AQ968" i="15" a="1"/>
  <c r="AQ968" i="15" s="1"/>
  <c r="AG979" i="15" s="1"/>
  <c r="U969" i="15" a="1"/>
  <c r="U969" i="15" s="1"/>
  <c r="R980" i="15" s="1"/>
  <c r="AE968" i="15" a="1"/>
  <c r="AE968" i="15" s="1"/>
  <c r="Y979" i="15" s="1"/>
  <c r="R968" i="15" a="1"/>
  <c r="R968" i="15" s="1"/>
  <c r="AF968" i="15" a="1"/>
  <c r="AF968" i="15" s="1"/>
  <c r="AA968" i="15" a="1"/>
  <c r="AA968" i="15" s="1"/>
  <c r="W979" i="15" s="1"/>
  <c r="AB968" i="15" a="1"/>
  <c r="AB968" i="15" s="1"/>
  <c r="L389" i="15"/>
  <c r="L53" i="15"/>
  <c r="X633" i="15"/>
  <c r="W633" i="15"/>
  <c r="V633" i="15"/>
  <c r="U633" i="15"/>
  <c r="AF633" i="15"/>
  <c r="T633" i="15"/>
  <c r="AE633" i="15"/>
  <c r="AD633" i="15"/>
  <c r="R633" i="15"/>
  <c r="AA633" i="15"/>
  <c r="O633" i="15"/>
  <c r="N633" i="15"/>
  <c r="M633" i="15"/>
  <c r="AD642" i="15" a="1"/>
  <c r="AD642" i="15" s="1"/>
  <c r="AC642" i="15" a="1"/>
  <c r="AC642" i="15" s="1"/>
  <c r="X642" i="15" a="1"/>
  <c r="X642" i="15" s="1"/>
  <c r="AC633" i="15"/>
  <c r="AB633" i="15"/>
  <c r="V642" i="15" a="1"/>
  <c r="V642" i="15" s="1"/>
  <c r="Q642" i="15" a="1"/>
  <c r="Q642" i="15" s="1"/>
  <c r="P642" i="15" a="1"/>
  <c r="P642" i="15" s="1"/>
  <c r="Y633" i="15"/>
  <c r="P633" i="15"/>
  <c r="Q633" i="15"/>
  <c r="V631" i="15"/>
  <c r="AY690" i="15"/>
  <c r="BA44" i="15" s="1"/>
  <c r="I44" i="15"/>
  <c r="I736" i="15"/>
  <c r="AZ736" i="15"/>
  <c r="BB90" i="15" s="1"/>
  <c r="J90" i="15"/>
  <c r="J678" i="15"/>
  <c r="I368" i="15"/>
  <c r="AZ677" i="15"/>
  <c r="BB31" i="15" s="1"/>
  <c r="I677" i="15"/>
  <c r="J31" i="15"/>
  <c r="J681" i="15"/>
  <c r="I371" i="15"/>
  <c r="J695" i="15"/>
  <c r="I385" i="15"/>
  <c r="Y640" i="15" a="1"/>
  <c r="Y640" i="15" s="1"/>
  <c r="Q631" i="15"/>
  <c r="N632" i="15"/>
  <c r="P632" i="15"/>
  <c r="AA631" i="15"/>
  <c r="AC641" i="15" a="1"/>
  <c r="AC641" i="15" s="1"/>
  <c r="J674" i="15"/>
  <c r="I364" i="15"/>
  <c r="O644" i="15" a="1"/>
  <c r="O644" i="15" s="1"/>
  <c r="H11" i="10" s="1"/>
  <c r="AB644" i="15" a="1"/>
  <c r="AB644" i="15" s="1"/>
  <c r="R642" i="15" a="1"/>
  <c r="R642" i="15" s="1"/>
  <c r="X634" i="15"/>
  <c r="Y643" i="15" a="1"/>
  <c r="Y643" i="15" s="1"/>
  <c r="R635" i="15"/>
  <c r="AB642" i="15" a="1"/>
  <c r="AB642" i="15" s="1"/>
  <c r="L322" i="15"/>
  <c r="L332" i="15" s="1"/>
  <c r="U332" i="15"/>
  <c r="AJ322" i="15"/>
  <c r="AC332" i="15" s="1"/>
  <c r="L387" i="15"/>
  <c r="L51" i="15"/>
  <c r="AI941" i="15"/>
  <c r="AA952" i="15" s="1"/>
  <c r="AK969" i="15"/>
  <c r="AC980" i="15" s="1"/>
  <c r="U980" i="15"/>
  <c r="M969" i="15"/>
  <c r="M980" i="15" s="1"/>
  <c r="AE940" i="15"/>
  <c r="Y951" i="15" s="1"/>
  <c r="L339" i="15"/>
  <c r="L3" i="15"/>
  <c r="R970" i="15" a="1"/>
  <c r="R970" i="15" s="1"/>
  <c r="AB969" i="15" a="1"/>
  <c r="AB969" i="15" s="1"/>
  <c r="AP969" i="15" a="1"/>
  <c r="AP969" i="15" s="1"/>
  <c r="AL968" i="15" a="1"/>
  <c r="AL968" i="15" s="1"/>
  <c r="AD979" i="15" s="1"/>
  <c r="P969" i="15" a="1"/>
  <c r="P969" i="15" s="1"/>
  <c r="AM968" i="15" a="1"/>
  <c r="AM968" i="15" s="1"/>
  <c r="AE979" i="15" s="1"/>
  <c r="Q969" i="15" a="1"/>
  <c r="Q969" i="15" s="1"/>
  <c r="P980" i="15" s="1"/>
  <c r="AG968" i="15" a="1"/>
  <c r="AG968" i="15" s="1"/>
  <c r="Z979" i="15" s="1"/>
  <c r="N968" i="15" a="1"/>
  <c r="N968" i="15" s="1"/>
  <c r="N979" i="15" s="1"/>
  <c r="AH968" i="15" a="1"/>
  <c r="AH968" i="15" s="1"/>
  <c r="J724" i="15"/>
  <c r="I414" i="15"/>
  <c r="L341" i="15"/>
  <c r="L5" i="15"/>
  <c r="AD631" i="15"/>
  <c r="AZ689" i="15"/>
  <c r="BB43" i="15" s="1"/>
  <c r="I689" i="15"/>
  <c r="J43" i="15"/>
  <c r="J716" i="15"/>
  <c r="I406" i="15"/>
  <c r="J719" i="15"/>
  <c r="I409" i="15"/>
  <c r="X641" i="15" a="1"/>
  <c r="X641" i="15" s="1"/>
  <c r="R631" i="15"/>
  <c r="AA632" i="15"/>
  <c r="AC632" i="15"/>
  <c r="R632" i="15"/>
  <c r="P631" i="15"/>
  <c r="J662" i="15"/>
  <c r="I352" i="15"/>
  <c r="X635" i="15"/>
  <c r="AA644" i="15" a="1"/>
  <c r="AA644" i="15" s="1"/>
  <c r="AE642" i="15" a="1"/>
  <c r="AE642" i="15" s="1"/>
  <c r="O635" i="15"/>
  <c r="Q644" i="15" a="1"/>
  <c r="Q644" i="15" s="1"/>
  <c r="J11" i="10" s="1"/>
  <c r="AE635" i="15"/>
  <c r="AA643" i="15" a="1"/>
  <c r="AA643" i="15" s="1"/>
  <c r="J718" i="15"/>
  <c r="I408" i="15"/>
  <c r="J654" i="15"/>
  <c r="I344" i="15"/>
  <c r="L401" i="15"/>
  <c r="L65" i="15"/>
  <c r="AN940" i="15"/>
  <c r="L346" i="15"/>
  <c r="L10" i="15"/>
  <c r="M644" i="15" a="1"/>
  <c r="M644" i="15" s="1"/>
  <c r="F11" i="10" s="1"/>
  <c r="AD635" i="15"/>
  <c r="U941" i="15"/>
  <c r="R952" i="15" s="1"/>
  <c r="V941" i="15"/>
  <c r="R940" i="15"/>
  <c r="AQ941" i="15"/>
  <c r="AG952" i="15" s="1"/>
  <c r="AM970" i="15" a="1"/>
  <c r="AM970" i="15" s="1"/>
  <c r="AE981" i="15" s="1"/>
  <c r="AH969" i="15" a="1"/>
  <c r="AH969" i="15" s="1"/>
  <c r="AA970" i="15" a="1"/>
  <c r="AA970" i="15" s="1"/>
  <c r="W981" i="15" s="1"/>
  <c r="AR968" i="15" a="1"/>
  <c r="AR968" i="15" s="1"/>
  <c r="V969" i="15" a="1"/>
  <c r="V969" i="15" s="1"/>
  <c r="AS968" i="15" a="1"/>
  <c r="AS968" i="15" s="1"/>
  <c r="AH979" i="15" s="1"/>
  <c r="W969" i="15" a="1"/>
  <c r="W969" i="15" s="1"/>
  <c r="S980" i="15" s="1"/>
  <c r="S968" i="15" a="1"/>
  <c r="S968" i="15" s="1"/>
  <c r="Q979" i="15" s="1"/>
  <c r="R969" i="15" a="1"/>
  <c r="R969" i="15" s="1"/>
  <c r="T968" i="15" a="1"/>
  <c r="T968" i="15" s="1"/>
  <c r="S969" i="15" a="1"/>
  <c r="S969" i="15" s="1"/>
  <c r="Q980" i="15" s="1"/>
  <c r="L382" i="15"/>
  <c r="L46" i="15"/>
  <c r="J712" i="15"/>
  <c r="I402" i="15"/>
  <c r="L370" i="15"/>
  <c r="L34" i="15"/>
  <c r="J680" i="15"/>
  <c r="I370" i="15"/>
  <c r="J687" i="15"/>
  <c r="I377" i="15"/>
  <c r="J705" i="15"/>
  <c r="I395" i="15"/>
  <c r="AY672" i="15"/>
  <c r="BA26" i="15" s="1"/>
  <c r="I26" i="15"/>
  <c r="J682" i="15"/>
  <c r="I372" i="15"/>
  <c r="Y641" i="15" a="1"/>
  <c r="Y641" i="15" s="1"/>
  <c r="AF641" i="15" a="1"/>
  <c r="AF641" i="15" s="1"/>
  <c r="N640" i="15" a="1"/>
  <c r="N640" i="15" s="1"/>
  <c r="O640" i="15" a="1"/>
  <c r="O640" i="15" s="1"/>
  <c r="AE632" i="15"/>
  <c r="AC631" i="15"/>
  <c r="T644" i="15" a="1"/>
  <c r="T644" i="15" s="1"/>
  <c r="R11" i="10" s="1"/>
  <c r="R634" i="15"/>
  <c r="AD643" i="15" a="1"/>
  <c r="AD643" i="15" s="1"/>
  <c r="AB635" i="15"/>
  <c r="X644" i="15" a="1"/>
  <c r="X644" i="15" s="1"/>
  <c r="V11" i="10" s="1"/>
  <c r="U642" i="15" a="1"/>
  <c r="U642" i="15" s="1"/>
  <c r="AF644" i="15" a="1"/>
  <c r="AF644" i="15" s="1"/>
  <c r="L424" i="15"/>
  <c r="L88" i="15"/>
  <c r="AS940" i="15"/>
  <c r="AH951" i="15" s="1"/>
  <c r="AD941" i="15"/>
  <c r="L425" i="15"/>
  <c r="L89" i="15"/>
  <c r="AS970" i="15" a="1"/>
  <c r="AS970" i="15" s="1"/>
  <c r="AH981" i="15" s="1"/>
  <c r="S970" i="15" a="1"/>
  <c r="S970" i="15" s="1"/>
  <c r="Q981" i="15" s="1"/>
  <c r="AG970" i="15" a="1"/>
  <c r="AG970" i="15" s="1"/>
  <c r="Z981" i="15" s="1"/>
  <c r="AC969" i="15" a="1"/>
  <c r="AC969" i="15" s="1"/>
  <c r="X980" i="15" s="1"/>
  <c r="AQ969" i="15" a="1"/>
  <c r="AQ969" i="15" s="1"/>
  <c r="AG980" i="15" s="1"/>
  <c r="AL969" i="15" a="1"/>
  <c r="AL969" i="15" s="1"/>
  <c r="AD980" i="15" s="1"/>
  <c r="AN968" i="15" a="1"/>
  <c r="AN968" i="15" s="1"/>
  <c r="AM969" i="15" a="1"/>
  <c r="AM969" i="15" s="1"/>
  <c r="AE980" i="15" s="1"/>
  <c r="AN969" i="15" a="1"/>
  <c r="AN969" i="15" s="1"/>
  <c r="J700" i="15"/>
  <c r="I390" i="15"/>
  <c r="L365" i="15"/>
  <c r="L29" i="15"/>
  <c r="L630" i="15"/>
  <c r="Z630" i="15"/>
  <c r="J735" i="15"/>
  <c r="I425" i="15"/>
  <c r="AZ720" i="15"/>
  <c r="BB74" i="15" s="1"/>
  <c r="I720" i="15"/>
  <c r="J74" i="15"/>
  <c r="AZ671" i="15"/>
  <c r="BB25" i="15" s="1"/>
  <c r="I671" i="15"/>
  <c r="J25" i="15"/>
  <c r="J711" i="15"/>
  <c r="I401" i="15"/>
  <c r="M632" i="15"/>
  <c r="U631" i="15"/>
  <c r="U640" i="15" a="1"/>
  <c r="U640" i="15" s="1"/>
  <c r="V640" i="15" a="1"/>
  <c r="V640" i="15" s="1"/>
  <c r="P640" i="15" a="1"/>
  <c r="P640" i="15" s="1"/>
  <c r="U632" i="15"/>
  <c r="J657" i="15"/>
  <c r="I347" i="15"/>
  <c r="N643" i="15" a="1"/>
  <c r="N643" i="15" s="1"/>
  <c r="P634" i="15"/>
  <c r="AE634" i="15"/>
  <c r="AC644" i="15" a="1"/>
  <c r="AC644" i="15" s="1"/>
  <c r="M642" i="15" a="1"/>
  <c r="M642" i="15" s="1"/>
  <c r="M634" i="15"/>
  <c r="J668" i="15"/>
  <c r="I358" i="15"/>
  <c r="AF940" i="15"/>
  <c r="AI969" i="15" a="1"/>
  <c r="AI969" i="15" s="1"/>
  <c r="AA980" i="15" s="1"/>
  <c r="AB970" i="15" a="1"/>
  <c r="AB970" i="15" s="1"/>
  <c r="O970" i="15" a="1"/>
  <c r="O970" i="15" s="1"/>
  <c r="O981" i="15" s="1"/>
  <c r="AR969" i="15" a="1"/>
  <c r="AR969" i="15" s="1"/>
  <c r="AT968" i="15" a="1"/>
  <c r="AT968" i="15" s="1"/>
  <c r="AS969" i="15" a="1"/>
  <c r="AS969" i="15" s="1"/>
  <c r="AH980" i="15" s="1"/>
  <c r="AU968" i="15" a="1"/>
  <c r="AU968" i="15" s="1"/>
  <c r="AI979" i="15" s="1"/>
  <c r="J734" i="15"/>
  <c r="I424" i="15"/>
  <c r="AY721" i="15"/>
  <c r="BA75" i="15" s="1"/>
  <c r="I75" i="15"/>
  <c r="AY679" i="15"/>
  <c r="BA33" i="15" s="1"/>
  <c r="I33" i="15"/>
  <c r="AY714" i="15"/>
  <c r="BA68" i="15" s="1"/>
  <c r="I68" i="15"/>
  <c r="AY656" i="15"/>
  <c r="BA10" i="15" s="1"/>
  <c r="I10" i="15"/>
  <c r="AA640" i="15" a="1"/>
  <c r="AA640" i="15" s="1"/>
  <c r="R640" i="15" a="1"/>
  <c r="R640" i="15" s="1"/>
  <c r="M641" i="15" a="1"/>
  <c r="M641" i="15" s="1"/>
  <c r="N641" i="15" a="1"/>
  <c r="N641" i="15" s="1"/>
  <c r="W640" i="15" a="1"/>
  <c r="W640" i="15" s="1"/>
  <c r="Q640" i="15" a="1"/>
  <c r="Q640" i="15" s="1"/>
  <c r="Y635" i="15"/>
  <c r="W635" i="15"/>
  <c r="Q635" i="15"/>
  <c r="J718" i="14"/>
  <c r="I408" i="14"/>
  <c r="N947" i="14"/>
  <c r="N958" i="14" s="1"/>
  <c r="AU947" i="14"/>
  <c r="AI958" i="14" s="1"/>
  <c r="L339" i="14"/>
  <c r="L3" i="14"/>
  <c r="L423" i="14"/>
  <c r="L87" i="14"/>
  <c r="AT947" i="14"/>
  <c r="R947" i="14"/>
  <c r="AW941" i="14"/>
  <c r="AI947" i="14"/>
  <c r="AA958" i="14" s="1"/>
  <c r="W947" i="14"/>
  <c r="S958" i="14" s="1"/>
  <c r="AP970" i="14" a="1"/>
  <c r="AP970" i="14" s="1"/>
  <c r="AQ970" i="14" a="1"/>
  <c r="AQ970" i="14" s="1"/>
  <c r="AG981" i="14" s="1"/>
  <c r="AL970" i="14" a="1"/>
  <c r="AL970" i="14" s="1"/>
  <c r="AD981" i="14" s="1"/>
  <c r="J710" i="14"/>
  <c r="I400" i="14"/>
  <c r="I732" i="14"/>
  <c r="AZ732" i="14"/>
  <c r="BB86" i="14" s="1"/>
  <c r="J86" i="14"/>
  <c r="J723" i="14"/>
  <c r="I413" i="14"/>
  <c r="I708" i="14"/>
  <c r="AZ708" i="14"/>
  <c r="BB62" i="14" s="1"/>
  <c r="J62" i="14"/>
  <c r="V632" i="14"/>
  <c r="M631" i="14"/>
  <c r="T640" i="14" a="1"/>
  <c r="T640" i="14" s="1"/>
  <c r="O632" i="14"/>
  <c r="AB641" i="14" a="1"/>
  <c r="AB641" i="14" s="1"/>
  <c r="AF632" i="14"/>
  <c r="W631" i="14"/>
  <c r="O635" i="14"/>
  <c r="Q635" i="14"/>
  <c r="I655" i="14"/>
  <c r="AZ655" i="14"/>
  <c r="BB9" i="14" s="1"/>
  <c r="J9" i="14"/>
  <c r="J672" i="14"/>
  <c r="I362" i="14"/>
  <c r="J722" i="14"/>
  <c r="I412" i="14"/>
  <c r="L421" i="14"/>
  <c r="L85" i="14"/>
  <c r="J711" i="14"/>
  <c r="I401" i="14"/>
  <c r="T970" i="14" a="1"/>
  <c r="T970" i="14" s="1"/>
  <c r="AM947" i="14"/>
  <c r="AE958" i="14" s="1"/>
  <c r="AH947" i="14"/>
  <c r="L390" i="14"/>
  <c r="L54" i="14"/>
  <c r="L404" i="14"/>
  <c r="L68" i="14"/>
  <c r="AP968" i="14" a="1"/>
  <c r="AP968" i="14" s="1"/>
  <c r="AO970" i="14" a="1"/>
  <c r="AO970" i="14" s="1"/>
  <c r="AF981" i="14" s="1"/>
  <c r="AR970" i="14" a="1"/>
  <c r="AR970" i="14" s="1"/>
  <c r="L349" i="14"/>
  <c r="L13" i="14"/>
  <c r="J698" i="14"/>
  <c r="I388" i="14"/>
  <c r="L361" i="14"/>
  <c r="L25" i="14"/>
  <c r="AY725" i="14"/>
  <c r="BA79" i="14" s="1"/>
  <c r="I79" i="14"/>
  <c r="J729" i="14"/>
  <c r="I419" i="14"/>
  <c r="AA633" i="14"/>
  <c r="AB633" i="14"/>
  <c r="J705" i="14"/>
  <c r="I395" i="14"/>
  <c r="AZ714" i="14"/>
  <c r="BB68" i="14" s="1"/>
  <c r="I714" i="14"/>
  <c r="J68" i="14"/>
  <c r="AD641" i="14" a="1"/>
  <c r="AD641" i="14" s="1"/>
  <c r="U632" i="14"/>
  <c r="R641" i="14" a="1"/>
  <c r="R641" i="14" s="1"/>
  <c r="AB632" i="14"/>
  <c r="N631" i="14"/>
  <c r="AD640" i="14" a="1"/>
  <c r="AD640" i="14" s="1"/>
  <c r="W635" i="14"/>
  <c r="Q634" i="14"/>
  <c r="AD642" i="14" a="1"/>
  <c r="AD642" i="14" s="1"/>
  <c r="AD643" i="14" a="1"/>
  <c r="AD643" i="14" s="1"/>
  <c r="AB635" i="14"/>
  <c r="R644" i="14" a="1"/>
  <c r="R644" i="14" s="1"/>
  <c r="K10" i="10" s="1"/>
  <c r="U331" i="14"/>
  <c r="AJ321" i="14"/>
  <c r="AC331" i="14" s="1"/>
  <c r="L321" i="14"/>
  <c r="L331" i="14" s="1"/>
  <c r="W970" i="14" a="1"/>
  <c r="W970" i="14" s="1"/>
  <c r="S981" i="14" s="1"/>
  <c r="Q632" i="14"/>
  <c r="X631" i="14"/>
  <c r="AC640" i="14" a="1"/>
  <c r="AC640" i="14" s="1"/>
  <c r="T632" i="14"/>
  <c r="AZ658" i="14"/>
  <c r="BB12" i="14" s="1"/>
  <c r="I658" i="14"/>
  <c r="J12" i="14"/>
  <c r="AY656" i="14"/>
  <c r="BA10" i="14" s="1"/>
  <c r="I10" i="14"/>
  <c r="Z947" i="14"/>
  <c r="V958" i="14" s="1"/>
  <c r="M940" i="14"/>
  <c r="M951" i="14" s="1"/>
  <c r="M941" i="14"/>
  <c r="M952" i="14" s="1"/>
  <c r="M949" i="14"/>
  <c r="U947" i="14"/>
  <c r="R958" i="14" s="1"/>
  <c r="AF970" i="14" a="1"/>
  <c r="AF970" i="14" s="1"/>
  <c r="AU970" i="14" a="1"/>
  <c r="AU970" i="14" s="1"/>
  <c r="AI981" i="14" s="1"/>
  <c r="J674" i="14"/>
  <c r="I364" i="14"/>
  <c r="AZ690" i="14"/>
  <c r="BB44" i="14" s="1"/>
  <c r="I690" i="14"/>
  <c r="J44" i="14"/>
  <c r="AU964" i="14" a="1"/>
  <c r="AU964" i="14" s="1"/>
  <c r="AI975" i="14" s="1"/>
  <c r="AO964" i="14" a="1"/>
  <c r="AO964" i="14" s="1"/>
  <c r="AF975" i="14" s="1"/>
  <c r="T964" i="14" a="1"/>
  <c r="T964" i="14" s="1"/>
  <c r="N964" i="14" a="1"/>
  <c r="N964" i="14" s="1"/>
  <c r="N975" i="14" s="1"/>
  <c r="AT964" i="14" a="1"/>
  <c r="AT964" i="14" s="1"/>
  <c r="AN964" i="14" a="1"/>
  <c r="AN964" i="14" s="1"/>
  <c r="S964" i="14" a="1"/>
  <c r="S964" i="14" s="1"/>
  <c r="Q975" i="14" s="1"/>
  <c r="AF964" i="14" a="1"/>
  <c r="AF964" i="14" s="1"/>
  <c r="Z964" i="14" a="1"/>
  <c r="Z964" i="14" s="1"/>
  <c r="V975" i="14" s="1"/>
  <c r="AE964" i="14" a="1"/>
  <c r="AE964" i="14" s="1"/>
  <c r="Y975" i="14" s="1"/>
  <c r="AR964" i="14" a="1"/>
  <c r="AR964" i="14" s="1"/>
  <c r="AL964" i="14" a="1"/>
  <c r="AL964" i="14" s="1"/>
  <c r="AD975" i="14" s="1"/>
  <c r="W964" i="14" a="1"/>
  <c r="W964" i="14" s="1"/>
  <c r="S975" i="14" s="1"/>
  <c r="Q964" i="14" a="1"/>
  <c r="Q964" i="14" s="1"/>
  <c r="P975" i="14" s="1"/>
  <c r="AD964" i="14" a="1"/>
  <c r="AD964" i="14" s="1"/>
  <c r="AQ964" i="14" a="1"/>
  <c r="AQ964" i="14" s="1"/>
  <c r="AG975" i="14" s="1"/>
  <c r="V964" i="14" a="1"/>
  <c r="V964" i="14" s="1"/>
  <c r="P964" i="14" a="1"/>
  <c r="P964" i="14" s="1"/>
  <c r="AI964" i="14" a="1"/>
  <c r="AI964" i="14" s="1"/>
  <c r="AA975" i="14" s="1"/>
  <c r="AC964" i="14" a="1"/>
  <c r="AC964" i="14" s="1"/>
  <c r="X975" i="14" s="1"/>
  <c r="AG964" i="14" a="1"/>
  <c r="AG964" i="14" s="1"/>
  <c r="Z975" i="14" s="1"/>
  <c r="AU941" i="14"/>
  <c r="AI952" i="14" s="1"/>
  <c r="AH941" i="14"/>
  <c r="U941" i="14"/>
  <c r="R952" i="14" s="1"/>
  <c r="AT941" i="14"/>
  <c r="AG941" i="14"/>
  <c r="Z952" i="14" s="1"/>
  <c r="T941" i="14"/>
  <c r="AB964" i="14" a="1"/>
  <c r="AB964" i="14" s="1"/>
  <c r="AA964" i="14" a="1"/>
  <c r="AA964" i="14" s="1"/>
  <c r="W975" i="14" s="1"/>
  <c r="AQ941" i="14"/>
  <c r="AG952" i="14" s="1"/>
  <c r="AD941" i="14"/>
  <c r="Q941" i="14"/>
  <c r="P952" i="14" s="1"/>
  <c r="AS964" i="14" a="1"/>
  <c r="AS964" i="14" s="1"/>
  <c r="AH975" i="14" s="1"/>
  <c r="AP941" i="14"/>
  <c r="AC941" i="14"/>
  <c r="X952" i="14" s="1"/>
  <c r="P941" i="14"/>
  <c r="AP964" i="14" a="1"/>
  <c r="AP964" i="14" s="1"/>
  <c r="U964" i="14" a="1"/>
  <c r="U964" i="14" s="1"/>
  <c r="R975" i="14" s="1"/>
  <c r="AN941" i="14"/>
  <c r="AA941" i="14"/>
  <c r="W952" i="14" s="1"/>
  <c r="N941" i="14"/>
  <c r="N952" i="14" s="1"/>
  <c r="AM964" i="14" a="1"/>
  <c r="AM964" i="14" s="1"/>
  <c r="AE975" i="14" s="1"/>
  <c r="R964" i="14" a="1"/>
  <c r="R964" i="14" s="1"/>
  <c r="AL941" i="14"/>
  <c r="AD952" i="14" s="1"/>
  <c r="AH964" i="14" a="1"/>
  <c r="AH964" i="14" s="1"/>
  <c r="O941" i="14"/>
  <c r="O952" i="14" s="1"/>
  <c r="AO941" i="14"/>
  <c r="AF952" i="14" s="1"/>
  <c r="T969" i="14" a="1"/>
  <c r="T969" i="14" s="1"/>
  <c r="AM941" i="14"/>
  <c r="AE952" i="14" s="1"/>
  <c r="N969" i="14" a="1"/>
  <c r="N969" i="14" s="1"/>
  <c r="N980" i="14" s="1"/>
  <c r="Z941" i="14"/>
  <c r="V952" i="14" s="1"/>
  <c r="W941" i="14"/>
  <c r="S952" i="14" s="1"/>
  <c r="AB941" i="14"/>
  <c r="O964" i="14" a="1"/>
  <c r="O964" i="14" s="1"/>
  <c r="O975" i="14" s="1"/>
  <c r="Z633" i="14"/>
  <c r="L633" i="14"/>
  <c r="J735" i="14"/>
  <c r="I425" i="14"/>
  <c r="J681" i="14"/>
  <c r="I371" i="14"/>
  <c r="AD632" i="14"/>
  <c r="R631" i="14"/>
  <c r="Y641" i="14" a="1"/>
  <c r="Y641" i="14" s="1"/>
  <c r="AB640" i="14" a="1"/>
  <c r="AB640" i="14" s="1"/>
  <c r="AA631" i="14"/>
  <c r="V643" i="14" a="1"/>
  <c r="V643" i="14" s="1"/>
  <c r="AD634" i="14"/>
  <c r="AC643" i="14" a="1"/>
  <c r="AC643" i="14" s="1"/>
  <c r="AC644" i="14" a="1"/>
  <c r="AC644" i="14" s="1"/>
  <c r="M642" i="14" a="1"/>
  <c r="M642" i="14" s="1"/>
  <c r="N642" i="14" a="1"/>
  <c r="N642" i="14" s="1"/>
  <c r="Y644" i="14" a="1"/>
  <c r="Y644" i="14" s="1"/>
  <c r="W10" i="10" s="1"/>
  <c r="U333" i="14"/>
  <c r="L323" i="14"/>
  <c r="L333" i="14" s="1"/>
  <c r="AJ323" i="14"/>
  <c r="AC333" i="14" s="1"/>
  <c r="U970" i="14" a="1"/>
  <c r="U970" i="14" s="1"/>
  <c r="R981" i="14" s="1"/>
  <c r="L373" i="14"/>
  <c r="L37" i="14"/>
  <c r="M640" i="14" a="1"/>
  <c r="M640" i="14" s="1"/>
  <c r="AB947" i="14"/>
  <c r="AK970" i="14"/>
  <c r="AC981" i="14" s="1"/>
  <c r="M970" i="14"/>
  <c r="M981" i="14" s="1"/>
  <c r="U981" i="14"/>
  <c r="L389" i="14"/>
  <c r="L53" i="14"/>
  <c r="L387" i="14"/>
  <c r="L51" i="14"/>
  <c r="T947" i="14"/>
  <c r="S947" i="14"/>
  <c r="Q958" i="14" s="1"/>
  <c r="U968" i="14" a="1"/>
  <c r="U968" i="14" s="1"/>
  <c r="R979" i="14" s="1"/>
  <c r="Z968" i="14" a="1"/>
  <c r="Z968" i="14" s="1"/>
  <c r="V979" i="14" s="1"/>
  <c r="AX664" i="14"/>
  <c r="AS940" i="14" s="1"/>
  <c r="AH951" i="14" s="1"/>
  <c r="J664" i="14"/>
  <c r="I354" i="14"/>
  <c r="J719" i="14"/>
  <c r="I409" i="14"/>
  <c r="V642" i="14" a="1"/>
  <c r="V642" i="14" s="1"/>
  <c r="AC633" i="14"/>
  <c r="J731" i="14"/>
  <c r="I421" i="14"/>
  <c r="P641" i="14" a="1"/>
  <c r="P641" i="14" s="1"/>
  <c r="AE631" i="14"/>
  <c r="V631" i="14"/>
  <c r="AA641" i="14" a="1"/>
  <c r="AA641" i="14" s="1"/>
  <c r="R632" i="14"/>
  <c r="T644" i="14" a="1"/>
  <c r="T644" i="14" s="1"/>
  <c r="R10" i="10" s="1"/>
  <c r="M635" i="14"/>
  <c r="AF644" i="14" a="1"/>
  <c r="AF644" i="14" s="1"/>
  <c r="V635" i="14"/>
  <c r="AB644" i="14" a="1"/>
  <c r="AB644" i="14" s="1"/>
  <c r="W634" i="14"/>
  <c r="AF642" i="14" a="1"/>
  <c r="AF642" i="14" s="1"/>
  <c r="AA642" i="14" a="1"/>
  <c r="AA642" i="14" s="1"/>
  <c r="I720" i="14"/>
  <c r="AZ720" i="14"/>
  <c r="BB74" i="14" s="1"/>
  <c r="J74" i="14"/>
  <c r="AY669" i="14"/>
  <c r="BA23" i="14" s="1"/>
  <c r="I23" i="14"/>
  <c r="L325" i="14"/>
  <c r="L316" i="14"/>
  <c r="L317" i="14"/>
  <c r="L327" i="14" s="1"/>
  <c r="J699" i="14"/>
  <c r="I389" i="14"/>
  <c r="AH970" i="14" a="1"/>
  <c r="AH970" i="14" s="1"/>
  <c r="AW964" i="14"/>
  <c r="J706" i="14"/>
  <c r="I396" i="14"/>
  <c r="J717" i="14"/>
  <c r="I407" i="14"/>
  <c r="I684" i="14"/>
  <c r="AZ684" i="14"/>
  <c r="BB38" i="14" s="1"/>
  <c r="J38" i="14"/>
  <c r="AT970" i="14" a="1"/>
  <c r="AT970" i="14" s="1"/>
  <c r="AF947" i="14"/>
  <c r="AA968" i="14" a="1"/>
  <c r="AA968" i="14" s="1"/>
  <c r="W979" i="14" s="1"/>
  <c r="J693" i="14"/>
  <c r="I383" i="14"/>
  <c r="AY680" i="14"/>
  <c r="BA34" i="14" s="1"/>
  <c r="I34" i="14"/>
  <c r="J675" i="14"/>
  <c r="I365" i="14"/>
  <c r="AC631" i="14"/>
  <c r="W632" i="14"/>
  <c r="M632" i="14"/>
  <c r="Y631" i="14"/>
  <c r="AE632" i="14"/>
  <c r="AS941" i="14"/>
  <c r="AH952" i="14" s="1"/>
  <c r="V941" i="14"/>
  <c r="AE947" i="14"/>
  <c r="Y958" i="14" s="1"/>
  <c r="AS947" i="14"/>
  <c r="AH958" i="14" s="1"/>
  <c r="AO969" i="14" a="1"/>
  <c r="AO969" i="14" s="1"/>
  <c r="AF980" i="14" s="1"/>
  <c r="AC968" i="14" a="1"/>
  <c r="AC968" i="14" s="1"/>
  <c r="X979" i="14" s="1"/>
  <c r="AA969" i="14" a="1"/>
  <c r="AA969" i="14" s="1"/>
  <c r="W980" i="14" s="1"/>
  <c r="V968" i="14" a="1"/>
  <c r="V968" i="14" s="1"/>
  <c r="O969" i="14" a="1"/>
  <c r="O969" i="14" s="1"/>
  <c r="O980" i="14" s="1"/>
  <c r="Q968" i="14" a="1"/>
  <c r="Q968" i="14" s="1"/>
  <c r="P979" i="14" s="1"/>
  <c r="Q969" i="14" a="1"/>
  <c r="Q969" i="14" s="1"/>
  <c r="P980" i="14" s="1"/>
  <c r="AG968" i="14" a="1"/>
  <c r="AG968" i="14" s="1"/>
  <c r="Z979" i="14" s="1"/>
  <c r="T968" i="14" a="1"/>
  <c r="T968" i="14" s="1"/>
  <c r="AB968" i="14" a="1"/>
  <c r="AB968" i="14" s="1"/>
  <c r="L416" i="14"/>
  <c r="L80" i="14"/>
  <c r="J736" i="14"/>
  <c r="I426" i="14"/>
  <c r="L630" i="14"/>
  <c r="Z630" i="14"/>
  <c r="W642" i="14" a="1"/>
  <c r="W642" i="14" s="1"/>
  <c r="T633" i="14"/>
  <c r="AZ702" i="14"/>
  <c r="BB56" i="14" s="1"/>
  <c r="I702" i="14"/>
  <c r="J56" i="14"/>
  <c r="Q640" i="14" a="1"/>
  <c r="Q640" i="14" s="1"/>
  <c r="R640" i="14" a="1"/>
  <c r="R640" i="14" s="1"/>
  <c r="AA640" i="14" a="1"/>
  <c r="AA640" i="14" s="1"/>
  <c r="P632" i="14"/>
  <c r="P640" i="14" a="1"/>
  <c r="P640" i="14" s="1"/>
  <c r="T635" i="14"/>
  <c r="Y634" i="14"/>
  <c r="AC642" i="14" a="1"/>
  <c r="AC642" i="14" s="1"/>
  <c r="Y635" i="14"/>
  <c r="AA635" i="14"/>
  <c r="AD644" i="14" a="1"/>
  <c r="AD644" i="14" s="1"/>
  <c r="AE644" i="14" a="1"/>
  <c r="AE644" i="14" s="1"/>
  <c r="L366" i="14"/>
  <c r="L30" i="14"/>
  <c r="I727" i="14"/>
  <c r="AZ727" i="14"/>
  <c r="BB81" i="14" s="1"/>
  <c r="J81" i="14"/>
  <c r="J661" i="14"/>
  <c r="I351" i="14"/>
  <c r="U327" i="14"/>
  <c r="AJ317" i="14"/>
  <c r="AC327" i="14" s="1"/>
  <c r="J682" i="14"/>
  <c r="I372" i="14"/>
  <c r="AZ728" i="14"/>
  <c r="BB82" i="14" s="1"/>
  <c r="I728" i="14"/>
  <c r="J82" i="14"/>
  <c r="U974" i="14"/>
  <c r="AK963" i="14"/>
  <c r="AC974" i="14" s="1"/>
  <c r="AI941" i="14"/>
  <c r="AA952" i="14" s="1"/>
  <c r="M946" i="14"/>
  <c r="M957" i="14" s="1"/>
  <c r="AK946" i="14"/>
  <c r="AC957" i="14" s="1"/>
  <c r="U957" i="14"/>
  <c r="AF941" i="14"/>
  <c r="L397" i="14"/>
  <c r="L61" i="14"/>
  <c r="AU969" i="14" a="1"/>
  <c r="AU969" i="14" s="1"/>
  <c r="AI980" i="14" s="1"/>
  <c r="AI968" i="14" a="1"/>
  <c r="AI968" i="14" s="1"/>
  <c r="AA979" i="14" s="1"/>
  <c r="AG969" i="14" a="1"/>
  <c r="AG969" i="14" s="1"/>
  <c r="Z980" i="14" s="1"/>
  <c r="AQ968" i="14" a="1"/>
  <c r="AQ968" i="14" s="1"/>
  <c r="AG979" i="14" s="1"/>
  <c r="U969" i="14" a="1"/>
  <c r="U969" i="14" s="1"/>
  <c r="R980" i="14" s="1"/>
  <c r="W968" i="14" a="1"/>
  <c r="W968" i="14" s="1"/>
  <c r="S979" i="14" s="1"/>
  <c r="AE968" i="14" a="1"/>
  <c r="AE968" i="14" s="1"/>
  <c r="Y979" i="14" s="1"/>
  <c r="R968" i="14" a="1"/>
  <c r="R968" i="14" s="1"/>
  <c r="W969" i="14" a="1"/>
  <c r="W969" i="14" s="1"/>
  <c r="S980" i="14" s="1"/>
  <c r="S968" i="14" a="1"/>
  <c r="S968" i="14" s="1"/>
  <c r="Q979" i="14" s="1"/>
  <c r="R969" i="14" a="1"/>
  <c r="R969" i="14" s="1"/>
  <c r="AO968" i="14" a="1"/>
  <c r="AO968" i="14" s="1"/>
  <c r="AF979" i="14" s="1"/>
  <c r="AH968" i="14" a="1"/>
  <c r="AH968" i="14" s="1"/>
  <c r="I414" i="14"/>
  <c r="J724" i="14"/>
  <c r="L378" i="14"/>
  <c r="L42" i="14"/>
  <c r="AE640" i="14" a="1"/>
  <c r="AE640" i="14" s="1"/>
  <c r="AZ654" i="14"/>
  <c r="BB8" i="14" s="1"/>
  <c r="I654" i="14"/>
  <c r="J8" i="14"/>
  <c r="AZ712" i="14"/>
  <c r="BB66" i="14" s="1"/>
  <c r="I712" i="14"/>
  <c r="J66" i="14"/>
  <c r="J687" i="14"/>
  <c r="I377" i="14"/>
  <c r="R633" i="14"/>
  <c r="AF633" i="14"/>
  <c r="AY703" i="14"/>
  <c r="BA57" i="14" s="1"/>
  <c r="I57" i="14"/>
  <c r="AD631" i="14"/>
  <c r="Y640" i="14" a="1"/>
  <c r="Y640" i="14" s="1"/>
  <c r="AF641" i="14" a="1"/>
  <c r="AF641" i="14" s="1"/>
  <c r="AC632" i="14"/>
  <c r="W640" i="14" a="1"/>
  <c r="W640" i="14" s="1"/>
  <c r="N643" i="14" a="1"/>
  <c r="N643" i="14" s="1"/>
  <c r="AC635" i="14"/>
  <c r="AB643" i="14" a="1"/>
  <c r="AB643" i="14" s="1"/>
  <c r="X642" i="14" a="1"/>
  <c r="X642" i="14" s="1"/>
  <c r="Y642" i="14" a="1"/>
  <c r="Y642" i="14" s="1"/>
  <c r="T642" i="14" a="1"/>
  <c r="T642" i="14" s="1"/>
  <c r="N634" i="14"/>
  <c r="J660" i="14"/>
  <c r="I350" i="14"/>
  <c r="U332" i="14"/>
  <c r="L322" i="14"/>
  <c r="L332" i="14" s="1"/>
  <c r="AJ322" i="14"/>
  <c r="AC332" i="14" s="1"/>
  <c r="V970" i="14" a="1"/>
  <c r="V970" i="14" s="1"/>
  <c r="N968" i="14" a="1"/>
  <c r="N968" i="14" s="1"/>
  <c r="N979" i="14" s="1"/>
  <c r="L342" i="14"/>
  <c r="L6" i="14"/>
  <c r="L354" i="14"/>
  <c r="L18" i="14"/>
  <c r="J730" i="14"/>
  <c r="I420" i="14"/>
  <c r="X632" i="14"/>
  <c r="M968" i="14"/>
  <c r="M979" i="14" s="1"/>
  <c r="U979" i="14"/>
  <c r="AK968" i="14"/>
  <c r="AC979" i="14" s="1"/>
  <c r="S941" i="14"/>
  <c r="Q952" i="14" s="1"/>
  <c r="M972" i="14"/>
  <c r="M964" i="14"/>
  <c r="M975" i="14" s="1"/>
  <c r="M963" i="14"/>
  <c r="M974" i="14" s="1"/>
  <c r="L411" i="14"/>
  <c r="L75" i="14"/>
  <c r="Z970" i="14" a="1"/>
  <c r="Z970" i="14" s="1"/>
  <c r="V981" i="14" s="1"/>
  <c r="R970" i="14" a="1"/>
  <c r="R970" i="14" s="1"/>
  <c r="AB969" i="14" a="1"/>
  <c r="AB969" i="14" s="1"/>
  <c r="AP969" i="14" a="1"/>
  <c r="AP969" i="14" s="1"/>
  <c r="AL968" i="14" a="1"/>
  <c r="AL968" i="14" s="1"/>
  <c r="AD979" i="14" s="1"/>
  <c r="P969" i="14" a="1"/>
  <c r="P969" i="14" s="1"/>
  <c r="AM968" i="14" a="1"/>
  <c r="AM968" i="14" s="1"/>
  <c r="AE979" i="14" s="1"/>
  <c r="AL969" i="14" a="1"/>
  <c r="AL969" i="14" s="1"/>
  <c r="AD980" i="14" s="1"/>
  <c r="AN968" i="14" a="1"/>
  <c r="AN968" i="14" s="1"/>
  <c r="AM969" i="14" a="1"/>
  <c r="AM969" i="14" s="1"/>
  <c r="AE980" i="14" s="1"/>
  <c r="AU968" i="14" a="1"/>
  <c r="AU968" i="14" s="1"/>
  <c r="AI979" i="14" s="1"/>
  <c r="S969" i="14" a="1"/>
  <c r="S969" i="14" s="1"/>
  <c r="Q980" i="14" s="1"/>
  <c r="L409" i="14"/>
  <c r="L73" i="14"/>
  <c r="J700" i="14"/>
  <c r="I390" i="14"/>
  <c r="AD633" i="14"/>
  <c r="J683" i="14"/>
  <c r="I373" i="14"/>
  <c r="I696" i="14"/>
  <c r="AZ696" i="14"/>
  <c r="BB50" i="14" s="1"/>
  <c r="J50" i="14"/>
  <c r="AB642" i="14" a="1"/>
  <c r="AB642" i="14" s="1"/>
  <c r="V633" i="14"/>
  <c r="J694" i="14"/>
  <c r="I384" i="14"/>
  <c r="J695" i="14"/>
  <c r="I385" i="14"/>
  <c r="T631" i="14"/>
  <c r="AZ666" i="14"/>
  <c r="BB20" i="14" s="1"/>
  <c r="I666" i="14"/>
  <c r="J20" i="14"/>
  <c r="AF631" i="14"/>
  <c r="Q641" i="14" a="1"/>
  <c r="Q641" i="14" s="1"/>
  <c r="AZ649" i="14"/>
  <c r="BB3" i="14" s="1"/>
  <c r="I649" i="14"/>
  <c r="J3" i="14"/>
  <c r="O640" i="14" a="1"/>
  <c r="O640" i="14" s="1"/>
  <c r="O641" i="14" a="1"/>
  <c r="O641" i="14" s="1"/>
  <c r="O643" i="14" a="1"/>
  <c r="O643" i="14" s="1"/>
  <c r="AA643" i="14" a="1"/>
  <c r="AA643" i="14" s="1"/>
  <c r="AA644" i="14" a="1"/>
  <c r="AA644" i="14" s="1"/>
  <c r="P643" i="14" a="1"/>
  <c r="P643" i="14" s="1"/>
  <c r="Q643" i="14" a="1"/>
  <c r="Q643" i="14" s="1"/>
  <c r="R643" i="14" a="1"/>
  <c r="R643" i="14" s="1"/>
  <c r="AA634" i="14"/>
  <c r="I692" i="14"/>
  <c r="AZ692" i="14"/>
  <c r="BB46" i="14" s="1"/>
  <c r="J46" i="14"/>
  <c r="I715" i="14"/>
  <c r="AZ715" i="14"/>
  <c r="BB69" i="14" s="1"/>
  <c r="J69" i="14"/>
  <c r="AZ678" i="14"/>
  <c r="BB32" i="14" s="1"/>
  <c r="I678" i="14"/>
  <c r="J32" i="14"/>
  <c r="I667" i="14"/>
  <c r="AZ667" i="14"/>
  <c r="BB21" i="14" s="1"/>
  <c r="J21" i="14"/>
  <c r="AD968" i="14" a="1"/>
  <c r="AD968" i="14" s="1"/>
  <c r="AR941" i="14"/>
  <c r="AK969" i="14"/>
  <c r="AC980" i="14" s="1"/>
  <c r="U980" i="14"/>
  <c r="M969" i="14"/>
  <c r="M980" i="14" s="1"/>
  <c r="O968" i="14" a="1"/>
  <c r="O968" i="14" s="1"/>
  <c r="O979" i="14" s="1"/>
  <c r="AM970" i="14" a="1"/>
  <c r="AM970" i="14" s="1"/>
  <c r="AE981" i="14" s="1"/>
  <c r="AH969" i="14" a="1"/>
  <c r="AH969" i="14" s="1"/>
  <c r="AA970" i="14" a="1"/>
  <c r="AA970" i="14" s="1"/>
  <c r="W981" i="14" s="1"/>
  <c r="AR968" i="14" a="1"/>
  <c r="AR968" i="14" s="1"/>
  <c r="V969" i="14" a="1"/>
  <c r="V969" i="14" s="1"/>
  <c r="AS968" i="14" a="1"/>
  <c r="AS968" i="14" s="1"/>
  <c r="AH979" i="14" s="1"/>
  <c r="AR969" i="14" a="1"/>
  <c r="AR969" i="14" s="1"/>
  <c r="AT968" i="14" a="1"/>
  <c r="AT968" i="14" s="1"/>
  <c r="AS969" i="14" a="1"/>
  <c r="AS969" i="14" s="1"/>
  <c r="AH980" i="14" s="1"/>
  <c r="Z969" i="14" a="1"/>
  <c r="Z969" i="14" s="1"/>
  <c r="V980" i="14" s="1"/>
  <c r="AN969" i="14" a="1"/>
  <c r="AN969" i="14" s="1"/>
  <c r="J688" i="14"/>
  <c r="I378" i="14"/>
  <c r="AA632" i="14"/>
  <c r="I686" i="14"/>
  <c r="AZ686" i="14"/>
  <c r="BB40" i="14" s="1"/>
  <c r="J40" i="14"/>
  <c r="J652" i="14"/>
  <c r="I342" i="14"/>
  <c r="W641" i="14" a="1"/>
  <c r="W641" i="14" s="1"/>
  <c r="X641" i="14" a="1"/>
  <c r="X641" i="14" s="1"/>
  <c r="U640" i="14" a="1"/>
  <c r="U640" i="14" s="1"/>
  <c r="V640" i="14" a="1"/>
  <c r="V640" i="14" s="1"/>
  <c r="V641" i="14" a="1"/>
  <c r="V641" i="14" s="1"/>
  <c r="J670" i="14"/>
  <c r="I360" i="14"/>
  <c r="N644" i="14" a="1"/>
  <c r="N644" i="14" s="1"/>
  <c r="G10" i="10" s="1"/>
  <c r="AF635" i="14"/>
  <c r="U644" i="14" a="1"/>
  <c r="U644" i="14" s="1"/>
  <c r="S10" i="10" s="1"/>
  <c r="W643" i="14" a="1"/>
  <c r="W643" i="14" s="1"/>
  <c r="X643" i="14" a="1"/>
  <c r="X643" i="14" s="1"/>
  <c r="Y643" i="14" a="1"/>
  <c r="Y643" i="14" s="1"/>
  <c r="R635" i="14"/>
  <c r="J671" i="14"/>
  <c r="I361" i="14"/>
  <c r="J707" i="14"/>
  <c r="I397" i="14"/>
  <c r="J676" i="14"/>
  <c r="I366" i="14"/>
  <c r="N970" i="14" a="1"/>
  <c r="N970" i="14" s="1"/>
  <c r="N981" i="14" s="1"/>
  <c r="AF968" i="14" a="1"/>
  <c r="AF968" i="14" s="1"/>
  <c r="AZ3" i="14"/>
  <c r="AG947" i="14"/>
  <c r="Z958" i="14" s="1"/>
  <c r="P947" i="14"/>
  <c r="AS970" i="14" a="1"/>
  <c r="AS970" i="14" s="1"/>
  <c r="AH981" i="14" s="1"/>
  <c r="S970" i="14" a="1"/>
  <c r="S970" i="14" s="1"/>
  <c r="Q981" i="14" s="1"/>
  <c r="AG970" i="14" a="1"/>
  <c r="AG970" i="14" s="1"/>
  <c r="Z981" i="14" s="1"/>
  <c r="AC969" i="14" a="1"/>
  <c r="AC969" i="14" s="1"/>
  <c r="X980" i="14" s="1"/>
  <c r="AQ969" i="14" a="1"/>
  <c r="AQ969" i="14" s="1"/>
  <c r="AG980" i="14" s="1"/>
  <c r="AD969" i="14" a="1"/>
  <c r="AD969" i="14" s="1"/>
  <c r="AC970" i="14" a="1"/>
  <c r="AC970" i="14" s="1"/>
  <c r="X981" i="14" s="1"/>
  <c r="AE969" i="14" a="1"/>
  <c r="AE969" i="14" s="1"/>
  <c r="Y980" i="14" s="1"/>
  <c r="AD970" i="14" a="1"/>
  <c r="AD970" i="14" s="1"/>
  <c r="AF969" i="14" a="1"/>
  <c r="AF969" i="14" s="1"/>
  <c r="AT969" i="14" a="1"/>
  <c r="AT969" i="14" s="1"/>
  <c r="N640" i="14" a="1"/>
  <c r="N640" i="14" s="1"/>
  <c r="X633" i="14"/>
  <c r="J673" i="14"/>
  <c r="I363" i="14"/>
  <c r="X640" i="14" a="1"/>
  <c r="X640" i="14" s="1"/>
  <c r="U631" i="14"/>
  <c r="M641" i="14" a="1"/>
  <c r="M641" i="14" s="1"/>
  <c r="N641" i="14" a="1"/>
  <c r="N641" i="14" s="1"/>
  <c r="O631" i="14"/>
  <c r="P634" i="14"/>
  <c r="AB634" i="14"/>
  <c r="T634" i="14"/>
  <c r="O644" i="14" a="1"/>
  <c r="O644" i="14" s="1"/>
  <c r="H10" i="10" s="1"/>
  <c r="P644" i="14" a="1"/>
  <c r="P644" i="14" s="1"/>
  <c r="I10" i="10" s="1"/>
  <c r="AE635" i="14"/>
  <c r="I662" i="14"/>
  <c r="AZ662" i="14"/>
  <c r="BB16" i="14" s="1"/>
  <c r="J16" i="14"/>
  <c r="L399" i="14"/>
  <c r="L63" i="14"/>
  <c r="O947" i="14"/>
  <c r="O958" i="14" s="1"/>
  <c r="P968" i="14" a="1"/>
  <c r="P968" i="14" s="1"/>
  <c r="AE941" i="14"/>
  <c r="Y952" i="14" s="1"/>
  <c r="AL947" i="14"/>
  <c r="AD958" i="14" s="1"/>
  <c r="AQ947" i="14"/>
  <c r="AG958" i="14" s="1"/>
  <c r="AN947" i="14"/>
  <c r="R941" i="14"/>
  <c r="M947" i="14"/>
  <c r="M958" i="14" s="1"/>
  <c r="AK947" i="14"/>
  <c r="AC958" i="14" s="1"/>
  <c r="U958" i="14"/>
  <c r="AD947" i="14"/>
  <c r="AO947" i="14"/>
  <c r="AF958" i="14" s="1"/>
  <c r="AN970" i="14" a="1"/>
  <c r="AN970" i="14" s="1"/>
  <c r="AI969" i="14" a="1"/>
  <c r="AI969" i="14" s="1"/>
  <c r="AA980" i="14" s="1"/>
  <c r="AB970" i="14" a="1"/>
  <c r="AB970" i="14" s="1"/>
  <c r="O970" i="14" a="1"/>
  <c r="O970" i="14" s="1"/>
  <c r="O981" i="14" s="1"/>
  <c r="AI970" i="14" a="1"/>
  <c r="AI970" i="14" s="1"/>
  <c r="AA981" i="14" s="1"/>
  <c r="P970" i="14" a="1"/>
  <c r="P970" i="14" s="1"/>
  <c r="AE970" i="14" a="1"/>
  <c r="AE970" i="14" s="1"/>
  <c r="Y981" i="14" s="1"/>
  <c r="J734" i="14"/>
  <c r="I424" i="14"/>
  <c r="AY733" i="14"/>
  <c r="BA87" i="14" s="1"/>
  <c r="I87" i="14"/>
  <c r="AZ726" i="14"/>
  <c r="BB80" i="14" s="1"/>
  <c r="I726" i="14"/>
  <c r="J80" i="14"/>
  <c r="J650" i="14"/>
  <c r="I340" i="14"/>
  <c r="Q631" i="14"/>
  <c r="AE641" i="14" a="1"/>
  <c r="AE641" i="14" s="1"/>
  <c r="AF640" i="14" a="1"/>
  <c r="AF640" i="14" s="1"/>
  <c r="J651" i="14"/>
  <c r="I341" i="14"/>
  <c r="Y633" i="14"/>
  <c r="N632" i="14"/>
  <c r="Y632" i="14"/>
  <c r="T641" i="14" a="1"/>
  <c r="T641" i="14" s="1"/>
  <c r="U641" i="14" a="1"/>
  <c r="U641" i="14" s="1"/>
  <c r="AB631" i="14"/>
  <c r="I691" i="14"/>
  <c r="AZ691" i="14"/>
  <c r="BB45" i="14" s="1"/>
  <c r="J45" i="14"/>
  <c r="U635" i="14"/>
  <c r="AC634" i="14"/>
  <c r="AF634" i="14"/>
  <c r="V644" i="14" a="1"/>
  <c r="V644" i="14" s="1"/>
  <c r="T10" i="10" s="1"/>
  <c r="W644" i="14" a="1"/>
  <c r="W644" i="14" s="1"/>
  <c r="U10" i="10" s="1"/>
  <c r="X644" i="14" a="1"/>
  <c r="X644" i="14" s="1"/>
  <c r="V10" i="10" s="1"/>
  <c r="J659" i="14"/>
  <c r="I349" i="14"/>
  <c r="J663" i="14"/>
  <c r="I353" i="14"/>
  <c r="M947" i="13"/>
  <c r="M958" i="13" s="1"/>
  <c r="U958" i="13"/>
  <c r="AK947" i="13"/>
  <c r="AC958" i="13" s="1"/>
  <c r="L369" i="13"/>
  <c r="L33" i="13"/>
  <c r="J703" i="13"/>
  <c r="I393" i="13"/>
  <c r="J719" i="13"/>
  <c r="I409" i="13"/>
  <c r="AE643" i="13" a="1"/>
  <c r="AE643" i="13" s="1"/>
  <c r="J654" i="13"/>
  <c r="I344" i="13"/>
  <c r="AI941" i="13"/>
  <c r="AA952" i="13" s="1"/>
  <c r="L393" i="13"/>
  <c r="L57" i="13"/>
  <c r="AB635" i="13"/>
  <c r="AM941" i="13"/>
  <c r="AE952" i="13" s="1"/>
  <c r="W941" i="13"/>
  <c r="S952" i="13" s="1"/>
  <c r="V941" i="13"/>
  <c r="AH941" i="13"/>
  <c r="AH946" i="13"/>
  <c r="AR946" i="13"/>
  <c r="AG970" i="13" a="1"/>
  <c r="AG970" i="13" s="1"/>
  <c r="Z981" i="13" s="1"/>
  <c r="AA969" i="13" a="1"/>
  <c r="AA969" i="13" s="1"/>
  <c r="W980" i="13" s="1"/>
  <c r="N969" i="13" a="1"/>
  <c r="N969" i="13" s="1"/>
  <c r="N980" i="13" s="1"/>
  <c r="AU970" i="13" a="1"/>
  <c r="AU970" i="13" s="1"/>
  <c r="AI981" i="13" s="1"/>
  <c r="V970" i="13" a="1"/>
  <c r="V970" i="13" s="1"/>
  <c r="AL970" i="13" a="1"/>
  <c r="AL970" i="13" s="1"/>
  <c r="AD981" i="13" s="1"/>
  <c r="T946" i="13"/>
  <c r="AY686" i="13"/>
  <c r="BA40" i="13" s="1"/>
  <c r="I40" i="13"/>
  <c r="L639" i="13"/>
  <c r="Z639" i="13"/>
  <c r="O642" i="13" a="1"/>
  <c r="O642" i="13" s="1"/>
  <c r="P643" i="13" a="1"/>
  <c r="P643" i="13" s="1"/>
  <c r="M642" i="13" a="1"/>
  <c r="M642" i="13" s="1"/>
  <c r="R635" i="13"/>
  <c r="M644" i="13" a="1"/>
  <c r="M644" i="13" s="1"/>
  <c r="F9" i="10" s="1"/>
  <c r="J697" i="13"/>
  <c r="I387" i="13"/>
  <c r="J709" i="13"/>
  <c r="I399" i="13"/>
  <c r="AZ694" i="13"/>
  <c r="BB48" i="13" s="1"/>
  <c r="I694" i="13"/>
  <c r="J48" i="13"/>
  <c r="N643" i="13" a="1"/>
  <c r="N643" i="13" s="1"/>
  <c r="T295" i="13"/>
  <c r="AF295" i="13"/>
  <c r="Q295" i="13"/>
  <c r="P305" i="13" s="1"/>
  <c r="AQ295" i="13"/>
  <c r="AG305" i="13" s="1"/>
  <c r="T317" i="13" a="1"/>
  <c r="T317" i="13" s="1"/>
  <c r="AY698" i="13"/>
  <c r="BA52" i="13" s="1"/>
  <c r="I52" i="13"/>
  <c r="M945" i="13"/>
  <c r="M956" i="13" s="1"/>
  <c r="AK945" i="13"/>
  <c r="AC956" i="13" s="1"/>
  <c r="U956" i="13"/>
  <c r="Y635" i="13"/>
  <c r="AZ718" i="13"/>
  <c r="BB72" i="13" s="1"/>
  <c r="I718" i="13"/>
  <c r="J72" i="13"/>
  <c r="AZ650" i="13"/>
  <c r="BB4" i="13" s="1"/>
  <c r="I650" i="13"/>
  <c r="J4" i="13"/>
  <c r="Z941" i="13"/>
  <c r="V952" i="13" s="1"/>
  <c r="U941" i="13"/>
  <c r="R952" i="13" s="1"/>
  <c r="AL946" i="13"/>
  <c r="AD957" i="13" s="1"/>
  <c r="AS941" i="13"/>
  <c r="AH952" i="13" s="1"/>
  <c r="U946" i="13"/>
  <c r="R957" i="13" s="1"/>
  <c r="AE946" i="13"/>
  <c r="Y957" i="13" s="1"/>
  <c r="AF946" i="13"/>
  <c r="AG969" i="13" a="1"/>
  <c r="AG969" i="13" s="1"/>
  <c r="Z980" i="13" s="1"/>
  <c r="T969" i="13" a="1"/>
  <c r="T969" i="13" s="1"/>
  <c r="P968" i="13" a="1"/>
  <c r="P968" i="13" s="1"/>
  <c r="AQ970" i="13" a="1"/>
  <c r="AQ970" i="13" s="1"/>
  <c r="AG981" i="13" s="1"/>
  <c r="AR970" i="13" a="1"/>
  <c r="AR970" i="13" s="1"/>
  <c r="L413" i="13"/>
  <c r="L77" i="13"/>
  <c r="M635" i="13"/>
  <c r="AB642" i="13" a="1"/>
  <c r="AB642" i="13" s="1"/>
  <c r="AE642" i="13" a="1"/>
  <c r="AE642" i="13" s="1"/>
  <c r="AF642" i="13" a="1"/>
  <c r="AF642" i="13" s="1"/>
  <c r="AE635" i="13"/>
  <c r="T644" i="13" a="1"/>
  <c r="T644" i="13" s="1"/>
  <c r="R9" i="10" s="1"/>
  <c r="L401" i="13"/>
  <c r="L65" i="13"/>
  <c r="V644" i="13" a="1"/>
  <c r="V644" i="13" s="1"/>
  <c r="T9" i="10" s="1"/>
  <c r="J678" i="13"/>
  <c r="I368" i="13"/>
  <c r="AZ716" i="13"/>
  <c r="BB70" i="13" s="1"/>
  <c r="I716" i="13"/>
  <c r="J70" i="13"/>
  <c r="J692" i="13"/>
  <c r="I382" i="13"/>
  <c r="U643" i="13" a="1"/>
  <c r="U643" i="13" s="1"/>
  <c r="P317" i="13" a="1"/>
  <c r="P317" i="13" s="1"/>
  <c r="W295" i="13"/>
  <c r="S305" i="13" s="1"/>
  <c r="AI295" i="13"/>
  <c r="AA305" i="13" s="1"/>
  <c r="Z317" i="13" a="1"/>
  <c r="Z317" i="13" s="1"/>
  <c r="V327" i="13" s="1"/>
  <c r="AB317" i="13" a="1"/>
  <c r="AB317" i="13" s="1"/>
  <c r="AI968" i="13" a="1"/>
  <c r="AI968" i="13" s="1"/>
  <c r="AA979" i="13" s="1"/>
  <c r="J684" i="13"/>
  <c r="I374" i="13"/>
  <c r="V634" i="13"/>
  <c r="AP946" i="13"/>
  <c r="M946" i="13"/>
  <c r="M957" i="13" s="1"/>
  <c r="AK946" i="13"/>
  <c r="AC957" i="13" s="1"/>
  <c r="U957" i="13"/>
  <c r="AF941" i="13"/>
  <c r="AR941" i="13"/>
  <c r="R946" i="13"/>
  <c r="R970" i="13" a="1"/>
  <c r="R970" i="13" s="1"/>
  <c r="AO969" i="13" a="1"/>
  <c r="AO969" i="13" s="1"/>
  <c r="AF980" i="13" s="1"/>
  <c r="V968" i="13" a="1"/>
  <c r="V968" i="13" s="1"/>
  <c r="L357" i="13"/>
  <c r="L21" i="13"/>
  <c r="Q635" i="13"/>
  <c r="X643" i="13" a="1"/>
  <c r="X643" i="13" s="1"/>
  <c r="Y643" i="13" a="1"/>
  <c r="Y643" i="13" s="1"/>
  <c r="AB643" i="13" a="1"/>
  <c r="AB643" i="13" s="1"/>
  <c r="L389" i="13"/>
  <c r="L53" i="13"/>
  <c r="O643" i="13" a="1"/>
  <c r="O643" i="13" s="1"/>
  <c r="L350" i="13"/>
  <c r="L14" i="13"/>
  <c r="L342" i="13"/>
  <c r="L6" i="13"/>
  <c r="AU964" i="13" a="1"/>
  <c r="AU964" i="13" s="1"/>
  <c r="AI975" i="13" s="1"/>
  <c r="AO964" i="13" a="1"/>
  <c r="AO964" i="13" s="1"/>
  <c r="AF975" i="13" s="1"/>
  <c r="T964" i="13" a="1"/>
  <c r="T964" i="13" s="1"/>
  <c r="N964" i="13" a="1"/>
  <c r="N964" i="13" s="1"/>
  <c r="N975" i="13" s="1"/>
  <c r="AT964" i="13" a="1"/>
  <c r="AT964" i="13" s="1"/>
  <c r="AN964" i="13" a="1"/>
  <c r="AN964" i="13" s="1"/>
  <c r="S964" i="13" a="1"/>
  <c r="S964" i="13" s="1"/>
  <c r="Q975" i="13" s="1"/>
  <c r="AF964" i="13" a="1"/>
  <c r="AF964" i="13" s="1"/>
  <c r="Z964" i="13" a="1"/>
  <c r="Z964" i="13" s="1"/>
  <c r="V975" i="13" s="1"/>
  <c r="AS964" i="13" a="1"/>
  <c r="AS964" i="13" s="1"/>
  <c r="AH975" i="13" s="1"/>
  <c r="AM964" i="13" a="1"/>
  <c r="AM964" i="13" s="1"/>
  <c r="AE975" i="13" s="1"/>
  <c r="R964" i="13" a="1"/>
  <c r="R964" i="13" s="1"/>
  <c r="AE964" i="13" a="1"/>
  <c r="AE964" i="13" s="1"/>
  <c r="Y975" i="13" s="1"/>
  <c r="AR964" i="13" a="1"/>
  <c r="AR964" i="13" s="1"/>
  <c r="AL964" i="13" a="1"/>
  <c r="AL964" i="13" s="1"/>
  <c r="AD975" i="13" s="1"/>
  <c r="W964" i="13" a="1"/>
  <c r="W964" i="13" s="1"/>
  <c r="S975" i="13" s="1"/>
  <c r="Q964" i="13" a="1"/>
  <c r="Q964" i="13" s="1"/>
  <c r="P975" i="13" s="1"/>
  <c r="AD964" i="13" a="1"/>
  <c r="AD964" i="13" s="1"/>
  <c r="AI964" i="13" a="1"/>
  <c r="AI964" i="13" s="1"/>
  <c r="AA975" i="13" s="1"/>
  <c r="AC964" i="13" a="1"/>
  <c r="AC964" i="13" s="1"/>
  <c r="X975" i="13" s="1"/>
  <c r="AP964" i="13" a="1"/>
  <c r="AP964" i="13" s="1"/>
  <c r="U964" i="13" a="1"/>
  <c r="U964" i="13" s="1"/>
  <c r="R975" i="13" s="1"/>
  <c r="O964" i="13" a="1"/>
  <c r="O964" i="13" s="1"/>
  <c r="O975" i="13" s="1"/>
  <c r="AH964" i="13" a="1"/>
  <c r="AH964" i="13" s="1"/>
  <c r="AB964" i="13" a="1"/>
  <c r="AB964" i="13" s="1"/>
  <c r="AQ964" i="13" a="1"/>
  <c r="AQ964" i="13" s="1"/>
  <c r="AG975" i="13" s="1"/>
  <c r="AG964" i="13" a="1"/>
  <c r="AG964" i="13" s="1"/>
  <c r="Z975" i="13" s="1"/>
  <c r="AA964" i="13" a="1"/>
  <c r="AA964" i="13" s="1"/>
  <c r="W975" i="13" s="1"/>
  <c r="V964" i="13" a="1"/>
  <c r="V964" i="13" s="1"/>
  <c r="P964" i="13" a="1"/>
  <c r="P964" i="13" s="1"/>
  <c r="AP941" i="13"/>
  <c r="AO941" i="13"/>
  <c r="AF952" i="13" s="1"/>
  <c r="AC941" i="13"/>
  <c r="X952" i="13" s="1"/>
  <c r="AB941" i="13"/>
  <c r="P941" i="13"/>
  <c r="O941" i="13"/>
  <c r="O952" i="13" s="1"/>
  <c r="U969" i="13" a="1"/>
  <c r="U969" i="13" s="1"/>
  <c r="R980" i="13" s="1"/>
  <c r="AX649" i="13"/>
  <c r="J685" i="13"/>
  <c r="I375" i="13"/>
  <c r="AC322" i="13" a="1"/>
  <c r="AC322" i="13" s="1"/>
  <c r="X332" i="13" s="1"/>
  <c r="AR295" i="13"/>
  <c r="AN295" i="13"/>
  <c r="AL295" i="13"/>
  <c r="AD305" i="13" s="1"/>
  <c r="O317" i="13" a="1"/>
  <c r="O317" i="13" s="1"/>
  <c r="O327" i="13" s="1"/>
  <c r="AO317" i="13" a="1"/>
  <c r="AO317" i="13" s="1"/>
  <c r="AF327" i="13" s="1"/>
  <c r="AI317" i="13" a="1"/>
  <c r="AI317" i="13" s="1"/>
  <c r="AA327" i="13" s="1"/>
  <c r="AO970" i="13" a="1"/>
  <c r="AO970" i="13" s="1"/>
  <c r="AF981" i="13" s="1"/>
  <c r="Y644" i="13" a="1"/>
  <c r="Y644" i="13" s="1"/>
  <c r="W9" i="10" s="1"/>
  <c r="L377" i="13"/>
  <c r="L41" i="13"/>
  <c r="AC946" i="13"/>
  <c r="X957" i="13" s="1"/>
  <c r="S941" i="13"/>
  <c r="Q952" i="13" s="1"/>
  <c r="AE941" i="13"/>
  <c r="Y952" i="13" s="1"/>
  <c r="AG946" i="13"/>
  <c r="Z957" i="13" s="1"/>
  <c r="O969" i="13" a="1"/>
  <c r="O969" i="13" s="1"/>
  <c r="O980" i="13" s="1"/>
  <c r="AM970" i="13" a="1"/>
  <c r="AM970" i="13" s="1"/>
  <c r="AE981" i="13" s="1"/>
  <c r="AU969" i="13" a="1"/>
  <c r="AU969" i="13" s="1"/>
  <c r="AI980" i="13" s="1"/>
  <c r="AQ968" i="13" a="1"/>
  <c r="AQ968" i="13" s="1"/>
  <c r="AG979" i="13" s="1"/>
  <c r="Q968" i="13" a="1"/>
  <c r="Q968" i="13" s="1"/>
  <c r="P979" i="13" s="1"/>
  <c r="L345" i="13"/>
  <c r="L9" i="13"/>
  <c r="AD643" i="13" a="1"/>
  <c r="AD643" i="13" s="1"/>
  <c r="AY732" i="13"/>
  <c r="BA86" i="13" s="1"/>
  <c r="I86" i="13"/>
  <c r="W633" i="13"/>
  <c r="U633" i="13"/>
  <c r="AF633" i="13"/>
  <c r="T633" i="13"/>
  <c r="Y642" i="13" a="1"/>
  <c r="Y642" i="13" s="1"/>
  <c r="AE633" i="13"/>
  <c r="R642" i="13" a="1"/>
  <c r="R642" i="13" s="1"/>
  <c r="X642" i="13" a="1"/>
  <c r="X642" i="13" s="1"/>
  <c r="AC633" i="13"/>
  <c r="Q633" i="13"/>
  <c r="AB633" i="13"/>
  <c r="P633" i="13"/>
  <c r="X633" i="13"/>
  <c r="AC642" i="13" a="1"/>
  <c r="AC642" i="13" s="1"/>
  <c r="AA642" i="13" a="1"/>
  <c r="AA642" i="13" s="1"/>
  <c r="W642" i="13" a="1"/>
  <c r="W642" i="13" s="1"/>
  <c r="AD633" i="13"/>
  <c r="V642" i="13" a="1"/>
  <c r="V642" i="13" s="1"/>
  <c r="Y633" i="13"/>
  <c r="V633" i="13"/>
  <c r="P642" i="13" a="1"/>
  <c r="P642" i="13" s="1"/>
  <c r="R633" i="13"/>
  <c r="M633" i="13"/>
  <c r="N642" i="13" a="1"/>
  <c r="N642" i="13" s="1"/>
  <c r="AA633" i="13"/>
  <c r="N633" i="13"/>
  <c r="O633" i="13"/>
  <c r="L633" i="13"/>
  <c r="Z633" i="13"/>
  <c r="T634" i="13"/>
  <c r="W634" i="13"/>
  <c r="Y634" i="13"/>
  <c r="M643" i="13" a="1"/>
  <c r="M643" i="13" s="1"/>
  <c r="AA644" i="13" a="1"/>
  <c r="AA644" i="13" s="1"/>
  <c r="AY713" i="13"/>
  <c r="BA67" i="13" s="1"/>
  <c r="I67" i="13"/>
  <c r="J672" i="13"/>
  <c r="I362" i="13"/>
  <c r="AC641" i="13" a="1"/>
  <c r="AC641" i="13" s="1"/>
  <c r="AD640" i="13" a="1"/>
  <c r="AD640" i="13" s="1"/>
  <c r="AF632" i="13"/>
  <c r="T632" i="13"/>
  <c r="AB631" i="13"/>
  <c r="O631" i="13"/>
  <c r="AB641" i="13" a="1"/>
  <c r="AB641" i="13" s="1"/>
  <c r="AC640" i="13" a="1"/>
  <c r="AC640" i="13" s="1"/>
  <c r="AD632" i="13"/>
  <c r="Q632" i="13"/>
  <c r="M631" i="13"/>
  <c r="U641" i="13" a="1"/>
  <c r="U641" i="13" s="1"/>
  <c r="N641" i="13" a="1"/>
  <c r="N641" i="13" s="1"/>
  <c r="V640" i="13" a="1"/>
  <c r="V640" i="13" s="1"/>
  <c r="O640" i="13" a="1"/>
  <c r="O640" i="13" s="1"/>
  <c r="AC632" i="13"/>
  <c r="P632" i="13"/>
  <c r="Y631" i="13"/>
  <c r="AA641" i="13" a="1"/>
  <c r="AA641" i="13" s="1"/>
  <c r="AB640" i="13" a="1"/>
  <c r="AB640" i="13" s="1"/>
  <c r="AB632" i="13"/>
  <c r="O632" i="13"/>
  <c r="X631" i="13"/>
  <c r="T641" i="13" a="1"/>
  <c r="T641" i="13" s="1"/>
  <c r="M641" i="13" a="1"/>
  <c r="M641" i="13" s="1"/>
  <c r="U640" i="13" a="1"/>
  <c r="U640" i="13" s="1"/>
  <c r="AF641" i="13" a="1"/>
  <c r="AF641" i="13" s="1"/>
  <c r="AA640" i="13" a="1"/>
  <c r="AA640" i="13" s="1"/>
  <c r="M632" i="13"/>
  <c r="V631" i="13"/>
  <c r="Y641" i="13" a="1"/>
  <c r="Y641" i="13" s="1"/>
  <c r="R641" i="13" a="1"/>
  <c r="R641" i="13" s="1"/>
  <c r="T640" i="13" a="1"/>
  <c r="T640" i="13" s="1"/>
  <c r="M640" i="13" a="1"/>
  <c r="M640" i="13" s="1"/>
  <c r="Y632" i="13"/>
  <c r="U631" i="13"/>
  <c r="W641" i="13" a="1"/>
  <c r="W641" i="13" s="1"/>
  <c r="P641" i="13" a="1"/>
  <c r="P641" i="13" s="1"/>
  <c r="X640" i="13" a="1"/>
  <c r="X640" i="13" s="1"/>
  <c r="Q640" i="13" a="1"/>
  <c r="Q640" i="13" s="1"/>
  <c r="U632" i="13"/>
  <c r="AC631" i="13"/>
  <c r="P631" i="13"/>
  <c r="AE632" i="13"/>
  <c r="AA631" i="13"/>
  <c r="J649" i="13"/>
  <c r="AD641" i="13" a="1"/>
  <c r="AD641" i="13" s="1"/>
  <c r="AF640" i="13" a="1"/>
  <c r="AF640" i="13" s="1"/>
  <c r="P640" i="13" a="1"/>
  <c r="P640" i="13" s="1"/>
  <c r="AA632" i="13"/>
  <c r="N640" i="13" a="1"/>
  <c r="N640" i="13" s="1"/>
  <c r="W631" i="13"/>
  <c r="I339" i="13"/>
  <c r="AE640" i="13" a="1"/>
  <c r="AE640" i="13" s="1"/>
  <c r="X632" i="13"/>
  <c r="T631" i="13"/>
  <c r="X641" i="13" a="1"/>
  <c r="X641" i="13" s="1"/>
  <c r="V632" i="13"/>
  <c r="Q631" i="13"/>
  <c r="R632" i="13"/>
  <c r="N631" i="13"/>
  <c r="V641" i="13" a="1"/>
  <c r="V641" i="13" s="1"/>
  <c r="Y640" i="13" a="1"/>
  <c r="Y640" i="13" s="1"/>
  <c r="N632" i="13"/>
  <c r="AE641" i="13" a="1"/>
  <c r="AE641" i="13" s="1"/>
  <c r="O641" i="13" a="1"/>
  <c r="O641" i="13" s="1"/>
  <c r="R640" i="13" a="1"/>
  <c r="R640" i="13" s="1"/>
  <c r="W635" i="13"/>
  <c r="AD631" i="13"/>
  <c r="W640" i="13" a="1"/>
  <c r="W640" i="13" s="1"/>
  <c r="W632" i="13"/>
  <c r="AD635" i="13"/>
  <c r="AF631" i="13"/>
  <c r="AE631" i="13"/>
  <c r="R631" i="13"/>
  <c r="Q641" i="13" a="1"/>
  <c r="Q641" i="13" s="1"/>
  <c r="J679" i="13"/>
  <c r="I369" i="13"/>
  <c r="U321" i="13" a="1"/>
  <c r="U321" i="13" s="1"/>
  <c r="R331" i="13" s="1"/>
  <c r="AD970" i="13" a="1"/>
  <c r="AD970" i="13" s="1"/>
  <c r="AS970" i="13" a="1"/>
  <c r="AS970" i="13" s="1"/>
  <c r="AH981" i="13" s="1"/>
  <c r="AE968" i="13" a="1"/>
  <c r="AE968" i="13" s="1"/>
  <c r="Y979" i="13" s="1"/>
  <c r="Z968" i="13" a="1"/>
  <c r="Z968" i="13" s="1"/>
  <c r="V979" i="13" s="1"/>
  <c r="N968" i="13" a="1"/>
  <c r="N968" i="13" s="1"/>
  <c r="N979" i="13" s="1"/>
  <c r="L381" i="13"/>
  <c r="L45" i="13"/>
  <c r="V635" i="13"/>
  <c r="AY734" i="13"/>
  <c r="BA88" i="13" s="1"/>
  <c r="I88" i="13"/>
  <c r="AF634" i="13"/>
  <c r="N635" i="13"/>
  <c r="P635" i="13"/>
  <c r="T643" i="13" a="1"/>
  <c r="T643" i="13" s="1"/>
  <c r="V643" i="13" a="1"/>
  <c r="V643" i="13" s="1"/>
  <c r="J726" i="13"/>
  <c r="I416" i="13"/>
  <c r="L354" i="13"/>
  <c r="L18" i="13"/>
  <c r="AY735" i="13"/>
  <c r="BA89" i="13" s="1"/>
  <c r="I89" i="13"/>
  <c r="I736" i="13"/>
  <c r="AZ736" i="13"/>
  <c r="BB90" i="13" s="1"/>
  <c r="J90" i="13"/>
  <c r="AZ721" i="13"/>
  <c r="BB75" i="13" s="1"/>
  <c r="I721" i="13"/>
  <c r="J75" i="13"/>
  <c r="AZ675" i="13"/>
  <c r="BB29" i="13" s="1"/>
  <c r="I675" i="13"/>
  <c r="J29" i="13"/>
  <c r="J702" i="13"/>
  <c r="I392" i="13"/>
  <c r="AZ706" i="13"/>
  <c r="BB60" i="13" s="1"/>
  <c r="I706" i="13"/>
  <c r="J60" i="13"/>
  <c r="AT323" i="13" a="1"/>
  <c r="AT323" i="13" s="1"/>
  <c r="AZ687" i="13"/>
  <c r="BB41" i="13" s="1"/>
  <c r="I687" i="13"/>
  <c r="J41" i="13"/>
  <c r="U317" i="13" a="1"/>
  <c r="U317" i="13" s="1"/>
  <c r="R327" i="13" s="1"/>
  <c r="Q317" i="13" a="1"/>
  <c r="Q317" i="13" s="1"/>
  <c r="P327" i="13" s="1"/>
  <c r="U295" i="13"/>
  <c r="R305" i="13" s="1"/>
  <c r="N317" i="13" a="1"/>
  <c r="N317" i="13" s="1"/>
  <c r="N327" i="13" s="1"/>
  <c r="AU941" i="13"/>
  <c r="AI952" i="13" s="1"/>
  <c r="AU946" i="13"/>
  <c r="AI957" i="13" s="1"/>
  <c r="W970" i="13" a="1"/>
  <c r="W970" i="13" s="1"/>
  <c r="S981" i="13" s="1"/>
  <c r="AK970" i="13"/>
  <c r="AC981" i="13" s="1"/>
  <c r="U981" i="13"/>
  <c r="M970" i="13"/>
  <c r="M981" i="13" s="1"/>
  <c r="R941" i="13"/>
  <c r="W968" i="13" a="1"/>
  <c r="W968" i="13" s="1"/>
  <c r="S979" i="13" s="1"/>
  <c r="AQ941" i="13"/>
  <c r="AG952" i="13" s="1"/>
  <c r="AS946" i="13"/>
  <c r="AH957" i="13" s="1"/>
  <c r="AP969" i="13" a="1"/>
  <c r="AP969" i="13" s="1"/>
  <c r="AF970" i="13" a="1"/>
  <c r="AF970" i="13" s="1"/>
  <c r="AH969" i="13" a="1"/>
  <c r="AH969" i="13" s="1"/>
  <c r="AL968" i="13" a="1"/>
  <c r="AL968" i="13" s="1"/>
  <c r="AD979" i="13" s="1"/>
  <c r="P969" i="13" a="1"/>
  <c r="P969" i="13" s="1"/>
  <c r="R968" i="13" a="1"/>
  <c r="R968" i="13" s="1"/>
  <c r="AF968" i="13" a="1"/>
  <c r="AF968" i="13" s="1"/>
  <c r="T968" i="13" a="1"/>
  <c r="T968" i="13" s="1"/>
  <c r="AB968" i="13" a="1"/>
  <c r="AB968" i="13" s="1"/>
  <c r="P634" i="13"/>
  <c r="J725" i="13"/>
  <c r="I415" i="13"/>
  <c r="J731" i="13"/>
  <c r="I421" i="13"/>
  <c r="X635" i="13"/>
  <c r="AA635" i="13"/>
  <c r="AC635" i="13"/>
  <c r="AC643" i="13" a="1"/>
  <c r="AC643" i="13" s="1"/>
  <c r="N644" i="13" a="1"/>
  <c r="N644" i="13" s="1"/>
  <c r="G9" i="10" s="1"/>
  <c r="AC634" i="13"/>
  <c r="Q644" i="13" a="1"/>
  <c r="Q644" i="13" s="1"/>
  <c r="J9" i="10" s="1"/>
  <c r="AZ730" i="13"/>
  <c r="BB84" i="13" s="1"/>
  <c r="I730" i="13"/>
  <c r="J84" i="13"/>
  <c r="AY682" i="13"/>
  <c r="BA36" i="13" s="1"/>
  <c r="I36" i="13"/>
  <c r="AY681" i="13"/>
  <c r="BA35" i="13" s="1"/>
  <c r="I35" i="13"/>
  <c r="J733" i="13"/>
  <c r="I423" i="13"/>
  <c r="J666" i="13"/>
  <c r="I356" i="13"/>
  <c r="J671" i="13"/>
  <c r="I361" i="13"/>
  <c r="J673" i="13"/>
  <c r="I363" i="13"/>
  <c r="J683" i="13"/>
  <c r="I373" i="13"/>
  <c r="AK295" i="13"/>
  <c r="AM317" i="13" a="1"/>
  <c r="AM317" i="13" s="1"/>
  <c r="AE327" i="13" s="1"/>
  <c r="Y317" i="13" a="1"/>
  <c r="Y317" i="13" s="1"/>
  <c r="AG295" i="13"/>
  <c r="Z305" i="13" s="1"/>
  <c r="AC317" i="13" a="1"/>
  <c r="AC317" i="13" s="1"/>
  <c r="X327" i="13" s="1"/>
  <c r="AP970" i="13" a="1"/>
  <c r="AP970" i="13" s="1"/>
  <c r="AQ946" i="13"/>
  <c r="AG957" i="13" s="1"/>
  <c r="M968" i="13"/>
  <c r="M979" i="13" s="1"/>
  <c r="U979" i="13"/>
  <c r="AK968" i="13"/>
  <c r="AC979" i="13" s="1"/>
  <c r="AT941" i="13"/>
  <c r="AD941" i="13"/>
  <c r="AN941" i="13"/>
  <c r="AD968" i="13" a="1"/>
  <c r="AD968" i="13" s="1"/>
  <c r="S970" i="13" a="1"/>
  <c r="S970" i="13" s="1"/>
  <c r="Q981" i="13" s="1"/>
  <c r="AR968" i="13" a="1"/>
  <c r="AR968" i="13" s="1"/>
  <c r="V969" i="13" a="1"/>
  <c r="V969" i="13" s="1"/>
  <c r="AM968" i="13" a="1"/>
  <c r="AM968" i="13" s="1"/>
  <c r="AE979" i="13" s="1"/>
  <c r="Q969" i="13" a="1"/>
  <c r="Q969" i="13" s="1"/>
  <c r="P980" i="13" s="1"/>
  <c r="AA968" i="13" a="1"/>
  <c r="AA968" i="13" s="1"/>
  <c r="W979" i="13" s="1"/>
  <c r="AO968" i="13" a="1"/>
  <c r="AO968" i="13" s="1"/>
  <c r="AF979" i="13" s="1"/>
  <c r="AH968" i="13" a="1"/>
  <c r="AH968" i="13" s="1"/>
  <c r="L420" i="13"/>
  <c r="L84" i="13"/>
  <c r="J715" i="13"/>
  <c r="I405" i="13"/>
  <c r="AA643" i="13" a="1"/>
  <c r="AA643" i="13" s="1"/>
  <c r="J708" i="13"/>
  <c r="I398" i="13"/>
  <c r="Q642" i="13" a="1"/>
  <c r="Q642" i="13" s="1"/>
  <c r="Q643" i="13" a="1"/>
  <c r="Q643" i="13" s="1"/>
  <c r="T642" i="13" a="1"/>
  <c r="T642" i="13" s="1"/>
  <c r="P644" i="13" a="1"/>
  <c r="P644" i="13" s="1"/>
  <c r="I9" i="10" s="1"/>
  <c r="U644" i="13" a="1"/>
  <c r="U644" i="13" s="1"/>
  <c r="S9" i="10" s="1"/>
  <c r="J727" i="13"/>
  <c r="I417" i="13"/>
  <c r="J714" i="13"/>
  <c r="I404" i="13"/>
  <c r="Q634" i="13"/>
  <c r="AZ728" i="13"/>
  <c r="BB82" i="13" s="1"/>
  <c r="I728" i="13"/>
  <c r="J82" i="13"/>
  <c r="AY677" i="13"/>
  <c r="BA31" i="13" s="1"/>
  <c r="I31" i="13"/>
  <c r="AY652" i="13"/>
  <c r="BA6" i="13" s="1"/>
  <c r="I6" i="13"/>
  <c r="AZ704" i="13"/>
  <c r="BB58" i="13" s="1"/>
  <c r="I704" i="13"/>
  <c r="J58" i="13"/>
  <c r="AZ711" i="13"/>
  <c r="BB65" i="13" s="1"/>
  <c r="I711" i="13"/>
  <c r="J65" i="13"/>
  <c r="AZ723" i="13"/>
  <c r="BB77" i="13" s="1"/>
  <c r="I723" i="13"/>
  <c r="J77" i="13"/>
  <c r="AJ321" i="13"/>
  <c r="AC331" i="13" s="1"/>
  <c r="U331" i="13"/>
  <c r="L321" i="13"/>
  <c r="L331" i="13" s="1"/>
  <c r="J691" i="13"/>
  <c r="I381" i="13"/>
  <c r="I656" i="13"/>
  <c r="AZ656" i="13"/>
  <c r="BB10" i="13" s="1"/>
  <c r="J10" i="13"/>
  <c r="O295" i="13"/>
  <c r="O305" i="13" s="1"/>
  <c r="N295" i="13"/>
  <c r="N305" i="13" s="1"/>
  <c r="AF317" i="13" a="1"/>
  <c r="AF317" i="13" s="1"/>
  <c r="AS295" i="13"/>
  <c r="AH305" i="13" s="1"/>
  <c r="AK317" i="13" a="1"/>
  <c r="AK317" i="13" s="1"/>
  <c r="AI970" i="13" a="1"/>
  <c r="AI970" i="13" s="1"/>
  <c r="AA981" i="13" s="1"/>
  <c r="AA634" i="13"/>
  <c r="Z970" i="13" a="1"/>
  <c r="Z970" i="13" s="1"/>
  <c r="V981" i="13" s="1"/>
  <c r="AD946" i="13"/>
  <c r="U975" i="13"/>
  <c r="AK964" i="13"/>
  <c r="AC975" i="13" s="1"/>
  <c r="AL941" i="13"/>
  <c r="AD952" i="13" s="1"/>
  <c r="AO946" i="13"/>
  <c r="AF957" i="13" s="1"/>
  <c r="AN946" i="13"/>
  <c r="AM946" i="13"/>
  <c r="AE957" i="13" s="1"/>
  <c r="AG941" i="13"/>
  <c r="Z952" i="13" s="1"/>
  <c r="Q941" i="13"/>
  <c r="P952" i="13" s="1"/>
  <c r="AA941" i="13"/>
  <c r="W952" i="13" s="1"/>
  <c r="AA970" i="13" a="1"/>
  <c r="AA970" i="13" s="1"/>
  <c r="W981" i="13" s="1"/>
  <c r="AW964" i="13"/>
  <c r="AN970" i="13" a="1"/>
  <c r="AN970" i="13" s="1"/>
  <c r="AC969" i="13" a="1"/>
  <c r="AC969" i="13" s="1"/>
  <c r="X980" i="13" s="1"/>
  <c r="AQ969" i="13" a="1"/>
  <c r="AQ969" i="13" s="1"/>
  <c r="AG980" i="13" s="1"/>
  <c r="AS968" i="13" a="1"/>
  <c r="AS968" i="13" s="1"/>
  <c r="AH979" i="13" s="1"/>
  <c r="W969" i="13" a="1"/>
  <c r="W969" i="13" s="1"/>
  <c r="S980" i="13" s="1"/>
  <c r="S968" i="13" a="1"/>
  <c r="S968" i="13" s="1"/>
  <c r="Q979" i="13" s="1"/>
  <c r="AG968" i="13" a="1"/>
  <c r="AG968" i="13" s="1"/>
  <c r="Z979" i="13" s="1"/>
  <c r="AU968" i="13" a="1"/>
  <c r="AU968" i="13" s="1"/>
  <c r="AI979" i="13" s="1"/>
  <c r="S969" i="13" a="1"/>
  <c r="S969" i="13" s="1"/>
  <c r="Q980" i="13" s="1"/>
  <c r="L384" i="13"/>
  <c r="L48" i="13"/>
  <c r="U635" i="13"/>
  <c r="J696" i="13"/>
  <c r="I386" i="13"/>
  <c r="AD642" i="13" a="1"/>
  <c r="AD642" i="13" s="1"/>
  <c r="O644" i="13" a="1"/>
  <c r="O644" i="13" s="1"/>
  <c r="H9" i="10" s="1"/>
  <c r="R643" i="13" a="1"/>
  <c r="R643" i="13" s="1"/>
  <c r="W644" i="13" a="1"/>
  <c r="W644" i="13" s="1"/>
  <c r="U9" i="10" s="1"/>
  <c r="AE634" i="13"/>
  <c r="AD634" i="13"/>
  <c r="J659" i="13"/>
  <c r="I349" i="13"/>
  <c r="J661" i="13"/>
  <c r="I351" i="13"/>
  <c r="I712" i="13"/>
  <c r="AZ712" i="13"/>
  <c r="BB66" i="13" s="1"/>
  <c r="J66" i="13"/>
  <c r="J660" i="13"/>
  <c r="I350" i="13"/>
  <c r="U332" i="13"/>
  <c r="L322" i="13"/>
  <c r="L332" i="13" s="1"/>
  <c r="AJ322" i="13"/>
  <c r="AC332" i="13" s="1"/>
  <c r="J668" i="13"/>
  <c r="I358" i="13"/>
  <c r="I700" i="13"/>
  <c r="AZ700" i="13"/>
  <c r="BB54" i="13" s="1"/>
  <c r="J54" i="13"/>
  <c r="AE317" i="13" a="1"/>
  <c r="AE317" i="13" s="1"/>
  <c r="Y327" i="13" s="1"/>
  <c r="I370" i="13"/>
  <c r="J680" i="13"/>
  <c r="AC295" i="13"/>
  <c r="X305" i="13" s="1"/>
  <c r="AN317" i="13" a="1"/>
  <c r="AN317" i="13" s="1"/>
  <c r="AP317" i="13" a="1"/>
  <c r="AP317" i="13" s="1"/>
  <c r="AR317" i="13" a="1"/>
  <c r="AR317" i="13" s="1"/>
  <c r="P970" i="13" a="1"/>
  <c r="P970" i="13" s="1"/>
  <c r="AF635" i="13"/>
  <c r="P946" i="13"/>
  <c r="AB969" i="13" a="1"/>
  <c r="AB969" i="13" s="1"/>
  <c r="Q946" i="13"/>
  <c r="P957" i="13" s="1"/>
  <c r="M972" i="13"/>
  <c r="M963" i="13"/>
  <c r="M974" i="13" s="1"/>
  <c r="M964" i="13"/>
  <c r="M975" i="13" s="1"/>
  <c r="AK941" i="13"/>
  <c r="AC952" i="13" s="1"/>
  <c r="U952" i="13"/>
  <c r="AB946" i="13"/>
  <c r="AA946" i="13"/>
  <c r="W957" i="13" s="1"/>
  <c r="Z946" i="13"/>
  <c r="V957" i="13" s="1"/>
  <c r="T941" i="13"/>
  <c r="M949" i="13"/>
  <c r="M941" i="13"/>
  <c r="M952" i="13" s="1"/>
  <c r="M940" i="13"/>
  <c r="M951" i="13" s="1"/>
  <c r="N941" i="13"/>
  <c r="N952" i="13" s="1"/>
  <c r="AT946" i="13"/>
  <c r="AW941" i="13"/>
  <c r="AT970" i="13" a="1"/>
  <c r="AT970" i="13" s="1"/>
  <c r="AI969" i="13" a="1"/>
  <c r="AI969" i="13" s="1"/>
  <c r="AA980" i="13" s="1"/>
  <c r="AB970" i="13" a="1"/>
  <c r="AB970" i="13" s="1"/>
  <c r="AD969" i="13" a="1"/>
  <c r="AD969" i="13" s="1"/>
  <c r="AL969" i="13" a="1"/>
  <c r="AL969" i="13" s="1"/>
  <c r="AD980" i="13" s="1"/>
  <c r="AN968" i="13" a="1"/>
  <c r="AN968" i="13" s="1"/>
  <c r="R969" i="13" a="1"/>
  <c r="R969" i="13" s="1"/>
  <c r="Z969" i="13" a="1"/>
  <c r="Z969" i="13" s="1"/>
  <c r="V980" i="13" s="1"/>
  <c r="L408" i="13"/>
  <c r="L72" i="13"/>
  <c r="J729" i="13"/>
  <c r="I419" i="13"/>
  <c r="AY710" i="13"/>
  <c r="BA64" i="13" s="1"/>
  <c r="I64" i="13"/>
  <c r="M634" i="13"/>
  <c r="O634" i="13"/>
  <c r="W643" i="13" a="1"/>
  <c r="W643" i="13" s="1"/>
  <c r="AB644" i="13" a="1"/>
  <c r="AB644" i="13" s="1"/>
  <c r="AC644" i="13" a="1"/>
  <c r="AC644" i="13" s="1"/>
  <c r="AF643" i="13" a="1"/>
  <c r="AF643" i="13" s="1"/>
  <c r="AY720" i="13"/>
  <c r="BA74" i="13" s="1"/>
  <c r="I74" i="13"/>
  <c r="J707" i="13"/>
  <c r="I397" i="13"/>
  <c r="L425" i="13"/>
  <c r="L89" i="13"/>
  <c r="J724" i="13"/>
  <c r="I414" i="13"/>
  <c r="AZ699" i="13"/>
  <c r="BB53" i="13" s="1"/>
  <c r="I699" i="13"/>
  <c r="J53" i="13"/>
  <c r="J667" i="13"/>
  <c r="I357" i="13"/>
  <c r="J695" i="13"/>
  <c r="I385" i="13"/>
  <c r="S322" i="13" a="1"/>
  <c r="S322" i="13" s="1"/>
  <c r="Q332" i="13" s="1"/>
  <c r="AP295" i="13"/>
  <c r="AU295" i="13"/>
  <c r="AI305" i="13" s="1"/>
  <c r="AU317" i="13" a="1"/>
  <c r="AU317" i="13" s="1"/>
  <c r="AI327" i="13" s="1"/>
  <c r="V295" i="13"/>
  <c r="AD317" i="13" a="1"/>
  <c r="AD317" i="13" s="1"/>
  <c r="AK969" i="13"/>
  <c r="AC980" i="13" s="1"/>
  <c r="U980" i="13"/>
  <c r="M969" i="13"/>
  <c r="M980" i="13" s="1"/>
  <c r="O946" i="13"/>
  <c r="O957" i="13" s="1"/>
  <c r="N946" i="13"/>
  <c r="N957" i="13" s="1"/>
  <c r="W946" i="13"/>
  <c r="S957" i="13" s="1"/>
  <c r="AI946" i="13"/>
  <c r="AA957" i="13" s="1"/>
  <c r="O968" i="13" a="1"/>
  <c r="O968" i="13" s="1"/>
  <c r="O979" i="13" s="1"/>
  <c r="N970" i="13" a="1"/>
  <c r="N970" i="13" s="1"/>
  <c r="N981" i="13" s="1"/>
  <c r="AH970" i="13" a="1"/>
  <c r="AH970" i="13" s="1"/>
  <c r="O970" i="13" a="1"/>
  <c r="O970" i="13" s="1"/>
  <c r="O981" i="13" s="1"/>
  <c r="AR969" i="13" a="1"/>
  <c r="AR969" i="13" s="1"/>
  <c r="AT968" i="13" a="1"/>
  <c r="AT968" i="13" s="1"/>
  <c r="AM969" i="13" a="1"/>
  <c r="AM969" i="13" s="1"/>
  <c r="AE980" i="13" s="1"/>
  <c r="AF969" i="13" a="1"/>
  <c r="AF969" i="13" s="1"/>
  <c r="J717" i="13"/>
  <c r="I407" i="13"/>
  <c r="L396" i="13"/>
  <c r="L60" i="13"/>
  <c r="AB634" i="13"/>
  <c r="X644" i="13" a="1"/>
  <c r="X644" i="13" s="1"/>
  <c r="V9" i="10" s="1"/>
  <c r="AD644" i="13" a="1"/>
  <c r="AD644" i="13" s="1"/>
  <c r="AE644" i="13" a="1"/>
  <c r="AE644" i="13" s="1"/>
  <c r="L365" i="13"/>
  <c r="L29" i="13"/>
  <c r="J690" i="13"/>
  <c r="I380" i="13"/>
  <c r="J655" i="13"/>
  <c r="I345" i="13"/>
  <c r="AZ662" i="13"/>
  <c r="BB16" i="13" s="1"/>
  <c r="I662" i="13"/>
  <c r="J16" i="13"/>
  <c r="J653" i="13"/>
  <c r="I343" i="13"/>
  <c r="AB295" i="13"/>
  <c r="AL317" i="13" a="1"/>
  <c r="AL317" i="13" s="1"/>
  <c r="AD327" i="13" s="1"/>
  <c r="Q322" i="13" a="1"/>
  <c r="Q322" i="13" s="1"/>
  <c r="P332" i="13" s="1"/>
  <c r="AM295" i="13"/>
  <c r="AE305" i="13" s="1"/>
  <c r="W317" i="13" a="1"/>
  <c r="W317" i="13" s="1"/>
  <c r="S327" i="13" s="1"/>
  <c r="R317" i="13" a="1"/>
  <c r="R317" i="13" s="1"/>
  <c r="AH295" i="13"/>
  <c r="AA317" i="13" a="1"/>
  <c r="AA317" i="13" s="1"/>
  <c r="W327" i="13" s="1"/>
  <c r="AA323" i="13" a="1"/>
  <c r="AA323" i="13" s="1"/>
  <c r="W333" i="13" s="1"/>
  <c r="AD295" i="13"/>
  <c r="AS940" i="12"/>
  <c r="AH951" i="12" s="1"/>
  <c r="AC940" i="12"/>
  <c r="X951" i="12" s="1"/>
  <c r="AU940" i="12"/>
  <c r="AI951" i="12" s="1"/>
  <c r="W940" i="12"/>
  <c r="S951" i="12" s="1"/>
  <c r="AT940" i="12"/>
  <c r="Q940" i="12"/>
  <c r="P951" i="12" s="1"/>
  <c r="AI940" i="12"/>
  <c r="AA951" i="12" s="1"/>
  <c r="J684" i="12"/>
  <c r="I374" i="12"/>
  <c r="J731" i="12"/>
  <c r="I421" i="12"/>
  <c r="S968" i="12" a="1"/>
  <c r="S968" i="12" s="1"/>
  <c r="Q979" i="12" s="1"/>
  <c r="U957" i="12"/>
  <c r="M946" i="12"/>
  <c r="M957" i="12" s="1"/>
  <c r="AK946" i="12"/>
  <c r="AC957" i="12" s="1"/>
  <c r="AT941" i="12"/>
  <c r="AR940" i="12"/>
  <c r="AF940" i="12"/>
  <c r="AG940" i="12"/>
  <c r="Z951" i="12" s="1"/>
  <c r="AH940" i="12"/>
  <c r="V940" i="12"/>
  <c r="AT947" i="12"/>
  <c r="AH947" i="12"/>
  <c r="L391" i="12"/>
  <c r="L55" i="12"/>
  <c r="J733" i="12"/>
  <c r="I423" i="12"/>
  <c r="J708" i="12"/>
  <c r="I398" i="12"/>
  <c r="AY717" i="12"/>
  <c r="BA71" i="12" s="1"/>
  <c r="I71" i="12"/>
  <c r="J715" i="12"/>
  <c r="I405" i="12"/>
  <c r="AY722" i="12"/>
  <c r="BA76" i="12" s="1"/>
  <c r="I76" i="12"/>
  <c r="O969" i="12" a="1"/>
  <c r="O969" i="12" s="1"/>
  <c r="O980" i="12" s="1"/>
  <c r="AF970" i="12" a="1"/>
  <c r="AF970" i="12" s="1"/>
  <c r="AM970" i="12" a="1"/>
  <c r="AM970" i="12" s="1"/>
  <c r="AE981" i="12" s="1"/>
  <c r="AH969" i="12" a="1"/>
  <c r="AH969" i="12" s="1"/>
  <c r="AL968" i="12" a="1"/>
  <c r="AL968" i="12" s="1"/>
  <c r="AD979" i="12" s="1"/>
  <c r="P969" i="12" a="1"/>
  <c r="P969" i="12" s="1"/>
  <c r="AM968" i="12" a="1"/>
  <c r="AM968" i="12" s="1"/>
  <c r="AE979" i="12" s="1"/>
  <c r="Q969" i="12" a="1"/>
  <c r="Q969" i="12" s="1"/>
  <c r="P980" i="12" s="1"/>
  <c r="AA968" i="12" a="1"/>
  <c r="AA968" i="12" s="1"/>
  <c r="W979" i="12" s="1"/>
  <c r="AU964" i="12" a="1"/>
  <c r="AU964" i="12" s="1"/>
  <c r="AI975" i="12" s="1"/>
  <c r="AO964" i="12" a="1"/>
  <c r="AO964" i="12" s="1"/>
  <c r="AF975" i="12" s="1"/>
  <c r="T964" i="12" a="1"/>
  <c r="T964" i="12" s="1"/>
  <c r="N964" i="12" a="1"/>
  <c r="N964" i="12" s="1"/>
  <c r="N975" i="12" s="1"/>
  <c r="AG964" i="12" a="1"/>
  <c r="AG964" i="12" s="1"/>
  <c r="Z975" i="12" s="1"/>
  <c r="AA964" i="12" a="1"/>
  <c r="AA964" i="12" s="1"/>
  <c r="W975" i="12" s="1"/>
  <c r="AT964" i="12" a="1"/>
  <c r="AT964" i="12" s="1"/>
  <c r="AN964" i="12" a="1"/>
  <c r="AN964" i="12" s="1"/>
  <c r="S964" i="12" a="1"/>
  <c r="S964" i="12" s="1"/>
  <c r="Q975" i="12" s="1"/>
  <c r="AF964" i="12" a="1"/>
  <c r="AF964" i="12" s="1"/>
  <c r="Z964" i="12" a="1"/>
  <c r="Z964" i="12" s="1"/>
  <c r="V975" i="12" s="1"/>
  <c r="AS964" i="12" a="1"/>
  <c r="AS964" i="12" s="1"/>
  <c r="AH975" i="12" s="1"/>
  <c r="AM964" i="12" a="1"/>
  <c r="AM964" i="12" s="1"/>
  <c r="AE975" i="12" s="1"/>
  <c r="R964" i="12" a="1"/>
  <c r="R964" i="12" s="1"/>
  <c r="AR964" i="12" a="1"/>
  <c r="AR964" i="12" s="1"/>
  <c r="AL964" i="12" a="1"/>
  <c r="AL964" i="12" s="1"/>
  <c r="AD975" i="12" s="1"/>
  <c r="W964" i="12" a="1"/>
  <c r="W964" i="12" s="1"/>
  <c r="S975" i="12" s="1"/>
  <c r="Q964" i="12" a="1"/>
  <c r="Q964" i="12" s="1"/>
  <c r="P975" i="12" s="1"/>
  <c r="AD964" i="12" a="1"/>
  <c r="AD964" i="12" s="1"/>
  <c r="AI964" i="12" a="1"/>
  <c r="AI964" i="12" s="1"/>
  <c r="AA975" i="12" s="1"/>
  <c r="AC964" i="12" a="1"/>
  <c r="AC964" i="12" s="1"/>
  <c r="X975" i="12" s="1"/>
  <c r="AH964" i="12" a="1"/>
  <c r="AH964" i="12" s="1"/>
  <c r="AB964" i="12" a="1"/>
  <c r="AB964" i="12" s="1"/>
  <c r="AE964" i="12" a="1"/>
  <c r="AE964" i="12" s="1"/>
  <c r="Y975" i="12" s="1"/>
  <c r="V964" i="12" a="1"/>
  <c r="V964" i="12" s="1"/>
  <c r="U964" i="12" a="1"/>
  <c r="U964" i="12" s="1"/>
  <c r="R975" i="12" s="1"/>
  <c r="AQ964" i="12" a="1"/>
  <c r="AQ964" i="12" s="1"/>
  <c r="AG975" i="12" s="1"/>
  <c r="P964" i="12" a="1"/>
  <c r="P964" i="12" s="1"/>
  <c r="AP964" i="12" a="1"/>
  <c r="AP964" i="12" s="1"/>
  <c r="O964" i="12" a="1"/>
  <c r="O964" i="12" s="1"/>
  <c r="O975" i="12" s="1"/>
  <c r="AO969" i="12" a="1"/>
  <c r="AO969" i="12" s="1"/>
  <c r="AF980" i="12" s="1"/>
  <c r="AI968" i="12" a="1"/>
  <c r="AI968" i="12" s="1"/>
  <c r="AA979" i="12" s="1"/>
  <c r="AS941" i="12"/>
  <c r="AH952" i="12" s="1"/>
  <c r="AD968" i="12" a="1"/>
  <c r="AD968" i="12" s="1"/>
  <c r="AF941" i="12"/>
  <c r="T941" i="12"/>
  <c r="J714" i="12"/>
  <c r="I404" i="12"/>
  <c r="AZ701" i="12"/>
  <c r="BB55" i="12" s="1"/>
  <c r="I701" i="12"/>
  <c r="J55" i="12"/>
  <c r="I735" i="12"/>
  <c r="AZ735" i="12"/>
  <c r="BB89" i="12" s="1"/>
  <c r="J89" i="12"/>
  <c r="I665" i="12"/>
  <c r="AZ665" i="12"/>
  <c r="BB19" i="12" s="1"/>
  <c r="J19" i="12"/>
  <c r="AF296" i="12"/>
  <c r="AN300" i="12"/>
  <c r="V318" i="12" a="1"/>
  <c r="V318" i="12" s="1"/>
  <c r="AD296" i="12"/>
  <c r="AI322" i="12" a="1"/>
  <c r="AI322" i="12" s="1"/>
  <c r="AA332" i="12" s="1"/>
  <c r="AH300" i="12"/>
  <c r="W296" i="12"/>
  <c r="S306" i="12" s="1"/>
  <c r="AI299" i="12"/>
  <c r="AA309" i="12" s="1"/>
  <c r="AR299" i="12"/>
  <c r="T318" i="12" a="1"/>
  <c r="T318" i="12" s="1"/>
  <c r="AT296" i="12"/>
  <c r="AQ318" i="12" a="1"/>
  <c r="AQ318" i="12" s="1"/>
  <c r="AG328" i="12" s="1"/>
  <c r="R318" i="12" a="1"/>
  <c r="R318" i="12" s="1"/>
  <c r="S318" i="12" a="1"/>
  <c r="S318" i="12" s="1"/>
  <c r="Q328" i="12" s="1"/>
  <c r="M299" i="12"/>
  <c r="AM318" i="12" a="1"/>
  <c r="AM318" i="12" s="1"/>
  <c r="AE328" i="12" s="1"/>
  <c r="V322" i="12" a="1"/>
  <c r="V322" i="12" s="1"/>
  <c r="AA301" i="12"/>
  <c r="W311" i="12" s="1"/>
  <c r="AR323" i="12" a="1"/>
  <c r="AR323" i="12" s="1"/>
  <c r="N323" i="12" a="1"/>
  <c r="N323" i="12" s="1"/>
  <c r="N333" i="12" s="1"/>
  <c r="J703" i="12"/>
  <c r="I393" i="12"/>
  <c r="L630" i="12"/>
  <c r="Z630" i="12"/>
  <c r="V969" i="12" a="1"/>
  <c r="V969" i="12" s="1"/>
  <c r="AK970" i="12"/>
  <c r="AC981" i="12" s="1"/>
  <c r="U981" i="12"/>
  <c r="M970" i="12"/>
  <c r="M981" i="12" s="1"/>
  <c r="S941" i="12"/>
  <c r="Q952" i="12" s="1"/>
  <c r="AH941" i="12"/>
  <c r="V941" i="12"/>
  <c r="W941" i="12"/>
  <c r="S952" i="12" s="1"/>
  <c r="U952" i="12"/>
  <c r="AK941" i="12"/>
  <c r="AC952" i="12" s="1"/>
  <c r="Z941" i="12"/>
  <c r="V952" i="12" s="1"/>
  <c r="N941" i="12"/>
  <c r="N952" i="12" s="1"/>
  <c r="AK940" i="12"/>
  <c r="AC951" i="12" s="1"/>
  <c r="U951" i="12"/>
  <c r="AI947" i="12"/>
  <c r="AA958" i="12" s="1"/>
  <c r="W947" i="12"/>
  <c r="S958" i="12" s="1"/>
  <c r="AU946" i="12"/>
  <c r="AI957" i="12" s="1"/>
  <c r="L411" i="12"/>
  <c r="L75" i="12"/>
  <c r="J721" i="12"/>
  <c r="I411" i="12"/>
  <c r="J672" i="12"/>
  <c r="I362" i="12"/>
  <c r="J719" i="12"/>
  <c r="I409" i="12"/>
  <c r="J691" i="12"/>
  <c r="I381" i="12"/>
  <c r="AY710" i="12"/>
  <c r="BA64" i="12" s="1"/>
  <c r="I64" i="12"/>
  <c r="J668" i="12"/>
  <c r="I358" i="12"/>
  <c r="AB947" i="12"/>
  <c r="AC968" i="12" a="1"/>
  <c r="AC968" i="12" s="1"/>
  <c r="X979" i="12" s="1"/>
  <c r="AN970" i="12" a="1"/>
  <c r="AN970" i="12" s="1"/>
  <c r="AC969" i="12" a="1"/>
  <c r="AC969" i="12" s="1"/>
  <c r="X980" i="12" s="1"/>
  <c r="AQ969" i="12" a="1"/>
  <c r="AQ969" i="12" s="1"/>
  <c r="AG980" i="12" s="1"/>
  <c r="AD969" i="12" a="1"/>
  <c r="AD969" i="12" s="1"/>
  <c r="AL969" i="12" a="1"/>
  <c r="AL969" i="12" s="1"/>
  <c r="AD980" i="12" s="1"/>
  <c r="AN968" i="12" a="1"/>
  <c r="AN968" i="12" s="1"/>
  <c r="R969" i="12" a="1"/>
  <c r="R969" i="12" s="1"/>
  <c r="T968" i="12" a="1"/>
  <c r="T968" i="12" s="1"/>
  <c r="AB968" i="12" a="1"/>
  <c r="AB968" i="12" s="1"/>
  <c r="L351" i="12"/>
  <c r="L15" i="12"/>
  <c r="I696" i="12"/>
  <c r="AZ696" i="12"/>
  <c r="BB50" i="12" s="1"/>
  <c r="J50" i="12"/>
  <c r="J666" i="12"/>
  <c r="I356" i="12"/>
  <c r="I699" i="12"/>
  <c r="AZ699" i="12"/>
  <c r="BB53" i="12" s="1"/>
  <c r="J53" i="12"/>
  <c r="Z300" i="12"/>
  <c r="V310" i="12" s="1"/>
  <c r="AF299" i="12"/>
  <c r="AQ299" i="12"/>
  <c r="AG309" i="12" s="1"/>
  <c r="AG296" i="12"/>
  <c r="Z306" i="12" s="1"/>
  <c r="AO301" i="12"/>
  <c r="AF311" i="12" s="1"/>
  <c r="AL323" i="12" a="1"/>
  <c r="AL323" i="12" s="1"/>
  <c r="AD333" i="12" s="1"/>
  <c r="N299" i="12"/>
  <c r="N309" i="12" s="1"/>
  <c r="AQ300" i="12"/>
  <c r="AG310" i="12" s="1"/>
  <c r="P301" i="12"/>
  <c r="AL318" i="12" a="1"/>
  <c r="AL318" i="12" s="1"/>
  <c r="AD328" i="12" s="1"/>
  <c r="AL299" i="12"/>
  <c r="AD309" i="12" s="1"/>
  <c r="V296" i="12"/>
  <c r="AR318" i="12" a="1"/>
  <c r="AR318" i="12" s="1"/>
  <c r="Q318" i="12" a="1"/>
  <c r="Q318" i="12" s="1"/>
  <c r="P328" i="12" s="1"/>
  <c r="AE318" i="12" a="1"/>
  <c r="AE318" i="12" s="1"/>
  <c r="Y328" i="12" s="1"/>
  <c r="AF318" i="12" a="1"/>
  <c r="AF318" i="12" s="1"/>
  <c r="AK299" i="12"/>
  <c r="Z321" i="12" a="1"/>
  <c r="Z321" i="12" s="1"/>
  <c r="V331" i="12" s="1"/>
  <c r="AM322" i="12" a="1"/>
  <c r="AM322" i="12" s="1"/>
  <c r="AE332" i="12" s="1"/>
  <c r="U318" i="12" a="1"/>
  <c r="U318" i="12" s="1"/>
  <c r="R328" i="12" s="1"/>
  <c r="AU318" i="12" a="1"/>
  <c r="AU318" i="12" s="1"/>
  <c r="AI328" i="12" s="1"/>
  <c r="AH323" i="12" a="1"/>
  <c r="AH323" i="12" s="1"/>
  <c r="AB322" i="12" a="1"/>
  <c r="AB322" i="12" s="1"/>
  <c r="AK322" i="12" a="1"/>
  <c r="AK322" i="12" s="1"/>
  <c r="AM323" i="12" a="1"/>
  <c r="AM323" i="12" s="1"/>
  <c r="AE333" i="12" s="1"/>
  <c r="AT970" i="12" a="1"/>
  <c r="AT970" i="12" s="1"/>
  <c r="AI969" i="12" a="1"/>
  <c r="AI969" i="12" s="1"/>
  <c r="AA980" i="12" s="1"/>
  <c r="AB970" i="12" a="1"/>
  <c r="AB970" i="12" s="1"/>
  <c r="O970" i="12" a="1"/>
  <c r="O970" i="12" s="1"/>
  <c r="O981" i="12" s="1"/>
  <c r="AR969" i="12" a="1"/>
  <c r="AR969" i="12" s="1"/>
  <c r="AT968" i="12" a="1"/>
  <c r="AT968" i="12" s="1"/>
  <c r="AM969" i="12" a="1"/>
  <c r="AM969" i="12" s="1"/>
  <c r="AE980" i="12" s="1"/>
  <c r="AO968" i="12" a="1"/>
  <c r="AO968" i="12" s="1"/>
  <c r="AF979" i="12" s="1"/>
  <c r="AH968" i="12" a="1"/>
  <c r="AH968" i="12" s="1"/>
  <c r="AZ677" i="12"/>
  <c r="BB31" i="12" s="1"/>
  <c r="I677" i="12"/>
  <c r="J31" i="12"/>
  <c r="AY659" i="12"/>
  <c r="BA13" i="12" s="1"/>
  <c r="I13" i="12"/>
  <c r="J680" i="12"/>
  <c r="I370" i="12"/>
  <c r="I660" i="12"/>
  <c r="AZ660" i="12"/>
  <c r="BB14" i="12" s="1"/>
  <c r="J14" i="12"/>
  <c r="J704" i="12"/>
  <c r="I394" i="12"/>
  <c r="L364" i="12"/>
  <c r="L28" i="12"/>
  <c r="AD321" i="12" a="1"/>
  <c r="AD321" i="12" s="1"/>
  <c r="Q300" i="12"/>
  <c r="P310" i="12" s="1"/>
  <c r="AI296" i="12"/>
  <c r="AA306" i="12" s="1"/>
  <c r="W318" i="12" a="1"/>
  <c r="W318" i="12" s="1"/>
  <c r="S328" i="12" s="1"/>
  <c r="R321" i="12" a="1"/>
  <c r="R321" i="12" s="1"/>
  <c r="M321" i="12" a="1"/>
  <c r="M321" i="12" s="1"/>
  <c r="M300" i="12"/>
  <c r="AF321" i="12" a="1"/>
  <c r="AF321" i="12" s="1"/>
  <c r="AE323" i="12" a="1"/>
  <c r="AE323" i="12" s="1"/>
  <c r="Y333" i="12" s="1"/>
  <c r="AB318" i="12" a="1"/>
  <c r="AB318" i="12" s="1"/>
  <c r="AB321" i="12" a="1"/>
  <c r="AB321" i="12" s="1"/>
  <c r="AH322" i="12" a="1"/>
  <c r="AH322" i="12" s="1"/>
  <c r="AQ322" i="12" a="1"/>
  <c r="AQ322" i="12" s="1"/>
  <c r="AG332" i="12" s="1"/>
  <c r="AS323" i="12" a="1"/>
  <c r="AS323" i="12" s="1"/>
  <c r="AH333" i="12" s="1"/>
  <c r="AY705" i="12"/>
  <c r="BA59" i="12" s="1"/>
  <c r="AN941" i="12"/>
  <c r="O941" i="12"/>
  <c r="O952" i="12" s="1"/>
  <c r="AM940" i="12"/>
  <c r="AE951" i="12" s="1"/>
  <c r="AA940" i="12"/>
  <c r="W951" i="12" s="1"/>
  <c r="AL947" i="12"/>
  <c r="AD958" i="12" s="1"/>
  <c r="AI946" i="12"/>
  <c r="AA957" i="12" s="1"/>
  <c r="L366" i="12"/>
  <c r="L30" i="12"/>
  <c r="J709" i="12"/>
  <c r="I399" i="12"/>
  <c r="AY730" i="12"/>
  <c r="BA84" i="12" s="1"/>
  <c r="I84" i="12"/>
  <c r="J695" i="12"/>
  <c r="I385" i="12"/>
  <c r="L349" i="12"/>
  <c r="L13" i="12"/>
  <c r="J667" i="12"/>
  <c r="I357" i="12"/>
  <c r="AY698" i="12"/>
  <c r="BA52" i="12" s="1"/>
  <c r="I52" i="12"/>
  <c r="N969" i="12" a="1"/>
  <c r="N969" i="12" s="1"/>
  <c r="N980" i="12" s="1"/>
  <c r="AA970" i="12" a="1"/>
  <c r="AA970" i="12" s="1"/>
  <c r="W981" i="12" s="1"/>
  <c r="N970" i="12" a="1"/>
  <c r="N970" i="12" s="1"/>
  <c r="N981" i="12" s="1"/>
  <c r="AH970" i="12" a="1"/>
  <c r="AH970" i="12" s="1"/>
  <c r="U970" i="12" a="1"/>
  <c r="U970" i="12" s="1"/>
  <c r="R981" i="12" s="1"/>
  <c r="AC970" i="12" a="1"/>
  <c r="AC970" i="12" s="1"/>
  <c r="X981" i="12" s="1"/>
  <c r="AE969" i="12" a="1"/>
  <c r="AE969" i="12" s="1"/>
  <c r="Y980" i="12" s="1"/>
  <c r="AS969" i="12" a="1"/>
  <c r="AS969" i="12" s="1"/>
  <c r="AH980" i="12" s="1"/>
  <c r="AU968" i="12" a="1"/>
  <c r="AU968" i="12" s="1"/>
  <c r="AI979" i="12" s="1"/>
  <c r="S969" i="12" a="1"/>
  <c r="S969" i="12" s="1"/>
  <c r="Q980" i="12" s="1"/>
  <c r="L317" i="12"/>
  <c r="L327" i="12" s="1"/>
  <c r="L325" i="12"/>
  <c r="L316" i="12"/>
  <c r="U299" i="12"/>
  <c r="R309" i="12" s="1"/>
  <c r="AB296" i="12"/>
  <c r="AR296" i="12"/>
  <c r="AT299" i="12"/>
  <c r="AL296" i="12"/>
  <c r="AD306" i="12" s="1"/>
  <c r="T300" i="12"/>
  <c r="AU301" i="12"/>
  <c r="AI311" i="12" s="1"/>
  <c r="AR301" i="12"/>
  <c r="AE296" i="12"/>
  <c r="Y306" i="12" s="1"/>
  <c r="S322" i="12" a="1"/>
  <c r="S322" i="12" s="1"/>
  <c r="Q332" i="12" s="1"/>
  <c r="AE300" i="12"/>
  <c r="Y310" i="12" s="1"/>
  <c r="AU296" i="12"/>
  <c r="AI306" i="12" s="1"/>
  <c r="N318" i="12" a="1"/>
  <c r="N318" i="12" s="1"/>
  <c r="N328" i="12" s="1"/>
  <c r="AD318" i="12" a="1"/>
  <c r="AD318" i="12" s="1"/>
  <c r="AK321" i="12" a="1"/>
  <c r="AK321" i="12" s="1"/>
  <c r="S321" i="12" a="1"/>
  <c r="S321" i="12" s="1"/>
  <c r="Q331" i="12" s="1"/>
  <c r="Y300" i="12"/>
  <c r="O322" i="12" a="1"/>
  <c r="O322" i="12" s="1"/>
  <c r="O332" i="12" s="1"/>
  <c r="AH318" i="12" a="1"/>
  <c r="AH318" i="12" s="1"/>
  <c r="AH321" i="12" a="1"/>
  <c r="AH321" i="12" s="1"/>
  <c r="Q323" i="12" a="1"/>
  <c r="Q323" i="12" s="1"/>
  <c r="P333" i="12" s="1"/>
  <c r="Z323" i="12" a="1"/>
  <c r="Z323" i="12" s="1"/>
  <c r="V333" i="12" s="1"/>
  <c r="I711" i="12"/>
  <c r="AZ711" i="12"/>
  <c r="BB65" i="12" s="1"/>
  <c r="J65" i="12"/>
  <c r="W969" i="12" a="1"/>
  <c r="W969" i="12" s="1"/>
  <c r="S980" i="12" s="1"/>
  <c r="U974" i="12"/>
  <c r="AK963" i="12"/>
  <c r="AC974" i="12" s="1"/>
  <c r="AU941" i="12"/>
  <c r="AI952" i="12" s="1"/>
  <c r="AM941" i="12"/>
  <c r="AE952" i="12" s="1"/>
  <c r="AL940" i="12"/>
  <c r="AD951" i="12" s="1"/>
  <c r="J707" i="12"/>
  <c r="I397" i="12"/>
  <c r="J679" i="12"/>
  <c r="I369" i="12"/>
  <c r="I687" i="12"/>
  <c r="AZ687" i="12"/>
  <c r="BB41" i="12" s="1"/>
  <c r="J41" i="12"/>
  <c r="U633" i="12"/>
  <c r="AF633" i="12"/>
  <c r="T633" i="12"/>
  <c r="AE633" i="12"/>
  <c r="AD633" i="12"/>
  <c r="R633" i="12"/>
  <c r="AC633" i="12"/>
  <c r="Q633" i="12"/>
  <c r="AB633" i="12"/>
  <c r="P633" i="12"/>
  <c r="N633" i="12"/>
  <c r="X633" i="12"/>
  <c r="O633" i="12"/>
  <c r="M633" i="12"/>
  <c r="AA642" i="12" a="1"/>
  <c r="AA642" i="12" s="1"/>
  <c r="W642" i="12" a="1"/>
  <c r="W642" i="12" s="1"/>
  <c r="V642" i="12" a="1"/>
  <c r="V642" i="12" s="1"/>
  <c r="U642" i="12" a="1"/>
  <c r="U642" i="12" s="1"/>
  <c r="Y633" i="12"/>
  <c r="V633" i="12"/>
  <c r="N642" i="12" a="1"/>
  <c r="N642" i="12" s="1"/>
  <c r="AA633" i="12"/>
  <c r="W633" i="12"/>
  <c r="I651" i="12"/>
  <c r="AZ651" i="12"/>
  <c r="BB5" i="12" s="1"/>
  <c r="J5" i="12"/>
  <c r="M968" i="12"/>
  <c r="M979" i="12" s="1"/>
  <c r="U979" i="12"/>
  <c r="AK968" i="12"/>
  <c r="AC979" i="12" s="1"/>
  <c r="O946" i="12"/>
  <c r="O957" i="12" s="1"/>
  <c r="AB941" i="12"/>
  <c r="P941" i="12"/>
  <c r="AN940" i="12"/>
  <c r="M940" i="12"/>
  <c r="M951" i="12" s="1"/>
  <c r="M941" i="12"/>
  <c r="M952" i="12" s="1"/>
  <c r="M949" i="12"/>
  <c r="Z947" i="12"/>
  <c r="V958" i="12" s="1"/>
  <c r="L373" i="12"/>
  <c r="L37" i="12"/>
  <c r="J683" i="12"/>
  <c r="I373" i="12"/>
  <c r="AY664" i="12"/>
  <c r="BA18" i="12" s="1"/>
  <c r="I18" i="12"/>
  <c r="J655" i="12"/>
  <c r="I345" i="12"/>
  <c r="Z633" i="12"/>
  <c r="L633" i="12"/>
  <c r="I653" i="12"/>
  <c r="AZ653" i="12"/>
  <c r="BB7" i="12" s="1"/>
  <c r="J7" i="12"/>
  <c r="T970" i="12" a="1"/>
  <c r="T970" i="12" s="1"/>
  <c r="AP970" i="12" a="1"/>
  <c r="AP970" i="12" s="1"/>
  <c r="AI970" i="12" a="1"/>
  <c r="AI970" i="12" s="1"/>
  <c r="AA981" i="12" s="1"/>
  <c r="P970" i="12" a="1"/>
  <c r="P970" i="12" s="1"/>
  <c r="AD970" i="12" a="1"/>
  <c r="AD970" i="12" s="1"/>
  <c r="Z969" i="12" a="1"/>
  <c r="Z969" i="12" s="1"/>
  <c r="V980" i="12" s="1"/>
  <c r="AN969" i="12" a="1"/>
  <c r="AN969" i="12" s="1"/>
  <c r="I658" i="12"/>
  <c r="AZ658" i="12"/>
  <c r="BB12" i="12" s="1"/>
  <c r="J12" i="12"/>
  <c r="I675" i="12"/>
  <c r="AZ675" i="12"/>
  <c r="BB29" i="12" s="1"/>
  <c r="J29" i="12"/>
  <c r="J702" i="12"/>
  <c r="I392" i="12"/>
  <c r="AC300" i="12"/>
  <c r="X310" i="12" s="1"/>
  <c r="AO299" i="12"/>
  <c r="AF309" i="12" s="1"/>
  <c r="AS299" i="12"/>
  <c r="AH309" i="12" s="1"/>
  <c r="R299" i="12"/>
  <c r="AG300" i="12"/>
  <c r="Z310" i="12" s="1"/>
  <c r="Q296" i="12"/>
  <c r="P306" i="12" s="1"/>
  <c r="AE299" i="12"/>
  <c r="Y309" i="12" s="1"/>
  <c r="AO300" i="12"/>
  <c r="AF310" i="12" s="1"/>
  <c r="AQ296" i="12"/>
  <c r="AG306" i="12" s="1"/>
  <c r="R323" i="12" a="1"/>
  <c r="R323" i="12" s="1"/>
  <c r="AS300" i="12"/>
  <c r="AH310" i="12" s="1"/>
  <c r="AN299" i="12"/>
  <c r="AC321" i="12" a="1"/>
  <c r="AC321" i="12" s="1"/>
  <c r="X331" i="12" s="1"/>
  <c r="Q321" i="12" a="1"/>
  <c r="Q321" i="12" s="1"/>
  <c r="P331" i="12" s="1"/>
  <c r="AQ321" i="12" a="1"/>
  <c r="AQ321" i="12" s="1"/>
  <c r="AG331" i="12" s="1"/>
  <c r="AL321" i="12" a="1"/>
  <c r="AL321" i="12" s="1"/>
  <c r="AD331" i="12" s="1"/>
  <c r="AK300" i="12"/>
  <c r="U323" i="12" a="1"/>
  <c r="U323" i="12" s="1"/>
  <c r="R333" i="12" s="1"/>
  <c r="O299" i="12"/>
  <c r="O309" i="12" s="1"/>
  <c r="AN318" i="12" a="1"/>
  <c r="AN318" i="12" s="1"/>
  <c r="O321" i="12" a="1"/>
  <c r="O321" i="12" s="1"/>
  <c r="O331" i="12" s="1"/>
  <c r="Q322" i="12" a="1"/>
  <c r="Q322" i="12" s="1"/>
  <c r="P332" i="12" s="1"/>
  <c r="W323" i="12" a="1"/>
  <c r="W323" i="12" s="1"/>
  <c r="S333" i="12" s="1"/>
  <c r="AF323" i="12" a="1"/>
  <c r="AF323" i="12" s="1"/>
  <c r="S970" i="12" a="1"/>
  <c r="S970" i="12" s="1"/>
  <c r="Q981" i="12" s="1"/>
  <c r="J692" i="12"/>
  <c r="I382" i="12"/>
  <c r="J728" i="12"/>
  <c r="I418" i="12"/>
  <c r="J726" i="12"/>
  <c r="I416" i="12"/>
  <c r="I723" i="12"/>
  <c r="AZ723" i="12"/>
  <c r="BB77" i="12" s="1"/>
  <c r="J77" i="12"/>
  <c r="AL941" i="12"/>
  <c r="AD952" i="12" s="1"/>
  <c r="N940" i="12"/>
  <c r="N951" i="12" s="1"/>
  <c r="U975" i="12"/>
  <c r="AK964" i="12"/>
  <c r="AC975" i="12" s="1"/>
  <c r="Z946" i="12"/>
  <c r="V957" i="12" s="1"/>
  <c r="AA946" i="12"/>
  <c r="W957" i="12" s="1"/>
  <c r="AB946" i="12"/>
  <c r="P946" i="12"/>
  <c r="AO941" i="12"/>
  <c r="AF952" i="12" s="1"/>
  <c r="AC941" i="12"/>
  <c r="X952" i="12" s="1"/>
  <c r="Q941" i="12"/>
  <c r="P952" i="12" s="1"/>
  <c r="O940" i="12"/>
  <c r="O951" i="12" s="1"/>
  <c r="AM947" i="12"/>
  <c r="AE958" i="12" s="1"/>
  <c r="L400" i="12"/>
  <c r="L64" i="12"/>
  <c r="L424" i="12"/>
  <c r="L88" i="12"/>
  <c r="L385" i="12"/>
  <c r="L49" i="12"/>
  <c r="J697" i="12"/>
  <c r="I387" i="12"/>
  <c r="J671" i="12"/>
  <c r="I361" i="12"/>
  <c r="AY652" i="12"/>
  <c r="BA6" i="12" s="1"/>
  <c r="I6" i="12"/>
  <c r="AY686" i="12"/>
  <c r="BA40" i="12" s="1"/>
  <c r="I40" i="12"/>
  <c r="AO947" i="12"/>
  <c r="AF958" i="12" s="1"/>
  <c r="O968" i="12" a="1"/>
  <c r="O968" i="12" s="1"/>
  <c r="O979" i="12" s="1"/>
  <c r="AO970" i="12" a="1"/>
  <c r="AO970" i="12" s="1"/>
  <c r="AF981" i="12" s="1"/>
  <c r="V970" i="12" a="1"/>
  <c r="V970" i="12" s="1"/>
  <c r="AF969" i="12" a="1"/>
  <c r="AF969" i="12" s="1"/>
  <c r="AT969" i="12" a="1"/>
  <c r="AT969" i="12" s="1"/>
  <c r="AB641" i="12" a="1"/>
  <c r="AB641" i="12" s="1"/>
  <c r="AC640" i="12" a="1"/>
  <c r="AC640" i="12" s="1"/>
  <c r="AD632" i="12"/>
  <c r="Q632" i="12"/>
  <c r="M631" i="12"/>
  <c r="U641" i="12" a="1"/>
  <c r="U641" i="12" s="1"/>
  <c r="N641" i="12" a="1"/>
  <c r="N641" i="12" s="1"/>
  <c r="V640" i="12" a="1"/>
  <c r="V640" i="12" s="1"/>
  <c r="O640" i="12" a="1"/>
  <c r="O640" i="12" s="1"/>
  <c r="AC632" i="12"/>
  <c r="P632" i="12"/>
  <c r="Y631" i="12"/>
  <c r="AA641" i="12" a="1"/>
  <c r="AA641" i="12" s="1"/>
  <c r="AB640" i="12" a="1"/>
  <c r="AB640" i="12" s="1"/>
  <c r="AB632" i="12"/>
  <c r="O632" i="12"/>
  <c r="X631" i="12"/>
  <c r="T641" i="12" a="1"/>
  <c r="T641" i="12" s="1"/>
  <c r="M641" i="12" a="1"/>
  <c r="M641" i="12" s="1"/>
  <c r="U640" i="12" a="1"/>
  <c r="U640" i="12" s="1"/>
  <c r="N640" i="12" a="1"/>
  <c r="N640" i="12" s="1"/>
  <c r="AA632" i="12"/>
  <c r="N632" i="12"/>
  <c r="W631" i="12"/>
  <c r="J649" i="12"/>
  <c r="AF641" i="12" a="1"/>
  <c r="AF641" i="12" s="1"/>
  <c r="AA640" i="12" a="1"/>
  <c r="AA640" i="12" s="1"/>
  <c r="M632" i="12"/>
  <c r="V631" i="12"/>
  <c r="Y641" i="12" a="1"/>
  <c r="Y641" i="12" s="1"/>
  <c r="R641" i="12" a="1"/>
  <c r="R641" i="12" s="1"/>
  <c r="T640" i="12" a="1"/>
  <c r="T640" i="12" s="1"/>
  <c r="M640" i="12" a="1"/>
  <c r="M640" i="12" s="1"/>
  <c r="Y632" i="12"/>
  <c r="U631" i="12"/>
  <c r="X641" i="12" a="1"/>
  <c r="X641" i="12" s="1"/>
  <c r="Q641" i="12" a="1"/>
  <c r="Q641" i="12" s="1"/>
  <c r="Y640" i="12" a="1"/>
  <c r="Y640" i="12" s="1"/>
  <c r="R640" i="12" a="1"/>
  <c r="R640" i="12" s="1"/>
  <c r="W632" i="12"/>
  <c r="AE631" i="12"/>
  <c r="R631" i="12"/>
  <c r="W641" i="12" a="1"/>
  <c r="W641" i="12" s="1"/>
  <c r="P641" i="12" a="1"/>
  <c r="P641" i="12" s="1"/>
  <c r="X640" i="12" a="1"/>
  <c r="X640" i="12" s="1"/>
  <c r="Q640" i="12" a="1"/>
  <c r="Q640" i="12" s="1"/>
  <c r="U632" i="12"/>
  <c r="AC631" i="12"/>
  <c r="P631" i="12"/>
  <c r="AD641" i="12" a="1"/>
  <c r="AD641" i="12" s="1"/>
  <c r="AB631" i="12"/>
  <c r="AC641" i="12" a="1"/>
  <c r="AC641" i="12" s="1"/>
  <c r="AF640" i="12" a="1"/>
  <c r="AF640" i="12" s="1"/>
  <c r="P640" i="12" a="1"/>
  <c r="P640" i="12" s="1"/>
  <c r="AA631" i="12"/>
  <c r="I339" i="12"/>
  <c r="AE640" i="12" a="1"/>
  <c r="AE640" i="12" s="1"/>
  <c r="AF632" i="12"/>
  <c r="AD640" i="12" a="1"/>
  <c r="AD640" i="12" s="1"/>
  <c r="AE632" i="12"/>
  <c r="T631" i="12"/>
  <c r="Q631" i="12"/>
  <c r="X632" i="12"/>
  <c r="O631" i="12"/>
  <c r="V632" i="12"/>
  <c r="N631" i="12"/>
  <c r="V641" i="12" a="1"/>
  <c r="V641" i="12" s="1"/>
  <c r="T632" i="12"/>
  <c r="W640" i="12" a="1"/>
  <c r="W640" i="12" s="1"/>
  <c r="AE641" i="12" a="1"/>
  <c r="AE641" i="12" s="1"/>
  <c r="O641" i="12" a="1"/>
  <c r="O641" i="12" s="1"/>
  <c r="AD631" i="12"/>
  <c r="R632" i="12"/>
  <c r="AF631" i="12"/>
  <c r="J654" i="12"/>
  <c r="I344" i="12"/>
  <c r="AZ670" i="12"/>
  <c r="BB24" i="12" s="1"/>
  <c r="I670" i="12"/>
  <c r="J24" i="12"/>
  <c r="J678" i="12"/>
  <c r="I368" i="12"/>
  <c r="U327" i="12"/>
  <c r="AJ317" i="12"/>
  <c r="AC327" i="12" s="1"/>
  <c r="AI301" i="12"/>
  <c r="AA311" i="12" s="1"/>
  <c r="N301" i="12"/>
  <c r="N311" i="12" s="1"/>
  <c r="AE301" i="12"/>
  <c r="Y311" i="12" s="1"/>
  <c r="W300" i="12"/>
  <c r="S310" i="12" s="1"/>
  <c r="R301" i="12"/>
  <c r="AK296" i="12"/>
  <c r="P300" i="12"/>
  <c r="Z301" i="12"/>
  <c r="V311" i="12" s="1"/>
  <c r="Y321" i="12" a="1"/>
  <c r="Y321" i="12" s="1"/>
  <c r="T299" i="12"/>
  <c r="AP318" i="12" a="1"/>
  <c r="AP318" i="12" s="1"/>
  <c r="W301" i="12"/>
  <c r="S311" i="12" s="1"/>
  <c r="R300" i="12"/>
  <c r="AI321" i="12" a="1"/>
  <c r="AI321" i="12" s="1"/>
  <c r="AA331" i="12" s="1"/>
  <c r="W321" i="12" a="1"/>
  <c r="W321" i="12" s="1"/>
  <c r="S331" i="12" s="1"/>
  <c r="AA322" i="12" a="1"/>
  <c r="AA322" i="12" s="1"/>
  <c r="W332" i="12" s="1"/>
  <c r="AR321" i="12" a="1"/>
  <c r="AR321" i="12" s="1"/>
  <c r="M301" i="12"/>
  <c r="AQ323" i="12" a="1"/>
  <c r="AQ323" i="12" s="1"/>
  <c r="AG333" i="12" s="1"/>
  <c r="AA299" i="12"/>
  <c r="W309" i="12" s="1"/>
  <c r="AT318" i="12" a="1"/>
  <c r="AT318" i="12" s="1"/>
  <c r="U321" i="12" a="1"/>
  <c r="U321" i="12" s="1"/>
  <c r="R331" i="12" s="1"/>
  <c r="AF322" i="12" a="1"/>
  <c r="AF322" i="12" s="1"/>
  <c r="U322" i="12" a="1"/>
  <c r="U322" i="12" s="1"/>
  <c r="R332" i="12" s="1"/>
  <c r="AP323" i="12" a="1"/>
  <c r="AP323" i="12" s="1"/>
  <c r="AG968" i="12" a="1"/>
  <c r="AG968" i="12" s="1"/>
  <c r="Z979" i="12" s="1"/>
  <c r="AI941" i="12"/>
  <c r="AA952" i="12" s="1"/>
  <c r="U956" i="12"/>
  <c r="M945" i="12"/>
  <c r="M956" i="12" s="1"/>
  <c r="AK945" i="12"/>
  <c r="AC956" i="12" s="1"/>
  <c r="AA941" i="12"/>
  <c r="W952" i="12" s="1"/>
  <c r="Z940" i="12"/>
  <c r="V951" i="12" s="1"/>
  <c r="M947" i="12"/>
  <c r="M958" i="12" s="1"/>
  <c r="AK947" i="12"/>
  <c r="AC958" i="12" s="1"/>
  <c r="U958" i="12"/>
  <c r="AU969" i="12" a="1"/>
  <c r="AU969" i="12" s="1"/>
  <c r="AI980" i="12" s="1"/>
  <c r="M964" i="12"/>
  <c r="M975" i="12" s="1"/>
  <c r="M972" i="12"/>
  <c r="M963" i="12"/>
  <c r="M974" i="12" s="1"/>
  <c r="AC946" i="12"/>
  <c r="X957" i="12" s="1"/>
  <c r="Q946" i="12"/>
  <c r="P957" i="12" s="1"/>
  <c r="AP941" i="12"/>
  <c r="AD941" i="12"/>
  <c r="AB940" i="12"/>
  <c r="S963" i="12" a="1"/>
  <c r="S963" i="12" s="1"/>
  <c r="Q974" i="12" s="1"/>
  <c r="L399" i="12"/>
  <c r="L63" i="12"/>
  <c r="L367" i="12"/>
  <c r="L31" i="12"/>
  <c r="AY706" i="12"/>
  <c r="BA60" i="12" s="1"/>
  <c r="I60" i="12"/>
  <c r="L340" i="12"/>
  <c r="L4" i="12"/>
  <c r="T969" i="12" a="1"/>
  <c r="T969" i="12" s="1"/>
  <c r="U968" i="12" a="1"/>
  <c r="U968" i="12" s="1"/>
  <c r="R979" i="12" s="1"/>
  <c r="AU970" i="12" a="1"/>
  <c r="AU970" i="12" s="1"/>
  <c r="AI981" i="12" s="1"/>
  <c r="AQ970" i="12" a="1"/>
  <c r="AQ970" i="12" s="1"/>
  <c r="AG981" i="12" s="1"/>
  <c r="Q970" i="12" a="1"/>
  <c r="Q970" i="12" s="1"/>
  <c r="P981" i="12" s="1"/>
  <c r="AE970" i="12" a="1"/>
  <c r="AE970" i="12" s="1"/>
  <c r="Y981" i="12" s="1"/>
  <c r="AY669" i="12"/>
  <c r="BA23" i="12" s="1"/>
  <c r="I23" i="12"/>
  <c r="AN296" i="12"/>
  <c r="AR300" i="12"/>
  <c r="AC299" i="12"/>
  <c r="X309" i="12" s="1"/>
  <c r="AL300" i="12"/>
  <c r="AD310" i="12" s="1"/>
  <c r="AT301" i="12"/>
  <c r="N296" i="12"/>
  <c r="N306" i="12" s="1"/>
  <c r="AI318" i="12" a="1"/>
  <c r="AI318" i="12" s="1"/>
  <c r="AA328" i="12" s="1"/>
  <c r="AH299" i="12"/>
  <c r="AE321" i="12" a="1"/>
  <c r="AE321" i="12" s="1"/>
  <c r="Y331" i="12" s="1"/>
  <c r="AL301" i="12"/>
  <c r="AD311" i="12" s="1"/>
  <c r="AF300" i="12"/>
  <c r="R322" i="12" a="1"/>
  <c r="R322" i="12" s="1"/>
  <c r="AP321" i="12" a="1"/>
  <c r="AP321" i="12" s="1"/>
  <c r="AS322" i="12" a="1"/>
  <c r="AS322" i="12" s="1"/>
  <c r="AH332" i="12" s="1"/>
  <c r="AC322" i="12" a="1"/>
  <c r="AC322" i="12" s="1"/>
  <c r="X332" i="12" s="1"/>
  <c r="Y301" i="12"/>
  <c r="AG318" i="12" a="1"/>
  <c r="AG318" i="12" s="1"/>
  <c r="Z328" i="12" s="1"/>
  <c r="AM299" i="12"/>
  <c r="AE309" i="12" s="1"/>
  <c r="AA321" i="12" a="1"/>
  <c r="AA321" i="12" s="1"/>
  <c r="W331" i="12" s="1"/>
  <c r="AN321" i="12" a="1"/>
  <c r="AN321" i="12" s="1"/>
  <c r="O323" i="12" a="1"/>
  <c r="O323" i="12" s="1"/>
  <c r="O333" i="12" s="1"/>
  <c r="AN322" i="12" a="1"/>
  <c r="AN322" i="12" s="1"/>
  <c r="AS968" i="12" a="1"/>
  <c r="AS968" i="12" s="1"/>
  <c r="AH979" i="12" s="1"/>
  <c r="U969" i="12" a="1"/>
  <c r="U969" i="12" s="1"/>
  <c r="R980" i="12" s="1"/>
  <c r="AK969" i="12"/>
  <c r="AC980" i="12" s="1"/>
  <c r="U980" i="12"/>
  <c r="M969" i="12"/>
  <c r="M980" i="12" s="1"/>
  <c r="AN947" i="12"/>
  <c r="N947" i="12"/>
  <c r="N958" i="12" s="1"/>
  <c r="P947" i="12"/>
  <c r="Q947" i="12"/>
  <c r="P958" i="12" s="1"/>
  <c r="R947" i="12"/>
  <c r="AP946" i="12"/>
  <c r="AD946" i="12"/>
  <c r="R946" i="12"/>
  <c r="AQ941" i="12"/>
  <c r="AG952" i="12" s="1"/>
  <c r="AO940" i="12"/>
  <c r="AF951" i="12" s="1"/>
  <c r="L379" i="12"/>
  <c r="L43" i="12"/>
  <c r="L388" i="12"/>
  <c r="L52" i="12"/>
  <c r="L361" i="12"/>
  <c r="L25" i="12"/>
  <c r="J685" i="12"/>
  <c r="I375" i="12"/>
  <c r="AZ681" i="12"/>
  <c r="BB35" i="12" s="1"/>
  <c r="I681" i="12"/>
  <c r="J35" i="12"/>
  <c r="X644" i="12" a="1"/>
  <c r="X644" i="12" s="1"/>
  <c r="V8" i="10" s="1"/>
  <c r="Q644" i="12" a="1"/>
  <c r="Q644" i="12" s="1"/>
  <c r="J8" i="10" s="1"/>
  <c r="Y643" i="12" a="1"/>
  <c r="Y643" i="12" s="1"/>
  <c r="R643" i="12" a="1"/>
  <c r="R643" i="12" s="1"/>
  <c r="T642" i="12" a="1"/>
  <c r="T642" i="12" s="1"/>
  <c r="AC635" i="12"/>
  <c r="P635" i="12"/>
  <c r="Y634" i="12"/>
  <c r="AD644" i="12" a="1"/>
  <c r="AD644" i="12" s="1"/>
  <c r="AE643" i="12" a="1"/>
  <c r="AE643" i="12" s="1"/>
  <c r="AF642" i="12" a="1"/>
  <c r="AF642" i="12" s="1"/>
  <c r="M642" i="12" a="1"/>
  <c r="M642" i="12" s="1"/>
  <c r="AB635" i="12"/>
  <c r="O635" i="12"/>
  <c r="X634" i="12"/>
  <c r="W644" i="12" a="1"/>
  <c r="W644" i="12" s="1"/>
  <c r="U8" i="10" s="1"/>
  <c r="P644" i="12" a="1"/>
  <c r="P644" i="12" s="1"/>
  <c r="I8" i="10" s="1"/>
  <c r="X643" i="12" a="1"/>
  <c r="X643" i="12" s="1"/>
  <c r="Q643" i="12" a="1"/>
  <c r="Q643" i="12" s="1"/>
  <c r="Y642" i="12" a="1"/>
  <c r="Y642" i="12" s="1"/>
  <c r="AA635" i="12"/>
  <c r="N635" i="12"/>
  <c r="W634" i="12"/>
  <c r="AC644" i="12" a="1"/>
  <c r="AC644" i="12" s="1"/>
  <c r="AD643" i="12" a="1"/>
  <c r="AD643" i="12" s="1"/>
  <c r="AE642" i="12" a="1"/>
  <c r="AE642" i="12" s="1"/>
  <c r="R642" i="12" a="1"/>
  <c r="R642" i="12" s="1"/>
  <c r="M635" i="12"/>
  <c r="V634" i="12"/>
  <c r="V644" i="12" a="1"/>
  <c r="V644" i="12" s="1"/>
  <c r="T8" i="10" s="1"/>
  <c r="O644" i="12" a="1"/>
  <c r="O644" i="12" s="1"/>
  <c r="H8" i="10" s="1"/>
  <c r="W643" i="12" a="1"/>
  <c r="W643" i="12" s="1"/>
  <c r="P643" i="12" a="1"/>
  <c r="P643" i="12" s="1"/>
  <c r="X642" i="12" a="1"/>
  <c r="X642" i="12" s="1"/>
  <c r="Y635" i="12"/>
  <c r="U634" i="12"/>
  <c r="AB644" i="12" a="1"/>
  <c r="AB644" i="12" s="1"/>
  <c r="AC643" i="12" a="1"/>
  <c r="AC643" i="12" s="1"/>
  <c r="AD642" i="12" a="1"/>
  <c r="AD642" i="12" s="1"/>
  <c r="Q642" i="12" a="1"/>
  <c r="Q642" i="12" s="1"/>
  <c r="X635" i="12"/>
  <c r="AF634" i="12"/>
  <c r="T634" i="12"/>
  <c r="AA644" i="12" a="1"/>
  <c r="AA644" i="12" s="1"/>
  <c r="AB643" i="12" a="1"/>
  <c r="AB643" i="12" s="1"/>
  <c r="AC642" i="12" a="1"/>
  <c r="AC642" i="12" s="1"/>
  <c r="P642" i="12" a="1"/>
  <c r="P642" i="12" s="1"/>
  <c r="V635" i="12"/>
  <c r="AD634" i="12"/>
  <c r="Q634" i="12"/>
  <c r="AF644" i="12" a="1"/>
  <c r="AF644" i="12" s="1"/>
  <c r="AA643" i="12" a="1"/>
  <c r="AA643" i="12" s="1"/>
  <c r="AB642" i="12" a="1"/>
  <c r="AB642" i="12" s="1"/>
  <c r="O642" i="12" a="1"/>
  <c r="O642" i="12" s="1"/>
  <c r="AF635" i="12"/>
  <c r="T635" i="12"/>
  <c r="AB634" i="12"/>
  <c r="O634" i="12"/>
  <c r="Y644" i="12" a="1"/>
  <c r="Y644" i="12" s="1"/>
  <c r="W8" i="10" s="1"/>
  <c r="R644" i="12" a="1"/>
  <c r="R644" i="12" s="1"/>
  <c r="K8" i="10" s="1"/>
  <c r="T643" i="12" a="1"/>
  <c r="T643" i="12" s="1"/>
  <c r="AC634" i="12"/>
  <c r="AE644" i="12" a="1"/>
  <c r="AE644" i="12" s="1"/>
  <c r="AA634" i="12"/>
  <c r="AE635" i="12"/>
  <c r="R634" i="12"/>
  <c r="V643" i="12" a="1"/>
  <c r="V643" i="12" s="1"/>
  <c r="AD635" i="12"/>
  <c r="P634" i="12"/>
  <c r="U644" i="12" a="1"/>
  <c r="U644" i="12" s="1"/>
  <c r="S8" i="10" s="1"/>
  <c r="U643" i="12" a="1"/>
  <c r="U643" i="12" s="1"/>
  <c r="N634" i="12"/>
  <c r="T644" i="12" a="1"/>
  <c r="T644" i="12" s="1"/>
  <c r="R8" i="10" s="1"/>
  <c r="W635" i="12"/>
  <c r="M634" i="12"/>
  <c r="O643" i="12" a="1"/>
  <c r="O643" i="12" s="1"/>
  <c r="U635" i="12"/>
  <c r="M644" i="12" a="1"/>
  <c r="M644" i="12" s="1"/>
  <c r="F8" i="10" s="1"/>
  <c r="M643" i="12" a="1"/>
  <c r="M643" i="12" s="1"/>
  <c r="Q635" i="12"/>
  <c r="AF643" i="12" a="1"/>
  <c r="AF643" i="12" s="1"/>
  <c r="AE634" i="12"/>
  <c r="N643" i="12" a="1"/>
  <c r="N643" i="12" s="1"/>
  <c r="N644" i="12" a="1"/>
  <c r="N644" i="12" s="1"/>
  <c r="G8" i="10" s="1"/>
  <c r="R635" i="12"/>
  <c r="AP969" i="12" a="1"/>
  <c r="AP969" i="12" s="1"/>
  <c r="Z970" i="12" a="1"/>
  <c r="Z970" i="12" s="1"/>
  <c r="V981" i="12" s="1"/>
  <c r="AG970" i="12" a="1"/>
  <c r="AG970" i="12" s="1"/>
  <c r="Z981" i="12" s="1"/>
  <c r="AP968" i="12" a="1"/>
  <c r="AP968" i="12" s="1"/>
  <c r="P968" i="12" a="1"/>
  <c r="P968" i="12" s="1"/>
  <c r="W970" i="12" a="1"/>
  <c r="W970" i="12" s="1"/>
  <c r="S981" i="12" s="1"/>
  <c r="I663" i="12"/>
  <c r="AZ663" i="12"/>
  <c r="BB17" i="12" s="1"/>
  <c r="J17" i="12"/>
  <c r="J656" i="12"/>
  <c r="I346" i="12"/>
  <c r="U332" i="12"/>
  <c r="L322" i="12"/>
  <c r="L332" i="12" s="1"/>
  <c r="AJ322" i="12"/>
  <c r="AC332" i="12" s="1"/>
  <c r="V299" i="12"/>
  <c r="M296" i="12"/>
  <c r="AC296" i="12"/>
  <c r="X306" i="12" s="1"/>
  <c r="AC301" i="12"/>
  <c r="X311" i="12" s="1"/>
  <c r="N300" i="12"/>
  <c r="N310" i="12" s="1"/>
  <c r="V301" i="12"/>
  <c r="AA296" i="12"/>
  <c r="W306" i="12" s="1"/>
  <c r="AO323" i="12" a="1"/>
  <c r="AO323" i="12" s="1"/>
  <c r="AF333" i="12" s="1"/>
  <c r="AB300" i="12"/>
  <c r="T322" i="12" a="1"/>
  <c r="T322" i="12" s="1"/>
  <c r="AT300" i="12"/>
  <c r="AG322" i="12" a="1"/>
  <c r="AG322" i="12" s="1"/>
  <c r="Z332" i="12" s="1"/>
  <c r="Z322" i="12" a="1"/>
  <c r="Z322" i="12" s="1"/>
  <c r="V332" i="12" s="1"/>
  <c r="AB323" i="12" a="1"/>
  <c r="AB323" i="12" s="1"/>
  <c r="AL322" i="12" a="1"/>
  <c r="AL322" i="12" s="1"/>
  <c r="AD332" i="12" s="1"/>
  <c r="AK301" i="12"/>
  <c r="N321" i="12" a="1"/>
  <c r="N321" i="12" s="1"/>
  <c r="N331" i="12" s="1"/>
  <c r="O300" i="12"/>
  <c r="O310" i="12" s="1"/>
  <c r="AG321" i="12" a="1"/>
  <c r="AG321" i="12" s="1"/>
  <c r="Z331" i="12" s="1"/>
  <c r="AT321" i="12" a="1"/>
  <c r="AT321" i="12" s="1"/>
  <c r="AU323" i="12" a="1"/>
  <c r="AU323" i="12" s="1"/>
  <c r="AI333" i="12" s="1"/>
  <c r="AT322" i="12" a="1"/>
  <c r="AT322" i="12" s="1"/>
  <c r="AQ940" i="12"/>
  <c r="AG951" i="12" s="1"/>
  <c r="R941" i="12"/>
  <c r="AY694" i="12"/>
  <c r="BA48" i="12" s="1"/>
  <c r="I48" i="12"/>
  <c r="AY734" i="12"/>
  <c r="BA88" i="12" s="1"/>
  <c r="I88" i="12"/>
  <c r="AI963" i="12" a="1"/>
  <c r="AI963" i="12" s="1"/>
  <c r="AA974" i="12" s="1"/>
  <c r="AC963" i="12" a="1"/>
  <c r="AC963" i="12" s="1"/>
  <c r="X974" i="12" s="1"/>
  <c r="AP963" i="12" a="1"/>
  <c r="AP963" i="12" s="1"/>
  <c r="U963" i="12" a="1"/>
  <c r="U963" i="12" s="1"/>
  <c r="R974" i="12" s="1"/>
  <c r="AH963" i="12" a="1"/>
  <c r="AH963" i="12" s="1"/>
  <c r="AB963" i="12" a="1"/>
  <c r="AB963" i="12" s="1"/>
  <c r="AU963" i="12" a="1"/>
  <c r="AU963" i="12" s="1"/>
  <c r="AI974" i="12" s="1"/>
  <c r="AO963" i="12" a="1"/>
  <c r="AO963" i="12" s="1"/>
  <c r="AF974" i="12" s="1"/>
  <c r="T963" i="12" a="1"/>
  <c r="T963" i="12" s="1"/>
  <c r="AG963" i="12" a="1"/>
  <c r="AG963" i="12" s="1"/>
  <c r="Z974" i="12" s="1"/>
  <c r="AF963" i="12" a="1"/>
  <c r="AF963" i="12" s="1"/>
  <c r="Z963" i="12" a="1"/>
  <c r="Z963" i="12" s="1"/>
  <c r="V974" i="12" s="1"/>
  <c r="AS963" i="12" a="1"/>
  <c r="AS963" i="12" s="1"/>
  <c r="AH974" i="12" s="1"/>
  <c r="AM963" i="12" a="1"/>
  <c r="AM963" i="12" s="1"/>
  <c r="AE974" i="12" s="1"/>
  <c r="R963" i="12" a="1"/>
  <c r="R963" i="12" s="1"/>
  <c r="AR963" i="12" a="1"/>
  <c r="AR963" i="12" s="1"/>
  <c r="AL963" i="12" a="1"/>
  <c r="AL963" i="12" s="1"/>
  <c r="AD974" i="12" s="1"/>
  <c r="W963" i="12" a="1"/>
  <c r="W963" i="12" s="1"/>
  <c r="S974" i="12" s="1"/>
  <c r="AQ963" i="12" a="1"/>
  <c r="AQ963" i="12" s="1"/>
  <c r="AG974" i="12" s="1"/>
  <c r="V963" i="12" a="1"/>
  <c r="V963" i="12" s="1"/>
  <c r="P963" i="12" a="1"/>
  <c r="P963" i="12" s="1"/>
  <c r="AN963" i="12" a="1"/>
  <c r="AN963" i="12" s="1"/>
  <c r="Q963" i="12" a="1"/>
  <c r="Q963" i="12" s="1"/>
  <c r="P974" i="12" s="1"/>
  <c r="O963" i="12" a="1"/>
  <c r="O963" i="12" s="1"/>
  <c r="O974" i="12" s="1"/>
  <c r="AE963" i="12" a="1"/>
  <c r="AE963" i="12" s="1"/>
  <c r="Y974" i="12" s="1"/>
  <c r="N963" i="12" a="1"/>
  <c r="N963" i="12" s="1"/>
  <c r="N974" i="12" s="1"/>
  <c r="AD963" i="12" a="1"/>
  <c r="AD963" i="12" s="1"/>
  <c r="AA963" i="12" a="1"/>
  <c r="AA963" i="12" s="1"/>
  <c r="W974" i="12" s="1"/>
  <c r="AT963" i="12" a="1"/>
  <c r="AT963" i="12" s="1"/>
  <c r="P940" i="12"/>
  <c r="AZ3" i="12"/>
  <c r="AW941" i="12"/>
  <c r="AA969" i="12" a="1"/>
  <c r="AA969" i="12" s="1"/>
  <c r="W980" i="12" s="1"/>
  <c r="V968" i="12" a="1"/>
  <c r="V968" i="12" s="1"/>
  <c r="AL970" i="12" a="1"/>
  <c r="AL970" i="12" s="1"/>
  <c r="AD981" i="12" s="1"/>
  <c r="J661" i="12"/>
  <c r="I351" i="12"/>
  <c r="U331" i="12"/>
  <c r="L321" i="12"/>
  <c r="L331" i="12" s="1"/>
  <c r="AJ321" i="12"/>
  <c r="AC331" i="12" s="1"/>
  <c r="V321" i="12" a="1"/>
  <c r="V321" i="12" s="1"/>
  <c r="AP300" i="12"/>
  <c r="S323" i="12" a="1"/>
  <c r="S323" i="12" s="1"/>
  <c r="Q333" i="12" s="1"/>
  <c r="AN301" i="12"/>
  <c r="P323" i="12" a="1"/>
  <c r="P323" i="12" s="1"/>
  <c r="AR322" i="12" a="1"/>
  <c r="AR322" i="12" s="1"/>
  <c r="AN323" i="12" a="1"/>
  <c r="AN323" i="12" s="1"/>
  <c r="AU322" i="12" a="1"/>
  <c r="AU322" i="12" s="1"/>
  <c r="AI332" i="12" s="1"/>
  <c r="T321" i="12" a="1"/>
  <c r="T321" i="12" s="1"/>
  <c r="AA300" i="12"/>
  <c r="W310" i="12" s="1"/>
  <c r="P322" i="12" a="1"/>
  <c r="P322" i="12" s="1"/>
  <c r="W322" i="12" a="1"/>
  <c r="W322" i="12" s="1"/>
  <c r="S332" i="12" s="1"/>
  <c r="AG323" i="12" a="1"/>
  <c r="AG323" i="12" s="1"/>
  <c r="Z333" i="12" s="1"/>
  <c r="AC323" i="12" a="1"/>
  <c r="AC323" i="12" s="1"/>
  <c r="X333" i="12" s="1"/>
  <c r="L412" i="12"/>
  <c r="L76" i="12"/>
  <c r="AR968" i="12" a="1"/>
  <c r="AR968" i="12" s="1"/>
  <c r="J690" i="12"/>
  <c r="I380" i="12"/>
  <c r="J673" i="12"/>
  <c r="I363" i="12"/>
  <c r="J732" i="12"/>
  <c r="I422" i="12"/>
  <c r="AY729" i="12"/>
  <c r="BA83" i="12" s="1"/>
  <c r="I83" i="12"/>
  <c r="L339" i="12"/>
  <c r="L3" i="12"/>
  <c r="AG969" i="12" a="1"/>
  <c r="AG969" i="12" s="1"/>
  <c r="Z980" i="12" s="1"/>
  <c r="AQ968" i="12" a="1"/>
  <c r="AQ968" i="12" s="1"/>
  <c r="AG979" i="12" s="1"/>
  <c r="Q968" i="12" a="1"/>
  <c r="Q968" i="12" s="1"/>
  <c r="P979" i="12" s="1"/>
  <c r="Z968" i="12" a="1"/>
  <c r="Z968" i="12" s="1"/>
  <c r="V979" i="12" s="1"/>
  <c r="AR970" i="12" a="1"/>
  <c r="AR970" i="12" s="1"/>
  <c r="AZ725" i="12"/>
  <c r="BB79" i="12" s="1"/>
  <c r="I725" i="12"/>
  <c r="J79" i="12"/>
  <c r="J716" i="12"/>
  <c r="I406" i="12"/>
  <c r="AO321" i="12" a="1"/>
  <c r="AO321" i="12" s="1"/>
  <c r="AF331" i="12" s="1"/>
  <c r="AB299" i="12"/>
  <c r="U301" i="12"/>
  <c r="R311" i="12" s="1"/>
  <c r="AP296" i="12"/>
  <c r="P299" i="12"/>
  <c r="AU321" i="12" a="1"/>
  <c r="AU321" i="12" s="1"/>
  <c r="AI331" i="12" s="1"/>
  <c r="T301" i="12"/>
  <c r="U296" i="12"/>
  <c r="R306" i="12" s="1"/>
  <c r="AK323" i="12" a="1"/>
  <c r="AK323" i="12" s="1"/>
  <c r="AA323" i="12" a="1"/>
  <c r="AA323" i="12" s="1"/>
  <c r="W333" i="12" s="1"/>
  <c r="AD323" i="12" a="1"/>
  <c r="AD323" i="12" s="1"/>
  <c r="AM321" i="12" a="1"/>
  <c r="AM321" i="12" s="1"/>
  <c r="AE331" i="12" s="1"/>
  <c r="AM300" i="12"/>
  <c r="AE310" i="12" s="1"/>
  <c r="M323" i="12" a="1"/>
  <c r="M323" i="12" s="1"/>
  <c r="AO322" i="12" a="1"/>
  <c r="AO322" i="12" s="1"/>
  <c r="AF332" i="12" s="1"/>
  <c r="AI323" i="12" a="1"/>
  <c r="AI323" i="12" s="1"/>
  <c r="AA333" i="12" s="1"/>
  <c r="Y322" i="12" a="1"/>
  <c r="Y322" i="12" s="1"/>
  <c r="AD940" i="12"/>
  <c r="R940" i="12"/>
  <c r="AP947" i="12"/>
  <c r="AQ947" i="12"/>
  <c r="AG958" i="12" s="1"/>
  <c r="AR947" i="12"/>
  <c r="AF947" i="12"/>
  <c r="T947" i="12"/>
  <c r="AE941" i="12"/>
  <c r="Y952" i="12" s="1"/>
  <c r="AE940" i="12"/>
  <c r="Y951" i="12" s="1"/>
  <c r="S940" i="12"/>
  <c r="Q951" i="12" s="1"/>
  <c r="T940" i="12"/>
  <c r="U940" i="12"/>
  <c r="R951" i="12" s="1"/>
  <c r="AS947" i="12"/>
  <c r="AH958" i="12" s="1"/>
  <c r="AG947" i="12"/>
  <c r="Z958" i="12" s="1"/>
  <c r="U947" i="12"/>
  <c r="R958" i="12" s="1"/>
  <c r="AF946" i="12"/>
  <c r="AP940" i="12"/>
  <c r="L402" i="12"/>
  <c r="L66" i="12"/>
  <c r="J720" i="12"/>
  <c r="I410" i="12"/>
  <c r="AY682" i="12"/>
  <c r="BA36" i="12" s="1"/>
  <c r="I36" i="12"/>
  <c r="J727" i="12"/>
  <c r="I417" i="12"/>
  <c r="AZ657" i="12"/>
  <c r="BB11" i="12" s="1"/>
  <c r="I657" i="12"/>
  <c r="J11" i="12"/>
  <c r="AZ713" i="12"/>
  <c r="BB67" i="12" s="1"/>
  <c r="I713" i="12"/>
  <c r="J67" i="12"/>
  <c r="AW964" i="12"/>
  <c r="R970" i="12" a="1"/>
  <c r="R970" i="12" s="1"/>
  <c r="AB969" i="12" a="1"/>
  <c r="AB969" i="12" s="1"/>
  <c r="W968" i="12" a="1"/>
  <c r="W968" i="12" s="1"/>
  <c r="S979" i="12" s="1"/>
  <c r="R968" i="12" a="1"/>
  <c r="R968" i="12" s="1"/>
  <c r="L352" i="12"/>
  <c r="L16" i="12"/>
  <c r="AZ689" i="12"/>
  <c r="BB43" i="12" s="1"/>
  <c r="I689" i="12"/>
  <c r="J43" i="12"/>
  <c r="L323" i="12"/>
  <c r="L333" i="12" s="1"/>
  <c r="AJ323" i="12"/>
  <c r="AC333" i="12" s="1"/>
  <c r="U333" i="12"/>
  <c r="AS296" i="12"/>
  <c r="AH306" i="12" s="1"/>
  <c r="N322" i="12" a="1"/>
  <c r="N322" i="12" s="1"/>
  <c r="N332" i="12" s="1"/>
  <c r="AU299" i="12"/>
  <c r="AI309" i="12" s="1"/>
  <c r="AP301" i="12"/>
  <c r="P321" i="12" a="1"/>
  <c r="P321" i="12" s="1"/>
  <c r="Q299" i="12"/>
  <c r="P309" i="12" s="1"/>
  <c r="AD299" i="12"/>
  <c r="AP322" i="12" a="1"/>
  <c r="AP322" i="12" s="1"/>
  <c r="AH301" i="12"/>
  <c r="AH296" i="12"/>
  <c r="AA318" i="12" a="1"/>
  <c r="AA318" i="12" s="1"/>
  <c r="W328" i="12" s="1"/>
  <c r="M318" i="12" a="1"/>
  <c r="M318" i="12" s="1"/>
  <c r="AS321" i="12" a="1"/>
  <c r="AS321" i="12" s="1"/>
  <c r="AH331" i="12" s="1"/>
  <c r="O301" i="12"/>
  <c r="O311" i="12" s="1"/>
  <c r="V323" i="12" a="1"/>
  <c r="V323" i="12" s="1"/>
  <c r="AT323" i="12" a="1"/>
  <c r="AT323" i="12" s="1"/>
  <c r="L412" i="11"/>
  <c r="L76" i="11"/>
  <c r="L376" i="11"/>
  <c r="L40" i="11"/>
  <c r="R640" i="11" a="1"/>
  <c r="R640" i="11" s="1"/>
  <c r="M635" i="11"/>
  <c r="AO969" i="11" a="1"/>
  <c r="AO969" i="11" s="1"/>
  <c r="AF980" i="11" s="1"/>
  <c r="AB968" i="11" a="1"/>
  <c r="AB968" i="11" s="1"/>
  <c r="AC644" i="11" a="1"/>
  <c r="AC644" i="11" s="1"/>
  <c r="AO941" i="11"/>
  <c r="AF952" i="11" s="1"/>
  <c r="AR970" i="11" a="1"/>
  <c r="AR970" i="11" s="1"/>
  <c r="Z970" i="11" a="1"/>
  <c r="Z970" i="11" s="1"/>
  <c r="V981" i="11" s="1"/>
  <c r="AQ969" i="11" a="1"/>
  <c r="AQ969" i="11" s="1"/>
  <c r="AG980" i="11" s="1"/>
  <c r="AN940" i="11"/>
  <c r="AL947" i="11"/>
  <c r="AD958" i="11" s="1"/>
  <c r="AA940" i="11"/>
  <c r="W951" i="11" s="1"/>
  <c r="O941" i="11"/>
  <c r="O952" i="11" s="1"/>
  <c r="U956" i="11"/>
  <c r="M945" i="11"/>
  <c r="M956" i="11" s="1"/>
  <c r="AK945" i="11"/>
  <c r="AC956" i="11" s="1"/>
  <c r="AP940" i="11"/>
  <c r="T968" i="11" a="1"/>
  <c r="T968" i="11" s="1"/>
  <c r="S970" i="11" a="1"/>
  <c r="S970" i="11" s="1"/>
  <c r="Q981" i="11" s="1"/>
  <c r="N970" i="11" a="1"/>
  <c r="N970" i="11" s="1"/>
  <c r="N981" i="11" s="1"/>
  <c r="AH970" i="11" a="1"/>
  <c r="AH970" i="11" s="1"/>
  <c r="U970" i="11" a="1"/>
  <c r="U970" i="11" s="1"/>
  <c r="R981" i="11" s="1"/>
  <c r="AC970" i="11" a="1"/>
  <c r="AC970" i="11" s="1"/>
  <c r="X981" i="11" s="1"/>
  <c r="AE969" i="11" a="1"/>
  <c r="AE969" i="11" s="1"/>
  <c r="Y980" i="11" s="1"/>
  <c r="AD970" i="11" a="1"/>
  <c r="AD970" i="11" s="1"/>
  <c r="AT969" i="11" a="1"/>
  <c r="AT969" i="11" s="1"/>
  <c r="AY669" i="11"/>
  <c r="BA23" i="11" s="1"/>
  <c r="I23" i="11"/>
  <c r="AY719" i="11"/>
  <c r="BA73" i="11" s="1"/>
  <c r="I73" i="11"/>
  <c r="J704" i="11"/>
  <c r="I394" i="11"/>
  <c r="J672" i="11"/>
  <c r="I362" i="11"/>
  <c r="AY670" i="11"/>
  <c r="BA24" i="11" s="1"/>
  <c r="I24" i="11"/>
  <c r="J650" i="11"/>
  <c r="AE640" i="11" a="1"/>
  <c r="AE640" i="11" s="1"/>
  <c r="I340" i="11"/>
  <c r="J688" i="11"/>
  <c r="I378" i="11"/>
  <c r="X632" i="11"/>
  <c r="X640" i="11" a="1"/>
  <c r="X640" i="11" s="1"/>
  <c r="Y641" i="11" a="1"/>
  <c r="Y641" i="11" s="1"/>
  <c r="X631" i="11"/>
  <c r="M631" i="11"/>
  <c r="V641" i="11" a="1"/>
  <c r="V641" i="11" s="1"/>
  <c r="AZ733" i="11"/>
  <c r="BB87" i="11" s="1"/>
  <c r="I733" i="11"/>
  <c r="J87" i="11"/>
  <c r="J676" i="11"/>
  <c r="I366" i="11"/>
  <c r="O642" i="11" a="1"/>
  <c r="O642" i="11" s="1"/>
  <c r="U644" i="11" a="1"/>
  <c r="U644" i="11" s="1"/>
  <c r="S7" i="10" s="1"/>
  <c r="AA635" i="11"/>
  <c r="AC635" i="11"/>
  <c r="T644" i="11" a="1"/>
  <c r="T644" i="11" s="1"/>
  <c r="R7" i="10" s="1"/>
  <c r="P295" i="11"/>
  <c r="AU321" i="11" a="1"/>
  <c r="AU321" i="11" s="1"/>
  <c r="AI331" i="11" s="1"/>
  <c r="AE323" i="11" a="1"/>
  <c r="AE323" i="11" s="1"/>
  <c r="Y333" i="11" s="1"/>
  <c r="AF323" i="11" a="1"/>
  <c r="AF323" i="11" s="1"/>
  <c r="AT323" i="11" a="1"/>
  <c r="AT323" i="11" s="1"/>
  <c r="V323" i="11" a="1"/>
  <c r="V323" i="11" s="1"/>
  <c r="AT322" i="11" a="1"/>
  <c r="AT322" i="11" s="1"/>
  <c r="AB322" i="11" a="1"/>
  <c r="AB322" i="11" s="1"/>
  <c r="AF295" i="11"/>
  <c r="AG295" i="11"/>
  <c r="Z305" i="11" s="1"/>
  <c r="V295" i="11"/>
  <c r="AR317" i="11" a="1"/>
  <c r="AR317" i="11" s="1"/>
  <c r="O317" i="11" a="1"/>
  <c r="O317" i="11" s="1"/>
  <c r="O327" i="11" s="1"/>
  <c r="AI317" i="11" a="1"/>
  <c r="AI317" i="11" s="1"/>
  <c r="AA327" i="11" s="1"/>
  <c r="AG968" i="11" a="1"/>
  <c r="AG968" i="11" s="1"/>
  <c r="Z979" i="11" s="1"/>
  <c r="M947" i="11"/>
  <c r="M958" i="11" s="1"/>
  <c r="AK947" i="11"/>
  <c r="AC958" i="11" s="1"/>
  <c r="U958" i="11"/>
  <c r="N940" i="11"/>
  <c r="N951" i="11" s="1"/>
  <c r="AM941" i="11"/>
  <c r="AE952" i="11" s="1"/>
  <c r="M968" i="11"/>
  <c r="M979" i="11" s="1"/>
  <c r="U979" i="11"/>
  <c r="AK968" i="11"/>
  <c r="AC979" i="11" s="1"/>
  <c r="R635" i="11"/>
  <c r="AC323" i="11" a="1"/>
  <c r="AC323" i="11" s="1"/>
  <c r="X333" i="11" s="1"/>
  <c r="AP317" i="11" a="1"/>
  <c r="AP317" i="11" s="1"/>
  <c r="T317" i="11" a="1"/>
  <c r="T317" i="11" s="1"/>
  <c r="AD317" i="11" a="1"/>
  <c r="AD317" i="11" s="1"/>
  <c r="L339" i="11"/>
  <c r="L3" i="11"/>
  <c r="V968" i="11" a="1"/>
  <c r="V968" i="11" s="1"/>
  <c r="I368" i="11"/>
  <c r="J678" i="11"/>
  <c r="W970" i="11" a="1"/>
  <c r="W970" i="11" s="1"/>
  <c r="S981" i="11" s="1"/>
  <c r="AI970" i="11" a="1"/>
  <c r="AI970" i="11" s="1"/>
  <c r="AA981" i="11" s="1"/>
  <c r="J660" i="11"/>
  <c r="I350" i="11"/>
  <c r="AO323" i="11" a="1"/>
  <c r="AO323" i="11" s="1"/>
  <c r="AF333" i="11" s="1"/>
  <c r="S295" i="11"/>
  <c r="Q305" i="11" s="1"/>
  <c r="AI295" i="11"/>
  <c r="AA305" i="11" s="1"/>
  <c r="V317" i="11" a="1"/>
  <c r="V317" i="11" s="1"/>
  <c r="AI947" i="11"/>
  <c r="AA958" i="11" s="1"/>
  <c r="AK940" i="11"/>
  <c r="AC951" i="11" s="1"/>
  <c r="U951" i="11"/>
  <c r="Z941" i="11"/>
  <c r="V952" i="11" s="1"/>
  <c r="AT940" i="11"/>
  <c r="M972" i="11"/>
  <c r="M963" i="11"/>
  <c r="M974" i="11" s="1"/>
  <c r="M964" i="11"/>
  <c r="M975" i="11" s="1"/>
  <c r="AA947" i="11"/>
  <c r="W958" i="11" s="1"/>
  <c r="P940" i="11"/>
  <c r="J728" i="11"/>
  <c r="I418" i="11"/>
  <c r="L358" i="11"/>
  <c r="L22" i="11"/>
  <c r="AW941" i="11"/>
  <c r="AT970" i="11" a="1"/>
  <c r="AT970" i="11" s="1"/>
  <c r="AO970" i="11" a="1"/>
  <c r="AO970" i="11" s="1"/>
  <c r="AF981" i="11" s="1"/>
  <c r="V970" i="11" a="1"/>
  <c r="V970" i="11" s="1"/>
  <c r="AY720" i="11"/>
  <c r="BA74" i="11" s="1"/>
  <c r="I74" i="11"/>
  <c r="AY710" i="11"/>
  <c r="BA64" i="11" s="1"/>
  <c r="I64" i="11"/>
  <c r="J724" i="11"/>
  <c r="I414" i="11"/>
  <c r="AY658" i="11"/>
  <c r="BA12" i="11" s="1"/>
  <c r="I12" i="11"/>
  <c r="AJ317" i="11"/>
  <c r="AC327" i="11" s="1"/>
  <c r="U327" i="11"/>
  <c r="J686" i="11"/>
  <c r="I376" i="11"/>
  <c r="Y632" i="11"/>
  <c r="W641" i="11" a="1"/>
  <c r="W641" i="11" s="1"/>
  <c r="M632" i="11"/>
  <c r="AB632" i="11"/>
  <c r="AD632" i="11"/>
  <c r="AB631" i="11"/>
  <c r="J674" i="11"/>
  <c r="I364" i="11"/>
  <c r="Y635" i="11"/>
  <c r="AG321" i="11" a="1"/>
  <c r="AG321" i="11" s="1"/>
  <c r="Z331" i="11" s="1"/>
  <c r="P321" i="11" a="1"/>
  <c r="P321" i="11" s="1"/>
  <c r="AU323" i="11" a="1"/>
  <c r="AU323" i="11" s="1"/>
  <c r="AI333" i="11" s="1"/>
  <c r="AI323" i="11" a="1"/>
  <c r="AI323" i="11" s="1"/>
  <c r="AA333" i="11" s="1"/>
  <c r="Q323" i="11" a="1"/>
  <c r="Q323" i="11" s="1"/>
  <c r="P333" i="11" s="1"/>
  <c r="AQ295" i="11"/>
  <c r="AG305" i="11" s="1"/>
  <c r="AN295" i="11"/>
  <c r="R317" i="11" a="1"/>
  <c r="R317" i="11" s="1"/>
  <c r="AB317" i="11" a="1"/>
  <c r="AB317" i="11" s="1"/>
  <c r="AE317" i="11" a="1"/>
  <c r="AE317" i="11" s="1"/>
  <c r="Y327" i="11" s="1"/>
  <c r="L362" i="11"/>
  <c r="L26" i="11"/>
  <c r="AY714" i="11"/>
  <c r="BA68" i="11" s="1"/>
  <c r="I68" i="11"/>
  <c r="AY708" i="11"/>
  <c r="BA62" i="11" s="1"/>
  <c r="I62" i="11"/>
  <c r="J662" i="11"/>
  <c r="I352" i="11"/>
  <c r="N632" i="11"/>
  <c r="U635" i="11"/>
  <c r="R970" i="11" a="1"/>
  <c r="R970" i="11" s="1"/>
  <c r="Q969" i="11" a="1"/>
  <c r="Q969" i="11" s="1"/>
  <c r="P980" i="11" s="1"/>
  <c r="AN970" i="11" a="1"/>
  <c r="AN970" i="11" s="1"/>
  <c r="AE970" i="11" a="1"/>
  <c r="AE970" i="11" s="1"/>
  <c r="Y981" i="11" s="1"/>
  <c r="AF640" i="11" a="1"/>
  <c r="AF640" i="11" s="1"/>
  <c r="V631" i="11"/>
  <c r="J716" i="11"/>
  <c r="I406" i="11"/>
  <c r="U947" i="11"/>
  <c r="R958" i="11" s="1"/>
  <c r="Z969" i="11" a="1"/>
  <c r="Z969" i="11" s="1"/>
  <c r="V980" i="11" s="1"/>
  <c r="O968" i="11" a="1"/>
  <c r="O968" i="11" s="1"/>
  <c r="O979" i="11" s="1"/>
  <c r="AU970" i="11" a="1"/>
  <c r="AU970" i="11" s="1"/>
  <c r="AI981" i="11" s="1"/>
  <c r="AQ970" i="11" a="1"/>
  <c r="AQ970" i="11" s="1"/>
  <c r="AG981" i="11" s="1"/>
  <c r="L350" i="11"/>
  <c r="L14" i="11"/>
  <c r="J735" i="11"/>
  <c r="I425" i="11"/>
  <c r="J667" i="11"/>
  <c r="I357" i="11"/>
  <c r="J689" i="11"/>
  <c r="I379" i="11"/>
  <c r="J717" i="11"/>
  <c r="I407" i="11"/>
  <c r="AY715" i="11"/>
  <c r="BA69" i="11" s="1"/>
  <c r="I69" i="11"/>
  <c r="AY732" i="11"/>
  <c r="BA86" i="11" s="1"/>
  <c r="I86" i="11"/>
  <c r="AZ671" i="11"/>
  <c r="BB25" i="11" s="1"/>
  <c r="I671" i="11"/>
  <c r="J25" i="11"/>
  <c r="I673" i="11"/>
  <c r="AZ673" i="11"/>
  <c r="BB27" i="11" s="1"/>
  <c r="J27" i="11"/>
  <c r="Q631" i="11"/>
  <c r="R631" i="11"/>
  <c r="AA640" i="11" a="1"/>
  <c r="AA640" i="11" s="1"/>
  <c r="AB640" i="11" a="1"/>
  <c r="AB640" i="11" s="1"/>
  <c r="AC640" i="11" a="1"/>
  <c r="AC640" i="11" s="1"/>
  <c r="T632" i="11"/>
  <c r="I396" i="11"/>
  <c r="J706" i="11"/>
  <c r="AD644" i="11" a="1"/>
  <c r="AD644" i="11" s="1"/>
  <c r="X642" i="11" a="1"/>
  <c r="X642" i="11" s="1"/>
  <c r="AA644" i="11" a="1"/>
  <c r="AA644" i="11" s="1"/>
  <c r="M323" i="11" a="1"/>
  <c r="M323" i="11" s="1"/>
  <c r="AO321" i="11" a="1"/>
  <c r="AO321" i="11" s="1"/>
  <c r="AF331" i="11" s="1"/>
  <c r="W323" i="11" a="1"/>
  <c r="W323" i="11" s="1"/>
  <c r="S333" i="11" s="1"/>
  <c r="O321" i="11" a="1"/>
  <c r="O321" i="11" s="1"/>
  <c r="O331" i="11" s="1"/>
  <c r="AS295" i="11"/>
  <c r="AH305" i="11" s="1"/>
  <c r="T295" i="11"/>
  <c r="S317" i="11" a="1"/>
  <c r="S317" i="11" s="1"/>
  <c r="Q327" i="11" s="1"/>
  <c r="AK317" i="11" a="1"/>
  <c r="AK317" i="11" s="1"/>
  <c r="AM317" i="11" a="1"/>
  <c r="AM317" i="11" s="1"/>
  <c r="AE327" i="11" s="1"/>
  <c r="AJ322" i="11"/>
  <c r="AC332" i="11" s="1"/>
  <c r="U332" i="11"/>
  <c r="L322" i="11"/>
  <c r="L332" i="11" s="1"/>
  <c r="U631" i="11"/>
  <c r="AA631" i="11"/>
  <c r="AZ683" i="11"/>
  <c r="BB37" i="11" s="1"/>
  <c r="I683" i="11"/>
  <c r="J37" i="11"/>
  <c r="O635" i="11"/>
  <c r="T970" i="11" a="1"/>
  <c r="T970" i="11" s="1"/>
  <c r="P970" i="11" a="1"/>
  <c r="P970" i="11" s="1"/>
  <c r="J723" i="11"/>
  <c r="I413" i="11"/>
  <c r="J679" i="11"/>
  <c r="I369" i="11"/>
  <c r="AZ695" i="11"/>
  <c r="BB49" i="11" s="1"/>
  <c r="I695" i="11"/>
  <c r="J49" i="11"/>
  <c r="I697" i="11"/>
  <c r="AZ697" i="11"/>
  <c r="BB51" i="11" s="1"/>
  <c r="J51" i="11"/>
  <c r="V947" i="11"/>
  <c r="AI940" i="11"/>
  <c r="AA951" i="11" s="1"/>
  <c r="AG940" i="11"/>
  <c r="Z951" i="11" s="1"/>
  <c r="AK969" i="11"/>
  <c r="AC980" i="11" s="1"/>
  <c r="U980" i="11"/>
  <c r="M969" i="11"/>
  <c r="M980" i="11" s="1"/>
  <c r="AT947" i="11"/>
  <c r="V940" i="11"/>
  <c r="T940" i="11"/>
  <c r="L352" i="11"/>
  <c r="L16" i="11"/>
  <c r="AL970" i="11" a="1"/>
  <c r="AL970" i="11" s="1"/>
  <c r="AD981" i="11" s="1"/>
  <c r="AH947" i="11"/>
  <c r="U968" i="11" a="1"/>
  <c r="U968" i="11" s="1"/>
  <c r="R979" i="11" s="1"/>
  <c r="AC968" i="11" a="1"/>
  <c r="AC968" i="11" s="1"/>
  <c r="X979" i="11" s="1"/>
  <c r="AY727" i="11"/>
  <c r="BA81" i="11" s="1"/>
  <c r="I81" i="11"/>
  <c r="J718" i="11"/>
  <c r="I408" i="11"/>
  <c r="J677" i="11"/>
  <c r="I367" i="11"/>
  <c r="AZ661" i="11"/>
  <c r="BB15" i="11" s="1"/>
  <c r="I661" i="11"/>
  <c r="J15" i="11"/>
  <c r="J664" i="11"/>
  <c r="I354" i="11"/>
  <c r="T631" i="11"/>
  <c r="AE631" i="11"/>
  <c r="AF641" i="11" a="1"/>
  <c r="AF641" i="11" s="1"/>
  <c r="AA641" i="11" a="1"/>
  <c r="AA641" i="11" s="1"/>
  <c r="AB641" i="11" a="1"/>
  <c r="AB641" i="11" s="1"/>
  <c r="AF632" i="11"/>
  <c r="J705" i="11"/>
  <c r="I395" i="11"/>
  <c r="X644" i="11" a="1"/>
  <c r="X644" i="11" s="1"/>
  <c r="V7" i="10" s="1"/>
  <c r="O644" i="11" a="1"/>
  <c r="O644" i="11" s="1"/>
  <c r="H7" i="10" s="1"/>
  <c r="W321" i="11" a="1"/>
  <c r="W321" i="11" s="1"/>
  <c r="S331" i="11" s="1"/>
  <c r="AL323" i="11" a="1"/>
  <c r="AL323" i="11" s="1"/>
  <c r="AD333" i="11" s="1"/>
  <c r="R321" i="11" a="1"/>
  <c r="R321" i="11" s="1"/>
  <c r="Y321" i="11" a="1"/>
  <c r="Y321" i="11" s="1"/>
  <c r="AP323" i="11" a="1"/>
  <c r="AP323" i="11" s="1"/>
  <c r="U321" i="11" a="1"/>
  <c r="U321" i="11" s="1"/>
  <c r="R331" i="11" s="1"/>
  <c r="O295" i="11"/>
  <c r="O305" i="11" s="1"/>
  <c r="AE295" i="11"/>
  <c r="Y305" i="11" s="1"/>
  <c r="AO295" i="11"/>
  <c r="AF305" i="11" s="1"/>
  <c r="AK295" i="11"/>
  <c r="N317" i="11" a="1"/>
  <c r="N317" i="11" s="1"/>
  <c r="N327" i="11" s="1"/>
  <c r="AU317" i="11" a="1"/>
  <c r="AU317" i="11" s="1"/>
  <c r="AI327" i="11" s="1"/>
  <c r="AC641" i="11" a="1"/>
  <c r="AC641" i="11" s="1"/>
  <c r="J698" i="11"/>
  <c r="I388" i="11"/>
  <c r="AQ941" i="11"/>
  <c r="AG952" i="11" s="1"/>
  <c r="P969" i="11" a="1"/>
  <c r="P969" i="11" s="1"/>
  <c r="AL940" i="11"/>
  <c r="AD951" i="11" s="1"/>
  <c r="W941" i="11"/>
  <c r="S952" i="11" s="1"/>
  <c r="AC940" i="11"/>
  <c r="X951" i="11" s="1"/>
  <c r="L386" i="11"/>
  <c r="L50" i="11"/>
  <c r="AP970" i="11" a="1"/>
  <c r="AP970" i="11" s="1"/>
  <c r="P641" i="11" a="1"/>
  <c r="P641" i="11" s="1"/>
  <c r="O632" i="11"/>
  <c r="Q632" i="11"/>
  <c r="O631" i="11"/>
  <c r="AH322" i="11" a="1"/>
  <c r="AH322" i="11" s="1"/>
  <c r="N947" i="11"/>
  <c r="N958" i="11" s="1"/>
  <c r="AR941" i="11"/>
  <c r="AG947" i="11"/>
  <c r="Z958" i="11" s="1"/>
  <c r="AR947" i="11"/>
  <c r="L424" i="11"/>
  <c r="L88" i="11"/>
  <c r="AI963" i="11" a="1"/>
  <c r="AI963" i="11" s="1"/>
  <c r="AA974" i="11" s="1"/>
  <c r="AC963" i="11" a="1"/>
  <c r="AC963" i="11" s="1"/>
  <c r="X974" i="11" s="1"/>
  <c r="AH963" i="11" a="1"/>
  <c r="AH963" i="11" s="1"/>
  <c r="AB963" i="11" a="1"/>
  <c r="AB963" i="11" s="1"/>
  <c r="AU963" i="11" a="1"/>
  <c r="AU963" i="11" s="1"/>
  <c r="AI974" i="11" s="1"/>
  <c r="AO963" i="11" a="1"/>
  <c r="AO963" i="11" s="1"/>
  <c r="AF974" i="11" s="1"/>
  <c r="T963" i="11" a="1"/>
  <c r="T963" i="11" s="1"/>
  <c r="N963" i="11" a="1"/>
  <c r="N963" i="11" s="1"/>
  <c r="N974" i="11" s="1"/>
  <c r="AT963" i="11" a="1"/>
  <c r="AT963" i="11" s="1"/>
  <c r="AN963" i="11" a="1"/>
  <c r="AN963" i="11" s="1"/>
  <c r="S963" i="11" a="1"/>
  <c r="S963" i="11" s="1"/>
  <c r="Q974" i="11" s="1"/>
  <c r="AS963" i="11" a="1"/>
  <c r="AS963" i="11" s="1"/>
  <c r="AH974" i="11" s="1"/>
  <c r="AM963" i="11" a="1"/>
  <c r="AM963" i="11" s="1"/>
  <c r="AE974" i="11" s="1"/>
  <c r="R963" i="11" a="1"/>
  <c r="R963" i="11" s="1"/>
  <c r="AR963" i="11" a="1"/>
  <c r="AR963" i="11" s="1"/>
  <c r="AL963" i="11" a="1"/>
  <c r="AL963" i="11" s="1"/>
  <c r="AD974" i="11" s="1"/>
  <c r="W963" i="11" a="1"/>
  <c r="W963" i="11" s="1"/>
  <c r="S974" i="11" s="1"/>
  <c r="AD963" i="11" a="1"/>
  <c r="AD963" i="11" s="1"/>
  <c r="AQ963" i="11" a="1"/>
  <c r="AQ963" i="11" s="1"/>
  <c r="AG974" i="11" s="1"/>
  <c r="V963" i="11" a="1"/>
  <c r="V963" i="11" s="1"/>
  <c r="P963" i="11" a="1"/>
  <c r="P963" i="11" s="1"/>
  <c r="Q963" i="11" a="1"/>
  <c r="Q963" i="11" s="1"/>
  <c r="P974" i="11" s="1"/>
  <c r="AG963" i="11" a="1"/>
  <c r="AG963" i="11" s="1"/>
  <c r="Z974" i="11" s="1"/>
  <c r="O963" i="11" a="1"/>
  <c r="O963" i="11" s="1"/>
  <c r="O974" i="11" s="1"/>
  <c r="AF963" i="11" a="1"/>
  <c r="AF963" i="11" s="1"/>
  <c r="AM940" i="11"/>
  <c r="AE951" i="11" s="1"/>
  <c r="Z940" i="11"/>
  <c r="V951" i="11" s="1"/>
  <c r="AE963" i="11" a="1"/>
  <c r="AE963" i="11" s="1"/>
  <c r="Y974" i="11" s="1"/>
  <c r="W940" i="11"/>
  <c r="S951" i="11" s="1"/>
  <c r="AA963" i="11" a="1"/>
  <c r="AA963" i="11" s="1"/>
  <c r="W974" i="11" s="1"/>
  <c r="Z963" i="11" a="1"/>
  <c r="Z963" i="11" s="1"/>
  <c r="V974" i="11" s="1"/>
  <c r="AU940" i="11"/>
  <c r="AI951" i="11" s="1"/>
  <c r="AH940" i="11"/>
  <c r="U940" i="11"/>
  <c r="R951" i="11" s="1"/>
  <c r="AP963" i="11" a="1"/>
  <c r="AP963" i="11" s="1"/>
  <c r="U963" i="11" a="1"/>
  <c r="U963" i="11" s="1"/>
  <c r="R974" i="11" s="1"/>
  <c r="AS940" i="11"/>
  <c r="AH951" i="11" s="1"/>
  <c r="AF940" i="11"/>
  <c r="S940" i="11"/>
  <c r="Q951" i="11" s="1"/>
  <c r="AR940" i="11"/>
  <c r="AE940" i="11"/>
  <c r="Y951" i="11" s="1"/>
  <c r="R940" i="11"/>
  <c r="AQ940" i="11"/>
  <c r="AG951" i="11" s="1"/>
  <c r="AD940" i="11"/>
  <c r="Q940" i="11"/>
  <c r="P951" i="11" s="1"/>
  <c r="AZ3" i="11"/>
  <c r="AU968" i="11" a="1"/>
  <c r="AU968" i="11" s="1"/>
  <c r="AI979" i="11" s="1"/>
  <c r="AU947" i="11"/>
  <c r="AI958" i="11" s="1"/>
  <c r="AP968" i="11" a="1"/>
  <c r="AP968" i="11" s="1"/>
  <c r="AI968" i="11" a="1"/>
  <c r="AI968" i="11" s="1"/>
  <c r="AA979" i="11" s="1"/>
  <c r="AD968" i="11" a="1"/>
  <c r="AD968" i="11" s="1"/>
  <c r="J655" i="11"/>
  <c r="I345" i="11"/>
  <c r="J713" i="11"/>
  <c r="I403" i="11"/>
  <c r="L630" i="11"/>
  <c r="Z630" i="11"/>
  <c r="J665" i="11"/>
  <c r="I355" i="11"/>
  <c r="J711" i="11"/>
  <c r="I401" i="11"/>
  <c r="AY721" i="11"/>
  <c r="BA75" i="11" s="1"/>
  <c r="I75" i="11"/>
  <c r="M640" i="11" a="1"/>
  <c r="M640" i="11" s="1"/>
  <c r="W632" i="11"/>
  <c r="W631" i="11"/>
  <c r="Y631" i="11"/>
  <c r="N631" i="11"/>
  <c r="AD640" i="11" a="1"/>
  <c r="AD640" i="11" s="1"/>
  <c r="Q635" i="11"/>
  <c r="N644" i="11" a="1"/>
  <c r="N644" i="11" s="1"/>
  <c r="G7" i="10" s="1"/>
  <c r="V644" i="11" a="1"/>
  <c r="V644" i="11" s="1"/>
  <c r="T7" i="10" s="1"/>
  <c r="AA321" i="11" a="1"/>
  <c r="AA321" i="11" s="1"/>
  <c r="W331" i="11" s="1"/>
  <c r="AD321" i="11" a="1"/>
  <c r="AD321" i="11" s="1"/>
  <c r="AK321" i="11" a="1"/>
  <c r="AK321" i="11" s="1"/>
  <c r="AE321" i="11" a="1"/>
  <c r="AE321" i="11" s="1"/>
  <c r="Y331" i="11" s="1"/>
  <c r="M321" i="11" a="1"/>
  <c r="M321" i="11" s="1"/>
  <c r="AN321" i="11" a="1"/>
  <c r="AN321" i="11" s="1"/>
  <c r="W295" i="11"/>
  <c r="S305" i="11" s="1"/>
  <c r="Q317" i="11" a="1"/>
  <c r="Q317" i="11" s="1"/>
  <c r="P327" i="11" s="1"/>
  <c r="U317" i="11" a="1"/>
  <c r="U317" i="11" s="1"/>
  <c r="R327" i="11" s="1"/>
  <c r="P317" i="11" a="1"/>
  <c r="P317" i="11" s="1"/>
  <c r="AA295" i="11"/>
  <c r="W305" i="11" s="1"/>
  <c r="AT321" i="11" a="1"/>
  <c r="AT321" i="11" s="1"/>
  <c r="AP295" i="11"/>
  <c r="Y317" i="11" a="1"/>
  <c r="Y317" i="11" s="1"/>
  <c r="AS317" i="11" a="1"/>
  <c r="AS317" i="11" s="1"/>
  <c r="AH327" i="11" s="1"/>
  <c r="W317" i="11" a="1"/>
  <c r="W317" i="11" s="1"/>
  <c r="S327" i="11" s="1"/>
  <c r="R941" i="11"/>
  <c r="W947" i="11"/>
  <c r="S958" i="11" s="1"/>
  <c r="R947" i="11"/>
  <c r="L394" i="11"/>
  <c r="L58" i="11"/>
  <c r="L370" i="11"/>
  <c r="L34" i="11"/>
  <c r="AB947" i="11"/>
  <c r="S947" i="11"/>
  <c r="Q958" i="11" s="1"/>
  <c r="AG969" i="11" a="1"/>
  <c r="AG969" i="11" s="1"/>
  <c r="Z980" i="11" s="1"/>
  <c r="T969" i="11" a="1"/>
  <c r="T969" i="11" s="1"/>
  <c r="P968" i="11" a="1"/>
  <c r="P968" i="11" s="1"/>
  <c r="U969" i="11" a="1"/>
  <c r="U969" i="11" s="1"/>
  <c r="R980" i="11" s="1"/>
  <c r="W968" i="11" a="1"/>
  <c r="W968" i="11" s="1"/>
  <c r="S979" i="11" s="1"/>
  <c r="AE968" i="11" a="1"/>
  <c r="AE968" i="11" s="1"/>
  <c r="Y979" i="11" s="1"/>
  <c r="R968" i="11" a="1"/>
  <c r="R968" i="11" s="1"/>
  <c r="AF968" i="11" a="1"/>
  <c r="AF968" i="11" s="1"/>
  <c r="AA968" i="11" a="1"/>
  <c r="AA968" i="11" s="1"/>
  <c r="W979" i="11" s="1"/>
  <c r="I730" i="11"/>
  <c r="AZ730" i="11"/>
  <c r="BB84" i="11" s="1"/>
  <c r="J84" i="11"/>
  <c r="AY680" i="11"/>
  <c r="BA34" i="11" s="1"/>
  <c r="I34" i="11"/>
  <c r="W633" i="11"/>
  <c r="V633" i="11"/>
  <c r="U633" i="11"/>
  <c r="AF633" i="11"/>
  <c r="T633" i="11"/>
  <c r="AE633" i="11"/>
  <c r="AD633" i="11"/>
  <c r="R633" i="11"/>
  <c r="AC633" i="11"/>
  <c r="Q633" i="11"/>
  <c r="Q642" i="11" a="1"/>
  <c r="Q642" i="11" s="1"/>
  <c r="N633" i="11"/>
  <c r="X633" i="11"/>
  <c r="AA633" i="11"/>
  <c r="Y633" i="11"/>
  <c r="P633" i="11"/>
  <c r="O633" i="11"/>
  <c r="M633" i="11"/>
  <c r="AD642" i="11" a="1"/>
  <c r="AD642" i="11" s="1"/>
  <c r="W642" i="11" a="1"/>
  <c r="W642" i="11" s="1"/>
  <c r="AB633" i="11"/>
  <c r="V642" i="11" a="1"/>
  <c r="V642" i="11" s="1"/>
  <c r="I685" i="11"/>
  <c r="AZ685" i="11"/>
  <c r="BB39" i="11" s="1"/>
  <c r="J39" i="11"/>
  <c r="U331" i="11"/>
  <c r="L321" i="11"/>
  <c r="L331" i="11" s="1"/>
  <c r="AJ321" i="11"/>
  <c r="AC331" i="11" s="1"/>
  <c r="AD641" i="11" a="1"/>
  <c r="AD641" i="11" s="1"/>
  <c r="Y640" i="11" a="1"/>
  <c r="Y640" i="11" s="1"/>
  <c r="AA632" i="11"/>
  <c r="AC632" i="11"/>
  <c r="R632" i="11"/>
  <c r="I649" i="11"/>
  <c r="AZ649" i="11"/>
  <c r="BB3" i="11" s="1"/>
  <c r="J3" i="11"/>
  <c r="W635" i="11"/>
  <c r="P642" i="11" a="1"/>
  <c r="P642" i="11" s="1"/>
  <c r="R642" i="11" a="1"/>
  <c r="R642" i="11" s="1"/>
  <c r="AB635" i="11"/>
  <c r="N642" i="11" a="1"/>
  <c r="N642" i="11" s="1"/>
  <c r="R644" i="11" a="1"/>
  <c r="R644" i="11" s="1"/>
  <c r="K7" i="10" s="1"/>
  <c r="Q321" i="11" a="1"/>
  <c r="Q321" i="11" s="1"/>
  <c r="P331" i="11" s="1"/>
  <c r="N323" i="11" a="1"/>
  <c r="N323" i="11" s="1"/>
  <c r="N333" i="11" s="1"/>
  <c r="AD322" i="11" a="1"/>
  <c r="AD322" i="11" s="1"/>
  <c r="AH321" i="11" a="1"/>
  <c r="AH321" i="11" s="1"/>
  <c r="AI321" i="11" a="1"/>
  <c r="AI321" i="11" s="1"/>
  <c r="AA331" i="11" s="1"/>
  <c r="S322" i="11" a="1"/>
  <c r="S322" i="11" s="1"/>
  <c r="Q332" i="11" s="1"/>
  <c r="Z322" i="11" a="1"/>
  <c r="Z322" i="11" s="1"/>
  <c r="V332" i="11" s="1"/>
  <c r="T322" i="11" a="1"/>
  <c r="T322" i="11" s="1"/>
  <c r="AL321" i="11" a="1"/>
  <c r="AL321" i="11" s="1"/>
  <c r="AD331" i="11" s="1"/>
  <c r="Z321" i="11" a="1"/>
  <c r="Z321" i="11" s="1"/>
  <c r="V331" i="11" s="1"/>
  <c r="V322" i="11" a="1"/>
  <c r="V322" i="11" s="1"/>
  <c r="AC322" i="11" a="1"/>
  <c r="AC322" i="11" s="1"/>
  <c r="X332" i="11" s="1"/>
  <c r="Y295" i="11"/>
  <c r="AO317" i="11" a="1"/>
  <c r="AO317" i="11" s="1"/>
  <c r="AF327" i="11" s="1"/>
  <c r="N295" i="11"/>
  <c r="N305" i="11" s="1"/>
  <c r="AN317" i="11" a="1"/>
  <c r="AN317" i="11" s="1"/>
  <c r="AI322" i="11" a="1"/>
  <c r="AI322" i="11" s="1"/>
  <c r="AA332" i="11" s="1"/>
  <c r="AR295" i="11"/>
  <c r="AD295" i="11"/>
  <c r="AM295" i="11"/>
  <c r="AE305" i="11" s="1"/>
  <c r="Z317" i="11" a="1"/>
  <c r="Z317" i="11" s="1"/>
  <c r="V327" i="11" s="1"/>
  <c r="Z295" i="11"/>
  <c r="V305" i="11" s="1"/>
  <c r="AF317" i="11" a="1"/>
  <c r="AF317" i="11" s="1"/>
  <c r="R295" i="11"/>
  <c r="L367" i="11"/>
  <c r="L31" i="11"/>
  <c r="L345" i="11"/>
  <c r="L9" i="11"/>
  <c r="AM968" i="11" a="1"/>
  <c r="AM968" i="11" s="1"/>
  <c r="AE979" i="11" s="1"/>
  <c r="Q641" i="11" a="1"/>
  <c r="Q641" i="11" s="1"/>
  <c r="AR321" i="11" a="1"/>
  <c r="AR321" i="11" s="1"/>
  <c r="AF321" i="11" a="1"/>
  <c r="AF321" i="11" s="1"/>
  <c r="N321" i="11" a="1"/>
  <c r="N321" i="11" s="1"/>
  <c r="N331" i="11" s="1"/>
  <c r="AB940" i="11"/>
  <c r="AD941" i="11"/>
  <c r="AS941" i="11"/>
  <c r="AH952" i="11" s="1"/>
  <c r="L379" i="11"/>
  <c r="L43" i="11"/>
  <c r="L388" i="11"/>
  <c r="L52" i="11"/>
  <c r="L400" i="11"/>
  <c r="L64" i="11"/>
  <c r="L340" i="11"/>
  <c r="L4" i="11"/>
  <c r="AC947" i="11"/>
  <c r="X958" i="11" s="1"/>
  <c r="Q947" i="11"/>
  <c r="P958" i="11" s="1"/>
  <c r="AS947" i="11"/>
  <c r="AH958" i="11" s="1"/>
  <c r="AM970" i="11" a="1"/>
  <c r="AM970" i="11" s="1"/>
  <c r="AE981" i="11" s="1"/>
  <c r="AU969" i="11" a="1"/>
  <c r="AU969" i="11" s="1"/>
  <c r="AI980" i="11" s="1"/>
  <c r="AQ968" i="11" a="1"/>
  <c r="AQ968" i="11" s="1"/>
  <c r="AG979" i="11" s="1"/>
  <c r="AA970" i="11" a="1"/>
  <c r="AA970" i="11" s="1"/>
  <c r="W981" i="11" s="1"/>
  <c r="AR968" i="11" a="1"/>
  <c r="AR968" i="11" s="1"/>
  <c r="V969" i="11" a="1"/>
  <c r="V969" i="11" s="1"/>
  <c r="AS968" i="11" a="1"/>
  <c r="AS968" i="11" s="1"/>
  <c r="AH979" i="11" s="1"/>
  <c r="W969" i="11" a="1"/>
  <c r="W969" i="11" s="1"/>
  <c r="S980" i="11" s="1"/>
  <c r="S968" i="11" a="1"/>
  <c r="S968" i="11" s="1"/>
  <c r="Q979" i="11" s="1"/>
  <c r="R969" i="11" a="1"/>
  <c r="R969" i="11" s="1"/>
  <c r="AH968" i="11" a="1"/>
  <c r="AH968" i="11" s="1"/>
  <c r="AY681" i="11"/>
  <c r="BA35" i="11" s="1"/>
  <c r="I35" i="11"/>
  <c r="AY668" i="11"/>
  <c r="BA22" i="11" s="1"/>
  <c r="I22" i="11"/>
  <c r="J709" i="11"/>
  <c r="I399" i="11"/>
  <c r="J666" i="11"/>
  <c r="I356" i="11"/>
  <c r="Z633" i="11"/>
  <c r="L633" i="11"/>
  <c r="AZ701" i="11"/>
  <c r="BB55" i="11" s="1"/>
  <c r="I701" i="11"/>
  <c r="J55" i="11"/>
  <c r="J734" i="11"/>
  <c r="I424" i="11"/>
  <c r="AZ659" i="11"/>
  <c r="BB13" i="11" s="1"/>
  <c r="I659" i="11"/>
  <c r="J13" i="11"/>
  <c r="V632" i="11"/>
  <c r="AF631" i="11"/>
  <c r="AD631" i="11"/>
  <c r="X641" i="11" a="1"/>
  <c r="X641" i="11" s="1"/>
  <c r="U640" i="11" a="1"/>
  <c r="U640" i="11" s="1"/>
  <c r="V640" i="11" a="1"/>
  <c r="V640" i="11" s="1"/>
  <c r="P640" i="11" a="1"/>
  <c r="P640" i="11" s="1"/>
  <c r="Q644" i="11" a="1"/>
  <c r="Q644" i="11" s="1"/>
  <c r="J7" i="10" s="1"/>
  <c r="AM323" i="11" a="1"/>
  <c r="AM323" i="11" s="1"/>
  <c r="AE333" i="11" s="1"/>
  <c r="W322" i="11" a="1"/>
  <c r="W322" i="11" s="1"/>
  <c r="S332" i="11" s="1"/>
  <c r="AK322" i="11" a="1"/>
  <c r="AK322" i="11" s="1"/>
  <c r="AR322" i="11" a="1"/>
  <c r="AR322" i="11" s="1"/>
  <c r="O323" i="11" a="1"/>
  <c r="O323" i="11" s="1"/>
  <c r="O333" i="11" s="1"/>
  <c r="AS322" i="11" a="1"/>
  <c r="AS322" i="11" s="1"/>
  <c r="AH332" i="11" s="1"/>
  <c r="AA322" i="11" a="1"/>
  <c r="AA322" i="11" s="1"/>
  <c r="W332" i="11" s="1"/>
  <c r="O322" i="11" a="1"/>
  <c r="O322" i="11" s="1"/>
  <c r="O332" i="11" s="1"/>
  <c r="T321" i="11" a="1"/>
  <c r="T321" i="11" s="1"/>
  <c r="AU322" i="11" a="1"/>
  <c r="AU322" i="11" s="1"/>
  <c r="AI332" i="11" s="1"/>
  <c r="R323" i="11" a="1"/>
  <c r="R323" i="11" s="1"/>
  <c r="M295" i="11"/>
  <c r="AC295" i="11"/>
  <c r="X305" i="11" s="1"/>
  <c r="U295" i="11"/>
  <c r="R305" i="11" s="1"/>
  <c r="AH317" i="11" a="1"/>
  <c r="AH317" i="11" s="1"/>
  <c r="AL295" i="11"/>
  <c r="AD305" i="11" s="1"/>
  <c r="AA317" i="11" a="1"/>
  <c r="AA317" i="11" s="1"/>
  <c r="W327" i="11" s="1"/>
  <c r="AB644" i="11" a="1"/>
  <c r="AB644" i="11" s="1"/>
  <c r="AL968" i="11" a="1"/>
  <c r="AL968" i="11" s="1"/>
  <c r="AD979" i="11" s="1"/>
  <c r="AK970" i="11"/>
  <c r="AC981" i="11" s="1"/>
  <c r="M970" i="11"/>
  <c r="M981" i="11" s="1"/>
  <c r="U981" i="11"/>
  <c r="AF969" i="11" a="1"/>
  <c r="AF969" i="11" s="1"/>
  <c r="AB969" i="11" a="1"/>
  <c r="AB969" i="11" s="1"/>
  <c r="AG970" i="11" a="1"/>
  <c r="AG970" i="11" s="1"/>
  <c r="Z981" i="11" s="1"/>
  <c r="AD969" i="11" a="1"/>
  <c r="AD969" i="11" s="1"/>
  <c r="AL969" i="11" a="1"/>
  <c r="AL969" i="11" s="1"/>
  <c r="AD980" i="11" s="1"/>
  <c r="AN968" i="11" a="1"/>
  <c r="AN968" i="11" s="1"/>
  <c r="AM969" i="11" a="1"/>
  <c r="AM969" i="11" s="1"/>
  <c r="AE980" i="11" s="1"/>
  <c r="S969" i="11" a="1"/>
  <c r="S969" i="11" s="1"/>
  <c r="Q980" i="11" s="1"/>
  <c r="AZ726" i="11"/>
  <c r="BB80" i="11" s="1"/>
  <c r="I726" i="11"/>
  <c r="J80" i="11"/>
  <c r="J654" i="11"/>
  <c r="I344" i="11"/>
  <c r="J696" i="11"/>
  <c r="I386" i="11"/>
  <c r="AY682" i="11"/>
  <c r="BA36" i="11" s="1"/>
  <c r="I36" i="11"/>
  <c r="J652" i="11"/>
  <c r="I342" i="11"/>
  <c r="AE641" i="11" a="1"/>
  <c r="AE641" i="11" s="1"/>
  <c r="U632" i="11"/>
  <c r="T640" i="11" a="1"/>
  <c r="T640" i="11" s="1"/>
  <c r="M641" i="11" a="1"/>
  <c r="M641" i="11" s="1"/>
  <c r="N641" i="11" a="1"/>
  <c r="N641" i="11" s="1"/>
  <c r="W640" i="11" a="1"/>
  <c r="W640" i="11" s="1"/>
  <c r="T635" i="11"/>
  <c r="AE644" i="11" a="1"/>
  <c r="AE644" i="11" s="1"/>
  <c r="AF644" i="11" a="1"/>
  <c r="AF644" i="11" s="1"/>
  <c r="P644" i="11" a="1"/>
  <c r="P644" i="11" s="1"/>
  <c r="I7" i="10" s="1"/>
  <c r="S323" i="11" a="1"/>
  <c r="S323" i="11" s="1"/>
  <c r="Q333" i="11" s="1"/>
  <c r="AP322" i="11" a="1"/>
  <c r="AP322" i="11" s="1"/>
  <c r="AQ322" i="11" a="1"/>
  <c r="AQ322" i="11" s="1"/>
  <c r="AG332" i="11" s="1"/>
  <c r="AA323" i="11" a="1"/>
  <c r="AA323" i="11" s="1"/>
  <c r="W333" i="11" s="1"/>
  <c r="U323" i="11" a="1"/>
  <c r="U323" i="11" s="1"/>
  <c r="R333" i="11" s="1"/>
  <c r="AB323" i="11" a="1"/>
  <c r="AB323" i="11" s="1"/>
  <c r="AG322" i="11" a="1"/>
  <c r="AG322" i="11" s="1"/>
  <c r="Z332" i="11" s="1"/>
  <c r="U322" i="11" a="1"/>
  <c r="U322" i="11" s="1"/>
  <c r="R332" i="11" s="1"/>
  <c r="AM321" i="11" a="1"/>
  <c r="AM321" i="11" s="1"/>
  <c r="AE331" i="11" s="1"/>
  <c r="AD323" i="11" a="1"/>
  <c r="AD323" i="11" s="1"/>
  <c r="AK323" i="11" a="1"/>
  <c r="AK323" i="11" s="1"/>
  <c r="AT295" i="11"/>
  <c r="AH295" i="11"/>
  <c r="AQ317" i="11" a="1"/>
  <c r="AQ317" i="11" s="1"/>
  <c r="AG327" i="11" s="1"/>
  <c r="AL317" i="11" a="1"/>
  <c r="AL317" i="11" s="1"/>
  <c r="AD327" i="11" s="1"/>
  <c r="AG317" i="11" a="1"/>
  <c r="AG317" i="11" s="1"/>
  <c r="Z327" i="11" s="1"/>
  <c r="AB295" i="11"/>
  <c r="L374" i="11"/>
  <c r="L38" i="11"/>
  <c r="J729" i="11"/>
  <c r="I419" i="11"/>
  <c r="J653" i="11"/>
  <c r="I343" i="11"/>
  <c r="J712" i="11"/>
  <c r="I402" i="11"/>
  <c r="P632" i="11"/>
  <c r="V635" i="11"/>
  <c r="AO940" i="11"/>
  <c r="AF951" i="11" s="1"/>
  <c r="J725" i="11"/>
  <c r="I415" i="11"/>
  <c r="AY694" i="11"/>
  <c r="BA48" i="11" s="1"/>
  <c r="I48" i="11"/>
  <c r="AJ323" i="11"/>
  <c r="AC333" i="11" s="1"/>
  <c r="U333" i="11"/>
  <c r="L323" i="11"/>
  <c r="L333" i="11" s="1"/>
  <c r="P631" i="11"/>
  <c r="O640" i="11" a="1"/>
  <c r="O640" i="11" s="1"/>
  <c r="AE632" i="11"/>
  <c r="Y644" i="11" a="1"/>
  <c r="Y644" i="11" s="1"/>
  <c r="W7" i="10" s="1"/>
  <c r="O940" i="11"/>
  <c r="O951" i="11" s="1"/>
  <c r="Q941" i="11"/>
  <c r="P952" i="11" s="1"/>
  <c r="AF941" i="11"/>
  <c r="AP947" i="11"/>
  <c r="AD947" i="11"/>
  <c r="AS970" i="11" a="1"/>
  <c r="AS970" i="11" s="1"/>
  <c r="AH981" i="11" s="1"/>
  <c r="AC969" i="11" a="1"/>
  <c r="AC969" i="11" s="1"/>
  <c r="X980" i="11" s="1"/>
  <c r="Z947" i="11"/>
  <c r="V958" i="11" s="1"/>
  <c r="M940" i="11"/>
  <c r="M951" i="11" s="1"/>
  <c r="M941" i="11"/>
  <c r="M952" i="11" s="1"/>
  <c r="M949" i="11"/>
  <c r="AB941" i="11"/>
  <c r="U974" i="11"/>
  <c r="AK963" i="11"/>
  <c r="AC974" i="11" s="1"/>
  <c r="S941" i="11"/>
  <c r="Q952" i="11" s="1"/>
  <c r="L364" i="11"/>
  <c r="L28" i="11"/>
  <c r="Q970" i="11" a="1"/>
  <c r="Q970" i="11" s="1"/>
  <c r="P981" i="11" s="1"/>
  <c r="AQ947" i="11"/>
  <c r="AG958" i="11" s="1"/>
  <c r="AO968" i="11" a="1"/>
  <c r="AO968" i="11" s="1"/>
  <c r="AF979" i="11" s="1"/>
  <c r="N968" i="11" a="1"/>
  <c r="N968" i="11" s="1"/>
  <c r="N979" i="11" s="1"/>
  <c r="AF970" i="11" a="1"/>
  <c r="AF970" i="11" s="1"/>
  <c r="AH969" i="11" a="1"/>
  <c r="AH969" i="11" s="1"/>
  <c r="AI969" i="11" a="1"/>
  <c r="AI969" i="11" s="1"/>
  <c r="AA980" i="11" s="1"/>
  <c r="AB970" i="11" a="1"/>
  <c r="AB970" i="11" s="1"/>
  <c r="O970" i="11" a="1"/>
  <c r="O970" i="11" s="1"/>
  <c r="O981" i="11" s="1"/>
  <c r="AR969" i="11" a="1"/>
  <c r="AR969" i="11" s="1"/>
  <c r="AT968" i="11" a="1"/>
  <c r="AT968" i="11" s="1"/>
  <c r="AS969" i="11" a="1"/>
  <c r="AS969" i="11" s="1"/>
  <c r="AH980" i="11" s="1"/>
  <c r="AY731" i="11"/>
  <c r="BA85" i="11" s="1"/>
  <c r="I85" i="11"/>
  <c r="J736" i="11"/>
  <c r="I426" i="11"/>
  <c r="J691" i="11"/>
  <c r="I381" i="11"/>
  <c r="AZ700" i="11"/>
  <c r="BB54" i="11" s="1"/>
  <c r="I700" i="11"/>
  <c r="J54" i="11"/>
  <c r="J684" i="11"/>
  <c r="I374" i="11"/>
  <c r="AU964" i="11" a="1"/>
  <c r="AU964" i="11" s="1"/>
  <c r="AI975" i="11" s="1"/>
  <c r="AO964" i="11" a="1"/>
  <c r="AO964" i="11" s="1"/>
  <c r="AF975" i="11" s="1"/>
  <c r="T964" i="11" a="1"/>
  <c r="T964" i="11" s="1"/>
  <c r="N964" i="11" a="1"/>
  <c r="N964" i="11" s="1"/>
  <c r="N975" i="11" s="1"/>
  <c r="AT964" i="11" a="1"/>
  <c r="AT964" i="11" s="1"/>
  <c r="AN964" i="11" a="1"/>
  <c r="AN964" i="11" s="1"/>
  <c r="S964" i="11" a="1"/>
  <c r="S964" i="11" s="1"/>
  <c r="Q975" i="11" s="1"/>
  <c r="AF964" i="11" a="1"/>
  <c r="AF964" i="11" s="1"/>
  <c r="Z964" i="11" a="1"/>
  <c r="Z964" i="11" s="1"/>
  <c r="V975" i="11" s="1"/>
  <c r="AE964" i="11" a="1"/>
  <c r="AE964" i="11" s="1"/>
  <c r="Y975" i="11" s="1"/>
  <c r="AD964" i="11" a="1"/>
  <c r="AD964" i="11" s="1"/>
  <c r="AI964" i="11" a="1"/>
  <c r="AI964" i="11" s="1"/>
  <c r="AA975" i="11" s="1"/>
  <c r="AC964" i="11" a="1"/>
  <c r="AC964" i="11" s="1"/>
  <c r="X975" i="11" s="1"/>
  <c r="AP964" i="11" a="1"/>
  <c r="AP964" i="11" s="1"/>
  <c r="U964" i="11" a="1"/>
  <c r="U964" i="11" s="1"/>
  <c r="R975" i="11" s="1"/>
  <c r="O964" i="11" a="1"/>
  <c r="O964" i="11" s="1"/>
  <c r="O975" i="11" s="1"/>
  <c r="AH964" i="11" a="1"/>
  <c r="AH964" i="11" s="1"/>
  <c r="AB964" i="11" a="1"/>
  <c r="AB964" i="11" s="1"/>
  <c r="AM964" i="11" a="1"/>
  <c r="AM964" i="11" s="1"/>
  <c r="AE975" i="11" s="1"/>
  <c r="R964" i="11" a="1"/>
  <c r="R964" i="11" s="1"/>
  <c r="AL964" i="11" a="1"/>
  <c r="AL964" i="11" s="1"/>
  <c r="AD975" i="11" s="1"/>
  <c r="Q964" i="11" a="1"/>
  <c r="Q964" i="11" s="1"/>
  <c r="P975" i="11" s="1"/>
  <c r="AP941" i="11"/>
  <c r="AC941" i="11"/>
  <c r="X952" i="11" s="1"/>
  <c r="P941" i="11"/>
  <c r="P964" i="11" a="1"/>
  <c r="P964" i="11" s="1"/>
  <c r="AG964" i="11" a="1"/>
  <c r="AG964" i="11" s="1"/>
  <c r="Z975" i="11" s="1"/>
  <c r="AN941" i="11"/>
  <c r="AA941" i="11"/>
  <c r="W952" i="11" s="1"/>
  <c r="N941" i="11"/>
  <c r="N952" i="11" s="1"/>
  <c r="AL941" i="11"/>
  <c r="AD952" i="11" s="1"/>
  <c r="AA964" i="11" a="1"/>
  <c r="AA964" i="11" s="1"/>
  <c r="W975" i="11" s="1"/>
  <c r="AI941" i="11"/>
  <c r="AA952" i="11" s="1"/>
  <c r="V941" i="11"/>
  <c r="AS964" i="11" a="1"/>
  <c r="AS964" i="11" s="1"/>
  <c r="AH975" i="11" s="1"/>
  <c r="AU941" i="11"/>
  <c r="AI952" i="11" s="1"/>
  <c r="AH941" i="11"/>
  <c r="U941" i="11"/>
  <c r="R952" i="11" s="1"/>
  <c r="AR964" i="11" a="1"/>
  <c r="AR964" i="11" s="1"/>
  <c r="W964" i="11" a="1"/>
  <c r="W964" i="11" s="1"/>
  <c r="S975" i="11" s="1"/>
  <c r="AT941" i="11"/>
  <c r="AG941" i="11"/>
  <c r="Z952" i="11" s="1"/>
  <c r="T941" i="11"/>
  <c r="AQ964" i="11" a="1"/>
  <c r="AQ964" i="11" s="1"/>
  <c r="AG975" i="11" s="1"/>
  <c r="V964" i="11" a="1"/>
  <c r="V964" i="11" s="1"/>
  <c r="AZ722" i="11"/>
  <c r="BB76" i="11" s="1"/>
  <c r="I722" i="11"/>
  <c r="J76" i="11"/>
  <c r="Q640" i="11" a="1"/>
  <c r="Q640" i="11" s="1"/>
  <c r="R641" i="11" a="1"/>
  <c r="R641" i="11" s="1"/>
  <c r="T641" i="11" a="1"/>
  <c r="T641" i="11" s="1"/>
  <c r="U641" i="11" a="1"/>
  <c r="U641" i="11" s="1"/>
  <c r="O641" i="11" a="1"/>
  <c r="O641" i="11" s="1"/>
  <c r="AZ690" i="11"/>
  <c r="BB44" i="11" s="1"/>
  <c r="I690" i="11"/>
  <c r="J44" i="11"/>
  <c r="X635" i="11"/>
  <c r="AF635" i="11"/>
  <c r="N635" i="11"/>
  <c r="P635" i="11"/>
  <c r="M644" i="11" a="1"/>
  <c r="M644" i="11" s="1"/>
  <c r="F7" i="10" s="1"/>
  <c r="W644" i="11" a="1"/>
  <c r="W644" i="11" s="1"/>
  <c r="U7" i="10" s="1"/>
  <c r="V321" i="11" a="1"/>
  <c r="V321" i="11" s="1"/>
  <c r="AE322" i="11" a="1"/>
  <c r="AE322" i="11" s="1"/>
  <c r="Y332" i="11" s="1"/>
  <c r="Y323" i="11" a="1"/>
  <c r="Y323" i="11" s="1"/>
  <c r="Z323" i="11" a="1"/>
  <c r="Z323" i="11" s="1"/>
  <c r="V333" i="11" s="1"/>
  <c r="AG323" i="11" a="1"/>
  <c r="AG323" i="11" s="1"/>
  <c r="Z333" i="11" s="1"/>
  <c r="AN323" i="11" a="1"/>
  <c r="AN323" i="11" s="1"/>
  <c r="AH323" i="11" a="1"/>
  <c r="AH323" i="11" s="1"/>
  <c r="P323" i="11" a="1"/>
  <c r="P323" i="11" s="1"/>
  <c r="AN322" i="11" a="1"/>
  <c r="AN322" i="11" s="1"/>
  <c r="AS321" i="11" a="1"/>
  <c r="AS321" i="11" s="1"/>
  <c r="AH331" i="11" s="1"/>
  <c r="AQ323" i="11" a="1"/>
  <c r="AQ323" i="11" s="1"/>
  <c r="AG333" i="11" s="1"/>
  <c r="Q295" i="11"/>
  <c r="P305" i="11" s="1"/>
  <c r="AU295" i="11"/>
  <c r="AI305" i="11" s="1"/>
  <c r="M317" i="11" a="1"/>
  <c r="M317" i="11" s="1"/>
  <c r="AT317" i="11" a="1"/>
  <c r="AT317" i="11" s="1"/>
  <c r="AC317" i="11" a="1"/>
  <c r="AC317" i="11" s="1"/>
  <c r="X327" i="11" s="1"/>
  <c r="AK969" i="1"/>
  <c r="AC980" i="1" s="1"/>
  <c r="M969" i="1"/>
  <c r="M980" i="1" s="1"/>
  <c r="U980" i="1"/>
  <c r="M968" i="1"/>
  <c r="M979" i="1" s="1"/>
  <c r="U979" i="1"/>
  <c r="AK968" i="1"/>
  <c r="AC979" i="1" s="1"/>
  <c r="AK964" i="1"/>
  <c r="AC975" i="1" s="1"/>
  <c r="U975" i="1"/>
  <c r="M970" i="1"/>
  <c r="M981" i="1" s="1"/>
  <c r="U981" i="1"/>
  <c r="AK970" i="1"/>
  <c r="AC981" i="1" s="1"/>
  <c r="AK963" i="1"/>
  <c r="AC974" i="1" s="1"/>
  <c r="U974" i="1"/>
  <c r="I56" i="11" l="1"/>
  <c r="I57" i="15"/>
  <c r="I28" i="13"/>
  <c r="I5" i="13"/>
  <c r="I24" i="13"/>
  <c r="I42" i="13"/>
  <c r="AY663" i="13"/>
  <c r="BA17" i="13" s="1"/>
  <c r="I46" i="11"/>
  <c r="AI940" i="14"/>
  <c r="AA951" i="14" s="1"/>
  <c r="I10" i="11"/>
  <c r="U948" i="15"/>
  <c r="R959" i="15" s="1"/>
  <c r="I49" i="16"/>
  <c r="AY717" i="16"/>
  <c r="BA71" i="16" s="1"/>
  <c r="I32" i="16"/>
  <c r="AM940" i="14"/>
  <c r="AE951" i="14" s="1"/>
  <c r="R940" i="14"/>
  <c r="AF963" i="14" a="1"/>
  <c r="AF963" i="14" s="1"/>
  <c r="J51" i="14"/>
  <c r="AZ697" i="14"/>
  <c r="BB51" i="14" s="1"/>
  <c r="I697" i="14"/>
  <c r="AC940" i="14"/>
  <c r="X951" i="14" s="1"/>
  <c r="J22" i="14"/>
  <c r="I668" i="14"/>
  <c r="AZ668" i="14"/>
  <c r="BB22" i="14" s="1"/>
  <c r="J9" i="15"/>
  <c r="I655" i="15"/>
  <c r="AZ655" i="15"/>
  <c r="BB9" i="15" s="1"/>
  <c r="J51" i="15"/>
  <c r="AZ697" i="15"/>
  <c r="BB51" i="15" s="1"/>
  <c r="I697" i="15"/>
  <c r="AC966" i="15" a="1"/>
  <c r="AC966" i="15" s="1"/>
  <c r="X977" i="15" s="1"/>
  <c r="J21" i="15"/>
  <c r="AZ667" i="15"/>
  <c r="BB21" i="15" s="1"/>
  <c r="I667" i="15"/>
  <c r="J82" i="15"/>
  <c r="AZ728" i="15"/>
  <c r="BB82" i="15" s="1"/>
  <c r="I728" i="15"/>
  <c r="J20" i="15"/>
  <c r="AZ666" i="15"/>
  <c r="BB20" i="15" s="1"/>
  <c r="I666" i="15"/>
  <c r="AD948" i="15"/>
  <c r="J15" i="15"/>
  <c r="AZ661" i="15"/>
  <c r="BB15" i="15" s="1"/>
  <c r="I661" i="15"/>
  <c r="AQ966" i="15" a="1"/>
  <c r="AQ966" i="15" s="1"/>
  <c r="AG977" i="15" s="1"/>
  <c r="J87" i="15"/>
  <c r="AZ733" i="15"/>
  <c r="BB87" i="15" s="1"/>
  <c r="I733" i="15"/>
  <c r="J39" i="15"/>
  <c r="AZ685" i="15"/>
  <c r="BB39" i="15" s="1"/>
  <c r="I685" i="15"/>
  <c r="J58" i="15"/>
  <c r="AZ704" i="15"/>
  <c r="BB58" i="15" s="1"/>
  <c r="I704" i="15"/>
  <c r="I660" i="15"/>
  <c r="J14" i="15"/>
  <c r="AZ660" i="15"/>
  <c r="BB14" i="15" s="1"/>
  <c r="AY665" i="14"/>
  <c r="BA19" i="14" s="1"/>
  <c r="I19" i="14"/>
  <c r="I689" i="14"/>
  <c r="J43" i="14"/>
  <c r="AZ689" i="14"/>
  <c r="BB43" i="14" s="1"/>
  <c r="T940" i="14"/>
  <c r="AG963" i="14" a="1"/>
  <c r="AG963" i="14" s="1"/>
  <c r="Z974" i="14" s="1"/>
  <c r="AD940" i="14"/>
  <c r="AM963" i="14" a="1"/>
  <c r="AM963" i="14" s="1"/>
  <c r="AE974" i="14" s="1"/>
  <c r="AH963" i="14" a="1"/>
  <c r="AH963" i="14" s="1"/>
  <c r="AY653" i="14"/>
  <c r="BA7" i="14" s="1"/>
  <c r="I7" i="14"/>
  <c r="J75" i="14"/>
  <c r="AZ721" i="14"/>
  <c r="BB75" i="14" s="1"/>
  <c r="I721" i="14"/>
  <c r="R963" i="14" a="1"/>
  <c r="R963" i="14" s="1"/>
  <c r="V940" i="14"/>
  <c r="W940" i="14"/>
  <c r="S951" i="14" s="1"/>
  <c r="AQ940" i="14"/>
  <c r="AG951" i="14" s="1"/>
  <c r="AS963" i="14" a="1"/>
  <c r="AS963" i="14" s="1"/>
  <c r="AH974" i="14" s="1"/>
  <c r="AC963" i="14" a="1"/>
  <c r="AC963" i="14" s="1"/>
  <c r="X974" i="14" s="1"/>
  <c r="J39" i="14"/>
  <c r="AZ685" i="14"/>
  <c r="BB39" i="14" s="1"/>
  <c r="I685" i="14"/>
  <c r="AG940" i="14"/>
  <c r="Z951" i="14" s="1"/>
  <c r="Z940" i="14"/>
  <c r="V951" i="14" s="1"/>
  <c r="AA963" i="14" a="1"/>
  <c r="AA963" i="14" s="1"/>
  <c r="W974" i="14" s="1"/>
  <c r="Z963" i="14" a="1"/>
  <c r="Z963" i="14" s="1"/>
  <c r="V974" i="14" s="1"/>
  <c r="AI963" i="14" a="1"/>
  <c r="AI963" i="14" s="1"/>
  <c r="AA974" i="14" s="1"/>
  <c r="P940" i="14"/>
  <c r="AL940" i="14"/>
  <c r="AD951" i="14" s="1"/>
  <c r="U963" i="14" a="1"/>
  <c r="U963" i="14" s="1"/>
  <c r="R974" i="14" s="1"/>
  <c r="AE940" i="14"/>
  <c r="Y951" i="14" s="1"/>
  <c r="S963" i="14" a="1"/>
  <c r="S963" i="14" s="1"/>
  <c r="Q974" i="14" s="1"/>
  <c r="J33" i="14"/>
  <c r="I679" i="14"/>
  <c r="AZ679" i="14"/>
  <c r="BB33" i="14" s="1"/>
  <c r="AT940" i="14"/>
  <c r="N940" i="14"/>
  <c r="N951" i="14" s="1"/>
  <c r="AR940" i="14"/>
  <c r="AN963" i="14" a="1"/>
  <c r="AN963" i="14" s="1"/>
  <c r="J67" i="14"/>
  <c r="AZ713" i="14"/>
  <c r="BB67" i="14" s="1"/>
  <c r="I713" i="14"/>
  <c r="P963" i="14" a="1"/>
  <c r="P963" i="14" s="1"/>
  <c r="AA940" i="14"/>
  <c r="W951" i="14" s="1"/>
  <c r="O963" i="14" a="1"/>
  <c r="O963" i="14" s="1"/>
  <c r="O974" i="14" s="1"/>
  <c r="AT963" i="14" a="1"/>
  <c r="AT963" i="14" s="1"/>
  <c r="J11" i="14"/>
  <c r="AZ657" i="14"/>
  <c r="BB11" i="14" s="1"/>
  <c r="I657" i="14"/>
  <c r="Q963" i="14" a="1"/>
  <c r="Q963" i="14" s="1"/>
  <c r="P974" i="14" s="1"/>
  <c r="AN940" i="14"/>
  <c r="W963" i="14" a="1"/>
  <c r="W963" i="14" s="1"/>
  <c r="S974" i="14" s="1"/>
  <c r="N963" i="14" a="1"/>
  <c r="N963" i="14" s="1"/>
  <c r="N974" i="14" s="1"/>
  <c r="AD963" i="14" a="1"/>
  <c r="AD963" i="14" s="1"/>
  <c r="AP963" i="14" a="1"/>
  <c r="AP963" i="14" s="1"/>
  <c r="AL963" i="14" a="1"/>
  <c r="AL963" i="14" s="1"/>
  <c r="AD974" i="14" s="1"/>
  <c r="T963" i="14" a="1"/>
  <c r="T963" i="14" s="1"/>
  <c r="J58" i="14"/>
  <c r="AZ704" i="14"/>
  <c r="BB58" i="14" s="1"/>
  <c r="I704" i="14"/>
  <c r="J70" i="14"/>
  <c r="AZ716" i="14"/>
  <c r="BB70" i="14" s="1"/>
  <c r="I716" i="14"/>
  <c r="AD966" i="14" a="1"/>
  <c r="AD966" i="14" s="1"/>
  <c r="U940" i="14"/>
  <c r="R951" i="14" s="1"/>
  <c r="V963" i="14" a="1"/>
  <c r="V963" i="14" s="1"/>
  <c r="AR963" i="14" a="1"/>
  <c r="AR963" i="14" s="1"/>
  <c r="AO963" i="14" a="1"/>
  <c r="AO963" i="14" s="1"/>
  <c r="AF974" i="14" s="1"/>
  <c r="J55" i="14"/>
  <c r="I701" i="14"/>
  <c r="AZ701" i="14"/>
  <c r="BB55" i="14" s="1"/>
  <c r="J63" i="14"/>
  <c r="AZ709" i="14"/>
  <c r="BB63" i="14" s="1"/>
  <c r="I709" i="14"/>
  <c r="AH940" i="14"/>
  <c r="AQ963" i="14" a="1"/>
  <c r="AQ963" i="14" s="1"/>
  <c r="AG974" i="14" s="1"/>
  <c r="AE963" i="14" a="1"/>
  <c r="AE963" i="14" s="1"/>
  <c r="Y974" i="14" s="1"/>
  <c r="AU963" i="14" a="1"/>
  <c r="AU963" i="14" s="1"/>
  <c r="AI974" i="14" s="1"/>
  <c r="AU940" i="14"/>
  <c r="AI951" i="14" s="1"/>
  <c r="Q940" i="14"/>
  <c r="P951" i="14" s="1"/>
  <c r="AB963" i="14" a="1"/>
  <c r="AB963" i="14" s="1"/>
  <c r="J76" i="13"/>
  <c r="AZ722" i="13"/>
  <c r="BB76" i="13" s="1"/>
  <c r="I722" i="13"/>
  <c r="J30" i="13"/>
  <c r="I676" i="13"/>
  <c r="AZ676" i="13"/>
  <c r="BB30" i="13" s="1"/>
  <c r="J19" i="13"/>
  <c r="AZ665" i="13"/>
  <c r="BB19" i="13" s="1"/>
  <c r="I665" i="13"/>
  <c r="J47" i="13"/>
  <c r="I693" i="13"/>
  <c r="AZ693" i="13"/>
  <c r="BB47" i="13" s="1"/>
  <c r="J55" i="13"/>
  <c r="AZ701" i="13"/>
  <c r="BB55" i="13" s="1"/>
  <c r="I701" i="13"/>
  <c r="J23" i="13"/>
  <c r="I669" i="13"/>
  <c r="AZ669" i="13"/>
  <c r="BB23" i="13" s="1"/>
  <c r="J11" i="13"/>
  <c r="AZ657" i="13"/>
  <c r="BB11" i="13" s="1"/>
  <c r="I657" i="13"/>
  <c r="J43" i="13"/>
  <c r="AZ689" i="13"/>
  <c r="BB43" i="13" s="1"/>
  <c r="I689" i="13"/>
  <c r="J59" i="13"/>
  <c r="I705" i="13"/>
  <c r="AZ705" i="13"/>
  <c r="BB59" i="13" s="1"/>
  <c r="J12" i="13"/>
  <c r="AZ658" i="13"/>
  <c r="BB12" i="13" s="1"/>
  <c r="I658" i="13"/>
  <c r="J18" i="13"/>
  <c r="I664" i="13"/>
  <c r="AZ664" i="13"/>
  <c r="BB18" i="13" s="1"/>
  <c r="AY650" i="12"/>
  <c r="BA4" i="12" s="1"/>
  <c r="I4" i="12"/>
  <c r="J47" i="12"/>
  <c r="AZ693" i="12"/>
  <c r="BB47" i="12" s="1"/>
  <c r="I693" i="12"/>
  <c r="J78" i="12"/>
  <c r="AZ724" i="12"/>
  <c r="BB78" i="12" s="1"/>
  <c r="I724" i="12"/>
  <c r="AY674" i="12"/>
  <c r="BA28" i="12" s="1"/>
  <c r="I28" i="12"/>
  <c r="AZ700" i="12"/>
  <c r="BB54" i="12" s="1"/>
  <c r="J54" i="12"/>
  <c r="I700" i="12"/>
  <c r="J90" i="12"/>
  <c r="AZ736" i="12"/>
  <c r="BB90" i="12" s="1"/>
  <c r="I736" i="12"/>
  <c r="AZ676" i="12"/>
  <c r="BB30" i="12" s="1"/>
  <c r="J30" i="12"/>
  <c r="I676" i="12"/>
  <c r="J66" i="12"/>
  <c r="AZ712" i="12"/>
  <c r="BB66" i="12" s="1"/>
  <c r="I712" i="12"/>
  <c r="J72" i="12"/>
  <c r="AZ718" i="12"/>
  <c r="BB72" i="12" s="1"/>
  <c r="I718" i="12"/>
  <c r="J42" i="12"/>
  <c r="I688" i="12"/>
  <c r="AZ688" i="12"/>
  <c r="BB42" i="12" s="1"/>
  <c r="J57" i="11"/>
  <c r="AZ703" i="11"/>
  <c r="BB57" i="11" s="1"/>
  <c r="I703" i="11"/>
  <c r="J5" i="11"/>
  <c r="I651" i="11"/>
  <c r="AZ651" i="11"/>
  <c r="BB5" i="11" s="1"/>
  <c r="J11" i="11"/>
  <c r="I657" i="11"/>
  <c r="AZ657" i="11"/>
  <c r="BB11" i="11" s="1"/>
  <c r="AQ966" i="11" a="1"/>
  <c r="AQ966" i="11" s="1"/>
  <c r="AG977" i="11" s="1"/>
  <c r="J29" i="11"/>
  <c r="I675" i="11"/>
  <c r="AZ675" i="11"/>
  <c r="BB29" i="11" s="1"/>
  <c r="J17" i="11"/>
  <c r="I663" i="11"/>
  <c r="AZ663" i="11"/>
  <c r="BB17" i="11" s="1"/>
  <c r="J41" i="11"/>
  <c r="I687" i="11"/>
  <c r="AZ687" i="11"/>
  <c r="BB41" i="11" s="1"/>
  <c r="J61" i="11"/>
  <c r="AZ707" i="11"/>
  <c r="BB61" i="11" s="1"/>
  <c r="I707" i="11"/>
  <c r="AO971" i="11" a="1"/>
  <c r="AO971" i="11" s="1"/>
  <c r="AF982" i="11" s="1"/>
  <c r="J53" i="11"/>
  <c r="I699" i="11"/>
  <c r="AZ699" i="11"/>
  <c r="BB53" i="11" s="1"/>
  <c r="J47" i="11"/>
  <c r="I693" i="11"/>
  <c r="AZ693" i="11"/>
  <c r="BB47" i="11" s="1"/>
  <c r="J25" i="16"/>
  <c r="I671" i="16"/>
  <c r="AZ671" i="16"/>
  <c r="BB25" i="16" s="1"/>
  <c r="J51" i="16"/>
  <c r="AZ697" i="16"/>
  <c r="BB51" i="16" s="1"/>
  <c r="I697" i="16"/>
  <c r="J89" i="16"/>
  <c r="AZ735" i="16"/>
  <c r="BB89" i="16" s="1"/>
  <c r="I735" i="16"/>
  <c r="AW971" i="16"/>
  <c r="J61" i="16"/>
  <c r="AZ707" i="16"/>
  <c r="BB61" i="16" s="1"/>
  <c r="I707" i="16"/>
  <c r="J15" i="16"/>
  <c r="AZ661" i="16"/>
  <c r="BB15" i="16" s="1"/>
  <c r="I661" i="16"/>
  <c r="AN966" i="16" a="1"/>
  <c r="AN966" i="16" s="1"/>
  <c r="J37" i="16"/>
  <c r="AZ683" i="16"/>
  <c r="BB37" i="16" s="1"/>
  <c r="I683" i="16"/>
  <c r="AY727" i="16"/>
  <c r="BA81" i="16" s="1"/>
  <c r="I81" i="16"/>
  <c r="AD966" i="16" a="1"/>
  <c r="AD966" i="16" s="1"/>
  <c r="J83" i="16"/>
  <c r="I729" i="16"/>
  <c r="AZ729" i="16"/>
  <c r="BB83" i="16" s="1"/>
  <c r="J76" i="16"/>
  <c r="I722" i="16"/>
  <c r="AZ722" i="16"/>
  <c r="BB76" i="16" s="1"/>
  <c r="J13" i="16"/>
  <c r="I659" i="16"/>
  <c r="AZ659" i="16"/>
  <c r="BB13" i="16" s="1"/>
  <c r="J65" i="16"/>
  <c r="AZ711" i="16"/>
  <c r="BB65" i="16" s="1"/>
  <c r="I711" i="16"/>
  <c r="AI966" i="16" a="1"/>
  <c r="AI966" i="16" s="1"/>
  <c r="AA977" i="16" s="1"/>
  <c r="J88" i="16"/>
  <c r="I734" i="16"/>
  <c r="AZ734" i="16"/>
  <c r="BB88" i="16" s="1"/>
  <c r="AO966" i="16" a="1"/>
  <c r="AO966" i="16" s="1"/>
  <c r="AF977" i="16" s="1"/>
  <c r="I662" i="16"/>
  <c r="AZ662" i="16"/>
  <c r="BB16" i="16" s="1"/>
  <c r="J16" i="16"/>
  <c r="AZ714" i="16"/>
  <c r="BB68" i="16" s="1"/>
  <c r="I714" i="16"/>
  <c r="J68" i="16"/>
  <c r="AZ724" i="16"/>
  <c r="BB78" i="16" s="1"/>
  <c r="I724" i="16"/>
  <c r="J78" i="16"/>
  <c r="AD943" i="16"/>
  <c r="AF943" i="16"/>
  <c r="Z966" i="16" a="1"/>
  <c r="Z966" i="16" s="1"/>
  <c r="V977" i="16" s="1"/>
  <c r="AC966" i="16" a="1"/>
  <c r="AC966" i="16" s="1"/>
  <c r="X977" i="16" s="1"/>
  <c r="I693" i="16"/>
  <c r="AZ693" i="16"/>
  <c r="BB47" i="16" s="1"/>
  <c r="J47" i="16"/>
  <c r="AP943" i="16"/>
  <c r="AS943" i="16"/>
  <c r="AH954" i="16" s="1"/>
  <c r="V943" i="16"/>
  <c r="AM966" i="16" a="1"/>
  <c r="AM966" i="16" s="1"/>
  <c r="AE977" i="16" s="1"/>
  <c r="I650" i="16"/>
  <c r="AZ650" i="16"/>
  <c r="BB4" i="16" s="1"/>
  <c r="J4" i="16"/>
  <c r="AS971" i="16" a="1"/>
  <c r="AS971" i="16" s="1"/>
  <c r="AH982" i="16" s="1"/>
  <c r="AU971" i="16" a="1"/>
  <c r="AU971" i="16" s="1"/>
  <c r="AI982" i="16" s="1"/>
  <c r="R971" i="16" a="1"/>
  <c r="R971" i="16" s="1"/>
  <c r="AE971" i="16" a="1"/>
  <c r="AE971" i="16" s="1"/>
  <c r="Y982" i="16" s="1"/>
  <c r="P971" i="16" a="1"/>
  <c r="P971" i="16" s="1"/>
  <c r="AR971" i="16" a="1"/>
  <c r="AR971" i="16" s="1"/>
  <c r="AM971" i="16" a="1"/>
  <c r="AM971" i="16" s="1"/>
  <c r="AE982" i="16" s="1"/>
  <c r="W971" i="16" a="1"/>
  <c r="W971" i="16" s="1"/>
  <c r="S982" i="16" s="1"/>
  <c r="AQ971" i="16" a="1"/>
  <c r="AQ971" i="16" s="1"/>
  <c r="AG982" i="16" s="1"/>
  <c r="S971" i="16" a="1"/>
  <c r="S971" i="16" s="1"/>
  <c r="Q982" i="16" s="1"/>
  <c r="AD971" i="16" a="1"/>
  <c r="AD971" i="16" s="1"/>
  <c r="AH971" i="16" a="1"/>
  <c r="AH971" i="16" s="1"/>
  <c r="AT971" i="16" a="1"/>
  <c r="AT971" i="16" s="1"/>
  <c r="Q971" i="16" a="1"/>
  <c r="Q971" i="16" s="1"/>
  <c r="P982" i="16" s="1"/>
  <c r="AG971" i="16" a="1"/>
  <c r="AG971" i="16" s="1"/>
  <c r="Z982" i="16" s="1"/>
  <c r="O971" i="16" a="1"/>
  <c r="O971" i="16" s="1"/>
  <c r="O982" i="16" s="1"/>
  <c r="V971" i="16" a="1"/>
  <c r="V971" i="16" s="1"/>
  <c r="AI971" i="16" a="1"/>
  <c r="AI971" i="16" s="1"/>
  <c r="AA982" i="16" s="1"/>
  <c r="AP971" i="16" a="1"/>
  <c r="AP971" i="16" s="1"/>
  <c r="AB971" i="16" a="1"/>
  <c r="AB971" i="16" s="1"/>
  <c r="AN971" i="16" a="1"/>
  <c r="AN971" i="16" s="1"/>
  <c r="T971" i="16" a="1"/>
  <c r="T971" i="16" s="1"/>
  <c r="U971" i="16" a="1"/>
  <c r="U971" i="16" s="1"/>
  <c r="R982" i="16" s="1"/>
  <c r="N971" i="16" a="1"/>
  <c r="N971" i="16" s="1"/>
  <c r="N982" i="16" s="1"/>
  <c r="AO971" i="16" a="1"/>
  <c r="AO971" i="16" s="1"/>
  <c r="AF982" i="16" s="1"/>
  <c r="AA971" i="16" a="1"/>
  <c r="AA971" i="16" s="1"/>
  <c r="W982" i="16" s="1"/>
  <c r="AL971" i="16" a="1"/>
  <c r="AL971" i="16" s="1"/>
  <c r="AD982" i="16" s="1"/>
  <c r="Z971" i="16" a="1"/>
  <c r="Z971" i="16" s="1"/>
  <c r="V982" i="16" s="1"/>
  <c r="AC971" i="16" a="1"/>
  <c r="AC971" i="16" s="1"/>
  <c r="X982" i="16" s="1"/>
  <c r="AZ655" i="16"/>
  <c r="BB9" i="16" s="1"/>
  <c r="I655" i="16"/>
  <c r="J9" i="16"/>
  <c r="I691" i="16"/>
  <c r="AZ691" i="16"/>
  <c r="BB45" i="16" s="1"/>
  <c r="J45" i="16"/>
  <c r="AQ943" i="16"/>
  <c r="AG954" i="16" s="1"/>
  <c r="AG966" i="16" a="1"/>
  <c r="AG966" i="16" s="1"/>
  <c r="Z977" i="16" s="1"/>
  <c r="R966" i="16" a="1"/>
  <c r="R966" i="16" s="1"/>
  <c r="AS966" i="16" a="1"/>
  <c r="AS966" i="16" s="1"/>
  <c r="AH977" i="16" s="1"/>
  <c r="AQ966" i="16" a="1"/>
  <c r="AQ966" i="16" s="1"/>
  <c r="AG977" i="16" s="1"/>
  <c r="AZ713" i="16"/>
  <c r="BB67" i="16" s="1"/>
  <c r="I713" i="16"/>
  <c r="J67" i="16"/>
  <c r="AZ668" i="16"/>
  <c r="BB22" i="16" s="1"/>
  <c r="I668" i="16"/>
  <c r="J22" i="16"/>
  <c r="AY709" i="16"/>
  <c r="BA63" i="16" s="1"/>
  <c r="I63" i="16"/>
  <c r="AZ704" i="16"/>
  <c r="BB58" i="16" s="1"/>
  <c r="I704" i="16"/>
  <c r="J58" i="16"/>
  <c r="AZ726" i="16"/>
  <c r="BB80" i="16" s="1"/>
  <c r="I726" i="16"/>
  <c r="J80" i="16"/>
  <c r="N943" i="16"/>
  <c r="N954" i="16" s="1"/>
  <c r="AG943" i="16"/>
  <c r="Z954" i="16" s="1"/>
  <c r="AL943" i="16"/>
  <c r="AD954" i="16" s="1"/>
  <c r="AU966" i="16" a="1"/>
  <c r="AU966" i="16" s="1"/>
  <c r="AI977" i="16" s="1"/>
  <c r="P966" i="16" a="1"/>
  <c r="P966" i="16" s="1"/>
  <c r="AY715" i="16"/>
  <c r="BA69" i="16" s="1"/>
  <c r="I69" i="16"/>
  <c r="AZ718" i="16"/>
  <c r="BB72" i="16" s="1"/>
  <c r="I718" i="16"/>
  <c r="J72" i="16"/>
  <c r="AZ675" i="16"/>
  <c r="BB29" i="16" s="1"/>
  <c r="I675" i="16"/>
  <c r="J29" i="16"/>
  <c r="AY696" i="16"/>
  <c r="BA50" i="16" s="1"/>
  <c r="I50" i="16"/>
  <c r="AZ688" i="16"/>
  <c r="BB42" i="16" s="1"/>
  <c r="I688" i="16"/>
  <c r="J42" i="16"/>
  <c r="I667" i="16"/>
  <c r="AZ667" i="16"/>
  <c r="BB21" i="16" s="1"/>
  <c r="J21" i="16"/>
  <c r="AY649" i="16"/>
  <c r="BA3" i="16" s="1"/>
  <c r="I3" i="16"/>
  <c r="AB943" i="16"/>
  <c r="AT943" i="16"/>
  <c r="AW942" i="16"/>
  <c r="N966" i="16" a="1"/>
  <c r="N966" i="16" s="1"/>
  <c r="N977" i="16" s="1"/>
  <c r="V966" i="16" a="1"/>
  <c r="V966" i="16" s="1"/>
  <c r="AZ680" i="16"/>
  <c r="BB34" i="16" s="1"/>
  <c r="I680" i="16"/>
  <c r="J34" i="16"/>
  <c r="AZ699" i="16"/>
  <c r="BB53" i="16" s="1"/>
  <c r="I699" i="16"/>
  <c r="J53" i="16"/>
  <c r="AY721" i="16"/>
  <c r="BA75" i="16" s="1"/>
  <c r="I75" i="16"/>
  <c r="I681" i="16"/>
  <c r="AZ681" i="16"/>
  <c r="BB35" i="16" s="1"/>
  <c r="J35" i="16"/>
  <c r="AY728" i="16"/>
  <c r="BA82" i="16" s="1"/>
  <c r="I82" i="16"/>
  <c r="I663" i="16"/>
  <c r="AZ663" i="16"/>
  <c r="BB17" i="16" s="1"/>
  <c r="J17" i="16"/>
  <c r="I674" i="16"/>
  <c r="AZ674" i="16"/>
  <c r="BB28" i="16" s="1"/>
  <c r="J28" i="16"/>
  <c r="I698" i="16"/>
  <c r="AZ698" i="16"/>
  <c r="BB52" i="16" s="1"/>
  <c r="J52" i="16"/>
  <c r="AZ719" i="16"/>
  <c r="BB73" i="16" s="1"/>
  <c r="I719" i="16"/>
  <c r="J73" i="16"/>
  <c r="I703" i="16"/>
  <c r="AZ703" i="16"/>
  <c r="BB57" i="16" s="1"/>
  <c r="J57" i="16"/>
  <c r="AO943" i="16"/>
  <c r="AF954" i="16" s="1"/>
  <c r="T943" i="16"/>
  <c r="Z943" i="16"/>
  <c r="V954" i="16" s="1"/>
  <c r="T966" i="16" a="1"/>
  <c r="T966" i="16" s="1"/>
  <c r="AZ664" i="16"/>
  <c r="BB18" i="16" s="1"/>
  <c r="I664" i="16"/>
  <c r="J18" i="16"/>
  <c r="AD948" i="16"/>
  <c r="V948" i="16"/>
  <c r="AH948" i="16"/>
  <c r="AG948" i="16"/>
  <c r="Z959" i="16" s="1"/>
  <c r="AI948" i="16"/>
  <c r="AA959" i="16" s="1"/>
  <c r="AM948" i="16"/>
  <c r="AE959" i="16" s="1"/>
  <c r="P948" i="16"/>
  <c r="AN948" i="16"/>
  <c r="AR948" i="16"/>
  <c r="AE948" i="16"/>
  <c r="Y959" i="16" s="1"/>
  <c r="AS948" i="16"/>
  <c r="AH959" i="16" s="1"/>
  <c r="Q948" i="16"/>
  <c r="P959" i="16" s="1"/>
  <c r="AO948" i="16"/>
  <c r="AF959" i="16" s="1"/>
  <c r="AL948" i="16"/>
  <c r="AD959" i="16" s="1"/>
  <c r="AF948" i="16"/>
  <c r="T948" i="16"/>
  <c r="AU948" i="16"/>
  <c r="AI959" i="16" s="1"/>
  <c r="AP948" i="16"/>
  <c r="AB948" i="16"/>
  <c r="W948" i="16"/>
  <c r="S959" i="16" s="1"/>
  <c r="R948" i="16"/>
  <c r="AC948" i="16"/>
  <c r="X959" i="16" s="1"/>
  <c r="N948" i="16"/>
  <c r="N959" i="16" s="1"/>
  <c r="U948" i="16"/>
  <c r="R959" i="16" s="1"/>
  <c r="AT948" i="16"/>
  <c r="AQ948" i="16"/>
  <c r="AG959" i="16" s="1"/>
  <c r="Z948" i="16"/>
  <c r="V959" i="16" s="1"/>
  <c r="S948" i="16"/>
  <c r="Q959" i="16" s="1"/>
  <c r="AA948" i="16"/>
  <c r="W959" i="16" s="1"/>
  <c r="O948" i="16"/>
  <c r="O959" i="16" s="1"/>
  <c r="AZ656" i="16"/>
  <c r="BB10" i="16" s="1"/>
  <c r="I656" i="16"/>
  <c r="J10" i="16"/>
  <c r="AZ736" i="16"/>
  <c r="BB90" i="16" s="1"/>
  <c r="I736" i="16"/>
  <c r="J90" i="16"/>
  <c r="I679" i="16"/>
  <c r="AZ679" i="16"/>
  <c r="BB33" i="16" s="1"/>
  <c r="J33" i="16"/>
  <c r="AA966" i="16" a="1"/>
  <c r="AA966" i="16" s="1"/>
  <c r="W977" i="16" s="1"/>
  <c r="Q943" i="16"/>
  <c r="P954" i="16" s="1"/>
  <c r="AH943" i="16"/>
  <c r="AM943" i="16"/>
  <c r="AE954" i="16" s="1"/>
  <c r="AB966" i="16" a="1"/>
  <c r="AB966" i="16" s="1"/>
  <c r="AL966" i="16" a="1"/>
  <c r="AL966" i="16" s="1"/>
  <c r="AD977" i="16" s="1"/>
  <c r="AY660" i="16"/>
  <c r="BA14" i="16" s="1"/>
  <c r="I14" i="16"/>
  <c r="AZ700" i="16"/>
  <c r="BB54" i="16" s="1"/>
  <c r="I700" i="16"/>
  <c r="J54" i="16"/>
  <c r="AZ730" i="16"/>
  <c r="BB84" i="16" s="1"/>
  <c r="I730" i="16"/>
  <c r="J84" i="16"/>
  <c r="I705" i="16"/>
  <c r="AZ705" i="16"/>
  <c r="BB59" i="16" s="1"/>
  <c r="J59" i="16"/>
  <c r="S943" i="16"/>
  <c r="Q954" i="16" s="1"/>
  <c r="I732" i="16"/>
  <c r="AZ732" i="16"/>
  <c r="BB86" i="16" s="1"/>
  <c r="J86" i="16"/>
  <c r="O943" i="16"/>
  <c r="O954" i="16" s="1"/>
  <c r="AE943" i="16"/>
  <c r="Y954" i="16" s="1"/>
  <c r="AU943" i="16"/>
  <c r="AI954" i="16" s="1"/>
  <c r="S966" i="16" a="1"/>
  <c r="S966" i="16" s="1"/>
  <c r="Q977" i="16" s="1"/>
  <c r="AH966" i="16" a="1"/>
  <c r="AH966" i="16" s="1"/>
  <c r="AR966" i="16" a="1"/>
  <c r="AR966" i="16" s="1"/>
  <c r="I669" i="16"/>
  <c r="AZ669" i="16"/>
  <c r="BB23" i="16" s="1"/>
  <c r="J23" i="16"/>
  <c r="AY708" i="16"/>
  <c r="BA62" i="16" s="1"/>
  <c r="I62" i="16"/>
  <c r="AI963" i="16" a="1"/>
  <c r="AI963" i="16" s="1"/>
  <c r="AA974" i="16" s="1"/>
  <c r="AC963" i="16" a="1"/>
  <c r="AC963" i="16" s="1"/>
  <c r="X974" i="16" s="1"/>
  <c r="AP963" i="16" a="1"/>
  <c r="AP963" i="16" s="1"/>
  <c r="U963" i="16" a="1"/>
  <c r="U963" i="16" s="1"/>
  <c r="R974" i="16" s="1"/>
  <c r="O963" i="16" a="1"/>
  <c r="O963" i="16" s="1"/>
  <c r="O974" i="16" s="1"/>
  <c r="AH963" i="16" a="1"/>
  <c r="AH963" i="16" s="1"/>
  <c r="AB963" i="16" a="1"/>
  <c r="AB963" i="16" s="1"/>
  <c r="AU963" i="16" a="1"/>
  <c r="AU963" i="16" s="1"/>
  <c r="AI974" i="16" s="1"/>
  <c r="AO963" i="16" a="1"/>
  <c r="AO963" i="16" s="1"/>
  <c r="AF974" i="16" s="1"/>
  <c r="T963" i="16" a="1"/>
  <c r="T963" i="16" s="1"/>
  <c r="N963" i="16" a="1"/>
  <c r="N963" i="16" s="1"/>
  <c r="N974" i="16" s="1"/>
  <c r="AT963" i="16" a="1"/>
  <c r="AT963" i="16" s="1"/>
  <c r="AN963" i="16" a="1"/>
  <c r="AN963" i="16" s="1"/>
  <c r="S963" i="16" a="1"/>
  <c r="S963" i="16" s="1"/>
  <c r="Q974" i="16" s="1"/>
  <c r="AF963" i="16" a="1"/>
  <c r="AF963" i="16" s="1"/>
  <c r="Z963" i="16" a="1"/>
  <c r="Z963" i="16" s="1"/>
  <c r="V974" i="16" s="1"/>
  <c r="AS963" i="16" a="1"/>
  <c r="AS963" i="16" s="1"/>
  <c r="AH974" i="16" s="1"/>
  <c r="AM963" i="16" a="1"/>
  <c r="AM963" i="16" s="1"/>
  <c r="AE974" i="16" s="1"/>
  <c r="R963" i="16" a="1"/>
  <c r="R963" i="16" s="1"/>
  <c r="AQ963" i="16" a="1"/>
  <c r="AQ963" i="16" s="1"/>
  <c r="AG974" i="16" s="1"/>
  <c r="V963" i="16" a="1"/>
  <c r="V963" i="16" s="1"/>
  <c r="P963" i="16" a="1"/>
  <c r="P963" i="16" s="1"/>
  <c r="AL963" i="16" a="1"/>
  <c r="AL963" i="16" s="1"/>
  <c r="AD974" i="16" s="1"/>
  <c r="Q963" i="16" a="1"/>
  <c r="Q963" i="16" s="1"/>
  <c r="P974" i="16" s="1"/>
  <c r="AG963" i="16" a="1"/>
  <c r="AG963" i="16" s="1"/>
  <c r="Z974" i="16" s="1"/>
  <c r="AE963" i="16" a="1"/>
  <c r="AE963" i="16" s="1"/>
  <c r="Y974" i="16" s="1"/>
  <c r="AM940" i="16"/>
  <c r="AE951" i="16" s="1"/>
  <c r="Z940" i="16"/>
  <c r="V951" i="16" s="1"/>
  <c r="AD963" i="16" a="1"/>
  <c r="AD963" i="16" s="1"/>
  <c r="AA963" i="16" a="1"/>
  <c r="AA963" i="16" s="1"/>
  <c r="W974" i="16" s="1"/>
  <c r="AR963" i="16" a="1"/>
  <c r="AR963" i="16" s="1"/>
  <c r="W963" i="16" a="1"/>
  <c r="W963" i="16" s="1"/>
  <c r="S974" i="16" s="1"/>
  <c r="R940" i="16"/>
  <c r="AS940" i="16"/>
  <c r="AH951" i="16" s="1"/>
  <c r="AR940" i="16"/>
  <c r="AF940" i="16"/>
  <c r="S940" i="16"/>
  <c r="Q951" i="16" s="1"/>
  <c r="AE940" i="16"/>
  <c r="Y951" i="16" s="1"/>
  <c r="AZ3" i="16"/>
  <c r="AT940" i="16"/>
  <c r="AU940" i="16"/>
  <c r="AI951" i="16" s="1"/>
  <c r="AI940" i="16"/>
  <c r="AA951" i="16" s="1"/>
  <c r="N940" i="16"/>
  <c r="N951" i="16" s="1"/>
  <c r="T940" i="16"/>
  <c r="W940" i="16"/>
  <c r="S951" i="16" s="1"/>
  <c r="AA940" i="16"/>
  <c r="W951" i="16" s="1"/>
  <c r="AN940" i="16"/>
  <c r="AP940" i="16"/>
  <c r="AL940" i="16"/>
  <c r="AD951" i="16" s="1"/>
  <c r="O940" i="16"/>
  <c r="O951" i="16" s="1"/>
  <c r="AO940" i="16"/>
  <c r="AF951" i="16" s="1"/>
  <c r="AB940" i="16"/>
  <c r="P940" i="16"/>
  <c r="AC940" i="16"/>
  <c r="X951" i="16" s="1"/>
  <c r="AQ940" i="16"/>
  <c r="AG951" i="16" s="1"/>
  <c r="Q940" i="16"/>
  <c r="P951" i="16" s="1"/>
  <c r="U940" i="16"/>
  <c r="R951" i="16" s="1"/>
  <c r="AD940" i="16"/>
  <c r="AG940" i="16"/>
  <c r="Z951" i="16" s="1"/>
  <c r="AH940" i="16"/>
  <c r="V940" i="16"/>
  <c r="I686" i="16"/>
  <c r="AZ686" i="16"/>
  <c r="BB40" i="16" s="1"/>
  <c r="J40" i="16"/>
  <c r="AF966" i="16" a="1"/>
  <c r="AF966" i="16" s="1"/>
  <c r="AR943" i="16"/>
  <c r="AW965" i="16"/>
  <c r="AT966" i="16" a="1"/>
  <c r="AT966" i="16" s="1"/>
  <c r="AP966" i="16" a="1"/>
  <c r="AP966" i="16" s="1"/>
  <c r="Q966" i="16" a="1"/>
  <c r="Q966" i="16" s="1"/>
  <c r="P977" i="16" s="1"/>
  <c r="AZ652" i="16"/>
  <c r="BB6" i="16" s="1"/>
  <c r="I652" i="16"/>
  <c r="J6" i="16"/>
  <c r="AZ712" i="16"/>
  <c r="BB66" i="16" s="1"/>
  <c r="I712" i="16"/>
  <c r="J66" i="16"/>
  <c r="AZ725" i="16"/>
  <c r="BB79" i="16" s="1"/>
  <c r="I725" i="16"/>
  <c r="J79" i="16"/>
  <c r="P943" i="16"/>
  <c r="AW948" i="16"/>
  <c r="U943" i="16"/>
  <c r="R954" i="16" s="1"/>
  <c r="AA943" i="16"/>
  <c r="W954" i="16" s="1"/>
  <c r="O966" i="16" a="1"/>
  <c r="O966" i="16" s="1"/>
  <c r="O977" i="16" s="1"/>
  <c r="W966" i="16" a="1"/>
  <c r="W966" i="16" s="1"/>
  <c r="S977" i="16" s="1"/>
  <c r="AY672" i="16"/>
  <c r="BA26" i="16" s="1"/>
  <c r="I26" i="16"/>
  <c r="AZ692" i="16"/>
  <c r="BB46" i="16" s="1"/>
  <c r="I692" i="16"/>
  <c r="J46" i="16"/>
  <c r="AF971" i="16" a="1"/>
  <c r="AF971" i="16" s="1"/>
  <c r="W943" i="16"/>
  <c r="S954" i="16" s="1"/>
  <c r="AY733" i="16"/>
  <c r="BA87" i="16" s="1"/>
  <c r="I87" i="16"/>
  <c r="AZ731" i="16"/>
  <c r="BB85" i="16" s="1"/>
  <c r="I731" i="16"/>
  <c r="J85" i="16"/>
  <c r="AZ676" i="16"/>
  <c r="BB30" i="16" s="1"/>
  <c r="I676" i="16"/>
  <c r="J30" i="16"/>
  <c r="AZ687" i="16"/>
  <c r="BB41" i="16" s="1"/>
  <c r="I687" i="16"/>
  <c r="J41" i="16"/>
  <c r="I720" i="16"/>
  <c r="AZ720" i="16"/>
  <c r="BB74" i="16" s="1"/>
  <c r="J74" i="16"/>
  <c r="AY684" i="16"/>
  <c r="BA38" i="16" s="1"/>
  <c r="I38" i="16"/>
  <c r="I657" i="16"/>
  <c r="AZ657" i="16"/>
  <c r="BB11" i="16" s="1"/>
  <c r="J11" i="16"/>
  <c r="AC943" i="16"/>
  <c r="X954" i="16" s="1"/>
  <c r="R943" i="16"/>
  <c r="AI943" i="16"/>
  <c r="AA954" i="16" s="1"/>
  <c r="AN943" i="16"/>
  <c r="U966" i="16" a="1"/>
  <c r="U966" i="16" s="1"/>
  <c r="R977" i="16" s="1"/>
  <c r="AE966" i="16" a="1"/>
  <c r="AE966" i="16" s="1"/>
  <c r="Y977" i="16" s="1"/>
  <c r="I651" i="16"/>
  <c r="AZ651" i="16"/>
  <c r="BB5" i="16" s="1"/>
  <c r="J5" i="16"/>
  <c r="I657" i="15"/>
  <c r="AZ657" i="15"/>
  <c r="BB11" i="15" s="1"/>
  <c r="J11" i="15"/>
  <c r="I712" i="15"/>
  <c r="AZ712" i="15"/>
  <c r="BB66" i="15" s="1"/>
  <c r="J66" i="15"/>
  <c r="AZ683" i="15"/>
  <c r="BB37" i="15" s="1"/>
  <c r="I683" i="15"/>
  <c r="J37" i="15"/>
  <c r="AN971" i="15" a="1"/>
  <c r="AN971" i="15" s="1"/>
  <c r="I710" i="15"/>
  <c r="AZ710" i="15"/>
  <c r="BB64" i="15" s="1"/>
  <c r="J64" i="15"/>
  <c r="I705" i="15"/>
  <c r="AZ705" i="15"/>
  <c r="BB59" i="15" s="1"/>
  <c r="J59" i="15"/>
  <c r="AM948" i="15"/>
  <c r="AE959" i="15" s="1"/>
  <c r="AY677" i="15"/>
  <c r="BA31" i="15" s="1"/>
  <c r="I31" i="15"/>
  <c r="AZ664" i="15"/>
  <c r="BB18" i="15" s="1"/>
  <c r="I664" i="15"/>
  <c r="J18" i="15"/>
  <c r="AI948" i="15"/>
  <c r="AA959" i="15" s="1"/>
  <c r="AF948" i="15"/>
  <c r="AU948" i="15"/>
  <c r="AI959" i="15" s="1"/>
  <c r="Z948" i="15"/>
  <c r="V959" i="15" s="1"/>
  <c r="O948" i="15"/>
  <c r="O959" i="15" s="1"/>
  <c r="AN948" i="15"/>
  <c r="AY713" i="15"/>
  <c r="BA67" i="15" s="1"/>
  <c r="I67" i="15"/>
  <c r="AH948" i="15"/>
  <c r="AB948" i="15"/>
  <c r="AY653" i="15"/>
  <c r="BA7" i="15" s="1"/>
  <c r="I7" i="15"/>
  <c r="I686" i="15"/>
  <c r="AZ686" i="15"/>
  <c r="BB40" i="15" s="1"/>
  <c r="J40" i="15"/>
  <c r="AI943" i="15"/>
  <c r="AA954" i="15" s="1"/>
  <c r="AC943" i="15"/>
  <c r="X954" i="15" s="1"/>
  <c r="AF943" i="15"/>
  <c r="AA966" i="15" a="1"/>
  <c r="AA966" i="15" s="1"/>
  <c r="W977" i="15" s="1"/>
  <c r="AI966" i="15" a="1"/>
  <c r="AI966" i="15" s="1"/>
  <c r="AA977" i="15" s="1"/>
  <c r="AY665" i="15"/>
  <c r="BA19" i="15" s="1"/>
  <c r="I19" i="15"/>
  <c r="I717" i="15"/>
  <c r="AZ717" i="15"/>
  <c r="BB71" i="15" s="1"/>
  <c r="J71" i="15"/>
  <c r="AS971" i="15" a="1"/>
  <c r="AS971" i="15" s="1"/>
  <c r="AH982" i="15" s="1"/>
  <c r="AZ707" i="15"/>
  <c r="BB61" i="15" s="1"/>
  <c r="I707" i="15"/>
  <c r="J61" i="15"/>
  <c r="T948" i="15"/>
  <c r="AG948" i="15"/>
  <c r="Z959" i="15" s="1"/>
  <c r="R948" i="15"/>
  <c r="AO948" i="15"/>
  <c r="AF959" i="15" s="1"/>
  <c r="AE948" i="15"/>
  <c r="Y959" i="15" s="1"/>
  <c r="AH943" i="15"/>
  <c r="O943" i="15"/>
  <c r="O954" i="15" s="1"/>
  <c r="R943" i="15"/>
  <c r="S966" i="15" a="1"/>
  <c r="S966" i="15" s="1"/>
  <c r="Q977" i="15" s="1"/>
  <c r="AZ659" i="15"/>
  <c r="BB13" i="15" s="1"/>
  <c r="I659" i="15"/>
  <c r="J13" i="15"/>
  <c r="AZ676" i="15"/>
  <c r="BB30" i="15" s="1"/>
  <c r="I676" i="15"/>
  <c r="J30" i="15"/>
  <c r="AZ668" i="15"/>
  <c r="BB22" i="15" s="1"/>
  <c r="I668" i="15"/>
  <c r="J22" i="15"/>
  <c r="I735" i="15"/>
  <c r="AZ735" i="15"/>
  <c r="BB89" i="15" s="1"/>
  <c r="J89" i="15"/>
  <c r="W948" i="15"/>
  <c r="S959" i="15" s="1"/>
  <c r="AZ716" i="15"/>
  <c r="BB70" i="15" s="1"/>
  <c r="I716" i="15"/>
  <c r="J70" i="15"/>
  <c r="I722" i="15"/>
  <c r="AZ722" i="15"/>
  <c r="BB76" i="15" s="1"/>
  <c r="J76" i="15"/>
  <c r="AQ316" i="15" a="1"/>
  <c r="AQ316" i="15" s="1"/>
  <c r="AK316" i="15" a="1"/>
  <c r="AK316" i="15" s="1"/>
  <c r="AT316" i="15" a="1"/>
  <c r="AT316" i="15" s="1"/>
  <c r="AN316" i="15" a="1"/>
  <c r="AN316" i="15" s="1"/>
  <c r="S316" i="15" a="1"/>
  <c r="S316" i="15" s="1"/>
  <c r="M316" i="15" a="1"/>
  <c r="M316" i="15" s="1"/>
  <c r="AS316" i="15" a="1"/>
  <c r="AS316" i="15" s="1"/>
  <c r="R316" i="15" a="1"/>
  <c r="R316" i="15" s="1"/>
  <c r="AR316" i="15" a="1"/>
  <c r="AR316" i="15" s="1"/>
  <c r="AD316" i="15" a="1"/>
  <c r="AD316" i="15" s="1"/>
  <c r="AI316" i="15" a="1"/>
  <c r="AI316" i="15" s="1"/>
  <c r="AC316" i="15" a="1"/>
  <c r="AC316" i="15" s="1"/>
  <c r="AT294" i="15"/>
  <c r="AH294" i="15"/>
  <c r="V294" i="15"/>
  <c r="AP316" i="15" a="1"/>
  <c r="AP316" i="15" s="1"/>
  <c r="V316" i="15" a="1"/>
  <c r="V316" i="15" s="1"/>
  <c r="P316" i="15" a="1"/>
  <c r="P316" i="15" s="1"/>
  <c r="AH316" i="15" a="1"/>
  <c r="AH316" i="15" s="1"/>
  <c r="AB316" i="15" a="1"/>
  <c r="AB316" i="15" s="1"/>
  <c r="AO316" i="15" a="1"/>
  <c r="AO316" i="15" s="1"/>
  <c r="U316" i="15" a="1"/>
  <c r="U316" i="15" s="1"/>
  <c r="O316" i="15" a="1"/>
  <c r="O316" i="15" s="1"/>
  <c r="AA316" i="15" a="1"/>
  <c r="AA316" i="15" s="1"/>
  <c r="AK294" i="15"/>
  <c r="AM316" i="15" a="1"/>
  <c r="AM316" i="15" s="1"/>
  <c r="W316" i="15" a="1"/>
  <c r="W316" i="15" s="1"/>
  <c r="AL316" i="15" a="1"/>
  <c r="AL316" i="15" s="1"/>
  <c r="AG316" i="15" a="1"/>
  <c r="AG316" i="15" s="1"/>
  <c r="AP294" i="15"/>
  <c r="AC294" i="15"/>
  <c r="P294" i="15"/>
  <c r="AF316" i="15" a="1"/>
  <c r="AF316" i="15" s="1"/>
  <c r="Z316" i="15" a="1"/>
  <c r="Z316" i="15" s="1"/>
  <c r="U294" i="15"/>
  <c r="Y316" i="15" a="1"/>
  <c r="Y316" i="15" s="1"/>
  <c r="AI294" i="15"/>
  <c r="T294" i="15"/>
  <c r="T316" i="15" a="1"/>
  <c r="T316" i="15" s="1"/>
  <c r="AG294" i="15"/>
  <c r="S294" i="15"/>
  <c r="AF294" i="15"/>
  <c r="R294" i="15"/>
  <c r="Q316" i="15" a="1"/>
  <c r="Q316" i="15" s="1"/>
  <c r="AU316" i="15" a="1"/>
  <c r="AU316" i="15" s="1"/>
  <c r="N316" i="15" a="1"/>
  <c r="N316" i="15" s="1"/>
  <c r="AQ294" i="15"/>
  <c r="AA294" i="15"/>
  <c r="M294" i="15"/>
  <c r="AL294" i="15"/>
  <c r="W294" i="15"/>
  <c r="AE294" i="15"/>
  <c r="AD294" i="15"/>
  <c r="AB294" i="15"/>
  <c r="Z294" i="15"/>
  <c r="Y294" i="15"/>
  <c r="AE316" i="15" a="1"/>
  <c r="AE316" i="15" s="1"/>
  <c r="AU294" i="15"/>
  <c r="AS294" i="15"/>
  <c r="Q294" i="15"/>
  <c r="AR294" i="15"/>
  <c r="O294" i="15"/>
  <c r="AM294" i="15"/>
  <c r="AO294" i="15"/>
  <c r="N294" i="15"/>
  <c r="AN294" i="15"/>
  <c r="AZ693" i="15"/>
  <c r="BB47" i="15" s="1"/>
  <c r="I693" i="15"/>
  <c r="J47" i="15"/>
  <c r="V948" i="15"/>
  <c r="AZ652" i="15"/>
  <c r="BB6" i="15" s="1"/>
  <c r="I652" i="15"/>
  <c r="J6" i="15"/>
  <c r="AD971" i="15" a="1"/>
  <c r="AD971" i="15" s="1"/>
  <c r="AO943" i="15"/>
  <c r="AF954" i="15" s="1"/>
  <c r="AP943" i="15"/>
  <c r="AS943" i="15"/>
  <c r="AH954" i="15" s="1"/>
  <c r="AG966" i="15" a="1"/>
  <c r="AG966" i="15" s="1"/>
  <c r="Z977" i="15" s="1"/>
  <c r="I729" i="15"/>
  <c r="AZ729" i="15"/>
  <c r="BB83" i="15" s="1"/>
  <c r="J83" i="15"/>
  <c r="Q948" i="15"/>
  <c r="P959" i="15" s="1"/>
  <c r="I711" i="15"/>
  <c r="AZ711" i="15"/>
  <c r="BB65" i="15" s="1"/>
  <c r="J65" i="15"/>
  <c r="S948" i="15"/>
  <c r="Q959" i="15" s="1"/>
  <c r="AZ654" i="15"/>
  <c r="BB8" i="15" s="1"/>
  <c r="I654" i="15"/>
  <c r="J8" i="15"/>
  <c r="AZ719" i="15"/>
  <c r="BB73" i="15" s="1"/>
  <c r="I719" i="15"/>
  <c r="J73" i="15"/>
  <c r="AU943" i="15"/>
  <c r="AI954" i="15" s="1"/>
  <c r="P943" i="15"/>
  <c r="AP948" i="15"/>
  <c r="S971" i="15" a="1"/>
  <c r="S971" i="15" s="1"/>
  <c r="Q982" i="15" s="1"/>
  <c r="AY671" i="15"/>
  <c r="BA25" i="15" s="1"/>
  <c r="I25" i="15"/>
  <c r="AZ675" i="15"/>
  <c r="BB29" i="15" s="1"/>
  <c r="I675" i="15"/>
  <c r="J29" i="15"/>
  <c r="AY732" i="15"/>
  <c r="BA86" i="15" s="1"/>
  <c r="I86" i="15"/>
  <c r="I650" i="15"/>
  <c r="AZ650" i="15"/>
  <c r="BB4" i="15" s="1"/>
  <c r="J4" i="15"/>
  <c r="AL971" i="15" a="1"/>
  <c r="AL971" i="15" s="1"/>
  <c r="AD982" i="15" s="1"/>
  <c r="Z971" i="15" a="1"/>
  <c r="Z971" i="15" s="1"/>
  <c r="V982" i="15" s="1"/>
  <c r="AR971" i="15" a="1"/>
  <c r="AR971" i="15" s="1"/>
  <c r="AE971" i="15" a="1"/>
  <c r="AE971" i="15" s="1"/>
  <c r="Y982" i="15" s="1"/>
  <c r="AH971" i="15" a="1"/>
  <c r="AH971" i="15" s="1"/>
  <c r="AC971" i="15" a="1"/>
  <c r="AC971" i="15" s="1"/>
  <c r="X982" i="15" s="1"/>
  <c r="Q971" i="15" a="1"/>
  <c r="Q971" i="15" s="1"/>
  <c r="P982" i="15" s="1"/>
  <c r="AD943" i="15"/>
  <c r="S943" i="15"/>
  <c r="Q954" i="15" s="1"/>
  <c r="AU966" i="15" a="1"/>
  <c r="AU966" i="15" s="1"/>
  <c r="AI977" i="15" s="1"/>
  <c r="P966" i="15" a="1"/>
  <c r="P966" i="15" s="1"/>
  <c r="AZ730" i="15"/>
  <c r="BB84" i="15" s="1"/>
  <c r="I730" i="15"/>
  <c r="J84" i="15"/>
  <c r="AA948" i="15"/>
  <c r="W959" i="15" s="1"/>
  <c r="AF966" i="15" a="1"/>
  <c r="AF966" i="15" s="1"/>
  <c r="AO966" i="15" a="1"/>
  <c r="AO966" i="15" s="1"/>
  <c r="AF977" i="15" s="1"/>
  <c r="AW971" i="15"/>
  <c r="AZ682" i="15"/>
  <c r="BB36" i="15" s="1"/>
  <c r="I682" i="15"/>
  <c r="J36" i="15"/>
  <c r="AS948" i="15"/>
  <c r="AH959" i="15" s="1"/>
  <c r="AZ718" i="15"/>
  <c r="BB72" i="15" s="1"/>
  <c r="I718" i="15"/>
  <c r="J72" i="15"/>
  <c r="AT971" i="15" a="1"/>
  <c r="AT971" i="15" s="1"/>
  <c r="N948" i="15"/>
  <c r="N959" i="15" s="1"/>
  <c r="AZ702" i="15"/>
  <c r="BB56" i="15" s="1"/>
  <c r="I702" i="15"/>
  <c r="J56" i="15"/>
  <c r="AY649" i="15"/>
  <c r="BA3" i="15" s="1"/>
  <c r="I3" i="15"/>
  <c r="W943" i="15"/>
  <c r="S954" i="15" s="1"/>
  <c r="AQ943" i="15"/>
  <c r="AG954" i="15" s="1"/>
  <c r="AG943" i="15"/>
  <c r="Z954" i="15" s="1"/>
  <c r="N966" i="15" a="1"/>
  <c r="N966" i="15" s="1"/>
  <c r="N977" i="15" s="1"/>
  <c r="V966" i="15" a="1"/>
  <c r="V966" i="15" s="1"/>
  <c r="AZ706" i="15"/>
  <c r="BB60" i="15" s="1"/>
  <c r="I706" i="15"/>
  <c r="J60" i="15"/>
  <c r="AF971" i="15" a="1"/>
  <c r="AF971" i="15" s="1"/>
  <c r="AY736" i="15"/>
  <c r="BA90" i="15" s="1"/>
  <c r="I90" i="15"/>
  <c r="AY684" i="15"/>
  <c r="BA38" i="15" s="1"/>
  <c r="I38" i="15"/>
  <c r="AY689" i="15"/>
  <c r="BA43" i="15" s="1"/>
  <c r="I43" i="15"/>
  <c r="AY725" i="15"/>
  <c r="BA79" i="15" s="1"/>
  <c r="I79" i="15"/>
  <c r="AZ651" i="15"/>
  <c r="BB5" i="15" s="1"/>
  <c r="I651" i="15"/>
  <c r="J5" i="15"/>
  <c r="T971" i="15" a="1"/>
  <c r="T971" i="15" s="1"/>
  <c r="AL943" i="15"/>
  <c r="AD954" i="15" s="1"/>
  <c r="AW948" i="15"/>
  <c r="AT943" i="15"/>
  <c r="T966" i="15" a="1"/>
  <c r="T966" i="15" s="1"/>
  <c r="AD966" i="15" a="1"/>
  <c r="AD966" i="15" s="1"/>
  <c r="AM971" i="15" a="1"/>
  <c r="AM971" i="15" s="1"/>
  <c r="AE982" i="15" s="1"/>
  <c r="I734" i="15"/>
  <c r="AZ734" i="15"/>
  <c r="BB88" i="15" s="1"/>
  <c r="J88" i="15"/>
  <c r="AY720" i="15"/>
  <c r="BA74" i="15" s="1"/>
  <c r="I74" i="15"/>
  <c r="I700" i="15"/>
  <c r="AZ700" i="15"/>
  <c r="BB54" i="15" s="1"/>
  <c r="J54" i="15"/>
  <c r="AZ680" i="15"/>
  <c r="BB34" i="15" s="1"/>
  <c r="I680" i="15"/>
  <c r="J34" i="15"/>
  <c r="I662" i="15"/>
  <c r="AZ662" i="15"/>
  <c r="BB16" i="15" s="1"/>
  <c r="J16" i="15"/>
  <c r="AZ695" i="15"/>
  <c r="BB49" i="15" s="1"/>
  <c r="I695" i="15"/>
  <c r="J49" i="15"/>
  <c r="AZ678" i="15"/>
  <c r="BB32" i="15" s="1"/>
  <c r="I678" i="15"/>
  <c r="J32" i="15"/>
  <c r="AQ971" i="15" a="1"/>
  <c r="AQ971" i="15" s="1"/>
  <c r="AG982" i="15" s="1"/>
  <c r="AZ688" i="15"/>
  <c r="BB42" i="15" s="1"/>
  <c r="I688" i="15"/>
  <c r="J42" i="15"/>
  <c r="AU971" i="15" a="1"/>
  <c r="AU971" i="15" s="1"/>
  <c r="AI982" i="15" s="1"/>
  <c r="N943" i="15"/>
  <c r="N954" i="15" s="1"/>
  <c r="AW942" i="15"/>
  <c r="R966" i="15" a="1"/>
  <c r="R966" i="15" s="1"/>
  <c r="AM966" i="15" a="1"/>
  <c r="AM966" i="15" s="1"/>
  <c r="AE977" i="15" s="1"/>
  <c r="AB966" i="15" a="1"/>
  <c r="AB966" i="15" s="1"/>
  <c r="AL966" i="15" a="1"/>
  <c r="AL966" i="15" s="1"/>
  <c r="AD977" i="15" s="1"/>
  <c r="U971" i="15" a="1"/>
  <c r="U971" i="15" s="1"/>
  <c r="R982" i="15" s="1"/>
  <c r="AQ948" i="15"/>
  <c r="AG959" i="15" s="1"/>
  <c r="AZ687" i="15"/>
  <c r="BB41" i="15" s="1"/>
  <c r="I687" i="15"/>
  <c r="J41" i="15"/>
  <c r="I724" i="15"/>
  <c r="AZ724" i="15"/>
  <c r="BB78" i="15" s="1"/>
  <c r="J78" i="15"/>
  <c r="AG971" i="15" a="1"/>
  <c r="AG971" i="15" s="1"/>
  <c r="Z982" i="15" s="1"/>
  <c r="T943" i="15"/>
  <c r="Z943" i="15"/>
  <c r="V954" i="15" s="1"/>
  <c r="Q943" i="15"/>
  <c r="P954" i="15" s="1"/>
  <c r="AS966" i="15" a="1"/>
  <c r="AS966" i="15" s="1"/>
  <c r="AH977" i="15" s="1"/>
  <c r="AH966" i="15" a="1"/>
  <c r="AH966" i="15" s="1"/>
  <c r="AR966" i="15" a="1"/>
  <c r="AR966" i="15" s="1"/>
  <c r="AC948" i="15"/>
  <c r="X959" i="15" s="1"/>
  <c r="AR948" i="15"/>
  <c r="AL948" i="15"/>
  <c r="AD959" i="15" s="1"/>
  <c r="I674" i="15"/>
  <c r="AZ674" i="15"/>
  <c r="BB28" i="15" s="1"/>
  <c r="J28" i="15"/>
  <c r="I681" i="15"/>
  <c r="AZ681" i="15"/>
  <c r="BB35" i="15" s="1"/>
  <c r="J35" i="15"/>
  <c r="AZ670" i="15"/>
  <c r="BB24" i="15" s="1"/>
  <c r="I670" i="15"/>
  <c r="J24" i="15"/>
  <c r="AI971" i="15" a="1"/>
  <c r="AI971" i="15" s="1"/>
  <c r="AA982" i="15" s="1"/>
  <c r="I669" i="15"/>
  <c r="AZ669" i="15"/>
  <c r="BB23" i="15" s="1"/>
  <c r="J23" i="15"/>
  <c r="AZ694" i="15"/>
  <c r="BB48" i="15" s="1"/>
  <c r="I694" i="15"/>
  <c r="J48" i="15"/>
  <c r="U943" i="15"/>
  <c r="R954" i="15" s="1"/>
  <c r="AM943" i="15"/>
  <c r="AE954" i="15" s="1"/>
  <c r="AE943" i="15"/>
  <c r="Y954" i="15" s="1"/>
  <c r="AN966" i="15" a="1"/>
  <c r="AN966" i="15" s="1"/>
  <c r="AP966" i="15" a="1"/>
  <c r="AP966" i="15" s="1"/>
  <c r="Q966" i="15" a="1"/>
  <c r="Q966" i="15" s="1"/>
  <c r="P977" i="15" s="1"/>
  <c r="N971" i="15" a="1"/>
  <c r="N971" i="15" s="1"/>
  <c r="N982" i="15" s="1"/>
  <c r="I699" i="15"/>
  <c r="AZ699" i="15"/>
  <c r="BB53" i="15" s="1"/>
  <c r="J53" i="15"/>
  <c r="P971" i="15" a="1"/>
  <c r="P971" i="15" s="1"/>
  <c r="AY701" i="15"/>
  <c r="BA55" i="15" s="1"/>
  <c r="I55" i="15"/>
  <c r="AP971" i="15" a="1"/>
  <c r="AP971" i="15" s="1"/>
  <c r="AZ658" i="15"/>
  <c r="BB12" i="15" s="1"/>
  <c r="I658" i="15"/>
  <c r="J12" i="15"/>
  <c r="AT948" i="15"/>
  <c r="V943" i="15"/>
  <c r="AA943" i="15"/>
  <c r="W954" i="15" s="1"/>
  <c r="AR943" i="15"/>
  <c r="AT966" i="15" a="1"/>
  <c r="AT966" i="15" s="1"/>
  <c r="O966" i="15" a="1"/>
  <c r="O966" i="15" s="1"/>
  <c r="O977" i="15" s="1"/>
  <c r="W966" i="15" a="1"/>
  <c r="W966" i="15" s="1"/>
  <c r="S977" i="15" s="1"/>
  <c r="AY663" i="15"/>
  <c r="BA17" i="15" s="1"/>
  <c r="I17" i="15"/>
  <c r="AO971" i="15" a="1"/>
  <c r="AO971" i="15" s="1"/>
  <c r="AF982" i="15" s="1"/>
  <c r="I723" i="15"/>
  <c r="AZ723" i="15"/>
  <c r="BB77" i="15" s="1"/>
  <c r="J77" i="15"/>
  <c r="R971" i="15" a="1"/>
  <c r="R971" i="15" s="1"/>
  <c r="P948" i="15"/>
  <c r="AY727" i="15"/>
  <c r="BA81" i="15" s="1"/>
  <c r="I81" i="15"/>
  <c r="W971" i="15" a="1"/>
  <c r="W971" i="15" s="1"/>
  <c r="S982" i="15" s="1"/>
  <c r="AB971" i="15" a="1"/>
  <c r="AB971" i="15" s="1"/>
  <c r="AY696" i="15"/>
  <c r="BA50" i="15" s="1"/>
  <c r="I50" i="15"/>
  <c r="AB943" i="15"/>
  <c r="AN943" i="15"/>
  <c r="Z966" i="15" a="1"/>
  <c r="Z966" i="15" s="1"/>
  <c r="V977" i="15" s="1"/>
  <c r="AW965" i="15"/>
  <c r="U966" i="15" a="1"/>
  <c r="U966" i="15" s="1"/>
  <c r="R977" i="15" s="1"/>
  <c r="AE966" i="15" a="1"/>
  <c r="AE966" i="15" s="1"/>
  <c r="Y977" i="15" s="1"/>
  <c r="I698" i="15"/>
  <c r="AZ698" i="15"/>
  <c r="BB52" i="15" s="1"/>
  <c r="J52" i="15"/>
  <c r="AA971" i="15" a="1"/>
  <c r="AA971" i="15" s="1"/>
  <c r="W982" i="15" s="1"/>
  <c r="AY708" i="15"/>
  <c r="BA62" i="15" s="1"/>
  <c r="I62" i="15"/>
  <c r="O971" i="15" a="1"/>
  <c r="O971" i="15" s="1"/>
  <c r="O982" i="15" s="1"/>
  <c r="V971" i="15" a="1"/>
  <c r="V971" i="15" s="1"/>
  <c r="AZ659" i="14"/>
  <c r="BB13" i="14" s="1"/>
  <c r="I659" i="14"/>
  <c r="J13" i="14"/>
  <c r="I729" i="14"/>
  <c r="AZ729" i="14"/>
  <c r="BB83" i="14" s="1"/>
  <c r="J83" i="14"/>
  <c r="AY732" i="14"/>
  <c r="BA86" i="14" s="1"/>
  <c r="I86" i="14"/>
  <c r="AG943" i="14"/>
  <c r="Z954" i="14" s="1"/>
  <c r="AI943" i="14"/>
  <c r="AA954" i="14" s="1"/>
  <c r="N943" i="14"/>
  <c r="N954" i="14" s="1"/>
  <c r="AG966" i="14" a="1"/>
  <c r="AG966" i="14" s="1"/>
  <c r="Z977" i="14" s="1"/>
  <c r="AQ966" i="14" a="1"/>
  <c r="AQ966" i="14" s="1"/>
  <c r="AG977" i="14" s="1"/>
  <c r="AZ695" i="14"/>
  <c r="BB49" i="14" s="1"/>
  <c r="I695" i="14"/>
  <c r="J49" i="14"/>
  <c r="AZ675" i="14"/>
  <c r="BB29" i="14" s="1"/>
  <c r="I675" i="14"/>
  <c r="J29" i="14"/>
  <c r="AZ735" i="14"/>
  <c r="BB89" i="14" s="1"/>
  <c r="I735" i="14"/>
  <c r="J89" i="14"/>
  <c r="AB940" i="14"/>
  <c r="AZ730" i="14"/>
  <c r="BB84" i="14" s="1"/>
  <c r="I730" i="14"/>
  <c r="J84" i="14"/>
  <c r="I672" i="14"/>
  <c r="AZ672" i="14"/>
  <c r="BB26" i="14" s="1"/>
  <c r="J26" i="14"/>
  <c r="AZ673" i="14"/>
  <c r="BB27" i="14" s="1"/>
  <c r="I673" i="14"/>
  <c r="J27" i="14"/>
  <c r="AZ671" i="14"/>
  <c r="BB25" i="14" s="1"/>
  <c r="I671" i="14"/>
  <c r="J25" i="14"/>
  <c r="AZ670" i="14"/>
  <c r="BB24" i="14" s="1"/>
  <c r="I670" i="14"/>
  <c r="J24" i="14"/>
  <c r="AS966" i="14" a="1"/>
  <c r="AS966" i="14" s="1"/>
  <c r="AH977" i="14" s="1"/>
  <c r="R966" i="14" a="1"/>
  <c r="R966" i="14" s="1"/>
  <c r="AB943" i="14"/>
  <c r="AO966" i="14" a="1"/>
  <c r="AO966" i="14" s="1"/>
  <c r="AF977" i="14" s="1"/>
  <c r="AW971" i="14"/>
  <c r="AY666" i="14"/>
  <c r="BA20" i="14" s="1"/>
  <c r="I20" i="14"/>
  <c r="AZ683" i="14"/>
  <c r="BB37" i="14" s="1"/>
  <c r="I683" i="14"/>
  <c r="J37" i="14"/>
  <c r="AZ736" i="14"/>
  <c r="BB90" i="14" s="1"/>
  <c r="I736" i="14"/>
  <c r="J90" i="14"/>
  <c r="AZ664" i="14"/>
  <c r="BB18" i="14" s="1"/>
  <c r="I664" i="14"/>
  <c r="J18" i="14"/>
  <c r="R948" i="14"/>
  <c r="AD948" i="14"/>
  <c r="P948" i="14"/>
  <c r="AL948" i="14"/>
  <c r="AD959" i="14" s="1"/>
  <c r="W948" i="14"/>
  <c r="S959" i="14" s="1"/>
  <c r="V948" i="14"/>
  <c r="AI948" i="14"/>
  <c r="AA959" i="14" s="1"/>
  <c r="AH948" i="14"/>
  <c r="AP948" i="14"/>
  <c r="AR948" i="14"/>
  <c r="AC948" i="14"/>
  <c r="X959" i="14" s="1"/>
  <c r="AO948" i="14"/>
  <c r="AF959" i="14" s="1"/>
  <c r="T948" i="14"/>
  <c r="U948" i="14"/>
  <c r="R959" i="14" s="1"/>
  <c r="AT948" i="14"/>
  <c r="AU948" i="14"/>
  <c r="AI959" i="14" s="1"/>
  <c r="AE948" i="14"/>
  <c r="Y959" i="14" s="1"/>
  <c r="O948" i="14"/>
  <c r="O959" i="14" s="1"/>
  <c r="AB948" i="14"/>
  <c r="AN948" i="14"/>
  <c r="AM948" i="14"/>
  <c r="AE959" i="14" s="1"/>
  <c r="AG948" i="14"/>
  <c r="Z959" i="14" s="1"/>
  <c r="Q948" i="14"/>
  <c r="P959" i="14" s="1"/>
  <c r="N948" i="14"/>
  <c r="N959" i="14" s="1"/>
  <c r="AA948" i="14"/>
  <c r="W959" i="14" s="1"/>
  <c r="Z948" i="14"/>
  <c r="V959" i="14" s="1"/>
  <c r="S948" i="14"/>
  <c r="Q959" i="14" s="1"/>
  <c r="AS948" i="14"/>
  <c r="AH959" i="14" s="1"/>
  <c r="AF948" i="14"/>
  <c r="AQ948" i="14"/>
  <c r="AG959" i="14" s="1"/>
  <c r="I705" i="14"/>
  <c r="AZ705" i="14"/>
  <c r="BB59" i="14" s="1"/>
  <c r="J59" i="14"/>
  <c r="AY655" i="14"/>
  <c r="BA9" i="14" s="1"/>
  <c r="I9" i="14"/>
  <c r="AY708" i="14"/>
  <c r="BA62" i="14" s="1"/>
  <c r="I62" i="14"/>
  <c r="I693" i="14"/>
  <c r="AZ693" i="14"/>
  <c r="BB47" i="14" s="1"/>
  <c r="J47" i="14"/>
  <c r="P943" i="14"/>
  <c r="V943" i="14"/>
  <c r="AO943" i="14"/>
  <c r="AF954" i="14" s="1"/>
  <c r="AU966" i="14" a="1"/>
  <c r="AU966" i="14" s="1"/>
  <c r="AI977" i="14" s="1"/>
  <c r="P966" i="14" a="1"/>
  <c r="P966" i="14" s="1"/>
  <c r="AZ694" i="14"/>
  <c r="BB48" i="14" s="1"/>
  <c r="I694" i="14"/>
  <c r="J48" i="14"/>
  <c r="AZ661" i="14"/>
  <c r="BB15" i="14" s="1"/>
  <c r="I661" i="14"/>
  <c r="J15" i="14"/>
  <c r="AZ706" i="14"/>
  <c r="BB60" i="14" s="1"/>
  <c r="I706" i="14"/>
  <c r="J60" i="14"/>
  <c r="I698" i="14"/>
  <c r="AZ698" i="14"/>
  <c r="BB52" i="14" s="1"/>
  <c r="J52" i="14"/>
  <c r="I710" i="14"/>
  <c r="AZ710" i="14"/>
  <c r="BB64" i="14" s="1"/>
  <c r="J64" i="14"/>
  <c r="AY649" i="14"/>
  <c r="BA3" i="14" s="1"/>
  <c r="I3" i="14"/>
  <c r="AD943" i="14"/>
  <c r="W943" i="14"/>
  <c r="S954" i="14" s="1"/>
  <c r="O943" i="14"/>
  <c r="O954" i="14" s="1"/>
  <c r="N966" i="14" a="1"/>
  <c r="N966" i="14" s="1"/>
  <c r="N977" i="14" s="1"/>
  <c r="V966" i="14" a="1"/>
  <c r="V966" i="14" s="1"/>
  <c r="AY712" i="14"/>
  <c r="BA66" i="14" s="1"/>
  <c r="I66" i="14"/>
  <c r="AZ718" i="14"/>
  <c r="BB72" i="14" s="1"/>
  <c r="I718" i="14"/>
  <c r="J72" i="14"/>
  <c r="AZ707" i="14"/>
  <c r="BB61" i="14" s="1"/>
  <c r="I707" i="14"/>
  <c r="J61" i="14"/>
  <c r="AU943" i="14"/>
  <c r="AI954" i="14" s="1"/>
  <c r="AI966" i="14" a="1"/>
  <c r="AI966" i="14" s="1"/>
  <c r="AA977" i="14" s="1"/>
  <c r="AY692" i="14"/>
  <c r="BA46" i="14" s="1"/>
  <c r="I46" i="14"/>
  <c r="AQ943" i="14"/>
  <c r="AG954" i="14" s="1"/>
  <c r="AL943" i="14"/>
  <c r="AD954" i="14" s="1"/>
  <c r="AC943" i="14"/>
  <c r="X954" i="14" s="1"/>
  <c r="T966" i="14" a="1"/>
  <c r="T966" i="14" s="1"/>
  <c r="AZ18" i="14"/>
  <c r="Z316" i="14" s="1" a="1"/>
  <c r="Z316" i="14" s="1"/>
  <c r="AO940" i="14"/>
  <c r="AF951" i="14" s="1"/>
  <c r="S940" i="14"/>
  <c r="Q951" i="14" s="1"/>
  <c r="AP940" i="14"/>
  <c r="AZ723" i="14"/>
  <c r="BB77" i="14" s="1"/>
  <c r="I723" i="14"/>
  <c r="J77" i="14"/>
  <c r="S966" i="14" a="1"/>
  <c r="S966" i="14" s="1"/>
  <c r="Q977" i="14" s="1"/>
  <c r="AZ731" i="14"/>
  <c r="BB85" i="14" s="1"/>
  <c r="I731" i="14"/>
  <c r="J85" i="14"/>
  <c r="AF966" i="14" a="1"/>
  <c r="AF966" i="14" s="1"/>
  <c r="I650" i="14"/>
  <c r="AZ650" i="14"/>
  <c r="BB4" i="14" s="1"/>
  <c r="J4" i="14"/>
  <c r="O971" i="14" a="1"/>
  <c r="O971" i="14" s="1"/>
  <c r="O982" i="14" s="1"/>
  <c r="R971" i="14" a="1"/>
  <c r="R971" i="14" s="1"/>
  <c r="AL971" i="14" a="1"/>
  <c r="AL971" i="14" s="1"/>
  <c r="AD982" i="14" s="1"/>
  <c r="U971" i="14" a="1"/>
  <c r="U971" i="14" s="1"/>
  <c r="R982" i="14" s="1"/>
  <c r="AR971" i="14" a="1"/>
  <c r="AR971" i="14" s="1"/>
  <c r="Q971" i="14" a="1"/>
  <c r="Q971" i="14" s="1"/>
  <c r="P982" i="14" s="1"/>
  <c r="AT971" i="14" a="1"/>
  <c r="AT971" i="14" s="1"/>
  <c r="AE971" i="14" a="1"/>
  <c r="AE971" i="14" s="1"/>
  <c r="Y982" i="14" s="1"/>
  <c r="AN971" i="14" a="1"/>
  <c r="AN971" i="14" s="1"/>
  <c r="AF971" i="14" a="1"/>
  <c r="AF971" i="14" s="1"/>
  <c r="AQ971" i="14" a="1"/>
  <c r="AQ971" i="14" s="1"/>
  <c r="AG982" i="14" s="1"/>
  <c r="AH971" i="14" a="1"/>
  <c r="AH971" i="14" s="1"/>
  <c r="AU971" i="14" a="1"/>
  <c r="AU971" i="14" s="1"/>
  <c r="AI982" i="14" s="1"/>
  <c r="AG971" i="14" a="1"/>
  <c r="AG971" i="14" s="1"/>
  <c r="Z982" i="14" s="1"/>
  <c r="AM971" i="14" a="1"/>
  <c r="AM971" i="14" s="1"/>
  <c r="AE982" i="14" s="1"/>
  <c r="AD971" i="14" a="1"/>
  <c r="AD971" i="14" s="1"/>
  <c r="AI971" i="14" a="1"/>
  <c r="AI971" i="14" s="1"/>
  <c r="AA982" i="14" s="1"/>
  <c r="AP971" i="14" a="1"/>
  <c r="AP971" i="14" s="1"/>
  <c r="AB971" i="14" a="1"/>
  <c r="AB971" i="14" s="1"/>
  <c r="AO971" i="14" a="1"/>
  <c r="AO971" i="14" s="1"/>
  <c r="AF982" i="14" s="1"/>
  <c r="AA971" i="14" a="1"/>
  <c r="AA971" i="14" s="1"/>
  <c r="W982" i="14" s="1"/>
  <c r="AS971" i="14" a="1"/>
  <c r="AS971" i="14" s="1"/>
  <c r="AH982" i="14" s="1"/>
  <c r="P971" i="14" a="1"/>
  <c r="P971" i="14" s="1"/>
  <c r="Z971" i="14" a="1"/>
  <c r="Z971" i="14" s="1"/>
  <c r="V982" i="14" s="1"/>
  <c r="V971" i="14" a="1"/>
  <c r="V971" i="14" s="1"/>
  <c r="AC971" i="14" a="1"/>
  <c r="AC971" i="14" s="1"/>
  <c r="X982" i="14" s="1"/>
  <c r="T971" i="14" a="1"/>
  <c r="T971" i="14" s="1"/>
  <c r="S971" i="14" a="1"/>
  <c r="S971" i="14" s="1"/>
  <c r="Q982" i="14" s="1"/>
  <c r="N971" i="14" a="1"/>
  <c r="N971" i="14" s="1"/>
  <c r="N982" i="14" s="1"/>
  <c r="AZ688" i="14"/>
  <c r="BB42" i="14" s="1"/>
  <c r="I688" i="14"/>
  <c r="J42" i="14"/>
  <c r="AY667" i="14"/>
  <c r="BA21" i="14" s="1"/>
  <c r="I21" i="14"/>
  <c r="AT943" i="14"/>
  <c r="AW948" i="14"/>
  <c r="Z966" i="14" a="1"/>
  <c r="Z966" i="14" s="1"/>
  <c r="V977" i="14" s="1"/>
  <c r="AP943" i="14"/>
  <c r="AB966" i="14" a="1"/>
  <c r="AB966" i="14" s="1"/>
  <c r="AL966" i="14" a="1"/>
  <c r="AL966" i="14" s="1"/>
  <c r="AD977" i="14" s="1"/>
  <c r="U943" i="14"/>
  <c r="R954" i="14" s="1"/>
  <c r="AH943" i="14"/>
  <c r="AC966" i="14" a="1"/>
  <c r="AC966" i="14" s="1"/>
  <c r="X977" i="14" s="1"/>
  <c r="AZ682" i="14"/>
  <c r="BB36" i="14" s="1"/>
  <c r="I682" i="14"/>
  <c r="J36" i="14"/>
  <c r="AY658" i="14"/>
  <c r="BA12" i="14" s="1"/>
  <c r="I12" i="14"/>
  <c r="AY662" i="14"/>
  <c r="BA16" i="14" s="1"/>
  <c r="I16" i="14"/>
  <c r="N316" i="14" a="1"/>
  <c r="N316" i="14" s="1"/>
  <c r="AK316" i="14" a="1"/>
  <c r="AK316" i="14" s="1"/>
  <c r="AD316" i="14" a="1"/>
  <c r="AD316" i="14" s="1"/>
  <c r="AZ652" i="14"/>
  <c r="BB6" i="14" s="1"/>
  <c r="I652" i="14"/>
  <c r="J6" i="14"/>
  <c r="AR943" i="14"/>
  <c r="R943" i="14"/>
  <c r="AW942" i="14"/>
  <c r="AM966" i="14" a="1"/>
  <c r="AM966" i="14" s="1"/>
  <c r="AE977" i="14" s="1"/>
  <c r="AH966" i="14" a="1"/>
  <c r="AH966" i="14" s="1"/>
  <c r="AR966" i="14" a="1"/>
  <c r="AR966" i="14" s="1"/>
  <c r="I700" i="14"/>
  <c r="AZ700" i="14"/>
  <c r="BB54" i="14" s="1"/>
  <c r="J54" i="14"/>
  <c r="I660" i="14"/>
  <c r="AZ660" i="14"/>
  <c r="BB14" i="14" s="1"/>
  <c r="J14" i="14"/>
  <c r="AY654" i="14"/>
  <c r="BA8" i="14" s="1"/>
  <c r="I8" i="14"/>
  <c r="AY702" i="14"/>
  <c r="BA56" i="14" s="1"/>
  <c r="I56" i="14"/>
  <c r="AY684" i="14"/>
  <c r="BA38" i="14" s="1"/>
  <c r="I38" i="14"/>
  <c r="AZ651" i="14"/>
  <c r="BB5" i="14" s="1"/>
  <c r="I651" i="14"/>
  <c r="J5" i="14"/>
  <c r="AZ676" i="14"/>
  <c r="BB30" i="14" s="1"/>
  <c r="I676" i="14"/>
  <c r="J30" i="14"/>
  <c r="AY678" i="14"/>
  <c r="BA32" i="14" s="1"/>
  <c r="I32" i="14"/>
  <c r="Q943" i="14"/>
  <c r="P954" i="14" s="1"/>
  <c r="AF943" i="14"/>
  <c r="Z943" i="14"/>
  <c r="V954" i="14" s="1"/>
  <c r="AN966" i="14" a="1"/>
  <c r="AN966" i="14" s="1"/>
  <c r="AP966" i="14" a="1"/>
  <c r="AP966" i="14" s="1"/>
  <c r="Q966" i="14" a="1"/>
  <c r="Q966" i="14" s="1"/>
  <c r="P977" i="14" s="1"/>
  <c r="AZ687" i="14"/>
  <c r="BB41" i="14" s="1"/>
  <c r="I687" i="14"/>
  <c r="J41" i="14"/>
  <c r="AY728" i="14"/>
  <c r="BA82" i="14" s="1"/>
  <c r="I82" i="14"/>
  <c r="AY720" i="14"/>
  <c r="BA74" i="14" s="1"/>
  <c r="I74" i="14"/>
  <c r="AY714" i="14"/>
  <c r="BA68" i="14" s="1"/>
  <c r="I68" i="14"/>
  <c r="O940" i="14"/>
  <c r="O951" i="14" s="1"/>
  <c r="I722" i="14"/>
  <c r="AZ722" i="14"/>
  <c r="BB76" i="14" s="1"/>
  <c r="J76" i="14"/>
  <c r="AN943" i="14"/>
  <c r="AZ711" i="14"/>
  <c r="BB65" i="14" s="1"/>
  <c r="I711" i="14"/>
  <c r="J65" i="14"/>
  <c r="I734" i="14"/>
  <c r="AZ734" i="14"/>
  <c r="BB88" i="14" s="1"/>
  <c r="J88" i="14"/>
  <c r="AY726" i="14"/>
  <c r="BA80" i="14" s="1"/>
  <c r="I80" i="14"/>
  <c r="AZ663" i="14"/>
  <c r="BB17" i="14" s="1"/>
  <c r="I663" i="14"/>
  <c r="J17" i="14"/>
  <c r="S943" i="14"/>
  <c r="Q954" i="14" s="1"/>
  <c r="AS943" i="14"/>
  <c r="AH954" i="14" s="1"/>
  <c r="AM943" i="14"/>
  <c r="AE954" i="14" s="1"/>
  <c r="AT966" i="14" a="1"/>
  <c r="AT966" i="14" s="1"/>
  <c r="O966" i="14" a="1"/>
  <c r="O966" i="14" s="1"/>
  <c r="O977" i="14" s="1"/>
  <c r="W966" i="14" a="1"/>
  <c r="W966" i="14" s="1"/>
  <c r="S977" i="14" s="1"/>
  <c r="AY727" i="14"/>
  <c r="BA81" i="14" s="1"/>
  <c r="I81" i="14"/>
  <c r="I717" i="14"/>
  <c r="AZ717" i="14"/>
  <c r="BB71" i="14" s="1"/>
  <c r="J71" i="14"/>
  <c r="AZ699" i="14"/>
  <c r="BB53" i="14" s="1"/>
  <c r="I699" i="14"/>
  <c r="J53" i="14"/>
  <c r="AZ681" i="14"/>
  <c r="BB35" i="14" s="1"/>
  <c r="I681" i="14"/>
  <c r="J35" i="14"/>
  <c r="AY690" i="14"/>
  <c r="BA44" i="14" s="1"/>
  <c r="I44" i="14"/>
  <c r="AY715" i="14"/>
  <c r="BA69" i="14" s="1"/>
  <c r="I69" i="14"/>
  <c r="AE943" i="14"/>
  <c r="Y954" i="14" s="1"/>
  <c r="AA966" i="14" a="1"/>
  <c r="AA966" i="14" s="1"/>
  <c r="W977" i="14" s="1"/>
  <c r="AY696" i="14"/>
  <c r="BA50" i="14" s="1"/>
  <c r="I50" i="14"/>
  <c r="AY691" i="14"/>
  <c r="BA45" i="14" s="1"/>
  <c r="I45" i="14"/>
  <c r="AY686" i="14"/>
  <c r="BA40" i="14" s="1"/>
  <c r="I40" i="14"/>
  <c r="W971" i="14" a="1"/>
  <c r="W971" i="14" s="1"/>
  <c r="S982" i="14" s="1"/>
  <c r="T943" i="14"/>
  <c r="AA943" i="14"/>
  <c r="W954" i="14" s="1"/>
  <c r="AW965" i="14"/>
  <c r="U966" i="14" a="1"/>
  <c r="U966" i="14" s="1"/>
  <c r="R977" i="14" s="1"/>
  <c r="AE966" i="14" a="1"/>
  <c r="AE966" i="14" s="1"/>
  <c r="Y977" i="14" s="1"/>
  <c r="AZ724" i="14"/>
  <c r="BB78" i="14" s="1"/>
  <c r="I724" i="14"/>
  <c r="J78" i="14"/>
  <c r="AZ719" i="14"/>
  <c r="BB73" i="14" s="1"/>
  <c r="I719" i="14"/>
  <c r="J73" i="14"/>
  <c r="I674" i="14"/>
  <c r="AZ674" i="14"/>
  <c r="BB28" i="14" s="1"/>
  <c r="J28" i="14"/>
  <c r="AF940" i="14"/>
  <c r="AZ709" i="13"/>
  <c r="BB63" i="13" s="1"/>
  <c r="I709" i="13"/>
  <c r="J63" i="13"/>
  <c r="I695" i="13"/>
  <c r="AZ695" i="13"/>
  <c r="BB49" i="13" s="1"/>
  <c r="J49" i="13"/>
  <c r="I680" i="13"/>
  <c r="AZ680" i="13"/>
  <c r="BB34" i="13" s="1"/>
  <c r="J34" i="13"/>
  <c r="AZ660" i="13"/>
  <c r="BB14" i="13" s="1"/>
  <c r="I660" i="13"/>
  <c r="J14" i="13"/>
  <c r="AZ708" i="13"/>
  <c r="BB62" i="13" s="1"/>
  <c r="I708" i="13"/>
  <c r="J62" i="13"/>
  <c r="I666" i="13"/>
  <c r="AZ666" i="13"/>
  <c r="BB20" i="13" s="1"/>
  <c r="J20" i="13"/>
  <c r="I654" i="13"/>
  <c r="AZ654" i="13"/>
  <c r="BB8" i="13" s="1"/>
  <c r="J8" i="13"/>
  <c r="AZ703" i="13"/>
  <c r="BB57" i="13" s="1"/>
  <c r="I703" i="13"/>
  <c r="J57" i="13"/>
  <c r="I702" i="13"/>
  <c r="AZ702" i="13"/>
  <c r="BB56" i="13" s="1"/>
  <c r="J56" i="13"/>
  <c r="I690" i="13"/>
  <c r="AZ690" i="13"/>
  <c r="BB44" i="13" s="1"/>
  <c r="J44" i="13"/>
  <c r="AY656" i="13"/>
  <c r="BA10" i="13" s="1"/>
  <c r="I10" i="13"/>
  <c r="AY728" i="13"/>
  <c r="BA82" i="13" s="1"/>
  <c r="I82" i="13"/>
  <c r="I683" i="13"/>
  <c r="AZ683" i="13"/>
  <c r="BB37" i="13" s="1"/>
  <c r="J37" i="13"/>
  <c r="AY675" i="13"/>
  <c r="BA29" i="13" s="1"/>
  <c r="I29" i="13"/>
  <c r="AZ684" i="13"/>
  <c r="BB38" i="13" s="1"/>
  <c r="I684" i="13"/>
  <c r="J38" i="13"/>
  <c r="AY650" i="13"/>
  <c r="BA4" i="13" s="1"/>
  <c r="I4" i="13"/>
  <c r="AZ667" i="13"/>
  <c r="BB21" i="13" s="1"/>
  <c r="I667" i="13"/>
  <c r="J21" i="13"/>
  <c r="AY704" i="13"/>
  <c r="BA58" i="13" s="1"/>
  <c r="I58" i="13"/>
  <c r="I731" i="13"/>
  <c r="AZ731" i="13"/>
  <c r="BB85" i="13" s="1"/>
  <c r="J85" i="13"/>
  <c r="AZ692" i="13"/>
  <c r="BB46" i="13" s="1"/>
  <c r="I692" i="13"/>
  <c r="J46" i="13"/>
  <c r="I707" i="13"/>
  <c r="AZ707" i="13"/>
  <c r="BB61" i="13" s="1"/>
  <c r="J61" i="13"/>
  <c r="AY712" i="13"/>
  <c r="BA66" i="13" s="1"/>
  <c r="I66" i="13"/>
  <c r="AZ691" i="13"/>
  <c r="BB45" i="13" s="1"/>
  <c r="I691" i="13"/>
  <c r="J45" i="13"/>
  <c r="AZ697" i="13"/>
  <c r="BB51" i="13" s="1"/>
  <c r="I697" i="13"/>
  <c r="J51" i="13"/>
  <c r="AZ655" i="13"/>
  <c r="BB9" i="13" s="1"/>
  <c r="I655" i="13"/>
  <c r="J9" i="13"/>
  <c r="AY699" i="13"/>
  <c r="BA53" i="13" s="1"/>
  <c r="I53" i="13"/>
  <c r="AY687" i="13"/>
  <c r="BA41" i="13" s="1"/>
  <c r="I41" i="13"/>
  <c r="AY721" i="13"/>
  <c r="BA75" i="13" s="1"/>
  <c r="I75" i="13"/>
  <c r="AY716" i="13"/>
  <c r="BA70" i="13" s="1"/>
  <c r="I70" i="13"/>
  <c r="AY718" i="13"/>
  <c r="BA72" i="13" s="1"/>
  <c r="I72" i="13"/>
  <c r="AY694" i="13"/>
  <c r="BA48" i="13" s="1"/>
  <c r="I48" i="13"/>
  <c r="I717" i="13"/>
  <c r="AZ717" i="13"/>
  <c r="BB71" i="13" s="1"/>
  <c r="J71" i="13"/>
  <c r="I729" i="13"/>
  <c r="AZ729" i="13"/>
  <c r="BB83" i="13" s="1"/>
  <c r="J83" i="13"/>
  <c r="AY700" i="13"/>
  <c r="BA54" i="13" s="1"/>
  <c r="I54" i="13"/>
  <c r="I661" i="13"/>
  <c r="AZ661" i="13"/>
  <c r="BB15" i="13" s="1"/>
  <c r="J15" i="13"/>
  <c r="AZ727" i="13"/>
  <c r="BB81" i="13" s="1"/>
  <c r="I727" i="13"/>
  <c r="J81" i="13"/>
  <c r="AZ673" i="13"/>
  <c r="BB27" i="13" s="1"/>
  <c r="I673" i="13"/>
  <c r="J27" i="13"/>
  <c r="AZ685" i="13"/>
  <c r="BB39" i="13" s="1"/>
  <c r="I685" i="13"/>
  <c r="J39" i="13"/>
  <c r="I724" i="13"/>
  <c r="AZ724" i="13"/>
  <c r="BB78" i="13" s="1"/>
  <c r="J78" i="13"/>
  <c r="AZ733" i="13"/>
  <c r="BB87" i="13" s="1"/>
  <c r="I733" i="13"/>
  <c r="J87" i="13"/>
  <c r="AY730" i="13"/>
  <c r="BA84" i="13" s="1"/>
  <c r="I84" i="13"/>
  <c r="AZ725" i="13"/>
  <c r="BB79" i="13" s="1"/>
  <c r="I725" i="13"/>
  <c r="J79" i="13"/>
  <c r="AI963" i="13" a="1"/>
  <c r="AI963" i="13" s="1"/>
  <c r="AA974" i="13" s="1"/>
  <c r="AC963" i="13" a="1"/>
  <c r="AC963" i="13" s="1"/>
  <c r="X974" i="13" s="1"/>
  <c r="AH963" i="13" a="1"/>
  <c r="AH963" i="13" s="1"/>
  <c r="AB963" i="13" a="1"/>
  <c r="AB963" i="13" s="1"/>
  <c r="AU963" i="13" a="1"/>
  <c r="AU963" i="13" s="1"/>
  <c r="AI974" i="13" s="1"/>
  <c r="AO963" i="13" a="1"/>
  <c r="AO963" i="13" s="1"/>
  <c r="AF974" i="13" s="1"/>
  <c r="T963" i="13" a="1"/>
  <c r="T963" i="13" s="1"/>
  <c r="N963" i="13" a="1"/>
  <c r="N963" i="13" s="1"/>
  <c r="N974" i="13" s="1"/>
  <c r="AG963" i="13" a="1"/>
  <c r="AG963" i="13" s="1"/>
  <c r="Z974" i="13" s="1"/>
  <c r="AA963" i="13" a="1"/>
  <c r="AA963" i="13" s="1"/>
  <c r="W974" i="13" s="1"/>
  <c r="AT963" i="13" a="1"/>
  <c r="AT963" i="13" s="1"/>
  <c r="AN963" i="13" a="1"/>
  <c r="AN963" i="13" s="1"/>
  <c r="S963" i="13" a="1"/>
  <c r="S963" i="13" s="1"/>
  <c r="Q974" i="13" s="1"/>
  <c r="AF963" i="13" a="1"/>
  <c r="AF963" i="13" s="1"/>
  <c r="Z963" i="13" a="1"/>
  <c r="Z963" i="13" s="1"/>
  <c r="V974" i="13" s="1"/>
  <c r="AS963" i="13" a="1"/>
  <c r="AS963" i="13" s="1"/>
  <c r="AH974" i="13" s="1"/>
  <c r="AM963" i="13" a="1"/>
  <c r="AM963" i="13" s="1"/>
  <c r="AE974" i="13" s="1"/>
  <c r="AR963" i="13" a="1"/>
  <c r="AR963" i="13" s="1"/>
  <c r="AL963" i="13" a="1"/>
  <c r="AL963" i="13" s="1"/>
  <c r="AD974" i="13" s="1"/>
  <c r="W963" i="13" a="1"/>
  <c r="W963" i="13" s="1"/>
  <c r="S974" i="13" s="1"/>
  <c r="Q963" i="13" a="1"/>
  <c r="Q963" i="13" s="1"/>
  <c r="P974" i="13" s="1"/>
  <c r="AQ963" i="13" a="1"/>
  <c r="AQ963" i="13" s="1"/>
  <c r="AG974" i="13" s="1"/>
  <c r="AP963" i="13" a="1"/>
  <c r="AP963" i="13" s="1"/>
  <c r="V963" i="13" a="1"/>
  <c r="V963" i="13" s="1"/>
  <c r="U963" i="13" a="1"/>
  <c r="U963" i="13" s="1"/>
  <c r="R974" i="13" s="1"/>
  <c r="R963" i="13" a="1"/>
  <c r="R963" i="13" s="1"/>
  <c r="AE963" i="13" a="1"/>
  <c r="AE963" i="13" s="1"/>
  <c r="Y974" i="13" s="1"/>
  <c r="P963" i="13" a="1"/>
  <c r="P963" i="13" s="1"/>
  <c r="AD963" i="13" a="1"/>
  <c r="AD963" i="13" s="1"/>
  <c r="O963" i="13" a="1"/>
  <c r="O963" i="13" s="1"/>
  <c r="O974" i="13" s="1"/>
  <c r="N940" i="13"/>
  <c r="N951" i="13" s="1"/>
  <c r="AM940" i="13"/>
  <c r="AE951" i="13" s="1"/>
  <c r="AL940" i="13"/>
  <c r="AD951" i="13" s="1"/>
  <c r="Z940" i="13"/>
  <c r="V951" i="13" s="1"/>
  <c r="AZ3" i="13"/>
  <c r="W940" i="13"/>
  <c r="S951" i="13" s="1"/>
  <c r="AA940" i="13"/>
  <c r="W951" i="13" s="1"/>
  <c r="AQ940" i="13"/>
  <c r="AG951" i="13" s="1"/>
  <c r="AU940" i="13"/>
  <c r="AI951" i="13" s="1"/>
  <c r="AN940" i="13"/>
  <c r="AP940" i="13"/>
  <c r="O940" i="13"/>
  <c r="O951" i="13" s="1"/>
  <c r="Q940" i="13"/>
  <c r="P951" i="13" s="1"/>
  <c r="U940" i="13"/>
  <c r="R951" i="13" s="1"/>
  <c r="AB940" i="13"/>
  <c r="P940" i="13"/>
  <c r="AO940" i="13"/>
  <c r="AF951" i="13" s="1"/>
  <c r="AC940" i="13"/>
  <c r="X951" i="13" s="1"/>
  <c r="R940" i="13"/>
  <c r="AE940" i="13"/>
  <c r="Y951" i="13" s="1"/>
  <c r="S940" i="13"/>
  <c r="Q951" i="13" s="1"/>
  <c r="T940" i="13"/>
  <c r="V940" i="13"/>
  <c r="AR940" i="13"/>
  <c r="AF940" i="13"/>
  <c r="AG940" i="13"/>
  <c r="Z951" i="13" s="1"/>
  <c r="AI940" i="13"/>
  <c r="AA951" i="13" s="1"/>
  <c r="AS940" i="13"/>
  <c r="AH951" i="13" s="1"/>
  <c r="AT940" i="13"/>
  <c r="AD940" i="13"/>
  <c r="AH940" i="13"/>
  <c r="I668" i="13"/>
  <c r="AZ668" i="13"/>
  <c r="BB22" i="13" s="1"/>
  <c r="J22" i="13"/>
  <c r="I659" i="13"/>
  <c r="AZ659" i="13"/>
  <c r="BB13" i="13" s="1"/>
  <c r="J13" i="13"/>
  <c r="AZ715" i="13"/>
  <c r="BB69" i="13" s="1"/>
  <c r="I715" i="13"/>
  <c r="J69" i="13"/>
  <c r="I671" i="13"/>
  <c r="AZ671" i="13"/>
  <c r="BB25" i="13" s="1"/>
  <c r="J25" i="13"/>
  <c r="AY711" i="13"/>
  <c r="BA65" i="13" s="1"/>
  <c r="I65" i="13"/>
  <c r="AY662" i="13"/>
  <c r="BA16" i="13" s="1"/>
  <c r="I16" i="13"/>
  <c r="AZ696" i="13"/>
  <c r="BB50" i="13" s="1"/>
  <c r="I696" i="13"/>
  <c r="J50" i="13"/>
  <c r="AY723" i="13"/>
  <c r="BA77" i="13" s="1"/>
  <c r="I77" i="13"/>
  <c r="AY706" i="13"/>
  <c r="BA60" i="13" s="1"/>
  <c r="I60" i="13"/>
  <c r="AY736" i="13"/>
  <c r="BA90" i="13" s="1"/>
  <c r="I90" i="13"/>
  <c r="I726" i="13"/>
  <c r="AZ726" i="13"/>
  <c r="BB80" i="13" s="1"/>
  <c r="J80" i="13"/>
  <c r="AZ679" i="13"/>
  <c r="BB33" i="13" s="1"/>
  <c r="I679" i="13"/>
  <c r="J33" i="13"/>
  <c r="AZ672" i="13"/>
  <c r="BB26" i="13" s="1"/>
  <c r="I672" i="13"/>
  <c r="J26" i="13"/>
  <c r="I719" i="13"/>
  <c r="AZ719" i="13"/>
  <c r="BB73" i="13" s="1"/>
  <c r="J73" i="13"/>
  <c r="AZ653" i="13"/>
  <c r="BB7" i="13" s="1"/>
  <c r="I653" i="13"/>
  <c r="J7" i="13"/>
  <c r="I714" i="13"/>
  <c r="AZ714" i="13"/>
  <c r="BB68" i="13" s="1"/>
  <c r="J68" i="13"/>
  <c r="AE966" i="13" a="1"/>
  <c r="AE966" i="13" s="1"/>
  <c r="Y977" i="13" s="1"/>
  <c r="W966" i="13" a="1"/>
  <c r="W966" i="13" s="1"/>
  <c r="S977" i="13" s="1"/>
  <c r="Q966" i="13" a="1"/>
  <c r="Q966" i="13" s="1"/>
  <c r="P977" i="13" s="1"/>
  <c r="AR966" i="13" a="1"/>
  <c r="AR966" i="13" s="1"/>
  <c r="AD966" i="13" a="1"/>
  <c r="AD966" i="13" s="1"/>
  <c r="V966" i="13" a="1"/>
  <c r="V966" i="13" s="1"/>
  <c r="P966" i="13" a="1"/>
  <c r="P966" i="13" s="1"/>
  <c r="AW971" i="13"/>
  <c r="AQ966" i="13" a="1"/>
  <c r="AQ966" i="13" s="1"/>
  <c r="AG977" i="13" s="1"/>
  <c r="AI966" i="13" a="1"/>
  <c r="AI966" i="13" s="1"/>
  <c r="AA977" i="13" s="1"/>
  <c r="AC966" i="13" a="1"/>
  <c r="AC966" i="13" s="1"/>
  <c r="X977" i="13" s="1"/>
  <c r="U966" i="13" a="1"/>
  <c r="U966" i="13" s="1"/>
  <c r="R977" i="13" s="1"/>
  <c r="O966" i="13" a="1"/>
  <c r="O966" i="13" s="1"/>
  <c r="O977" i="13" s="1"/>
  <c r="AP966" i="13" a="1"/>
  <c r="AP966" i="13" s="1"/>
  <c r="AH966" i="13" a="1"/>
  <c r="AH966" i="13" s="1"/>
  <c r="AB966" i="13" a="1"/>
  <c r="AB966" i="13" s="1"/>
  <c r="T966" i="13" a="1"/>
  <c r="T966" i="13" s="1"/>
  <c r="N966" i="13" a="1"/>
  <c r="N966" i="13" s="1"/>
  <c r="N977" i="13" s="1"/>
  <c r="AU966" i="13" a="1"/>
  <c r="AU966" i="13" s="1"/>
  <c r="AI977" i="13" s="1"/>
  <c r="AO966" i="13" a="1"/>
  <c r="AO966" i="13" s="1"/>
  <c r="AF977" i="13" s="1"/>
  <c r="AT966" i="13" a="1"/>
  <c r="AT966" i="13" s="1"/>
  <c r="AN966" i="13" a="1"/>
  <c r="AN966" i="13" s="1"/>
  <c r="AF966" i="13" a="1"/>
  <c r="AF966" i="13" s="1"/>
  <c r="Z966" i="13" a="1"/>
  <c r="Z966" i="13" s="1"/>
  <c r="V977" i="13" s="1"/>
  <c r="R966" i="13" a="1"/>
  <c r="R966" i="13" s="1"/>
  <c r="AS966" i="13" a="1"/>
  <c r="AS966" i="13" s="1"/>
  <c r="AH977" i="13" s="1"/>
  <c r="AM966" i="13" a="1"/>
  <c r="AM966" i="13" s="1"/>
  <c r="AE977" i="13" s="1"/>
  <c r="AT943" i="13"/>
  <c r="AG943" i="13"/>
  <c r="Z954" i="13" s="1"/>
  <c r="S943" i="13"/>
  <c r="Q954" i="13" s="1"/>
  <c r="AS943" i="13"/>
  <c r="AH954" i="13" s="1"/>
  <c r="AF943" i="13"/>
  <c r="R943" i="13"/>
  <c r="AL966" i="13" a="1"/>
  <c r="AL966" i="13" s="1"/>
  <c r="AD977" i="13" s="1"/>
  <c r="AR943" i="13"/>
  <c r="AE943" i="13"/>
  <c r="Y954" i="13" s="1"/>
  <c r="Q943" i="13"/>
  <c r="P954" i="13" s="1"/>
  <c r="AQ943" i="13"/>
  <c r="AG954" i="13" s="1"/>
  <c r="AD943" i="13"/>
  <c r="P943" i="13"/>
  <c r="AG966" i="13" a="1"/>
  <c r="AG966" i="13" s="1"/>
  <c r="Z977" i="13" s="1"/>
  <c r="AP943" i="13"/>
  <c r="AC943" i="13"/>
  <c r="X954" i="13" s="1"/>
  <c r="O943" i="13"/>
  <c r="O954" i="13" s="1"/>
  <c r="AW948" i="13"/>
  <c r="AO943" i="13"/>
  <c r="AF954" i="13" s="1"/>
  <c r="AB943" i="13"/>
  <c r="N943" i="13"/>
  <c r="N954" i="13" s="1"/>
  <c r="AA966" i="13" a="1"/>
  <c r="AA966" i="13" s="1"/>
  <c r="W977" i="13" s="1"/>
  <c r="AN943" i="13"/>
  <c r="AA943" i="13"/>
  <c r="W954" i="13" s="1"/>
  <c r="AM943" i="13"/>
  <c r="AE954" i="13" s="1"/>
  <c r="Z943" i="13"/>
  <c r="V954" i="13" s="1"/>
  <c r="AW942" i="13"/>
  <c r="S966" i="13" a="1"/>
  <c r="S966" i="13" s="1"/>
  <c r="Q977" i="13" s="1"/>
  <c r="AL943" i="13"/>
  <c r="AD954" i="13" s="1"/>
  <c r="W943" i="13"/>
  <c r="S954" i="13" s="1"/>
  <c r="AW965" i="13"/>
  <c r="AU943" i="13"/>
  <c r="AI954" i="13" s="1"/>
  <c r="AH943" i="13"/>
  <c r="T943" i="13"/>
  <c r="AI943" i="13"/>
  <c r="AA954" i="13" s="1"/>
  <c r="V943" i="13"/>
  <c r="U943" i="13"/>
  <c r="R954" i="13" s="1"/>
  <c r="AF971" i="13" a="1"/>
  <c r="AF971" i="13" s="1"/>
  <c r="Z971" i="13" a="1"/>
  <c r="Z971" i="13" s="1"/>
  <c r="V982" i="13" s="1"/>
  <c r="I649" i="13"/>
  <c r="AZ649" i="13"/>
  <c r="BB3" i="13" s="1"/>
  <c r="J3" i="13"/>
  <c r="AC948" i="13"/>
  <c r="X959" i="13" s="1"/>
  <c r="AM971" i="13" a="1"/>
  <c r="AM971" i="13" s="1"/>
  <c r="AE982" i="13" s="1"/>
  <c r="AU948" i="13"/>
  <c r="AI959" i="13" s="1"/>
  <c r="AE948" i="13"/>
  <c r="Y959" i="13" s="1"/>
  <c r="N948" i="13"/>
  <c r="N959" i="13" s="1"/>
  <c r="AR948" i="13"/>
  <c r="AE971" i="13" a="1"/>
  <c r="AE971" i="13" s="1"/>
  <c r="Y982" i="13" s="1"/>
  <c r="AG948" i="13"/>
  <c r="Z959" i="13" s="1"/>
  <c r="P948" i="13"/>
  <c r="W971" i="13" a="1"/>
  <c r="W971" i="13" s="1"/>
  <c r="S982" i="13" s="1"/>
  <c r="R948" i="13"/>
  <c r="Q971" i="13" a="1"/>
  <c r="Q971" i="13" s="1"/>
  <c r="P982" i="13" s="1"/>
  <c r="AR971" i="13" a="1"/>
  <c r="AR971" i="13" s="1"/>
  <c r="AI948" i="13"/>
  <c r="AA959" i="13" s="1"/>
  <c r="AQ948" i="13"/>
  <c r="AG959" i="13" s="1"/>
  <c r="AA948" i="13"/>
  <c r="W959" i="13" s="1"/>
  <c r="AL971" i="13" a="1"/>
  <c r="AL971" i="13" s="1"/>
  <c r="AD982" i="13" s="1"/>
  <c r="AO948" i="13"/>
  <c r="AF959" i="13" s="1"/>
  <c r="AL948" i="13"/>
  <c r="AD959" i="13" s="1"/>
  <c r="T948" i="13"/>
  <c r="W948" i="13"/>
  <c r="S959" i="13" s="1"/>
  <c r="R971" i="13" a="1"/>
  <c r="R971" i="13" s="1"/>
  <c r="AI971" i="13" a="1"/>
  <c r="AI971" i="13" s="1"/>
  <c r="AA982" i="13" s="1"/>
  <c r="AN948" i="13"/>
  <c r="AH971" i="13" a="1"/>
  <c r="AH971" i="13" s="1"/>
  <c r="AT948" i="13"/>
  <c r="AS971" i="13" a="1"/>
  <c r="AS971" i="13" s="1"/>
  <c r="AH982" i="13" s="1"/>
  <c r="AQ971" i="13" a="1"/>
  <c r="AQ971" i="13" s="1"/>
  <c r="AG982" i="13" s="1"/>
  <c r="AC971" i="13" a="1"/>
  <c r="AC971" i="13" s="1"/>
  <c r="X982" i="13" s="1"/>
  <c r="AP971" i="13" a="1"/>
  <c r="AP971" i="13" s="1"/>
  <c r="AB971" i="13" a="1"/>
  <c r="AB971" i="13" s="1"/>
  <c r="AT971" i="13" a="1"/>
  <c r="AT971" i="13" s="1"/>
  <c r="AF948" i="13"/>
  <c r="AP948" i="13"/>
  <c r="AD948" i="13"/>
  <c r="P971" i="13" a="1"/>
  <c r="P971" i="13" s="1"/>
  <c r="AD971" i="13" a="1"/>
  <c r="AD971" i="13" s="1"/>
  <c r="U971" i="13" a="1"/>
  <c r="U971" i="13" s="1"/>
  <c r="R982" i="13" s="1"/>
  <c r="T971" i="13" a="1"/>
  <c r="T971" i="13" s="1"/>
  <c r="AU971" i="13" a="1"/>
  <c r="AU971" i="13" s="1"/>
  <c r="AI982" i="13" s="1"/>
  <c r="V948" i="13"/>
  <c r="AN971" i="13" a="1"/>
  <c r="AN971" i="13" s="1"/>
  <c r="AH948" i="13"/>
  <c r="Q948" i="13"/>
  <c r="P959" i="13" s="1"/>
  <c r="AB948" i="13"/>
  <c r="AM948" i="13"/>
  <c r="AE959" i="13" s="1"/>
  <c r="O948" i="13"/>
  <c r="O959" i="13" s="1"/>
  <c r="V971" i="13" a="1"/>
  <c r="V971" i="13" s="1"/>
  <c r="O971" i="13" a="1"/>
  <c r="O971" i="13" s="1"/>
  <c r="O982" i="13" s="1"/>
  <c r="N971" i="13" a="1"/>
  <c r="N971" i="13" s="1"/>
  <c r="N982" i="13" s="1"/>
  <c r="AO971" i="13" a="1"/>
  <c r="AO971" i="13" s="1"/>
  <c r="AF982" i="13" s="1"/>
  <c r="AG971" i="13" a="1"/>
  <c r="AG971" i="13" s="1"/>
  <c r="Z982" i="13" s="1"/>
  <c r="S948" i="13"/>
  <c r="Q959" i="13" s="1"/>
  <c r="AA971" i="13" a="1"/>
  <c r="AA971" i="13" s="1"/>
  <c r="W982" i="13" s="1"/>
  <c r="U948" i="13"/>
  <c r="R959" i="13" s="1"/>
  <c r="S971" i="13" a="1"/>
  <c r="S971" i="13" s="1"/>
  <c r="Q982" i="13" s="1"/>
  <c r="Z948" i="13"/>
  <c r="V959" i="13" s="1"/>
  <c r="AS948" i="13"/>
  <c r="AH959" i="13" s="1"/>
  <c r="I678" i="13"/>
  <c r="AZ678" i="13"/>
  <c r="BB32" i="13" s="1"/>
  <c r="J32" i="13"/>
  <c r="AZ732" i="12"/>
  <c r="BB86" i="12" s="1"/>
  <c r="I732" i="12"/>
  <c r="J86" i="12"/>
  <c r="AZ690" i="12"/>
  <c r="BB44" i="12" s="1"/>
  <c r="I690" i="12"/>
  <c r="J44" i="12"/>
  <c r="AY670" i="12"/>
  <c r="BA24" i="12" s="1"/>
  <c r="I24" i="12"/>
  <c r="AZ654" i="12"/>
  <c r="BB8" i="12" s="1"/>
  <c r="I654" i="12"/>
  <c r="J8" i="12"/>
  <c r="I726" i="12"/>
  <c r="AZ726" i="12"/>
  <c r="BB80" i="12" s="1"/>
  <c r="J80" i="12"/>
  <c r="I702" i="12"/>
  <c r="AZ702" i="12"/>
  <c r="BB56" i="12" s="1"/>
  <c r="J56" i="12"/>
  <c r="AY651" i="12"/>
  <c r="BA5" i="12" s="1"/>
  <c r="I5" i="12"/>
  <c r="AY696" i="12"/>
  <c r="BA50" i="12" s="1"/>
  <c r="I50" i="12"/>
  <c r="AZ715" i="12"/>
  <c r="BB69" i="12" s="1"/>
  <c r="I715" i="12"/>
  <c r="J69" i="12"/>
  <c r="I684" i="12"/>
  <c r="AZ684" i="12"/>
  <c r="BB38" i="12" s="1"/>
  <c r="J38" i="12"/>
  <c r="AZ656" i="12"/>
  <c r="BB10" i="12" s="1"/>
  <c r="I656" i="12"/>
  <c r="J10" i="12"/>
  <c r="AY699" i="12"/>
  <c r="BA53" i="12" s="1"/>
  <c r="I53" i="12"/>
  <c r="AY665" i="12"/>
  <c r="BA19" i="12" s="1"/>
  <c r="I19" i="12"/>
  <c r="I685" i="12"/>
  <c r="AZ685" i="12"/>
  <c r="BB39" i="12" s="1"/>
  <c r="J39" i="12"/>
  <c r="I728" i="12"/>
  <c r="AZ728" i="12"/>
  <c r="BB82" i="12" s="1"/>
  <c r="J82" i="12"/>
  <c r="AZ707" i="12"/>
  <c r="BB61" i="12" s="1"/>
  <c r="I707" i="12"/>
  <c r="J61" i="12"/>
  <c r="AZ719" i="12"/>
  <c r="BB73" i="12" s="1"/>
  <c r="I719" i="12"/>
  <c r="J73" i="12"/>
  <c r="AZ703" i="12"/>
  <c r="BB57" i="12" s="1"/>
  <c r="I703" i="12"/>
  <c r="J57" i="12"/>
  <c r="AZ661" i="12"/>
  <c r="BB15" i="12" s="1"/>
  <c r="I661" i="12"/>
  <c r="J15" i="12"/>
  <c r="AY675" i="12"/>
  <c r="BA29" i="12" s="1"/>
  <c r="I29" i="12"/>
  <c r="AY711" i="12"/>
  <c r="BA65" i="12" s="1"/>
  <c r="I65" i="12"/>
  <c r="I709" i="12"/>
  <c r="AZ709" i="12"/>
  <c r="BB63" i="12" s="1"/>
  <c r="J63" i="12"/>
  <c r="I680" i="12"/>
  <c r="AZ680" i="12"/>
  <c r="BB34" i="12" s="1"/>
  <c r="J34" i="12"/>
  <c r="AZ666" i="12"/>
  <c r="BB20" i="12" s="1"/>
  <c r="I666" i="12"/>
  <c r="J20" i="12"/>
  <c r="AY657" i="12"/>
  <c r="BA11" i="12" s="1"/>
  <c r="I11" i="12"/>
  <c r="AY663" i="12"/>
  <c r="BA17" i="12" s="1"/>
  <c r="I17" i="12"/>
  <c r="AE966" i="12" a="1"/>
  <c r="AE966" i="12" s="1"/>
  <c r="Y977" i="12" s="1"/>
  <c r="W966" i="12" a="1"/>
  <c r="W966" i="12" s="1"/>
  <c r="S977" i="12" s="1"/>
  <c r="Q966" i="12" a="1"/>
  <c r="Q966" i="12" s="1"/>
  <c r="P977" i="12" s="1"/>
  <c r="AR966" i="12" a="1"/>
  <c r="AR966" i="12" s="1"/>
  <c r="AL966" i="12" a="1"/>
  <c r="AL966" i="12" s="1"/>
  <c r="AD977" i="12" s="1"/>
  <c r="AD966" i="12" a="1"/>
  <c r="AD966" i="12" s="1"/>
  <c r="V966" i="12" a="1"/>
  <c r="V966" i="12" s="1"/>
  <c r="P966" i="12" a="1"/>
  <c r="P966" i="12" s="1"/>
  <c r="AW971" i="12"/>
  <c r="AQ966" i="12" a="1"/>
  <c r="AQ966" i="12" s="1"/>
  <c r="AG977" i="12" s="1"/>
  <c r="AI966" i="12" a="1"/>
  <c r="AI966" i="12" s="1"/>
  <c r="AA977" i="12" s="1"/>
  <c r="AC966" i="12" a="1"/>
  <c r="AC966" i="12" s="1"/>
  <c r="X977" i="12" s="1"/>
  <c r="U966" i="12" a="1"/>
  <c r="U966" i="12" s="1"/>
  <c r="R977" i="12" s="1"/>
  <c r="O966" i="12" a="1"/>
  <c r="O966" i="12" s="1"/>
  <c r="O977" i="12" s="1"/>
  <c r="AP966" i="12" a="1"/>
  <c r="AP966" i="12" s="1"/>
  <c r="AH966" i="12" a="1"/>
  <c r="AH966" i="12" s="1"/>
  <c r="AB966" i="12" a="1"/>
  <c r="AB966" i="12" s="1"/>
  <c r="T966" i="12" a="1"/>
  <c r="T966" i="12" s="1"/>
  <c r="N966" i="12" a="1"/>
  <c r="N966" i="12" s="1"/>
  <c r="N977" i="12" s="1"/>
  <c r="AU966" i="12" a="1"/>
  <c r="AU966" i="12" s="1"/>
  <c r="AI977" i="12" s="1"/>
  <c r="AO966" i="12" a="1"/>
  <c r="AO966" i="12" s="1"/>
  <c r="AF977" i="12" s="1"/>
  <c r="AT966" i="12" a="1"/>
  <c r="AT966" i="12" s="1"/>
  <c r="AN966" i="12" a="1"/>
  <c r="AN966" i="12" s="1"/>
  <c r="AS966" i="12" a="1"/>
  <c r="AS966" i="12" s="1"/>
  <c r="AH977" i="12" s="1"/>
  <c r="AM966" i="12" a="1"/>
  <c r="AM966" i="12" s="1"/>
  <c r="AE977" i="12" s="1"/>
  <c r="AA966" i="12" a="1"/>
  <c r="AA966" i="12" s="1"/>
  <c r="W977" i="12" s="1"/>
  <c r="AM943" i="12"/>
  <c r="AE954" i="12" s="1"/>
  <c r="Z943" i="12"/>
  <c r="V954" i="12" s="1"/>
  <c r="AW942" i="12"/>
  <c r="Z966" i="12" a="1"/>
  <c r="Z966" i="12" s="1"/>
  <c r="V977" i="12" s="1"/>
  <c r="AL943" i="12"/>
  <c r="AD954" i="12" s="1"/>
  <c r="W943" i="12"/>
  <c r="S954" i="12" s="1"/>
  <c r="S966" i="12" a="1"/>
  <c r="S966" i="12" s="1"/>
  <c r="Q977" i="12" s="1"/>
  <c r="V943" i="12"/>
  <c r="R966" i="12" a="1"/>
  <c r="R966" i="12" s="1"/>
  <c r="AI943" i="12"/>
  <c r="AA954" i="12" s="1"/>
  <c r="U943" i="12"/>
  <c r="R954" i="12" s="1"/>
  <c r="AU943" i="12"/>
  <c r="AI954" i="12" s="1"/>
  <c r="AH943" i="12"/>
  <c r="T943" i="12"/>
  <c r="AW965" i="12"/>
  <c r="AT943" i="12"/>
  <c r="AG943" i="12"/>
  <c r="Z954" i="12" s="1"/>
  <c r="S943" i="12"/>
  <c r="Q954" i="12" s="1"/>
  <c r="AS943" i="12"/>
  <c r="AH954" i="12" s="1"/>
  <c r="AF943" i="12"/>
  <c r="R943" i="12"/>
  <c r="AR943" i="12"/>
  <c r="AE943" i="12"/>
  <c r="Y954" i="12" s="1"/>
  <c r="Q943" i="12"/>
  <c r="P954" i="12" s="1"/>
  <c r="AW948" i="12"/>
  <c r="AQ943" i="12"/>
  <c r="AG954" i="12" s="1"/>
  <c r="AD943" i="12"/>
  <c r="P943" i="12"/>
  <c r="AP943" i="12"/>
  <c r="AC943" i="12"/>
  <c r="X954" i="12" s="1"/>
  <c r="O943" i="12"/>
  <c r="O954" i="12" s="1"/>
  <c r="AG966" i="12" a="1"/>
  <c r="AG966" i="12" s="1"/>
  <c r="Z977" i="12" s="1"/>
  <c r="AF966" i="12" a="1"/>
  <c r="AF966" i="12" s="1"/>
  <c r="AO943" i="12"/>
  <c r="AF954" i="12" s="1"/>
  <c r="AN943" i="12"/>
  <c r="AA943" i="12"/>
  <c r="W954" i="12" s="1"/>
  <c r="N943" i="12"/>
  <c r="N954" i="12" s="1"/>
  <c r="AB943" i="12"/>
  <c r="AZ649" i="12"/>
  <c r="BB3" i="12" s="1"/>
  <c r="I649" i="12"/>
  <c r="J3" i="12"/>
  <c r="AQ971" i="12" a="1"/>
  <c r="AQ971" i="12" s="1"/>
  <c r="AG982" i="12" s="1"/>
  <c r="P948" i="12"/>
  <c r="AP948" i="12"/>
  <c r="R948" i="12"/>
  <c r="AR948" i="12"/>
  <c r="AF971" i="12" a="1"/>
  <c r="AF971" i="12" s="1"/>
  <c r="AD971" i="12" a="1"/>
  <c r="AD971" i="12" s="1"/>
  <c r="AB948" i="12"/>
  <c r="AL948" i="12"/>
  <c r="AD959" i="12" s="1"/>
  <c r="Q971" i="12" a="1"/>
  <c r="Q971" i="12" s="1"/>
  <c r="P982" i="12" s="1"/>
  <c r="V971" i="12" a="1"/>
  <c r="V971" i="12" s="1"/>
  <c r="AI971" i="12" a="1"/>
  <c r="AI971" i="12" s="1"/>
  <c r="AA982" i="12" s="1"/>
  <c r="AN948" i="12"/>
  <c r="AH971" i="12" a="1"/>
  <c r="AH971" i="12" s="1"/>
  <c r="AT971" i="12" a="1"/>
  <c r="AT971" i="12" s="1"/>
  <c r="N948" i="12"/>
  <c r="N959" i="12" s="1"/>
  <c r="Z971" i="12" a="1"/>
  <c r="Z971" i="12" s="1"/>
  <c r="V982" i="12" s="1"/>
  <c r="W948" i="12"/>
  <c r="S959" i="12" s="1"/>
  <c r="Q948" i="12"/>
  <c r="P959" i="12" s="1"/>
  <c r="P971" i="12" a="1"/>
  <c r="P971" i="12" s="1"/>
  <c r="AC971" i="12" a="1"/>
  <c r="AC971" i="12" s="1"/>
  <c r="X982" i="12" s="1"/>
  <c r="AP971" i="12" a="1"/>
  <c r="AP971" i="12" s="1"/>
  <c r="AB971" i="12" a="1"/>
  <c r="AB971" i="12" s="1"/>
  <c r="AN971" i="12" a="1"/>
  <c r="AN971" i="12" s="1"/>
  <c r="AI948" i="12"/>
  <c r="AA959" i="12" s="1"/>
  <c r="U971" i="12" a="1"/>
  <c r="U971" i="12" s="1"/>
  <c r="R982" i="12" s="1"/>
  <c r="T971" i="12" a="1"/>
  <c r="T971" i="12" s="1"/>
  <c r="AU971" i="12" a="1"/>
  <c r="AU971" i="12" s="1"/>
  <c r="AI982" i="12" s="1"/>
  <c r="AG971" i="12" a="1"/>
  <c r="AG971" i="12" s="1"/>
  <c r="Z982" i="12" s="1"/>
  <c r="AQ948" i="12"/>
  <c r="AG959" i="12" s="1"/>
  <c r="U948" i="12"/>
  <c r="R959" i="12" s="1"/>
  <c r="AU948" i="12"/>
  <c r="AI959" i="12" s="1"/>
  <c r="AA948" i="12"/>
  <c r="W959" i="12" s="1"/>
  <c r="W971" i="12" a="1"/>
  <c r="W971" i="12" s="1"/>
  <c r="S982" i="12" s="1"/>
  <c r="O971" i="12" a="1"/>
  <c r="O971" i="12" s="1"/>
  <c r="O982" i="12" s="1"/>
  <c r="N971" i="12" a="1"/>
  <c r="N971" i="12" s="1"/>
  <c r="N982" i="12" s="1"/>
  <c r="AO971" i="12" a="1"/>
  <c r="AO971" i="12" s="1"/>
  <c r="AF982" i="12" s="1"/>
  <c r="AA971" i="12" a="1"/>
  <c r="AA971" i="12" s="1"/>
  <c r="W982" i="12" s="1"/>
  <c r="AC948" i="12"/>
  <c r="X959" i="12" s="1"/>
  <c r="AM948" i="12"/>
  <c r="AE959" i="12" s="1"/>
  <c r="AG948" i="12"/>
  <c r="Z959" i="12" s="1"/>
  <c r="S971" i="12" a="1"/>
  <c r="S971" i="12" s="1"/>
  <c r="Q982" i="12" s="1"/>
  <c r="AS971" i="12" a="1"/>
  <c r="AS971" i="12" s="1"/>
  <c r="AH982" i="12" s="1"/>
  <c r="O948" i="12"/>
  <c r="O959" i="12" s="1"/>
  <c r="AE971" i="12" a="1"/>
  <c r="AE971" i="12" s="1"/>
  <c r="Y982" i="12" s="1"/>
  <c r="Z948" i="12"/>
  <c r="V959" i="12" s="1"/>
  <c r="R971" i="12" a="1"/>
  <c r="R971" i="12" s="1"/>
  <c r="S948" i="12"/>
  <c r="Q959" i="12" s="1"/>
  <c r="AS948" i="12"/>
  <c r="AH959" i="12" s="1"/>
  <c r="AM971" i="12" a="1"/>
  <c r="AM971" i="12" s="1"/>
  <c r="AE982" i="12" s="1"/>
  <c r="AT948" i="12"/>
  <c r="AR971" i="12" a="1"/>
  <c r="AR971" i="12" s="1"/>
  <c r="AL971" i="12" a="1"/>
  <c r="AL971" i="12" s="1"/>
  <c r="AD982" i="12" s="1"/>
  <c r="AO948" i="12"/>
  <c r="AF959" i="12" s="1"/>
  <c r="V948" i="12"/>
  <c r="AF948" i="12"/>
  <c r="AD948" i="12"/>
  <c r="T948" i="12"/>
  <c r="AE948" i="12"/>
  <c r="Y959" i="12" s="1"/>
  <c r="AH948" i="12"/>
  <c r="I692" i="12"/>
  <c r="AZ692" i="12"/>
  <c r="BB46" i="12" s="1"/>
  <c r="J46" i="12"/>
  <c r="AY653" i="12"/>
  <c r="BA7" i="12" s="1"/>
  <c r="I7" i="12"/>
  <c r="AZ679" i="12"/>
  <c r="BB33" i="12" s="1"/>
  <c r="I679" i="12"/>
  <c r="J33" i="12"/>
  <c r="AZ672" i="12"/>
  <c r="BB26" i="12" s="1"/>
  <c r="I672" i="12"/>
  <c r="J26" i="12"/>
  <c r="AY677" i="12"/>
  <c r="BA31" i="12" s="1"/>
  <c r="I31" i="12"/>
  <c r="AY689" i="12"/>
  <c r="BA43" i="12" s="1"/>
  <c r="I43" i="12"/>
  <c r="I697" i="12"/>
  <c r="AZ697" i="12"/>
  <c r="BB51" i="12" s="1"/>
  <c r="J51" i="12"/>
  <c r="AY687" i="12"/>
  <c r="BA41" i="12" s="1"/>
  <c r="I41" i="12"/>
  <c r="AZ667" i="12"/>
  <c r="BB21" i="12" s="1"/>
  <c r="I667" i="12"/>
  <c r="J21" i="12"/>
  <c r="AZ695" i="12"/>
  <c r="BB49" i="12" s="1"/>
  <c r="I695" i="12"/>
  <c r="J49" i="12"/>
  <c r="AY701" i="12"/>
  <c r="BA55" i="12" s="1"/>
  <c r="I55" i="12"/>
  <c r="I733" i="12"/>
  <c r="AZ733" i="12"/>
  <c r="BB87" i="12" s="1"/>
  <c r="J87" i="12"/>
  <c r="AY681" i="12"/>
  <c r="BA35" i="12" s="1"/>
  <c r="I35" i="12"/>
  <c r="AY713" i="12"/>
  <c r="BA67" i="12" s="1"/>
  <c r="I67" i="12"/>
  <c r="I716" i="12"/>
  <c r="AZ716" i="12"/>
  <c r="BB70" i="12" s="1"/>
  <c r="J70" i="12"/>
  <c r="I673" i="12"/>
  <c r="AZ673" i="12"/>
  <c r="BB27" i="12" s="1"/>
  <c r="J27" i="12"/>
  <c r="AY658" i="12"/>
  <c r="BA12" i="12" s="1"/>
  <c r="I12" i="12"/>
  <c r="AZ655" i="12"/>
  <c r="BB9" i="12" s="1"/>
  <c r="I655" i="12"/>
  <c r="J9" i="12"/>
  <c r="AZ683" i="12"/>
  <c r="BB37" i="12" s="1"/>
  <c r="I683" i="12"/>
  <c r="J37" i="12"/>
  <c r="I668" i="12"/>
  <c r="AZ668" i="12"/>
  <c r="BB22" i="12" s="1"/>
  <c r="J22" i="12"/>
  <c r="AZ691" i="12"/>
  <c r="BB45" i="12" s="1"/>
  <c r="I691" i="12"/>
  <c r="J45" i="12"/>
  <c r="AY735" i="12"/>
  <c r="BA89" i="12" s="1"/>
  <c r="I89" i="12"/>
  <c r="AZ727" i="12"/>
  <c r="BB81" i="12" s="1"/>
  <c r="I727" i="12"/>
  <c r="J81" i="12"/>
  <c r="AZ671" i="12"/>
  <c r="BB25" i="12" s="1"/>
  <c r="I671" i="12"/>
  <c r="J25" i="12"/>
  <c r="AY723" i="12"/>
  <c r="BA77" i="12" s="1"/>
  <c r="I77" i="12"/>
  <c r="I704" i="12"/>
  <c r="AZ704" i="12"/>
  <c r="BB58" i="12" s="1"/>
  <c r="J58" i="12"/>
  <c r="AZ678" i="12"/>
  <c r="BB32" i="12" s="1"/>
  <c r="I678" i="12"/>
  <c r="J32" i="12"/>
  <c r="I714" i="12"/>
  <c r="AZ714" i="12"/>
  <c r="BB68" i="12" s="1"/>
  <c r="J68" i="12"/>
  <c r="AZ720" i="12"/>
  <c r="BB74" i="12" s="1"/>
  <c r="I720" i="12"/>
  <c r="J74" i="12"/>
  <c r="AQ316" i="12" a="1"/>
  <c r="AQ316" i="12" s="1"/>
  <c r="AK316" i="12" a="1"/>
  <c r="AK316" i="12" s="1"/>
  <c r="R316" i="12" a="1"/>
  <c r="R316" i="12" s="1"/>
  <c r="AD316" i="12" a="1"/>
  <c r="AD316" i="12" s="1"/>
  <c r="AP316" i="12" a="1"/>
  <c r="AP316" i="12" s="1"/>
  <c r="W316" i="12" a="1"/>
  <c r="W316" i="12" s="1"/>
  <c r="Q316" i="12" a="1"/>
  <c r="Q316" i="12" s="1"/>
  <c r="AU316" i="12" a="1"/>
  <c r="AU316" i="12" s="1"/>
  <c r="AO316" i="12" a="1"/>
  <c r="AO316" i="12" s="1"/>
  <c r="V316" i="12" a="1"/>
  <c r="V316" i="12" s="1"/>
  <c r="P316" i="12" a="1"/>
  <c r="P316" i="12" s="1"/>
  <c r="AH316" i="12" a="1"/>
  <c r="AH316" i="12" s="1"/>
  <c r="AB316" i="12" a="1"/>
  <c r="AB316" i="12" s="1"/>
  <c r="AG316" i="12" a="1"/>
  <c r="AG316" i="12" s="1"/>
  <c r="AA316" i="12" a="1"/>
  <c r="AA316" i="12" s="1"/>
  <c r="AF316" i="12" a="1"/>
  <c r="AF316" i="12" s="1"/>
  <c r="Z316" i="12" a="1"/>
  <c r="Z316" i="12" s="1"/>
  <c r="AN316" i="12" a="1"/>
  <c r="AN316" i="12" s="1"/>
  <c r="AM316" i="12" a="1"/>
  <c r="AM316" i="12" s="1"/>
  <c r="Y316" i="12" a="1"/>
  <c r="Y316" i="12" s="1"/>
  <c r="AS294" i="12"/>
  <c r="AG294" i="12"/>
  <c r="AL316" i="12" a="1"/>
  <c r="AL316" i="12" s="1"/>
  <c r="AR294" i="12"/>
  <c r="AF294" i="12"/>
  <c r="T294" i="12"/>
  <c r="U316" i="12" a="1"/>
  <c r="U316" i="12" s="1"/>
  <c r="AI316" i="12" a="1"/>
  <c r="AI316" i="12" s="1"/>
  <c r="T316" i="12" a="1"/>
  <c r="T316" i="12" s="1"/>
  <c r="S316" i="12" a="1"/>
  <c r="S316" i="12" s="1"/>
  <c r="AO294" i="12"/>
  <c r="AC294" i="12"/>
  <c r="Q294" i="12"/>
  <c r="AT316" i="12" a="1"/>
  <c r="AT316" i="12" s="1"/>
  <c r="AS316" i="12" a="1"/>
  <c r="AS316" i="12" s="1"/>
  <c r="AE316" i="12" a="1"/>
  <c r="AE316" i="12" s="1"/>
  <c r="O316" i="12" a="1"/>
  <c r="O316" i="12" s="1"/>
  <c r="AR316" i="12" a="1"/>
  <c r="AR316" i="12" s="1"/>
  <c r="AC316" i="12" a="1"/>
  <c r="AC316" i="12" s="1"/>
  <c r="N316" i="12" a="1"/>
  <c r="N316" i="12" s="1"/>
  <c r="AK294" i="12"/>
  <c r="Y294" i="12"/>
  <c r="M294" i="12"/>
  <c r="AN294" i="12"/>
  <c r="W294" i="12"/>
  <c r="M316" i="12" a="1"/>
  <c r="M316" i="12" s="1"/>
  <c r="AM294" i="12"/>
  <c r="V294" i="12"/>
  <c r="S294" i="12"/>
  <c r="AI294" i="12"/>
  <c r="R294" i="12"/>
  <c r="AH294" i="12"/>
  <c r="P294" i="12"/>
  <c r="AE294" i="12"/>
  <c r="O294" i="12"/>
  <c r="AP294" i="12"/>
  <c r="AA294" i="12"/>
  <c r="Z294" i="12"/>
  <c r="U294" i="12"/>
  <c r="N294" i="12"/>
  <c r="AT294" i="12"/>
  <c r="AU294" i="12"/>
  <c r="AQ294" i="12"/>
  <c r="AL294" i="12"/>
  <c r="AB294" i="12"/>
  <c r="AD294" i="12"/>
  <c r="AY725" i="12"/>
  <c r="BA79" i="12" s="1"/>
  <c r="I79" i="12"/>
  <c r="AY660" i="12"/>
  <c r="BA14" i="12" s="1"/>
  <c r="I14" i="12"/>
  <c r="I721" i="12"/>
  <c r="AZ721" i="12"/>
  <c r="BB75" i="12" s="1"/>
  <c r="J75" i="12"/>
  <c r="AZ708" i="12"/>
  <c r="BB62" i="12" s="1"/>
  <c r="I708" i="12"/>
  <c r="J62" i="12"/>
  <c r="AZ731" i="12"/>
  <c r="BB85" i="12" s="1"/>
  <c r="I731" i="12"/>
  <c r="J85" i="12"/>
  <c r="AZ654" i="11"/>
  <c r="BB8" i="11" s="1"/>
  <c r="I654" i="11"/>
  <c r="J8" i="11"/>
  <c r="S966" i="11" a="1"/>
  <c r="S966" i="11" s="1"/>
  <c r="Q977" i="11" s="1"/>
  <c r="R943" i="11"/>
  <c r="AI943" i="11"/>
  <c r="AA954" i="11" s="1"/>
  <c r="AZ698" i="11"/>
  <c r="BB52" i="11" s="1"/>
  <c r="I698" i="11"/>
  <c r="J52" i="11"/>
  <c r="AY695" i="11"/>
  <c r="BA49" i="11" s="1"/>
  <c r="I49" i="11"/>
  <c r="AZ662" i="11"/>
  <c r="BB16" i="11" s="1"/>
  <c r="I662" i="11"/>
  <c r="J16" i="11"/>
  <c r="AZ678" i="11"/>
  <c r="BB32" i="11" s="1"/>
  <c r="I678" i="11"/>
  <c r="J32" i="11"/>
  <c r="Z966" i="11" a="1"/>
  <c r="Z966" i="11" s="1"/>
  <c r="V977" i="11" s="1"/>
  <c r="I725" i="11"/>
  <c r="AZ725" i="11"/>
  <c r="BB79" i="11" s="1"/>
  <c r="J79" i="11"/>
  <c r="AZ729" i="11"/>
  <c r="BB83" i="11" s="1"/>
  <c r="I729" i="11"/>
  <c r="J83" i="11"/>
  <c r="O943" i="11"/>
  <c r="O954" i="11" s="1"/>
  <c r="AF943" i="11"/>
  <c r="V943" i="11"/>
  <c r="AF966" i="11" a="1"/>
  <c r="AF966" i="11" s="1"/>
  <c r="AC966" i="11" a="1"/>
  <c r="AC966" i="11" s="1"/>
  <c r="X977" i="11" s="1"/>
  <c r="I713" i="11"/>
  <c r="AZ713" i="11"/>
  <c r="BB67" i="11" s="1"/>
  <c r="J67" i="11"/>
  <c r="AH971" i="11" a="1"/>
  <c r="AH971" i="11" s="1"/>
  <c r="AZ664" i="11"/>
  <c r="BB18" i="11" s="1"/>
  <c r="I664" i="11"/>
  <c r="J18" i="11"/>
  <c r="S948" i="11"/>
  <c r="Q959" i="11" s="1"/>
  <c r="AS948" i="11"/>
  <c r="AH959" i="11" s="1"/>
  <c r="AF948" i="11"/>
  <c r="AR948" i="11"/>
  <c r="AD948" i="11"/>
  <c r="AB948" i="11"/>
  <c r="AQ948" i="11"/>
  <c r="AG959" i="11" s="1"/>
  <c r="AO948" i="11"/>
  <c r="AF959" i="11" s="1"/>
  <c r="AI948" i="11"/>
  <c r="AA959" i="11" s="1"/>
  <c r="R948" i="11"/>
  <c r="AE948" i="11"/>
  <c r="Y959" i="11" s="1"/>
  <c r="U948" i="11"/>
  <c r="R959" i="11" s="1"/>
  <c r="P948" i="11"/>
  <c r="N948" i="11"/>
  <c r="N959" i="11" s="1"/>
  <c r="AM948" i="11"/>
  <c r="AE959" i="11" s="1"/>
  <c r="AP948" i="11"/>
  <c r="AL948" i="11"/>
  <c r="AD959" i="11" s="1"/>
  <c r="AC948" i="11"/>
  <c r="X959" i="11" s="1"/>
  <c r="W948" i="11"/>
  <c r="S959" i="11" s="1"/>
  <c r="O948" i="11"/>
  <c r="O959" i="11" s="1"/>
  <c r="AU948" i="11"/>
  <c r="AI959" i="11" s="1"/>
  <c r="AN948" i="11"/>
  <c r="AH948" i="11"/>
  <c r="AT948" i="11"/>
  <c r="Q948" i="11"/>
  <c r="P959" i="11" s="1"/>
  <c r="AA948" i="11"/>
  <c r="W959" i="11" s="1"/>
  <c r="T948" i="11"/>
  <c r="AG948" i="11"/>
  <c r="Z959" i="11" s="1"/>
  <c r="V948" i="11"/>
  <c r="Z948" i="11"/>
  <c r="V959" i="11" s="1"/>
  <c r="U966" i="11" a="1"/>
  <c r="U966" i="11" s="1"/>
  <c r="R977" i="11" s="1"/>
  <c r="AZ734" i="11"/>
  <c r="BB88" i="11" s="1"/>
  <c r="I734" i="11"/>
  <c r="J88" i="11"/>
  <c r="AC943" i="11"/>
  <c r="X954" i="11" s="1"/>
  <c r="AS943" i="11"/>
  <c r="AH954" i="11" s="1"/>
  <c r="AR966" i="11" a="1"/>
  <c r="AR966" i="11" s="1"/>
  <c r="AN966" i="11" a="1"/>
  <c r="AN966" i="11" s="1"/>
  <c r="AI966" i="11" a="1"/>
  <c r="AI966" i="11" s="1"/>
  <c r="AA977" i="11" s="1"/>
  <c r="AT971" i="11" a="1"/>
  <c r="AT971" i="11" s="1"/>
  <c r="I716" i="11"/>
  <c r="AZ716" i="11"/>
  <c r="BB70" i="11" s="1"/>
  <c r="J70" i="11"/>
  <c r="P971" i="11" a="1"/>
  <c r="P971" i="11" s="1"/>
  <c r="AZ660" i="11"/>
  <c r="BB14" i="11" s="1"/>
  <c r="I660" i="11"/>
  <c r="J14" i="11"/>
  <c r="AZ688" i="11"/>
  <c r="BB42" i="11" s="1"/>
  <c r="I688" i="11"/>
  <c r="J42" i="11"/>
  <c r="AZ676" i="11"/>
  <c r="BB30" i="11" s="1"/>
  <c r="I676" i="11"/>
  <c r="J30" i="11"/>
  <c r="AL943" i="11"/>
  <c r="AD954" i="11" s="1"/>
  <c r="AW971" i="11"/>
  <c r="AG966" i="11" a="1"/>
  <c r="AG966" i="11" s="1"/>
  <c r="Z977" i="11" s="1"/>
  <c r="I711" i="11"/>
  <c r="AZ711" i="11"/>
  <c r="BB65" i="11" s="1"/>
  <c r="J65" i="11"/>
  <c r="P943" i="11"/>
  <c r="AZ691" i="11"/>
  <c r="BB45" i="11" s="1"/>
  <c r="I691" i="11"/>
  <c r="J45" i="11"/>
  <c r="AD943" i="11"/>
  <c r="AG943" i="11"/>
  <c r="Z954" i="11" s="1"/>
  <c r="AW965" i="11"/>
  <c r="AU966" i="11" a="1"/>
  <c r="AU966" i="11" s="1"/>
  <c r="AI977" i="11" s="1"/>
  <c r="P966" i="11" a="1"/>
  <c r="P966" i="11" s="1"/>
  <c r="AY730" i="11"/>
  <c r="BA84" i="11" s="1"/>
  <c r="I84" i="11"/>
  <c r="I705" i="11"/>
  <c r="AZ705" i="11"/>
  <c r="BB59" i="11" s="1"/>
  <c r="J59" i="11"/>
  <c r="AY673" i="11"/>
  <c r="BA27" i="11" s="1"/>
  <c r="I27" i="11"/>
  <c r="AZ724" i="11"/>
  <c r="BB78" i="11" s="1"/>
  <c r="I724" i="11"/>
  <c r="J78" i="11"/>
  <c r="N971" i="11" a="1"/>
  <c r="N971" i="11" s="1"/>
  <c r="N982" i="11" s="1"/>
  <c r="AY733" i="11"/>
  <c r="BA87" i="11" s="1"/>
  <c r="I87" i="11"/>
  <c r="I650" i="11"/>
  <c r="AZ650" i="11"/>
  <c r="BB4" i="11" s="1"/>
  <c r="J4" i="11"/>
  <c r="R971" i="11" a="1"/>
  <c r="R971" i="11" s="1"/>
  <c r="AL971" i="11" a="1"/>
  <c r="AL971" i="11" s="1"/>
  <c r="AD982" i="11" s="1"/>
  <c r="O971" i="11" a="1"/>
  <c r="O971" i="11" s="1"/>
  <c r="O982" i="11" s="1"/>
  <c r="W971" i="11" a="1"/>
  <c r="W971" i="11" s="1"/>
  <c r="S982" i="11" s="1"/>
  <c r="AD971" i="11" a="1"/>
  <c r="AD971" i="11" s="1"/>
  <c r="AI971" i="11" a="1"/>
  <c r="AI971" i="11" s="1"/>
  <c r="AA982" i="11" s="1"/>
  <c r="AP971" i="11" a="1"/>
  <c r="AP971" i="11" s="1"/>
  <c r="AB971" i="11" a="1"/>
  <c r="AB971" i="11" s="1"/>
  <c r="AN971" i="11" a="1"/>
  <c r="AN971" i="11" s="1"/>
  <c r="AS971" i="11" a="1"/>
  <c r="AS971" i="11" s="1"/>
  <c r="AH982" i="11" s="1"/>
  <c r="V971" i="11" a="1"/>
  <c r="V971" i="11" s="1"/>
  <c r="AC971" i="11" a="1"/>
  <c r="AC971" i="11" s="1"/>
  <c r="X982" i="11" s="1"/>
  <c r="T971" i="11" a="1"/>
  <c r="T971" i="11" s="1"/>
  <c r="AU971" i="11" a="1"/>
  <c r="AU971" i="11" s="1"/>
  <c r="AI982" i="11" s="1"/>
  <c r="AG971" i="11" a="1"/>
  <c r="AG971" i="11" s="1"/>
  <c r="Z982" i="11" s="1"/>
  <c r="AM971" i="11" a="1"/>
  <c r="AM971" i="11" s="1"/>
  <c r="AE982" i="11" s="1"/>
  <c r="S971" i="11" a="1"/>
  <c r="S971" i="11" s="1"/>
  <c r="Q982" i="11" s="1"/>
  <c r="AE971" i="11" a="1"/>
  <c r="AE971" i="11" s="1"/>
  <c r="Y982" i="11" s="1"/>
  <c r="AF971" i="11" a="1"/>
  <c r="AF971" i="11" s="1"/>
  <c r="Z971" i="11" a="1"/>
  <c r="Z971" i="11" s="1"/>
  <c r="V982" i="11" s="1"/>
  <c r="Q971" i="11" a="1"/>
  <c r="Q971" i="11" s="1"/>
  <c r="P982" i="11" s="1"/>
  <c r="AR971" i="11" a="1"/>
  <c r="AR971" i="11" s="1"/>
  <c r="W943" i="11"/>
  <c r="S954" i="11" s="1"/>
  <c r="AO966" i="11" a="1"/>
  <c r="AO966" i="11" s="1"/>
  <c r="AF977" i="11" s="1"/>
  <c r="AY649" i="11"/>
  <c r="BA3" i="11" s="1"/>
  <c r="I3" i="11"/>
  <c r="AQ943" i="11"/>
  <c r="AG954" i="11" s="1"/>
  <c r="AT943" i="11"/>
  <c r="AW942" i="11"/>
  <c r="N966" i="11" a="1"/>
  <c r="N966" i="11" s="1"/>
  <c r="N977" i="11" s="1"/>
  <c r="V966" i="11" a="1"/>
  <c r="V966" i="11" s="1"/>
  <c r="AZ655" i="11"/>
  <c r="BB9" i="11" s="1"/>
  <c r="I655" i="11"/>
  <c r="J9" i="11"/>
  <c r="AY700" i="11"/>
  <c r="BA54" i="11" s="1"/>
  <c r="I54" i="11"/>
  <c r="AP943" i="11"/>
  <c r="AZ686" i="11"/>
  <c r="BB40" i="11" s="1"/>
  <c r="I686" i="11"/>
  <c r="J40" i="11"/>
  <c r="S943" i="11"/>
  <c r="Q954" i="11" s="1"/>
  <c r="AZ677" i="11"/>
  <c r="BB31" i="11" s="1"/>
  <c r="I677" i="11"/>
  <c r="J31" i="11"/>
  <c r="AZ736" i="11"/>
  <c r="BB90" i="11" s="1"/>
  <c r="I736" i="11"/>
  <c r="J90" i="11"/>
  <c r="AZ712" i="11"/>
  <c r="BB66" i="11" s="1"/>
  <c r="I712" i="11"/>
  <c r="J66" i="11"/>
  <c r="AZ652" i="11"/>
  <c r="BB6" i="11" s="1"/>
  <c r="I652" i="11"/>
  <c r="J6" i="11"/>
  <c r="AY659" i="11"/>
  <c r="BA13" i="11" s="1"/>
  <c r="I13" i="11"/>
  <c r="AA943" i="11"/>
  <c r="W954" i="11" s="1"/>
  <c r="AA966" i="11" a="1"/>
  <c r="AA966" i="11" s="1"/>
  <c r="W977" i="11" s="1"/>
  <c r="T943" i="11"/>
  <c r="Z943" i="11"/>
  <c r="V954" i="11" s="1"/>
  <c r="T966" i="11" a="1"/>
  <c r="T966" i="11" s="1"/>
  <c r="AD966" i="11" a="1"/>
  <c r="AD966" i="11" s="1"/>
  <c r="AZ665" i="11"/>
  <c r="BB19" i="11" s="1"/>
  <c r="I665" i="11"/>
  <c r="J19" i="11"/>
  <c r="I706" i="11"/>
  <c r="AZ706" i="11"/>
  <c r="BB60" i="11" s="1"/>
  <c r="J60" i="11"/>
  <c r="AY671" i="11"/>
  <c r="BA25" i="11" s="1"/>
  <c r="I25" i="11"/>
  <c r="AZ717" i="11"/>
  <c r="BB71" i="11" s="1"/>
  <c r="I717" i="11"/>
  <c r="J71" i="11"/>
  <c r="AZ667" i="11"/>
  <c r="BB21" i="11" s="1"/>
  <c r="I667" i="11"/>
  <c r="J21" i="11"/>
  <c r="AZ674" i="11"/>
  <c r="BB28" i="11" s="1"/>
  <c r="I674" i="11"/>
  <c r="J28" i="11"/>
  <c r="AA971" i="11" a="1"/>
  <c r="AA971" i="11" s="1"/>
  <c r="W982" i="11" s="1"/>
  <c r="AY661" i="11"/>
  <c r="BA15" i="11" s="1"/>
  <c r="I15" i="11"/>
  <c r="AY690" i="11"/>
  <c r="BA44" i="11" s="1"/>
  <c r="I44" i="11"/>
  <c r="AZ684" i="11"/>
  <c r="BB38" i="11" s="1"/>
  <c r="I684" i="11"/>
  <c r="J38" i="11"/>
  <c r="AY726" i="11"/>
  <c r="BA80" i="11" s="1"/>
  <c r="I80" i="11"/>
  <c r="AY701" i="11"/>
  <c r="BA55" i="11" s="1"/>
  <c r="I55" i="11"/>
  <c r="AN943" i="11"/>
  <c r="Q943" i="11"/>
  <c r="P954" i="11" s="1"/>
  <c r="AH943" i="11"/>
  <c r="AM943" i="11"/>
  <c r="AE954" i="11" s="1"/>
  <c r="AB966" i="11" a="1"/>
  <c r="AB966" i="11" s="1"/>
  <c r="Q966" i="11" a="1"/>
  <c r="Q966" i="11" s="1"/>
  <c r="P977" i="11" s="1"/>
  <c r="AU316" i="11" a="1"/>
  <c r="AU316" i="11" s="1"/>
  <c r="AG316" i="11" a="1"/>
  <c r="AG316" i="11" s="1"/>
  <c r="AA316" i="11" a="1"/>
  <c r="AA316" i="11" s="1"/>
  <c r="AS316" i="11" a="1"/>
  <c r="AS316" i="11" s="1"/>
  <c r="AM316" i="11" a="1"/>
  <c r="AM316" i="11" s="1"/>
  <c r="T316" i="11" a="1"/>
  <c r="T316" i="11" s="1"/>
  <c r="N316" i="11" a="1"/>
  <c r="N316" i="11" s="1"/>
  <c r="AF316" i="11" a="1"/>
  <c r="AF316" i="11" s="1"/>
  <c r="Z316" i="11" a="1"/>
  <c r="Z316" i="11" s="1"/>
  <c r="AR316" i="11" a="1"/>
  <c r="AR316" i="11" s="1"/>
  <c r="AL316" i="11" a="1"/>
  <c r="AL316" i="11" s="1"/>
  <c r="S316" i="11" a="1"/>
  <c r="S316" i="11" s="1"/>
  <c r="M316" i="11" a="1"/>
  <c r="M316" i="11" s="1"/>
  <c r="AE316" i="11" a="1"/>
  <c r="AE316" i="11" s="1"/>
  <c r="Y316" i="11" a="1"/>
  <c r="Y316" i="11" s="1"/>
  <c r="AL294" i="11"/>
  <c r="Z294" i="11"/>
  <c r="N294" i="11"/>
  <c r="AQ316" i="11" a="1"/>
  <c r="AQ316" i="11" s="1"/>
  <c r="AK316" i="11" a="1"/>
  <c r="AK316" i="11" s="1"/>
  <c r="R316" i="11" a="1"/>
  <c r="R316" i="11" s="1"/>
  <c r="AD316" i="11" a="1"/>
  <c r="AD316" i="11" s="1"/>
  <c r="AP316" i="11" a="1"/>
  <c r="AP316" i="11" s="1"/>
  <c r="W316" i="11" a="1"/>
  <c r="W316" i="11" s="1"/>
  <c r="Q316" i="11" a="1"/>
  <c r="Q316" i="11" s="1"/>
  <c r="AO316" i="11" a="1"/>
  <c r="AO316" i="11" s="1"/>
  <c r="V316" i="11" a="1"/>
  <c r="V316" i="11" s="1"/>
  <c r="P316" i="11" a="1"/>
  <c r="P316" i="11" s="1"/>
  <c r="AT316" i="11" a="1"/>
  <c r="AT316" i="11" s="1"/>
  <c r="AN316" i="11" a="1"/>
  <c r="AN316" i="11" s="1"/>
  <c r="U316" i="11" a="1"/>
  <c r="U316" i="11" s="1"/>
  <c r="O316" i="11" a="1"/>
  <c r="O316" i="11" s="1"/>
  <c r="AU294" i="11"/>
  <c r="AH294" i="11"/>
  <c r="U294" i="11"/>
  <c r="AS294" i="11"/>
  <c r="AF294" i="11"/>
  <c r="S294" i="11"/>
  <c r="AR294" i="11"/>
  <c r="AE294" i="11"/>
  <c r="R294" i="11"/>
  <c r="AI316" i="11" a="1"/>
  <c r="AI316" i="11" s="1"/>
  <c r="AI294" i="11"/>
  <c r="V294" i="11"/>
  <c r="AN294" i="11"/>
  <c r="T294" i="11"/>
  <c r="AM294" i="11"/>
  <c r="Q294" i="11"/>
  <c r="AK294" i="11"/>
  <c r="P294" i="11"/>
  <c r="AH316" i="11" a="1"/>
  <c r="AH316" i="11" s="1"/>
  <c r="AC316" i="11" a="1"/>
  <c r="AC316" i="11" s="1"/>
  <c r="AB316" i="11" a="1"/>
  <c r="AB316" i="11" s="1"/>
  <c r="AT294" i="11"/>
  <c r="AA294" i="11"/>
  <c r="W294" i="11"/>
  <c r="O294" i="11"/>
  <c r="AQ294" i="11"/>
  <c r="M294" i="11"/>
  <c r="AP294" i="11"/>
  <c r="AO294" i="11"/>
  <c r="AD294" i="11"/>
  <c r="AG294" i="11"/>
  <c r="AC294" i="11"/>
  <c r="Y294" i="11"/>
  <c r="AB294" i="11"/>
  <c r="AZ679" i="11"/>
  <c r="BB33" i="11" s="1"/>
  <c r="I679" i="11"/>
  <c r="J33" i="11"/>
  <c r="AZ709" i="11"/>
  <c r="BB63" i="11" s="1"/>
  <c r="I709" i="11"/>
  <c r="J63" i="11"/>
  <c r="AT966" i="11" a="1"/>
  <c r="AT966" i="11" s="1"/>
  <c r="AZ666" i="11"/>
  <c r="BB20" i="11" s="1"/>
  <c r="I666" i="11"/>
  <c r="J20" i="11"/>
  <c r="N943" i="11"/>
  <c r="N954" i="11" s="1"/>
  <c r="AE943" i="11"/>
  <c r="Y954" i="11" s="1"/>
  <c r="AU943" i="11"/>
  <c r="AI954" i="11" s="1"/>
  <c r="AM966" i="11" a="1"/>
  <c r="AM966" i="11" s="1"/>
  <c r="AE977" i="11" s="1"/>
  <c r="AH966" i="11" a="1"/>
  <c r="AH966" i="11" s="1"/>
  <c r="W966" i="11" a="1"/>
  <c r="W966" i="11" s="1"/>
  <c r="S977" i="11" s="1"/>
  <c r="AY685" i="11"/>
  <c r="BA39" i="11" s="1"/>
  <c r="I39" i="11"/>
  <c r="AY683" i="11"/>
  <c r="BA37" i="11" s="1"/>
  <c r="I37" i="11"/>
  <c r="I735" i="11"/>
  <c r="AZ735" i="11"/>
  <c r="BB89" i="11" s="1"/>
  <c r="J89" i="11"/>
  <c r="AZ672" i="11"/>
  <c r="BB26" i="11" s="1"/>
  <c r="I672" i="11"/>
  <c r="J26" i="11"/>
  <c r="U971" i="11" a="1"/>
  <c r="U971" i="11" s="1"/>
  <c r="R982" i="11" s="1"/>
  <c r="AY722" i="11"/>
  <c r="BA76" i="11" s="1"/>
  <c r="I76" i="11"/>
  <c r="AB943" i="11"/>
  <c r="AR943" i="11"/>
  <c r="AL966" i="11" a="1"/>
  <c r="AL966" i="11" s="1"/>
  <c r="AD977" i="11" s="1"/>
  <c r="AS966" i="11" a="1"/>
  <c r="AS966" i="11" s="1"/>
  <c r="AH977" i="11" s="1"/>
  <c r="AP966" i="11" a="1"/>
  <c r="AP966" i="11" s="1"/>
  <c r="AE966" i="11" a="1"/>
  <c r="AE966" i="11" s="1"/>
  <c r="Y977" i="11" s="1"/>
  <c r="AY697" i="11"/>
  <c r="BA51" i="11" s="1"/>
  <c r="I51" i="11"/>
  <c r="I723" i="11"/>
  <c r="AZ723" i="11"/>
  <c r="BB77" i="11" s="1"/>
  <c r="J77" i="11"/>
  <c r="I728" i="11"/>
  <c r="AZ728" i="11"/>
  <c r="BB82" i="11" s="1"/>
  <c r="J82" i="11"/>
  <c r="AZ653" i="11"/>
  <c r="BB7" i="11" s="1"/>
  <c r="I653" i="11"/>
  <c r="J7" i="11"/>
  <c r="AZ696" i="11"/>
  <c r="BB50" i="11" s="1"/>
  <c r="I696" i="11"/>
  <c r="J50" i="11"/>
  <c r="AO943" i="11"/>
  <c r="AF954" i="11" s="1"/>
  <c r="AW948" i="11"/>
  <c r="U943" i="11"/>
  <c r="R954" i="11" s="1"/>
  <c r="R966" i="11" a="1"/>
  <c r="R966" i="11" s="1"/>
  <c r="O966" i="11" a="1"/>
  <c r="O966" i="11" s="1"/>
  <c r="O977" i="11" s="1"/>
  <c r="I718" i="11"/>
  <c r="AZ718" i="11"/>
  <c r="BB72" i="11" s="1"/>
  <c r="J72" i="11"/>
  <c r="AZ689" i="11"/>
  <c r="BB43" i="11" s="1"/>
  <c r="I689" i="11"/>
  <c r="J43" i="11"/>
  <c r="I704" i="11"/>
  <c r="AZ704" i="11"/>
  <c r="BB58" i="11" s="1"/>
  <c r="J58" i="11"/>
  <c r="AQ971" i="11" a="1"/>
  <c r="AQ971" i="11" s="1"/>
  <c r="AG982" i="11" s="1"/>
  <c r="AC294" i="14" l="1"/>
  <c r="AM316" i="14" a="1"/>
  <c r="AM316" i="14" s="1"/>
  <c r="AE294" i="14"/>
  <c r="AD294" i="14"/>
  <c r="R294" i="14"/>
  <c r="AN316" i="14" a="1"/>
  <c r="AN316" i="14" s="1"/>
  <c r="AP294" i="14"/>
  <c r="V316" i="14" a="1"/>
  <c r="V316" i="14" s="1"/>
  <c r="AU316" i="14" a="1"/>
  <c r="AU316" i="14" s="1"/>
  <c r="AY668" i="14"/>
  <c r="BA22" i="14" s="1"/>
  <c r="I22" i="14"/>
  <c r="AY697" i="14"/>
  <c r="BA51" i="14" s="1"/>
  <c r="I51" i="14"/>
  <c r="AY697" i="15"/>
  <c r="BA51" i="15" s="1"/>
  <c r="I51" i="15"/>
  <c r="I9" i="15"/>
  <c r="AY655" i="15"/>
  <c r="BA9" i="15" s="1"/>
  <c r="AE319" i="15" a="1"/>
  <c r="AE319" i="15" s="1"/>
  <c r="Y329" i="15" s="1"/>
  <c r="AY685" i="15"/>
  <c r="BA39" i="15" s="1"/>
  <c r="I39" i="15"/>
  <c r="AY733" i="15"/>
  <c r="BA87" i="15" s="1"/>
  <c r="I87" i="15"/>
  <c r="AO302" i="15"/>
  <c r="AF312" i="15" s="1"/>
  <c r="AB967" i="15" a="1"/>
  <c r="AB967" i="15" s="1"/>
  <c r="N302" i="15"/>
  <c r="N312" i="15" s="1"/>
  <c r="AU297" i="15"/>
  <c r="AI307" i="15" s="1"/>
  <c r="AB944" i="15"/>
  <c r="AY666" i="15"/>
  <c r="BA20" i="15" s="1"/>
  <c r="I20" i="15"/>
  <c r="S302" i="15"/>
  <c r="Q312" i="15" s="1"/>
  <c r="AY660" i="15"/>
  <c r="BA14" i="15" s="1"/>
  <c r="I14" i="15"/>
  <c r="W297" i="15"/>
  <c r="S307" i="15" s="1"/>
  <c r="AY704" i="15"/>
  <c r="BA58" i="15" s="1"/>
  <c r="I58" i="15"/>
  <c r="AY667" i="15"/>
  <c r="BA21" i="15" s="1"/>
  <c r="I21" i="15"/>
  <c r="AD319" i="15" a="1"/>
  <c r="AD319" i="15" s="1"/>
  <c r="AY661" i="15"/>
  <c r="BA15" i="15" s="1"/>
  <c r="I15" i="15"/>
  <c r="AY728" i="15"/>
  <c r="BA82" i="15" s="1"/>
  <c r="I82" i="15"/>
  <c r="AN324" i="14" a="1"/>
  <c r="AN324" i="14" s="1"/>
  <c r="AY689" i="14"/>
  <c r="BA43" i="14" s="1"/>
  <c r="I43" i="14"/>
  <c r="Z294" i="14"/>
  <c r="AI316" i="14" a="1"/>
  <c r="AI316" i="14" s="1"/>
  <c r="W294" i="14"/>
  <c r="AN294" i="14"/>
  <c r="AP316" i="14" a="1"/>
  <c r="AP316" i="14" s="1"/>
  <c r="AF316" i="14" a="1"/>
  <c r="AF316" i="14" s="1"/>
  <c r="I58" i="14"/>
  <c r="AY704" i="14"/>
  <c r="BA58" i="14" s="1"/>
  <c r="AF294" i="14"/>
  <c r="AG294" i="14"/>
  <c r="AQ294" i="14"/>
  <c r="Q294" i="14"/>
  <c r="R316" i="14" a="1"/>
  <c r="R316" i="14" s="1"/>
  <c r="T316" i="14" a="1"/>
  <c r="T316" i="14" s="1"/>
  <c r="I55" i="14"/>
  <c r="AY701" i="14"/>
  <c r="BA55" i="14" s="1"/>
  <c r="AY657" i="14"/>
  <c r="BA11" i="14" s="1"/>
  <c r="I11" i="14"/>
  <c r="I39" i="14"/>
  <c r="AY685" i="14"/>
  <c r="BA39" i="14" s="1"/>
  <c r="AY721" i="14"/>
  <c r="BA75" i="14" s="1"/>
  <c r="I75" i="14"/>
  <c r="AR294" i="14"/>
  <c r="S294" i="14"/>
  <c r="AO316" i="14" a="1"/>
  <c r="AO316" i="14" s="1"/>
  <c r="AO294" i="14"/>
  <c r="AQ316" i="14" a="1"/>
  <c r="AQ316" i="14" s="1"/>
  <c r="AS316" i="14" a="1"/>
  <c r="AS316" i="14" s="1"/>
  <c r="O297" i="14"/>
  <c r="O307" i="14" s="1"/>
  <c r="AS294" i="14"/>
  <c r="AH294" i="14"/>
  <c r="AA316" i="14" a="1"/>
  <c r="AA316" i="14" s="1"/>
  <c r="AC316" i="14" a="1"/>
  <c r="AC316" i="14" s="1"/>
  <c r="Y316" i="14" a="1"/>
  <c r="Y316" i="14" s="1"/>
  <c r="Y319" i="14" a="1"/>
  <c r="Y319" i="14" s="1"/>
  <c r="AY679" i="14"/>
  <c r="BA33" i="14" s="1"/>
  <c r="I33" i="14"/>
  <c r="AA967" i="14" a="1"/>
  <c r="AA967" i="14" s="1"/>
  <c r="W978" i="14" s="1"/>
  <c r="AF302" i="14"/>
  <c r="AO324" i="14" a="1"/>
  <c r="AO324" i="14" s="1"/>
  <c r="AF334" i="14" s="1"/>
  <c r="AT294" i="14"/>
  <c r="T294" i="14"/>
  <c r="O294" i="14"/>
  <c r="O316" i="14" a="1"/>
  <c r="O316" i="14" s="1"/>
  <c r="AE316" i="14" a="1"/>
  <c r="AE316" i="14" s="1"/>
  <c r="AT302" i="14"/>
  <c r="U316" i="14" a="1"/>
  <c r="U316" i="14" s="1"/>
  <c r="AI294" i="14"/>
  <c r="AA294" i="14"/>
  <c r="P316" i="14" a="1"/>
  <c r="P316" i="14" s="1"/>
  <c r="M316" i="14" a="1"/>
  <c r="M316" i="14" s="1"/>
  <c r="AU294" i="14"/>
  <c r="U294" i="14"/>
  <c r="AM294" i="14"/>
  <c r="AB316" i="14" a="1"/>
  <c r="AB316" i="14" s="1"/>
  <c r="S316" i="14" a="1"/>
  <c r="S316" i="14" s="1"/>
  <c r="M294" i="14"/>
  <c r="AK294" i="14"/>
  <c r="AT316" i="14" a="1"/>
  <c r="AT316" i="14" s="1"/>
  <c r="AH316" i="14" a="1"/>
  <c r="AH316" i="14" s="1"/>
  <c r="AL316" i="14" a="1"/>
  <c r="AL316" i="14" s="1"/>
  <c r="AY716" i="14"/>
  <c r="BA70" i="14" s="1"/>
  <c r="I70" i="14"/>
  <c r="AY713" i="14"/>
  <c r="BA67" i="14" s="1"/>
  <c r="I67" i="14"/>
  <c r="AG316" i="14" a="1"/>
  <c r="AG316" i="14" s="1"/>
  <c r="V294" i="14"/>
  <c r="P294" i="14"/>
  <c r="Q316" i="14" a="1"/>
  <c r="Q316" i="14" s="1"/>
  <c r="AR316" i="14" a="1"/>
  <c r="AR316" i="14" s="1"/>
  <c r="I63" i="14"/>
  <c r="AY709" i="14"/>
  <c r="BA63" i="14" s="1"/>
  <c r="Y294" i="14"/>
  <c r="N294" i="14"/>
  <c r="AL294" i="14"/>
  <c r="AB294" i="14"/>
  <c r="W316" i="14" a="1"/>
  <c r="W316" i="14" s="1"/>
  <c r="AN302" i="14"/>
  <c r="AY676" i="13"/>
  <c r="BA30" i="13" s="1"/>
  <c r="I30" i="13"/>
  <c r="I19" i="13"/>
  <c r="AY665" i="13"/>
  <c r="BA19" i="13" s="1"/>
  <c r="AY722" i="13"/>
  <c r="BA76" i="13" s="1"/>
  <c r="I76" i="13"/>
  <c r="AY664" i="13"/>
  <c r="BA18" i="13" s="1"/>
  <c r="I18" i="13"/>
  <c r="AY669" i="13"/>
  <c r="BA23" i="13" s="1"/>
  <c r="I23" i="13"/>
  <c r="AY657" i="13"/>
  <c r="BA11" i="13" s="1"/>
  <c r="I11" i="13"/>
  <c r="AY701" i="13"/>
  <c r="BA55" i="13" s="1"/>
  <c r="I55" i="13"/>
  <c r="I12" i="13"/>
  <c r="AY658" i="13"/>
  <c r="BA12" i="13" s="1"/>
  <c r="AY705" i="13"/>
  <c r="BA59" i="13" s="1"/>
  <c r="I59" i="13"/>
  <c r="AY689" i="13"/>
  <c r="BA43" i="13" s="1"/>
  <c r="I43" i="13"/>
  <c r="AY693" i="13"/>
  <c r="BA47" i="13" s="1"/>
  <c r="I47" i="13"/>
  <c r="I42" i="12"/>
  <c r="AY688" i="12"/>
  <c r="BA42" i="12" s="1"/>
  <c r="AY718" i="12"/>
  <c r="BA72" i="12" s="1"/>
  <c r="I72" i="12"/>
  <c r="AY724" i="12"/>
  <c r="BA78" i="12" s="1"/>
  <c r="I78" i="12"/>
  <c r="AY712" i="12"/>
  <c r="BA66" i="12" s="1"/>
  <c r="I66" i="12"/>
  <c r="AY736" i="12"/>
  <c r="BA90" i="12" s="1"/>
  <c r="I90" i="12"/>
  <c r="AY700" i="12"/>
  <c r="BA54" i="12" s="1"/>
  <c r="I54" i="12"/>
  <c r="AY693" i="12"/>
  <c r="BA47" i="12" s="1"/>
  <c r="I47" i="12"/>
  <c r="AY676" i="12"/>
  <c r="BA30" i="12" s="1"/>
  <c r="I30" i="12"/>
  <c r="P302" i="11"/>
  <c r="AY657" i="11"/>
  <c r="BA11" i="11" s="1"/>
  <c r="I11" i="11"/>
  <c r="AY651" i="11"/>
  <c r="BA5" i="11" s="1"/>
  <c r="I5" i="11"/>
  <c r="AY703" i="11"/>
  <c r="BA57" i="11" s="1"/>
  <c r="I57" i="11"/>
  <c r="I17" i="11"/>
  <c r="AY663" i="11"/>
  <c r="BA17" i="11" s="1"/>
  <c r="AY693" i="11"/>
  <c r="BA47" i="11" s="1"/>
  <c r="I47" i="11"/>
  <c r="AD967" i="11" a="1"/>
  <c r="AD967" i="11" s="1"/>
  <c r="AN302" i="11"/>
  <c r="AY699" i="11"/>
  <c r="BA53" i="11" s="1"/>
  <c r="I53" i="11"/>
  <c r="Z324" i="11" a="1"/>
  <c r="Z324" i="11" s="1"/>
  <c r="V334" i="11" s="1"/>
  <c r="AY675" i="11"/>
  <c r="BA29" i="11" s="1"/>
  <c r="I29" i="11"/>
  <c r="AO967" i="11" a="1"/>
  <c r="AO967" i="11" s="1"/>
  <c r="AF978" i="11" s="1"/>
  <c r="AU319" i="11" a="1"/>
  <c r="AU319" i="11" s="1"/>
  <c r="AI329" i="11" s="1"/>
  <c r="W319" i="11" a="1"/>
  <c r="W319" i="11" s="1"/>
  <c r="S329" i="11" s="1"/>
  <c r="AY687" i="11"/>
  <c r="BA41" i="11" s="1"/>
  <c r="I41" i="11"/>
  <c r="AI967" i="11" a="1"/>
  <c r="AI967" i="11" s="1"/>
  <c r="AA978" i="11" s="1"/>
  <c r="AY707" i="11"/>
  <c r="BA61" i="11" s="1"/>
  <c r="I61" i="11"/>
  <c r="I51" i="16"/>
  <c r="AY697" i="16"/>
  <c r="BA51" i="16" s="1"/>
  <c r="Z297" i="16"/>
  <c r="V307" i="16" s="1"/>
  <c r="AY671" i="16"/>
  <c r="BA25" i="16" s="1"/>
  <c r="I25" i="16"/>
  <c r="AY707" i="16"/>
  <c r="BA61" i="16" s="1"/>
  <c r="I61" i="16"/>
  <c r="AL297" i="16"/>
  <c r="AD307" i="16" s="1"/>
  <c r="AY734" i="16"/>
  <c r="BA88" i="16" s="1"/>
  <c r="I88" i="16"/>
  <c r="AY711" i="16"/>
  <c r="BA65" i="16" s="1"/>
  <c r="I65" i="16"/>
  <c r="AY729" i="16"/>
  <c r="BA83" i="16" s="1"/>
  <c r="I83" i="16"/>
  <c r="AF967" i="16" a="1"/>
  <c r="AF967" i="16" s="1"/>
  <c r="AI319" i="16" a="1"/>
  <c r="AI319" i="16" s="1"/>
  <c r="AA329" i="16" s="1"/>
  <c r="AS302" i="16"/>
  <c r="AH312" i="16" s="1"/>
  <c r="AO302" i="16"/>
  <c r="AF312" i="16" s="1"/>
  <c r="AO967" i="16" a="1"/>
  <c r="AO967" i="16" s="1"/>
  <c r="AF978" i="16" s="1"/>
  <c r="AY659" i="16"/>
  <c r="BA13" i="16" s="1"/>
  <c r="I13" i="16"/>
  <c r="AY661" i="16"/>
  <c r="BA15" i="16" s="1"/>
  <c r="I15" i="16"/>
  <c r="N302" i="16"/>
  <c r="N312" i="16" s="1"/>
  <c r="M324" i="16" a="1"/>
  <c r="M324" i="16" s="1"/>
  <c r="AY722" i="16"/>
  <c r="BA76" i="16" s="1"/>
  <c r="I76" i="16"/>
  <c r="AY735" i="16"/>
  <c r="BA89" i="16" s="1"/>
  <c r="I89" i="16"/>
  <c r="AY683" i="16"/>
  <c r="BA37" i="16" s="1"/>
  <c r="I37" i="16"/>
  <c r="AS324" i="16" a="1"/>
  <c r="AS324" i="16" s="1"/>
  <c r="AH334" i="16" s="1"/>
  <c r="AY679" i="16"/>
  <c r="BA33" i="16" s="1"/>
  <c r="I33" i="16"/>
  <c r="AY687" i="16"/>
  <c r="BA41" i="16" s="1"/>
  <c r="I41" i="16"/>
  <c r="AY692" i="16"/>
  <c r="BA46" i="16" s="1"/>
  <c r="I46" i="16"/>
  <c r="AY700" i="16"/>
  <c r="BA54" i="16" s="1"/>
  <c r="I54" i="16"/>
  <c r="AT944" i="16"/>
  <c r="V944" i="16"/>
  <c r="AO944" i="16"/>
  <c r="AF955" i="16" s="1"/>
  <c r="Z967" i="16" a="1"/>
  <c r="Z967" i="16" s="1"/>
  <c r="V978" i="16" s="1"/>
  <c r="AB967" i="16" a="1"/>
  <c r="AB967" i="16" s="1"/>
  <c r="AQ324" i="16" a="1"/>
  <c r="AQ324" i="16" s="1"/>
  <c r="AG334" i="16" s="1"/>
  <c r="AU302" i="16"/>
  <c r="AI312" i="16" s="1"/>
  <c r="N324" i="16" a="1"/>
  <c r="N324" i="16" s="1"/>
  <c r="N334" i="16" s="1"/>
  <c r="AL324" i="16" a="1"/>
  <c r="AL324" i="16" s="1"/>
  <c r="AD334" i="16" s="1"/>
  <c r="AR324" i="16" a="1"/>
  <c r="AR324" i="16" s="1"/>
  <c r="S302" i="16"/>
  <c r="Q312" i="16" s="1"/>
  <c r="Q319" i="16" a="1"/>
  <c r="Q319" i="16" s="1"/>
  <c r="P329" i="16" s="1"/>
  <c r="AH297" i="16"/>
  <c r="M297" i="16"/>
  <c r="AA319" i="16" a="1"/>
  <c r="AA319" i="16" s="1"/>
  <c r="W329" i="16" s="1"/>
  <c r="AP319" i="16" a="1"/>
  <c r="AP319" i="16" s="1"/>
  <c r="Q967" i="16" a="1"/>
  <c r="Q967" i="16" s="1"/>
  <c r="P978" i="16" s="1"/>
  <c r="O944" i="16"/>
  <c r="O955" i="16" s="1"/>
  <c r="AL944" i="16"/>
  <c r="AD955" i="16" s="1"/>
  <c r="AG324" i="16" a="1"/>
  <c r="AG324" i="16" s="1"/>
  <c r="Z334" i="16" s="1"/>
  <c r="R297" i="16"/>
  <c r="AT319" i="16" a="1"/>
  <c r="AT319" i="16" s="1"/>
  <c r="S324" i="16" a="1"/>
  <c r="S324" i="16" s="1"/>
  <c r="Q334" i="16" s="1"/>
  <c r="AG319" i="16" a="1"/>
  <c r="AG319" i="16" s="1"/>
  <c r="Z329" i="16" s="1"/>
  <c r="AY681" i="16"/>
  <c r="BA35" i="16" s="1"/>
  <c r="I35" i="16"/>
  <c r="W944" i="16"/>
  <c r="S955" i="16" s="1"/>
  <c r="P302" i="16"/>
  <c r="AN319" i="16" a="1"/>
  <c r="AN319" i="16" s="1"/>
  <c r="AY713" i="16"/>
  <c r="BA67" i="16" s="1"/>
  <c r="I67" i="16"/>
  <c r="Q944" i="16"/>
  <c r="P955" i="16" s="1"/>
  <c r="AP944" i="16"/>
  <c r="O967" i="16" a="1"/>
  <c r="O967" i="16" s="1"/>
  <c r="O978" i="16" s="1"/>
  <c r="AF302" i="16"/>
  <c r="AT302" i="16"/>
  <c r="R319" i="16" a="1"/>
  <c r="R319" i="16" s="1"/>
  <c r="AF297" i="16"/>
  <c r="V297" i="16"/>
  <c r="AY705" i="16"/>
  <c r="BA59" i="16" s="1"/>
  <c r="I59" i="16"/>
  <c r="AY656" i="16"/>
  <c r="BA10" i="16" s="1"/>
  <c r="I10" i="16"/>
  <c r="AY698" i="16"/>
  <c r="BA52" i="16" s="1"/>
  <c r="I52" i="16"/>
  <c r="AY663" i="16"/>
  <c r="BA17" i="16" s="1"/>
  <c r="I17" i="16"/>
  <c r="AE944" i="16"/>
  <c r="Y955" i="16" s="1"/>
  <c r="AW943" i="16"/>
  <c r="P944" i="16"/>
  <c r="AW966" i="16"/>
  <c r="U967" i="16" a="1"/>
  <c r="U967" i="16" s="1"/>
  <c r="R978" i="16" s="1"/>
  <c r="AY688" i="16"/>
  <c r="BA42" i="16" s="1"/>
  <c r="I42" i="16"/>
  <c r="AI324" i="16" a="1"/>
  <c r="AI324" i="16" s="1"/>
  <c r="AA334" i="16" s="1"/>
  <c r="U302" i="16"/>
  <c r="R312" i="16" s="1"/>
  <c r="V302" i="16"/>
  <c r="AR302" i="16"/>
  <c r="U324" i="16" a="1"/>
  <c r="U324" i="16" s="1"/>
  <c r="R334" i="16" s="1"/>
  <c r="P297" i="16"/>
  <c r="AQ302" i="16"/>
  <c r="AG312" i="16" s="1"/>
  <c r="AR297" i="16"/>
  <c r="AI297" i="16"/>
  <c r="AA307" i="16" s="1"/>
  <c r="Z319" i="16" a="1"/>
  <c r="Z319" i="16" s="1"/>
  <c r="V329" i="16" s="1"/>
  <c r="AB319" i="16" a="1"/>
  <c r="AB319" i="16" s="1"/>
  <c r="AH967" i="16" a="1"/>
  <c r="AH967" i="16" s="1"/>
  <c r="AN967" i="16" a="1"/>
  <c r="AN967" i="16" s="1"/>
  <c r="AY676" i="16"/>
  <c r="BA30" i="16" s="1"/>
  <c r="I30" i="16"/>
  <c r="AT967" i="16" a="1"/>
  <c r="AT967" i="16" s="1"/>
  <c r="T324" i="16" a="1"/>
  <c r="T324" i="16" s="1"/>
  <c r="N319" i="16" a="1"/>
  <c r="N319" i="16" s="1"/>
  <c r="N329" i="16" s="1"/>
  <c r="AQ319" i="16" a="1"/>
  <c r="AQ319" i="16" s="1"/>
  <c r="AG329" i="16" s="1"/>
  <c r="AY712" i="16"/>
  <c r="BA66" i="16" s="1"/>
  <c r="I66" i="16"/>
  <c r="AR944" i="16"/>
  <c r="Z944" i="16"/>
  <c r="V955" i="16" s="1"/>
  <c r="AD944" i="16"/>
  <c r="S967" i="16" a="1"/>
  <c r="S967" i="16" s="1"/>
  <c r="Q978" i="16" s="1"/>
  <c r="AC967" i="16" a="1"/>
  <c r="AC967" i="16" s="1"/>
  <c r="X978" i="16" s="1"/>
  <c r="AY718" i="16"/>
  <c r="BA72" i="16" s="1"/>
  <c r="I72" i="16"/>
  <c r="M302" i="16"/>
  <c r="Z302" i="16"/>
  <c r="V312" i="16" s="1"/>
  <c r="Q302" i="16"/>
  <c r="P312" i="16" s="1"/>
  <c r="AH324" i="16" a="1"/>
  <c r="AH324" i="16" s="1"/>
  <c r="R302" i="16"/>
  <c r="AD297" i="16"/>
  <c r="AC297" i="16"/>
  <c r="X307" i="16" s="1"/>
  <c r="S319" i="16" a="1"/>
  <c r="S319" i="16" s="1"/>
  <c r="Q329" i="16" s="1"/>
  <c r="AU297" i="16"/>
  <c r="AI307" i="16" s="1"/>
  <c r="N297" i="16"/>
  <c r="N307" i="16" s="1"/>
  <c r="AH319" i="16" a="1"/>
  <c r="AH319" i="16" s="1"/>
  <c r="AY668" i="16"/>
  <c r="BA22" i="16" s="1"/>
  <c r="I22" i="16"/>
  <c r="AT297" i="16"/>
  <c r="AY714" i="16"/>
  <c r="BA68" i="16" s="1"/>
  <c r="I68" i="16"/>
  <c r="AM324" i="16" a="1"/>
  <c r="AM324" i="16" s="1"/>
  <c r="AE334" i="16" s="1"/>
  <c r="AK319" i="16" a="1"/>
  <c r="AK319" i="16" s="1"/>
  <c r="AY669" i="16"/>
  <c r="BA23" i="16" s="1"/>
  <c r="I23" i="16"/>
  <c r="AY664" i="16"/>
  <c r="BA18" i="16" s="1"/>
  <c r="I18" i="16"/>
  <c r="AY699" i="16"/>
  <c r="BA53" i="16" s="1"/>
  <c r="I53" i="16"/>
  <c r="R944" i="16"/>
  <c r="T944" i="16"/>
  <c r="AM944" i="16"/>
  <c r="AE955" i="16" s="1"/>
  <c r="AQ944" i="16"/>
  <c r="AG955" i="16" s="1"/>
  <c r="AA967" i="16" a="1"/>
  <c r="AA967" i="16" s="1"/>
  <c r="W978" i="16" s="1"/>
  <c r="AI967" i="16" a="1"/>
  <c r="AI967" i="16" s="1"/>
  <c r="AA978" i="16" s="1"/>
  <c r="AO324" i="16" a="1"/>
  <c r="AO324" i="16" s="1"/>
  <c r="AF334" i="16" s="1"/>
  <c r="AH302" i="16"/>
  <c r="AA302" i="16"/>
  <c r="W312" i="16" s="1"/>
  <c r="AN324" i="16" a="1"/>
  <c r="AN324" i="16" s="1"/>
  <c r="AE302" i="16"/>
  <c r="Y312" i="16" s="1"/>
  <c r="AF319" i="16" a="1"/>
  <c r="AF319" i="16" s="1"/>
  <c r="T297" i="16"/>
  <c r="W297" i="16"/>
  <c r="S307" i="16" s="1"/>
  <c r="AA297" i="16"/>
  <c r="W307" i="16" s="1"/>
  <c r="AO319" i="16" a="1"/>
  <c r="AO319" i="16" s="1"/>
  <c r="AF329" i="16" s="1"/>
  <c r="AY736" i="16"/>
  <c r="BA90" i="16" s="1"/>
  <c r="I90" i="16"/>
  <c r="AF324" i="16" a="1"/>
  <c r="AF324" i="16" s="1"/>
  <c r="W319" i="16" a="1"/>
  <c r="W319" i="16" s="1"/>
  <c r="S329" i="16" s="1"/>
  <c r="AY703" i="16"/>
  <c r="BA57" i="16" s="1"/>
  <c r="I57" i="16"/>
  <c r="AR967" i="16" a="1"/>
  <c r="AR967" i="16" s="1"/>
  <c r="AH944" i="16"/>
  <c r="AL967" i="16" a="1"/>
  <c r="AL967" i="16" s="1"/>
  <c r="AD978" i="16" s="1"/>
  <c r="AG967" i="16" a="1"/>
  <c r="AG967" i="16" s="1"/>
  <c r="Z978" i="16" s="1"/>
  <c r="AQ967" i="16" a="1"/>
  <c r="AQ967" i="16" s="1"/>
  <c r="AG978" i="16" s="1"/>
  <c r="O302" i="16"/>
  <c r="O312" i="16" s="1"/>
  <c r="AL302" i="16"/>
  <c r="AD312" i="16" s="1"/>
  <c r="AC302" i="16"/>
  <c r="X312" i="16" s="1"/>
  <c r="AA324" i="16" a="1"/>
  <c r="AA324" i="16" s="1"/>
  <c r="W334" i="16" s="1"/>
  <c r="V324" i="16" a="1"/>
  <c r="V324" i="16" s="1"/>
  <c r="Q297" i="16"/>
  <c r="P307" i="16" s="1"/>
  <c r="AE297" i="16"/>
  <c r="Y307" i="16" s="1"/>
  <c r="AG297" i="16"/>
  <c r="Z307" i="16" s="1"/>
  <c r="Y319" i="16" a="1"/>
  <c r="Y319" i="16" s="1"/>
  <c r="AM297" i="16"/>
  <c r="AE307" i="16" s="1"/>
  <c r="AU319" i="16" a="1"/>
  <c r="AU319" i="16" s="1"/>
  <c r="AI329" i="16" s="1"/>
  <c r="AY674" i="16"/>
  <c r="BA28" i="16" s="1"/>
  <c r="I28" i="16"/>
  <c r="Z324" i="16" a="1"/>
  <c r="Z324" i="16" s="1"/>
  <c r="V334" i="16" s="1"/>
  <c r="T302" i="16"/>
  <c r="AD319" i="16" a="1"/>
  <c r="AD319" i="16" s="1"/>
  <c r="AY686" i="16"/>
  <c r="BA40" i="16" s="1"/>
  <c r="I40" i="16"/>
  <c r="AA944" i="16"/>
  <c r="W955" i="16" s="1"/>
  <c r="AY652" i="16"/>
  <c r="BA6" i="16" s="1"/>
  <c r="I6" i="16"/>
  <c r="S944" i="16"/>
  <c r="Q955" i="16" s="1"/>
  <c r="AU944" i="16"/>
  <c r="AI955" i="16" s="1"/>
  <c r="AN944" i="16"/>
  <c r="P967" i="16" a="1"/>
  <c r="P967" i="16" s="1"/>
  <c r="O324" i="16" a="1"/>
  <c r="O324" i="16" s="1"/>
  <c r="O334" i="16" s="1"/>
  <c r="AN302" i="16"/>
  <c r="AD302" i="16"/>
  <c r="W302" i="16"/>
  <c r="S312" i="16" s="1"/>
  <c r="AP324" i="16" a="1"/>
  <c r="AP324" i="16" s="1"/>
  <c r="AG302" i="16"/>
  <c r="Z312" i="16" s="1"/>
  <c r="AO297" i="16"/>
  <c r="AF307" i="16" s="1"/>
  <c r="AS297" i="16"/>
  <c r="AH307" i="16" s="1"/>
  <c r="AR319" i="16" a="1"/>
  <c r="AR319" i="16" s="1"/>
  <c r="O319" i="16" a="1"/>
  <c r="O319" i="16" s="1"/>
  <c r="O329" i="16" s="1"/>
  <c r="P319" i="16" a="1"/>
  <c r="P319" i="16" s="1"/>
  <c r="AY691" i="16"/>
  <c r="BA45" i="16" s="1"/>
  <c r="I45" i="16"/>
  <c r="AB324" i="16" a="1"/>
  <c r="AB324" i="16" s="1"/>
  <c r="S297" i="16"/>
  <c r="Q307" i="16" s="1"/>
  <c r="AY651" i="16"/>
  <c r="BA5" i="16" s="1"/>
  <c r="I5" i="16"/>
  <c r="AY720" i="16"/>
  <c r="BA74" i="16" s="1"/>
  <c r="I74" i="16"/>
  <c r="AY732" i="16"/>
  <c r="BA86" i="16" s="1"/>
  <c r="I86" i="16"/>
  <c r="AY730" i="16"/>
  <c r="BA84" i="16" s="1"/>
  <c r="I84" i="16"/>
  <c r="AY719" i="16"/>
  <c r="BA73" i="16" s="1"/>
  <c r="I73" i="16"/>
  <c r="AY680" i="16"/>
  <c r="BA34" i="16" s="1"/>
  <c r="I34" i="16"/>
  <c r="AF944" i="16"/>
  <c r="U944" i="16"/>
  <c r="R955" i="16" s="1"/>
  <c r="AE967" i="16" a="1"/>
  <c r="AE967" i="16" s="1"/>
  <c r="Y978" i="16" s="1"/>
  <c r="V967" i="16" a="1"/>
  <c r="V967" i="16" s="1"/>
  <c r="AU967" i="16" a="1"/>
  <c r="AU967" i="16" s="1"/>
  <c r="AI978" i="16" s="1"/>
  <c r="AT324" i="16" a="1"/>
  <c r="AT324" i="16" s="1"/>
  <c r="AU324" i="16" a="1"/>
  <c r="AU324" i="16" s="1"/>
  <c r="AI334" i="16" s="1"/>
  <c r="Y302" i="16"/>
  <c r="P324" i="16" a="1"/>
  <c r="P324" i="16" s="1"/>
  <c r="W324" i="16" a="1"/>
  <c r="W324" i="16" s="1"/>
  <c r="S334" i="16" s="1"/>
  <c r="AP297" i="16"/>
  <c r="O297" i="16"/>
  <c r="O307" i="16" s="1"/>
  <c r="U319" i="16" a="1"/>
  <c r="U319" i="16" s="1"/>
  <c r="R329" i="16" s="1"/>
  <c r="Y297" i="16"/>
  <c r="AM319" i="16" a="1"/>
  <c r="AM319" i="16" s="1"/>
  <c r="AE329" i="16" s="1"/>
  <c r="V319" i="16" a="1"/>
  <c r="V319" i="16" s="1"/>
  <c r="AY704" i="16"/>
  <c r="BA58" i="16" s="1"/>
  <c r="I58" i="16"/>
  <c r="AY724" i="16"/>
  <c r="BA78" i="16" s="1"/>
  <c r="I78" i="16"/>
  <c r="AY725" i="16"/>
  <c r="BA79" i="16" s="1"/>
  <c r="I79" i="16"/>
  <c r="AE324" i="16" a="1"/>
  <c r="AE324" i="16" s="1"/>
  <c r="Y334" i="16" s="1"/>
  <c r="AP302" i="16"/>
  <c r="AP967" i="16" a="1"/>
  <c r="AP967" i="16" s="1"/>
  <c r="AY667" i="16"/>
  <c r="BA21" i="16" s="1"/>
  <c r="I21" i="16"/>
  <c r="AK302" i="16"/>
  <c r="AY657" i="16"/>
  <c r="BA11" i="16" s="1"/>
  <c r="I11" i="16"/>
  <c r="AY731" i="16"/>
  <c r="BA85" i="16" s="1"/>
  <c r="I85" i="16"/>
  <c r="AD316" i="16" a="1"/>
  <c r="AD316" i="16" s="1"/>
  <c r="AP316" i="16" a="1"/>
  <c r="AP316" i="16" s="1"/>
  <c r="W316" i="16" a="1"/>
  <c r="W316" i="16" s="1"/>
  <c r="Q316" i="16" a="1"/>
  <c r="Q316" i="16" s="1"/>
  <c r="AU294" i="16"/>
  <c r="AI294" i="16"/>
  <c r="W294" i="16"/>
  <c r="AI316" i="16" a="1"/>
  <c r="AI316" i="16" s="1"/>
  <c r="AC316" i="16" a="1"/>
  <c r="AC316" i="16" s="1"/>
  <c r="AT294" i="16"/>
  <c r="AH294" i="16"/>
  <c r="V294" i="16"/>
  <c r="AU316" i="16" a="1"/>
  <c r="AU316" i="16" s="1"/>
  <c r="AO316" i="16" a="1"/>
  <c r="AO316" i="16" s="1"/>
  <c r="V316" i="16" a="1"/>
  <c r="V316" i="16" s="1"/>
  <c r="P316" i="16" a="1"/>
  <c r="P316" i="16" s="1"/>
  <c r="AH316" i="16" a="1"/>
  <c r="AH316" i="16" s="1"/>
  <c r="AB316" i="16" a="1"/>
  <c r="AB316" i="16" s="1"/>
  <c r="AR294" i="16"/>
  <c r="AF294" i="16"/>
  <c r="T294" i="16"/>
  <c r="AT316" i="16" a="1"/>
  <c r="AT316" i="16" s="1"/>
  <c r="AN316" i="16" a="1"/>
  <c r="AN316" i="16" s="1"/>
  <c r="U316" i="16" a="1"/>
  <c r="U316" i="16" s="1"/>
  <c r="O316" i="16" a="1"/>
  <c r="O316" i="16" s="1"/>
  <c r="AQ294" i="16"/>
  <c r="AE294" i="16"/>
  <c r="S294" i="16"/>
  <c r="AG316" i="16" a="1"/>
  <c r="AG316" i="16" s="1"/>
  <c r="AA316" i="16" a="1"/>
  <c r="AA316" i="16" s="1"/>
  <c r="AS316" i="16" a="1"/>
  <c r="AS316" i="16" s="1"/>
  <c r="AM316" i="16" a="1"/>
  <c r="AM316" i="16" s="1"/>
  <c r="T316" i="16" a="1"/>
  <c r="T316" i="16" s="1"/>
  <c r="N316" i="16" a="1"/>
  <c r="N316" i="16" s="1"/>
  <c r="AO294" i="16"/>
  <c r="AC294" i="16"/>
  <c r="Q294" i="16"/>
  <c r="AQ316" i="16" a="1"/>
  <c r="AQ316" i="16" s="1"/>
  <c r="AK316" i="16" a="1"/>
  <c r="AK316" i="16" s="1"/>
  <c r="R316" i="16" a="1"/>
  <c r="R316" i="16" s="1"/>
  <c r="AK294" i="16"/>
  <c r="Y294" i="16"/>
  <c r="M294" i="16"/>
  <c r="U294" i="16"/>
  <c r="Y316" i="16" a="1"/>
  <c r="Y316" i="16" s="1"/>
  <c r="AS294" i="16"/>
  <c r="R294" i="16"/>
  <c r="AP294" i="16"/>
  <c r="P294" i="16"/>
  <c r="AR316" i="16" a="1"/>
  <c r="AR316" i="16" s="1"/>
  <c r="AM294" i="16"/>
  <c r="N294" i="16"/>
  <c r="AL316" i="16" a="1"/>
  <c r="AL316" i="16" s="1"/>
  <c r="M316" i="16" a="1"/>
  <c r="M316" i="16" s="1"/>
  <c r="AF316" i="16" a="1"/>
  <c r="AF316" i="16" s="1"/>
  <c r="AB294" i="16"/>
  <c r="Z316" i="16" a="1"/>
  <c r="Z316" i="16" s="1"/>
  <c r="Z294" i="16"/>
  <c r="O294" i="16"/>
  <c r="AG294" i="16"/>
  <c r="AE316" i="16" a="1"/>
  <c r="AE316" i="16" s="1"/>
  <c r="S316" i="16" a="1"/>
  <c r="S316" i="16" s="1"/>
  <c r="AD294" i="16"/>
  <c r="AN294" i="16"/>
  <c r="AL294" i="16"/>
  <c r="AA294" i="16"/>
  <c r="AG944" i="16"/>
  <c r="Z955" i="16" s="1"/>
  <c r="AI944" i="16"/>
  <c r="AA955" i="16" s="1"/>
  <c r="N944" i="16"/>
  <c r="N955" i="16" s="1"/>
  <c r="AD967" i="16" a="1"/>
  <c r="AD967" i="16" s="1"/>
  <c r="N967" i="16" a="1"/>
  <c r="N967" i="16" s="1"/>
  <c r="N978" i="16" s="1"/>
  <c r="AC324" i="16" a="1"/>
  <c r="AC324" i="16" s="1"/>
  <c r="X334" i="16" s="1"/>
  <c r="AI302" i="16"/>
  <c r="AA312" i="16" s="1"/>
  <c r="AM302" i="16"/>
  <c r="AE312" i="16" s="1"/>
  <c r="Q324" i="16" a="1"/>
  <c r="Q324" i="16" s="1"/>
  <c r="P334" i="16" s="1"/>
  <c r="AK324" i="16" a="1"/>
  <c r="AK324" i="16" s="1"/>
  <c r="AQ297" i="16"/>
  <c r="AG307" i="16" s="1"/>
  <c r="AB297" i="16"/>
  <c r="AL319" i="16" a="1"/>
  <c r="AL319" i="16" s="1"/>
  <c r="AD329" i="16" s="1"/>
  <c r="AK297" i="16"/>
  <c r="AS319" i="16" a="1"/>
  <c r="AS319" i="16" s="1"/>
  <c r="AH329" i="16" s="1"/>
  <c r="AC319" i="16" a="1"/>
  <c r="AC319" i="16" s="1"/>
  <c r="X329" i="16" s="1"/>
  <c r="AY726" i="16"/>
  <c r="BA80" i="16" s="1"/>
  <c r="I80" i="16"/>
  <c r="AY655" i="16"/>
  <c r="BA9" i="16" s="1"/>
  <c r="I9" i="16"/>
  <c r="AY650" i="16"/>
  <c r="BA4" i="16" s="1"/>
  <c r="I4" i="16"/>
  <c r="AY693" i="16"/>
  <c r="BA47" i="16" s="1"/>
  <c r="I47" i="16"/>
  <c r="AY662" i="16"/>
  <c r="BA16" i="16" s="1"/>
  <c r="I16" i="16"/>
  <c r="W967" i="16" a="1"/>
  <c r="W967" i="16" s="1"/>
  <c r="S978" i="16" s="1"/>
  <c r="AE319" i="16" a="1"/>
  <c r="AE319" i="16" s="1"/>
  <c r="Y329" i="16" s="1"/>
  <c r="AM967" i="16" a="1"/>
  <c r="AM967" i="16" s="1"/>
  <c r="AE978" i="16" s="1"/>
  <c r="AC944" i="16"/>
  <c r="X955" i="16" s="1"/>
  <c r="AS944" i="16"/>
  <c r="AH955" i="16" s="1"/>
  <c r="AS967" i="16" a="1"/>
  <c r="AS967" i="16" s="1"/>
  <c r="AH978" i="16" s="1"/>
  <c r="AB944" i="16"/>
  <c r="R967" i="16" a="1"/>
  <c r="R967" i="16" s="1"/>
  <c r="T967" i="16" a="1"/>
  <c r="T967" i="16" s="1"/>
  <c r="AY675" i="16"/>
  <c r="BA29" i="16" s="1"/>
  <c r="I29" i="16"/>
  <c r="AD324" i="16" a="1"/>
  <c r="AD324" i="16" s="1"/>
  <c r="AB302" i="16"/>
  <c r="R324" i="16" a="1"/>
  <c r="R324" i="16" s="1"/>
  <c r="Y324" i="16" a="1"/>
  <c r="Y324" i="16" s="1"/>
  <c r="AN297" i="16"/>
  <c r="U297" i="16"/>
  <c r="R307" i="16" s="1"/>
  <c r="M319" i="16" a="1"/>
  <c r="M319" i="16" s="1"/>
  <c r="T319" i="16" a="1"/>
  <c r="T319" i="16" s="1"/>
  <c r="AY664" i="15"/>
  <c r="BA18" i="15" s="1"/>
  <c r="I18" i="15"/>
  <c r="AI967" i="15" a="1"/>
  <c r="AI967" i="15" s="1"/>
  <c r="AA978" i="15" s="1"/>
  <c r="N319" i="15" a="1"/>
  <c r="N319" i="15" s="1"/>
  <c r="N329" i="15" s="1"/>
  <c r="Q944" i="15"/>
  <c r="P955" i="15" s="1"/>
  <c r="O944" i="15"/>
  <c r="O955" i="15" s="1"/>
  <c r="AT944" i="15"/>
  <c r="W967" i="15" a="1"/>
  <c r="W967" i="15" s="1"/>
  <c r="S978" i="15" s="1"/>
  <c r="AG967" i="15" a="1"/>
  <c r="AG967" i="15" s="1"/>
  <c r="Z978" i="15" s="1"/>
  <c r="AQ967" i="15" a="1"/>
  <c r="AQ967" i="15" s="1"/>
  <c r="AG978" i="15" s="1"/>
  <c r="AY682" i="15"/>
  <c r="BA36" i="15" s="1"/>
  <c r="I36" i="15"/>
  <c r="AM302" i="15"/>
  <c r="AE312" i="15" s="1"/>
  <c r="AL324" i="15" a="1"/>
  <c r="AL324" i="15" s="1"/>
  <c r="AD334" i="15" s="1"/>
  <c r="AF324" i="15" a="1"/>
  <c r="AF324" i="15" s="1"/>
  <c r="U324" i="15" a="1"/>
  <c r="U324" i="15" s="1"/>
  <c r="R334" i="15" s="1"/>
  <c r="AL302" i="15"/>
  <c r="AD312" i="15" s="1"/>
  <c r="AO324" i="15" a="1"/>
  <c r="AO324" i="15" s="1"/>
  <c r="AF334" i="15" s="1"/>
  <c r="AR297" i="15"/>
  <c r="U297" i="15"/>
  <c r="R307" i="15" s="1"/>
  <c r="AA319" i="15" a="1"/>
  <c r="AA319" i="15" s="1"/>
  <c r="W329" i="15" s="1"/>
  <c r="AI319" i="15" a="1"/>
  <c r="AI319" i="15" s="1"/>
  <c r="AA329" i="15" s="1"/>
  <c r="R319" i="15" a="1"/>
  <c r="R319" i="15" s="1"/>
  <c r="AY719" i="15"/>
  <c r="BA73" i="15" s="1"/>
  <c r="I73" i="15"/>
  <c r="AY722" i="15"/>
  <c r="BA76" i="15" s="1"/>
  <c r="I76" i="15"/>
  <c r="AY659" i="15"/>
  <c r="BA13" i="15" s="1"/>
  <c r="I13" i="15"/>
  <c r="AT324" i="15" a="1"/>
  <c r="AT324" i="15" s="1"/>
  <c r="O297" i="15"/>
  <c r="O307" i="15" s="1"/>
  <c r="S297" i="15"/>
  <c r="Q307" i="15" s="1"/>
  <c r="AY734" i="15"/>
  <c r="BA88" i="15" s="1"/>
  <c r="I88" i="15"/>
  <c r="W944" i="15"/>
  <c r="S955" i="15" s="1"/>
  <c r="AC944" i="15"/>
  <c r="X955" i="15" s="1"/>
  <c r="AR967" i="15" a="1"/>
  <c r="AR967" i="15" s="1"/>
  <c r="AO967" i="15" a="1"/>
  <c r="AO967" i="15" s="1"/>
  <c r="AF978" i="15" s="1"/>
  <c r="AY730" i="15"/>
  <c r="BA84" i="15" s="1"/>
  <c r="I84" i="15"/>
  <c r="AU324" i="15" a="1"/>
  <c r="AU324" i="15" s="1"/>
  <c r="AI334" i="15" s="1"/>
  <c r="P324" i="15" a="1"/>
  <c r="P324" i="15" s="1"/>
  <c r="AS302" i="15"/>
  <c r="AH312" i="15" s="1"/>
  <c r="AM319" i="15" a="1"/>
  <c r="AM319" i="15" s="1"/>
  <c r="AE329" i="15" s="1"/>
  <c r="AN319" i="15" a="1"/>
  <c r="AN319" i="15" s="1"/>
  <c r="AM324" i="15" a="1"/>
  <c r="AM324" i="15" s="1"/>
  <c r="AE334" i="15" s="1"/>
  <c r="AW943" i="15"/>
  <c r="AO944" i="15"/>
  <c r="AF955" i="15" s="1"/>
  <c r="AK302" i="15"/>
  <c r="V319" i="15" a="1"/>
  <c r="V319" i="15" s="1"/>
  <c r="AY680" i="15"/>
  <c r="BA34" i="15" s="1"/>
  <c r="I34" i="15"/>
  <c r="AE967" i="15" a="1"/>
  <c r="AE967" i="15" s="1"/>
  <c r="Y978" i="15" s="1"/>
  <c r="AE324" i="15" a="1"/>
  <c r="AE324" i="15" s="1"/>
  <c r="Y334" i="15" s="1"/>
  <c r="Y324" i="15" a="1"/>
  <c r="Y324" i="15" s="1"/>
  <c r="AI324" i="15" a="1"/>
  <c r="AI324" i="15" s="1"/>
  <c r="AA334" i="15" s="1"/>
  <c r="P297" i="15"/>
  <c r="AL297" i="15"/>
  <c r="AD307" i="15" s="1"/>
  <c r="Y319" i="15" a="1"/>
  <c r="Y319" i="15" s="1"/>
  <c r="AY670" i="15"/>
  <c r="BA24" i="15" s="1"/>
  <c r="I24" i="15"/>
  <c r="AY687" i="15"/>
  <c r="BA41" i="15" s="1"/>
  <c r="I41" i="15"/>
  <c r="AY706" i="15"/>
  <c r="BA60" i="15" s="1"/>
  <c r="I60" i="15"/>
  <c r="Z944" i="15"/>
  <c r="V955" i="15" s="1"/>
  <c r="AP944" i="15"/>
  <c r="T944" i="15"/>
  <c r="AM967" i="15" a="1"/>
  <c r="AM967" i="15" s="1"/>
  <c r="AE978" i="15" s="1"/>
  <c r="AU967" i="15" a="1"/>
  <c r="AU967" i="15" s="1"/>
  <c r="AI978" i="15" s="1"/>
  <c r="AY718" i="15"/>
  <c r="BA72" i="15" s="1"/>
  <c r="I72" i="15"/>
  <c r="AK324" i="15" a="1"/>
  <c r="AK324" i="15" s="1"/>
  <c r="AB302" i="15"/>
  <c r="M302" i="15"/>
  <c r="T302" i="15"/>
  <c r="AD324" i="15" a="1"/>
  <c r="AD324" i="15" s="1"/>
  <c r="Q297" i="15"/>
  <c r="P307" i="15" s="1"/>
  <c r="AT297" i="15"/>
  <c r="V297" i="15"/>
  <c r="P319" i="15" a="1"/>
  <c r="P319" i="15" s="1"/>
  <c r="AT319" i="15" a="1"/>
  <c r="AT319" i="15" s="1"/>
  <c r="AY675" i="15"/>
  <c r="BA29" i="15" s="1"/>
  <c r="I29" i="15"/>
  <c r="AY711" i="15"/>
  <c r="BA65" i="15" s="1"/>
  <c r="I65" i="15"/>
  <c r="AY729" i="15"/>
  <c r="BA83" i="15" s="1"/>
  <c r="I83" i="15"/>
  <c r="AY668" i="15"/>
  <c r="BA22" i="15" s="1"/>
  <c r="I22" i="15"/>
  <c r="AC967" i="15" a="1"/>
  <c r="AC967" i="15" s="1"/>
  <c r="X978" i="15" s="1"/>
  <c r="AT302" i="15"/>
  <c r="AQ297" i="15"/>
  <c r="AG307" i="15" s="1"/>
  <c r="AS967" i="15" a="1"/>
  <c r="AS967" i="15" s="1"/>
  <c r="AH978" i="15" s="1"/>
  <c r="AG324" i="15" a="1"/>
  <c r="AG324" i="15" s="1"/>
  <c r="Z334" i="15" s="1"/>
  <c r="AC319" i="15" a="1"/>
  <c r="AC319" i="15" s="1"/>
  <c r="X329" i="15" s="1"/>
  <c r="O319" i="15" a="1"/>
  <c r="O319" i="15" s="1"/>
  <c r="O329" i="15" s="1"/>
  <c r="AR319" i="15" a="1"/>
  <c r="AR319" i="15" s="1"/>
  <c r="AY654" i="15"/>
  <c r="BA8" i="15" s="1"/>
  <c r="I8" i="15"/>
  <c r="AY686" i="15"/>
  <c r="BA40" i="15" s="1"/>
  <c r="I40" i="15"/>
  <c r="V324" i="15" a="1"/>
  <c r="V324" i="15" s="1"/>
  <c r="Q967" i="15" a="1"/>
  <c r="Q967" i="15" s="1"/>
  <c r="P978" i="15" s="1"/>
  <c r="AY674" i="15"/>
  <c r="BA28" i="15" s="1"/>
  <c r="I28" i="15"/>
  <c r="N324" i="15" a="1"/>
  <c r="N324" i="15" s="1"/>
  <c r="N334" i="15" s="1"/>
  <c r="AY699" i="15"/>
  <c r="BA53" i="15" s="1"/>
  <c r="I53" i="15"/>
  <c r="AY694" i="15"/>
  <c r="BA48" i="15" s="1"/>
  <c r="I48" i="15"/>
  <c r="AE944" i="15"/>
  <c r="Y955" i="15" s="1"/>
  <c r="AD944" i="15"/>
  <c r="AU944" i="15"/>
  <c r="AI955" i="15" s="1"/>
  <c r="R967" i="15" a="1"/>
  <c r="R967" i="15" s="1"/>
  <c r="T967" i="15" a="1"/>
  <c r="T967" i="15" s="1"/>
  <c r="Q302" i="15"/>
  <c r="P312" i="15" s="1"/>
  <c r="AU302" i="15"/>
  <c r="AI312" i="15" s="1"/>
  <c r="O324" i="15" a="1"/>
  <c r="O324" i="15" s="1"/>
  <c r="O334" i="15" s="1"/>
  <c r="AF302" i="15"/>
  <c r="AN324" i="15" a="1"/>
  <c r="AN324" i="15" s="1"/>
  <c r="AC297" i="15"/>
  <c r="X307" i="15" s="1"/>
  <c r="AO297" i="15"/>
  <c r="AF307" i="15" s="1"/>
  <c r="AP319" i="15" a="1"/>
  <c r="AP319" i="15" s="1"/>
  <c r="AO319" i="15" a="1"/>
  <c r="AO319" i="15" s="1"/>
  <c r="AF329" i="15" s="1"/>
  <c r="U319" i="15" a="1"/>
  <c r="U319" i="15" s="1"/>
  <c r="R329" i="15" s="1"/>
  <c r="M319" i="15" a="1"/>
  <c r="M319" i="15" s="1"/>
  <c r="AY710" i="15"/>
  <c r="BA64" i="15" s="1"/>
  <c r="I64" i="15"/>
  <c r="AY657" i="15"/>
  <c r="BA11" i="15" s="1"/>
  <c r="I11" i="15"/>
  <c r="AD967" i="15" a="1"/>
  <c r="AD967" i="15" s="1"/>
  <c r="O302" i="15"/>
  <c r="O312" i="15" s="1"/>
  <c r="AU319" i="15" a="1"/>
  <c r="AU319" i="15" s="1"/>
  <c r="AI329" i="15" s="1"/>
  <c r="AY712" i="15"/>
  <c r="BA66" i="15" s="1"/>
  <c r="I66" i="15"/>
  <c r="AG944" i="15"/>
  <c r="Z955" i="15" s="1"/>
  <c r="AY651" i="15"/>
  <c r="BA5" i="15" s="1"/>
  <c r="I5" i="15"/>
  <c r="AL944" i="15"/>
  <c r="AD955" i="15" s="1"/>
  <c r="AQ944" i="15"/>
  <c r="AG955" i="15" s="1"/>
  <c r="U944" i="15"/>
  <c r="R955" i="15" s="1"/>
  <c r="Z967" i="15" a="1"/>
  <c r="Z967" i="15" s="1"/>
  <c r="V978" i="15" s="1"/>
  <c r="AY702" i="15"/>
  <c r="BA56" i="15" s="1"/>
  <c r="I56" i="15"/>
  <c r="Z302" i="15"/>
  <c r="V312" i="15" s="1"/>
  <c r="AP324" i="15" a="1"/>
  <c r="AP324" i="15" s="1"/>
  <c r="AC302" i="15"/>
  <c r="X312" i="15" s="1"/>
  <c r="AI302" i="15"/>
  <c r="AA312" i="15" s="1"/>
  <c r="AH324" i="15" a="1"/>
  <c r="AH324" i="15" s="1"/>
  <c r="AE297" i="15"/>
  <c r="Y307" i="15" s="1"/>
  <c r="N297" i="15"/>
  <c r="N307" i="15" s="1"/>
  <c r="M297" i="15"/>
  <c r="Y297" i="15"/>
  <c r="AB319" i="15" a="1"/>
  <c r="AB319" i="15" s="1"/>
  <c r="S319" i="15" a="1"/>
  <c r="S319" i="15" s="1"/>
  <c r="Q329" i="15" s="1"/>
  <c r="AY693" i="15"/>
  <c r="BA47" i="15" s="1"/>
  <c r="I47" i="15"/>
  <c r="AY716" i="15"/>
  <c r="BA70" i="15" s="1"/>
  <c r="I70" i="15"/>
  <c r="AY717" i="15"/>
  <c r="BA71" i="15" s="1"/>
  <c r="I71" i="15"/>
  <c r="M324" i="15" a="1"/>
  <c r="M324" i="15" s="1"/>
  <c r="AK319" i="15" a="1"/>
  <c r="AK319" i="15" s="1"/>
  <c r="AY650" i="15"/>
  <c r="BA4" i="15" s="1"/>
  <c r="I4" i="15"/>
  <c r="AY705" i="15"/>
  <c r="BA59" i="15" s="1"/>
  <c r="I59" i="15"/>
  <c r="T324" i="15" a="1"/>
  <c r="T324" i="15" s="1"/>
  <c r="AQ319" i="15" a="1"/>
  <c r="AQ319" i="15" s="1"/>
  <c r="AG329" i="15" s="1"/>
  <c r="AY698" i="15"/>
  <c r="BA52" i="15" s="1"/>
  <c r="I52" i="15"/>
  <c r="AR324" i="15" a="1"/>
  <c r="AR324" i="15" s="1"/>
  <c r="AB297" i="15"/>
  <c r="AY678" i="15"/>
  <c r="BA32" i="15" s="1"/>
  <c r="I32" i="15"/>
  <c r="AM944" i="15"/>
  <c r="AE955" i="15" s="1"/>
  <c r="R944" i="15"/>
  <c r="AI944" i="15"/>
  <c r="AA955" i="15" s="1"/>
  <c r="AF967" i="15" a="1"/>
  <c r="AF967" i="15" s="1"/>
  <c r="AH967" i="15" a="1"/>
  <c r="AH967" i="15" s="1"/>
  <c r="AQ324" i="15" a="1"/>
  <c r="AQ324" i="15" s="1"/>
  <c r="AG334" i="15" s="1"/>
  <c r="S324" i="15" a="1"/>
  <c r="S324" i="15" s="1"/>
  <c r="Q334" i="15" s="1"/>
  <c r="V302" i="15"/>
  <c r="W324" i="15" a="1"/>
  <c r="W324" i="15" s="1"/>
  <c r="S334" i="15" s="1"/>
  <c r="AC324" i="15" a="1"/>
  <c r="AC324" i="15" s="1"/>
  <c r="X334" i="15" s="1"/>
  <c r="Z297" i="15"/>
  <c r="V307" i="15" s="1"/>
  <c r="AD297" i="15"/>
  <c r="AA297" i="15"/>
  <c r="W307" i="15" s="1"/>
  <c r="AK297" i="15"/>
  <c r="AH319" i="15" a="1"/>
  <c r="AH319" i="15" s="1"/>
  <c r="Z319" i="15" a="1"/>
  <c r="Z319" i="15" s="1"/>
  <c r="V329" i="15" s="1"/>
  <c r="AY735" i="15"/>
  <c r="BA89" i="15" s="1"/>
  <c r="I89" i="15"/>
  <c r="AY683" i="15"/>
  <c r="BA37" i="15" s="1"/>
  <c r="I37" i="15"/>
  <c r="S967" i="15" a="1"/>
  <c r="S967" i="15" s="1"/>
  <c r="Q978" i="15" s="1"/>
  <c r="AL319" i="15" a="1"/>
  <c r="AL319" i="15" s="1"/>
  <c r="AD329" i="15" s="1"/>
  <c r="AA967" i="15" a="1"/>
  <c r="AA967" i="15" s="1"/>
  <c r="W978" i="15" s="1"/>
  <c r="P302" i="15"/>
  <c r="AE302" i="15"/>
  <c r="Y312" i="15" s="1"/>
  <c r="AH302" i="15"/>
  <c r="AM297" i="15"/>
  <c r="AE307" i="15" s="1"/>
  <c r="AY724" i="15"/>
  <c r="BA78" i="15" s="1"/>
  <c r="I78" i="15"/>
  <c r="AN944" i="15"/>
  <c r="AF944" i="15"/>
  <c r="V944" i="15"/>
  <c r="AN967" i="15" a="1"/>
  <c r="AN967" i="15" s="1"/>
  <c r="AP967" i="15" a="1"/>
  <c r="AP967" i="15" s="1"/>
  <c r="W302" i="15"/>
  <c r="S312" i="15" s="1"/>
  <c r="AQ302" i="15"/>
  <c r="AG312" i="15" s="1"/>
  <c r="R302" i="15"/>
  <c r="AS324" i="15" a="1"/>
  <c r="AS324" i="15" s="1"/>
  <c r="AH334" i="15" s="1"/>
  <c r="AR302" i="15"/>
  <c r="AF297" i="15"/>
  <c r="AS297" i="15"/>
  <c r="AH307" i="15" s="1"/>
  <c r="AN297" i="15"/>
  <c r="AS319" i="15" a="1"/>
  <c r="AS319" i="15" s="1"/>
  <c r="AH329" i="15" s="1"/>
  <c r="Q319" i="15" a="1"/>
  <c r="Q319" i="15" s="1"/>
  <c r="P329" i="15" s="1"/>
  <c r="AF319" i="15" a="1"/>
  <c r="AF319" i="15" s="1"/>
  <c r="AY676" i="15"/>
  <c r="BA30" i="15" s="1"/>
  <c r="I30" i="15"/>
  <c r="S944" i="15"/>
  <c r="Q955" i="15" s="1"/>
  <c r="AA944" i="15"/>
  <c r="W955" i="15" s="1"/>
  <c r="P944" i="15"/>
  <c r="AH944" i="15"/>
  <c r="N967" i="15" a="1"/>
  <c r="N967" i="15" s="1"/>
  <c r="N978" i="15" s="1"/>
  <c r="AP302" i="15"/>
  <c r="AY723" i="15"/>
  <c r="BA77" i="15" s="1"/>
  <c r="I77" i="15"/>
  <c r="AY658" i="15"/>
  <c r="BA12" i="15" s="1"/>
  <c r="I12" i="15"/>
  <c r="AY669" i="15"/>
  <c r="BA23" i="15" s="1"/>
  <c r="I23" i="15"/>
  <c r="AY700" i="15"/>
  <c r="BA54" i="15" s="1"/>
  <c r="I54" i="15"/>
  <c r="AR944" i="15"/>
  <c r="AS944" i="15"/>
  <c r="AH955" i="15" s="1"/>
  <c r="P967" i="15" a="1"/>
  <c r="P967" i="15" s="1"/>
  <c r="AT967" i="15" a="1"/>
  <c r="AT967" i="15" s="1"/>
  <c r="O967" i="15" a="1"/>
  <c r="O967" i="15" s="1"/>
  <c r="O978" i="15" s="1"/>
  <c r="R324" i="15" a="1"/>
  <c r="R324" i="15" s="1"/>
  <c r="AD302" i="15"/>
  <c r="Y302" i="15"/>
  <c r="U302" i="15"/>
  <c r="R312" i="15" s="1"/>
  <c r="AA324" i="15" a="1"/>
  <c r="AA324" i="15" s="1"/>
  <c r="W334" i="15" s="1"/>
  <c r="AG302" i="15"/>
  <c r="Z312" i="15" s="1"/>
  <c r="AG297" i="15"/>
  <c r="Z307" i="15" s="1"/>
  <c r="R297" i="15"/>
  <c r="T297" i="15"/>
  <c r="T319" i="15" a="1"/>
  <c r="T319" i="15" s="1"/>
  <c r="W319" i="15" a="1"/>
  <c r="W319" i="15" s="1"/>
  <c r="S329" i="15" s="1"/>
  <c r="AY681" i="15"/>
  <c r="BA35" i="15" s="1"/>
  <c r="I35" i="15"/>
  <c r="AY688" i="15"/>
  <c r="BA42" i="15" s="1"/>
  <c r="I42" i="15"/>
  <c r="AY695" i="15"/>
  <c r="BA49" i="15" s="1"/>
  <c r="I49" i="15"/>
  <c r="AY662" i="15"/>
  <c r="BA16" i="15" s="1"/>
  <c r="I16" i="15"/>
  <c r="N944" i="15"/>
  <c r="N955" i="15" s="1"/>
  <c r="AL967" i="15" a="1"/>
  <c r="AL967" i="15" s="1"/>
  <c r="AD978" i="15" s="1"/>
  <c r="V967" i="15" a="1"/>
  <c r="V967" i="15" s="1"/>
  <c r="AW966" i="15"/>
  <c r="U967" i="15" a="1"/>
  <c r="U967" i="15" s="1"/>
  <c r="R978" i="15" s="1"/>
  <c r="AA302" i="15"/>
  <c r="W312" i="15" s="1"/>
  <c r="AN302" i="15"/>
  <c r="Z324" i="15" a="1"/>
  <c r="Z324" i="15" s="1"/>
  <c r="V334" i="15" s="1"/>
  <c r="Q324" i="15" a="1"/>
  <c r="Q324" i="15" s="1"/>
  <c r="P334" i="15" s="1"/>
  <c r="AB324" i="15" a="1"/>
  <c r="AB324" i="15" s="1"/>
  <c r="AP297" i="15"/>
  <c r="AI297" i="15"/>
  <c r="AA307" i="15" s="1"/>
  <c r="AH297" i="15"/>
  <c r="AG319" i="15" a="1"/>
  <c r="AG319" i="15" s="1"/>
  <c r="Z329" i="15" s="1"/>
  <c r="AY652" i="15"/>
  <c r="BA6" i="15" s="1"/>
  <c r="I6" i="15"/>
  <c r="AY707" i="15"/>
  <c r="BA61" i="15" s="1"/>
  <c r="I61" i="15"/>
  <c r="P967" i="14" a="1"/>
  <c r="P967" i="14" s="1"/>
  <c r="AY650" i="14"/>
  <c r="BA4" i="14" s="1"/>
  <c r="I4" i="14"/>
  <c r="AR967" i="14" a="1"/>
  <c r="AR967" i="14" s="1"/>
  <c r="AW943" i="14"/>
  <c r="AD967" i="14" a="1"/>
  <c r="AD967" i="14" s="1"/>
  <c r="W967" i="14" a="1"/>
  <c r="W967" i="14" s="1"/>
  <c r="S978" i="14" s="1"/>
  <c r="AG967" i="14" a="1"/>
  <c r="AG967" i="14" s="1"/>
  <c r="Z978" i="14" s="1"/>
  <c r="AQ967" i="14" a="1"/>
  <c r="AQ967" i="14" s="1"/>
  <c r="AG978" i="14" s="1"/>
  <c r="AY706" i="14"/>
  <c r="BA60" i="14" s="1"/>
  <c r="I60" i="14"/>
  <c r="S324" i="14" a="1"/>
  <c r="S324" i="14" s="1"/>
  <c r="Q334" i="14" s="1"/>
  <c r="R302" i="14"/>
  <c r="AT324" i="14" a="1"/>
  <c r="AT324" i="14" s="1"/>
  <c r="Y302" i="14"/>
  <c r="AI302" i="14"/>
  <c r="AA312" i="14" s="1"/>
  <c r="AI297" i="14"/>
  <c r="AA307" i="14" s="1"/>
  <c r="AS297" i="14"/>
  <c r="AH307" i="14" s="1"/>
  <c r="AT319" i="14" a="1"/>
  <c r="AT319" i="14" s="1"/>
  <c r="V319" i="14" a="1"/>
  <c r="V319" i="14" s="1"/>
  <c r="AL319" i="14" a="1"/>
  <c r="AL319" i="14" s="1"/>
  <c r="AD329" i="14" s="1"/>
  <c r="AY683" i="14"/>
  <c r="BA37" i="14" s="1"/>
  <c r="I37" i="14"/>
  <c r="AY730" i="14"/>
  <c r="BA84" i="14" s="1"/>
  <c r="I84" i="14"/>
  <c r="AY735" i="14"/>
  <c r="BA89" i="14" s="1"/>
  <c r="I89" i="14"/>
  <c r="AY675" i="14"/>
  <c r="BA29" i="14" s="1"/>
  <c r="I29" i="14"/>
  <c r="T944" i="14"/>
  <c r="AP944" i="14"/>
  <c r="P319" i="14" a="1"/>
  <c r="P319" i="14" s="1"/>
  <c r="AY719" i="14"/>
  <c r="BA73" i="14" s="1"/>
  <c r="I73" i="14"/>
  <c r="AY724" i="14"/>
  <c r="BA78" i="14" s="1"/>
  <c r="I78" i="14"/>
  <c r="AY711" i="14"/>
  <c r="BA65" i="14" s="1"/>
  <c r="I65" i="14"/>
  <c r="AY723" i="14"/>
  <c r="BA77" i="14" s="1"/>
  <c r="I77" i="14"/>
  <c r="V944" i="14"/>
  <c r="Z944" i="14"/>
  <c r="V955" i="14" s="1"/>
  <c r="P944" i="14"/>
  <c r="AE967" i="14" a="1"/>
  <c r="AE967" i="14" s="1"/>
  <c r="Y978" i="14" s="1"/>
  <c r="AO967" i="14" a="1"/>
  <c r="AO967" i="14" s="1"/>
  <c r="AF978" i="14" s="1"/>
  <c r="AY694" i="14"/>
  <c r="BA48" i="14" s="1"/>
  <c r="I48" i="14"/>
  <c r="AG324" i="14" a="1"/>
  <c r="AG324" i="14" s="1"/>
  <c r="Z334" i="14" s="1"/>
  <c r="W302" i="14"/>
  <c r="S312" i="14" s="1"/>
  <c r="AQ302" i="14"/>
  <c r="AG312" i="14" s="1"/>
  <c r="AL324" i="14" a="1"/>
  <c r="AL324" i="14" s="1"/>
  <c r="AD334" i="14" s="1"/>
  <c r="Z302" i="14"/>
  <c r="V312" i="14" s="1"/>
  <c r="M297" i="14"/>
  <c r="P297" i="14"/>
  <c r="N297" i="14"/>
  <c r="N307" i="14" s="1"/>
  <c r="S297" i="14"/>
  <c r="Q307" i="14" s="1"/>
  <c r="AC319" i="14" a="1"/>
  <c r="AC319" i="14" s="1"/>
  <c r="X329" i="14" s="1"/>
  <c r="AR319" i="14" a="1"/>
  <c r="AR319" i="14" s="1"/>
  <c r="AY670" i="14"/>
  <c r="BA24" i="14" s="1"/>
  <c r="I24" i="14"/>
  <c r="Q967" i="14" a="1"/>
  <c r="Q967" i="14" s="1"/>
  <c r="P978" i="14" s="1"/>
  <c r="AE319" i="14" a="1"/>
  <c r="AE319" i="14" s="1"/>
  <c r="Y329" i="14" s="1"/>
  <c r="AY652" i="14"/>
  <c r="BA6" i="14" s="1"/>
  <c r="I6" i="14"/>
  <c r="AY707" i="14"/>
  <c r="BA61" i="14" s="1"/>
  <c r="I61" i="14"/>
  <c r="AH944" i="14"/>
  <c r="AM944" i="14"/>
  <c r="AE955" i="14" s="1"/>
  <c r="AD944" i="14"/>
  <c r="AM967" i="14" a="1"/>
  <c r="AM967" i="14" s="1"/>
  <c r="AE978" i="14" s="1"/>
  <c r="AU967" i="14" a="1"/>
  <c r="AU967" i="14" s="1"/>
  <c r="AI978" i="14" s="1"/>
  <c r="AU302" i="14"/>
  <c r="AI312" i="14" s="1"/>
  <c r="Y324" i="14" a="1"/>
  <c r="Y324" i="14" s="1"/>
  <c r="T302" i="14"/>
  <c r="AI324" i="14" a="1"/>
  <c r="AI324" i="14" s="1"/>
  <c r="AA334" i="14" s="1"/>
  <c r="AD324" i="14" a="1"/>
  <c r="AD324" i="14" s="1"/>
  <c r="AN319" i="14" a="1"/>
  <c r="AN319" i="14" s="1"/>
  <c r="T297" i="14"/>
  <c r="AA297" i="14"/>
  <c r="W307" i="14" s="1"/>
  <c r="AF297" i="14"/>
  <c r="AI319" i="14" a="1"/>
  <c r="AI319" i="14" s="1"/>
  <c r="AA329" i="14" s="1"/>
  <c r="M319" i="14" a="1"/>
  <c r="M319" i="14" s="1"/>
  <c r="AY676" i="14"/>
  <c r="BA30" i="14" s="1"/>
  <c r="I30" i="14"/>
  <c r="AY681" i="14"/>
  <c r="BA35" i="14" s="1"/>
  <c r="I35" i="14"/>
  <c r="AY660" i="14"/>
  <c r="BA14" i="14" s="1"/>
  <c r="I14" i="14"/>
  <c r="AU944" i="14"/>
  <c r="AI955" i="14" s="1"/>
  <c r="AA944" i="14"/>
  <c r="W955" i="14" s="1"/>
  <c r="AQ944" i="14"/>
  <c r="AG955" i="14" s="1"/>
  <c r="AS967" i="14" a="1"/>
  <c r="AS967" i="14" s="1"/>
  <c r="AH978" i="14" s="1"/>
  <c r="N967" i="14" a="1"/>
  <c r="N967" i="14" s="1"/>
  <c r="N978" i="14" s="1"/>
  <c r="AY661" i="14"/>
  <c r="BA15" i="14" s="1"/>
  <c r="I15" i="14"/>
  <c r="AM302" i="14"/>
  <c r="AE312" i="14" s="1"/>
  <c r="AH324" i="14" a="1"/>
  <c r="AH324" i="14" s="1"/>
  <c r="AC302" i="14"/>
  <c r="X312" i="14" s="1"/>
  <c r="AB302" i="14"/>
  <c r="P324" i="14" a="1"/>
  <c r="P324" i="14" s="1"/>
  <c r="Z297" i="14"/>
  <c r="V307" i="14" s="1"/>
  <c r="AK297" i="14"/>
  <c r="AM297" i="14"/>
  <c r="AE307" i="14" s="1"/>
  <c r="AR297" i="14"/>
  <c r="AP319" i="14" a="1"/>
  <c r="AP319" i="14" s="1"/>
  <c r="S319" i="14" a="1"/>
  <c r="S319" i="14" s="1"/>
  <c r="Q329" i="14" s="1"/>
  <c r="AY693" i="14"/>
  <c r="BA47" i="14" s="1"/>
  <c r="I47" i="14"/>
  <c r="AY736" i="14"/>
  <c r="BA90" i="14" s="1"/>
  <c r="I90" i="14"/>
  <c r="AF324" i="14" a="1"/>
  <c r="AF324" i="14" s="1"/>
  <c r="Y297" i="14"/>
  <c r="S944" i="14"/>
  <c r="Q955" i="14" s="1"/>
  <c r="AN944" i="14"/>
  <c r="Q944" i="14"/>
  <c r="P955" i="14" s="1"/>
  <c r="R967" i="14" a="1"/>
  <c r="R967" i="14" s="1"/>
  <c r="T967" i="14" a="1"/>
  <c r="T967" i="14" s="1"/>
  <c r="AU324" i="14" a="1"/>
  <c r="AU324" i="14" s="1"/>
  <c r="AI334" i="14" s="1"/>
  <c r="U324" i="14" a="1"/>
  <c r="U324" i="14" s="1"/>
  <c r="R334" i="14" s="1"/>
  <c r="AB324" i="14" a="1"/>
  <c r="AB324" i="14" s="1"/>
  <c r="AA302" i="14"/>
  <c r="W312" i="14" s="1"/>
  <c r="AP324" i="14" a="1"/>
  <c r="AP324" i="14" s="1"/>
  <c r="AB297" i="14"/>
  <c r="U297" i="14"/>
  <c r="R307" i="14" s="1"/>
  <c r="T319" i="14" a="1"/>
  <c r="T319" i="14" s="1"/>
  <c r="AA319" i="14" a="1"/>
  <c r="AA319" i="14" s="1"/>
  <c r="W329" i="14" s="1"/>
  <c r="Q319" i="14" a="1"/>
  <c r="Q319" i="14" s="1"/>
  <c r="P329" i="14" s="1"/>
  <c r="Z319" i="14" a="1"/>
  <c r="Z319" i="14" s="1"/>
  <c r="V329" i="14" s="1"/>
  <c r="AY671" i="14"/>
  <c r="BA25" i="14" s="1"/>
  <c r="I25" i="14"/>
  <c r="AY663" i="14"/>
  <c r="BA17" i="14" s="1"/>
  <c r="I17" i="14"/>
  <c r="AY682" i="14"/>
  <c r="BA36" i="14" s="1"/>
  <c r="I36" i="14"/>
  <c r="AY688" i="14"/>
  <c r="BA42" i="14" s="1"/>
  <c r="I42" i="14"/>
  <c r="AG944" i="14"/>
  <c r="Z955" i="14" s="1"/>
  <c r="V967" i="14" a="1"/>
  <c r="V967" i="14" s="1"/>
  <c r="AE944" i="14"/>
  <c r="Y955" i="14" s="1"/>
  <c r="Z967" i="14" a="1"/>
  <c r="Z967" i="14" s="1"/>
  <c r="V978" i="14" s="1"/>
  <c r="AB967" i="14" a="1"/>
  <c r="AB967" i="14" s="1"/>
  <c r="M324" i="14" a="1"/>
  <c r="M324" i="14" s="1"/>
  <c r="AH302" i="14"/>
  <c r="AR324" i="14" a="1"/>
  <c r="AR324" i="14" s="1"/>
  <c r="AD302" i="14"/>
  <c r="P302" i="14"/>
  <c r="AC297" i="14"/>
  <c r="X307" i="14" s="1"/>
  <c r="AL297" i="14"/>
  <c r="AD307" i="14" s="1"/>
  <c r="AO319" i="14" a="1"/>
  <c r="AO319" i="14" s="1"/>
  <c r="AF329" i="14" s="1"/>
  <c r="AU319" i="14" a="1"/>
  <c r="AU319" i="14" s="1"/>
  <c r="AI329" i="14" s="1"/>
  <c r="W319" i="14" a="1"/>
  <c r="W319" i="14" s="1"/>
  <c r="S329" i="14" s="1"/>
  <c r="AF319" i="14" a="1"/>
  <c r="AF319" i="14" s="1"/>
  <c r="AY729" i="14"/>
  <c r="BA83" i="14" s="1"/>
  <c r="I83" i="14"/>
  <c r="AG302" i="14"/>
  <c r="Z312" i="14" s="1"/>
  <c r="AY699" i="14"/>
  <c r="BA53" i="14" s="1"/>
  <c r="I53" i="14"/>
  <c r="AY722" i="14"/>
  <c r="BA76" i="14" s="1"/>
  <c r="I76" i="14"/>
  <c r="AY687" i="14"/>
  <c r="BA41" i="14" s="1"/>
  <c r="I41" i="14"/>
  <c r="AY700" i="14"/>
  <c r="BA54" i="14" s="1"/>
  <c r="I54" i="14"/>
  <c r="AY731" i="14"/>
  <c r="BA85" i="14" s="1"/>
  <c r="I85" i="14"/>
  <c r="AT944" i="14"/>
  <c r="N944" i="14"/>
  <c r="N955" i="14" s="1"/>
  <c r="AR944" i="14"/>
  <c r="AF967" i="14" a="1"/>
  <c r="AF967" i="14" s="1"/>
  <c r="AH967" i="14" a="1"/>
  <c r="AH967" i="14" s="1"/>
  <c r="AY710" i="14"/>
  <c r="BA64" i="14" s="1"/>
  <c r="I64" i="14"/>
  <c r="T324" i="14" a="1"/>
  <c r="T324" i="14" s="1"/>
  <c r="AM324" i="14" a="1"/>
  <c r="AM324" i="14" s="1"/>
  <c r="AE334" i="14" s="1"/>
  <c r="V324" i="14" a="1"/>
  <c r="V324" i="14" s="1"/>
  <c r="S302" i="14"/>
  <c r="Q312" i="14" s="1"/>
  <c r="AH297" i="14"/>
  <c r="M302" i="14"/>
  <c r="N319" i="14" a="1"/>
  <c r="N319" i="14" s="1"/>
  <c r="N329" i="14" s="1"/>
  <c r="Q297" i="14"/>
  <c r="P307" i="14" s="1"/>
  <c r="AG319" i="14" a="1"/>
  <c r="AG319" i="14" s="1"/>
  <c r="Z329" i="14" s="1"/>
  <c r="AD319" i="14" a="1"/>
  <c r="AD319" i="14" s="1"/>
  <c r="AM319" i="14" a="1"/>
  <c r="AM319" i="14" s="1"/>
  <c r="AE329" i="14" s="1"/>
  <c r="AY674" i="14"/>
  <c r="BA28" i="14" s="1"/>
  <c r="I28" i="14"/>
  <c r="Q324" i="14" a="1"/>
  <c r="Q324" i="14" s="1"/>
  <c r="P334" i="14" s="1"/>
  <c r="AQ297" i="14"/>
  <c r="AG307" i="14" s="1"/>
  <c r="AY651" i="14"/>
  <c r="BA5" i="14" s="1"/>
  <c r="I5" i="14"/>
  <c r="U944" i="14"/>
  <c r="R955" i="14" s="1"/>
  <c r="AB944" i="14"/>
  <c r="R944" i="14"/>
  <c r="AN967" i="14" a="1"/>
  <c r="AN967" i="14" s="1"/>
  <c r="AP967" i="14" a="1"/>
  <c r="AP967" i="14" s="1"/>
  <c r="AO302" i="14"/>
  <c r="AF312" i="14" s="1"/>
  <c r="AP302" i="14"/>
  <c r="AC324" i="14" a="1"/>
  <c r="AC324" i="14" s="1"/>
  <c r="X334" i="14" s="1"/>
  <c r="AL302" i="14"/>
  <c r="AD312" i="14" s="1"/>
  <c r="O302" i="14"/>
  <c r="O312" i="14" s="1"/>
  <c r="AG297" i="14"/>
  <c r="Z307" i="14" s="1"/>
  <c r="V297" i="14"/>
  <c r="AD297" i="14"/>
  <c r="O319" i="14" a="1"/>
  <c r="O319" i="14" s="1"/>
  <c r="O329" i="14" s="1"/>
  <c r="AK319" i="14" a="1"/>
  <c r="AK319" i="14" s="1"/>
  <c r="AS319" i="14" a="1"/>
  <c r="AS319" i="14" s="1"/>
  <c r="AH329" i="14" s="1"/>
  <c r="AY673" i="14"/>
  <c r="BA27" i="14" s="1"/>
  <c r="I27" i="14"/>
  <c r="AY718" i="14"/>
  <c r="BA72" i="14" s="1"/>
  <c r="I72" i="14"/>
  <c r="AI944" i="14"/>
  <c r="AA955" i="14" s="1"/>
  <c r="AO944" i="14"/>
  <c r="AF955" i="14" s="1"/>
  <c r="AF944" i="14"/>
  <c r="AT967" i="14" a="1"/>
  <c r="AT967" i="14" s="1"/>
  <c r="O967" i="14" a="1"/>
  <c r="O967" i="14" s="1"/>
  <c r="O978" i="14" s="1"/>
  <c r="W324" i="14" a="1"/>
  <c r="W324" i="14" s="1"/>
  <c r="S334" i="14" s="1"/>
  <c r="AA324" i="14" a="1"/>
  <c r="AA324" i="14" s="1"/>
  <c r="W334" i="14" s="1"/>
  <c r="AK302" i="14"/>
  <c r="AS302" i="14"/>
  <c r="AH312" i="14" s="1"/>
  <c r="R324" i="14" a="1"/>
  <c r="R324" i="14" s="1"/>
  <c r="AT297" i="14"/>
  <c r="N302" i="14"/>
  <c r="N312" i="14" s="1"/>
  <c r="AN297" i="14"/>
  <c r="AP297" i="14"/>
  <c r="U319" i="14" a="1"/>
  <c r="U319" i="14" s="1"/>
  <c r="R329" i="14" s="1"/>
  <c r="AQ319" i="14" a="1"/>
  <c r="AQ319" i="14" s="1"/>
  <c r="AG329" i="14" s="1"/>
  <c r="AY734" i="14"/>
  <c r="BA88" i="14" s="1"/>
  <c r="I88" i="14"/>
  <c r="W944" i="14"/>
  <c r="S955" i="14" s="1"/>
  <c r="O944" i="14"/>
  <c r="O955" i="14" s="1"/>
  <c r="AS944" i="14"/>
  <c r="AH955" i="14" s="1"/>
  <c r="AW966" i="14"/>
  <c r="U967" i="14" a="1"/>
  <c r="U967" i="14" s="1"/>
  <c r="R978" i="14" s="1"/>
  <c r="AY698" i="14"/>
  <c r="BA52" i="14" s="1"/>
  <c r="I52" i="14"/>
  <c r="AE324" i="14" a="1"/>
  <c r="AE324" i="14" s="1"/>
  <c r="Y334" i="14" s="1"/>
  <c r="AQ324" i="14" a="1"/>
  <c r="AQ324" i="14" s="1"/>
  <c r="AG334" i="14" s="1"/>
  <c r="N324" i="14" a="1"/>
  <c r="N324" i="14" s="1"/>
  <c r="N334" i="14" s="1"/>
  <c r="AR302" i="14"/>
  <c r="O324" i="14" a="1"/>
  <c r="O324" i="14" s="1"/>
  <c r="O334" i="14" s="1"/>
  <c r="AE302" i="14"/>
  <c r="Y312" i="14" s="1"/>
  <c r="Q302" i="14"/>
  <c r="P312" i="14" s="1"/>
  <c r="W297" i="14"/>
  <c r="S307" i="14" s="1"/>
  <c r="R297" i="14"/>
  <c r="AB319" i="14" a="1"/>
  <c r="AB319" i="14" s="1"/>
  <c r="R319" i="14" a="1"/>
  <c r="R319" i="14" s="1"/>
  <c r="AY664" i="14"/>
  <c r="BA18" i="14" s="1"/>
  <c r="I18" i="14"/>
  <c r="AY695" i="14"/>
  <c r="BA49" i="14" s="1"/>
  <c r="I49" i="14"/>
  <c r="AY659" i="14"/>
  <c r="BA13" i="14" s="1"/>
  <c r="I13" i="14"/>
  <c r="AI967" i="14" a="1"/>
  <c r="AI967" i="14" s="1"/>
  <c r="AA978" i="14" s="1"/>
  <c r="AY717" i="14"/>
  <c r="BA71" i="14" s="1"/>
  <c r="I71" i="14"/>
  <c r="AL944" i="14"/>
  <c r="AD955" i="14" s="1"/>
  <c r="AC944" i="14"/>
  <c r="X955" i="14" s="1"/>
  <c r="AL967" i="14" a="1"/>
  <c r="AL967" i="14" s="1"/>
  <c r="AD978" i="14" s="1"/>
  <c r="S967" i="14" a="1"/>
  <c r="S967" i="14" s="1"/>
  <c r="Q978" i="14" s="1"/>
  <c r="AC967" i="14" a="1"/>
  <c r="AC967" i="14" s="1"/>
  <c r="X978" i="14" s="1"/>
  <c r="Z324" i="14" a="1"/>
  <c r="Z324" i="14" s="1"/>
  <c r="V334" i="14" s="1"/>
  <c r="U302" i="14"/>
  <c r="R312" i="14" s="1"/>
  <c r="AK324" i="14" a="1"/>
  <c r="AK324" i="14" s="1"/>
  <c r="V302" i="14"/>
  <c r="AS324" i="14" a="1"/>
  <c r="AS324" i="14" s="1"/>
  <c r="AH334" i="14" s="1"/>
  <c r="AU297" i="14"/>
  <c r="AI307" i="14" s="1"/>
  <c r="AO297" i="14"/>
  <c r="AF307" i="14" s="1"/>
  <c r="AE297" i="14"/>
  <c r="Y307" i="14" s="1"/>
  <c r="AH319" i="14" a="1"/>
  <c r="AH319" i="14" s="1"/>
  <c r="AY705" i="14"/>
  <c r="BA59" i="14" s="1"/>
  <c r="I59" i="14"/>
  <c r="AY672" i="14"/>
  <c r="BA26" i="14" s="1"/>
  <c r="I26" i="14"/>
  <c r="AY702" i="13"/>
  <c r="BA56" i="13" s="1"/>
  <c r="I56" i="13"/>
  <c r="AY717" i="13"/>
  <c r="BA71" i="13" s="1"/>
  <c r="I71" i="13"/>
  <c r="AY703" i="13"/>
  <c r="BA57" i="13" s="1"/>
  <c r="I57" i="13"/>
  <c r="AY678" i="13"/>
  <c r="BA32" i="13" s="1"/>
  <c r="I32" i="13"/>
  <c r="AY719" i="13"/>
  <c r="BA73" i="13" s="1"/>
  <c r="I73" i="13"/>
  <c r="AY679" i="13"/>
  <c r="BA33" i="13" s="1"/>
  <c r="I33" i="13"/>
  <c r="AY724" i="13"/>
  <c r="BA78" i="13" s="1"/>
  <c r="I78" i="13"/>
  <c r="AY680" i="13"/>
  <c r="BA34" i="13" s="1"/>
  <c r="I34" i="13"/>
  <c r="AY733" i="13"/>
  <c r="BA87" i="13" s="1"/>
  <c r="I87" i="13"/>
  <c r="AY667" i="13"/>
  <c r="BA21" i="13" s="1"/>
  <c r="I21" i="13"/>
  <c r="AY654" i="13"/>
  <c r="BA8" i="13" s="1"/>
  <c r="I8" i="13"/>
  <c r="AY655" i="13"/>
  <c r="BA9" i="13" s="1"/>
  <c r="I9" i="13"/>
  <c r="AR319" i="13" a="1"/>
  <c r="AR319" i="13" s="1"/>
  <c r="AL319" i="13" a="1"/>
  <c r="AL319" i="13" s="1"/>
  <c r="AD329" i="13" s="1"/>
  <c r="AE319" i="13" a="1"/>
  <c r="AE319" i="13" s="1"/>
  <c r="Y329" i="13" s="1"/>
  <c r="Y319" i="13" a="1"/>
  <c r="Y319" i="13" s="1"/>
  <c r="R319" i="13" a="1"/>
  <c r="R319" i="13" s="1"/>
  <c r="AI319" i="13" a="1"/>
  <c r="AI319" i="13" s="1"/>
  <c r="AA329" i="13" s="1"/>
  <c r="AC319" i="13" a="1"/>
  <c r="AC319" i="13" s="1"/>
  <c r="X329" i="13" s="1"/>
  <c r="V319" i="13" a="1"/>
  <c r="V319" i="13" s="1"/>
  <c r="AU319" i="13" a="1"/>
  <c r="AU319" i="13" s="1"/>
  <c r="AI329" i="13" s="1"/>
  <c r="AO319" i="13" a="1"/>
  <c r="AO319" i="13" s="1"/>
  <c r="AF329" i="13" s="1"/>
  <c r="AN319" i="13" a="1"/>
  <c r="AN319" i="13" s="1"/>
  <c r="M319" i="13" a="1"/>
  <c r="M319" i="13" s="1"/>
  <c r="AM319" i="13" a="1"/>
  <c r="AM319" i="13" s="1"/>
  <c r="AE329" i="13" s="1"/>
  <c r="AK297" i="13"/>
  <c r="Y297" i="13"/>
  <c r="AB319" i="13" a="1"/>
  <c r="AB319" i="13" s="1"/>
  <c r="S319" i="13" a="1"/>
  <c r="S319" i="13" s="1"/>
  <c r="Q329" i="13" s="1"/>
  <c r="W297" i="13"/>
  <c r="S307" i="13" s="1"/>
  <c r="AT319" i="13" a="1"/>
  <c r="AT319" i="13" s="1"/>
  <c r="AK319" i="13" a="1"/>
  <c r="AK319" i="13" s="1"/>
  <c r="AA319" i="13" a="1"/>
  <c r="AA319" i="13" s="1"/>
  <c r="W329" i="13" s="1"/>
  <c r="Q319" i="13" a="1"/>
  <c r="Q319" i="13" s="1"/>
  <c r="P329" i="13" s="1"/>
  <c r="AT297" i="13"/>
  <c r="AH297" i="13"/>
  <c r="U297" i="13"/>
  <c r="R307" i="13" s="1"/>
  <c r="AS319" i="13" a="1"/>
  <c r="AS319" i="13" s="1"/>
  <c r="AH329" i="13" s="1"/>
  <c r="AH319" i="13" a="1"/>
  <c r="AH319" i="13" s="1"/>
  <c r="Z319" i="13" a="1"/>
  <c r="Z319" i="13" s="1"/>
  <c r="V329" i="13" s="1"/>
  <c r="P319" i="13" a="1"/>
  <c r="P319" i="13" s="1"/>
  <c r="AF319" i="13" a="1"/>
  <c r="AF319" i="13" s="1"/>
  <c r="U319" i="13" a="1"/>
  <c r="U319" i="13" s="1"/>
  <c r="R329" i="13" s="1"/>
  <c r="AO297" i="13"/>
  <c r="AF307" i="13" s="1"/>
  <c r="AA297" i="13"/>
  <c r="W307" i="13" s="1"/>
  <c r="W319" i="13" a="1"/>
  <c r="W319" i="13" s="1"/>
  <c r="S329" i="13" s="1"/>
  <c r="AQ319" i="13" a="1"/>
  <c r="AQ319" i="13" s="1"/>
  <c r="AG329" i="13" s="1"/>
  <c r="T319" i="13" a="1"/>
  <c r="T319" i="13" s="1"/>
  <c r="AL297" i="13"/>
  <c r="AD307" i="13" s="1"/>
  <c r="T297" i="13"/>
  <c r="O319" i="13" a="1"/>
  <c r="O319" i="13" s="1"/>
  <c r="O329" i="13" s="1"/>
  <c r="AH302" i="13"/>
  <c r="Q302" i="13"/>
  <c r="P312" i="13" s="1"/>
  <c r="AP319" i="13" a="1"/>
  <c r="AP319" i="13" s="1"/>
  <c r="N319" i="13" a="1"/>
  <c r="N319" i="13" s="1"/>
  <c r="N329" i="13" s="1"/>
  <c r="AG319" i="13" a="1"/>
  <c r="AG319" i="13" s="1"/>
  <c r="Z329" i="13" s="1"/>
  <c r="AR297" i="13"/>
  <c r="AD297" i="13"/>
  <c r="N297" i="13"/>
  <c r="N307" i="13" s="1"/>
  <c r="V324" i="13" a="1"/>
  <c r="V324" i="13" s="1"/>
  <c r="AD319" i="13" a="1"/>
  <c r="AD319" i="13" s="1"/>
  <c r="AS302" i="13"/>
  <c r="AH312" i="13" s="1"/>
  <c r="T302" i="13"/>
  <c r="P297" i="13"/>
  <c r="T324" i="13" a="1"/>
  <c r="T324" i="13" s="1"/>
  <c r="AQ302" i="13"/>
  <c r="AG312" i="13" s="1"/>
  <c r="S302" i="13"/>
  <c r="Q312" i="13" s="1"/>
  <c r="AI297" i="13"/>
  <c r="AA307" i="13" s="1"/>
  <c r="O297" i="13"/>
  <c r="O307" i="13" s="1"/>
  <c r="AP302" i="13"/>
  <c r="P302" i="13"/>
  <c r="AG297" i="13"/>
  <c r="Z307" i="13" s="1"/>
  <c r="M297" i="13"/>
  <c r="AN302" i="13"/>
  <c r="O302" i="13"/>
  <c r="O312" i="13" s="1"/>
  <c r="AF297" i="13"/>
  <c r="AK302" i="13"/>
  <c r="AE297" i="13"/>
  <c r="Y307" i="13" s="1"/>
  <c r="AC297" i="13"/>
  <c r="X307" i="13" s="1"/>
  <c r="AG302" i="13"/>
  <c r="Z312" i="13" s="1"/>
  <c r="AU297" i="13"/>
  <c r="AI307" i="13" s="1"/>
  <c r="AB297" i="13"/>
  <c r="AF302" i="13"/>
  <c r="AS297" i="13"/>
  <c r="AH307" i="13" s="1"/>
  <c r="Z297" i="13"/>
  <c r="V307" i="13" s="1"/>
  <c r="AE302" i="13"/>
  <c r="Y312" i="13" s="1"/>
  <c r="AQ297" i="13"/>
  <c r="AG307" i="13" s="1"/>
  <c r="V297" i="13"/>
  <c r="AD302" i="13"/>
  <c r="S297" i="13"/>
  <c r="Q307" i="13" s="1"/>
  <c r="AB302" i="13"/>
  <c r="R297" i="13"/>
  <c r="Y302" i="13"/>
  <c r="Q297" i="13"/>
  <c r="P307" i="13" s="1"/>
  <c r="AP297" i="13"/>
  <c r="AN297" i="13"/>
  <c r="AT302" i="13"/>
  <c r="AM297" i="13"/>
  <c r="AE307" i="13" s="1"/>
  <c r="Q324" i="13" a="1"/>
  <c r="Q324" i="13" s="1"/>
  <c r="P334" i="13" s="1"/>
  <c r="AL302" i="13"/>
  <c r="AD312" i="13" s="1"/>
  <c r="W324" i="13" a="1"/>
  <c r="W324" i="13" s="1"/>
  <c r="S334" i="13" s="1"/>
  <c r="V302" i="13"/>
  <c r="Z302" i="13"/>
  <c r="V312" i="13" s="1"/>
  <c r="M324" i="13" a="1"/>
  <c r="M324" i="13" s="1"/>
  <c r="R302" i="13"/>
  <c r="M302" i="13"/>
  <c r="AG324" i="13" a="1"/>
  <c r="AG324" i="13" s="1"/>
  <c r="Z334" i="13" s="1"/>
  <c r="AH324" i="13" a="1"/>
  <c r="AH324" i="13" s="1"/>
  <c r="AT324" i="13" a="1"/>
  <c r="AT324" i="13" s="1"/>
  <c r="AE324" i="13" a="1"/>
  <c r="AE324" i="13" s="1"/>
  <c r="Y334" i="13" s="1"/>
  <c r="Z324" i="13" a="1"/>
  <c r="Z324" i="13" s="1"/>
  <c r="V334" i="13" s="1"/>
  <c r="AU324" i="13" a="1"/>
  <c r="AU324" i="13" s="1"/>
  <c r="AI334" i="13" s="1"/>
  <c r="AB324" i="13" a="1"/>
  <c r="AB324" i="13" s="1"/>
  <c r="AN324" i="13" a="1"/>
  <c r="AN324" i="13" s="1"/>
  <c r="AR324" i="13" a="1"/>
  <c r="AR324" i="13" s="1"/>
  <c r="Y324" i="13" a="1"/>
  <c r="Y324" i="13" s="1"/>
  <c r="N324" i="13" a="1"/>
  <c r="N324" i="13" s="1"/>
  <c r="N334" i="13" s="1"/>
  <c r="AO324" i="13" a="1"/>
  <c r="AO324" i="13" s="1"/>
  <c r="AF334" i="13" s="1"/>
  <c r="U324" i="13" a="1"/>
  <c r="U324" i="13" s="1"/>
  <c r="R334" i="13" s="1"/>
  <c r="AL324" i="13" a="1"/>
  <c r="AL324" i="13" s="1"/>
  <c r="AD334" i="13" s="1"/>
  <c r="R324" i="13" a="1"/>
  <c r="R324" i="13" s="1"/>
  <c r="AM302" i="13"/>
  <c r="AE312" i="13" s="1"/>
  <c r="O324" i="13" a="1"/>
  <c r="O324" i="13" s="1"/>
  <c r="O334" i="13" s="1"/>
  <c r="AA324" i="13" a="1"/>
  <c r="AA324" i="13" s="1"/>
  <c r="W334" i="13" s="1"/>
  <c r="AA302" i="13"/>
  <c r="W312" i="13" s="1"/>
  <c r="AK324" i="13" a="1"/>
  <c r="AK324" i="13" s="1"/>
  <c r="AM324" i="13" a="1"/>
  <c r="AM324" i="13" s="1"/>
  <c r="AE334" i="13" s="1"/>
  <c r="AU302" i="13"/>
  <c r="AI312" i="13" s="1"/>
  <c r="AD324" i="13" a="1"/>
  <c r="AD324" i="13" s="1"/>
  <c r="AQ324" i="13" a="1"/>
  <c r="AQ324" i="13" s="1"/>
  <c r="AG334" i="13" s="1"/>
  <c r="N302" i="13"/>
  <c r="N312" i="13" s="1"/>
  <c r="P324" i="13" a="1"/>
  <c r="P324" i="13" s="1"/>
  <c r="AC302" i="13"/>
  <c r="X312" i="13" s="1"/>
  <c r="AP324" i="13" a="1"/>
  <c r="AP324" i="13" s="1"/>
  <c r="U302" i="13"/>
  <c r="R312" i="13" s="1"/>
  <c r="AS324" i="13" a="1"/>
  <c r="AS324" i="13" s="1"/>
  <c r="AH334" i="13" s="1"/>
  <c r="W302" i="13"/>
  <c r="S312" i="13" s="1"/>
  <c r="AF324" i="13" a="1"/>
  <c r="AF324" i="13" s="1"/>
  <c r="AO302" i="13"/>
  <c r="AF312" i="13" s="1"/>
  <c r="AR302" i="13"/>
  <c r="AC324" i="13" a="1"/>
  <c r="AC324" i="13" s="1"/>
  <c r="X334" i="13" s="1"/>
  <c r="AI324" i="13" a="1"/>
  <c r="AI324" i="13" s="1"/>
  <c r="AA334" i="13" s="1"/>
  <c r="AI302" i="13"/>
  <c r="AA312" i="13" s="1"/>
  <c r="S324" i="13" a="1"/>
  <c r="S324" i="13" s="1"/>
  <c r="Q334" i="13" s="1"/>
  <c r="AY666" i="13"/>
  <c r="BA20" i="13" s="1"/>
  <c r="I20" i="13"/>
  <c r="AY695" i="13"/>
  <c r="BA49" i="13" s="1"/>
  <c r="I49" i="13"/>
  <c r="AY726" i="13"/>
  <c r="BA80" i="13" s="1"/>
  <c r="I80" i="13"/>
  <c r="AY659" i="13"/>
  <c r="BA13" i="13" s="1"/>
  <c r="I13" i="13"/>
  <c r="AR316" i="13" a="1"/>
  <c r="AR316" i="13" s="1"/>
  <c r="AU316" i="13" a="1"/>
  <c r="AU316" i="13" s="1"/>
  <c r="AD316" i="13" a="1"/>
  <c r="AD316" i="13" s="1"/>
  <c r="AI316" i="13" a="1"/>
  <c r="AI316" i="13" s="1"/>
  <c r="AC316" i="13" a="1"/>
  <c r="AC316" i="13" s="1"/>
  <c r="AT294" i="13"/>
  <c r="AH294" i="13"/>
  <c r="V294" i="13"/>
  <c r="AO316" i="13" a="1"/>
  <c r="AO316" i="13" s="1"/>
  <c r="V316" i="13" a="1"/>
  <c r="V316" i="13" s="1"/>
  <c r="P316" i="13" a="1"/>
  <c r="P316" i="13" s="1"/>
  <c r="AS294" i="13"/>
  <c r="AG294" i="13"/>
  <c r="U294" i="13"/>
  <c r="AN316" i="13" a="1"/>
  <c r="AN316" i="13" s="1"/>
  <c r="U316" i="13" a="1"/>
  <c r="U316" i="13" s="1"/>
  <c r="O316" i="13" a="1"/>
  <c r="O316" i="13" s="1"/>
  <c r="AQ294" i="13"/>
  <c r="AE294" i="13"/>
  <c r="S294" i="13"/>
  <c r="AT316" i="13" a="1"/>
  <c r="AT316" i="13" s="1"/>
  <c r="AG316" i="13" a="1"/>
  <c r="AG316" i="13" s="1"/>
  <c r="AA316" i="13" a="1"/>
  <c r="AA316" i="13" s="1"/>
  <c r="AQ316" i="13" a="1"/>
  <c r="AQ316" i="13" s="1"/>
  <c r="AH316" i="13" a="1"/>
  <c r="AH316" i="13" s="1"/>
  <c r="N316" i="13" a="1"/>
  <c r="N316" i="13" s="1"/>
  <c r="AL294" i="13"/>
  <c r="W294" i="13"/>
  <c r="AS316" i="13" a="1"/>
  <c r="AS316" i="13" s="1"/>
  <c r="AF316" i="13" a="1"/>
  <c r="AF316" i="13" s="1"/>
  <c r="W316" i="13" a="1"/>
  <c r="W316" i="13" s="1"/>
  <c r="M316" i="13" a="1"/>
  <c r="M316" i="13" s="1"/>
  <c r="AI294" i="13"/>
  <c r="Q294" i="13"/>
  <c r="AP316" i="13" a="1"/>
  <c r="AP316" i="13" s="1"/>
  <c r="AE316" i="13" a="1"/>
  <c r="AE316" i="13" s="1"/>
  <c r="T316" i="13" a="1"/>
  <c r="T316" i="13" s="1"/>
  <c r="AM316" i="13" a="1"/>
  <c r="AM316" i="13" s="1"/>
  <c r="S316" i="13" a="1"/>
  <c r="S316" i="13" s="1"/>
  <c r="Z316" i="13" a="1"/>
  <c r="Z316" i="13" s="1"/>
  <c r="AO294" i="13"/>
  <c r="Z294" i="13"/>
  <c r="AN294" i="13"/>
  <c r="R294" i="13"/>
  <c r="AM294" i="13"/>
  <c r="P294" i="13"/>
  <c r="Y316" i="13" a="1"/>
  <c r="Y316" i="13" s="1"/>
  <c r="AK294" i="13"/>
  <c r="O294" i="13"/>
  <c r="N294" i="13"/>
  <c r="R316" i="13" a="1"/>
  <c r="R316" i="13" s="1"/>
  <c r="AF294" i="13"/>
  <c r="M294" i="13"/>
  <c r="Q316" i="13" a="1"/>
  <c r="Q316" i="13" s="1"/>
  <c r="AD294" i="13"/>
  <c r="AC294" i="13"/>
  <c r="AB294" i="13"/>
  <c r="AL316" i="13" a="1"/>
  <c r="AL316" i="13" s="1"/>
  <c r="AA294" i="13"/>
  <c r="AB316" i="13" a="1"/>
  <c r="AB316" i="13" s="1"/>
  <c r="Y294" i="13"/>
  <c r="AU294" i="13"/>
  <c r="AR294" i="13"/>
  <c r="AP294" i="13"/>
  <c r="T294" i="13"/>
  <c r="AK316" i="13" a="1"/>
  <c r="AK316" i="13" s="1"/>
  <c r="AY685" i="13"/>
  <c r="BA39" i="13" s="1"/>
  <c r="I39" i="13"/>
  <c r="AY673" i="13"/>
  <c r="BA27" i="13" s="1"/>
  <c r="I27" i="13"/>
  <c r="AY729" i="13"/>
  <c r="BA83" i="13" s="1"/>
  <c r="I83" i="13"/>
  <c r="AY697" i="13"/>
  <c r="BA51" i="13" s="1"/>
  <c r="I51" i="13"/>
  <c r="AY731" i="13"/>
  <c r="BA85" i="13" s="1"/>
  <c r="I85" i="13"/>
  <c r="AQ967" i="13" a="1"/>
  <c r="AQ967" i="13" s="1"/>
  <c r="AG978" i="13" s="1"/>
  <c r="AI967" i="13" a="1"/>
  <c r="AI967" i="13" s="1"/>
  <c r="AA978" i="13" s="1"/>
  <c r="AC967" i="13" a="1"/>
  <c r="AC967" i="13" s="1"/>
  <c r="X978" i="13" s="1"/>
  <c r="U967" i="13" a="1"/>
  <c r="U967" i="13" s="1"/>
  <c r="R978" i="13" s="1"/>
  <c r="O967" i="13" a="1"/>
  <c r="O967" i="13" s="1"/>
  <c r="O978" i="13" s="1"/>
  <c r="AP967" i="13" a="1"/>
  <c r="AP967" i="13" s="1"/>
  <c r="AH967" i="13" a="1"/>
  <c r="AH967" i="13" s="1"/>
  <c r="AB967" i="13" a="1"/>
  <c r="AB967" i="13" s="1"/>
  <c r="T967" i="13" a="1"/>
  <c r="T967" i="13" s="1"/>
  <c r="N967" i="13" a="1"/>
  <c r="N967" i="13" s="1"/>
  <c r="N978" i="13" s="1"/>
  <c r="AU967" i="13" a="1"/>
  <c r="AU967" i="13" s="1"/>
  <c r="AI978" i="13" s="1"/>
  <c r="AO967" i="13" a="1"/>
  <c r="AO967" i="13" s="1"/>
  <c r="AF978" i="13" s="1"/>
  <c r="AG967" i="13" a="1"/>
  <c r="AG967" i="13" s="1"/>
  <c r="Z978" i="13" s="1"/>
  <c r="AA967" i="13" a="1"/>
  <c r="AA967" i="13" s="1"/>
  <c r="W978" i="13" s="1"/>
  <c r="S967" i="13" a="1"/>
  <c r="S967" i="13" s="1"/>
  <c r="Q978" i="13" s="1"/>
  <c r="AW966" i="13"/>
  <c r="AT967" i="13" a="1"/>
  <c r="AT967" i="13" s="1"/>
  <c r="AN967" i="13" a="1"/>
  <c r="AN967" i="13" s="1"/>
  <c r="AF967" i="13" a="1"/>
  <c r="AF967" i="13" s="1"/>
  <c r="Z967" i="13" a="1"/>
  <c r="Z967" i="13" s="1"/>
  <c r="V978" i="13" s="1"/>
  <c r="R967" i="13" a="1"/>
  <c r="R967" i="13" s="1"/>
  <c r="AE967" i="13" a="1"/>
  <c r="AE967" i="13" s="1"/>
  <c r="Y978" i="13" s="1"/>
  <c r="W967" i="13" a="1"/>
  <c r="W967" i="13" s="1"/>
  <c r="S978" i="13" s="1"/>
  <c r="Q967" i="13" a="1"/>
  <c r="Q967" i="13" s="1"/>
  <c r="P978" i="13" s="1"/>
  <c r="AR967" i="13" a="1"/>
  <c r="AR967" i="13" s="1"/>
  <c r="AL967" i="13" a="1"/>
  <c r="AL967" i="13" s="1"/>
  <c r="AD978" i="13" s="1"/>
  <c r="AD967" i="13" a="1"/>
  <c r="AD967" i="13" s="1"/>
  <c r="V967" i="13" a="1"/>
  <c r="V967" i="13" s="1"/>
  <c r="P967" i="13" a="1"/>
  <c r="P967" i="13" s="1"/>
  <c r="V944" i="13"/>
  <c r="AI944" i="13"/>
  <c r="AA955" i="13" s="1"/>
  <c r="U944" i="13"/>
  <c r="R955" i="13" s="1"/>
  <c r="AU944" i="13"/>
  <c r="AI955" i="13" s="1"/>
  <c r="AH944" i="13"/>
  <c r="T944" i="13"/>
  <c r="AT944" i="13"/>
  <c r="AG944" i="13"/>
  <c r="Z955" i="13" s="1"/>
  <c r="S944" i="13"/>
  <c r="Q955" i="13" s="1"/>
  <c r="AS944" i="13"/>
  <c r="AH955" i="13" s="1"/>
  <c r="AF944" i="13"/>
  <c r="R944" i="13"/>
  <c r="AS967" i="13" a="1"/>
  <c r="AS967" i="13" s="1"/>
  <c r="AH978" i="13" s="1"/>
  <c r="AR944" i="13"/>
  <c r="AE944" i="13"/>
  <c r="Y955" i="13" s="1"/>
  <c r="Q944" i="13"/>
  <c r="P955" i="13" s="1"/>
  <c r="AM967" i="13" a="1"/>
  <c r="AM967" i="13" s="1"/>
  <c r="AE978" i="13" s="1"/>
  <c r="AQ944" i="13"/>
  <c r="AG955" i="13" s="1"/>
  <c r="AD944" i="13"/>
  <c r="P944" i="13"/>
  <c r="AP944" i="13"/>
  <c r="AC944" i="13"/>
  <c r="X955" i="13" s="1"/>
  <c r="O944" i="13"/>
  <c r="O955" i="13" s="1"/>
  <c r="AO944" i="13"/>
  <c r="AF955" i="13" s="1"/>
  <c r="AB944" i="13"/>
  <c r="N944" i="13"/>
  <c r="N955" i="13" s="1"/>
  <c r="AL944" i="13"/>
  <c r="AD955" i="13" s="1"/>
  <c r="W944" i="13"/>
  <c r="S955" i="13" s="1"/>
  <c r="AW943" i="13"/>
  <c r="AN944" i="13"/>
  <c r="AM944" i="13"/>
  <c r="AE955" i="13" s="1"/>
  <c r="AA944" i="13"/>
  <c r="W955" i="13" s="1"/>
  <c r="Z944" i="13"/>
  <c r="V955" i="13" s="1"/>
  <c r="AY649" i="13"/>
  <c r="BA3" i="13" s="1"/>
  <c r="I3" i="13"/>
  <c r="AY707" i="13"/>
  <c r="BA61" i="13" s="1"/>
  <c r="I61" i="13"/>
  <c r="AY690" i="13"/>
  <c r="BA44" i="13" s="1"/>
  <c r="I44" i="13"/>
  <c r="AY708" i="13"/>
  <c r="BA62" i="13" s="1"/>
  <c r="I62" i="13"/>
  <c r="AY661" i="13"/>
  <c r="BA15" i="13" s="1"/>
  <c r="I15" i="13"/>
  <c r="AY696" i="13"/>
  <c r="BA50" i="13" s="1"/>
  <c r="I50" i="13"/>
  <c r="AY671" i="13"/>
  <c r="BA25" i="13" s="1"/>
  <c r="I25" i="13"/>
  <c r="AY668" i="13"/>
  <c r="BA22" i="13" s="1"/>
  <c r="I22" i="13"/>
  <c r="AY727" i="13"/>
  <c r="BA81" i="13" s="1"/>
  <c r="I81" i="13"/>
  <c r="AY692" i="13"/>
  <c r="BA46" i="13" s="1"/>
  <c r="I46" i="13"/>
  <c r="AY653" i="13"/>
  <c r="BA7" i="13" s="1"/>
  <c r="I7" i="13"/>
  <c r="AY691" i="13"/>
  <c r="BA45" i="13" s="1"/>
  <c r="I45" i="13"/>
  <c r="AY684" i="13"/>
  <c r="BA38" i="13" s="1"/>
  <c r="I38" i="13"/>
  <c r="AY683" i="13"/>
  <c r="BA37" i="13" s="1"/>
  <c r="I37" i="13"/>
  <c r="AY660" i="13"/>
  <c r="BA14" i="13" s="1"/>
  <c r="I14" i="13"/>
  <c r="AY709" i="13"/>
  <c r="BA63" i="13" s="1"/>
  <c r="I63" i="13"/>
  <c r="AY714" i="13"/>
  <c r="BA68" i="13" s="1"/>
  <c r="I68" i="13"/>
  <c r="AY672" i="13"/>
  <c r="BA26" i="13" s="1"/>
  <c r="I26" i="13"/>
  <c r="AY715" i="13"/>
  <c r="BA69" i="13" s="1"/>
  <c r="I69" i="13"/>
  <c r="AY725" i="13"/>
  <c r="BA79" i="13" s="1"/>
  <c r="I79" i="13"/>
  <c r="AY721" i="12"/>
  <c r="BA75" i="12" s="1"/>
  <c r="I75" i="12"/>
  <c r="AY691" i="12"/>
  <c r="BA45" i="12" s="1"/>
  <c r="I45" i="12"/>
  <c r="AY678" i="12"/>
  <c r="BA32" i="12" s="1"/>
  <c r="I32" i="12"/>
  <c r="AY661" i="12"/>
  <c r="BA15" i="12" s="1"/>
  <c r="I15" i="12"/>
  <c r="AY656" i="12"/>
  <c r="BA10" i="12" s="1"/>
  <c r="I10" i="12"/>
  <c r="AY732" i="12"/>
  <c r="BA86" i="12" s="1"/>
  <c r="I86" i="12"/>
  <c r="AY666" i="12"/>
  <c r="BA20" i="12" s="1"/>
  <c r="I20" i="12"/>
  <c r="AY685" i="12"/>
  <c r="BA39" i="12" s="1"/>
  <c r="I39" i="12"/>
  <c r="AY715" i="12"/>
  <c r="BA69" i="12" s="1"/>
  <c r="I69" i="12"/>
  <c r="AY731" i="12"/>
  <c r="BA85" i="12" s="1"/>
  <c r="I85" i="12"/>
  <c r="AY671" i="12"/>
  <c r="BA25" i="12" s="1"/>
  <c r="I25" i="12"/>
  <c r="AY716" i="12"/>
  <c r="BA70" i="12" s="1"/>
  <c r="I70" i="12"/>
  <c r="AY679" i="12"/>
  <c r="BA33" i="12" s="1"/>
  <c r="I33" i="12"/>
  <c r="AY680" i="12"/>
  <c r="BA34" i="12" s="1"/>
  <c r="I34" i="12"/>
  <c r="AY719" i="12"/>
  <c r="BA73" i="12" s="1"/>
  <c r="I73" i="12"/>
  <c r="AY702" i="12"/>
  <c r="BA56" i="12" s="1"/>
  <c r="I56" i="12"/>
  <c r="AY668" i="12"/>
  <c r="BA22" i="12" s="1"/>
  <c r="I22" i="12"/>
  <c r="AY683" i="12"/>
  <c r="BA37" i="12" s="1"/>
  <c r="I37" i="12"/>
  <c r="AY733" i="12"/>
  <c r="BA87" i="12" s="1"/>
  <c r="I87" i="12"/>
  <c r="AY728" i="12"/>
  <c r="BA82" i="12" s="1"/>
  <c r="I82" i="12"/>
  <c r="AY720" i="12"/>
  <c r="BA74" i="12" s="1"/>
  <c r="I74" i="12"/>
  <c r="AY704" i="12"/>
  <c r="BA58" i="12" s="1"/>
  <c r="I58" i="12"/>
  <c r="AY727" i="12"/>
  <c r="BA81" i="12" s="1"/>
  <c r="I81" i="12"/>
  <c r="AY708" i="12"/>
  <c r="BA62" i="12" s="1"/>
  <c r="I62" i="12"/>
  <c r="AY697" i="12"/>
  <c r="BA51" i="12" s="1"/>
  <c r="I51" i="12"/>
  <c r="AY709" i="12"/>
  <c r="BA63" i="12" s="1"/>
  <c r="I63" i="12"/>
  <c r="AQ967" i="12" a="1"/>
  <c r="AQ967" i="12" s="1"/>
  <c r="AG978" i="12" s="1"/>
  <c r="AI967" i="12" a="1"/>
  <c r="AI967" i="12" s="1"/>
  <c r="AA978" i="12" s="1"/>
  <c r="AC967" i="12" a="1"/>
  <c r="AC967" i="12" s="1"/>
  <c r="X978" i="12" s="1"/>
  <c r="U967" i="12" a="1"/>
  <c r="U967" i="12" s="1"/>
  <c r="R978" i="12" s="1"/>
  <c r="O967" i="12" a="1"/>
  <c r="O967" i="12" s="1"/>
  <c r="O978" i="12" s="1"/>
  <c r="AP967" i="12" a="1"/>
  <c r="AP967" i="12" s="1"/>
  <c r="AH967" i="12" a="1"/>
  <c r="AH967" i="12" s="1"/>
  <c r="AB967" i="12" a="1"/>
  <c r="AB967" i="12" s="1"/>
  <c r="T967" i="12" a="1"/>
  <c r="T967" i="12" s="1"/>
  <c r="N967" i="12" a="1"/>
  <c r="N967" i="12" s="1"/>
  <c r="N978" i="12" s="1"/>
  <c r="AU967" i="12" a="1"/>
  <c r="AU967" i="12" s="1"/>
  <c r="AI978" i="12" s="1"/>
  <c r="AO967" i="12" a="1"/>
  <c r="AO967" i="12" s="1"/>
  <c r="AF978" i="12" s="1"/>
  <c r="AG967" i="12" a="1"/>
  <c r="AG967" i="12" s="1"/>
  <c r="Z978" i="12" s="1"/>
  <c r="AA967" i="12" a="1"/>
  <c r="AA967" i="12" s="1"/>
  <c r="W978" i="12" s="1"/>
  <c r="S967" i="12" a="1"/>
  <c r="S967" i="12" s="1"/>
  <c r="Q978" i="12" s="1"/>
  <c r="AW966" i="12"/>
  <c r="AT967" i="12" a="1"/>
  <c r="AT967" i="12" s="1"/>
  <c r="AN967" i="12" a="1"/>
  <c r="AN967" i="12" s="1"/>
  <c r="AF967" i="12" a="1"/>
  <c r="AF967" i="12" s="1"/>
  <c r="Z967" i="12" a="1"/>
  <c r="Z967" i="12" s="1"/>
  <c r="V978" i="12" s="1"/>
  <c r="R967" i="12" a="1"/>
  <c r="R967" i="12" s="1"/>
  <c r="AE967" i="12" a="1"/>
  <c r="AE967" i="12" s="1"/>
  <c r="Y978" i="12" s="1"/>
  <c r="W967" i="12" a="1"/>
  <c r="W967" i="12" s="1"/>
  <c r="S978" i="12" s="1"/>
  <c r="Q967" i="12" a="1"/>
  <c r="Q967" i="12" s="1"/>
  <c r="P978" i="12" s="1"/>
  <c r="AD967" i="12" a="1"/>
  <c r="AD967" i="12" s="1"/>
  <c r="V967" i="12" a="1"/>
  <c r="V967" i="12" s="1"/>
  <c r="P967" i="12" a="1"/>
  <c r="P967" i="12" s="1"/>
  <c r="AP944" i="12"/>
  <c r="AC944" i="12"/>
  <c r="X955" i="12" s="1"/>
  <c r="O944" i="12"/>
  <c r="O955" i="12" s="1"/>
  <c r="AO944" i="12"/>
  <c r="AF955" i="12" s="1"/>
  <c r="AB944" i="12"/>
  <c r="N944" i="12"/>
  <c r="N955" i="12" s="1"/>
  <c r="AN944" i="12"/>
  <c r="AA944" i="12"/>
  <c r="W955" i="12" s="1"/>
  <c r="AM944" i="12"/>
  <c r="AE955" i="12" s="1"/>
  <c r="Z944" i="12"/>
  <c r="V955" i="12" s="1"/>
  <c r="AW943" i="12"/>
  <c r="AL944" i="12"/>
  <c r="AD955" i="12" s="1"/>
  <c r="W944" i="12"/>
  <c r="S955" i="12" s="1"/>
  <c r="AS967" i="12" a="1"/>
  <c r="AS967" i="12" s="1"/>
  <c r="AH978" i="12" s="1"/>
  <c r="V944" i="12"/>
  <c r="AR967" i="12" a="1"/>
  <c r="AR967" i="12" s="1"/>
  <c r="AI944" i="12"/>
  <c r="AA955" i="12" s="1"/>
  <c r="U944" i="12"/>
  <c r="R955" i="12" s="1"/>
  <c r="AM967" i="12" a="1"/>
  <c r="AM967" i="12" s="1"/>
  <c r="AE978" i="12" s="1"/>
  <c r="AU944" i="12"/>
  <c r="AI955" i="12" s="1"/>
  <c r="AH944" i="12"/>
  <c r="T944" i="12"/>
  <c r="AL967" i="12" a="1"/>
  <c r="AL967" i="12" s="1"/>
  <c r="AD978" i="12" s="1"/>
  <c r="AT944" i="12"/>
  <c r="AG944" i="12"/>
  <c r="Z955" i="12" s="1"/>
  <c r="S944" i="12"/>
  <c r="Q955" i="12" s="1"/>
  <c r="AS944" i="12"/>
  <c r="AH955" i="12" s="1"/>
  <c r="AF944" i="12"/>
  <c r="R944" i="12"/>
  <c r="AE944" i="12"/>
  <c r="Y955" i="12" s="1"/>
  <c r="AD944" i="12"/>
  <c r="Q944" i="12"/>
  <c r="P955" i="12" s="1"/>
  <c r="P944" i="12"/>
  <c r="AR944" i="12"/>
  <c r="AQ944" i="12"/>
  <c r="AG955" i="12" s="1"/>
  <c r="AY649" i="12"/>
  <c r="BA3" i="12" s="1"/>
  <c r="I3" i="12"/>
  <c r="AY695" i="12"/>
  <c r="BA49" i="12" s="1"/>
  <c r="I49" i="12"/>
  <c r="AY726" i="12"/>
  <c r="BA80" i="12" s="1"/>
  <c r="I80" i="12"/>
  <c r="AY655" i="12"/>
  <c r="BA9" i="12" s="1"/>
  <c r="I9" i="12"/>
  <c r="AY690" i="12"/>
  <c r="BA44" i="12" s="1"/>
  <c r="I44" i="12"/>
  <c r="AY672" i="12"/>
  <c r="BA26" i="12" s="1"/>
  <c r="I26" i="12"/>
  <c r="AY692" i="12"/>
  <c r="BA46" i="12" s="1"/>
  <c r="I46" i="12"/>
  <c r="AY707" i="12"/>
  <c r="BA61" i="12" s="1"/>
  <c r="I61" i="12"/>
  <c r="AY684" i="12"/>
  <c r="BA38" i="12" s="1"/>
  <c r="I38" i="12"/>
  <c r="AY654" i="12"/>
  <c r="BA8" i="12" s="1"/>
  <c r="I8" i="12"/>
  <c r="AY714" i="12"/>
  <c r="BA68" i="12" s="1"/>
  <c r="I68" i="12"/>
  <c r="AY673" i="12"/>
  <c r="BA27" i="12" s="1"/>
  <c r="I27" i="12"/>
  <c r="AY667" i="12"/>
  <c r="BA21" i="12" s="1"/>
  <c r="I21" i="12"/>
  <c r="AQ319" i="12" a="1"/>
  <c r="AQ319" i="12" s="1"/>
  <c r="AG329" i="12" s="1"/>
  <c r="AK319" i="12" a="1"/>
  <c r="AK319" i="12" s="1"/>
  <c r="AD319" i="12" a="1"/>
  <c r="AD319" i="12" s="1"/>
  <c r="W319" i="12" a="1"/>
  <c r="W319" i="12" s="1"/>
  <c r="S329" i="12" s="1"/>
  <c r="Q319" i="12" a="1"/>
  <c r="Q319" i="12" s="1"/>
  <c r="P329" i="12" s="1"/>
  <c r="AP319" i="12" a="1"/>
  <c r="AP319" i="12" s="1"/>
  <c r="AL297" i="12"/>
  <c r="AD307" i="12" s="1"/>
  <c r="Z297" i="12"/>
  <c r="V307" i="12" s="1"/>
  <c r="M297" i="12"/>
  <c r="AI319" i="12" a="1"/>
  <c r="AI319" i="12" s="1"/>
  <c r="AA329" i="12" s="1"/>
  <c r="AC319" i="12" a="1"/>
  <c r="AC319" i="12" s="1"/>
  <c r="X329" i="12" s="1"/>
  <c r="V319" i="12" a="1"/>
  <c r="V319" i="12" s="1"/>
  <c r="P319" i="12" a="1"/>
  <c r="P319" i="12" s="1"/>
  <c r="AU319" i="12" a="1"/>
  <c r="AU319" i="12" s="1"/>
  <c r="AI329" i="12" s="1"/>
  <c r="AO319" i="12" a="1"/>
  <c r="AO319" i="12" s="1"/>
  <c r="AF329" i="12" s="1"/>
  <c r="W297" i="12"/>
  <c r="S307" i="12" s="1"/>
  <c r="AH319" i="12" a="1"/>
  <c r="AH319" i="12" s="1"/>
  <c r="AB319" i="12" a="1"/>
  <c r="AB319" i="12" s="1"/>
  <c r="U319" i="12" a="1"/>
  <c r="U319" i="12" s="1"/>
  <c r="R329" i="12" s="1"/>
  <c r="O319" i="12" a="1"/>
  <c r="O319" i="12" s="1"/>
  <c r="O329" i="12" s="1"/>
  <c r="AG319" i="12" a="1"/>
  <c r="AG319" i="12" s="1"/>
  <c r="Z329" i="12" s="1"/>
  <c r="AA319" i="12" a="1"/>
  <c r="AA319" i="12" s="1"/>
  <c r="W329" i="12" s="1"/>
  <c r="T319" i="12" a="1"/>
  <c r="T319" i="12" s="1"/>
  <c r="N319" i="12" a="1"/>
  <c r="N319" i="12" s="1"/>
  <c r="N329" i="12" s="1"/>
  <c r="AF319" i="12" a="1"/>
  <c r="AF319" i="12" s="1"/>
  <c r="Z319" i="12" a="1"/>
  <c r="Z319" i="12" s="1"/>
  <c r="V329" i="12" s="1"/>
  <c r="S319" i="12" a="1"/>
  <c r="S319" i="12" s="1"/>
  <c r="Q329" i="12" s="1"/>
  <c r="M319" i="12" a="1"/>
  <c r="M319" i="12" s="1"/>
  <c r="AT319" i="12" a="1"/>
  <c r="AT319" i="12" s="1"/>
  <c r="AE319" i="12" a="1"/>
  <c r="AE319" i="12" s="1"/>
  <c r="Y329" i="12" s="1"/>
  <c r="AS319" i="12" a="1"/>
  <c r="AS319" i="12" s="1"/>
  <c r="AH329" i="12" s="1"/>
  <c r="AN297" i="12"/>
  <c r="AA297" i="12"/>
  <c r="W307" i="12" s="1"/>
  <c r="AR319" i="12" a="1"/>
  <c r="AR319" i="12" s="1"/>
  <c r="AM297" i="12"/>
  <c r="AE307" i="12" s="1"/>
  <c r="Y297" i="12"/>
  <c r="AN319" i="12" a="1"/>
  <c r="AN319" i="12" s="1"/>
  <c r="Y319" i="12" a="1"/>
  <c r="Y319" i="12" s="1"/>
  <c r="AM319" i="12" a="1"/>
  <c r="AM319" i="12" s="1"/>
  <c r="AE329" i="12" s="1"/>
  <c r="AI297" i="12"/>
  <c r="AA307" i="12" s="1"/>
  <c r="T297" i="12"/>
  <c r="R319" i="12" a="1"/>
  <c r="R319" i="12" s="1"/>
  <c r="AR297" i="12"/>
  <c r="AE297" i="12"/>
  <c r="Y307" i="12" s="1"/>
  <c r="P297" i="12"/>
  <c r="AU297" i="12"/>
  <c r="AI307" i="12" s="1"/>
  <c r="AC297" i="12"/>
  <c r="X307" i="12" s="1"/>
  <c r="AT297" i="12"/>
  <c r="AB297" i="12"/>
  <c r="AQ297" i="12"/>
  <c r="AG307" i="12" s="1"/>
  <c r="U297" i="12"/>
  <c r="R307" i="12" s="1"/>
  <c r="AP297" i="12"/>
  <c r="S297" i="12"/>
  <c r="Q307" i="12" s="1"/>
  <c r="AO297" i="12"/>
  <c r="AF307" i="12" s="1"/>
  <c r="R297" i="12"/>
  <c r="AK297" i="12"/>
  <c r="Q297" i="12"/>
  <c r="P307" i="12" s="1"/>
  <c r="AD297" i="12"/>
  <c r="N297" i="12"/>
  <c r="N307" i="12" s="1"/>
  <c r="AL319" i="12" a="1"/>
  <c r="AL319" i="12" s="1"/>
  <c r="AD329" i="12" s="1"/>
  <c r="AH297" i="12"/>
  <c r="AG297" i="12"/>
  <c r="Z307" i="12" s="1"/>
  <c r="AF297" i="12"/>
  <c r="V297" i="12"/>
  <c r="O297" i="12"/>
  <c r="O307" i="12" s="1"/>
  <c r="AS297" i="12"/>
  <c r="AH307" i="12" s="1"/>
  <c r="AF324" i="12" a="1"/>
  <c r="AF324" i="12" s="1"/>
  <c r="R324" i="12" a="1"/>
  <c r="R324" i="12" s="1"/>
  <c r="V324" i="12" a="1"/>
  <c r="V324" i="12" s="1"/>
  <c r="AL302" i="12"/>
  <c r="AD312" i="12" s="1"/>
  <c r="AG324" i="12" a="1"/>
  <c r="AG324" i="12" s="1"/>
  <c r="Z334" i="12" s="1"/>
  <c r="AQ324" i="12" a="1"/>
  <c r="AQ324" i="12" s="1"/>
  <c r="AG334" i="12" s="1"/>
  <c r="M324" i="12" a="1"/>
  <c r="M324" i="12" s="1"/>
  <c r="AG302" i="12"/>
  <c r="Z312" i="12" s="1"/>
  <c r="AM302" i="12"/>
  <c r="AE312" i="12" s="1"/>
  <c r="T302" i="12"/>
  <c r="Z324" i="12" a="1"/>
  <c r="Z324" i="12" s="1"/>
  <c r="V334" i="12" s="1"/>
  <c r="P324" i="12" a="1"/>
  <c r="P324" i="12" s="1"/>
  <c r="Z302" i="12"/>
  <c r="V312" i="12" s="1"/>
  <c r="AT324" i="12" a="1"/>
  <c r="AT324" i="12" s="1"/>
  <c r="R302" i="12"/>
  <c r="AT302" i="12"/>
  <c r="AA302" i="12"/>
  <c r="W312" i="12" s="1"/>
  <c r="AH324" i="12" a="1"/>
  <c r="AH324" i="12" s="1"/>
  <c r="S324" i="12" a="1"/>
  <c r="S324" i="12" s="1"/>
  <c r="Q334" i="12" s="1"/>
  <c r="M302" i="12"/>
  <c r="AF302" i="12"/>
  <c r="AI302" i="12"/>
  <c r="AA312" i="12" s="1"/>
  <c r="AB324" i="12" a="1"/>
  <c r="AB324" i="12" s="1"/>
  <c r="AR324" i="12" a="1"/>
  <c r="AR324" i="12" s="1"/>
  <c r="Q302" i="12"/>
  <c r="P312" i="12" s="1"/>
  <c r="AE302" i="12"/>
  <c r="Y312" i="12" s="1"/>
  <c r="AR302" i="12"/>
  <c r="U324" i="12" a="1"/>
  <c r="U324" i="12" s="1"/>
  <c r="R334" i="12" s="1"/>
  <c r="AL324" i="12" a="1"/>
  <c r="AL324" i="12" s="1"/>
  <c r="AD334" i="12" s="1"/>
  <c r="U302" i="12"/>
  <c r="R312" i="12" s="1"/>
  <c r="P302" i="12"/>
  <c r="S302" i="12"/>
  <c r="Q312" i="12" s="1"/>
  <c r="O324" i="12" a="1"/>
  <c r="O324" i="12" s="1"/>
  <c r="O334" i="12" s="1"/>
  <c r="AK302" i="12"/>
  <c r="AU324" i="12" a="1"/>
  <c r="AU324" i="12" s="1"/>
  <c r="AI334" i="12" s="1"/>
  <c r="AD324" i="12" a="1"/>
  <c r="AD324" i="12" s="1"/>
  <c r="V302" i="12"/>
  <c r="AH302" i="12"/>
  <c r="AI324" i="12" a="1"/>
  <c r="AI324" i="12" s="1"/>
  <c r="AA334" i="12" s="1"/>
  <c r="AO324" i="12" a="1"/>
  <c r="AO324" i="12" s="1"/>
  <c r="AF334" i="12" s="1"/>
  <c r="W324" i="12" a="1"/>
  <c r="W324" i="12" s="1"/>
  <c r="S334" i="12" s="1"/>
  <c r="AN302" i="12"/>
  <c r="T324" i="12" a="1"/>
  <c r="T324" i="12" s="1"/>
  <c r="AS302" i="12"/>
  <c r="AH312" i="12" s="1"/>
  <c r="N302" i="12"/>
  <c r="N312" i="12" s="1"/>
  <c r="Q324" i="12" a="1"/>
  <c r="Q324" i="12" s="1"/>
  <c r="P334" i="12" s="1"/>
  <c r="AB302" i="12"/>
  <c r="AN324" i="12" a="1"/>
  <c r="AN324" i="12" s="1"/>
  <c r="W302" i="12"/>
  <c r="S312" i="12" s="1"/>
  <c r="AD302" i="12"/>
  <c r="AP302" i="12"/>
  <c r="O302" i="12"/>
  <c r="O312" i="12" s="1"/>
  <c r="N324" i="12" a="1"/>
  <c r="N324" i="12" s="1"/>
  <c r="N334" i="12" s="1"/>
  <c r="AO302" i="12"/>
  <c r="AF312" i="12" s="1"/>
  <c r="AS324" i="12" a="1"/>
  <c r="AS324" i="12" s="1"/>
  <c r="AH334" i="12" s="1"/>
  <c r="AE324" i="12" a="1"/>
  <c r="AE324" i="12" s="1"/>
  <c r="Y334" i="12" s="1"/>
  <c r="AP324" i="12" a="1"/>
  <c r="AP324" i="12" s="1"/>
  <c r="AQ302" i="12"/>
  <c r="AG312" i="12" s="1"/>
  <c r="AM324" i="12" a="1"/>
  <c r="AM324" i="12" s="1"/>
  <c r="AE334" i="12" s="1"/>
  <c r="Y324" i="12" a="1"/>
  <c r="Y324" i="12" s="1"/>
  <c r="AC324" i="12" a="1"/>
  <c r="AC324" i="12" s="1"/>
  <c r="X334" i="12" s="1"/>
  <c r="AK324" i="12" a="1"/>
  <c r="AK324" i="12" s="1"/>
  <c r="AA324" i="12" a="1"/>
  <c r="AA324" i="12" s="1"/>
  <c r="W334" i="12" s="1"/>
  <c r="AU302" i="12"/>
  <c r="AI312" i="12" s="1"/>
  <c r="AC302" i="12"/>
  <c r="X312" i="12" s="1"/>
  <c r="Y302" i="12"/>
  <c r="AY703" i="12"/>
  <c r="BA57" i="12" s="1"/>
  <c r="I57" i="12"/>
  <c r="N302" i="11"/>
  <c r="N312" i="11" s="1"/>
  <c r="AD302" i="11"/>
  <c r="AU302" i="11"/>
  <c r="AI312" i="11" s="1"/>
  <c r="AM297" i="11"/>
  <c r="AE307" i="11" s="1"/>
  <c r="AH297" i="11"/>
  <c r="O319" i="11" a="1"/>
  <c r="O319" i="11" s="1"/>
  <c r="O329" i="11" s="1"/>
  <c r="AY698" i="11"/>
  <c r="BA52" i="11" s="1"/>
  <c r="I52" i="11"/>
  <c r="AY684" i="11"/>
  <c r="BA38" i="11" s="1"/>
  <c r="I38" i="11"/>
  <c r="AY667" i="11"/>
  <c r="BA21" i="11" s="1"/>
  <c r="I21" i="11"/>
  <c r="AY686" i="11"/>
  <c r="BA40" i="11" s="1"/>
  <c r="I40" i="11"/>
  <c r="Q944" i="11"/>
  <c r="P955" i="11" s="1"/>
  <c r="AU944" i="11"/>
  <c r="AI955" i="11" s="1"/>
  <c r="AA944" i="11"/>
  <c r="W955" i="11" s="1"/>
  <c r="AL967" i="11" a="1"/>
  <c r="AL967" i="11" s="1"/>
  <c r="AD978" i="11" s="1"/>
  <c r="AA967" i="11" a="1"/>
  <c r="AA967" i="11" s="1"/>
  <c r="W978" i="11" s="1"/>
  <c r="AY705" i="11"/>
  <c r="BA59" i="11" s="1"/>
  <c r="I59" i="11"/>
  <c r="AY711" i="11"/>
  <c r="BA65" i="11" s="1"/>
  <c r="I65" i="11"/>
  <c r="AM302" i="11"/>
  <c r="AE312" i="11" s="1"/>
  <c r="O302" i="11"/>
  <c r="O312" i="11" s="1"/>
  <c r="Q302" i="11"/>
  <c r="P312" i="11" s="1"/>
  <c r="AG324" i="11" a="1"/>
  <c r="AG324" i="11" s="1"/>
  <c r="Z334" i="11" s="1"/>
  <c r="AT302" i="11"/>
  <c r="AQ302" i="11"/>
  <c r="AG312" i="11" s="1"/>
  <c r="AN297" i="11"/>
  <c r="AD297" i="11"/>
  <c r="AU297" i="11"/>
  <c r="AI307" i="11" s="1"/>
  <c r="AK319" i="11" a="1"/>
  <c r="AK319" i="11" s="1"/>
  <c r="U319" i="11" a="1"/>
  <c r="U319" i="11" s="1"/>
  <c r="R329" i="11" s="1"/>
  <c r="AY660" i="11"/>
  <c r="BA14" i="11" s="1"/>
  <c r="I14" i="11"/>
  <c r="AY734" i="11"/>
  <c r="BA88" i="11" s="1"/>
  <c r="I88" i="11"/>
  <c r="AH302" i="11"/>
  <c r="AM319" i="11" a="1"/>
  <c r="AM319" i="11" s="1"/>
  <c r="AE329" i="11" s="1"/>
  <c r="AD319" i="11" a="1"/>
  <c r="AD319" i="11" s="1"/>
  <c r="AY728" i="11"/>
  <c r="BA82" i="11" s="1"/>
  <c r="I82" i="11"/>
  <c r="AY672" i="11"/>
  <c r="BA26" i="11" s="1"/>
  <c r="I26" i="11"/>
  <c r="AY709" i="11"/>
  <c r="BA63" i="11" s="1"/>
  <c r="I63" i="11"/>
  <c r="AE944" i="11"/>
  <c r="Y955" i="11" s="1"/>
  <c r="AC967" i="11" a="1"/>
  <c r="AC967" i="11" s="1"/>
  <c r="X978" i="11" s="1"/>
  <c r="AN944" i="11"/>
  <c r="AR967" i="11" a="1"/>
  <c r="AR967" i="11" s="1"/>
  <c r="AG967" i="11" a="1"/>
  <c r="AG967" i="11" s="1"/>
  <c r="Z978" i="11" s="1"/>
  <c r="AB302" i="11"/>
  <c r="AO324" i="11" a="1"/>
  <c r="AO324" i="11" s="1"/>
  <c r="AF334" i="11" s="1"/>
  <c r="AA324" i="11" a="1"/>
  <c r="AA324" i="11" s="1"/>
  <c r="W334" i="11" s="1"/>
  <c r="AH324" i="11" a="1"/>
  <c r="AH324" i="11" s="1"/>
  <c r="M302" i="11"/>
  <c r="M324" i="11" a="1"/>
  <c r="M324" i="11" s="1"/>
  <c r="AP297" i="11"/>
  <c r="U297" i="11"/>
  <c r="R307" i="11" s="1"/>
  <c r="Y319" i="11" a="1"/>
  <c r="Y319" i="11" s="1"/>
  <c r="AQ319" i="11" a="1"/>
  <c r="AQ319" i="11" s="1"/>
  <c r="AG329" i="11" s="1"/>
  <c r="AB319" i="11" a="1"/>
  <c r="AB319" i="11" s="1"/>
  <c r="AY676" i="11"/>
  <c r="BA30" i="11" s="1"/>
  <c r="I30" i="11"/>
  <c r="AY664" i="11"/>
  <c r="BA18" i="11" s="1"/>
  <c r="I18" i="11"/>
  <c r="AY725" i="11"/>
  <c r="BA79" i="11" s="1"/>
  <c r="I79" i="11"/>
  <c r="O967" i="11" a="1"/>
  <c r="O967" i="11" s="1"/>
  <c r="O978" i="11" s="1"/>
  <c r="AH944" i="11"/>
  <c r="W302" i="11"/>
  <c r="S312" i="11" s="1"/>
  <c r="AY677" i="11"/>
  <c r="BA31" i="11" s="1"/>
  <c r="I31" i="11"/>
  <c r="AR944" i="11"/>
  <c r="U944" i="11"/>
  <c r="R955" i="11" s="1"/>
  <c r="N944" i="11"/>
  <c r="N955" i="11" s="1"/>
  <c r="Q967" i="11" a="1"/>
  <c r="Q967" i="11" s="1"/>
  <c r="P978" i="11" s="1"/>
  <c r="AY724" i="11"/>
  <c r="BA78" i="11" s="1"/>
  <c r="I78" i="11"/>
  <c r="S302" i="11"/>
  <c r="Q312" i="11" s="1"/>
  <c r="AR302" i="11"/>
  <c r="AB324" i="11" a="1"/>
  <c r="AB324" i="11" s="1"/>
  <c r="AQ324" i="11" a="1"/>
  <c r="AQ324" i="11" s="1"/>
  <c r="AG334" i="11" s="1"/>
  <c r="R302" i="11"/>
  <c r="AS302" i="11"/>
  <c r="AH312" i="11" s="1"/>
  <c r="AA302" i="11"/>
  <c r="W312" i="11" s="1"/>
  <c r="AI297" i="11"/>
  <c r="AA307" i="11" s="1"/>
  <c r="AP319" i="11" a="1"/>
  <c r="AP319" i="11" s="1"/>
  <c r="AL319" i="11" a="1"/>
  <c r="AL319" i="11" s="1"/>
  <c r="AD329" i="11" s="1"/>
  <c r="AH319" i="11" a="1"/>
  <c r="AH319" i="11" s="1"/>
  <c r="AY736" i="11"/>
  <c r="BA90" i="11" s="1"/>
  <c r="I90" i="11"/>
  <c r="AY655" i="11"/>
  <c r="BA9" i="11" s="1"/>
  <c r="I9" i="11"/>
  <c r="AM967" i="11" a="1"/>
  <c r="AM967" i="11" s="1"/>
  <c r="AE978" i="11" s="1"/>
  <c r="S967" i="11" a="1"/>
  <c r="S967" i="11" s="1"/>
  <c r="Q978" i="11" s="1"/>
  <c r="AB297" i="11"/>
  <c r="AY696" i="11"/>
  <c r="BA50" i="11" s="1"/>
  <c r="I50" i="11"/>
  <c r="AY717" i="11"/>
  <c r="BA71" i="11" s="1"/>
  <c r="I71" i="11"/>
  <c r="AY652" i="11"/>
  <c r="BA6" i="11" s="1"/>
  <c r="I6" i="11"/>
  <c r="R944" i="11"/>
  <c r="AI944" i="11"/>
  <c r="AA955" i="11" s="1"/>
  <c r="AB944" i="11"/>
  <c r="W967" i="11" a="1"/>
  <c r="W967" i="11" s="1"/>
  <c r="S978" i="11" s="1"/>
  <c r="AU967" i="11" a="1"/>
  <c r="AU967" i="11" s="1"/>
  <c r="AI978" i="11" s="1"/>
  <c r="P324" i="11" a="1"/>
  <c r="P324" i="11" s="1"/>
  <c r="T324" i="11" a="1"/>
  <c r="T324" i="11" s="1"/>
  <c r="AI324" i="11" a="1"/>
  <c r="AI324" i="11" s="1"/>
  <c r="AA334" i="11" s="1"/>
  <c r="Y324" i="11" a="1"/>
  <c r="Y324" i="11" s="1"/>
  <c r="Z302" i="11"/>
  <c r="V312" i="11" s="1"/>
  <c r="N297" i="11"/>
  <c r="N307" i="11" s="1"/>
  <c r="M297" i="11"/>
  <c r="AN324" i="11" a="1"/>
  <c r="AN324" i="11" s="1"/>
  <c r="AE319" i="11" a="1"/>
  <c r="AE319" i="11" s="1"/>
  <c r="Y329" i="11" s="1"/>
  <c r="AR319" i="11" a="1"/>
  <c r="AR319" i="11" s="1"/>
  <c r="AO319" i="11" a="1"/>
  <c r="AO319" i="11" s="1"/>
  <c r="AF329" i="11" s="1"/>
  <c r="AY678" i="11"/>
  <c r="BA32" i="11" s="1"/>
  <c r="I32" i="11"/>
  <c r="AY689" i="11"/>
  <c r="BA43" i="11" s="1"/>
  <c r="I43" i="11"/>
  <c r="V944" i="11"/>
  <c r="U324" i="11" a="1"/>
  <c r="U324" i="11" s="1"/>
  <c r="R334" i="11" s="1"/>
  <c r="AS319" i="11" a="1"/>
  <c r="AS319" i="11" s="1"/>
  <c r="AH329" i="11" s="1"/>
  <c r="AY665" i="11"/>
  <c r="BA19" i="11" s="1"/>
  <c r="I19" i="11"/>
  <c r="AS944" i="11"/>
  <c r="AH955" i="11" s="1"/>
  <c r="AS967" i="11" a="1"/>
  <c r="AS967" i="11" s="1"/>
  <c r="AH978" i="11" s="1"/>
  <c r="R967" i="11" a="1"/>
  <c r="R967" i="11" s="1"/>
  <c r="T967" i="11" a="1"/>
  <c r="T967" i="11" s="1"/>
  <c r="S324" i="11" a="1"/>
  <c r="S324" i="11" s="1"/>
  <c r="Q334" i="11" s="1"/>
  <c r="AC324" i="11" a="1"/>
  <c r="AC324" i="11" s="1"/>
  <c r="X334" i="11" s="1"/>
  <c r="R324" i="11" a="1"/>
  <c r="R324" i="11" s="1"/>
  <c r="N324" i="11" a="1"/>
  <c r="N324" i="11" s="1"/>
  <c r="N334" i="11" s="1"/>
  <c r="AE302" i="11"/>
  <c r="Y312" i="11" s="1"/>
  <c r="V297" i="11"/>
  <c r="O297" i="11"/>
  <c r="O307" i="11" s="1"/>
  <c r="AE297" i="11"/>
  <c r="Y307" i="11" s="1"/>
  <c r="AF319" i="11" a="1"/>
  <c r="AF319" i="11" s="1"/>
  <c r="N319" i="11" a="1"/>
  <c r="N319" i="11" s="1"/>
  <c r="N329" i="11" s="1"/>
  <c r="P319" i="11" a="1"/>
  <c r="P319" i="11" s="1"/>
  <c r="AO944" i="11"/>
  <c r="AF955" i="11" s="1"/>
  <c r="AK324" i="11" a="1"/>
  <c r="AK324" i="11" s="1"/>
  <c r="AC302" i="11"/>
  <c r="X312" i="11" s="1"/>
  <c r="S297" i="11"/>
  <c r="Q307" i="11" s="1"/>
  <c r="AT297" i="11"/>
  <c r="AY653" i="11"/>
  <c r="BA7" i="11" s="1"/>
  <c r="I7" i="11"/>
  <c r="AY666" i="11"/>
  <c r="BA20" i="11" s="1"/>
  <c r="I20" i="11"/>
  <c r="AY712" i="11"/>
  <c r="BA66" i="11" s="1"/>
  <c r="I66" i="11"/>
  <c r="U967" i="11" a="1"/>
  <c r="U967" i="11" s="1"/>
  <c r="R978" i="11" s="1"/>
  <c r="W944" i="11"/>
  <c r="S955" i="11" s="1"/>
  <c r="O944" i="11"/>
  <c r="O955" i="11" s="1"/>
  <c r="Z967" i="11" a="1"/>
  <c r="Z967" i="11" s="1"/>
  <c r="V978" i="11" s="1"/>
  <c r="AB967" i="11" a="1"/>
  <c r="AB967" i="11" s="1"/>
  <c r="AM324" i="11" a="1"/>
  <c r="AM324" i="11" s="1"/>
  <c r="AE334" i="11" s="1"/>
  <c r="AD324" i="11" a="1"/>
  <c r="AD324" i="11" s="1"/>
  <c r="U302" i="11"/>
  <c r="R312" i="11" s="1"/>
  <c r="AP302" i="11"/>
  <c r="Y302" i="11"/>
  <c r="Z297" i="11"/>
  <c r="V307" i="11" s="1"/>
  <c r="AL297" i="11"/>
  <c r="AD307" i="11" s="1"/>
  <c r="AR297" i="11"/>
  <c r="P297" i="11"/>
  <c r="T319" i="11" a="1"/>
  <c r="T319" i="11" s="1"/>
  <c r="V319" i="11" a="1"/>
  <c r="V319" i="11" s="1"/>
  <c r="AF944" i="11"/>
  <c r="Q324" i="11" a="1"/>
  <c r="Q324" i="11" s="1"/>
  <c r="P334" i="11" s="1"/>
  <c r="M319" i="11" a="1"/>
  <c r="M319" i="11" s="1"/>
  <c r="AY679" i="11"/>
  <c r="BA33" i="11" s="1"/>
  <c r="I33" i="11"/>
  <c r="AY674" i="11"/>
  <c r="BA28" i="11" s="1"/>
  <c r="I28" i="11"/>
  <c r="S944" i="11"/>
  <c r="Q955" i="11" s="1"/>
  <c r="AL944" i="11"/>
  <c r="AD955" i="11" s="1"/>
  <c r="AC944" i="11"/>
  <c r="X955" i="11" s="1"/>
  <c r="AF967" i="11" a="1"/>
  <c r="AF967" i="11" s="1"/>
  <c r="AH967" i="11" a="1"/>
  <c r="AH967" i="11" s="1"/>
  <c r="O324" i="11" a="1"/>
  <c r="O324" i="11" s="1"/>
  <c r="O334" i="11" s="1"/>
  <c r="AF324" i="11" a="1"/>
  <c r="AF324" i="11" s="1"/>
  <c r="AF302" i="11"/>
  <c r="AE324" i="11" a="1"/>
  <c r="AE324" i="11" s="1"/>
  <c r="Y334" i="11" s="1"/>
  <c r="V302" i="11"/>
  <c r="AG297" i="11"/>
  <c r="Z307" i="11" s="1"/>
  <c r="Z319" i="11" a="1"/>
  <c r="Z319" i="11" s="1"/>
  <c r="V329" i="11" s="1"/>
  <c r="R297" i="11"/>
  <c r="AC297" i="11"/>
  <c r="X307" i="11" s="1"/>
  <c r="AA319" i="11" a="1"/>
  <c r="AA319" i="11" s="1"/>
  <c r="W329" i="11" s="1"/>
  <c r="AC319" i="11" a="1"/>
  <c r="AC319" i="11" s="1"/>
  <c r="X329" i="11" s="1"/>
  <c r="AY654" i="11"/>
  <c r="BA8" i="11" s="1"/>
  <c r="I8" i="11"/>
  <c r="Q297" i="11"/>
  <c r="P307" i="11" s="1"/>
  <c r="AY723" i="11"/>
  <c r="BA77" i="11" s="1"/>
  <c r="I77" i="11"/>
  <c r="AY735" i="11"/>
  <c r="BA89" i="11" s="1"/>
  <c r="I89" i="11"/>
  <c r="P944" i="11"/>
  <c r="AG944" i="11"/>
  <c r="Z955" i="11" s="1"/>
  <c r="AW943" i="11"/>
  <c r="AP944" i="11"/>
  <c r="AN967" i="11" a="1"/>
  <c r="AN967" i="11" s="1"/>
  <c r="AP967" i="11" a="1"/>
  <c r="AP967" i="11" s="1"/>
  <c r="V324" i="11" a="1"/>
  <c r="V324" i="11" s="1"/>
  <c r="AP324" i="11" a="1"/>
  <c r="AP324" i="11" s="1"/>
  <c r="AL324" i="11" a="1"/>
  <c r="AL324" i="11" s="1"/>
  <c r="AD334" i="11" s="1"/>
  <c r="AU324" i="11" a="1"/>
  <c r="AU324" i="11" s="1"/>
  <c r="AI334" i="11" s="1"/>
  <c r="W297" i="11"/>
  <c r="S307" i="11" s="1"/>
  <c r="Y297" i="11"/>
  <c r="AF297" i="11"/>
  <c r="AO297" i="11"/>
  <c r="AF307" i="11" s="1"/>
  <c r="AG319" i="11" a="1"/>
  <c r="AG319" i="11" s="1"/>
  <c r="Z329" i="11" s="1"/>
  <c r="AI319" i="11" a="1"/>
  <c r="AI319" i="11" s="1"/>
  <c r="AA329" i="11" s="1"/>
  <c r="AY716" i="11"/>
  <c r="BA70" i="11" s="1"/>
  <c r="I70" i="11"/>
  <c r="AE967" i="11" a="1"/>
  <c r="AE967" i="11" s="1"/>
  <c r="Y978" i="11" s="1"/>
  <c r="N967" i="11" a="1"/>
  <c r="N967" i="11" s="1"/>
  <c r="N978" i="11" s="1"/>
  <c r="AY691" i="11"/>
  <c r="BA45" i="11" s="1"/>
  <c r="I45" i="11"/>
  <c r="AY704" i="11"/>
  <c r="BA58" i="11" s="1"/>
  <c r="I58" i="11"/>
  <c r="AY706" i="11"/>
  <c r="BA60" i="11" s="1"/>
  <c r="I60" i="11"/>
  <c r="AD944" i="11"/>
  <c r="AT944" i="11"/>
  <c r="Z944" i="11"/>
  <c r="V955" i="11" s="1"/>
  <c r="P967" i="11" a="1"/>
  <c r="P967" i="11" s="1"/>
  <c r="AT967" i="11" a="1"/>
  <c r="AT967" i="11" s="1"/>
  <c r="AQ967" i="11" a="1"/>
  <c r="AQ967" i="11" s="1"/>
  <c r="AG978" i="11" s="1"/>
  <c r="AY650" i="11"/>
  <c r="BA4" i="11" s="1"/>
  <c r="I4" i="11"/>
  <c r="AO302" i="11"/>
  <c r="AF312" i="11" s="1"/>
  <c r="W324" i="11" a="1"/>
  <c r="W324" i="11" s="1"/>
  <c r="S334" i="11" s="1"/>
  <c r="AS324" i="11" a="1"/>
  <c r="AS324" i="11" s="1"/>
  <c r="AH334" i="11" s="1"/>
  <c r="AR324" i="11" a="1"/>
  <c r="AR324" i="11" s="1"/>
  <c r="AL302" i="11"/>
  <c r="AD312" i="11" s="1"/>
  <c r="T302" i="11"/>
  <c r="AQ297" i="11"/>
  <c r="AG307" i="11" s="1"/>
  <c r="AS297" i="11"/>
  <c r="AH307" i="11" s="1"/>
  <c r="R319" i="11" a="1"/>
  <c r="R319" i="11" s="1"/>
  <c r="AN319" i="11" a="1"/>
  <c r="AN319" i="11" s="1"/>
  <c r="Q319" i="11" a="1"/>
  <c r="Q319" i="11" s="1"/>
  <c r="P329" i="11" s="1"/>
  <c r="AY688" i="11"/>
  <c r="BA42" i="11" s="1"/>
  <c r="I42" i="11"/>
  <c r="AY713" i="11"/>
  <c r="BA67" i="11" s="1"/>
  <c r="I67" i="11"/>
  <c r="AY729" i="11"/>
  <c r="BA83" i="11" s="1"/>
  <c r="I83" i="11"/>
  <c r="AY662" i="11"/>
  <c r="BA16" i="11" s="1"/>
  <c r="I16" i="11"/>
  <c r="AY718" i="11"/>
  <c r="BA72" i="11" s="1"/>
  <c r="I72" i="11"/>
  <c r="AQ944" i="11"/>
  <c r="AG955" i="11" s="1"/>
  <c r="T944" i="11"/>
  <c r="AM944" i="11"/>
  <c r="AE955" i="11" s="1"/>
  <c r="V967" i="11" a="1"/>
  <c r="V967" i="11" s="1"/>
  <c r="AW966" i="11"/>
  <c r="AI302" i="11"/>
  <c r="AA312" i="11" s="1"/>
  <c r="AG302" i="11"/>
  <c r="Z312" i="11" s="1"/>
  <c r="AK302" i="11"/>
  <c r="AT324" i="11" a="1"/>
  <c r="AT324" i="11" s="1"/>
  <c r="AK297" i="11"/>
  <c r="AA297" i="11"/>
  <c r="W307" i="11" s="1"/>
  <c r="T297" i="11"/>
  <c r="S319" i="11" a="1"/>
  <c r="S319" i="11" s="1"/>
  <c r="Q329" i="11" s="1"/>
  <c r="AT319" i="11" a="1"/>
  <c r="AT319" i="11" s="1"/>
  <c r="AP320" i="15" l="1" a="1"/>
  <c r="AP320" i="15" s="1"/>
  <c r="M320" i="15" a="1"/>
  <c r="M320" i="15" s="1"/>
  <c r="N298" i="15"/>
  <c r="N308" i="15" s="1"/>
  <c r="P298" i="15"/>
  <c r="AM298" i="15"/>
  <c r="AE308" i="15" s="1"/>
  <c r="AH320" i="15" a="1"/>
  <c r="AH320" i="15" s="1"/>
  <c r="AS320" i="15" a="1"/>
  <c r="AS320" i="15" s="1"/>
  <c r="AH330" i="15" s="1"/>
  <c r="N320" i="15" a="1"/>
  <c r="N320" i="15" s="1"/>
  <c r="N330" i="15" s="1"/>
  <c r="AM320" i="15" a="1"/>
  <c r="AM320" i="15" s="1"/>
  <c r="AE330" i="15" s="1"/>
  <c r="AF298" i="15"/>
  <c r="AR298" i="14"/>
  <c r="AS320" i="14" a="1"/>
  <c r="AS320" i="14" s="1"/>
  <c r="AH330" i="14" s="1"/>
  <c r="AA320" i="14" a="1"/>
  <c r="AA320" i="14" s="1"/>
  <c r="W330" i="14" s="1"/>
  <c r="AM298" i="14"/>
  <c r="AE308" i="14" s="1"/>
  <c r="N320" i="14" a="1"/>
  <c r="N320" i="14" s="1"/>
  <c r="N330" i="14" s="1"/>
  <c r="AI298" i="14"/>
  <c r="AA308" i="14" s="1"/>
  <c r="Y298" i="14"/>
  <c r="Y320" i="14" a="1"/>
  <c r="Y320" i="14" s="1"/>
  <c r="AH320" i="14" a="1"/>
  <c r="AH320" i="14" s="1"/>
  <c r="Q320" i="11" a="1"/>
  <c r="Q320" i="11" s="1"/>
  <c r="P330" i="11" s="1"/>
  <c r="N298" i="11"/>
  <c r="N308" i="11" s="1"/>
  <c r="W320" i="11" a="1"/>
  <c r="W320" i="11" s="1"/>
  <c r="S330" i="11" s="1"/>
  <c r="AS320" i="16" a="1"/>
  <c r="AS320" i="16" s="1"/>
  <c r="AH330" i="16" s="1"/>
  <c r="AO320" i="16" a="1"/>
  <c r="AO320" i="16" s="1"/>
  <c r="AF330" i="16" s="1"/>
  <c r="AE298" i="16"/>
  <c r="Y308" i="16" s="1"/>
  <c r="U298" i="16"/>
  <c r="R308" i="16" s="1"/>
  <c r="Z298" i="16"/>
  <c r="V308" i="16" s="1"/>
  <c r="AG320" i="16" a="1"/>
  <c r="AG320" i="16" s="1"/>
  <c r="Z330" i="16" s="1"/>
  <c r="AQ320" i="16" a="1"/>
  <c r="AQ320" i="16" s="1"/>
  <c r="AG330" i="16" s="1"/>
  <c r="AQ298" i="16"/>
  <c r="AG308" i="16" s="1"/>
  <c r="AT298" i="16"/>
  <c r="N298" i="16"/>
  <c r="N308" i="16" s="1"/>
  <c r="AU320" i="16" a="1"/>
  <c r="AU320" i="16" s="1"/>
  <c r="AI330" i="16" s="1"/>
  <c r="Y320" i="16" a="1"/>
  <c r="Y320" i="16" s="1"/>
  <c r="U320" i="16" a="1"/>
  <c r="U320" i="16" s="1"/>
  <c r="R330" i="16" s="1"/>
  <c r="V298" i="16"/>
  <c r="AA298" i="16"/>
  <c r="W308" i="16" s="1"/>
  <c r="P320" i="16" a="1"/>
  <c r="P320" i="16" s="1"/>
  <c r="AE320" i="16" a="1"/>
  <c r="AE320" i="16" s="1"/>
  <c r="Y330" i="16" s="1"/>
  <c r="AP298" i="16"/>
  <c r="P298" i="16"/>
  <c r="AI298" i="16"/>
  <c r="AA308" i="16" s="1"/>
  <c r="AM298" i="16"/>
  <c r="AE308" i="16" s="1"/>
  <c r="V320" i="16" a="1"/>
  <c r="V320" i="16" s="1"/>
  <c r="AL320" i="16" a="1"/>
  <c r="AL320" i="16" s="1"/>
  <c r="AD330" i="16" s="1"/>
  <c r="AC298" i="16"/>
  <c r="X308" i="16" s="1"/>
  <c r="AU298" i="16"/>
  <c r="AI308" i="16" s="1"/>
  <c r="AT320" i="16" a="1"/>
  <c r="AT320" i="16" s="1"/>
  <c r="AC320" i="16" a="1"/>
  <c r="AC320" i="16" s="1"/>
  <c r="X330" i="16" s="1"/>
  <c r="AR320" i="16" a="1"/>
  <c r="AR320" i="16" s="1"/>
  <c r="R320" i="16" a="1"/>
  <c r="R320" i="16" s="1"/>
  <c r="AR298" i="16"/>
  <c r="AO298" i="16"/>
  <c r="AF308" i="16" s="1"/>
  <c r="AH320" i="16" a="1"/>
  <c r="AH320" i="16" s="1"/>
  <c r="O298" i="16"/>
  <c r="O308" i="16" s="1"/>
  <c r="AI320" i="16" a="1"/>
  <c r="AI320" i="16" s="1"/>
  <c r="AA330" i="16" s="1"/>
  <c r="M320" i="16" a="1"/>
  <c r="M320" i="16" s="1"/>
  <c r="AL298" i="16"/>
  <c r="AD308" i="16" s="1"/>
  <c r="R298" i="16"/>
  <c r="O320" i="16" a="1"/>
  <c r="O320" i="16" s="1"/>
  <c r="O330" i="16" s="1"/>
  <c r="W298" i="16"/>
  <c r="S308" i="16" s="1"/>
  <c r="AB298" i="16"/>
  <c r="AP320" i="16" a="1"/>
  <c r="AP320" i="16" s="1"/>
  <c r="S320" i="16" a="1"/>
  <c r="S320" i="16" s="1"/>
  <c r="Q330" i="16" s="1"/>
  <c r="AH298" i="16"/>
  <c r="S298" i="16"/>
  <c r="Q308" i="16" s="1"/>
  <c r="T298" i="16"/>
  <c r="Y298" i="16"/>
  <c r="AN298" i="16"/>
  <c r="Q320" i="16" a="1"/>
  <c r="Q320" i="16" s="1"/>
  <c r="P330" i="16" s="1"/>
  <c r="Z320" i="16" a="1"/>
  <c r="Z320" i="16" s="1"/>
  <c r="V330" i="16" s="1"/>
  <c r="AD298" i="16"/>
  <c r="AG298" i="16"/>
  <c r="Z308" i="16" s="1"/>
  <c r="AK298" i="16"/>
  <c r="N320" i="16" a="1"/>
  <c r="N320" i="16" s="1"/>
  <c r="N330" i="16" s="1"/>
  <c r="W320" i="16" a="1"/>
  <c r="W320" i="16" s="1"/>
  <c r="S330" i="16" s="1"/>
  <c r="AF320" i="16" a="1"/>
  <c r="AF320" i="16" s="1"/>
  <c r="AF298" i="16"/>
  <c r="AS298" i="16"/>
  <c r="AH308" i="16" s="1"/>
  <c r="AN320" i="16" a="1"/>
  <c r="AN320" i="16" s="1"/>
  <c r="T320" i="16" a="1"/>
  <c r="T320" i="16" s="1"/>
  <c r="AD320" i="16" a="1"/>
  <c r="AD320" i="16" s="1"/>
  <c r="AM320" i="16" a="1"/>
  <c r="AM320" i="16" s="1"/>
  <c r="AE330" i="16" s="1"/>
  <c r="Q298" i="16"/>
  <c r="P308" i="16" s="1"/>
  <c r="AB320" i="16" a="1"/>
  <c r="AB320" i="16" s="1"/>
  <c r="M298" i="16"/>
  <c r="AA320" i="16" a="1"/>
  <c r="AA320" i="16" s="1"/>
  <c r="W330" i="16" s="1"/>
  <c r="AK320" i="16" a="1"/>
  <c r="AK320" i="16" s="1"/>
  <c r="AC298" i="15"/>
  <c r="X308" i="15" s="1"/>
  <c r="AD298" i="15"/>
  <c r="R298" i="15"/>
  <c r="AL320" i="15" a="1"/>
  <c r="AL320" i="15" s="1"/>
  <c r="AD330" i="15" s="1"/>
  <c r="W320" i="15" a="1"/>
  <c r="W320" i="15" s="1"/>
  <c r="S330" i="15" s="1"/>
  <c r="T320" i="15" a="1"/>
  <c r="T320" i="15" s="1"/>
  <c r="AK298" i="15"/>
  <c r="AH298" i="15"/>
  <c r="M298" i="15"/>
  <c r="AD320" i="15" a="1"/>
  <c r="AD320" i="15" s="1"/>
  <c r="AA320" i="15" a="1"/>
  <c r="AA320" i="15" s="1"/>
  <c r="W330" i="15" s="1"/>
  <c r="AN298" i="15"/>
  <c r="P320" i="15" a="1"/>
  <c r="P320" i="15" s="1"/>
  <c r="Z298" i="15"/>
  <c r="V308" i="15" s="1"/>
  <c r="R320" i="15" a="1"/>
  <c r="R320" i="15" s="1"/>
  <c r="AG320" i="15" a="1"/>
  <c r="AG320" i="15" s="1"/>
  <c r="Z330" i="15" s="1"/>
  <c r="Q320" i="15" a="1"/>
  <c r="Q320" i="15" s="1"/>
  <c r="P330" i="15" s="1"/>
  <c r="AQ298" i="15"/>
  <c r="AG308" i="15" s="1"/>
  <c r="AO298" i="15"/>
  <c r="AF308" i="15" s="1"/>
  <c r="S298" i="15"/>
  <c r="Q308" i="15" s="1"/>
  <c r="AL298" i="15"/>
  <c r="AD308" i="15" s="1"/>
  <c r="Y320" i="15" a="1"/>
  <c r="Y320" i="15" s="1"/>
  <c r="AN320" i="15" a="1"/>
  <c r="AN320" i="15" s="1"/>
  <c r="AG298" i="15"/>
  <c r="Z308" i="15" s="1"/>
  <c r="U298" i="15"/>
  <c r="R308" i="15" s="1"/>
  <c r="T298" i="15"/>
  <c r="AI298" i="15"/>
  <c r="AA308" i="15" s="1"/>
  <c r="V320" i="15" a="1"/>
  <c r="V320" i="15" s="1"/>
  <c r="AE320" i="15" a="1"/>
  <c r="AE320" i="15" s="1"/>
  <c r="Y330" i="15" s="1"/>
  <c r="AT320" i="15" a="1"/>
  <c r="AT320" i="15" s="1"/>
  <c r="AT298" i="15"/>
  <c r="AA298" i="15"/>
  <c r="W308" i="15" s="1"/>
  <c r="Q298" i="15"/>
  <c r="P308" i="15" s="1"/>
  <c r="AO320" i="15" a="1"/>
  <c r="AO320" i="15" s="1"/>
  <c r="AF330" i="15" s="1"/>
  <c r="O320" i="15" a="1"/>
  <c r="O320" i="15" s="1"/>
  <c r="O330" i="15" s="1"/>
  <c r="AS298" i="15"/>
  <c r="AH308" i="15" s="1"/>
  <c r="AP298" i="15"/>
  <c r="AE298" i="15"/>
  <c r="Y308" i="15" s="1"/>
  <c r="AQ320" i="15" a="1"/>
  <c r="AQ320" i="15" s="1"/>
  <c r="AG330" i="15" s="1"/>
  <c r="S320" i="15" a="1"/>
  <c r="S320" i="15" s="1"/>
  <c r="Q330" i="15" s="1"/>
  <c r="U320" i="15" a="1"/>
  <c r="U320" i="15" s="1"/>
  <c r="R330" i="15" s="1"/>
  <c r="AK320" i="15" a="1"/>
  <c r="AK320" i="15" s="1"/>
  <c r="V298" i="15"/>
  <c r="O298" i="15"/>
  <c r="O308" i="15" s="1"/>
  <c r="AR298" i="15"/>
  <c r="AR320" i="15" a="1"/>
  <c r="AR320" i="15" s="1"/>
  <c r="Z320" i="15" a="1"/>
  <c r="Z320" i="15" s="1"/>
  <c r="V330" i="15" s="1"/>
  <c r="AB320" i="15" a="1"/>
  <c r="AB320" i="15" s="1"/>
  <c r="W298" i="15"/>
  <c r="S308" i="15" s="1"/>
  <c r="AI320" i="15" a="1"/>
  <c r="AI320" i="15" s="1"/>
  <c r="AA330" i="15" s="1"/>
  <c r="AC320" i="15" a="1"/>
  <c r="AC320" i="15" s="1"/>
  <c r="X330" i="15" s="1"/>
  <c r="AF320" i="15" a="1"/>
  <c r="AF320" i="15" s="1"/>
  <c r="AB298" i="15"/>
  <c r="AU298" i="15"/>
  <c r="AI308" i="15" s="1"/>
  <c r="Y298" i="15"/>
  <c r="AU320" i="15" a="1"/>
  <c r="AU320" i="15" s="1"/>
  <c r="AI330" i="15" s="1"/>
  <c r="AD298" i="14"/>
  <c r="AQ298" i="14"/>
  <c r="AG308" i="14" s="1"/>
  <c r="AH298" i="14"/>
  <c r="AO298" i="14"/>
  <c r="AF308" i="14" s="1"/>
  <c r="AF298" i="14"/>
  <c r="R320" i="14" a="1"/>
  <c r="R320" i="14" s="1"/>
  <c r="T320" i="14" a="1"/>
  <c r="T320" i="14" s="1"/>
  <c r="P298" i="14"/>
  <c r="Z298" i="14"/>
  <c r="V308" i="14" s="1"/>
  <c r="T298" i="14"/>
  <c r="AL320" i="14" a="1"/>
  <c r="AL320" i="14" s="1"/>
  <c r="AD330" i="14" s="1"/>
  <c r="AN320" i="14" a="1"/>
  <c r="AN320" i="14" s="1"/>
  <c r="AC320" i="14" a="1"/>
  <c r="AC320" i="14" s="1"/>
  <c r="X330" i="14" s="1"/>
  <c r="AE320" i="14" a="1"/>
  <c r="AE320" i="14" s="1"/>
  <c r="Y330" i="14" s="1"/>
  <c r="Q298" i="14"/>
  <c r="P308" i="14" s="1"/>
  <c r="AT298" i="14"/>
  <c r="AG298" i="14"/>
  <c r="Z308" i="14" s="1"/>
  <c r="AR320" i="14" a="1"/>
  <c r="AR320" i="14" s="1"/>
  <c r="AT320" i="14" a="1"/>
  <c r="AT320" i="14" s="1"/>
  <c r="AP298" i="14"/>
  <c r="AU298" i="14"/>
  <c r="AI308" i="14" s="1"/>
  <c r="AK298" i="14"/>
  <c r="O298" i="14"/>
  <c r="O308" i="14" s="1"/>
  <c r="AS298" i="14"/>
  <c r="AH308" i="14" s="1"/>
  <c r="M320" i="14" a="1"/>
  <c r="M320" i="14" s="1"/>
  <c r="O320" i="14" a="1"/>
  <c r="O320" i="14" s="1"/>
  <c r="O330" i="14" s="1"/>
  <c r="AG320" i="14" a="1"/>
  <c r="AG320" i="14" s="1"/>
  <c r="Z330" i="14" s="1"/>
  <c r="M298" i="14"/>
  <c r="AQ320" i="14" a="1"/>
  <c r="AQ320" i="14" s="1"/>
  <c r="AG330" i="14" s="1"/>
  <c r="AB298" i="14"/>
  <c r="P320" i="14" a="1"/>
  <c r="P320" i="14" s="1"/>
  <c r="S320" i="14" a="1"/>
  <c r="S320" i="14" s="1"/>
  <c r="Q330" i="14" s="1"/>
  <c r="U320" i="14" a="1"/>
  <c r="U320" i="14" s="1"/>
  <c r="R330" i="14" s="1"/>
  <c r="AI320" i="14" a="1"/>
  <c r="AI320" i="14" s="1"/>
  <c r="AA330" i="14" s="1"/>
  <c r="N298" i="14"/>
  <c r="N308" i="14" s="1"/>
  <c r="U298" i="14"/>
  <c r="R308" i="14" s="1"/>
  <c r="AN298" i="14"/>
  <c r="AK320" i="14" a="1"/>
  <c r="AK320" i="14" s="1"/>
  <c r="Z320" i="14" a="1"/>
  <c r="Z320" i="14" s="1"/>
  <c r="V330" i="14" s="1"/>
  <c r="AB320" i="14" a="1"/>
  <c r="AB320" i="14" s="1"/>
  <c r="AA298" i="14"/>
  <c r="W308" i="14" s="1"/>
  <c r="AL298" i="14"/>
  <c r="AD308" i="14" s="1"/>
  <c r="R298" i="14"/>
  <c r="AP320" i="14" a="1"/>
  <c r="AP320" i="14" s="1"/>
  <c r="AF320" i="14" a="1"/>
  <c r="AF320" i="14" s="1"/>
  <c r="AC298" i="14"/>
  <c r="X308" i="14" s="1"/>
  <c r="V298" i="14"/>
  <c r="AE298" i="14"/>
  <c r="Y308" i="14" s="1"/>
  <c r="Q320" i="14" a="1"/>
  <c r="Q320" i="14" s="1"/>
  <c r="P330" i="14" s="1"/>
  <c r="AM320" i="14" a="1"/>
  <c r="AM320" i="14" s="1"/>
  <c r="AE330" i="14" s="1"/>
  <c r="AO320" i="14" a="1"/>
  <c r="AO320" i="14" s="1"/>
  <c r="AF330" i="14" s="1"/>
  <c r="W320" i="14" a="1"/>
  <c r="W320" i="14" s="1"/>
  <c r="S330" i="14" s="1"/>
  <c r="AU320" i="14" a="1"/>
  <c r="AU320" i="14" s="1"/>
  <c r="AI330" i="14" s="1"/>
  <c r="V320" i="14" a="1"/>
  <c r="V320" i="14" s="1"/>
  <c r="W298" i="14"/>
  <c r="S308" i="14" s="1"/>
  <c r="S298" i="14"/>
  <c r="Q308" i="14" s="1"/>
  <c r="AD320" i="14" a="1"/>
  <c r="AD320" i="14" s="1"/>
  <c r="AH320" i="13" a="1"/>
  <c r="AH320" i="13" s="1"/>
  <c r="AB320" i="13" a="1"/>
  <c r="AB320" i="13" s="1"/>
  <c r="AT320" i="13" a="1"/>
  <c r="AT320" i="13" s="1"/>
  <c r="AN320" i="13" a="1"/>
  <c r="AN320" i="13" s="1"/>
  <c r="AG320" i="13" a="1"/>
  <c r="AG320" i="13" s="1"/>
  <c r="Z330" i="13" s="1"/>
  <c r="AA320" i="13" a="1"/>
  <c r="AA320" i="13" s="1"/>
  <c r="W330" i="13" s="1"/>
  <c r="T320" i="13" a="1"/>
  <c r="T320" i="13" s="1"/>
  <c r="N320" i="13" a="1"/>
  <c r="N320" i="13" s="1"/>
  <c r="N330" i="13" s="1"/>
  <c r="AE320" i="13" a="1"/>
  <c r="AE320" i="13" s="1"/>
  <c r="Y330" i="13" s="1"/>
  <c r="Y320" i="13" a="1"/>
  <c r="Y320" i="13" s="1"/>
  <c r="R320" i="13" a="1"/>
  <c r="R320" i="13" s="1"/>
  <c r="AQ320" i="13" a="1"/>
  <c r="AQ320" i="13" s="1"/>
  <c r="AG330" i="13" s="1"/>
  <c r="AK320" i="13" a="1"/>
  <c r="AK320" i="13" s="1"/>
  <c r="AF320" i="13" a="1"/>
  <c r="AF320" i="13" s="1"/>
  <c r="AL298" i="13"/>
  <c r="AD308" i="13" s="1"/>
  <c r="Z298" i="13"/>
  <c r="V308" i="13" s="1"/>
  <c r="M298" i="13"/>
  <c r="AP320" i="13" a="1"/>
  <c r="AP320" i="13" s="1"/>
  <c r="U320" i="13" a="1"/>
  <c r="U320" i="13" s="1"/>
  <c r="R330" i="13" s="1"/>
  <c r="AK298" i="13"/>
  <c r="Y298" i="13"/>
  <c r="AD320" i="13" a="1"/>
  <c r="AD320" i="13" s="1"/>
  <c r="AO320" i="13" a="1"/>
  <c r="AO320" i="13" s="1"/>
  <c r="AF330" i="13" s="1"/>
  <c r="S320" i="13" a="1"/>
  <c r="S320" i="13" s="1"/>
  <c r="Q330" i="13" s="1"/>
  <c r="AU298" i="13"/>
  <c r="AI308" i="13" s="1"/>
  <c r="AI298" i="13"/>
  <c r="AA308" i="13" s="1"/>
  <c r="V298" i="13"/>
  <c r="AM320" i="13" a="1"/>
  <c r="AM320" i="13" s="1"/>
  <c r="AE330" i="13" s="1"/>
  <c r="AC320" i="13" a="1"/>
  <c r="AC320" i="13" s="1"/>
  <c r="X330" i="13" s="1"/>
  <c r="Q320" i="13" a="1"/>
  <c r="Q320" i="13" s="1"/>
  <c r="P330" i="13" s="1"/>
  <c r="AS320" i="13" a="1"/>
  <c r="AS320" i="13" s="1"/>
  <c r="AH330" i="13" s="1"/>
  <c r="AI320" i="13" a="1"/>
  <c r="AI320" i="13" s="1"/>
  <c r="AA330" i="13" s="1"/>
  <c r="W320" i="13" a="1"/>
  <c r="W320" i="13" s="1"/>
  <c r="S330" i="13" s="1"/>
  <c r="O320" i="13" a="1"/>
  <c r="O320" i="13" s="1"/>
  <c r="O330" i="13" s="1"/>
  <c r="AU320" i="13" a="1"/>
  <c r="AU320" i="13" s="1"/>
  <c r="AI330" i="13" s="1"/>
  <c r="S298" i="13"/>
  <c r="Q308" i="13" s="1"/>
  <c r="AR320" i="13" a="1"/>
  <c r="AR320" i="13" s="1"/>
  <c r="M320" i="13" a="1"/>
  <c r="M320" i="13" s="1"/>
  <c r="AL320" i="13" a="1"/>
  <c r="AL320" i="13" s="1"/>
  <c r="AD330" i="13" s="1"/>
  <c r="AF298" i="13"/>
  <c r="P298" i="13"/>
  <c r="V320" i="13" a="1"/>
  <c r="V320" i="13" s="1"/>
  <c r="AO298" i="13"/>
  <c r="AF308" i="13" s="1"/>
  <c r="W298" i="13"/>
  <c r="S308" i="13" s="1"/>
  <c r="AP298" i="13"/>
  <c r="T298" i="13"/>
  <c r="AN298" i="13"/>
  <c r="R298" i="13"/>
  <c r="AM298" i="13"/>
  <c r="AE308" i="13" s="1"/>
  <c r="Q298" i="13"/>
  <c r="P308" i="13" s="1"/>
  <c r="O298" i="13"/>
  <c r="O308" i="13" s="1"/>
  <c r="Z320" i="13" a="1"/>
  <c r="Z320" i="13" s="1"/>
  <c r="V330" i="13" s="1"/>
  <c r="AH298" i="13"/>
  <c r="N298" i="13"/>
  <c r="N308" i="13" s="1"/>
  <c r="AG298" i="13"/>
  <c r="Z308" i="13" s="1"/>
  <c r="AE298" i="13"/>
  <c r="Y308" i="13" s="1"/>
  <c r="P320" i="13" a="1"/>
  <c r="P320" i="13" s="1"/>
  <c r="AD298" i="13"/>
  <c r="AT298" i="13"/>
  <c r="AC298" i="13"/>
  <c r="X308" i="13" s="1"/>
  <c r="AS298" i="13"/>
  <c r="AH308" i="13" s="1"/>
  <c r="AR298" i="13"/>
  <c r="AQ298" i="13"/>
  <c r="AG308" i="13" s="1"/>
  <c r="AB298" i="13"/>
  <c r="AA298" i="13"/>
  <c r="W308" i="13" s="1"/>
  <c r="U298" i="13"/>
  <c r="R308" i="13" s="1"/>
  <c r="AS320" i="12" a="1"/>
  <c r="AS320" i="12" s="1"/>
  <c r="AH330" i="12" s="1"/>
  <c r="AM320" i="12" a="1"/>
  <c r="AM320" i="12" s="1"/>
  <c r="AE330" i="12" s="1"/>
  <c r="AF320" i="12" a="1"/>
  <c r="AF320" i="12" s="1"/>
  <c r="Z320" i="12" a="1"/>
  <c r="Z320" i="12" s="1"/>
  <c r="V330" i="12" s="1"/>
  <c r="S320" i="12" a="1"/>
  <c r="S320" i="12" s="1"/>
  <c r="Q330" i="12" s="1"/>
  <c r="M320" i="12" a="1"/>
  <c r="M320" i="12" s="1"/>
  <c r="AR320" i="12" a="1"/>
  <c r="AR320" i="12" s="1"/>
  <c r="AL320" i="12" a="1"/>
  <c r="AL320" i="12" s="1"/>
  <c r="AD330" i="12" s="1"/>
  <c r="AM298" i="12"/>
  <c r="AE308" i="12" s="1"/>
  <c r="AA298" i="12"/>
  <c r="W308" i="12" s="1"/>
  <c r="N298" i="12"/>
  <c r="N308" i="12" s="1"/>
  <c r="AE320" i="12" a="1"/>
  <c r="AE320" i="12" s="1"/>
  <c r="Y330" i="12" s="1"/>
  <c r="Y320" i="12" a="1"/>
  <c r="Y320" i="12" s="1"/>
  <c r="R320" i="12" a="1"/>
  <c r="R320" i="12" s="1"/>
  <c r="AQ320" i="12" a="1"/>
  <c r="AQ320" i="12" s="1"/>
  <c r="AG330" i="12" s="1"/>
  <c r="AK320" i="12" a="1"/>
  <c r="AK320" i="12" s="1"/>
  <c r="AK298" i="12"/>
  <c r="Y298" i="12"/>
  <c r="AD320" i="12" a="1"/>
  <c r="AD320" i="12" s="1"/>
  <c r="W320" i="12" a="1"/>
  <c r="W320" i="12" s="1"/>
  <c r="S330" i="12" s="1"/>
  <c r="Q320" i="12" a="1"/>
  <c r="Q320" i="12" s="1"/>
  <c r="P330" i="12" s="1"/>
  <c r="AI320" i="12" a="1"/>
  <c r="AI320" i="12" s="1"/>
  <c r="AA330" i="12" s="1"/>
  <c r="AC320" i="12" a="1"/>
  <c r="AC320" i="12" s="1"/>
  <c r="X330" i="12" s="1"/>
  <c r="V320" i="12" a="1"/>
  <c r="V320" i="12" s="1"/>
  <c r="P320" i="12" a="1"/>
  <c r="P320" i="12" s="1"/>
  <c r="AH320" i="12" a="1"/>
  <c r="AH320" i="12" s="1"/>
  <c r="AB320" i="12" a="1"/>
  <c r="AB320" i="12" s="1"/>
  <c r="U320" i="12" a="1"/>
  <c r="U320" i="12" s="1"/>
  <c r="R330" i="12" s="1"/>
  <c r="O320" i="12" a="1"/>
  <c r="O320" i="12" s="1"/>
  <c r="O330" i="12" s="1"/>
  <c r="AT320" i="12" a="1"/>
  <c r="AT320" i="12" s="1"/>
  <c r="AN320" i="12" a="1"/>
  <c r="AN320" i="12" s="1"/>
  <c r="AU320" i="12" a="1"/>
  <c r="AU320" i="12" s="1"/>
  <c r="AI330" i="12" s="1"/>
  <c r="AT298" i="12"/>
  <c r="AF298" i="12"/>
  <c r="Q298" i="12"/>
  <c r="P308" i="12" s="1"/>
  <c r="AA320" i="12" a="1"/>
  <c r="AA320" i="12" s="1"/>
  <c r="W330" i="12" s="1"/>
  <c r="AS298" i="12"/>
  <c r="AH308" i="12" s="1"/>
  <c r="AE298" i="12"/>
  <c r="Y308" i="12" s="1"/>
  <c r="P298" i="12"/>
  <c r="AP320" i="12" a="1"/>
  <c r="AP320" i="12" s="1"/>
  <c r="AO320" i="12" a="1"/>
  <c r="AO320" i="12" s="1"/>
  <c r="AF330" i="12" s="1"/>
  <c r="AP298" i="12"/>
  <c r="AB298" i="12"/>
  <c r="U298" i="12"/>
  <c r="R308" i="12" s="1"/>
  <c r="AG298" i="12"/>
  <c r="Z308" i="12" s="1"/>
  <c r="AD298" i="12"/>
  <c r="AU298" i="12"/>
  <c r="AI308" i="12" s="1"/>
  <c r="Z298" i="12"/>
  <c r="V308" i="12" s="1"/>
  <c r="AG320" i="12" a="1"/>
  <c r="AG320" i="12" s="1"/>
  <c r="Z330" i="12" s="1"/>
  <c r="AR298" i="12"/>
  <c r="W298" i="12"/>
  <c r="S308" i="12" s="1"/>
  <c r="AQ298" i="12"/>
  <c r="AG308" i="12" s="1"/>
  <c r="V298" i="12"/>
  <c r="T320" i="12" a="1"/>
  <c r="T320" i="12" s="1"/>
  <c r="AO298" i="12"/>
  <c r="AF308" i="12" s="1"/>
  <c r="T298" i="12"/>
  <c r="N320" i="12" a="1"/>
  <c r="N320" i="12" s="1"/>
  <c r="N330" i="12" s="1"/>
  <c r="AH298" i="12"/>
  <c r="AN298" i="12"/>
  <c r="AL298" i="12"/>
  <c r="AD308" i="12" s="1"/>
  <c r="AI298" i="12"/>
  <c r="AA308" i="12" s="1"/>
  <c r="S298" i="12"/>
  <c r="Q308" i="12" s="1"/>
  <c r="AC298" i="12"/>
  <c r="X308" i="12" s="1"/>
  <c r="R298" i="12"/>
  <c r="O298" i="12"/>
  <c r="O308" i="12" s="1"/>
  <c r="M298" i="12"/>
  <c r="AL320" i="11" a="1"/>
  <c r="AL320" i="11" s="1"/>
  <c r="AD330" i="11" s="1"/>
  <c r="AI298" i="11"/>
  <c r="AA308" i="11" s="1"/>
  <c r="AH298" i="11"/>
  <c r="Q298" i="11"/>
  <c r="P308" i="11" s="1"/>
  <c r="AN320" i="11" a="1"/>
  <c r="AN320" i="11" s="1"/>
  <c r="AK320" i="11" a="1"/>
  <c r="AK320" i="11" s="1"/>
  <c r="AC298" i="11"/>
  <c r="X308" i="11" s="1"/>
  <c r="AL298" i="11"/>
  <c r="AD308" i="11" s="1"/>
  <c r="Z298" i="11"/>
  <c r="V308" i="11" s="1"/>
  <c r="AD298" i="11"/>
  <c r="AT320" i="11" a="1"/>
  <c r="AT320" i="11" s="1"/>
  <c r="AQ320" i="11" a="1"/>
  <c r="AQ320" i="11" s="1"/>
  <c r="AG330" i="11" s="1"/>
  <c r="R298" i="11"/>
  <c r="AR298" i="11"/>
  <c r="AN298" i="11"/>
  <c r="AP298" i="11"/>
  <c r="AO320" i="11" a="1"/>
  <c r="AO320" i="11" s="1"/>
  <c r="AF330" i="11" s="1"/>
  <c r="R320" i="11" a="1"/>
  <c r="R320" i="11" s="1"/>
  <c r="AT298" i="11"/>
  <c r="S298" i="11"/>
  <c r="Q308" i="11" s="1"/>
  <c r="U298" i="11"/>
  <c r="R308" i="11" s="1"/>
  <c r="T320" i="11" a="1"/>
  <c r="T320" i="11" s="1"/>
  <c r="AU320" i="11" a="1"/>
  <c r="AU320" i="11" s="1"/>
  <c r="AI330" i="11" s="1"/>
  <c r="Y320" i="11" a="1"/>
  <c r="Y320" i="11" s="1"/>
  <c r="O298" i="11"/>
  <c r="O308" i="11" s="1"/>
  <c r="AO298" i="11"/>
  <c r="AF308" i="11" s="1"/>
  <c r="V298" i="11"/>
  <c r="AR320" i="11" a="1"/>
  <c r="AR320" i="11" s="1"/>
  <c r="P320" i="11" a="1"/>
  <c r="P320" i="11" s="1"/>
  <c r="AE320" i="11" a="1"/>
  <c r="AE320" i="11" s="1"/>
  <c r="Y330" i="11" s="1"/>
  <c r="AS320" i="11" a="1"/>
  <c r="AS320" i="11" s="1"/>
  <c r="AH330" i="11" s="1"/>
  <c r="AS298" i="11"/>
  <c r="AH308" i="11" s="1"/>
  <c r="AB298" i="11"/>
  <c r="AK298" i="11"/>
  <c r="AE298" i="11"/>
  <c r="Y308" i="11" s="1"/>
  <c r="V320" i="11" a="1"/>
  <c r="V320" i="11" s="1"/>
  <c r="M320" i="11" a="1"/>
  <c r="M320" i="11" s="1"/>
  <c r="AG298" i="11"/>
  <c r="Z308" i="11" s="1"/>
  <c r="AD320" i="11" a="1"/>
  <c r="AD320" i="11" s="1"/>
  <c r="P298" i="11"/>
  <c r="AU298" i="11"/>
  <c r="AI308" i="11" s="1"/>
  <c r="Y298" i="11"/>
  <c r="AQ298" i="11"/>
  <c r="AG308" i="11" s="1"/>
  <c r="AC320" i="11" a="1"/>
  <c r="AC320" i="11" s="1"/>
  <c r="X330" i="11" s="1"/>
  <c r="S320" i="11" a="1"/>
  <c r="S320" i="11" s="1"/>
  <c r="Q330" i="11" s="1"/>
  <c r="O320" i="11" a="1"/>
  <c r="O320" i="11" s="1"/>
  <c r="O330" i="11" s="1"/>
  <c r="T298" i="11"/>
  <c r="AF298" i="11"/>
  <c r="AM298" i="11"/>
  <c r="AE308" i="11" s="1"/>
  <c r="U320" i="11" a="1"/>
  <c r="U320" i="11" s="1"/>
  <c r="R330" i="11" s="1"/>
  <c r="AI320" i="11" a="1"/>
  <c r="AI320" i="11" s="1"/>
  <c r="AA330" i="11" s="1"/>
  <c r="Z320" i="11" a="1"/>
  <c r="Z320" i="11" s="1"/>
  <c r="V330" i="11" s="1"/>
  <c r="AM320" i="11" a="1"/>
  <c r="AM320" i="11" s="1"/>
  <c r="AE330" i="11" s="1"/>
  <c r="W298" i="11"/>
  <c r="S308" i="11" s="1"/>
  <c r="AG320" i="11" a="1"/>
  <c r="AG320" i="11" s="1"/>
  <c r="Z330" i="11" s="1"/>
  <c r="AH320" i="11" a="1"/>
  <c r="AH320" i="11" s="1"/>
  <c r="AA320" i="11" a="1"/>
  <c r="AA320" i="11" s="1"/>
  <c r="W330" i="11" s="1"/>
  <c r="AP320" i="11" a="1"/>
  <c r="AP320" i="11" s="1"/>
  <c r="AF320" i="11" a="1"/>
  <c r="AF320" i="11" s="1"/>
  <c r="AA298" i="11"/>
  <c r="W308" i="11" s="1"/>
  <c r="M298" i="11"/>
  <c r="N320" i="11" a="1"/>
  <c r="N320" i="11" s="1"/>
  <c r="N330" i="11" s="1"/>
  <c r="AB320" i="11" a="1"/>
  <c r="AB320" i="11" s="1"/>
  <c r="Y938" i="1" l="1"/>
  <c r="S628" i="1"/>
  <c r="AD949" i="1" l="1"/>
  <c r="AE949" i="1"/>
  <c r="AF949" i="1"/>
  <c r="AG949" i="1"/>
  <c r="AH949" i="1"/>
  <c r="AI949" i="1"/>
  <c r="AK948" i="1"/>
  <c r="AC959" i="1" s="1"/>
  <c r="AK944" i="1"/>
  <c r="AC955" i="1" s="1"/>
  <c r="AK943" i="1"/>
  <c r="AC954" i="1" s="1"/>
  <c r="AK942" i="1"/>
  <c r="AC953" i="1" s="1"/>
  <c r="AK939" i="1"/>
  <c r="AC950" i="1" s="1"/>
  <c r="AK938" i="1"/>
  <c r="AC949" i="1" s="1"/>
  <c r="AK650" i="1"/>
  <c r="AL650" i="1"/>
  <c r="AM650" i="1"/>
  <c r="AN650" i="1"/>
  <c r="AO650" i="1"/>
  <c r="AP650" i="1"/>
  <c r="AQ650" i="1"/>
  <c r="AR650" i="1"/>
  <c r="AS650" i="1"/>
  <c r="AT650" i="1"/>
  <c r="AU650" i="1"/>
  <c r="AK651" i="1"/>
  <c r="AL651" i="1"/>
  <c r="AM651" i="1"/>
  <c r="AN651" i="1"/>
  <c r="AO651" i="1"/>
  <c r="AP651" i="1"/>
  <c r="AQ651" i="1"/>
  <c r="AR651" i="1"/>
  <c r="AS651" i="1"/>
  <c r="AT651" i="1"/>
  <c r="AU651" i="1"/>
  <c r="AK652" i="1"/>
  <c r="AL652" i="1"/>
  <c r="AM652" i="1"/>
  <c r="AN652" i="1"/>
  <c r="AO652" i="1"/>
  <c r="AP652" i="1"/>
  <c r="AQ652" i="1"/>
  <c r="AR652" i="1"/>
  <c r="AS652" i="1"/>
  <c r="AT652" i="1"/>
  <c r="AU652" i="1"/>
  <c r="AK653" i="1"/>
  <c r="AL653" i="1"/>
  <c r="AM653" i="1"/>
  <c r="AN653" i="1"/>
  <c r="AO653" i="1"/>
  <c r="AP653" i="1"/>
  <c r="AQ653" i="1"/>
  <c r="AR653" i="1"/>
  <c r="AS653" i="1"/>
  <c r="AT653" i="1"/>
  <c r="AU653" i="1"/>
  <c r="AK654" i="1"/>
  <c r="AL654" i="1"/>
  <c r="AM654" i="1"/>
  <c r="AN654" i="1"/>
  <c r="AO654" i="1"/>
  <c r="AP654" i="1"/>
  <c r="AQ654" i="1"/>
  <c r="AR654" i="1"/>
  <c r="AS654" i="1"/>
  <c r="AT654" i="1"/>
  <c r="AU654" i="1"/>
  <c r="AK655" i="1"/>
  <c r="AL655" i="1"/>
  <c r="AM655" i="1"/>
  <c r="AN655" i="1"/>
  <c r="AO655" i="1"/>
  <c r="AP655" i="1"/>
  <c r="AQ655" i="1"/>
  <c r="AR655" i="1"/>
  <c r="AS655" i="1"/>
  <c r="AT655" i="1"/>
  <c r="AU655" i="1"/>
  <c r="AK656" i="1"/>
  <c r="AL656" i="1"/>
  <c r="AM656" i="1"/>
  <c r="AN656" i="1"/>
  <c r="AO656" i="1"/>
  <c r="AP656" i="1"/>
  <c r="AQ656" i="1"/>
  <c r="AR656" i="1"/>
  <c r="AS656" i="1"/>
  <c r="AT656" i="1"/>
  <c r="AU656" i="1"/>
  <c r="AK657" i="1"/>
  <c r="AL657" i="1"/>
  <c r="AM657" i="1"/>
  <c r="AN657" i="1"/>
  <c r="AO657" i="1"/>
  <c r="AP657" i="1"/>
  <c r="AQ657" i="1"/>
  <c r="AR657" i="1"/>
  <c r="AS657" i="1"/>
  <c r="AT657" i="1"/>
  <c r="AU657" i="1"/>
  <c r="AK658" i="1"/>
  <c r="AL658" i="1"/>
  <c r="AM658" i="1"/>
  <c r="AN658" i="1"/>
  <c r="AO658" i="1"/>
  <c r="AP658" i="1"/>
  <c r="AQ658" i="1"/>
  <c r="AR658" i="1"/>
  <c r="AS658" i="1"/>
  <c r="AT658" i="1"/>
  <c r="AU658" i="1"/>
  <c r="AK659" i="1"/>
  <c r="AL659" i="1"/>
  <c r="AM659" i="1"/>
  <c r="AN659" i="1"/>
  <c r="AO659" i="1"/>
  <c r="AP659" i="1"/>
  <c r="AQ659" i="1"/>
  <c r="AR659" i="1"/>
  <c r="AS659" i="1"/>
  <c r="AT659" i="1"/>
  <c r="AU659" i="1"/>
  <c r="AK660" i="1"/>
  <c r="AL660" i="1"/>
  <c r="AM660" i="1"/>
  <c r="AN660" i="1"/>
  <c r="AO660" i="1"/>
  <c r="AP660" i="1"/>
  <c r="AQ660" i="1"/>
  <c r="AR660" i="1"/>
  <c r="AS660" i="1"/>
  <c r="AT660" i="1"/>
  <c r="AU660" i="1"/>
  <c r="AK661" i="1"/>
  <c r="AL661" i="1"/>
  <c r="AM661" i="1"/>
  <c r="AN661" i="1"/>
  <c r="AO661" i="1"/>
  <c r="AP661" i="1"/>
  <c r="AQ661" i="1"/>
  <c r="AR661" i="1"/>
  <c r="AS661" i="1"/>
  <c r="AT661" i="1"/>
  <c r="AU661" i="1"/>
  <c r="AK662" i="1"/>
  <c r="AL662" i="1"/>
  <c r="AM662" i="1"/>
  <c r="AN662" i="1"/>
  <c r="AO662" i="1"/>
  <c r="AP662" i="1"/>
  <c r="AQ662" i="1"/>
  <c r="AR662" i="1"/>
  <c r="AS662" i="1"/>
  <c r="AT662" i="1"/>
  <c r="AU662" i="1"/>
  <c r="AK663" i="1"/>
  <c r="AL663" i="1"/>
  <c r="AM663" i="1"/>
  <c r="AN663" i="1"/>
  <c r="AO663" i="1"/>
  <c r="AP663" i="1"/>
  <c r="AQ663" i="1"/>
  <c r="AR663" i="1"/>
  <c r="AS663" i="1"/>
  <c r="AT663" i="1"/>
  <c r="AU663" i="1"/>
  <c r="AK664" i="1"/>
  <c r="AL664" i="1"/>
  <c r="AM664" i="1"/>
  <c r="AN664" i="1"/>
  <c r="AO664" i="1"/>
  <c r="AP664" i="1"/>
  <c r="AQ664" i="1"/>
  <c r="AR664" i="1"/>
  <c r="AS664" i="1"/>
  <c r="AT664" i="1"/>
  <c r="AU664" i="1"/>
  <c r="AK665" i="1"/>
  <c r="AL665" i="1"/>
  <c r="AM665" i="1"/>
  <c r="AN665" i="1"/>
  <c r="AO665" i="1"/>
  <c r="AP665" i="1"/>
  <c r="AQ665" i="1"/>
  <c r="AR665" i="1"/>
  <c r="AS665" i="1"/>
  <c r="AT665" i="1"/>
  <c r="AU665" i="1"/>
  <c r="AK666" i="1"/>
  <c r="AL666" i="1"/>
  <c r="AM666" i="1"/>
  <c r="AN666" i="1"/>
  <c r="AO666" i="1"/>
  <c r="AP666" i="1"/>
  <c r="AQ666" i="1"/>
  <c r="AR666" i="1"/>
  <c r="AS666" i="1"/>
  <c r="AT666" i="1"/>
  <c r="AU666" i="1"/>
  <c r="AK667" i="1"/>
  <c r="AL667" i="1"/>
  <c r="AM667" i="1"/>
  <c r="AN667" i="1"/>
  <c r="AO667" i="1"/>
  <c r="AP667" i="1"/>
  <c r="AQ667" i="1"/>
  <c r="AR667" i="1"/>
  <c r="AS667" i="1"/>
  <c r="AT667" i="1"/>
  <c r="AU667" i="1"/>
  <c r="AK668" i="1"/>
  <c r="AL668" i="1"/>
  <c r="AM668" i="1"/>
  <c r="AN668" i="1"/>
  <c r="AO668" i="1"/>
  <c r="AP668" i="1"/>
  <c r="AQ668" i="1"/>
  <c r="AR668" i="1"/>
  <c r="AS668" i="1"/>
  <c r="AT668" i="1"/>
  <c r="AU668" i="1"/>
  <c r="AK669" i="1"/>
  <c r="AL669" i="1"/>
  <c r="AM669" i="1"/>
  <c r="AN669" i="1"/>
  <c r="AO669" i="1"/>
  <c r="AP669" i="1"/>
  <c r="AQ669" i="1"/>
  <c r="AR669" i="1"/>
  <c r="AS669" i="1"/>
  <c r="AT669" i="1"/>
  <c r="AU669" i="1"/>
  <c r="AK670" i="1"/>
  <c r="AL670" i="1"/>
  <c r="AM670" i="1"/>
  <c r="AN670" i="1"/>
  <c r="AO670" i="1"/>
  <c r="AP670" i="1"/>
  <c r="AQ670" i="1"/>
  <c r="AR670" i="1"/>
  <c r="AS670" i="1"/>
  <c r="AT670" i="1"/>
  <c r="AU670" i="1"/>
  <c r="AK671" i="1"/>
  <c r="AL671" i="1"/>
  <c r="AM671" i="1"/>
  <c r="AN671" i="1"/>
  <c r="AO671" i="1"/>
  <c r="AP671" i="1"/>
  <c r="AQ671" i="1"/>
  <c r="AR671" i="1"/>
  <c r="AS671" i="1"/>
  <c r="AT671" i="1"/>
  <c r="AU671" i="1"/>
  <c r="AK672" i="1"/>
  <c r="AL672" i="1"/>
  <c r="AM672" i="1"/>
  <c r="AN672" i="1"/>
  <c r="AO672" i="1"/>
  <c r="AP672" i="1"/>
  <c r="AQ672" i="1"/>
  <c r="AR672" i="1"/>
  <c r="AS672" i="1"/>
  <c r="AT672" i="1"/>
  <c r="AU672" i="1"/>
  <c r="AK673" i="1"/>
  <c r="AL673" i="1"/>
  <c r="AM673" i="1"/>
  <c r="AN673" i="1"/>
  <c r="AO673" i="1"/>
  <c r="AP673" i="1"/>
  <c r="AQ673" i="1"/>
  <c r="AR673" i="1"/>
  <c r="AS673" i="1"/>
  <c r="AT673" i="1"/>
  <c r="AU673" i="1"/>
  <c r="AK674" i="1"/>
  <c r="AL674" i="1"/>
  <c r="AM674" i="1"/>
  <c r="AN674" i="1"/>
  <c r="AO674" i="1"/>
  <c r="AP674" i="1"/>
  <c r="AQ674" i="1"/>
  <c r="AR674" i="1"/>
  <c r="AS674" i="1"/>
  <c r="AT674" i="1"/>
  <c r="AU674" i="1"/>
  <c r="AK675" i="1"/>
  <c r="AL675" i="1"/>
  <c r="AM675" i="1"/>
  <c r="AN675" i="1"/>
  <c r="AO675" i="1"/>
  <c r="AP675" i="1"/>
  <c r="AQ675" i="1"/>
  <c r="AR675" i="1"/>
  <c r="AS675" i="1"/>
  <c r="AT675" i="1"/>
  <c r="AU675" i="1"/>
  <c r="AK676" i="1"/>
  <c r="AL676" i="1"/>
  <c r="AM676" i="1"/>
  <c r="AN676" i="1"/>
  <c r="AO676" i="1"/>
  <c r="AP676" i="1"/>
  <c r="AQ676" i="1"/>
  <c r="AR676" i="1"/>
  <c r="AS676" i="1"/>
  <c r="AT676" i="1"/>
  <c r="AU676" i="1"/>
  <c r="AK677" i="1"/>
  <c r="AL677" i="1"/>
  <c r="AM677" i="1"/>
  <c r="AN677" i="1"/>
  <c r="AO677" i="1"/>
  <c r="AP677" i="1"/>
  <c r="AQ677" i="1"/>
  <c r="AR677" i="1"/>
  <c r="AS677" i="1"/>
  <c r="AT677" i="1"/>
  <c r="AU677" i="1"/>
  <c r="AK678" i="1"/>
  <c r="AL678" i="1"/>
  <c r="AM678" i="1"/>
  <c r="AN678" i="1"/>
  <c r="AO678" i="1"/>
  <c r="AP678" i="1"/>
  <c r="AQ678" i="1"/>
  <c r="AR678" i="1"/>
  <c r="AS678" i="1"/>
  <c r="AT678" i="1"/>
  <c r="AU678" i="1"/>
  <c r="AK679" i="1"/>
  <c r="AL679" i="1"/>
  <c r="AM679" i="1"/>
  <c r="AN679" i="1"/>
  <c r="AO679" i="1"/>
  <c r="AP679" i="1"/>
  <c r="AQ679" i="1"/>
  <c r="AR679" i="1"/>
  <c r="AS679" i="1"/>
  <c r="AT679" i="1"/>
  <c r="AU679" i="1"/>
  <c r="AK680" i="1"/>
  <c r="AL680" i="1"/>
  <c r="AM680" i="1"/>
  <c r="AN680" i="1"/>
  <c r="AO680" i="1"/>
  <c r="AP680" i="1"/>
  <c r="AQ680" i="1"/>
  <c r="AR680" i="1"/>
  <c r="AS680" i="1"/>
  <c r="AT680" i="1"/>
  <c r="AU680" i="1"/>
  <c r="AK681" i="1"/>
  <c r="AL681" i="1"/>
  <c r="AM681" i="1"/>
  <c r="AN681" i="1"/>
  <c r="AO681" i="1"/>
  <c r="AP681" i="1"/>
  <c r="AQ681" i="1"/>
  <c r="AR681" i="1"/>
  <c r="AS681" i="1"/>
  <c r="AT681" i="1"/>
  <c r="AU681" i="1"/>
  <c r="AK682" i="1"/>
  <c r="AL682" i="1"/>
  <c r="AM682" i="1"/>
  <c r="AN682" i="1"/>
  <c r="AO682" i="1"/>
  <c r="AP682" i="1"/>
  <c r="AQ682" i="1"/>
  <c r="AR682" i="1"/>
  <c r="AS682" i="1"/>
  <c r="AT682" i="1"/>
  <c r="AU682" i="1"/>
  <c r="AK683" i="1"/>
  <c r="AL683" i="1"/>
  <c r="AM683" i="1"/>
  <c r="AN683" i="1"/>
  <c r="AO683" i="1"/>
  <c r="AP683" i="1"/>
  <c r="AQ683" i="1"/>
  <c r="AR683" i="1"/>
  <c r="AS683" i="1"/>
  <c r="AT683" i="1"/>
  <c r="AU683" i="1"/>
  <c r="AK684" i="1"/>
  <c r="AL684" i="1"/>
  <c r="AM684" i="1"/>
  <c r="AN684" i="1"/>
  <c r="AO684" i="1"/>
  <c r="AP684" i="1"/>
  <c r="AQ684" i="1"/>
  <c r="AR684" i="1"/>
  <c r="AS684" i="1"/>
  <c r="AT684" i="1"/>
  <c r="AU684" i="1"/>
  <c r="AK685" i="1"/>
  <c r="AL685" i="1"/>
  <c r="AM685" i="1"/>
  <c r="AN685" i="1"/>
  <c r="AO685" i="1"/>
  <c r="AP685" i="1"/>
  <c r="AQ685" i="1"/>
  <c r="AR685" i="1"/>
  <c r="AS685" i="1"/>
  <c r="AT685" i="1"/>
  <c r="AU685" i="1"/>
  <c r="AK686" i="1"/>
  <c r="AL686" i="1"/>
  <c r="AM686" i="1"/>
  <c r="AN686" i="1"/>
  <c r="AO686" i="1"/>
  <c r="AP686" i="1"/>
  <c r="AQ686" i="1"/>
  <c r="AR686" i="1"/>
  <c r="AS686" i="1"/>
  <c r="AT686" i="1"/>
  <c r="AU686" i="1"/>
  <c r="AK687" i="1"/>
  <c r="AL687" i="1"/>
  <c r="AM687" i="1"/>
  <c r="AN687" i="1"/>
  <c r="AO687" i="1"/>
  <c r="AP687" i="1"/>
  <c r="AQ687" i="1"/>
  <c r="AR687" i="1"/>
  <c r="AS687" i="1"/>
  <c r="AT687" i="1"/>
  <c r="AU687" i="1"/>
  <c r="AK688" i="1"/>
  <c r="AL688" i="1"/>
  <c r="AM688" i="1"/>
  <c r="AN688" i="1"/>
  <c r="AO688" i="1"/>
  <c r="AP688" i="1"/>
  <c r="AQ688" i="1"/>
  <c r="AR688" i="1"/>
  <c r="AS688" i="1"/>
  <c r="AT688" i="1"/>
  <c r="AU688" i="1"/>
  <c r="AK689" i="1"/>
  <c r="AL689" i="1"/>
  <c r="AM689" i="1"/>
  <c r="AN689" i="1"/>
  <c r="AO689" i="1"/>
  <c r="AP689" i="1"/>
  <c r="AQ689" i="1"/>
  <c r="AR689" i="1"/>
  <c r="AS689" i="1"/>
  <c r="AT689" i="1"/>
  <c r="AU689" i="1"/>
  <c r="AK690" i="1"/>
  <c r="AL690" i="1"/>
  <c r="AM690" i="1"/>
  <c r="AN690" i="1"/>
  <c r="AO690" i="1"/>
  <c r="AP690" i="1"/>
  <c r="AQ690" i="1"/>
  <c r="AR690" i="1"/>
  <c r="AS690" i="1"/>
  <c r="AT690" i="1"/>
  <c r="AU690" i="1"/>
  <c r="AK691" i="1"/>
  <c r="AL691" i="1"/>
  <c r="AM691" i="1"/>
  <c r="AN691" i="1"/>
  <c r="AO691" i="1"/>
  <c r="AP691" i="1"/>
  <c r="AQ691" i="1"/>
  <c r="AR691" i="1"/>
  <c r="AS691" i="1"/>
  <c r="AT691" i="1"/>
  <c r="AU691" i="1"/>
  <c r="AK692" i="1"/>
  <c r="AL692" i="1"/>
  <c r="AM692" i="1"/>
  <c r="AN692" i="1"/>
  <c r="AO692" i="1"/>
  <c r="AP692" i="1"/>
  <c r="AQ692" i="1"/>
  <c r="AR692" i="1"/>
  <c r="AS692" i="1"/>
  <c r="AT692" i="1"/>
  <c r="AU692" i="1"/>
  <c r="AK693" i="1"/>
  <c r="AL693" i="1"/>
  <c r="AM693" i="1"/>
  <c r="AN693" i="1"/>
  <c r="AO693" i="1"/>
  <c r="AP693" i="1"/>
  <c r="AQ693" i="1"/>
  <c r="AR693" i="1"/>
  <c r="AS693" i="1"/>
  <c r="AT693" i="1"/>
  <c r="AU693" i="1"/>
  <c r="AK694" i="1"/>
  <c r="AL694" i="1"/>
  <c r="AM694" i="1"/>
  <c r="AN694" i="1"/>
  <c r="AO694" i="1"/>
  <c r="AP694" i="1"/>
  <c r="AQ694" i="1"/>
  <c r="AR694" i="1"/>
  <c r="AS694" i="1"/>
  <c r="AT694" i="1"/>
  <c r="AU694" i="1"/>
  <c r="AK695" i="1"/>
  <c r="AL695" i="1"/>
  <c r="AM695" i="1"/>
  <c r="AN695" i="1"/>
  <c r="AO695" i="1"/>
  <c r="AP695" i="1"/>
  <c r="AQ695" i="1"/>
  <c r="AR695" i="1"/>
  <c r="AS695" i="1"/>
  <c r="AT695" i="1"/>
  <c r="AU695" i="1"/>
  <c r="AK696" i="1"/>
  <c r="AL696" i="1"/>
  <c r="AM696" i="1"/>
  <c r="AN696" i="1"/>
  <c r="AO696" i="1"/>
  <c r="AP696" i="1"/>
  <c r="AQ696" i="1"/>
  <c r="AR696" i="1"/>
  <c r="AS696" i="1"/>
  <c r="AT696" i="1"/>
  <c r="AU696" i="1"/>
  <c r="AK697" i="1"/>
  <c r="AL697" i="1"/>
  <c r="AM697" i="1"/>
  <c r="AN697" i="1"/>
  <c r="AO697" i="1"/>
  <c r="AP697" i="1"/>
  <c r="AQ697" i="1"/>
  <c r="AR697" i="1"/>
  <c r="AS697" i="1"/>
  <c r="AT697" i="1"/>
  <c r="AU697" i="1"/>
  <c r="AK698" i="1"/>
  <c r="AL698" i="1"/>
  <c r="AM698" i="1"/>
  <c r="AN698" i="1"/>
  <c r="AO698" i="1"/>
  <c r="AP698" i="1"/>
  <c r="AQ698" i="1"/>
  <c r="AR698" i="1"/>
  <c r="AS698" i="1"/>
  <c r="AT698" i="1"/>
  <c r="AU698" i="1"/>
  <c r="AK699" i="1"/>
  <c r="AL699" i="1"/>
  <c r="AM699" i="1"/>
  <c r="AN699" i="1"/>
  <c r="AO699" i="1"/>
  <c r="AP699" i="1"/>
  <c r="AQ699" i="1"/>
  <c r="AR699" i="1"/>
  <c r="AS699" i="1"/>
  <c r="AT699" i="1"/>
  <c r="AU699" i="1"/>
  <c r="AK700" i="1"/>
  <c r="AL700" i="1"/>
  <c r="AM700" i="1"/>
  <c r="AN700" i="1"/>
  <c r="AO700" i="1"/>
  <c r="AP700" i="1"/>
  <c r="AQ700" i="1"/>
  <c r="AR700" i="1"/>
  <c r="AS700" i="1"/>
  <c r="AT700" i="1"/>
  <c r="AU700" i="1"/>
  <c r="AK701" i="1"/>
  <c r="AL701" i="1"/>
  <c r="AM701" i="1"/>
  <c r="AN701" i="1"/>
  <c r="AO701" i="1"/>
  <c r="AP701" i="1"/>
  <c r="AQ701" i="1"/>
  <c r="AR701" i="1"/>
  <c r="AS701" i="1"/>
  <c r="AT701" i="1"/>
  <c r="AU701" i="1"/>
  <c r="AK702" i="1"/>
  <c r="AL702" i="1"/>
  <c r="AM702" i="1"/>
  <c r="AN702" i="1"/>
  <c r="AO702" i="1"/>
  <c r="AP702" i="1"/>
  <c r="AQ702" i="1"/>
  <c r="AR702" i="1"/>
  <c r="AS702" i="1"/>
  <c r="AT702" i="1"/>
  <c r="AU702" i="1"/>
  <c r="AK703" i="1"/>
  <c r="AL703" i="1"/>
  <c r="AM703" i="1"/>
  <c r="AN703" i="1"/>
  <c r="AO703" i="1"/>
  <c r="AP703" i="1"/>
  <c r="AQ703" i="1"/>
  <c r="AR703" i="1"/>
  <c r="AS703" i="1"/>
  <c r="AT703" i="1"/>
  <c r="AU703" i="1"/>
  <c r="AK704" i="1"/>
  <c r="AL704" i="1"/>
  <c r="AM704" i="1"/>
  <c r="AN704" i="1"/>
  <c r="AO704" i="1"/>
  <c r="AP704" i="1"/>
  <c r="AQ704" i="1"/>
  <c r="AR704" i="1"/>
  <c r="AS704" i="1"/>
  <c r="AT704" i="1"/>
  <c r="AU704" i="1"/>
  <c r="AK705" i="1"/>
  <c r="AL705" i="1"/>
  <c r="AM705" i="1"/>
  <c r="AN705" i="1"/>
  <c r="AO705" i="1"/>
  <c r="AP705" i="1"/>
  <c r="AQ705" i="1"/>
  <c r="AR705" i="1"/>
  <c r="AS705" i="1"/>
  <c r="AT705" i="1"/>
  <c r="AU705" i="1"/>
  <c r="AK706" i="1"/>
  <c r="AL706" i="1"/>
  <c r="AM706" i="1"/>
  <c r="AN706" i="1"/>
  <c r="AO706" i="1"/>
  <c r="AP706" i="1"/>
  <c r="AQ706" i="1"/>
  <c r="AR706" i="1"/>
  <c r="AS706" i="1"/>
  <c r="AT706" i="1"/>
  <c r="AU706" i="1"/>
  <c r="AK707" i="1"/>
  <c r="AL707" i="1"/>
  <c r="AM707" i="1"/>
  <c r="AN707" i="1"/>
  <c r="AO707" i="1"/>
  <c r="AP707" i="1"/>
  <c r="AQ707" i="1"/>
  <c r="AR707" i="1"/>
  <c r="AS707" i="1"/>
  <c r="AT707" i="1"/>
  <c r="AU707" i="1"/>
  <c r="AK708" i="1"/>
  <c r="AL708" i="1"/>
  <c r="AM708" i="1"/>
  <c r="AN708" i="1"/>
  <c r="AO708" i="1"/>
  <c r="AP708" i="1"/>
  <c r="AQ708" i="1"/>
  <c r="AR708" i="1"/>
  <c r="AS708" i="1"/>
  <c r="AT708" i="1"/>
  <c r="AU708" i="1"/>
  <c r="AK709" i="1"/>
  <c r="AL709" i="1"/>
  <c r="AM709" i="1"/>
  <c r="AN709" i="1"/>
  <c r="AO709" i="1"/>
  <c r="AP709" i="1"/>
  <c r="AQ709" i="1"/>
  <c r="AR709" i="1"/>
  <c r="AS709" i="1"/>
  <c r="AT709" i="1"/>
  <c r="AU709" i="1"/>
  <c r="AK710" i="1"/>
  <c r="AL710" i="1"/>
  <c r="AM710" i="1"/>
  <c r="AN710" i="1"/>
  <c r="AO710" i="1"/>
  <c r="AP710" i="1"/>
  <c r="AQ710" i="1"/>
  <c r="AR710" i="1"/>
  <c r="AS710" i="1"/>
  <c r="AT710" i="1"/>
  <c r="AU710" i="1"/>
  <c r="AK711" i="1"/>
  <c r="AL711" i="1"/>
  <c r="AM711" i="1"/>
  <c r="AN711" i="1"/>
  <c r="AO711" i="1"/>
  <c r="AP711" i="1"/>
  <c r="AQ711" i="1"/>
  <c r="AR711" i="1"/>
  <c r="AS711" i="1"/>
  <c r="AT711" i="1"/>
  <c r="AU711" i="1"/>
  <c r="AK712" i="1"/>
  <c r="AL712" i="1"/>
  <c r="AM712" i="1"/>
  <c r="AN712" i="1"/>
  <c r="AO712" i="1"/>
  <c r="AP712" i="1"/>
  <c r="AQ712" i="1"/>
  <c r="AR712" i="1"/>
  <c r="AS712" i="1"/>
  <c r="AT712" i="1"/>
  <c r="AU712" i="1"/>
  <c r="AK713" i="1"/>
  <c r="AL713" i="1"/>
  <c r="AM713" i="1"/>
  <c r="AN713" i="1"/>
  <c r="AO713" i="1"/>
  <c r="AP713" i="1"/>
  <c r="AQ713" i="1"/>
  <c r="AR713" i="1"/>
  <c r="AS713" i="1"/>
  <c r="AT713" i="1"/>
  <c r="AU713" i="1"/>
  <c r="AK714" i="1"/>
  <c r="AL714" i="1"/>
  <c r="AM714" i="1"/>
  <c r="AN714" i="1"/>
  <c r="AO714" i="1"/>
  <c r="AP714" i="1"/>
  <c r="AQ714" i="1"/>
  <c r="AR714" i="1"/>
  <c r="AS714" i="1"/>
  <c r="AT714" i="1"/>
  <c r="AU714" i="1"/>
  <c r="AK715" i="1"/>
  <c r="AL715" i="1"/>
  <c r="AM715" i="1"/>
  <c r="AN715" i="1"/>
  <c r="AO715" i="1"/>
  <c r="AP715" i="1"/>
  <c r="AQ715" i="1"/>
  <c r="AR715" i="1"/>
  <c r="AS715" i="1"/>
  <c r="AT715" i="1"/>
  <c r="AU715" i="1"/>
  <c r="AK716" i="1"/>
  <c r="AL716" i="1"/>
  <c r="AM716" i="1"/>
  <c r="AN716" i="1"/>
  <c r="AO716" i="1"/>
  <c r="AP716" i="1"/>
  <c r="AQ716" i="1"/>
  <c r="AR716" i="1"/>
  <c r="AS716" i="1"/>
  <c r="AT716" i="1"/>
  <c r="AU716" i="1"/>
  <c r="AK717" i="1"/>
  <c r="AL717" i="1"/>
  <c r="AM717" i="1"/>
  <c r="AN717" i="1"/>
  <c r="AO717" i="1"/>
  <c r="AP717" i="1"/>
  <c r="AQ717" i="1"/>
  <c r="AR717" i="1"/>
  <c r="AS717" i="1"/>
  <c r="AT717" i="1"/>
  <c r="AU717" i="1"/>
  <c r="AK718" i="1"/>
  <c r="AL718" i="1"/>
  <c r="AM718" i="1"/>
  <c r="AN718" i="1"/>
  <c r="AO718" i="1"/>
  <c r="AP718" i="1"/>
  <c r="AQ718" i="1"/>
  <c r="AR718" i="1"/>
  <c r="AS718" i="1"/>
  <c r="AT718" i="1"/>
  <c r="AU718" i="1"/>
  <c r="AK719" i="1"/>
  <c r="AL719" i="1"/>
  <c r="AM719" i="1"/>
  <c r="AN719" i="1"/>
  <c r="AO719" i="1"/>
  <c r="AP719" i="1"/>
  <c r="AQ719" i="1"/>
  <c r="AR719" i="1"/>
  <c r="AS719" i="1"/>
  <c r="AT719" i="1"/>
  <c r="AU719" i="1"/>
  <c r="AK720" i="1"/>
  <c r="AL720" i="1"/>
  <c r="AM720" i="1"/>
  <c r="AN720" i="1"/>
  <c r="AO720" i="1"/>
  <c r="AP720" i="1"/>
  <c r="AQ720" i="1"/>
  <c r="AR720" i="1"/>
  <c r="AS720" i="1"/>
  <c r="AT720" i="1"/>
  <c r="AU720" i="1"/>
  <c r="AK721" i="1"/>
  <c r="AL721" i="1"/>
  <c r="AM721" i="1"/>
  <c r="AN721" i="1"/>
  <c r="AO721" i="1"/>
  <c r="AP721" i="1"/>
  <c r="AQ721" i="1"/>
  <c r="AR721" i="1"/>
  <c r="AS721" i="1"/>
  <c r="AT721" i="1"/>
  <c r="AU721" i="1"/>
  <c r="AK722" i="1"/>
  <c r="AL722" i="1"/>
  <c r="AM722" i="1"/>
  <c r="AN722" i="1"/>
  <c r="AO722" i="1"/>
  <c r="AP722" i="1"/>
  <c r="AQ722" i="1"/>
  <c r="AR722" i="1"/>
  <c r="AS722" i="1"/>
  <c r="AT722" i="1"/>
  <c r="AU722" i="1"/>
  <c r="AK723" i="1"/>
  <c r="AL723" i="1"/>
  <c r="AM723" i="1"/>
  <c r="AN723" i="1"/>
  <c r="AO723" i="1"/>
  <c r="AP723" i="1"/>
  <c r="AQ723" i="1"/>
  <c r="AR723" i="1"/>
  <c r="AS723" i="1"/>
  <c r="AT723" i="1"/>
  <c r="AU723" i="1"/>
  <c r="AK724" i="1"/>
  <c r="AL724" i="1"/>
  <c r="AM724" i="1"/>
  <c r="AN724" i="1"/>
  <c r="AO724" i="1"/>
  <c r="AP724" i="1"/>
  <c r="AQ724" i="1"/>
  <c r="AR724" i="1"/>
  <c r="AS724" i="1"/>
  <c r="AT724" i="1"/>
  <c r="AU724" i="1"/>
  <c r="AK725" i="1"/>
  <c r="AL725" i="1"/>
  <c r="AM725" i="1"/>
  <c r="AN725" i="1"/>
  <c r="AO725" i="1"/>
  <c r="AP725" i="1"/>
  <c r="AQ725" i="1"/>
  <c r="AR725" i="1"/>
  <c r="AS725" i="1"/>
  <c r="AT725" i="1"/>
  <c r="AU725" i="1"/>
  <c r="AK726" i="1"/>
  <c r="AL726" i="1"/>
  <c r="AM726" i="1"/>
  <c r="AN726" i="1"/>
  <c r="AO726" i="1"/>
  <c r="AP726" i="1"/>
  <c r="AQ726" i="1"/>
  <c r="AR726" i="1"/>
  <c r="AS726" i="1"/>
  <c r="AT726" i="1"/>
  <c r="AU726" i="1"/>
  <c r="AK727" i="1"/>
  <c r="AL727" i="1"/>
  <c r="AM727" i="1"/>
  <c r="AN727" i="1"/>
  <c r="AO727" i="1"/>
  <c r="AP727" i="1"/>
  <c r="AQ727" i="1"/>
  <c r="AR727" i="1"/>
  <c r="AS727" i="1"/>
  <c r="AT727" i="1"/>
  <c r="AU727" i="1"/>
  <c r="AK728" i="1"/>
  <c r="AL728" i="1"/>
  <c r="AM728" i="1"/>
  <c r="AN728" i="1"/>
  <c r="AO728" i="1"/>
  <c r="AP728" i="1"/>
  <c r="AQ728" i="1"/>
  <c r="AR728" i="1"/>
  <c r="AS728" i="1"/>
  <c r="AT728" i="1"/>
  <c r="AU728" i="1"/>
  <c r="AK729" i="1"/>
  <c r="AL729" i="1"/>
  <c r="AM729" i="1"/>
  <c r="AN729" i="1"/>
  <c r="AO729" i="1"/>
  <c r="AP729" i="1"/>
  <c r="AQ729" i="1"/>
  <c r="AR729" i="1"/>
  <c r="AS729" i="1"/>
  <c r="AT729" i="1"/>
  <c r="AU729" i="1"/>
  <c r="AK730" i="1"/>
  <c r="AL730" i="1"/>
  <c r="AM730" i="1"/>
  <c r="AN730" i="1"/>
  <c r="AO730" i="1"/>
  <c r="AP730" i="1"/>
  <c r="AQ730" i="1"/>
  <c r="AR730" i="1"/>
  <c r="AS730" i="1"/>
  <c r="AT730" i="1"/>
  <c r="AU730" i="1"/>
  <c r="AK731" i="1"/>
  <c r="AL731" i="1"/>
  <c r="AM731" i="1"/>
  <c r="AN731" i="1"/>
  <c r="AO731" i="1"/>
  <c r="AP731" i="1"/>
  <c r="AQ731" i="1"/>
  <c r="AR731" i="1"/>
  <c r="AS731" i="1"/>
  <c r="AT731" i="1"/>
  <c r="AU731" i="1"/>
  <c r="AK732" i="1"/>
  <c r="AL732" i="1"/>
  <c r="AM732" i="1"/>
  <c r="AN732" i="1"/>
  <c r="AO732" i="1"/>
  <c r="AP732" i="1"/>
  <c r="AQ732" i="1"/>
  <c r="AR732" i="1"/>
  <c r="AS732" i="1"/>
  <c r="AT732" i="1"/>
  <c r="AU732" i="1"/>
  <c r="AK733" i="1"/>
  <c r="AL733" i="1"/>
  <c r="AM733" i="1"/>
  <c r="AN733" i="1"/>
  <c r="AO733" i="1"/>
  <c r="AP733" i="1"/>
  <c r="AQ733" i="1"/>
  <c r="AR733" i="1"/>
  <c r="AS733" i="1"/>
  <c r="AT733" i="1"/>
  <c r="AU733" i="1"/>
  <c r="AK734" i="1"/>
  <c r="AL734" i="1"/>
  <c r="AM734" i="1"/>
  <c r="AN734" i="1"/>
  <c r="AO734" i="1"/>
  <c r="AP734" i="1"/>
  <c r="AQ734" i="1"/>
  <c r="AR734" i="1"/>
  <c r="AS734" i="1"/>
  <c r="AT734" i="1"/>
  <c r="AU734" i="1"/>
  <c r="AK735" i="1"/>
  <c r="AL735" i="1"/>
  <c r="AM735" i="1"/>
  <c r="AN735" i="1"/>
  <c r="AO735" i="1"/>
  <c r="AP735" i="1"/>
  <c r="AQ735" i="1"/>
  <c r="AR735" i="1"/>
  <c r="AS735" i="1"/>
  <c r="AT735" i="1"/>
  <c r="AU735" i="1"/>
  <c r="AK736" i="1"/>
  <c r="AL736" i="1"/>
  <c r="AM736" i="1"/>
  <c r="AN736" i="1"/>
  <c r="AO736" i="1"/>
  <c r="AP736" i="1"/>
  <c r="AQ736" i="1"/>
  <c r="AR736" i="1"/>
  <c r="AS736" i="1"/>
  <c r="AT736" i="1"/>
  <c r="AU736" i="1"/>
  <c r="AL649" i="1"/>
  <c r="AM649" i="1"/>
  <c r="AN649" i="1"/>
  <c r="AO649" i="1"/>
  <c r="AP649" i="1"/>
  <c r="AQ649" i="1"/>
  <c r="AR649" i="1"/>
  <c r="AS649" i="1"/>
  <c r="AT649" i="1"/>
  <c r="AU649" i="1"/>
  <c r="AK649" i="1"/>
  <c r="Z628" i="1"/>
  <c r="Z629" i="1"/>
  <c r="Z631" i="1"/>
  <c r="Z632" i="1"/>
  <c r="Z634" i="1"/>
  <c r="Z635" i="1"/>
  <c r="AA357" i="1"/>
  <c r="AB357" i="1"/>
  <c r="AC357" i="1"/>
  <c r="AD357" i="1"/>
  <c r="AE357" i="1"/>
  <c r="AF357" i="1"/>
  <c r="AA358" i="1"/>
  <c r="AB358" i="1"/>
  <c r="AC358" i="1"/>
  <c r="AD358" i="1"/>
  <c r="AE358" i="1"/>
  <c r="AF358" i="1"/>
  <c r="AA359" i="1"/>
  <c r="AB359" i="1"/>
  <c r="AC359" i="1"/>
  <c r="AD359" i="1"/>
  <c r="AE359" i="1"/>
  <c r="AF359" i="1"/>
  <c r="AA360" i="1"/>
  <c r="AB360" i="1"/>
  <c r="AC360" i="1"/>
  <c r="AD360" i="1"/>
  <c r="AE360" i="1"/>
  <c r="AF360" i="1"/>
  <c r="AA361" i="1"/>
  <c r="AB361" i="1"/>
  <c r="AC361" i="1"/>
  <c r="AD361" i="1"/>
  <c r="AE361" i="1"/>
  <c r="AF361" i="1"/>
  <c r="AA362" i="1"/>
  <c r="AB362" i="1"/>
  <c r="AC362" i="1"/>
  <c r="AD362" i="1"/>
  <c r="AE362" i="1"/>
  <c r="AF362" i="1"/>
  <c r="AA363" i="1"/>
  <c r="AB363" i="1"/>
  <c r="AC363" i="1"/>
  <c r="AD363" i="1"/>
  <c r="AE363" i="1"/>
  <c r="AF363" i="1"/>
  <c r="AA364" i="1"/>
  <c r="AB364" i="1"/>
  <c r="AC364" i="1"/>
  <c r="AD364" i="1"/>
  <c r="AE364" i="1"/>
  <c r="AF364" i="1"/>
  <c r="AA365" i="1"/>
  <c r="AB365" i="1"/>
  <c r="AC365" i="1"/>
  <c r="AD365" i="1"/>
  <c r="AE365" i="1"/>
  <c r="AF365" i="1"/>
  <c r="AA366" i="1"/>
  <c r="AB366" i="1"/>
  <c r="AC366" i="1"/>
  <c r="AD366" i="1"/>
  <c r="AE366" i="1"/>
  <c r="AF366" i="1"/>
  <c r="AA367" i="1"/>
  <c r="AB367" i="1"/>
  <c r="AC367" i="1"/>
  <c r="AD367" i="1"/>
  <c r="AE367" i="1"/>
  <c r="AF367" i="1"/>
  <c r="AA368" i="1"/>
  <c r="AB368" i="1"/>
  <c r="AC368" i="1"/>
  <c r="AD368" i="1"/>
  <c r="AE368" i="1"/>
  <c r="AF368" i="1"/>
  <c r="AA369" i="1"/>
  <c r="AB369" i="1"/>
  <c r="AC369" i="1"/>
  <c r="AD369" i="1"/>
  <c r="AE369" i="1"/>
  <c r="AF369" i="1"/>
  <c r="AA370" i="1"/>
  <c r="AB370" i="1"/>
  <c r="AC370" i="1"/>
  <c r="AD370" i="1"/>
  <c r="AE370" i="1"/>
  <c r="AF370" i="1"/>
  <c r="AA371" i="1"/>
  <c r="AB371" i="1"/>
  <c r="AC371" i="1"/>
  <c r="AD371" i="1"/>
  <c r="AE371" i="1"/>
  <c r="AF371" i="1"/>
  <c r="AA372" i="1"/>
  <c r="AB372" i="1"/>
  <c r="AC372" i="1"/>
  <c r="AD372" i="1"/>
  <c r="AE372" i="1"/>
  <c r="AF372" i="1"/>
  <c r="AA373" i="1"/>
  <c r="AB373" i="1"/>
  <c r="AC373" i="1"/>
  <c r="AD373" i="1"/>
  <c r="AE373" i="1"/>
  <c r="AF373" i="1"/>
  <c r="AA374" i="1"/>
  <c r="AB374" i="1"/>
  <c r="AC374" i="1"/>
  <c r="AD374" i="1"/>
  <c r="AE374" i="1"/>
  <c r="AF374" i="1"/>
  <c r="AA375" i="1"/>
  <c r="AB375" i="1"/>
  <c r="AC375" i="1"/>
  <c r="AD375" i="1"/>
  <c r="AE375" i="1"/>
  <c r="AF375" i="1"/>
  <c r="AA376" i="1"/>
  <c r="AB376" i="1"/>
  <c r="AC376" i="1"/>
  <c r="AD376" i="1"/>
  <c r="AE376" i="1"/>
  <c r="AF376" i="1"/>
  <c r="AA377" i="1"/>
  <c r="AB377" i="1"/>
  <c r="AC377" i="1"/>
  <c r="AD377" i="1"/>
  <c r="AE377" i="1"/>
  <c r="AF377" i="1"/>
  <c r="AA378" i="1"/>
  <c r="AB378" i="1"/>
  <c r="AC378" i="1"/>
  <c r="AD378" i="1"/>
  <c r="AE378" i="1"/>
  <c r="AF378" i="1"/>
  <c r="AA379" i="1"/>
  <c r="AB379" i="1"/>
  <c r="AC379" i="1"/>
  <c r="AD379" i="1"/>
  <c r="AE379" i="1"/>
  <c r="AF379" i="1"/>
  <c r="AA380" i="1"/>
  <c r="AB380" i="1"/>
  <c r="AC380" i="1"/>
  <c r="AD380" i="1"/>
  <c r="AE380" i="1"/>
  <c r="AF380" i="1"/>
  <c r="AA381" i="1"/>
  <c r="AB381" i="1"/>
  <c r="AC381" i="1"/>
  <c r="AD381" i="1"/>
  <c r="AE381" i="1"/>
  <c r="AF381" i="1"/>
  <c r="AA382" i="1"/>
  <c r="AB382" i="1"/>
  <c r="AC382" i="1"/>
  <c r="AD382" i="1"/>
  <c r="AE382" i="1"/>
  <c r="AF382" i="1"/>
  <c r="AA383" i="1"/>
  <c r="AB383" i="1"/>
  <c r="AC383" i="1"/>
  <c r="AD383" i="1"/>
  <c r="AE383" i="1"/>
  <c r="AF383" i="1"/>
  <c r="AA384" i="1"/>
  <c r="AB384" i="1"/>
  <c r="AC384" i="1"/>
  <c r="AD384" i="1"/>
  <c r="AE384" i="1"/>
  <c r="AF384" i="1"/>
  <c r="AA385" i="1"/>
  <c r="AB385" i="1"/>
  <c r="AC385" i="1"/>
  <c r="AD385" i="1"/>
  <c r="AE385" i="1"/>
  <c r="AF385" i="1"/>
  <c r="AA386" i="1"/>
  <c r="AB386" i="1"/>
  <c r="AC386" i="1"/>
  <c r="AD386" i="1"/>
  <c r="AE386" i="1"/>
  <c r="AF386" i="1"/>
  <c r="AA387" i="1"/>
  <c r="AB387" i="1"/>
  <c r="AC387" i="1"/>
  <c r="AD387" i="1"/>
  <c r="AE387" i="1"/>
  <c r="AF387" i="1"/>
  <c r="AA388" i="1"/>
  <c r="AB388" i="1"/>
  <c r="AC388" i="1"/>
  <c r="AD388" i="1"/>
  <c r="AE388" i="1"/>
  <c r="AF388" i="1"/>
  <c r="AA389" i="1"/>
  <c r="AB389" i="1"/>
  <c r="AC389" i="1"/>
  <c r="AD389" i="1"/>
  <c r="AE389" i="1"/>
  <c r="AF389" i="1"/>
  <c r="AA390" i="1"/>
  <c r="AB390" i="1"/>
  <c r="AC390" i="1"/>
  <c r="AD390" i="1"/>
  <c r="AE390" i="1"/>
  <c r="AF390" i="1"/>
  <c r="AA391" i="1"/>
  <c r="AB391" i="1"/>
  <c r="AC391" i="1"/>
  <c r="AD391" i="1"/>
  <c r="AE391" i="1"/>
  <c r="AF391" i="1"/>
  <c r="AA392" i="1"/>
  <c r="AB392" i="1"/>
  <c r="AC392" i="1"/>
  <c r="AD392" i="1"/>
  <c r="AE392" i="1"/>
  <c r="AF392" i="1"/>
  <c r="AA393" i="1"/>
  <c r="AB393" i="1"/>
  <c r="AC393" i="1"/>
  <c r="AD393" i="1"/>
  <c r="AE393" i="1"/>
  <c r="AF393" i="1"/>
  <c r="AA394" i="1"/>
  <c r="AB394" i="1"/>
  <c r="AC394" i="1"/>
  <c r="AD394" i="1"/>
  <c r="AE394" i="1"/>
  <c r="AF394" i="1"/>
  <c r="AA395" i="1"/>
  <c r="AB395" i="1"/>
  <c r="AC395" i="1"/>
  <c r="AD395" i="1"/>
  <c r="AE395" i="1"/>
  <c r="AF395" i="1"/>
  <c r="AA396" i="1"/>
  <c r="AB396" i="1"/>
  <c r="AC396" i="1"/>
  <c r="AD396" i="1"/>
  <c r="AE396" i="1"/>
  <c r="AF396" i="1"/>
  <c r="AA397" i="1"/>
  <c r="AB397" i="1"/>
  <c r="AC397" i="1"/>
  <c r="AD397" i="1"/>
  <c r="AE397" i="1"/>
  <c r="AF397" i="1"/>
  <c r="AA398" i="1"/>
  <c r="AB398" i="1"/>
  <c r="AC398" i="1"/>
  <c r="AD398" i="1"/>
  <c r="AE398" i="1"/>
  <c r="AF398" i="1"/>
  <c r="AA399" i="1"/>
  <c r="AB399" i="1"/>
  <c r="AC399" i="1"/>
  <c r="AD399" i="1"/>
  <c r="AE399" i="1"/>
  <c r="AF399" i="1"/>
  <c r="AA400" i="1"/>
  <c r="AB400" i="1"/>
  <c r="AC400" i="1"/>
  <c r="AD400" i="1"/>
  <c r="AE400" i="1"/>
  <c r="AF400" i="1"/>
  <c r="AA401" i="1"/>
  <c r="AB401" i="1"/>
  <c r="AC401" i="1"/>
  <c r="AD401" i="1"/>
  <c r="AE401" i="1"/>
  <c r="AF401" i="1"/>
  <c r="AA402" i="1"/>
  <c r="AB402" i="1"/>
  <c r="AC402" i="1"/>
  <c r="AD402" i="1"/>
  <c r="AE402" i="1"/>
  <c r="AF402" i="1"/>
  <c r="AA403" i="1"/>
  <c r="AB403" i="1"/>
  <c r="AC403" i="1"/>
  <c r="AD403" i="1"/>
  <c r="AE403" i="1"/>
  <c r="AF403" i="1"/>
  <c r="AA404" i="1"/>
  <c r="AB404" i="1"/>
  <c r="AC404" i="1"/>
  <c r="AD404" i="1"/>
  <c r="AE404" i="1"/>
  <c r="AF404" i="1"/>
  <c r="AA405" i="1"/>
  <c r="AB405" i="1"/>
  <c r="AC405" i="1"/>
  <c r="AD405" i="1"/>
  <c r="AE405" i="1"/>
  <c r="AF405" i="1"/>
  <c r="AA406" i="1"/>
  <c r="AB406" i="1"/>
  <c r="AC406" i="1"/>
  <c r="AD406" i="1"/>
  <c r="AE406" i="1"/>
  <c r="AF406" i="1"/>
  <c r="AA407" i="1"/>
  <c r="AB407" i="1"/>
  <c r="AC407" i="1"/>
  <c r="AD407" i="1"/>
  <c r="AE407" i="1"/>
  <c r="AF407" i="1"/>
  <c r="AA408" i="1"/>
  <c r="AB408" i="1"/>
  <c r="AC408" i="1"/>
  <c r="AD408" i="1"/>
  <c r="AE408" i="1"/>
  <c r="AF408" i="1"/>
  <c r="AA409" i="1"/>
  <c r="AB409" i="1"/>
  <c r="AC409" i="1"/>
  <c r="AD409" i="1"/>
  <c r="AE409" i="1"/>
  <c r="AF409" i="1"/>
  <c r="AA410" i="1"/>
  <c r="AB410" i="1"/>
  <c r="AC410" i="1"/>
  <c r="AD410" i="1"/>
  <c r="AE410" i="1"/>
  <c r="AF410" i="1"/>
  <c r="AA411" i="1"/>
  <c r="AB411" i="1"/>
  <c r="AC411" i="1"/>
  <c r="AD411" i="1"/>
  <c r="AE411" i="1"/>
  <c r="AF411" i="1"/>
  <c r="AA412" i="1"/>
  <c r="AB412" i="1"/>
  <c r="AC412" i="1"/>
  <c r="AD412" i="1"/>
  <c r="AE412" i="1"/>
  <c r="AF412" i="1"/>
  <c r="AA413" i="1"/>
  <c r="AB413" i="1"/>
  <c r="AC413" i="1"/>
  <c r="AD413" i="1"/>
  <c r="AE413" i="1"/>
  <c r="AF413" i="1"/>
  <c r="AA414" i="1"/>
  <c r="AB414" i="1"/>
  <c r="AC414" i="1"/>
  <c r="AD414" i="1"/>
  <c r="AE414" i="1"/>
  <c r="AF414" i="1"/>
  <c r="AA415" i="1"/>
  <c r="AB415" i="1"/>
  <c r="AC415" i="1"/>
  <c r="AD415" i="1"/>
  <c r="AE415" i="1"/>
  <c r="AF415" i="1"/>
  <c r="AA416" i="1"/>
  <c r="AB416" i="1"/>
  <c r="AC416" i="1"/>
  <c r="AD416" i="1"/>
  <c r="AE416" i="1"/>
  <c r="AF416" i="1"/>
  <c r="AA417" i="1"/>
  <c r="AB417" i="1"/>
  <c r="AC417" i="1"/>
  <c r="AD417" i="1"/>
  <c r="AE417" i="1"/>
  <c r="AF417" i="1"/>
  <c r="AA418" i="1"/>
  <c r="AB418" i="1"/>
  <c r="AC418" i="1"/>
  <c r="AD418" i="1"/>
  <c r="AE418" i="1"/>
  <c r="AF418" i="1"/>
  <c r="AA419" i="1"/>
  <c r="AB419" i="1"/>
  <c r="AC419" i="1"/>
  <c r="AD419" i="1"/>
  <c r="AE419" i="1"/>
  <c r="AF419" i="1"/>
  <c r="AA420" i="1"/>
  <c r="AB420" i="1"/>
  <c r="AC420" i="1"/>
  <c r="AD420" i="1"/>
  <c r="AE420" i="1"/>
  <c r="AF420" i="1"/>
  <c r="AA421" i="1"/>
  <c r="AB421" i="1"/>
  <c r="AC421" i="1"/>
  <c r="AD421" i="1"/>
  <c r="AE421" i="1"/>
  <c r="AF421" i="1"/>
  <c r="AA422" i="1"/>
  <c r="AB422" i="1"/>
  <c r="AC422" i="1"/>
  <c r="AD422" i="1"/>
  <c r="AE422" i="1"/>
  <c r="AF422" i="1"/>
  <c r="AA423" i="1"/>
  <c r="AB423" i="1"/>
  <c r="AC423" i="1"/>
  <c r="AD423" i="1"/>
  <c r="AE423" i="1"/>
  <c r="AF423" i="1"/>
  <c r="AA424" i="1"/>
  <c r="AB424" i="1"/>
  <c r="AC424" i="1"/>
  <c r="AD424" i="1"/>
  <c r="AE424" i="1"/>
  <c r="AF424" i="1"/>
  <c r="AA425" i="1"/>
  <c r="AB425" i="1"/>
  <c r="AC425" i="1"/>
  <c r="AD425" i="1"/>
  <c r="AE425" i="1"/>
  <c r="AF425" i="1"/>
  <c r="AA426" i="1"/>
  <c r="AB426" i="1"/>
  <c r="AC426" i="1"/>
  <c r="AD426" i="1"/>
  <c r="AE426" i="1"/>
  <c r="AF426" i="1"/>
  <c r="AI303" i="1"/>
  <c r="AH303" i="1"/>
  <c r="AG303" i="1"/>
  <c r="AF303" i="1"/>
  <c r="AE303" i="1"/>
  <c r="AD303" i="1"/>
  <c r="AJ292" i="1"/>
  <c r="AC303" i="1" s="1"/>
  <c r="AJ293" i="1"/>
  <c r="AC304" i="1" s="1"/>
  <c r="AJ296" i="1"/>
  <c r="AC306" i="1" s="1"/>
  <c r="AJ297" i="1"/>
  <c r="AC307" i="1" s="1"/>
  <c r="AJ298" i="1"/>
  <c r="AC308" i="1" s="1"/>
  <c r="AJ302" i="1"/>
  <c r="AC312" i="1" s="1"/>
  <c r="AU293" i="1"/>
  <c r="AT293" i="1"/>
  <c r="AS293" i="1"/>
  <c r="AR293" i="1"/>
  <c r="AQ293" i="1"/>
  <c r="AP293" i="1"/>
  <c r="AO293" i="1"/>
  <c r="AN293" i="1"/>
  <c r="AM293" i="1"/>
  <c r="AL293" i="1"/>
  <c r="AK293" i="1"/>
  <c r="AD304" i="1" l="1"/>
  <c r="AE304" i="1"/>
  <c r="AG304" i="1"/>
  <c r="AU962" i="1"/>
  <c r="AI973" i="1" s="1"/>
  <c r="AF304" i="1"/>
  <c r="AT962" i="1"/>
  <c r="AH304" i="1"/>
  <c r="AS962" i="1"/>
  <c r="AH973" i="1" s="1"/>
  <c r="AR962" i="1"/>
  <c r="AI304" i="1"/>
  <c r="AQ962" i="1"/>
  <c r="AG973" i="1" s="1"/>
  <c r="AP962" i="1"/>
  <c r="AO962" i="1"/>
  <c r="AF973" i="1" s="1"/>
  <c r="AN962" i="1"/>
  <c r="AM962" i="1"/>
  <c r="AE973" i="1" s="1"/>
  <c r="AL962" i="1"/>
  <c r="AD973" i="1" s="1"/>
  <c r="AS939" i="1"/>
  <c r="AH950" i="1" s="1"/>
  <c r="AU939" i="1"/>
  <c r="AI950" i="1" s="1"/>
  <c r="AL939" i="1"/>
  <c r="AD950" i="1" s="1"/>
  <c r="AM939" i="1"/>
  <c r="AE950" i="1" s="1"/>
  <c r="AO939" i="1"/>
  <c r="AF950" i="1" s="1"/>
  <c r="AN939" i="1"/>
  <c r="AP939" i="1"/>
  <c r="AQ939" i="1"/>
  <c r="AG950" i="1" s="1"/>
  <c r="AR939" i="1"/>
  <c r="AT939" i="1"/>
  <c r="U959" i="1"/>
  <c r="M948" i="1"/>
  <c r="M959" i="1" s="1"/>
  <c r="L302" i="1"/>
  <c r="L312" i="1" s="1"/>
  <c r="U312" i="1"/>
  <c r="L635" i="1"/>
  <c r="L634" i="1" l="1"/>
  <c r="U955" i="1" l="1"/>
  <c r="U954" i="1"/>
  <c r="U953" i="1"/>
  <c r="M953" i="1"/>
  <c r="U950" i="1"/>
  <c r="M950" i="1"/>
  <c r="AA949" i="1"/>
  <c r="Z949" i="1"/>
  <c r="Y949" i="1"/>
  <c r="X949" i="1"/>
  <c r="W949" i="1"/>
  <c r="V949" i="1"/>
  <c r="U949" i="1"/>
  <c r="S949" i="1"/>
  <c r="R949" i="1"/>
  <c r="Q949" i="1"/>
  <c r="P949" i="1"/>
  <c r="O949" i="1"/>
  <c r="N949" i="1"/>
  <c r="Y947" i="1"/>
  <c r="Y946" i="1"/>
  <c r="Y945" i="1"/>
  <c r="AK945" i="1" s="1"/>
  <c r="AC956" i="1" s="1"/>
  <c r="M944" i="1"/>
  <c r="M955" i="1" s="1"/>
  <c r="M943" i="1"/>
  <c r="M954" i="1" s="1"/>
  <c r="Y941" i="1"/>
  <c r="Y940" i="1"/>
  <c r="M938" i="1"/>
  <c r="M941" i="1" s="1"/>
  <c r="M952" i="1" s="1"/>
  <c r="AI736" i="1"/>
  <c r="AH736" i="1"/>
  <c r="AG736" i="1"/>
  <c r="AF736" i="1"/>
  <c r="AE736" i="1"/>
  <c r="AD736" i="1"/>
  <c r="AC736" i="1"/>
  <c r="AB736" i="1"/>
  <c r="AA736" i="1"/>
  <c r="Z736" i="1"/>
  <c r="Y736" i="1"/>
  <c r="W736" i="1"/>
  <c r="V736" i="1"/>
  <c r="U736" i="1"/>
  <c r="T736" i="1"/>
  <c r="S736" i="1"/>
  <c r="R736" i="1"/>
  <c r="Q736" i="1"/>
  <c r="P736" i="1"/>
  <c r="O736" i="1"/>
  <c r="N736" i="1"/>
  <c r="M736" i="1"/>
  <c r="K736" i="1"/>
  <c r="K90" i="1" s="1"/>
  <c r="H736" i="1"/>
  <c r="H90" i="1" s="1"/>
  <c r="G736" i="1"/>
  <c r="G90" i="1" s="1"/>
  <c r="AI735" i="1"/>
  <c r="AH735" i="1"/>
  <c r="AG735" i="1"/>
  <c r="AF735" i="1"/>
  <c r="AE735" i="1"/>
  <c r="AD735" i="1"/>
  <c r="AC735" i="1"/>
  <c r="AB735" i="1"/>
  <c r="AA735" i="1"/>
  <c r="Z735" i="1"/>
  <c r="Y735" i="1"/>
  <c r="W735" i="1"/>
  <c r="V735" i="1"/>
  <c r="U735" i="1"/>
  <c r="T735" i="1"/>
  <c r="S735" i="1"/>
  <c r="R735" i="1"/>
  <c r="Q735" i="1"/>
  <c r="P735" i="1"/>
  <c r="O735" i="1"/>
  <c r="N735" i="1"/>
  <c r="M735" i="1"/>
  <c r="K735" i="1"/>
  <c r="K89" i="1" s="1"/>
  <c r="H735" i="1"/>
  <c r="G735" i="1"/>
  <c r="AI734" i="1"/>
  <c r="AH734" i="1"/>
  <c r="AG734" i="1"/>
  <c r="AF734" i="1"/>
  <c r="AE734" i="1"/>
  <c r="AD734" i="1"/>
  <c r="AC734" i="1"/>
  <c r="AB734" i="1"/>
  <c r="AA734" i="1"/>
  <c r="Z734" i="1"/>
  <c r="Y734" i="1"/>
  <c r="W734" i="1"/>
  <c r="V734" i="1"/>
  <c r="U734" i="1"/>
  <c r="T734" i="1"/>
  <c r="S734" i="1"/>
  <c r="R734" i="1"/>
  <c r="Q734" i="1"/>
  <c r="P734" i="1"/>
  <c r="O734" i="1"/>
  <c r="N734" i="1"/>
  <c r="M734" i="1"/>
  <c r="K734" i="1"/>
  <c r="H734" i="1"/>
  <c r="G734" i="1"/>
  <c r="AI733" i="1"/>
  <c r="AH733" i="1"/>
  <c r="AG733" i="1"/>
  <c r="AF733" i="1"/>
  <c r="AE733" i="1"/>
  <c r="AD733" i="1"/>
  <c r="AC733" i="1"/>
  <c r="AB733" i="1"/>
  <c r="AA733" i="1"/>
  <c r="Z733" i="1"/>
  <c r="Y733" i="1"/>
  <c r="W733" i="1"/>
  <c r="V733" i="1"/>
  <c r="U733" i="1"/>
  <c r="T733" i="1"/>
  <c r="S733" i="1"/>
  <c r="R733" i="1"/>
  <c r="Q733" i="1"/>
  <c r="P733" i="1"/>
  <c r="O733" i="1"/>
  <c r="N733" i="1"/>
  <c r="M733" i="1"/>
  <c r="K733" i="1"/>
  <c r="H733" i="1"/>
  <c r="AX733" i="1" s="1"/>
  <c r="G733" i="1"/>
  <c r="AI732" i="1"/>
  <c r="AH732" i="1"/>
  <c r="AG732" i="1"/>
  <c r="AF732" i="1"/>
  <c r="AE732" i="1"/>
  <c r="AD732" i="1"/>
  <c r="AC732" i="1"/>
  <c r="AB732" i="1"/>
  <c r="AA732" i="1"/>
  <c r="Z732" i="1"/>
  <c r="Y732" i="1"/>
  <c r="W732" i="1"/>
  <c r="V732" i="1"/>
  <c r="U732" i="1"/>
  <c r="T732" i="1"/>
  <c r="S732" i="1"/>
  <c r="R732" i="1"/>
  <c r="Q732" i="1"/>
  <c r="P732" i="1"/>
  <c r="O732" i="1"/>
  <c r="N732" i="1"/>
  <c r="M732" i="1"/>
  <c r="K732" i="1"/>
  <c r="H732" i="1"/>
  <c r="G732" i="1"/>
  <c r="G86" i="1" s="1"/>
  <c r="AI731" i="1"/>
  <c r="AH731" i="1"/>
  <c r="AG731" i="1"/>
  <c r="AF731" i="1"/>
  <c r="AE731" i="1"/>
  <c r="AD731" i="1"/>
  <c r="AC731" i="1"/>
  <c r="AB731" i="1"/>
  <c r="AA731" i="1"/>
  <c r="Z731" i="1"/>
  <c r="Y731" i="1"/>
  <c r="W731" i="1"/>
  <c r="V731" i="1"/>
  <c r="U731" i="1"/>
  <c r="T731" i="1"/>
  <c r="S731" i="1"/>
  <c r="R731" i="1"/>
  <c r="Q731" i="1"/>
  <c r="P731" i="1"/>
  <c r="O731" i="1"/>
  <c r="N731" i="1"/>
  <c r="M731" i="1"/>
  <c r="K731" i="1"/>
  <c r="H731" i="1"/>
  <c r="AX731" i="1" s="1"/>
  <c r="AZ85" i="1" s="1"/>
  <c r="G731" i="1"/>
  <c r="G85" i="1" s="1"/>
  <c r="AI730" i="1"/>
  <c r="AH730" i="1"/>
  <c r="AG730" i="1"/>
  <c r="AF730" i="1"/>
  <c r="AE730" i="1"/>
  <c r="AD730" i="1"/>
  <c r="AC730" i="1"/>
  <c r="AB730" i="1"/>
  <c r="AA730" i="1"/>
  <c r="Z730" i="1"/>
  <c r="Y730" i="1"/>
  <c r="W730" i="1"/>
  <c r="V730" i="1"/>
  <c r="U730" i="1"/>
  <c r="T730" i="1"/>
  <c r="S730" i="1"/>
  <c r="R730" i="1"/>
  <c r="Q730" i="1"/>
  <c r="P730" i="1"/>
  <c r="O730" i="1"/>
  <c r="N730" i="1"/>
  <c r="M730" i="1"/>
  <c r="K730" i="1"/>
  <c r="H730" i="1"/>
  <c r="AX730" i="1" s="1"/>
  <c r="AZ84" i="1" s="1"/>
  <c r="G730" i="1"/>
  <c r="G84" i="1" s="1"/>
  <c r="AI729" i="1"/>
  <c r="AH729" i="1"/>
  <c r="AG729" i="1"/>
  <c r="AF729" i="1"/>
  <c r="AE729" i="1"/>
  <c r="AD729" i="1"/>
  <c r="AC729" i="1"/>
  <c r="AB729" i="1"/>
  <c r="AA729" i="1"/>
  <c r="Z729" i="1"/>
  <c r="Y729" i="1"/>
  <c r="W729" i="1"/>
  <c r="V729" i="1"/>
  <c r="U729" i="1"/>
  <c r="T729" i="1"/>
  <c r="S729" i="1"/>
  <c r="R729" i="1"/>
  <c r="Q729" i="1"/>
  <c r="P729" i="1"/>
  <c r="O729" i="1"/>
  <c r="N729" i="1"/>
  <c r="M729" i="1"/>
  <c r="K729" i="1"/>
  <c r="K83" i="1" s="1"/>
  <c r="H729" i="1"/>
  <c r="G729" i="1"/>
  <c r="G83" i="1" s="1"/>
  <c r="AI728" i="1"/>
  <c r="AH728" i="1"/>
  <c r="AG728" i="1"/>
  <c r="AF728" i="1"/>
  <c r="AE728" i="1"/>
  <c r="AD728" i="1"/>
  <c r="AC728" i="1"/>
  <c r="AB728" i="1"/>
  <c r="AA728" i="1"/>
  <c r="Z728" i="1"/>
  <c r="Y728" i="1"/>
  <c r="W728" i="1"/>
  <c r="V728" i="1"/>
  <c r="U728" i="1"/>
  <c r="T728" i="1"/>
  <c r="S728" i="1"/>
  <c r="R728" i="1"/>
  <c r="Q728" i="1"/>
  <c r="P728" i="1"/>
  <c r="O728" i="1"/>
  <c r="N728" i="1"/>
  <c r="M728" i="1"/>
  <c r="K728" i="1"/>
  <c r="H728" i="1"/>
  <c r="AX728" i="1" s="1"/>
  <c r="AZ82" i="1" s="1"/>
  <c r="G728" i="1"/>
  <c r="G82" i="1" s="1"/>
  <c r="AI727" i="1"/>
  <c r="AH727" i="1"/>
  <c r="AG727" i="1"/>
  <c r="AF727" i="1"/>
  <c r="AE727" i="1"/>
  <c r="AD727" i="1"/>
  <c r="AC727" i="1"/>
  <c r="AB727" i="1"/>
  <c r="AA727" i="1"/>
  <c r="Z727" i="1"/>
  <c r="Y727" i="1"/>
  <c r="W727" i="1"/>
  <c r="V727" i="1"/>
  <c r="U727" i="1"/>
  <c r="T727" i="1"/>
  <c r="S727" i="1"/>
  <c r="R727" i="1"/>
  <c r="Q727" i="1"/>
  <c r="P727" i="1"/>
  <c r="O727" i="1"/>
  <c r="N727" i="1"/>
  <c r="M727" i="1"/>
  <c r="K727" i="1"/>
  <c r="K81" i="1" s="1"/>
  <c r="H727" i="1"/>
  <c r="G727" i="1"/>
  <c r="G81" i="1" s="1"/>
  <c r="AI726" i="1"/>
  <c r="AH726" i="1"/>
  <c r="AG726" i="1"/>
  <c r="AF726" i="1"/>
  <c r="AE726" i="1"/>
  <c r="AD726" i="1"/>
  <c r="AC726" i="1"/>
  <c r="AB726" i="1"/>
  <c r="AA726" i="1"/>
  <c r="Z726" i="1"/>
  <c r="Y726" i="1"/>
  <c r="W726" i="1"/>
  <c r="V726" i="1"/>
  <c r="U726" i="1"/>
  <c r="T726" i="1"/>
  <c r="S726" i="1"/>
  <c r="R726" i="1"/>
  <c r="Q726" i="1"/>
  <c r="P726" i="1"/>
  <c r="O726" i="1"/>
  <c r="N726" i="1"/>
  <c r="M726" i="1"/>
  <c r="K726" i="1"/>
  <c r="K80" i="1" s="1"/>
  <c r="H726" i="1"/>
  <c r="G726" i="1"/>
  <c r="G80" i="1" s="1"/>
  <c r="AI725" i="1"/>
  <c r="AH725" i="1"/>
  <c r="AG725" i="1"/>
  <c r="AF725" i="1"/>
  <c r="AE725" i="1"/>
  <c r="AD725" i="1"/>
  <c r="AC725" i="1"/>
  <c r="AB725" i="1"/>
  <c r="AA725" i="1"/>
  <c r="Z725" i="1"/>
  <c r="Y725" i="1"/>
  <c r="W725" i="1"/>
  <c r="V725" i="1"/>
  <c r="U725" i="1"/>
  <c r="T725" i="1"/>
  <c r="S725" i="1"/>
  <c r="R725" i="1"/>
  <c r="Q725" i="1"/>
  <c r="P725" i="1"/>
  <c r="O725" i="1"/>
  <c r="N725" i="1"/>
  <c r="M725" i="1"/>
  <c r="K725" i="1"/>
  <c r="H725" i="1"/>
  <c r="AX725" i="1" s="1"/>
  <c r="AZ79" i="1" s="1"/>
  <c r="G725" i="1"/>
  <c r="G79" i="1" s="1"/>
  <c r="AI724" i="1"/>
  <c r="AH724" i="1"/>
  <c r="AG724" i="1"/>
  <c r="AF724" i="1"/>
  <c r="AE724" i="1"/>
  <c r="AD724" i="1"/>
  <c r="AC724" i="1"/>
  <c r="AB724" i="1"/>
  <c r="AA724" i="1"/>
  <c r="Z724" i="1"/>
  <c r="Y724" i="1"/>
  <c r="W724" i="1"/>
  <c r="V724" i="1"/>
  <c r="U724" i="1"/>
  <c r="T724" i="1"/>
  <c r="S724" i="1"/>
  <c r="R724" i="1"/>
  <c r="Q724" i="1"/>
  <c r="P724" i="1"/>
  <c r="O724" i="1"/>
  <c r="N724" i="1"/>
  <c r="M724" i="1"/>
  <c r="K724" i="1"/>
  <c r="K78" i="1" s="1"/>
  <c r="H724" i="1"/>
  <c r="H414" i="1" s="1"/>
  <c r="G724" i="1"/>
  <c r="G78" i="1" s="1"/>
  <c r="AI723" i="1"/>
  <c r="AH723" i="1"/>
  <c r="AG723" i="1"/>
  <c r="AF723" i="1"/>
  <c r="AE723" i="1"/>
  <c r="AD723" i="1"/>
  <c r="AC723" i="1"/>
  <c r="AB723" i="1"/>
  <c r="AA723" i="1"/>
  <c r="Z723" i="1"/>
  <c r="Y723" i="1"/>
  <c r="W723" i="1"/>
  <c r="V723" i="1"/>
  <c r="U723" i="1"/>
  <c r="T723" i="1"/>
  <c r="S723" i="1"/>
  <c r="R723" i="1"/>
  <c r="Q723" i="1"/>
  <c r="P723" i="1"/>
  <c r="O723" i="1"/>
  <c r="N723" i="1"/>
  <c r="M723" i="1"/>
  <c r="K723" i="1"/>
  <c r="K77" i="1" s="1"/>
  <c r="H723" i="1"/>
  <c r="AX723" i="1" s="1"/>
  <c r="AZ77" i="1" s="1"/>
  <c r="G723" i="1"/>
  <c r="G77" i="1" s="1"/>
  <c r="AI722" i="1"/>
  <c r="AH722" i="1"/>
  <c r="AG722" i="1"/>
  <c r="AF722" i="1"/>
  <c r="AE722" i="1"/>
  <c r="AD722" i="1"/>
  <c r="AC722" i="1"/>
  <c r="AB722" i="1"/>
  <c r="AA722" i="1"/>
  <c r="Z722" i="1"/>
  <c r="Y722" i="1"/>
  <c r="W722" i="1"/>
  <c r="V722" i="1"/>
  <c r="U722" i="1"/>
  <c r="T722" i="1"/>
  <c r="S722" i="1"/>
  <c r="R722" i="1"/>
  <c r="Q722" i="1"/>
  <c r="P722" i="1"/>
  <c r="O722" i="1"/>
  <c r="N722" i="1"/>
  <c r="M722" i="1"/>
  <c r="K722" i="1"/>
  <c r="H722" i="1"/>
  <c r="AX722" i="1" s="1"/>
  <c r="G722" i="1"/>
  <c r="AI721" i="1"/>
  <c r="AH721" i="1"/>
  <c r="AG721" i="1"/>
  <c r="AF721" i="1"/>
  <c r="AE721" i="1"/>
  <c r="AD721" i="1"/>
  <c r="AC721" i="1"/>
  <c r="AB721" i="1"/>
  <c r="AA721" i="1"/>
  <c r="Z721" i="1"/>
  <c r="Y721" i="1"/>
  <c r="W721" i="1"/>
  <c r="V721" i="1"/>
  <c r="U721" i="1"/>
  <c r="T721" i="1"/>
  <c r="S721" i="1"/>
  <c r="R721" i="1"/>
  <c r="Q721" i="1"/>
  <c r="P721" i="1"/>
  <c r="O721" i="1"/>
  <c r="N721" i="1"/>
  <c r="M721" i="1"/>
  <c r="K721" i="1"/>
  <c r="H721" i="1"/>
  <c r="G721" i="1"/>
  <c r="G75" i="1" s="1"/>
  <c r="AI720" i="1"/>
  <c r="AH720" i="1"/>
  <c r="AG720" i="1"/>
  <c r="AF720" i="1"/>
  <c r="AE720" i="1"/>
  <c r="AD720" i="1"/>
  <c r="AC720" i="1"/>
  <c r="AB720" i="1"/>
  <c r="AA720" i="1"/>
  <c r="Z720" i="1"/>
  <c r="Y720" i="1"/>
  <c r="W720" i="1"/>
  <c r="V720" i="1"/>
  <c r="U720" i="1"/>
  <c r="T720" i="1"/>
  <c r="S720" i="1"/>
  <c r="R720" i="1"/>
  <c r="Q720" i="1"/>
  <c r="P720" i="1"/>
  <c r="O720" i="1"/>
  <c r="N720" i="1"/>
  <c r="M720" i="1"/>
  <c r="K720" i="1"/>
  <c r="H720" i="1"/>
  <c r="AX720" i="1" s="1"/>
  <c r="AZ74" i="1" s="1"/>
  <c r="G720" i="1"/>
  <c r="AI719" i="1"/>
  <c r="AH719" i="1"/>
  <c r="AG719" i="1"/>
  <c r="AF719" i="1"/>
  <c r="AE719" i="1"/>
  <c r="AD719" i="1"/>
  <c r="AC719" i="1"/>
  <c r="AB719" i="1"/>
  <c r="AA719" i="1"/>
  <c r="Z719" i="1"/>
  <c r="Y719" i="1"/>
  <c r="W719" i="1"/>
  <c r="V719" i="1"/>
  <c r="U719" i="1"/>
  <c r="T719" i="1"/>
  <c r="S719" i="1"/>
  <c r="R719" i="1"/>
  <c r="Q719" i="1"/>
  <c r="P719" i="1"/>
  <c r="O719" i="1"/>
  <c r="N719" i="1"/>
  <c r="M719" i="1"/>
  <c r="K719" i="1"/>
  <c r="H719" i="1"/>
  <c r="G719" i="1"/>
  <c r="G73" i="1" s="1"/>
  <c r="AI718" i="1"/>
  <c r="AH718" i="1"/>
  <c r="AG718" i="1"/>
  <c r="AF718" i="1"/>
  <c r="AE718" i="1"/>
  <c r="AD718" i="1"/>
  <c r="AC718" i="1"/>
  <c r="AB718" i="1"/>
  <c r="AA718" i="1"/>
  <c r="Z718" i="1"/>
  <c r="Y718" i="1"/>
  <c r="W718" i="1"/>
  <c r="V718" i="1"/>
  <c r="U718" i="1"/>
  <c r="T718" i="1"/>
  <c r="S718" i="1"/>
  <c r="R718" i="1"/>
  <c r="Q718" i="1"/>
  <c r="P718" i="1"/>
  <c r="O718" i="1"/>
  <c r="N718" i="1"/>
  <c r="M718" i="1"/>
  <c r="K718" i="1"/>
  <c r="H718" i="1"/>
  <c r="G718" i="1"/>
  <c r="G72" i="1" s="1"/>
  <c r="AI717" i="1"/>
  <c r="AH717" i="1"/>
  <c r="AG717" i="1"/>
  <c r="AF717" i="1"/>
  <c r="AE717" i="1"/>
  <c r="AD717" i="1"/>
  <c r="AC717" i="1"/>
  <c r="AB717" i="1"/>
  <c r="AA717" i="1"/>
  <c r="Z717" i="1"/>
  <c r="Y717" i="1"/>
  <c r="W717" i="1"/>
  <c r="V717" i="1"/>
  <c r="U717" i="1"/>
  <c r="T717" i="1"/>
  <c r="S717" i="1"/>
  <c r="R717" i="1"/>
  <c r="Q717" i="1"/>
  <c r="P717" i="1"/>
  <c r="O717" i="1"/>
  <c r="N717" i="1"/>
  <c r="M717" i="1"/>
  <c r="K717" i="1"/>
  <c r="K71" i="1" s="1"/>
  <c r="H717" i="1"/>
  <c r="H407" i="1" s="1"/>
  <c r="G717" i="1"/>
  <c r="G71" i="1" s="1"/>
  <c r="AI716" i="1"/>
  <c r="AH716" i="1"/>
  <c r="AG716" i="1"/>
  <c r="AF716" i="1"/>
  <c r="AE716" i="1"/>
  <c r="AD716" i="1"/>
  <c r="AC716" i="1"/>
  <c r="AB716" i="1"/>
  <c r="AA716" i="1"/>
  <c r="Z716" i="1"/>
  <c r="Y716" i="1"/>
  <c r="W716" i="1"/>
  <c r="V716" i="1"/>
  <c r="U716" i="1"/>
  <c r="T716" i="1"/>
  <c r="S716" i="1"/>
  <c r="R716" i="1"/>
  <c r="Q716" i="1"/>
  <c r="P716" i="1"/>
  <c r="O716" i="1"/>
  <c r="N716" i="1"/>
  <c r="M716" i="1"/>
  <c r="K716" i="1"/>
  <c r="H716" i="1"/>
  <c r="G716" i="1"/>
  <c r="AI715" i="1"/>
  <c r="AH715" i="1"/>
  <c r="AG715" i="1"/>
  <c r="AF715" i="1"/>
  <c r="AE715" i="1"/>
  <c r="AD715" i="1"/>
  <c r="AC715" i="1"/>
  <c r="AB715" i="1"/>
  <c r="AA715" i="1"/>
  <c r="Z715" i="1"/>
  <c r="Y715" i="1"/>
  <c r="W715" i="1"/>
  <c r="V715" i="1"/>
  <c r="U715" i="1"/>
  <c r="T715" i="1"/>
  <c r="S715" i="1"/>
  <c r="R715" i="1"/>
  <c r="Q715" i="1"/>
  <c r="P715" i="1"/>
  <c r="O715" i="1"/>
  <c r="N715" i="1"/>
  <c r="M715" i="1"/>
  <c r="K715" i="1"/>
  <c r="K69" i="1" s="1"/>
  <c r="H715" i="1"/>
  <c r="AX715" i="1" s="1"/>
  <c r="AZ69" i="1" s="1"/>
  <c r="G715" i="1"/>
  <c r="G69" i="1" s="1"/>
  <c r="AI714" i="1"/>
  <c r="AH714" i="1"/>
  <c r="AG714" i="1"/>
  <c r="AF714" i="1"/>
  <c r="AE714" i="1"/>
  <c r="AD714" i="1"/>
  <c r="AC714" i="1"/>
  <c r="AB714" i="1"/>
  <c r="AA714" i="1"/>
  <c r="Z714" i="1"/>
  <c r="Y714" i="1"/>
  <c r="W714" i="1"/>
  <c r="V714" i="1"/>
  <c r="U714" i="1"/>
  <c r="T714" i="1"/>
  <c r="S714" i="1"/>
  <c r="R714" i="1"/>
  <c r="Q714" i="1"/>
  <c r="P714" i="1"/>
  <c r="O714" i="1"/>
  <c r="N714" i="1"/>
  <c r="M714" i="1"/>
  <c r="K714" i="1"/>
  <c r="K68" i="1" s="1"/>
  <c r="H714" i="1"/>
  <c r="AX714" i="1" s="1"/>
  <c r="AZ68" i="1" s="1"/>
  <c r="G714" i="1"/>
  <c r="G68" i="1" s="1"/>
  <c r="AI713" i="1"/>
  <c r="AH713" i="1"/>
  <c r="AG713" i="1"/>
  <c r="AF713" i="1"/>
  <c r="AE713" i="1"/>
  <c r="AD713" i="1"/>
  <c r="AC713" i="1"/>
  <c r="AB713" i="1"/>
  <c r="AA713" i="1"/>
  <c r="Z713" i="1"/>
  <c r="Y713" i="1"/>
  <c r="W713" i="1"/>
  <c r="V713" i="1"/>
  <c r="U713" i="1"/>
  <c r="T713" i="1"/>
  <c r="S713" i="1"/>
  <c r="R713" i="1"/>
  <c r="Q713" i="1"/>
  <c r="P713" i="1"/>
  <c r="O713" i="1"/>
  <c r="N713" i="1"/>
  <c r="M713" i="1"/>
  <c r="K713" i="1"/>
  <c r="H713" i="1"/>
  <c r="G713" i="1"/>
  <c r="G67" i="1" s="1"/>
  <c r="AI712" i="1"/>
  <c r="AH712" i="1"/>
  <c r="AG712" i="1"/>
  <c r="AF712" i="1"/>
  <c r="AE712" i="1"/>
  <c r="AD712" i="1"/>
  <c r="AC712" i="1"/>
  <c r="AB712" i="1"/>
  <c r="AA712" i="1"/>
  <c r="Z712" i="1"/>
  <c r="Y712" i="1"/>
  <c r="W712" i="1"/>
  <c r="V712" i="1"/>
  <c r="U712" i="1"/>
  <c r="T712" i="1"/>
  <c r="S712" i="1"/>
  <c r="R712" i="1"/>
  <c r="Q712" i="1"/>
  <c r="P712" i="1"/>
  <c r="O712" i="1"/>
  <c r="N712" i="1"/>
  <c r="M712" i="1"/>
  <c r="K712" i="1"/>
  <c r="K66" i="1" s="1"/>
  <c r="H712" i="1"/>
  <c r="AX712" i="1" s="1"/>
  <c r="AZ66" i="1" s="1"/>
  <c r="G712" i="1"/>
  <c r="G66" i="1" s="1"/>
  <c r="AI711" i="1"/>
  <c r="AH711" i="1"/>
  <c r="AG711" i="1"/>
  <c r="AF711" i="1"/>
  <c r="AE711" i="1"/>
  <c r="AD711" i="1"/>
  <c r="AC711" i="1"/>
  <c r="AB711" i="1"/>
  <c r="AA711" i="1"/>
  <c r="Z711" i="1"/>
  <c r="Y711" i="1"/>
  <c r="W711" i="1"/>
  <c r="V711" i="1"/>
  <c r="U711" i="1"/>
  <c r="T711" i="1"/>
  <c r="S711" i="1"/>
  <c r="R711" i="1"/>
  <c r="Q711" i="1"/>
  <c r="P711" i="1"/>
  <c r="O711" i="1"/>
  <c r="N711" i="1"/>
  <c r="M711" i="1"/>
  <c r="K711" i="1"/>
  <c r="K65" i="1" s="1"/>
  <c r="H711" i="1"/>
  <c r="AX711" i="1" s="1"/>
  <c r="AZ65" i="1" s="1"/>
  <c r="G711" i="1"/>
  <c r="AI710" i="1"/>
  <c r="AH710" i="1"/>
  <c r="AG710" i="1"/>
  <c r="AF710" i="1"/>
  <c r="AE710" i="1"/>
  <c r="AD710" i="1"/>
  <c r="AC710" i="1"/>
  <c r="AB710" i="1"/>
  <c r="AA710" i="1"/>
  <c r="Z710" i="1"/>
  <c r="Y710" i="1"/>
  <c r="W710" i="1"/>
  <c r="V710" i="1"/>
  <c r="U710" i="1"/>
  <c r="T710" i="1"/>
  <c r="S710" i="1"/>
  <c r="R710" i="1"/>
  <c r="Q710" i="1"/>
  <c r="P710" i="1"/>
  <c r="O710" i="1"/>
  <c r="N710" i="1"/>
  <c r="M710" i="1"/>
  <c r="K710" i="1"/>
  <c r="H710" i="1"/>
  <c r="G710" i="1"/>
  <c r="AI709" i="1"/>
  <c r="AH709" i="1"/>
  <c r="AG709" i="1"/>
  <c r="AF709" i="1"/>
  <c r="AE709" i="1"/>
  <c r="AD709" i="1"/>
  <c r="AC709" i="1"/>
  <c r="AB709" i="1"/>
  <c r="AA709" i="1"/>
  <c r="Z709" i="1"/>
  <c r="Y709" i="1"/>
  <c r="W709" i="1"/>
  <c r="V709" i="1"/>
  <c r="U709" i="1"/>
  <c r="T709" i="1"/>
  <c r="S709" i="1"/>
  <c r="R709" i="1"/>
  <c r="Q709" i="1"/>
  <c r="P709" i="1"/>
  <c r="O709" i="1"/>
  <c r="N709" i="1"/>
  <c r="M709" i="1"/>
  <c r="K709" i="1"/>
  <c r="H709" i="1"/>
  <c r="G709" i="1"/>
  <c r="AI708" i="1"/>
  <c r="AH708" i="1"/>
  <c r="AG708" i="1"/>
  <c r="AF708" i="1"/>
  <c r="AE708" i="1"/>
  <c r="AD708" i="1"/>
  <c r="AC708" i="1"/>
  <c r="AB708" i="1"/>
  <c r="AA708" i="1"/>
  <c r="Z708" i="1"/>
  <c r="Y708" i="1"/>
  <c r="W708" i="1"/>
  <c r="V708" i="1"/>
  <c r="U708" i="1"/>
  <c r="T708" i="1"/>
  <c r="S708" i="1"/>
  <c r="R708" i="1"/>
  <c r="Q708" i="1"/>
  <c r="P708" i="1"/>
  <c r="O708" i="1"/>
  <c r="N708" i="1"/>
  <c r="M708" i="1"/>
  <c r="K708" i="1"/>
  <c r="H708" i="1"/>
  <c r="G708" i="1"/>
  <c r="AI707" i="1"/>
  <c r="AH707" i="1"/>
  <c r="AG707" i="1"/>
  <c r="AF707" i="1"/>
  <c r="AE707" i="1"/>
  <c r="AD707" i="1"/>
  <c r="AC707" i="1"/>
  <c r="AB707" i="1"/>
  <c r="AA707" i="1"/>
  <c r="Z707" i="1"/>
  <c r="Y707" i="1"/>
  <c r="W707" i="1"/>
  <c r="V707" i="1"/>
  <c r="U707" i="1"/>
  <c r="T707" i="1"/>
  <c r="S707" i="1"/>
  <c r="R707" i="1"/>
  <c r="Q707" i="1"/>
  <c r="P707" i="1"/>
  <c r="O707" i="1"/>
  <c r="N707" i="1"/>
  <c r="M707" i="1"/>
  <c r="K707" i="1"/>
  <c r="H707" i="1"/>
  <c r="AX707" i="1" s="1"/>
  <c r="AZ61" i="1" s="1"/>
  <c r="G707" i="1"/>
  <c r="G61" i="1" s="1"/>
  <c r="AI706" i="1"/>
  <c r="AH706" i="1"/>
  <c r="AG706" i="1"/>
  <c r="AF706" i="1"/>
  <c r="AE706" i="1"/>
  <c r="AD706" i="1"/>
  <c r="AC706" i="1"/>
  <c r="AB706" i="1"/>
  <c r="AA706" i="1"/>
  <c r="Z706" i="1"/>
  <c r="Y706" i="1"/>
  <c r="W706" i="1"/>
  <c r="V706" i="1"/>
  <c r="U706" i="1"/>
  <c r="T706" i="1"/>
  <c r="S706" i="1"/>
  <c r="R706" i="1"/>
  <c r="Q706" i="1"/>
  <c r="P706" i="1"/>
  <c r="O706" i="1"/>
  <c r="N706" i="1"/>
  <c r="M706" i="1"/>
  <c r="K706" i="1"/>
  <c r="H706" i="1"/>
  <c r="AX706" i="1" s="1"/>
  <c r="AZ60" i="1" s="1"/>
  <c r="G706" i="1"/>
  <c r="G60" i="1" s="1"/>
  <c r="AI705" i="1"/>
  <c r="AH705" i="1"/>
  <c r="AG705" i="1"/>
  <c r="AF705" i="1"/>
  <c r="AE705" i="1"/>
  <c r="AD705" i="1"/>
  <c r="AC705" i="1"/>
  <c r="AB705" i="1"/>
  <c r="AA705" i="1"/>
  <c r="Z705" i="1"/>
  <c r="Y705" i="1"/>
  <c r="W705" i="1"/>
  <c r="V705" i="1"/>
  <c r="U705" i="1"/>
  <c r="T705" i="1"/>
  <c r="S705" i="1"/>
  <c r="R705" i="1"/>
  <c r="Q705" i="1"/>
  <c r="P705" i="1"/>
  <c r="O705" i="1"/>
  <c r="N705" i="1"/>
  <c r="M705" i="1"/>
  <c r="K705" i="1"/>
  <c r="H705" i="1"/>
  <c r="AX705" i="1" s="1"/>
  <c r="AZ59" i="1" s="1"/>
  <c r="G705" i="1"/>
  <c r="G59" i="1" s="1"/>
  <c r="AI704" i="1"/>
  <c r="AH704" i="1"/>
  <c r="AG704" i="1"/>
  <c r="AF704" i="1"/>
  <c r="AE704" i="1"/>
  <c r="AD704" i="1"/>
  <c r="AC704" i="1"/>
  <c r="AB704" i="1"/>
  <c r="AA704" i="1"/>
  <c r="Z704" i="1"/>
  <c r="Y704" i="1"/>
  <c r="W704" i="1"/>
  <c r="V704" i="1"/>
  <c r="U704" i="1"/>
  <c r="T704" i="1"/>
  <c r="S704" i="1"/>
  <c r="R704" i="1"/>
  <c r="Q704" i="1"/>
  <c r="P704" i="1"/>
  <c r="O704" i="1"/>
  <c r="N704" i="1"/>
  <c r="M704" i="1"/>
  <c r="K704" i="1"/>
  <c r="K58" i="1" s="1"/>
  <c r="H704" i="1"/>
  <c r="H58" i="1" s="1"/>
  <c r="G704" i="1"/>
  <c r="G58" i="1" s="1"/>
  <c r="AI703" i="1"/>
  <c r="AH703" i="1"/>
  <c r="AG703" i="1"/>
  <c r="AF703" i="1"/>
  <c r="AE703" i="1"/>
  <c r="AD703" i="1"/>
  <c r="AC703" i="1"/>
  <c r="AB703" i="1"/>
  <c r="AA703" i="1"/>
  <c r="Z703" i="1"/>
  <c r="Y703" i="1"/>
  <c r="W703" i="1"/>
  <c r="V703" i="1"/>
  <c r="U703" i="1"/>
  <c r="T703" i="1"/>
  <c r="S703" i="1"/>
  <c r="R703" i="1"/>
  <c r="Q703" i="1"/>
  <c r="P703" i="1"/>
  <c r="O703" i="1"/>
  <c r="N703" i="1"/>
  <c r="M703" i="1"/>
  <c r="K703" i="1"/>
  <c r="K57" i="1" s="1"/>
  <c r="H703" i="1"/>
  <c r="AX703" i="1" s="1"/>
  <c r="AZ57" i="1" s="1"/>
  <c r="G703" i="1"/>
  <c r="G57" i="1" s="1"/>
  <c r="AI702" i="1"/>
  <c r="AH702" i="1"/>
  <c r="AG702" i="1"/>
  <c r="AF702" i="1"/>
  <c r="AE702" i="1"/>
  <c r="AD702" i="1"/>
  <c r="AC702" i="1"/>
  <c r="AB702" i="1"/>
  <c r="AA702" i="1"/>
  <c r="Z702" i="1"/>
  <c r="Y702" i="1"/>
  <c r="W702" i="1"/>
  <c r="V702" i="1"/>
  <c r="U702" i="1"/>
  <c r="T702" i="1"/>
  <c r="S702" i="1"/>
  <c r="R702" i="1"/>
  <c r="Q702" i="1"/>
  <c r="P702" i="1"/>
  <c r="O702" i="1"/>
  <c r="N702" i="1"/>
  <c r="M702" i="1"/>
  <c r="K702" i="1"/>
  <c r="K56" i="1" s="1"/>
  <c r="H702" i="1"/>
  <c r="G702" i="1"/>
  <c r="G56" i="1" s="1"/>
  <c r="AI701" i="1"/>
  <c r="AH701" i="1"/>
  <c r="AG701" i="1"/>
  <c r="AF701" i="1"/>
  <c r="AE701" i="1"/>
  <c r="AD701" i="1"/>
  <c r="AC701" i="1"/>
  <c r="AB701" i="1"/>
  <c r="AA701" i="1"/>
  <c r="Z701" i="1"/>
  <c r="Y701" i="1"/>
  <c r="W701" i="1"/>
  <c r="V701" i="1"/>
  <c r="U701" i="1"/>
  <c r="T701" i="1"/>
  <c r="S701" i="1"/>
  <c r="R701" i="1"/>
  <c r="Q701" i="1"/>
  <c r="P701" i="1"/>
  <c r="O701" i="1"/>
  <c r="N701" i="1"/>
  <c r="M701" i="1"/>
  <c r="K701" i="1"/>
  <c r="H701" i="1"/>
  <c r="AX701" i="1" s="1"/>
  <c r="AZ55" i="1" s="1"/>
  <c r="G701" i="1"/>
  <c r="G55" i="1" s="1"/>
  <c r="AI700" i="1"/>
  <c r="AH700" i="1"/>
  <c r="AG700" i="1"/>
  <c r="AF700" i="1"/>
  <c r="AE700" i="1"/>
  <c r="AD700" i="1"/>
  <c r="AC700" i="1"/>
  <c r="AB700" i="1"/>
  <c r="AA700" i="1"/>
  <c r="Z700" i="1"/>
  <c r="Y700" i="1"/>
  <c r="W700" i="1"/>
  <c r="V700" i="1"/>
  <c r="U700" i="1"/>
  <c r="T700" i="1"/>
  <c r="S700" i="1"/>
  <c r="R700" i="1"/>
  <c r="Q700" i="1"/>
  <c r="P700" i="1"/>
  <c r="O700" i="1"/>
  <c r="N700" i="1"/>
  <c r="M700" i="1"/>
  <c r="K700" i="1"/>
  <c r="K54" i="1" s="1"/>
  <c r="H700" i="1"/>
  <c r="AX700" i="1" s="1"/>
  <c r="AZ54" i="1" s="1"/>
  <c r="G700" i="1"/>
  <c r="G54" i="1" s="1"/>
  <c r="AI699" i="1"/>
  <c r="AH699" i="1"/>
  <c r="AG699" i="1"/>
  <c r="AF699" i="1"/>
  <c r="AE699" i="1"/>
  <c r="AD699" i="1"/>
  <c r="AC699" i="1"/>
  <c r="AB699" i="1"/>
  <c r="AA699" i="1"/>
  <c r="Z699" i="1"/>
  <c r="Y699" i="1"/>
  <c r="W699" i="1"/>
  <c r="V699" i="1"/>
  <c r="U699" i="1"/>
  <c r="T699" i="1"/>
  <c r="S699" i="1"/>
  <c r="R699" i="1"/>
  <c r="Q699" i="1"/>
  <c r="P699" i="1"/>
  <c r="O699" i="1"/>
  <c r="N699" i="1"/>
  <c r="M699" i="1"/>
  <c r="K699" i="1"/>
  <c r="K53" i="1" s="1"/>
  <c r="H699" i="1"/>
  <c r="H53" i="1" s="1"/>
  <c r="G699" i="1"/>
  <c r="AI698" i="1"/>
  <c r="AH698" i="1"/>
  <c r="AG698" i="1"/>
  <c r="AF698" i="1"/>
  <c r="AE698" i="1"/>
  <c r="AD698" i="1"/>
  <c r="AC698" i="1"/>
  <c r="AB698" i="1"/>
  <c r="AA698" i="1"/>
  <c r="Z698" i="1"/>
  <c r="Y698" i="1"/>
  <c r="W698" i="1"/>
  <c r="V698" i="1"/>
  <c r="U698" i="1"/>
  <c r="T698" i="1"/>
  <c r="S698" i="1"/>
  <c r="R698" i="1"/>
  <c r="Q698" i="1"/>
  <c r="P698" i="1"/>
  <c r="O698" i="1"/>
  <c r="N698" i="1"/>
  <c r="M698" i="1"/>
  <c r="K698" i="1"/>
  <c r="K52" i="1" s="1"/>
  <c r="H698" i="1"/>
  <c r="AX698" i="1" s="1"/>
  <c r="AZ52" i="1" s="1"/>
  <c r="G698" i="1"/>
  <c r="AI697" i="1"/>
  <c r="AH697" i="1"/>
  <c r="AG697" i="1"/>
  <c r="AF697" i="1"/>
  <c r="AE697" i="1"/>
  <c r="AD697" i="1"/>
  <c r="AC697" i="1"/>
  <c r="AB697" i="1"/>
  <c r="AA697" i="1"/>
  <c r="Z697" i="1"/>
  <c r="Y697" i="1"/>
  <c r="W697" i="1"/>
  <c r="V697" i="1"/>
  <c r="U697" i="1"/>
  <c r="T697" i="1"/>
  <c r="S697" i="1"/>
  <c r="R697" i="1"/>
  <c r="Q697" i="1"/>
  <c r="P697" i="1"/>
  <c r="O697" i="1"/>
  <c r="N697" i="1"/>
  <c r="M697" i="1"/>
  <c r="K697" i="1"/>
  <c r="H697" i="1"/>
  <c r="G697" i="1"/>
  <c r="AI696" i="1"/>
  <c r="AH696" i="1"/>
  <c r="AG696" i="1"/>
  <c r="AF696" i="1"/>
  <c r="AE696" i="1"/>
  <c r="AD696" i="1"/>
  <c r="AC696" i="1"/>
  <c r="AB696" i="1"/>
  <c r="AA696" i="1"/>
  <c r="Z696" i="1"/>
  <c r="Y696" i="1"/>
  <c r="W696" i="1"/>
  <c r="V696" i="1"/>
  <c r="U696" i="1"/>
  <c r="T696" i="1"/>
  <c r="S696" i="1"/>
  <c r="R696" i="1"/>
  <c r="Q696" i="1"/>
  <c r="P696" i="1"/>
  <c r="O696" i="1"/>
  <c r="N696" i="1"/>
  <c r="M696" i="1"/>
  <c r="K696" i="1"/>
  <c r="H696" i="1"/>
  <c r="AX696" i="1" s="1"/>
  <c r="G696" i="1"/>
  <c r="G50" i="1" s="1"/>
  <c r="AI695" i="1"/>
  <c r="AH695" i="1"/>
  <c r="AG695" i="1"/>
  <c r="AF695" i="1"/>
  <c r="AE695" i="1"/>
  <c r="AD695" i="1"/>
  <c r="AC695" i="1"/>
  <c r="AB695" i="1"/>
  <c r="AA695" i="1"/>
  <c r="Z695" i="1"/>
  <c r="Y695" i="1"/>
  <c r="W695" i="1"/>
  <c r="V695" i="1"/>
  <c r="U695" i="1"/>
  <c r="T695" i="1"/>
  <c r="S695" i="1"/>
  <c r="R695" i="1"/>
  <c r="Q695" i="1"/>
  <c r="P695" i="1"/>
  <c r="O695" i="1"/>
  <c r="N695" i="1"/>
  <c r="M695" i="1"/>
  <c r="K695" i="1"/>
  <c r="K49" i="1" s="1"/>
  <c r="H695" i="1"/>
  <c r="G695" i="1"/>
  <c r="G49" i="1" s="1"/>
  <c r="AI694" i="1"/>
  <c r="AH694" i="1"/>
  <c r="AG694" i="1"/>
  <c r="AF694" i="1"/>
  <c r="AE694" i="1"/>
  <c r="AD694" i="1"/>
  <c r="AC694" i="1"/>
  <c r="AB694" i="1"/>
  <c r="AA694" i="1"/>
  <c r="Z694" i="1"/>
  <c r="Y694" i="1"/>
  <c r="W694" i="1"/>
  <c r="V694" i="1"/>
  <c r="U694" i="1"/>
  <c r="T694" i="1"/>
  <c r="S694" i="1"/>
  <c r="R694" i="1"/>
  <c r="Q694" i="1"/>
  <c r="P694" i="1"/>
  <c r="O694" i="1"/>
  <c r="N694" i="1"/>
  <c r="M694" i="1"/>
  <c r="K694" i="1"/>
  <c r="H694" i="1"/>
  <c r="H384" i="1" s="1"/>
  <c r="G694" i="1"/>
  <c r="G48" i="1" s="1"/>
  <c r="AI693" i="1"/>
  <c r="AH693" i="1"/>
  <c r="AG693" i="1"/>
  <c r="AF693" i="1"/>
  <c r="AE693" i="1"/>
  <c r="AD693" i="1"/>
  <c r="AC693" i="1"/>
  <c r="AB693" i="1"/>
  <c r="AA693" i="1"/>
  <c r="Z693" i="1"/>
  <c r="Y693" i="1"/>
  <c r="W693" i="1"/>
  <c r="V693" i="1"/>
  <c r="U693" i="1"/>
  <c r="T693" i="1"/>
  <c r="S693" i="1"/>
  <c r="R693" i="1"/>
  <c r="Q693" i="1"/>
  <c r="P693" i="1"/>
  <c r="O693" i="1"/>
  <c r="N693" i="1"/>
  <c r="M693" i="1"/>
  <c r="K693" i="1"/>
  <c r="K47" i="1" s="1"/>
  <c r="H693" i="1"/>
  <c r="AX693" i="1" s="1"/>
  <c r="AZ47" i="1" s="1"/>
  <c r="G693" i="1"/>
  <c r="G47" i="1" s="1"/>
  <c r="AI692" i="1"/>
  <c r="AH692" i="1"/>
  <c r="AG692" i="1"/>
  <c r="AF692" i="1"/>
  <c r="AE692" i="1"/>
  <c r="AD692" i="1"/>
  <c r="AC692" i="1"/>
  <c r="AB692" i="1"/>
  <c r="AA692" i="1"/>
  <c r="Z692" i="1"/>
  <c r="Y692" i="1"/>
  <c r="W692" i="1"/>
  <c r="V692" i="1"/>
  <c r="U692" i="1"/>
  <c r="T692" i="1"/>
  <c r="S692" i="1"/>
  <c r="R692" i="1"/>
  <c r="Q692" i="1"/>
  <c r="P692" i="1"/>
  <c r="O692" i="1"/>
  <c r="N692" i="1"/>
  <c r="M692" i="1"/>
  <c r="K692" i="1"/>
  <c r="H692" i="1"/>
  <c r="AX692" i="1" s="1"/>
  <c r="AZ46" i="1" s="1"/>
  <c r="G692" i="1"/>
  <c r="G46" i="1" s="1"/>
  <c r="AI691" i="1"/>
  <c r="AH691" i="1"/>
  <c r="AG691" i="1"/>
  <c r="AF691" i="1"/>
  <c r="AE691" i="1"/>
  <c r="AD691" i="1"/>
  <c r="AC691" i="1"/>
  <c r="AB691" i="1"/>
  <c r="AA691" i="1"/>
  <c r="Z691" i="1"/>
  <c r="Y691" i="1"/>
  <c r="W691" i="1"/>
  <c r="V691" i="1"/>
  <c r="U691" i="1"/>
  <c r="T691" i="1"/>
  <c r="S691" i="1"/>
  <c r="R691" i="1"/>
  <c r="Q691" i="1"/>
  <c r="P691" i="1"/>
  <c r="O691" i="1"/>
  <c r="N691" i="1"/>
  <c r="M691" i="1"/>
  <c r="K691" i="1"/>
  <c r="K45" i="1" s="1"/>
  <c r="H691" i="1"/>
  <c r="H45" i="1" s="1"/>
  <c r="G691" i="1"/>
  <c r="G45" i="1" s="1"/>
  <c r="AI690" i="1"/>
  <c r="AH690" i="1"/>
  <c r="AG690" i="1"/>
  <c r="AF690" i="1"/>
  <c r="AE690" i="1"/>
  <c r="AD690" i="1"/>
  <c r="AC690" i="1"/>
  <c r="AB690" i="1"/>
  <c r="AA690" i="1"/>
  <c r="Z690" i="1"/>
  <c r="Y690" i="1"/>
  <c r="W690" i="1"/>
  <c r="V690" i="1"/>
  <c r="U690" i="1"/>
  <c r="T690" i="1"/>
  <c r="S690" i="1"/>
  <c r="R690" i="1"/>
  <c r="Q690" i="1"/>
  <c r="P690" i="1"/>
  <c r="O690" i="1"/>
  <c r="N690" i="1"/>
  <c r="M690" i="1"/>
  <c r="K690" i="1"/>
  <c r="K44" i="1" s="1"/>
  <c r="H690" i="1"/>
  <c r="G690" i="1"/>
  <c r="G44" i="1" s="1"/>
  <c r="AI689" i="1"/>
  <c r="AH689" i="1"/>
  <c r="AG689" i="1"/>
  <c r="AF689" i="1"/>
  <c r="AE689" i="1"/>
  <c r="AD689" i="1"/>
  <c r="AC689" i="1"/>
  <c r="AB689" i="1"/>
  <c r="AA689" i="1"/>
  <c r="Z689" i="1"/>
  <c r="Y689" i="1"/>
  <c r="W689" i="1"/>
  <c r="V689" i="1"/>
  <c r="U689" i="1"/>
  <c r="T689" i="1"/>
  <c r="S689" i="1"/>
  <c r="R689" i="1"/>
  <c r="Q689" i="1"/>
  <c r="P689" i="1"/>
  <c r="O689" i="1"/>
  <c r="N689" i="1"/>
  <c r="M689" i="1"/>
  <c r="K689" i="1"/>
  <c r="K43" i="1" s="1"/>
  <c r="H689" i="1"/>
  <c r="H43" i="1" s="1"/>
  <c r="G689" i="1"/>
  <c r="G43" i="1" s="1"/>
  <c r="AI688" i="1"/>
  <c r="AH688" i="1"/>
  <c r="AG688" i="1"/>
  <c r="AF688" i="1"/>
  <c r="AE688" i="1"/>
  <c r="AD688" i="1"/>
  <c r="AC688" i="1"/>
  <c r="AB688" i="1"/>
  <c r="AA688" i="1"/>
  <c r="Z688" i="1"/>
  <c r="Y688" i="1"/>
  <c r="W688" i="1"/>
  <c r="V688" i="1"/>
  <c r="U688" i="1"/>
  <c r="T688" i="1"/>
  <c r="S688" i="1"/>
  <c r="R688" i="1"/>
  <c r="Q688" i="1"/>
  <c r="P688" i="1"/>
  <c r="O688" i="1"/>
  <c r="N688" i="1"/>
  <c r="M688" i="1"/>
  <c r="K688" i="1"/>
  <c r="K42" i="1" s="1"/>
  <c r="H688" i="1"/>
  <c r="H42" i="1" s="1"/>
  <c r="G688" i="1"/>
  <c r="G42" i="1" s="1"/>
  <c r="AI687" i="1"/>
  <c r="AH687" i="1"/>
  <c r="AG687" i="1"/>
  <c r="AF687" i="1"/>
  <c r="AE687" i="1"/>
  <c r="AD687" i="1"/>
  <c r="AC687" i="1"/>
  <c r="AB687" i="1"/>
  <c r="AA687" i="1"/>
  <c r="Z687" i="1"/>
  <c r="Y687" i="1"/>
  <c r="W687" i="1"/>
  <c r="V687" i="1"/>
  <c r="U687" i="1"/>
  <c r="T687" i="1"/>
  <c r="S687" i="1"/>
  <c r="R687" i="1"/>
  <c r="Q687" i="1"/>
  <c r="P687" i="1"/>
  <c r="O687" i="1"/>
  <c r="N687" i="1"/>
  <c r="M687" i="1"/>
  <c r="K687" i="1"/>
  <c r="K41" i="1" s="1"/>
  <c r="H687" i="1"/>
  <c r="AX687" i="1" s="1"/>
  <c r="AZ41" i="1" s="1"/>
  <c r="G687" i="1"/>
  <c r="G41" i="1" s="1"/>
  <c r="AI686" i="1"/>
  <c r="AH686" i="1"/>
  <c r="AG686" i="1"/>
  <c r="AF686" i="1"/>
  <c r="AE686" i="1"/>
  <c r="AD686" i="1"/>
  <c r="AC686" i="1"/>
  <c r="AB686" i="1"/>
  <c r="AA686" i="1"/>
  <c r="Z686" i="1"/>
  <c r="Y686" i="1"/>
  <c r="W686" i="1"/>
  <c r="V686" i="1"/>
  <c r="U686" i="1"/>
  <c r="T686" i="1"/>
  <c r="S686" i="1"/>
  <c r="R686" i="1"/>
  <c r="Q686" i="1"/>
  <c r="P686" i="1"/>
  <c r="O686" i="1"/>
  <c r="N686" i="1"/>
  <c r="M686" i="1"/>
  <c r="K686" i="1"/>
  <c r="H686" i="1"/>
  <c r="AX686" i="1" s="1"/>
  <c r="AZ40" i="1" s="1"/>
  <c r="G686" i="1"/>
  <c r="AI685" i="1"/>
  <c r="AH685" i="1"/>
  <c r="AG685" i="1"/>
  <c r="AF685" i="1"/>
  <c r="AE685" i="1"/>
  <c r="AD685" i="1"/>
  <c r="AC685" i="1"/>
  <c r="AB685" i="1"/>
  <c r="AA685" i="1"/>
  <c r="Z685" i="1"/>
  <c r="Y685" i="1"/>
  <c r="W685" i="1"/>
  <c r="V685" i="1"/>
  <c r="U685" i="1"/>
  <c r="T685" i="1"/>
  <c r="S685" i="1"/>
  <c r="R685" i="1"/>
  <c r="Q685" i="1"/>
  <c r="P685" i="1"/>
  <c r="O685" i="1"/>
  <c r="N685" i="1"/>
  <c r="M685" i="1"/>
  <c r="K685" i="1"/>
  <c r="H685" i="1"/>
  <c r="G685" i="1"/>
  <c r="AI684" i="1"/>
  <c r="AH684" i="1"/>
  <c r="AG684" i="1"/>
  <c r="AF684" i="1"/>
  <c r="AE684" i="1"/>
  <c r="AD684" i="1"/>
  <c r="AC684" i="1"/>
  <c r="AB684" i="1"/>
  <c r="AA684" i="1"/>
  <c r="Z684" i="1"/>
  <c r="Y684" i="1"/>
  <c r="W684" i="1"/>
  <c r="V684" i="1"/>
  <c r="U684" i="1"/>
  <c r="T684" i="1"/>
  <c r="S684" i="1"/>
  <c r="R684" i="1"/>
  <c r="Q684" i="1"/>
  <c r="P684" i="1"/>
  <c r="O684" i="1"/>
  <c r="N684" i="1"/>
  <c r="M684" i="1"/>
  <c r="K684" i="1"/>
  <c r="H684" i="1"/>
  <c r="AX684" i="1" s="1"/>
  <c r="AZ38" i="1" s="1"/>
  <c r="G684" i="1"/>
  <c r="G38" i="1" s="1"/>
  <c r="AI683" i="1"/>
  <c r="AH683" i="1"/>
  <c r="AG683" i="1"/>
  <c r="AF683" i="1"/>
  <c r="AE683" i="1"/>
  <c r="AD683" i="1"/>
  <c r="AC683" i="1"/>
  <c r="AB683" i="1"/>
  <c r="AA683" i="1"/>
  <c r="Z683" i="1"/>
  <c r="Y683" i="1"/>
  <c r="W683" i="1"/>
  <c r="V683" i="1"/>
  <c r="U683" i="1"/>
  <c r="T683" i="1"/>
  <c r="S683" i="1"/>
  <c r="R683" i="1"/>
  <c r="Q683" i="1"/>
  <c r="P683" i="1"/>
  <c r="O683" i="1"/>
  <c r="N683" i="1"/>
  <c r="M683" i="1"/>
  <c r="K683" i="1"/>
  <c r="H683" i="1"/>
  <c r="AX683" i="1" s="1"/>
  <c r="AZ37" i="1" s="1"/>
  <c r="G683" i="1"/>
  <c r="G37" i="1" s="1"/>
  <c r="AI682" i="1"/>
  <c r="AH682" i="1"/>
  <c r="AG682" i="1"/>
  <c r="AF682" i="1"/>
  <c r="AE682" i="1"/>
  <c r="AD682" i="1"/>
  <c r="AC682" i="1"/>
  <c r="AB682" i="1"/>
  <c r="AA682" i="1"/>
  <c r="Z682" i="1"/>
  <c r="Y682" i="1"/>
  <c r="W682" i="1"/>
  <c r="V682" i="1"/>
  <c r="U682" i="1"/>
  <c r="T682" i="1"/>
  <c r="S682" i="1"/>
  <c r="R682" i="1"/>
  <c r="Q682" i="1"/>
  <c r="P682" i="1"/>
  <c r="O682" i="1"/>
  <c r="N682" i="1"/>
  <c r="M682" i="1"/>
  <c r="K682" i="1"/>
  <c r="H682" i="1"/>
  <c r="H36" i="1" s="1"/>
  <c r="G682" i="1"/>
  <c r="G36" i="1" s="1"/>
  <c r="AI681" i="1"/>
  <c r="AH681" i="1"/>
  <c r="AG681" i="1"/>
  <c r="AF681" i="1"/>
  <c r="AE681" i="1"/>
  <c r="AD681" i="1"/>
  <c r="AC681" i="1"/>
  <c r="AB681" i="1"/>
  <c r="AA681" i="1"/>
  <c r="Z681" i="1"/>
  <c r="Y681" i="1"/>
  <c r="W681" i="1"/>
  <c r="V681" i="1"/>
  <c r="U681" i="1"/>
  <c r="T681" i="1"/>
  <c r="S681" i="1"/>
  <c r="R681" i="1"/>
  <c r="Q681" i="1"/>
  <c r="P681" i="1"/>
  <c r="O681" i="1"/>
  <c r="N681" i="1"/>
  <c r="M681" i="1"/>
  <c r="K681" i="1"/>
  <c r="K35" i="1" s="1"/>
  <c r="H681" i="1"/>
  <c r="G681" i="1"/>
  <c r="G35" i="1" s="1"/>
  <c r="AI680" i="1"/>
  <c r="AH680" i="1"/>
  <c r="AG680" i="1"/>
  <c r="AF680" i="1"/>
  <c r="AE680" i="1"/>
  <c r="AD680" i="1"/>
  <c r="AC680" i="1"/>
  <c r="AB680" i="1"/>
  <c r="AA680" i="1"/>
  <c r="Z680" i="1"/>
  <c r="Y680" i="1"/>
  <c r="W680" i="1"/>
  <c r="V680" i="1"/>
  <c r="U680" i="1"/>
  <c r="T680" i="1"/>
  <c r="S680" i="1"/>
  <c r="R680" i="1"/>
  <c r="Q680" i="1"/>
  <c r="P680" i="1"/>
  <c r="O680" i="1"/>
  <c r="N680" i="1"/>
  <c r="M680" i="1"/>
  <c r="K680" i="1"/>
  <c r="H680" i="1"/>
  <c r="AX680" i="1" s="1"/>
  <c r="AZ34" i="1" s="1"/>
  <c r="G680" i="1"/>
  <c r="G34" i="1" s="1"/>
  <c r="AI679" i="1"/>
  <c r="AH679" i="1"/>
  <c r="AG679" i="1"/>
  <c r="AF679" i="1"/>
  <c r="AE679" i="1"/>
  <c r="AD679" i="1"/>
  <c r="AC679" i="1"/>
  <c r="AB679" i="1"/>
  <c r="AA679" i="1"/>
  <c r="Z679" i="1"/>
  <c r="Y679" i="1"/>
  <c r="W679" i="1"/>
  <c r="V679" i="1"/>
  <c r="U679" i="1"/>
  <c r="T679" i="1"/>
  <c r="S679" i="1"/>
  <c r="R679" i="1"/>
  <c r="Q679" i="1"/>
  <c r="P679" i="1"/>
  <c r="O679" i="1"/>
  <c r="N679" i="1"/>
  <c r="M679" i="1"/>
  <c r="K679" i="1"/>
  <c r="K33" i="1" s="1"/>
  <c r="H679" i="1"/>
  <c r="G679" i="1"/>
  <c r="G33" i="1" s="1"/>
  <c r="AI678" i="1"/>
  <c r="AH678" i="1"/>
  <c r="AG678" i="1"/>
  <c r="AF678" i="1"/>
  <c r="AE678" i="1"/>
  <c r="AD678" i="1"/>
  <c r="AC678" i="1"/>
  <c r="AB678" i="1"/>
  <c r="AA678" i="1"/>
  <c r="Z678" i="1"/>
  <c r="Y678" i="1"/>
  <c r="W678" i="1"/>
  <c r="V678" i="1"/>
  <c r="U678" i="1"/>
  <c r="T678" i="1"/>
  <c r="S678" i="1"/>
  <c r="R678" i="1"/>
  <c r="Q678" i="1"/>
  <c r="P678" i="1"/>
  <c r="O678" i="1"/>
  <c r="N678" i="1"/>
  <c r="M678" i="1"/>
  <c r="K678" i="1"/>
  <c r="K32" i="1" s="1"/>
  <c r="H678" i="1"/>
  <c r="AX678" i="1" s="1"/>
  <c r="AZ32" i="1" s="1"/>
  <c r="G678" i="1"/>
  <c r="G32" i="1" s="1"/>
  <c r="AI677" i="1"/>
  <c r="AH677" i="1"/>
  <c r="AG677" i="1"/>
  <c r="AF677" i="1"/>
  <c r="AE677" i="1"/>
  <c r="AD677" i="1"/>
  <c r="AC677" i="1"/>
  <c r="AB677" i="1"/>
  <c r="AA677" i="1"/>
  <c r="Z677" i="1"/>
  <c r="Y677" i="1"/>
  <c r="W677" i="1"/>
  <c r="V677" i="1"/>
  <c r="U677" i="1"/>
  <c r="T677" i="1"/>
  <c r="S677" i="1"/>
  <c r="R677" i="1"/>
  <c r="Q677" i="1"/>
  <c r="P677" i="1"/>
  <c r="O677" i="1"/>
  <c r="N677" i="1"/>
  <c r="M677" i="1"/>
  <c r="K677" i="1"/>
  <c r="K31" i="1" s="1"/>
  <c r="H677" i="1"/>
  <c r="H31" i="1" s="1"/>
  <c r="G677" i="1"/>
  <c r="G31" i="1" s="1"/>
  <c r="AI676" i="1"/>
  <c r="AH676" i="1"/>
  <c r="AG676" i="1"/>
  <c r="AF676" i="1"/>
  <c r="AE676" i="1"/>
  <c r="AD676" i="1"/>
  <c r="AC676" i="1"/>
  <c r="AB676" i="1"/>
  <c r="AA676" i="1"/>
  <c r="Z676" i="1"/>
  <c r="Y676" i="1"/>
  <c r="W676" i="1"/>
  <c r="V676" i="1"/>
  <c r="U676" i="1"/>
  <c r="T676" i="1"/>
  <c r="S676" i="1"/>
  <c r="R676" i="1"/>
  <c r="Q676" i="1"/>
  <c r="P676" i="1"/>
  <c r="O676" i="1"/>
  <c r="N676" i="1"/>
  <c r="M676" i="1"/>
  <c r="K676" i="1"/>
  <c r="K30" i="1" s="1"/>
  <c r="H676" i="1"/>
  <c r="AX676" i="1" s="1"/>
  <c r="AZ30" i="1" s="1"/>
  <c r="G676" i="1"/>
  <c r="G30" i="1" s="1"/>
  <c r="AI675" i="1"/>
  <c r="AH675" i="1"/>
  <c r="AG675" i="1"/>
  <c r="AF675" i="1"/>
  <c r="AE675" i="1"/>
  <c r="AD675" i="1"/>
  <c r="AC675" i="1"/>
  <c r="AB675" i="1"/>
  <c r="AA675" i="1"/>
  <c r="Z675" i="1"/>
  <c r="Y675" i="1"/>
  <c r="W675" i="1"/>
  <c r="V675" i="1"/>
  <c r="U675" i="1"/>
  <c r="T675" i="1"/>
  <c r="S675" i="1"/>
  <c r="R675" i="1"/>
  <c r="Q675" i="1"/>
  <c r="P675" i="1"/>
  <c r="O675" i="1"/>
  <c r="N675" i="1"/>
  <c r="M675" i="1"/>
  <c r="K675" i="1"/>
  <c r="H675" i="1"/>
  <c r="G675" i="1"/>
  <c r="AI674" i="1"/>
  <c r="AH674" i="1"/>
  <c r="AG674" i="1"/>
  <c r="AF674" i="1"/>
  <c r="AE674" i="1"/>
  <c r="AD674" i="1"/>
  <c r="AC674" i="1"/>
  <c r="AB674" i="1"/>
  <c r="AA674" i="1"/>
  <c r="Z674" i="1"/>
  <c r="Y674" i="1"/>
  <c r="W674" i="1"/>
  <c r="V674" i="1"/>
  <c r="U674" i="1"/>
  <c r="T674" i="1"/>
  <c r="S674" i="1"/>
  <c r="R674" i="1"/>
  <c r="Q674" i="1"/>
  <c r="P674" i="1"/>
  <c r="O674" i="1"/>
  <c r="N674" i="1"/>
  <c r="M674" i="1"/>
  <c r="K674" i="1"/>
  <c r="K28" i="1" s="1"/>
  <c r="H674" i="1"/>
  <c r="G674" i="1"/>
  <c r="AI673" i="1"/>
  <c r="AH673" i="1"/>
  <c r="AG673" i="1"/>
  <c r="AF673" i="1"/>
  <c r="AE673" i="1"/>
  <c r="AD673" i="1"/>
  <c r="AC673" i="1"/>
  <c r="AB673" i="1"/>
  <c r="AA673" i="1"/>
  <c r="Z673" i="1"/>
  <c r="Y673" i="1"/>
  <c r="W673" i="1"/>
  <c r="V673" i="1"/>
  <c r="U673" i="1"/>
  <c r="T673" i="1"/>
  <c r="S673" i="1"/>
  <c r="R673" i="1"/>
  <c r="Q673" i="1"/>
  <c r="P673" i="1"/>
  <c r="O673" i="1"/>
  <c r="N673" i="1"/>
  <c r="M673" i="1"/>
  <c r="K673" i="1"/>
  <c r="H673" i="1"/>
  <c r="AX673" i="1" s="1"/>
  <c r="G673" i="1"/>
  <c r="AI672" i="1"/>
  <c r="AH672" i="1"/>
  <c r="AG672" i="1"/>
  <c r="AF672" i="1"/>
  <c r="AE672" i="1"/>
  <c r="AD672" i="1"/>
  <c r="AC672" i="1"/>
  <c r="AB672" i="1"/>
  <c r="AA672" i="1"/>
  <c r="Z672" i="1"/>
  <c r="Y672" i="1"/>
  <c r="W672" i="1"/>
  <c r="V672" i="1"/>
  <c r="U672" i="1"/>
  <c r="T672" i="1"/>
  <c r="S672" i="1"/>
  <c r="R672" i="1"/>
  <c r="Q672" i="1"/>
  <c r="P672" i="1"/>
  <c r="O672" i="1"/>
  <c r="N672" i="1"/>
  <c r="M672" i="1"/>
  <c r="K672" i="1"/>
  <c r="H672" i="1"/>
  <c r="AX672" i="1" s="1"/>
  <c r="AZ26" i="1" s="1"/>
  <c r="G672" i="1"/>
  <c r="G26" i="1" s="1"/>
  <c r="AI671" i="1"/>
  <c r="AH671" i="1"/>
  <c r="AG671" i="1"/>
  <c r="AF671" i="1"/>
  <c r="AE671" i="1"/>
  <c r="AD671" i="1"/>
  <c r="AC671" i="1"/>
  <c r="AB671" i="1"/>
  <c r="AA671" i="1"/>
  <c r="Z671" i="1"/>
  <c r="Y671" i="1"/>
  <c r="W671" i="1"/>
  <c r="V671" i="1"/>
  <c r="U671" i="1"/>
  <c r="T671" i="1"/>
  <c r="S671" i="1"/>
  <c r="R671" i="1"/>
  <c r="Q671" i="1"/>
  <c r="P671" i="1"/>
  <c r="O671" i="1"/>
  <c r="N671" i="1"/>
  <c r="M671" i="1"/>
  <c r="K671" i="1"/>
  <c r="H671" i="1"/>
  <c r="G671" i="1"/>
  <c r="G25" i="1" s="1"/>
  <c r="AI670" i="1"/>
  <c r="AH670" i="1"/>
  <c r="AG670" i="1"/>
  <c r="AF670" i="1"/>
  <c r="AE670" i="1"/>
  <c r="AD670" i="1"/>
  <c r="AC670" i="1"/>
  <c r="AB670" i="1"/>
  <c r="AA670" i="1"/>
  <c r="Z670" i="1"/>
  <c r="Y670" i="1"/>
  <c r="W670" i="1"/>
  <c r="V670" i="1"/>
  <c r="U670" i="1"/>
  <c r="T670" i="1"/>
  <c r="S670" i="1"/>
  <c r="R670" i="1"/>
  <c r="Q670" i="1"/>
  <c r="P670" i="1"/>
  <c r="O670" i="1"/>
  <c r="N670" i="1"/>
  <c r="M670" i="1"/>
  <c r="K670" i="1"/>
  <c r="K24" i="1" s="1"/>
  <c r="H670" i="1"/>
  <c r="G670" i="1"/>
  <c r="G24" i="1" s="1"/>
  <c r="AI669" i="1"/>
  <c r="AH669" i="1"/>
  <c r="AG669" i="1"/>
  <c r="AF669" i="1"/>
  <c r="AE669" i="1"/>
  <c r="AD669" i="1"/>
  <c r="AC669" i="1"/>
  <c r="AB669" i="1"/>
  <c r="AA669" i="1"/>
  <c r="Z669" i="1"/>
  <c r="Y669" i="1"/>
  <c r="W669" i="1"/>
  <c r="V669" i="1"/>
  <c r="U669" i="1"/>
  <c r="T669" i="1"/>
  <c r="S669" i="1"/>
  <c r="R669" i="1"/>
  <c r="Q669" i="1"/>
  <c r="P669" i="1"/>
  <c r="O669" i="1"/>
  <c r="N669" i="1"/>
  <c r="M669" i="1"/>
  <c r="K669" i="1"/>
  <c r="H669" i="1"/>
  <c r="AX669" i="1" s="1"/>
  <c r="AZ23" i="1" s="1"/>
  <c r="G669" i="1"/>
  <c r="G23" i="1" s="1"/>
  <c r="AI668" i="1"/>
  <c r="AH668" i="1"/>
  <c r="AG668" i="1"/>
  <c r="AF668" i="1"/>
  <c r="AE668" i="1"/>
  <c r="AD668" i="1"/>
  <c r="AC668" i="1"/>
  <c r="AB668" i="1"/>
  <c r="AA668" i="1"/>
  <c r="Z668" i="1"/>
  <c r="Y668" i="1"/>
  <c r="W668" i="1"/>
  <c r="V668" i="1"/>
  <c r="U668" i="1"/>
  <c r="T668" i="1"/>
  <c r="S668" i="1"/>
  <c r="R668" i="1"/>
  <c r="Q668" i="1"/>
  <c r="P668" i="1"/>
  <c r="O668" i="1"/>
  <c r="N668" i="1"/>
  <c r="M668" i="1"/>
  <c r="K668" i="1"/>
  <c r="K22" i="1" s="1"/>
  <c r="H668" i="1"/>
  <c r="H22" i="1" s="1"/>
  <c r="G668" i="1"/>
  <c r="G22" i="1" s="1"/>
  <c r="AI667" i="1"/>
  <c r="AH667" i="1"/>
  <c r="AG667" i="1"/>
  <c r="AF667" i="1"/>
  <c r="AE667" i="1"/>
  <c r="AD667" i="1"/>
  <c r="AC667" i="1"/>
  <c r="AB667" i="1"/>
  <c r="AA667" i="1"/>
  <c r="Z667" i="1"/>
  <c r="Y667" i="1"/>
  <c r="W667" i="1"/>
  <c r="V667" i="1"/>
  <c r="U667" i="1"/>
  <c r="T667" i="1"/>
  <c r="S667" i="1"/>
  <c r="R667" i="1"/>
  <c r="Q667" i="1"/>
  <c r="P667" i="1"/>
  <c r="O667" i="1"/>
  <c r="N667" i="1"/>
  <c r="M667" i="1"/>
  <c r="K667" i="1"/>
  <c r="K21" i="1" s="1"/>
  <c r="H667" i="1"/>
  <c r="AX667" i="1" s="1"/>
  <c r="AZ21" i="1" s="1"/>
  <c r="G667" i="1"/>
  <c r="G21" i="1" s="1"/>
  <c r="AI666" i="1"/>
  <c r="AH666" i="1"/>
  <c r="AG666" i="1"/>
  <c r="AF666" i="1"/>
  <c r="AE666" i="1"/>
  <c r="AD666" i="1"/>
  <c r="AC666" i="1"/>
  <c r="AB666" i="1"/>
  <c r="AA666" i="1"/>
  <c r="Z666" i="1"/>
  <c r="Y666" i="1"/>
  <c r="W666" i="1"/>
  <c r="V666" i="1"/>
  <c r="U666" i="1"/>
  <c r="T666" i="1"/>
  <c r="S666" i="1"/>
  <c r="R666" i="1"/>
  <c r="Q666" i="1"/>
  <c r="P666" i="1"/>
  <c r="O666" i="1"/>
  <c r="N666" i="1"/>
  <c r="M666" i="1"/>
  <c r="K666" i="1"/>
  <c r="K20" i="1" s="1"/>
  <c r="H666" i="1"/>
  <c r="G666" i="1"/>
  <c r="G20" i="1" s="1"/>
  <c r="AI665" i="1"/>
  <c r="AH665" i="1"/>
  <c r="AG665" i="1"/>
  <c r="AF665" i="1"/>
  <c r="AE665" i="1"/>
  <c r="AD665" i="1"/>
  <c r="AC665" i="1"/>
  <c r="AB665" i="1"/>
  <c r="AA665" i="1"/>
  <c r="Z665" i="1"/>
  <c r="Y665" i="1"/>
  <c r="W665" i="1"/>
  <c r="V665" i="1"/>
  <c r="U665" i="1"/>
  <c r="T665" i="1"/>
  <c r="S665" i="1"/>
  <c r="R665" i="1"/>
  <c r="Q665" i="1"/>
  <c r="P665" i="1"/>
  <c r="O665" i="1"/>
  <c r="N665" i="1"/>
  <c r="M665" i="1"/>
  <c r="K665" i="1"/>
  <c r="K19" i="1" s="1"/>
  <c r="H665" i="1"/>
  <c r="G665" i="1"/>
  <c r="G19" i="1" s="1"/>
  <c r="AI664" i="1"/>
  <c r="AH664" i="1"/>
  <c r="AG664" i="1"/>
  <c r="AF664" i="1"/>
  <c r="AE664" i="1"/>
  <c r="AD664" i="1"/>
  <c r="AC664" i="1"/>
  <c r="AB664" i="1"/>
  <c r="AA664" i="1"/>
  <c r="Z664" i="1"/>
  <c r="Y664" i="1"/>
  <c r="W664" i="1"/>
  <c r="V664" i="1"/>
  <c r="U664" i="1"/>
  <c r="T664" i="1"/>
  <c r="S664" i="1"/>
  <c r="R664" i="1"/>
  <c r="Q664" i="1"/>
  <c r="P664" i="1"/>
  <c r="O664" i="1"/>
  <c r="N664" i="1"/>
  <c r="M664" i="1"/>
  <c r="K664" i="1"/>
  <c r="K18" i="1" s="1"/>
  <c r="H664" i="1"/>
  <c r="H354" i="1" s="1"/>
  <c r="G664" i="1"/>
  <c r="G18" i="1" s="1"/>
  <c r="AI663" i="1"/>
  <c r="AH663" i="1"/>
  <c r="AG663" i="1"/>
  <c r="AF663" i="1"/>
  <c r="AE663" i="1"/>
  <c r="AD663" i="1"/>
  <c r="AC663" i="1"/>
  <c r="AB663" i="1"/>
  <c r="AA663" i="1"/>
  <c r="Z663" i="1"/>
  <c r="Y663" i="1"/>
  <c r="W663" i="1"/>
  <c r="V663" i="1"/>
  <c r="U663" i="1"/>
  <c r="T663" i="1"/>
  <c r="S663" i="1"/>
  <c r="R663" i="1"/>
  <c r="Q663" i="1"/>
  <c r="P663" i="1"/>
  <c r="O663" i="1"/>
  <c r="N663" i="1"/>
  <c r="M663" i="1"/>
  <c r="K663" i="1"/>
  <c r="K17" i="1" s="1"/>
  <c r="H663" i="1"/>
  <c r="G663" i="1"/>
  <c r="G17" i="1" s="1"/>
  <c r="AI662" i="1"/>
  <c r="AH662" i="1"/>
  <c r="AG662" i="1"/>
  <c r="AF662" i="1"/>
  <c r="AE662" i="1"/>
  <c r="AD662" i="1"/>
  <c r="AC662" i="1"/>
  <c r="AB662" i="1"/>
  <c r="AA662" i="1"/>
  <c r="Z662" i="1"/>
  <c r="Y662" i="1"/>
  <c r="W662" i="1"/>
  <c r="V662" i="1"/>
  <c r="U662" i="1"/>
  <c r="T662" i="1"/>
  <c r="S662" i="1"/>
  <c r="R662" i="1"/>
  <c r="Q662" i="1"/>
  <c r="P662" i="1"/>
  <c r="O662" i="1"/>
  <c r="N662" i="1"/>
  <c r="M662" i="1"/>
  <c r="K662" i="1"/>
  <c r="K16" i="1" s="1"/>
  <c r="H662" i="1"/>
  <c r="H352" i="1" s="1"/>
  <c r="G662" i="1"/>
  <c r="AI661" i="1"/>
  <c r="AH661" i="1"/>
  <c r="AG661" i="1"/>
  <c r="AF661" i="1"/>
  <c r="AE661" i="1"/>
  <c r="AD661" i="1"/>
  <c r="AC661" i="1"/>
  <c r="AB661" i="1"/>
  <c r="AA661" i="1"/>
  <c r="Z661" i="1"/>
  <c r="Y661" i="1"/>
  <c r="W661" i="1"/>
  <c r="V661" i="1"/>
  <c r="U661" i="1"/>
  <c r="T661" i="1"/>
  <c r="S661" i="1"/>
  <c r="R661" i="1"/>
  <c r="Q661" i="1"/>
  <c r="P661" i="1"/>
  <c r="O661" i="1"/>
  <c r="N661" i="1"/>
  <c r="M661" i="1"/>
  <c r="K661" i="1"/>
  <c r="K15" i="1" s="1"/>
  <c r="H661" i="1"/>
  <c r="G661" i="1"/>
  <c r="AI660" i="1"/>
  <c r="AH660" i="1"/>
  <c r="AG660" i="1"/>
  <c r="AF660" i="1"/>
  <c r="AE660" i="1"/>
  <c r="AD660" i="1"/>
  <c r="AC660" i="1"/>
  <c r="AB660" i="1"/>
  <c r="AA660" i="1"/>
  <c r="Z660" i="1"/>
  <c r="Y660" i="1"/>
  <c r="W660" i="1"/>
  <c r="V660" i="1"/>
  <c r="U660" i="1"/>
  <c r="T660" i="1"/>
  <c r="S660" i="1"/>
  <c r="R660" i="1"/>
  <c r="Q660" i="1"/>
  <c r="P660" i="1"/>
  <c r="O660" i="1"/>
  <c r="N660" i="1"/>
  <c r="M660" i="1"/>
  <c r="K660" i="1"/>
  <c r="H660" i="1"/>
  <c r="G660" i="1"/>
  <c r="AI659" i="1"/>
  <c r="AH659" i="1"/>
  <c r="AG659" i="1"/>
  <c r="AF659" i="1"/>
  <c r="AE659" i="1"/>
  <c r="AD659" i="1"/>
  <c r="AC659" i="1"/>
  <c r="AB659" i="1"/>
  <c r="AA659" i="1"/>
  <c r="Z659" i="1"/>
  <c r="Y659" i="1"/>
  <c r="W659" i="1"/>
  <c r="V659" i="1"/>
  <c r="U659" i="1"/>
  <c r="T659" i="1"/>
  <c r="S659" i="1"/>
  <c r="R659" i="1"/>
  <c r="Q659" i="1"/>
  <c r="P659" i="1"/>
  <c r="O659" i="1"/>
  <c r="N659" i="1"/>
  <c r="M659" i="1"/>
  <c r="K659" i="1"/>
  <c r="H659" i="1"/>
  <c r="G659" i="1"/>
  <c r="G13" i="1" s="1"/>
  <c r="AI658" i="1"/>
  <c r="AH658" i="1"/>
  <c r="AG658" i="1"/>
  <c r="AF658" i="1"/>
  <c r="AE658" i="1"/>
  <c r="AD658" i="1"/>
  <c r="AC658" i="1"/>
  <c r="AB658" i="1"/>
  <c r="AA658" i="1"/>
  <c r="Z658" i="1"/>
  <c r="Y658" i="1"/>
  <c r="W658" i="1"/>
  <c r="V658" i="1"/>
  <c r="U658" i="1"/>
  <c r="T658" i="1"/>
  <c r="S658" i="1"/>
  <c r="R658" i="1"/>
  <c r="Q658" i="1"/>
  <c r="P658" i="1"/>
  <c r="O658" i="1"/>
  <c r="N658" i="1"/>
  <c r="M658" i="1"/>
  <c r="K658" i="1"/>
  <c r="K12" i="1" s="1"/>
  <c r="H658" i="1"/>
  <c r="G658" i="1"/>
  <c r="G12" i="1" s="1"/>
  <c r="AI657" i="1"/>
  <c r="AH657" i="1"/>
  <c r="AG657" i="1"/>
  <c r="AF657" i="1"/>
  <c r="AE657" i="1"/>
  <c r="AD657" i="1"/>
  <c r="AC657" i="1"/>
  <c r="AB657" i="1"/>
  <c r="AA657" i="1"/>
  <c r="Z657" i="1"/>
  <c r="Y657" i="1"/>
  <c r="W657" i="1"/>
  <c r="V657" i="1"/>
  <c r="U657" i="1"/>
  <c r="T657" i="1"/>
  <c r="S657" i="1"/>
  <c r="R657" i="1"/>
  <c r="Q657" i="1"/>
  <c r="P657" i="1"/>
  <c r="O657" i="1"/>
  <c r="N657" i="1"/>
  <c r="M657" i="1"/>
  <c r="K657" i="1"/>
  <c r="H657" i="1"/>
  <c r="G657" i="1"/>
  <c r="G11" i="1" s="1"/>
  <c r="AI656" i="1"/>
  <c r="AH656" i="1"/>
  <c r="AG656" i="1"/>
  <c r="AF656" i="1"/>
  <c r="AE656" i="1"/>
  <c r="AD656" i="1"/>
  <c r="AC656" i="1"/>
  <c r="AB656" i="1"/>
  <c r="AA656" i="1"/>
  <c r="Z656" i="1"/>
  <c r="Y656" i="1"/>
  <c r="W656" i="1"/>
  <c r="V656" i="1"/>
  <c r="U656" i="1"/>
  <c r="T656" i="1"/>
  <c r="S656" i="1"/>
  <c r="R656" i="1"/>
  <c r="Q656" i="1"/>
  <c r="P656" i="1"/>
  <c r="O656" i="1"/>
  <c r="N656" i="1"/>
  <c r="M656" i="1"/>
  <c r="K656" i="1"/>
  <c r="K10" i="1" s="1"/>
  <c r="H656" i="1"/>
  <c r="H346" i="1" s="1"/>
  <c r="G656" i="1"/>
  <c r="G10" i="1" s="1"/>
  <c r="AI655" i="1"/>
  <c r="AH655" i="1"/>
  <c r="AG655" i="1"/>
  <c r="AF655" i="1"/>
  <c r="AE655" i="1"/>
  <c r="AD655" i="1"/>
  <c r="AC655" i="1"/>
  <c r="AB655" i="1"/>
  <c r="AA655" i="1"/>
  <c r="Z655" i="1"/>
  <c r="Y655" i="1"/>
  <c r="W655" i="1"/>
  <c r="V655" i="1"/>
  <c r="U655" i="1"/>
  <c r="T655" i="1"/>
  <c r="S655" i="1"/>
  <c r="R655" i="1"/>
  <c r="Q655" i="1"/>
  <c r="P655" i="1"/>
  <c r="O655" i="1"/>
  <c r="N655" i="1"/>
  <c r="M655" i="1"/>
  <c r="K655" i="1"/>
  <c r="K9" i="1" s="1"/>
  <c r="H655" i="1"/>
  <c r="H345" i="1" s="1"/>
  <c r="G655" i="1"/>
  <c r="G9" i="1" s="1"/>
  <c r="AI654" i="1"/>
  <c r="AH654" i="1"/>
  <c r="AG654" i="1"/>
  <c r="AF654" i="1"/>
  <c r="AE654" i="1"/>
  <c r="AD654" i="1"/>
  <c r="AC654" i="1"/>
  <c r="AB654" i="1"/>
  <c r="AA654" i="1"/>
  <c r="Z654" i="1"/>
  <c r="Y654" i="1"/>
  <c r="W654" i="1"/>
  <c r="V654" i="1"/>
  <c r="U654" i="1"/>
  <c r="T654" i="1"/>
  <c r="S654" i="1"/>
  <c r="R654" i="1"/>
  <c r="Q654" i="1"/>
  <c r="P654" i="1"/>
  <c r="O654" i="1"/>
  <c r="N654" i="1"/>
  <c r="M654" i="1"/>
  <c r="K654" i="1"/>
  <c r="K8" i="1" s="1"/>
  <c r="H654" i="1"/>
  <c r="H344" i="1" s="1"/>
  <c r="G654" i="1"/>
  <c r="G8" i="1" s="1"/>
  <c r="AI653" i="1"/>
  <c r="AH653" i="1"/>
  <c r="AG653" i="1"/>
  <c r="AF653" i="1"/>
  <c r="AE653" i="1"/>
  <c r="AD653" i="1"/>
  <c r="AC653" i="1"/>
  <c r="AB653" i="1"/>
  <c r="AA653" i="1"/>
  <c r="Z653" i="1"/>
  <c r="Y653" i="1"/>
  <c r="W653" i="1"/>
  <c r="V653" i="1"/>
  <c r="U653" i="1"/>
  <c r="T653" i="1"/>
  <c r="S653" i="1"/>
  <c r="R653" i="1"/>
  <c r="Q653" i="1"/>
  <c r="P653" i="1"/>
  <c r="O653" i="1"/>
  <c r="N653" i="1"/>
  <c r="M653" i="1"/>
  <c r="K653" i="1"/>
  <c r="K7" i="1" s="1"/>
  <c r="H653" i="1"/>
  <c r="G653" i="1"/>
  <c r="G7" i="1" s="1"/>
  <c r="AI652" i="1"/>
  <c r="AH652" i="1"/>
  <c r="AG652" i="1"/>
  <c r="AF652" i="1"/>
  <c r="AE652" i="1"/>
  <c r="AD652" i="1"/>
  <c r="AC652" i="1"/>
  <c r="AB652" i="1"/>
  <c r="AA652" i="1"/>
  <c r="Z652" i="1"/>
  <c r="Y652" i="1"/>
  <c r="W652" i="1"/>
  <c r="V652" i="1"/>
  <c r="U652" i="1"/>
  <c r="T652" i="1"/>
  <c r="S652" i="1"/>
  <c r="R652" i="1"/>
  <c r="Q652" i="1"/>
  <c r="P652" i="1"/>
  <c r="O652" i="1"/>
  <c r="N652" i="1"/>
  <c r="M652" i="1"/>
  <c r="K652" i="1"/>
  <c r="K6" i="1" s="1"/>
  <c r="H652" i="1"/>
  <c r="G652" i="1"/>
  <c r="G6" i="1" s="1"/>
  <c r="AI651" i="1"/>
  <c r="AH651" i="1"/>
  <c r="AG651" i="1"/>
  <c r="AF651" i="1"/>
  <c r="AE651" i="1"/>
  <c r="AD651" i="1"/>
  <c r="AC651" i="1"/>
  <c r="AB651" i="1"/>
  <c r="AA651" i="1"/>
  <c r="Z651" i="1"/>
  <c r="Y651" i="1"/>
  <c r="W651" i="1"/>
  <c r="V651" i="1"/>
  <c r="U651" i="1"/>
  <c r="T651" i="1"/>
  <c r="S651" i="1"/>
  <c r="R651" i="1"/>
  <c r="Q651" i="1"/>
  <c r="P651" i="1"/>
  <c r="O651" i="1"/>
  <c r="N651" i="1"/>
  <c r="M651" i="1"/>
  <c r="K651" i="1"/>
  <c r="H651" i="1"/>
  <c r="G651" i="1"/>
  <c r="AI650" i="1"/>
  <c r="AH650" i="1"/>
  <c r="AG650" i="1"/>
  <c r="AF650" i="1"/>
  <c r="AE650" i="1"/>
  <c r="AD650" i="1"/>
  <c r="AC650" i="1"/>
  <c r="AB650" i="1"/>
  <c r="AA650" i="1"/>
  <c r="Z650" i="1"/>
  <c r="Y650" i="1"/>
  <c r="W650" i="1"/>
  <c r="V650" i="1"/>
  <c r="U650" i="1"/>
  <c r="T650" i="1"/>
  <c r="S650" i="1"/>
  <c r="R650" i="1"/>
  <c r="Q650" i="1"/>
  <c r="P650" i="1"/>
  <c r="O650" i="1"/>
  <c r="N650" i="1"/>
  <c r="M650" i="1"/>
  <c r="K650" i="1"/>
  <c r="K4" i="1" s="1"/>
  <c r="H650" i="1"/>
  <c r="G650" i="1"/>
  <c r="AI649" i="1"/>
  <c r="AH649" i="1"/>
  <c r="AG649" i="1"/>
  <c r="AF649" i="1"/>
  <c r="AE649" i="1"/>
  <c r="AD649" i="1"/>
  <c r="AC649" i="1"/>
  <c r="AB649" i="1"/>
  <c r="AA649" i="1"/>
  <c r="Z649" i="1"/>
  <c r="Y649" i="1"/>
  <c r="W649" i="1"/>
  <c r="V649" i="1"/>
  <c r="U649" i="1"/>
  <c r="T649" i="1"/>
  <c r="S649" i="1"/>
  <c r="R649" i="1"/>
  <c r="Q649" i="1"/>
  <c r="P649" i="1"/>
  <c r="O649" i="1"/>
  <c r="N649" i="1"/>
  <c r="M649" i="1"/>
  <c r="K649" i="1"/>
  <c r="H649" i="1"/>
  <c r="H3" i="1" s="1"/>
  <c r="G649" i="1"/>
  <c r="S633" i="1"/>
  <c r="L632" i="1"/>
  <c r="L631" i="1"/>
  <c r="S630" i="1"/>
  <c r="L629" i="1"/>
  <c r="L628" i="1"/>
  <c r="AY90" i="1"/>
  <c r="Y426" i="1"/>
  <c r="X426" i="1"/>
  <c r="W426" i="1"/>
  <c r="V426" i="1"/>
  <c r="U426" i="1"/>
  <c r="T426" i="1"/>
  <c r="R426" i="1"/>
  <c r="Q426" i="1"/>
  <c r="P426" i="1"/>
  <c r="O426" i="1"/>
  <c r="N426" i="1"/>
  <c r="M426" i="1"/>
  <c r="K426" i="1"/>
  <c r="G426" i="1"/>
  <c r="AW735" i="1"/>
  <c r="Y425" i="1"/>
  <c r="X425" i="1"/>
  <c r="W425" i="1"/>
  <c r="V425" i="1"/>
  <c r="U425" i="1"/>
  <c r="T425" i="1"/>
  <c r="R425" i="1"/>
  <c r="Q425" i="1"/>
  <c r="P425" i="1"/>
  <c r="O425" i="1"/>
  <c r="N425" i="1"/>
  <c r="M425" i="1"/>
  <c r="K425" i="1"/>
  <c r="G425" i="1"/>
  <c r="AY88" i="1"/>
  <c r="Y424" i="1"/>
  <c r="X424" i="1"/>
  <c r="W424" i="1"/>
  <c r="V424" i="1"/>
  <c r="U424" i="1"/>
  <c r="T424" i="1"/>
  <c r="R424" i="1"/>
  <c r="Q424" i="1"/>
  <c r="P424" i="1"/>
  <c r="O424" i="1"/>
  <c r="N424" i="1"/>
  <c r="M424" i="1"/>
  <c r="K424" i="1"/>
  <c r="H424" i="1"/>
  <c r="G424" i="1"/>
  <c r="AW733" i="1"/>
  <c r="Y423" i="1"/>
  <c r="X423" i="1"/>
  <c r="W423" i="1"/>
  <c r="V423" i="1"/>
  <c r="U423" i="1"/>
  <c r="T423" i="1"/>
  <c r="R423" i="1"/>
  <c r="Q423" i="1"/>
  <c r="P423" i="1"/>
  <c r="O423" i="1"/>
  <c r="N423" i="1"/>
  <c r="M423" i="1"/>
  <c r="K423" i="1"/>
  <c r="H423" i="1"/>
  <c r="G423" i="1"/>
  <c r="AW732" i="1"/>
  <c r="Y422" i="1"/>
  <c r="X422" i="1"/>
  <c r="W422" i="1"/>
  <c r="V422" i="1"/>
  <c r="U422" i="1"/>
  <c r="T422" i="1"/>
  <c r="R422" i="1"/>
  <c r="Q422" i="1"/>
  <c r="P422" i="1"/>
  <c r="O422" i="1"/>
  <c r="N422" i="1"/>
  <c r="M422" i="1"/>
  <c r="K422" i="1"/>
  <c r="G422" i="1"/>
  <c r="AW731" i="1"/>
  <c r="Y421" i="1"/>
  <c r="X421" i="1"/>
  <c r="W421" i="1"/>
  <c r="V421" i="1"/>
  <c r="U421" i="1"/>
  <c r="T421" i="1"/>
  <c r="R421" i="1"/>
  <c r="Q421" i="1"/>
  <c r="P421" i="1"/>
  <c r="O421" i="1"/>
  <c r="N421" i="1"/>
  <c r="M421" i="1"/>
  <c r="K421" i="1"/>
  <c r="H421" i="1"/>
  <c r="G421" i="1"/>
  <c r="AW730" i="1"/>
  <c r="Y420" i="1"/>
  <c r="X420" i="1"/>
  <c r="W420" i="1"/>
  <c r="V420" i="1"/>
  <c r="U420" i="1"/>
  <c r="T420" i="1"/>
  <c r="R420" i="1"/>
  <c r="Q420" i="1"/>
  <c r="P420" i="1"/>
  <c r="O420" i="1"/>
  <c r="N420" i="1"/>
  <c r="M420" i="1"/>
  <c r="K420" i="1"/>
  <c r="G420" i="1"/>
  <c r="Y419" i="1"/>
  <c r="X419" i="1"/>
  <c r="W419" i="1"/>
  <c r="V419" i="1"/>
  <c r="U419" i="1"/>
  <c r="T419" i="1"/>
  <c r="R419" i="1"/>
  <c r="Q419" i="1"/>
  <c r="P419" i="1"/>
  <c r="O419" i="1"/>
  <c r="N419" i="1"/>
  <c r="M419" i="1"/>
  <c r="K419" i="1"/>
  <c r="G419" i="1"/>
  <c r="AW728" i="1"/>
  <c r="Y418" i="1"/>
  <c r="X418" i="1"/>
  <c r="W418" i="1"/>
  <c r="V418" i="1"/>
  <c r="U418" i="1"/>
  <c r="T418" i="1"/>
  <c r="R418" i="1"/>
  <c r="Q418" i="1"/>
  <c r="P418" i="1"/>
  <c r="O418" i="1"/>
  <c r="N418" i="1"/>
  <c r="M418" i="1"/>
  <c r="K418" i="1"/>
  <c r="G418" i="1"/>
  <c r="AW727" i="1"/>
  <c r="Y417" i="1"/>
  <c r="X417" i="1"/>
  <c r="W417" i="1"/>
  <c r="V417" i="1"/>
  <c r="U417" i="1"/>
  <c r="T417" i="1"/>
  <c r="R417" i="1"/>
  <c r="Q417" i="1"/>
  <c r="P417" i="1"/>
  <c r="O417" i="1"/>
  <c r="N417" i="1"/>
  <c r="M417" i="1"/>
  <c r="K417" i="1"/>
  <c r="G417" i="1"/>
  <c r="AW726" i="1"/>
  <c r="Y416" i="1"/>
  <c r="X416" i="1"/>
  <c r="W416" i="1"/>
  <c r="V416" i="1"/>
  <c r="U416" i="1"/>
  <c r="T416" i="1"/>
  <c r="R416" i="1"/>
  <c r="Q416" i="1"/>
  <c r="P416" i="1"/>
  <c r="O416" i="1"/>
  <c r="N416" i="1"/>
  <c r="M416" i="1"/>
  <c r="K416" i="1"/>
  <c r="G416" i="1"/>
  <c r="AW725" i="1"/>
  <c r="Y415" i="1"/>
  <c r="X415" i="1"/>
  <c r="W415" i="1"/>
  <c r="V415" i="1"/>
  <c r="U415" i="1"/>
  <c r="T415" i="1"/>
  <c r="R415" i="1"/>
  <c r="Q415" i="1"/>
  <c r="P415" i="1"/>
  <c r="O415" i="1"/>
  <c r="N415" i="1"/>
  <c r="M415" i="1"/>
  <c r="K415" i="1"/>
  <c r="G415" i="1"/>
  <c r="AY78" i="1"/>
  <c r="Y414" i="1"/>
  <c r="X414" i="1"/>
  <c r="W414" i="1"/>
  <c r="V414" i="1"/>
  <c r="U414" i="1"/>
  <c r="T414" i="1"/>
  <c r="R414" i="1"/>
  <c r="Q414" i="1"/>
  <c r="P414" i="1"/>
  <c r="O414" i="1"/>
  <c r="N414" i="1"/>
  <c r="M414" i="1"/>
  <c r="K414" i="1"/>
  <c r="G414" i="1"/>
  <c r="AW723" i="1"/>
  <c r="Y413" i="1"/>
  <c r="X413" i="1"/>
  <c r="W413" i="1"/>
  <c r="V413" i="1"/>
  <c r="U413" i="1"/>
  <c r="T413" i="1"/>
  <c r="R413" i="1"/>
  <c r="Q413" i="1"/>
  <c r="P413" i="1"/>
  <c r="O413" i="1"/>
  <c r="N413" i="1"/>
  <c r="M413" i="1"/>
  <c r="K413" i="1"/>
  <c r="G413" i="1"/>
  <c r="AY76" i="1"/>
  <c r="Y412" i="1"/>
  <c r="X412" i="1"/>
  <c r="W412" i="1"/>
  <c r="V412" i="1"/>
  <c r="U412" i="1"/>
  <c r="T412" i="1"/>
  <c r="R412" i="1"/>
  <c r="Q412" i="1"/>
  <c r="P412" i="1"/>
  <c r="O412" i="1"/>
  <c r="N412" i="1"/>
  <c r="M412" i="1"/>
  <c r="K412" i="1"/>
  <c r="H412" i="1"/>
  <c r="G412" i="1"/>
  <c r="AW721" i="1"/>
  <c r="Y411" i="1"/>
  <c r="X411" i="1"/>
  <c r="W411" i="1"/>
  <c r="V411" i="1"/>
  <c r="U411" i="1"/>
  <c r="T411" i="1"/>
  <c r="R411" i="1"/>
  <c r="Q411" i="1"/>
  <c r="P411" i="1"/>
  <c r="O411" i="1"/>
  <c r="N411" i="1"/>
  <c r="M411" i="1"/>
  <c r="K411" i="1"/>
  <c r="G411" i="1"/>
  <c r="Y410" i="1"/>
  <c r="X410" i="1"/>
  <c r="W410" i="1"/>
  <c r="V410" i="1"/>
  <c r="U410" i="1"/>
  <c r="T410" i="1"/>
  <c r="R410" i="1"/>
  <c r="Q410" i="1"/>
  <c r="P410" i="1"/>
  <c r="O410" i="1"/>
  <c r="N410" i="1"/>
  <c r="M410" i="1"/>
  <c r="K410" i="1"/>
  <c r="G410" i="1"/>
  <c r="AW719" i="1"/>
  <c r="Y409" i="1"/>
  <c r="X409" i="1"/>
  <c r="W409" i="1"/>
  <c r="V409" i="1"/>
  <c r="U409" i="1"/>
  <c r="T409" i="1"/>
  <c r="R409" i="1"/>
  <c r="Q409" i="1"/>
  <c r="P409" i="1"/>
  <c r="O409" i="1"/>
  <c r="N409" i="1"/>
  <c r="M409" i="1"/>
  <c r="K409" i="1"/>
  <c r="G409" i="1"/>
  <c r="AW718" i="1"/>
  <c r="Y408" i="1"/>
  <c r="X408" i="1"/>
  <c r="W408" i="1"/>
  <c r="V408" i="1"/>
  <c r="U408" i="1"/>
  <c r="T408" i="1"/>
  <c r="R408" i="1"/>
  <c r="Q408" i="1"/>
  <c r="P408" i="1"/>
  <c r="O408" i="1"/>
  <c r="N408" i="1"/>
  <c r="M408" i="1"/>
  <c r="K408" i="1"/>
  <c r="G408" i="1"/>
  <c r="AW717" i="1"/>
  <c r="Y407" i="1"/>
  <c r="X407" i="1"/>
  <c r="W407" i="1"/>
  <c r="V407" i="1"/>
  <c r="U407" i="1"/>
  <c r="T407" i="1"/>
  <c r="R407" i="1"/>
  <c r="Q407" i="1"/>
  <c r="P407" i="1"/>
  <c r="O407" i="1"/>
  <c r="N407" i="1"/>
  <c r="M407" i="1"/>
  <c r="K407" i="1"/>
  <c r="G407" i="1"/>
  <c r="Y406" i="1"/>
  <c r="X406" i="1"/>
  <c r="W406" i="1"/>
  <c r="V406" i="1"/>
  <c r="U406" i="1"/>
  <c r="T406" i="1"/>
  <c r="R406" i="1"/>
  <c r="Q406" i="1"/>
  <c r="P406" i="1"/>
  <c r="O406" i="1"/>
  <c r="N406" i="1"/>
  <c r="M406" i="1"/>
  <c r="K406" i="1"/>
  <c r="G406" i="1"/>
  <c r="AW715" i="1"/>
  <c r="Y405" i="1"/>
  <c r="X405" i="1"/>
  <c r="W405" i="1"/>
  <c r="V405" i="1"/>
  <c r="U405" i="1"/>
  <c r="T405" i="1"/>
  <c r="R405" i="1"/>
  <c r="Q405" i="1"/>
  <c r="P405" i="1"/>
  <c r="O405" i="1"/>
  <c r="N405" i="1"/>
  <c r="M405" i="1"/>
  <c r="K405" i="1"/>
  <c r="G405" i="1"/>
  <c r="Y404" i="1"/>
  <c r="X404" i="1"/>
  <c r="W404" i="1"/>
  <c r="V404" i="1"/>
  <c r="U404" i="1"/>
  <c r="T404" i="1"/>
  <c r="R404" i="1"/>
  <c r="Q404" i="1"/>
  <c r="P404" i="1"/>
  <c r="O404" i="1"/>
  <c r="N404" i="1"/>
  <c r="M404" i="1"/>
  <c r="K404" i="1"/>
  <c r="G404" i="1"/>
  <c r="AW713" i="1"/>
  <c r="Y403" i="1"/>
  <c r="X403" i="1"/>
  <c r="W403" i="1"/>
  <c r="V403" i="1"/>
  <c r="U403" i="1"/>
  <c r="T403" i="1"/>
  <c r="R403" i="1"/>
  <c r="Q403" i="1"/>
  <c r="P403" i="1"/>
  <c r="O403" i="1"/>
  <c r="N403" i="1"/>
  <c r="M403" i="1"/>
  <c r="K403" i="1"/>
  <c r="G403" i="1"/>
  <c r="AY66" i="1"/>
  <c r="Y402" i="1"/>
  <c r="X402" i="1"/>
  <c r="W402" i="1"/>
  <c r="V402" i="1"/>
  <c r="U402" i="1"/>
  <c r="T402" i="1"/>
  <c r="R402" i="1"/>
  <c r="Q402" i="1"/>
  <c r="P402" i="1"/>
  <c r="O402" i="1"/>
  <c r="N402" i="1"/>
  <c r="M402" i="1"/>
  <c r="K402" i="1"/>
  <c r="G402" i="1"/>
  <c r="AW711" i="1"/>
  <c r="Y401" i="1"/>
  <c r="X401" i="1"/>
  <c r="W401" i="1"/>
  <c r="V401" i="1"/>
  <c r="U401" i="1"/>
  <c r="T401" i="1"/>
  <c r="R401" i="1"/>
  <c r="Q401" i="1"/>
  <c r="P401" i="1"/>
  <c r="O401" i="1"/>
  <c r="N401" i="1"/>
  <c r="M401" i="1"/>
  <c r="K401" i="1"/>
  <c r="G401" i="1"/>
  <c r="AY64" i="1"/>
  <c r="Y400" i="1"/>
  <c r="X400" i="1"/>
  <c r="W400" i="1"/>
  <c r="V400" i="1"/>
  <c r="U400" i="1"/>
  <c r="T400" i="1"/>
  <c r="R400" i="1"/>
  <c r="Q400" i="1"/>
  <c r="P400" i="1"/>
  <c r="O400" i="1"/>
  <c r="N400" i="1"/>
  <c r="M400" i="1"/>
  <c r="K400" i="1"/>
  <c r="H400" i="1"/>
  <c r="G400" i="1"/>
  <c r="AW709" i="1"/>
  <c r="Y399" i="1"/>
  <c r="X399" i="1"/>
  <c r="W399" i="1"/>
  <c r="V399" i="1"/>
  <c r="U399" i="1"/>
  <c r="T399" i="1"/>
  <c r="R399" i="1"/>
  <c r="Q399" i="1"/>
  <c r="P399" i="1"/>
  <c r="O399" i="1"/>
  <c r="N399" i="1"/>
  <c r="M399" i="1"/>
  <c r="K399" i="1"/>
  <c r="G399" i="1"/>
  <c r="AW708" i="1"/>
  <c r="Y398" i="1"/>
  <c r="X398" i="1"/>
  <c r="W398" i="1"/>
  <c r="V398" i="1"/>
  <c r="U398" i="1"/>
  <c r="T398" i="1"/>
  <c r="R398" i="1"/>
  <c r="Q398" i="1"/>
  <c r="P398" i="1"/>
  <c r="O398" i="1"/>
  <c r="N398" i="1"/>
  <c r="M398" i="1"/>
  <c r="K398" i="1"/>
  <c r="H398" i="1"/>
  <c r="G398" i="1"/>
  <c r="Y397" i="1"/>
  <c r="X397" i="1"/>
  <c r="W397" i="1"/>
  <c r="V397" i="1"/>
  <c r="U397" i="1"/>
  <c r="T397" i="1"/>
  <c r="R397" i="1"/>
  <c r="Q397" i="1"/>
  <c r="P397" i="1"/>
  <c r="O397" i="1"/>
  <c r="N397" i="1"/>
  <c r="M397" i="1"/>
  <c r="K397" i="1"/>
  <c r="H397" i="1"/>
  <c r="G397" i="1"/>
  <c r="AW706" i="1"/>
  <c r="Y396" i="1"/>
  <c r="X396" i="1"/>
  <c r="W396" i="1"/>
  <c r="V396" i="1"/>
  <c r="U396" i="1"/>
  <c r="T396" i="1"/>
  <c r="R396" i="1"/>
  <c r="Q396" i="1"/>
  <c r="P396" i="1"/>
  <c r="O396" i="1"/>
  <c r="N396" i="1"/>
  <c r="M396" i="1"/>
  <c r="K396" i="1"/>
  <c r="G396" i="1"/>
  <c r="AW705" i="1"/>
  <c r="Y395" i="1"/>
  <c r="X395" i="1"/>
  <c r="W395" i="1"/>
  <c r="V395" i="1"/>
  <c r="U395" i="1"/>
  <c r="T395" i="1"/>
  <c r="R395" i="1"/>
  <c r="Q395" i="1"/>
  <c r="P395" i="1"/>
  <c r="O395" i="1"/>
  <c r="N395" i="1"/>
  <c r="M395" i="1"/>
  <c r="K395" i="1"/>
  <c r="G395" i="1"/>
  <c r="AW704" i="1"/>
  <c r="Y394" i="1"/>
  <c r="X394" i="1"/>
  <c r="W394" i="1"/>
  <c r="V394" i="1"/>
  <c r="U394" i="1"/>
  <c r="T394" i="1"/>
  <c r="R394" i="1"/>
  <c r="Q394" i="1"/>
  <c r="P394" i="1"/>
  <c r="O394" i="1"/>
  <c r="N394" i="1"/>
  <c r="M394" i="1"/>
  <c r="K394" i="1"/>
  <c r="G394" i="1"/>
  <c r="AW703" i="1"/>
  <c r="Y393" i="1"/>
  <c r="X393" i="1"/>
  <c r="W393" i="1"/>
  <c r="V393" i="1"/>
  <c r="U393" i="1"/>
  <c r="T393" i="1"/>
  <c r="R393" i="1"/>
  <c r="Q393" i="1"/>
  <c r="P393" i="1"/>
  <c r="O393" i="1"/>
  <c r="N393" i="1"/>
  <c r="M393" i="1"/>
  <c r="K393" i="1"/>
  <c r="G393" i="1"/>
  <c r="AW702" i="1"/>
  <c r="Y392" i="1"/>
  <c r="X392" i="1"/>
  <c r="W392" i="1"/>
  <c r="V392" i="1"/>
  <c r="U392" i="1"/>
  <c r="T392" i="1"/>
  <c r="R392" i="1"/>
  <c r="Q392" i="1"/>
  <c r="P392" i="1"/>
  <c r="O392" i="1"/>
  <c r="N392" i="1"/>
  <c r="M392" i="1"/>
  <c r="K392" i="1"/>
  <c r="G392" i="1"/>
  <c r="AW701" i="1"/>
  <c r="Y391" i="1"/>
  <c r="X391" i="1"/>
  <c r="W391" i="1"/>
  <c r="V391" i="1"/>
  <c r="U391" i="1"/>
  <c r="T391" i="1"/>
  <c r="R391" i="1"/>
  <c r="Q391" i="1"/>
  <c r="P391" i="1"/>
  <c r="O391" i="1"/>
  <c r="N391" i="1"/>
  <c r="M391" i="1"/>
  <c r="K391" i="1"/>
  <c r="G391" i="1"/>
  <c r="AY54" i="1"/>
  <c r="Y390" i="1"/>
  <c r="X390" i="1"/>
  <c r="W390" i="1"/>
  <c r="V390" i="1"/>
  <c r="U390" i="1"/>
  <c r="T390" i="1"/>
  <c r="R390" i="1"/>
  <c r="Q390" i="1"/>
  <c r="P390" i="1"/>
  <c r="O390" i="1"/>
  <c r="N390" i="1"/>
  <c r="M390" i="1"/>
  <c r="K390" i="1"/>
  <c r="G390" i="1"/>
  <c r="AW699" i="1"/>
  <c r="Y389" i="1"/>
  <c r="X389" i="1"/>
  <c r="W389" i="1"/>
  <c r="V389" i="1"/>
  <c r="U389" i="1"/>
  <c r="T389" i="1"/>
  <c r="R389" i="1"/>
  <c r="Q389" i="1"/>
  <c r="P389" i="1"/>
  <c r="O389" i="1"/>
  <c r="N389" i="1"/>
  <c r="M389" i="1"/>
  <c r="K389" i="1"/>
  <c r="G389" i="1"/>
  <c r="AY52" i="1"/>
  <c r="Y388" i="1"/>
  <c r="X388" i="1"/>
  <c r="W388" i="1"/>
  <c r="V388" i="1"/>
  <c r="U388" i="1"/>
  <c r="T388" i="1"/>
  <c r="R388" i="1"/>
  <c r="Q388" i="1"/>
  <c r="P388" i="1"/>
  <c r="O388" i="1"/>
  <c r="N388" i="1"/>
  <c r="M388" i="1"/>
  <c r="K388" i="1"/>
  <c r="G388" i="1"/>
  <c r="AW697" i="1"/>
  <c r="Y387" i="1"/>
  <c r="X387" i="1"/>
  <c r="W387" i="1"/>
  <c r="V387" i="1"/>
  <c r="U387" i="1"/>
  <c r="T387" i="1"/>
  <c r="R387" i="1"/>
  <c r="Q387" i="1"/>
  <c r="P387" i="1"/>
  <c r="O387" i="1"/>
  <c r="N387" i="1"/>
  <c r="M387" i="1"/>
  <c r="K387" i="1"/>
  <c r="H387" i="1"/>
  <c r="G387" i="1"/>
  <c r="AW696" i="1"/>
  <c r="Y386" i="1"/>
  <c r="X386" i="1"/>
  <c r="W386" i="1"/>
  <c r="V386" i="1"/>
  <c r="U386" i="1"/>
  <c r="T386" i="1"/>
  <c r="R386" i="1"/>
  <c r="Q386" i="1"/>
  <c r="P386" i="1"/>
  <c r="O386" i="1"/>
  <c r="N386" i="1"/>
  <c r="M386" i="1"/>
  <c r="K386" i="1"/>
  <c r="H386" i="1"/>
  <c r="G386" i="1"/>
  <c r="AW695" i="1"/>
  <c r="AX695" i="1" s="1"/>
  <c r="AZ49" i="1" s="1"/>
  <c r="Y385" i="1"/>
  <c r="X385" i="1"/>
  <c r="W385" i="1"/>
  <c r="V385" i="1"/>
  <c r="U385" i="1"/>
  <c r="T385" i="1"/>
  <c r="R385" i="1"/>
  <c r="Q385" i="1"/>
  <c r="P385" i="1"/>
  <c r="O385" i="1"/>
  <c r="N385" i="1"/>
  <c r="M385" i="1"/>
  <c r="K385" i="1"/>
  <c r="H385" i="1"/>
  <c r="G385" i="1"/>
  <c r="AW694" i="1"/>
  <c r="Y384" i="1"/>
  <c r="X384" i="1"/>
  <c r="W384" i="1"/>
  <c r="V384" i="1"/>
  <c r="U384" i="1"/>
  <c r="T384" i="1"/>
  <c r="R384" i="1"/>
  <c r="Q384" i="1"/>
  <c r="P384" i="1"/>
  <c r="O384" i="1"/>
  <c r="N384" i="1"/>
  <c r="M384" i="1"/>
  <c r="K384" i="1"/>
  <c r="G384" i="1"/>
  <c r="J383" i="1"/>
  <c r="Y383" i="1"/>
  <c r="X383" i="1"/>
  <c r="W383" i="1"/>
  <c r="V383" i="1"/>
  <c r="U383" i="1"/>
  <c r="T383" i="1"/>
  <c r="R383" i="1"/>
  <c r="Q383" i="1"/>
  <c r="P383" i="1"/>
  <c r="O383" i="1"/>
  <c r="N383" i="1"/>
  <c r="M383" i="1"/>
  <c r="K383" i="1"/>
  <c r="G383" i="1"/>
  <c r="Y382" i="1"/>
  <c r="X382" i="1"/>
  <c r="W382" i="1"/>
  <c r="V382" i="1"/>
  <c r="U382" i="1"/>
  <c r="T382" i="1"/>
  <c r="R382" i="1"/>
  <c r="Q382" i="1"/>
  <c r="P382" i="1"/>
  <c r="O382" i="1"/>
  <c r="N382" i="1"/>
  <c r="M382" i="1"/>
  <c r="K382" i="1"/>
  <c r="G382" i="1"/>
  <c r="AW691" i="1"/>
  <c r="Y381" i="1"/>
  <c r="X381" i="1"/>
  <c r="W381" i="1"/>
  <c r="V381" i="1"/>
  <c r="U381" i="1"/>
  <c r="T381" i="1"/>
  <c r="R381" i="1"/>
  <c r="Q381" i="1"/>
  <c r="P381" i="1"/>
  <c r="O381" i="1"/>
  <c r="N381" i="1"/>
  <c r="M381" i="1"/>
  <c r="K381" i="1"/>
  <c r="G381" i="1"/>
  <c r="Y380" i="1"/>
  <c r="X380" i="1"/>
  <c r="W380" i="1"/>
  <c r="V380" i="1"/>
  <c r="U380" i="1"/>
  <c r="T380" i="1"/>
  <c r="R380" i="1"/>
  <c r="Q380" i="1"/>
  <c r="P380" i="1"/>
  <c r="O380" i="1"/>
  <c r="N380" i="1"/>
  <c r="M380" i="1"/>
  <c r="K380" i="1"/>
  <c r="G380" i="1"/>
  <c r="AW689" i="1"/>
  <c r="Y379" i="1"/>
  <c r="X379" i="1"/>
  <c r="W379" i="1"/>
  <c r="V379" i="1"/>
  <c r="U379" i="1"/>
  <c r="T379" i="1"/>
  <c r="R379" i="1"/>
  <c r="Q379" i="1"/>
  <c r="P379" i="1"/>
  <c r="O379" i="1"/>
  <c r="N379" i="1"/>
  <c r="M379" i="1"/>
  <c r="K379" i="1"/>
  <c r="G379" i="1"/>
  <c r="AY42" i="1"/>
  <c r="Y378" i="1"/>
  <c r="X378" i="1"/>
  <c r="W378" i="1"/>
  <c r="V378" i="1"/>
  <c r="U378" i="1"/>
  <c r="T378" i="1"/>
  <c r="R378" i="1"/>
  <c r="Q378" i="1"/>
  <c r="P378" i="1"/>
  <c r="O378" i="1"/>
  <c r="N378" i="1"/>
  <c r="M378" i="1"/>
  <c r="K378" i="1"/>
  <c r="G378" i="1"/>
  <c r="AW687" i="1"/>
  <c r="Y377" i="1"/>
  <c r="X377" i="1"/>
  <c r="W377" i="1"/>
  <c r="V377" i="1"/>
  <c r="U377" i="1"/>
  <c r="T377" i="1"/>
  <c r="R377" i="1"/>
  <c r="Q377" i="1"/>
  <c r="P377" i="1"/>
  <c r="O377" i="1"/>
  <c r="N377" i="1"/>
  <c r="M377" i="1"/>
  <c r="K377" i="1"/>
  <c r="G377" i="1"/>
  <c r="AY40" i="1"/>
  <c r="Y376" i="1"/>
  <c r="X376" i="1"/>
  <c r="W376" i="1"/>
  <c r="V376" i="1"/>
  <c r="U376" i="1"/>
  <c r="T376" i="1"/>
  <c r="R376" i="1"/>
  <c r="Q376" i="1"/>
  <c r="P376" i="1"/>
  <c r="O376" i="1"/>
  <c r="N376" i="1"/>
  <c r="M376" i="1"/>
  <c r="K376" i="1"/>
  <c r="H376" i="1"/>
  <c r="G376" i="1"/>
  <c r="AW685" i="1"/>
  <c r="Y375" i="1"/>
  <c r="X375" i="1"/>
  <c r="W375" i="1"/>
  <c r="V375" i="1"/>
  <c r="U375" i="1"/>
  <c r="T375" i="1"/>
  <c r="R375" i="1"/>
  <c r="Q375" i="1"/>
  <c r="P375" i="1"/>
  <c r="O375" i="1"/>
  <c r="N375" i="1"/>
  <c r="M375" i="1"/>
  <c r="K375" i="1"/>
  <c r="H375" i="1"/>
  <c r="G375" i="1"/>
  <c r="AW684" i="1"/>
  <c r="Y374" i="1"/>
  <c r="X374" i="1"/>
  <c r="W374" i="1"/>
  <c r="V374" i="1"/>
  <c r="U374" i="1"/>
  <c r="T374" i="1"/>
  <c r="R374" i="1"/>
  <c r="Q374" i="1"/>
  <c r="P374" i="1"/>
  <c r="O374" i="1"/>
  <c r="N374" i="1"/>
  <c r="M374" i="1"/>
  <c r="K374" i="1"/>
  <c r="H374" i="1"/>
  <c r="G374" i="1"/>
  <c r="AW683" i="1"/>
  <c r="Y373" i="1"/>
  <c r="X373" i="1"/>
  <c r="W373" i="1"/>
  <c r="V373" i="1"/>
  <c r="U373" i="1"/>
  <c r="T373" i="1"/>
  <c r="R373" i="1"/>
  <c r="Q373" i="1"/>
  <c r="P373" i="1"/>
  <c r="O373" i="1"/>
  <c r="N373" i="1"/>
  <c r="M373" i="1"/>
  <c r="K373" i="1"/>
  <c r="G373" i="1"/>
  <c r="AW682" i="1"/>
  <c r="Y372" i="1"/>
  <c r="X372" i="1"/>
  <c r="W372" i="1"/>
  <c r="V372" i="1"/>
  <c r="U372" i="1"/>
  <c r="T372" i="1"/>
  <c r="R372" i="1"/>
  <c r="Q372" i="1"/>
  <c r="P372" i="1"/>
  <c r="O372" i="1"/>
  <c r="N372" i="1"/>
  <c r="M372" i="1"/>
  <c r="K372" i="1"/>
  <c r="G372" i="1"/>
  <c r="AW681" i="1"/>
  <c r="Y371" i="1"/>
  <c r="X371" i="1"/>
  <c r="W371" i="1"/>
  <c r="V371" i="1"/>
  <c r="U371" i="1"/>
  <c r="T371" i="1"/>
  <c r="R371" i="1"/>
  <c r="Q371" i="1"/>
  <c r="P371" i="1"/>
  <c r="O371" i="1"/>
  <c r="N371" i="1"/>
  <c r="M371" i="1"/>
  <c r="K371" i="1"/>
  <c r="G371" i="1"/>
  <c r="AW680" i="1"/>
  <c r="Y370" i="1"/>
  <c r="X370" i="1"/>
  <c r="W370" i="1"/>
  <c r="V370" i="1"/>
  <c r="U370" i="1"/>
  <c r="T370" i="1"/>
  <c r="R370" i="1"/>
  <c r="Q370" i="1"/>
  <c r="P370" i="1"/>
  <c r="O370" i="1"/>
  <c r="N370" i="1"/>
  <c r="M370" i="1"/>
  <c r="K370" i="1"/>
  <c r="G370" i="1"/>
  <c r="AW679" i="1"/>
  <c r="Y369" i="1"/>
  <c r="X369" i="1"/>
  <c r="W369" i="1"/>
  <c r="V369" i="1"/>
  <c r="U369" i="1"/>
  <c r="T369" i="1"/>
  <c r="R369" i="1"/>
  <c r="Q369" i="1"/>
  <c r="P369" i="1"/>
  <c r="O369" i="1"/>
  <c r="N369" i="1"/>
  <c r="M369" i="1"/>
  <c r="K369" i="1"/>
  <c r="G369" i="1"/>
  <c r="AW678" i="1"/>
  <c r="Y368" i="1"/>
  <c r="X368" i="1"/>
  <c r="W368" i="1"/>
  <c r="V368" i="1"/>
  <c r="U368" i="1"/>
  <c r="T368" i="1"/>
  <c r="R368" i="1"/>
  <c r="Q368" i="1"/>
  <c r="P368" i="1"/>
  <c r="O368" i="1"/>
  <c r="N368" i="1"/>
  <c r="M368" i="1"/>
  <c r="K368" i="1"/>
  <c r="G368" i="1"/>
  <c r="AW677" i="1"/>
  <c r="Y367" i="1"/>
  <c r="X367" i="1"/>
  <c r="W367" i="1"/>
  <c r="V367" i="1"/>
  <c r="U367" i="1"/>
  <c r="T367" i="1"/>
  <c r="R367" i="1"/>
  <c r="Q367" i="1"/>
  <c r="P367" i="1"/>
  <c r="O367" i="1"/>
  <c r="N367" i="1"/>
  <c r="M367" i="1"/>
  <c r="K367" i="1"/>
  <c r="G367" i="1"/>
  <c r="AY30" i="1"/>
  <c r="Y366" i="1"/>
  <c r="X366" i="1"/>
  <c r="W366" i="1"/>
  <c r="V366" i="1"/>
  <c r="U366" i="1"/>
  <c r="T366" i="1"/>
  <c r="R366" i="1"/>
  <c r="Q366" i="1"/>
  <c r="P366" i="1"/>
  <c r="O366" i="1"/>
  <c r="N366" i="1"/>
  <c r="M366" i="1"/>
  <c r="K366" i="1"/>
  <c r="G366" i="1"/>
  <c r="AW675" i="1"/>
  <c r="Y365" i="1"/>
  <c r="X365" i="1"/>
  <c r="W365" i="1"/>
  <c r="V365" i="1"/>
  <c r="U365" i="1"/>
  <c r="T365" i="1"/>
  <c r="R365" i="1"/>
  <c r="Q365" i="1"/>
  <c r="P365" i="1"/>
  <c r="O365" i="1"/>
  <c r="N365" i="1"/>
  <c r="M365" i="1"/>
  <c r="K365" i="1"/>
  <c r="G365" i="1"/>
  <c r="AY28" i="1"/>
  <c r="Y364" i="1"/>
  <c r="X364" i="1"/>
  <c r="W364" i="1"/>
  <c r="V364" i="1"/>
  <c r="U364" i="1"/>
  <c r="T364" i="1"/>
  <c r="R364" i="1"/>
  <c r="Q364" i="1"/>
  <c r="P364" i="1"/>
  <c r="O364" i="1"/>
  <c r="N364" i="1"/>
  <c r="M364" i="1"/>
  <c r="K364" i="1"/>
  <c r="G364" i="1"/>
  <c r="AW673" i="1"/>
  <c r="Y363" i="1"/>
  <c r="X363" i="1"/>
  <c r="W363" i="1"/>
  <c r="V363" i="1"/>
  <c r="U363" i="1"/>
  <c r="T363" i="1"/>
  <c r="R363" i="1"/>
  <c r="Q363" i="1"/>
  <c r="P363" i="1"/>
  <c r="O363" i="1"/>
  <c r="N363" i="1"/>
  <c r="M363" i="1"/>
  <c r="K363" i="1"/>
  <c r="H363" i="1"/>
  <c r="G363" i="1"/>
  <c r="J362" i="1"/>
  <c r="Y362" i="1"/>
  <c r="X362" i="1"/>
  <c r="W362" i="1"/>
  <c r="V362" i="1"/>
  <c r="U362" i="1"/>
  <c r="T362" i="1"/>
  <c r="R362" i="1"/>
  <c r="Q362" i="1"/>
  <c r="P362" i="1"/>
  <c r="O362" i="1"/>
  <c r="N362" i="1"/>
  <c r="M362" i="1"/>
  <c r="K362" i="1"/>
  <c r="H362" i="1"/>
  <c r="G362" i="1"/>
  <c r="AW671" i="1"/>
  <c r="Y361" i="1"/>
  <c r="X361" i="1"/>
  <c r="W361" i="1"/>
  <c r="V361" i="1"/>
  <c r="U361" i="1"/>
  <c r="T361" i="1"/>
  <c r="R361" i="1"/>
  <c r="Q361" i="1"/>
  <c r="P361" i="1"/>
  <c r="O361" i="1"/>
  <c r="N361" i="1"/>
  <c r="M361" i="1"/>
  <c r="K361" i="1"/>
  <c r="G361" i="1"/>
  <c r="Y360" i="1"/>
  <c r="X360" i="1"/>
  <c r="W360" i="1"/>
  <c r="V360" i="1"/>
  <c r="U360" i="1"/>
  <c r="T360" i="1"/>
  <c r="R360" i="1"/>
  <c r="Q360" i="1"/>
  <c r="P360" i="1"/>
  <c r="O360" i="1"/>
  <c r="N360" i="1"/>
  <c r="M360" i="1"/>
  <c r="K360" i="1"/>
  <c r="G360" i="1"/>
  <c r="J359" i="1"/>
  <c r="Y359" i="1"/>
  <c r="X359" i="1"/>
  <c r="W359" i="1"/>
  <c r="V359" i="1"/>
  <c r="U359" i="1"/>
  <c r="T359" i="1"/>
  <c r="R359" i="1"/>
  <c r="Q359" i="1"/>
  <c r="P359" i="1"/>
  <c r="O359" i="1"/>
  <c r="N359" i="1"/>
  <c r="M359" i="1"/>
  <c r="K359" i="1"/>
  <c r="G359" i="1"/>
  <c r="AW668" i="1"/>
  <c r="Y358" i="1"/>
  <c r="X358" i="1"/>
  <c r="W358" i="1"/>
  <c r="V358" i="1"/>
  <c r="U358" i="1"/>
  <c r="T358" i="1"/>
  <c r="R358" i="1"/>
  <c r="Q358" i="1"/>
  <c r="P358" i="1"/>
  <c r="O358" i="1"/>
  <c r="N358" i="1"/>
  <c r="M358" i="1"/>
  <c r="K358" i="1"/>
  <c r="G358" i="1"/>
  <c r="Y357" i="1"/>
  <c r="X357" i="1"/>
  <c r="W357" i="1"/>
  <c r="V357" i="1"/>
  <c r="U357" i="1"/>
  <c r="T357" i="1"/>
  <c r="R357" i="1"/>
  <c r="Q357" i="1"/>
  <c r="P357" i="1"/>
  <c r="O357" i="1"/>
  <c r="N357" i="1"/>
  <c r="M357" i="1"/>
  <c r="K357" i="1"/>
  <c r="G357" i="1"/>
  <c r="AW666" i="1"/>
  <c r="AY18" i="1"/>
  <c r="AY16" i="1"/>
  <c r="AW661" i="1"/>
  <c r="AW660" i="1"/>
  <c r="AW658" i="1"/>
  <c r="AY11" i="1"/>
  <c r="AW656" i="1"/>
  <c r="AW655" i="1"/>
  <c r="AW653" i="1"/>
  <c r="AY6" i="1"/>
  <c r="AW651" i="1"/>
  <c r="AY4" i="1"/>
  <c r="U308" i="1"/>
  <c r="U307" i="1"/>
  <c r="U306" i="1"/>
  <c r="L306" i="1"/>
  <c r="U304" i="1"/>
  <c r="L304" i="1"/>
  <c r="AA303" i="1"/>
  <c r="Z303" i="1"/>
  <c r="Y303" i="1"/>
  <c r="X303" i="1"/>
  <c r="W303" i="1"/>
  <c r="V303" i="1"/>
  <c r="U303" i="1"/>
  <c r="S303" i="1"/>
  <c r="R303" i="1"/>
  <c r="Q303" i="1"/>
  <c r="P303" i="1"/>
  <c r="O303" i="1"/>
  <c r="N303" i="1"/>
  <c r="X301" i="1"/>
  <c r="X300" i="1"/>
  <c r="X299" i="1"/>
  <c r="L298" i="1"/>
  <c r="L308" i="1" s="1"/>
  <c r="L297" i="1"/>
  <c r="L307" i="1" s="1"/>
  <c r="X295" i="1"/>
  <c r="X294" i="1"/>
  <c r="AJ294" i="1" s="1"/>
  <c r="AI293" i="1"/>
  <c r="AH293" i="1"/>
  <c r="AG293" i="1"/>
  <c r="AF293" i="1"/>
  <c r="AE293" i="1"/>
  <c r="AD293" i="1"/>
  <c r="AC293" i="1"/>
  <c r="AB293" i="1"/>
  <c r="AA293" i="1"/>
  <c r="Z293" i="1"/>
  <c r="Y293" i="1"/>
  <c r="W293" i="1"/>
  <c r="V293" i="1"/>
  <c r="U293" i="1"/>
  <c r="T293" i="1"/>
  <c r="S293" i="1"/>
  <c r="R293" i="1"/>
  <c r="Q293" i="1"/>
  <c r="P293" i="1"/>
  <c r="O293" i="1"/>
  <c r="N293" i="1"/>
  <c r="M293" i="1"/>
  <c r="L292" i="1"/>
  <c r="L295" i="1" s="1"/>
  <c r="L305" i="1" s="1"/>
  <c r="F90" i="1"/>
  <c r="G89" i="1"/>
  <c r="F89" i="1"/>
  <c r="H88" i="1"/>
  <c r="G88" i="1"/>
  <c r="F88" i="1"/>
  <c r="AZ87" i="1"/>
  <c r="K87" i="1"/>
  <c r="H87" i="1"/>
  <c r="G87" i="1"/>
  <c r="F87" i="1"/>
  <c r="K86" i="1"/>
  <c r="F86" i="1"/>
  <c r="H85" i="1"/>
  <c r="F85" i="1"/>
  <c r="K84" i="1"/>
  <c r="F84" i="1"/>
  <c r="F83" i="1"/>
  <c r="F82" i="1"/>
  <c r="F81" i="1"/>
  <c r="F80" i="1"/>
  <c r="F79" i="1"/>
  <c r="F78" i="1"/>
  <c r="F77" i="1"/>
  <c r="AZ76" i="1"/>
  <c r="H76" i="1"/>
  <c r="G76" i="1"/>
  <c r="F76" i="1"/>
  <c r="K75" i="1"/>
  <c r="F75" i="1"/>
  <c r="K74" i="1"/>
  <c r="G74" i="1"/>
  <c r="F74" i="1"/>
  <c r="K73" i="1"/>
  <c r="H73" i="1"/>
  <c r="F73" i="1"/>
  <c r="K72" i="1"/>
  <c r="F72" i="1"/>
  <c r="F71" i="1"/>
  <c r="G70" i="1"/>
  <c r="F70" i="1"/>
  <c r="F69" i="1"/>
  <c r="F68" i="1"/>
  <c r="F67" i="1"/>
  <c r="F66" i="1"/>
  <c r="G65" i="1"/>
  <c r="F65" i="1"/>
  <c r="H64" i="1"/>
  <c r="G64" i="1"/>
  <c r="F64" i="1"/>
  <c r="K63" i="1"/>
  <c r="G63" i="1"/>
  <c r="F63" i="1"/>
  <c r="K62" i="1"/>
  <c r="H62" i="1"/>
  <c r="G62" i="1"/>
  <c r="F62" i="1"/>
  <c r="K61" i="1"/>
  <c r="H61" i="1"/>
  <c r="F61" i="1"/>
  <c r="K60" i="1"/>
  <c r="H60" i="1"/>
  <c r="F60" i="1"/>
  <c r="F59" i="1"/>
  <c r="F58" i="1"/>
  <c r="F57" i="1"/>
  <c r="F56" i="1"/>
  <c r="F55" i="1"/>
  <c r="F54" i="1"/>
  <c r="G53" i="1"/>
  <c r="F53" i="1"/>
  <c r="H52" i="1"/>
  <c r="G52" i="1"/>
  <c r="F52" i="1"/>
  <c r="K51" i="1"/>
  <c r="H51" i="1"/>
  <c r="G51" i="1"/>
  <c r="F51" i="1"/>
  <c r="AZ50" i="1"/>
  <c r="K50" i="1"/>
  <c r="H50" i="1"/>
  <c r="F50" i="1"/>
  <c r="H49" i="1"/>
  <c r="F49" i="1"/>
  <c r="K48" i="1"/>
  <c r="F48" i="1"/>
  <c r="F47" i="1"/>
  <c r="F46" i="1"/>
  <c r="F45" i="1"/>
  <c r="F44" i="1"/>
  <c r="F43" i="1"/>
  <c r="F42" i="1"/>
  <c r="F41" i="1"/>
  <c r="H40" i="1"/>
  <c r="G40" i="1"/>
  <c r="F40" i="1"/>
  <c r="K39" i="1"/>
  <c r="H39" i="1"/>
  <c r="G39" i="1"/>
  <c r="F39" i="1"/>
  <c r="K38" i="1"/>
  <c r="H38" i="1"/>
  <c r="F38" i="1"/>
  <c r="K37" i="1"/>
  <c r="F37" i="1"/>
  <c r="K36" i="1"/>
  <c r="F36" i="1"/>
  <c r="F35" i="1"/>
  <c r="F34" i="1"/>
  <c r="F33" i="1"/>
  <c r="F32" i="1"/>
  <c r="F31" i="1"/>
  <c r="F30" i="1"/>
  <c r="G29" i="1"/>
  <c r="F29" i="1"/>
  <c r="H28" i="1"/>
  <c r="G28" i="1"/>
  <c r="F28" i="1"/>
  <c r="AZ27" i="1"/>
  <c r="K27" i="1"/>
  <c r="H27" i="1"/>
  <c r="G27" i="1"/>
  <c r="F27" i="1"/>
  <c r="K26" i="1"/>
  <c r="H26" i="1"/>
  <c r="F26" i="1"/>
  <c r="K25" i="1"/>
  <c r="F25" i="1"/>
  <c r="F24" i="1"/>
  <c r="F23" i="1"/>
  <c r="F22" i="1"/>
  <c r="F21" i="1"/>
  <c r="F20" i="1"/>
  <c r="F19" i="1"/>
  <c r="F18" i="1"/>
  <c r="F17" i="1"/>
  <c r="G16" i="1"/>
  <c r="F16" i="1"/>
  <c r="H15" i="1"/>
  <c r="G15" i="1"/>
  <c r="F15" i="1"/>
  <c r="K14" i="1"/>
  <c r="H14" i="1"/>
  <c r="G14" i="1"/>
  <c r="F14" i="1"/>
  <c r="K13" i="1"/>
  <c r="F13" i="1"/>
  <c r="F12" i="1"/>
  <c r="F11" i="1"/>
  <c r="F10" i="1"/>
  <c r="F9" i="1"/>
  <c r="F8" i="1"/>
  <c r="F7" i="1"/>
  <c r="F6" i="1"/>
  <c r="G5" i="1"/>
  <c r="F5" i="1"/>
  <c r="H4" i="1"/>
  <c r="G4" i="1"/>
  <c r="F4" i="1"/>
  <c r="K3" i="1"/>
  <c r="G3" i="1"/>
  <c r="F3" i="1"/>
  <c r="BB2" i="1"/>
  <c r="BA2" i="1"/>
  <c r="AZ2" i="1"/>
  <c r="L2" i="1"/>
  <c r="K2" i="1"/>
  <c r="J2" i="1"/>
  <c r="I2" i="1"/>
  <c r="H2" i="1"/>
  <c r="G2" i="1"/>
  <c r="F2" i="1"/>
  <c r="AX727" i="1" l="1"/>
  <c r="AZ81" i="1" s="1"/>
  <c r="AX718" i="1"/>
  <c r="AZ72" i="1" s="1"/>
  <c r="AX719" i="1"/>
  <c r="AZ73" i="1" s="1"/>
  <c r="AX708" i="1"/>
  <c r="AZ62" i="1" s="1"/>
  <c r="AX732" i="1"/>
  <c r="AZ86" i="1" s="1"/>
  <c r="AX709" i="1"/>
  <c r="AZ63" i="1" s="1"/>
  <c r="AX721" i="1"/>
  <c r="AZ75" i="1" s="1"/>
  <c r="AX675" i="1"/>
  <c r="AZ29" i="1" s="1"/>
  <c r="AX735" i="1"/>
  <c r="AZ89" i="1" s="1"/>
  <c r="AX713" i="1"/>
  <c r="AZ67" i="1" s="1"/>
  <c r="AX702" i="1"/>
  <c r="AZ56" i="1" s="1"/>
  <c r="AX726" i="1"/>
  <c r="AZ80" i="1" s="1"/>
  <c r="P962" i="1"/>
  <c r="AC962" i="1"/>
  <c r="X973" i="1" s="1"/>
  <c r="H422" i="1"/>
  <c r="H86" i="1"/>
  <c r="H411" i="1"/>
  <c r="H75" i="1"/>
  <c r="H409" i="1"/>
  <c r="H399" i="1"/>
  <c r="H63" i="1"/>
  <c r="H364" i="1"/>
  <c r="H405" i="1"/>
  <c r="H69" i="1"/>
  <c r="N962" i="1"/>
  <c r="N973" i="1" s="1"/>
  <c r="S962" i="1"/>
  <c r="Q973" i="1" s="1"/>
  <c r="AF962" i="1"/>
  <c r="T962" i="1"/>
  <c r="AG962" i="1"/>
  <c r="Z973" i="1" s="1"/>
  <c r="V962" i="1"/>
  <c r="AI962" i="1"/>
  <c r="AA973" i="1" s="1"/>
  <c r="H339" i="1"/>
  <c r="Z962" i="1"/>
  <c r="V973" i="1" s="1"/>
  <c r="AX651" i="1"/>
  <c r="AZ5" i="1" s="1"/>
  <c r="H341" i="1"/>
  <c r="AX663" i="1"/>
  <c r="AZ17" i="1" s="1"/>
  <c r="H353" i="1"/>
  <c r="AA962" i="1"/>
  <c r="W973" i="1" s="1"/>
  <c r="H342" i="1"/>
  <c r="O962" i="1"/>
  <c r="O973" i="1" s="1"/>
  <c r="AX653" i="1"/>
  <c r="AZ7" i="1" s="1"/>
  <c r="H343" i="1"/>
  <c r="H355" i="1"/>
  <c r="AX666" i="1"/>
  <c r="AZ20" i="1" s="1"/>
  <c r="H356" i="1"/>
  <c r="Q962" i="1"/>
  <c r="P973" i="1" s="1"/>
  <c r="AD962" i="1"/>
  <c r="R962" i="1"/>
  <c r="AE962" i="1"/>
  <c r="Y973" i="1" s="1"/>
  <c r="AX657" i="1"/>
  <c r="AZ11" i="1" s="1"/>
  <c r="H347" i="1"/>
  <c r="AX658" i="1"/>
  <c r="AZ12" i="1" s="1"/>
  <c r="H348" i="1"/>
  <c r="U962" i="1"/>
  <c r="R973" i="1" s="1"/>
  <c r="AH962" i="1"/>
  <c r="H349" i="1"/>
  <c r="AX660" i="1"/>
  <c r="AZ14" i="1" s="1"/>
  <c r="H350" i="1"/>
  <c r="W962" i="1"/>
  <c r="S973" i="1" s="1"/>
  <c r="AX661" i="1"/>
  <c r="AZ15" i="1" s="1"/>
  <c r="H351" i="1"/>
  <c r="AX650" i="1"/>
  <c r="AZ4" i="1" s="1"/>
  <c r="H340" i="1"/>
  <c r="R304" i="1"/>
  <c r="AA304" i="1"/>
  <c r="AB962" i="1"/>
  <c r="V304" i="1"/>
  <c r="N304" i="1"/>
  <c r="W304" i="1"/>
  <c r="S304" i="1"/>
  <c r="O304" i="1"/>
  <c r="X304" i="1"/>
  <c r="P304" i="1"/>
  <c r="Y304" i="1"/>
  <c r="Q304" i="1"/>
  <c r="AG965" i="1" a="1"/>
  <c r="AG965" i="1" s="1"/>
  <c r="Z976" i="1" s="1"/>
  <c r="U965" i="1" a="1"/>
  <c r="U965" i="1" s="1"/>
  <c r="R976" i="1" s="1"/>
  <c r="AU965" i="1" a="1"/>
  <c r="AU965" i="1" s="1"/>
  <c r="AI976" i="1" s="1"/>
  <c r="Z965" i="1" a="1"/>
  <c r="Z965" i="1" s="1"/>
  <c r="V976" i="1" s="1"/>
  <c r="AL965" i="1" a="1"/>
  <c r="AL965" i="1" s="1"/>
  <c r="AD976" i="1" s="1"/>
  <c r="N965" i="1" a="1"/>
  <c r="N965" i="1" s="1"/>
  <c r="N976" i="1" s="1"/>
  <c r="AA965" i="1" a="1"/>
  <c r="AA965" i="1" s="1"/>
  <c r="W976" i="1" s="1"/>
  <c r="O965" i="1" a="1"/>
  <c r="O965" i="1" s="1"/>
  <c r="O976" i="1" s="1"/>
  <c r="AM965" i="1" a="1"/>
  <c r="AM965" i="1" s="1"/>
  <c r="AE976" i="1" s="1"/>
  <c r="AB965" i="1" a="1"/>
  <c r="AB965" i="1" s="1"/>
  <c r="P965" i="1" a="1"/>
  <c r="P965" i="1" s="1"/>
  <c r="AN965" i="1" a="1"/>
  <c r="AN965" i="1" s="1"/>
  <c r="AC965" i="1" a="1"/>
  <c r="AC965" i="1" s="1"/>
  <c r="X976" i="1" s="1"/>
  <c r="Q965" i="1" a="1"/>
  <c r="Q965" i="1" s="1"/>
  <c r="P976" i="1" s="1"/>
  <c r="AO965" i="1" a="1"/>
  <c r="AO965" i="1" s="1"/>
  <c r="AF976" i="1" s="1"/>
  <c r="AD965" i="1" a="1"/>
  <c r="AD965" i="1" s="1"/>
  <c r="R965" i="1" a="1"/>
  <c r="R965" i="1" s="1"/>
  <c r="AP965" i="1" a="1"/>
  <c r="AP965" i="1" s="1"/>
  <c r="AE965" i="1" a="1"/>
  <c r="AE965" i="1" s="1"/>
  <c r="Y976" i="1" s="1"/>
  <c r="S965" i="1" a="1"/>
  <c r="S965" i="1" s="1"/>
  <c r="Q976" i="1" s="1"/>
  <c r="AQ965" i="1" a="1"/>
  <c r="AQ965" i="1" s="1"/>
  <c r="AG976" i="1" s="1"/>
  <c r="AF965" i="1" a="1"/>
  <c r="AF965" i="1" s="1"/>
  <c r="AR965" i="1" a="1"/>
  <c r="AR965" i="1" s="1"/>
  <c r="T965" i="1" a="1"/>
  <c r="T965" i="1" s="1"/>
  <c r="AS965" i="1" a="1"/>
  <c r="AS965" i="1" s="1"/>
  <c r="AH976" i="1" s="1"/>
  <c r="AT965" i="1" a="1"/>
  <c r="AT965" i="1" s="1"/>
  <c r="AH965" i="1" a="1"/>
  <c r="AH965" i="1" s="1"/>
  <c r="AI965" i="1" a="1"/>
  <c r="AI965" i="1" s="1"/>
  <c r="AA976" i="1" s="1"/>
  <c r="V965" i="1" a="1"/>
  <c r="V965" i="1" s="1"/>
  <c r="W965" i="1" a="1"/>
  <c r="W965" i="1" s="1"/>
  <c r="S976" i="1" s="1"/>
  <c r="AC639" i="1" a="1"/>
  <c r="AC639" i="1" s="1"/>
  <c r="N639" i="1" a="1"/>
  <c r="N639" i="1" s="1"/>
  <c r="AD639" i="1" a="1"/>
  <c r="AD639" i="1" s="1"/>
  <c r="O639" i="1" a="1"/>
  <c r="O639" i="1" s="1"/>
  <c r="R639" i="1" a="1"/>
  <c r="R639" i="1" s="1"/>
  <c r="T639" i="1" a="1"/>
  <c r="T639" i="1" s="1"/>
  <c r="P639" i="1" a="1"/>
  <c r="P639" i="1" s="1"/>
  <c r="Q639" i="1" a="1"/>
  <c r="Q639" i="1" s="1"/>
  <c r="AB639" i="1" a="1"/>
  <c r="AB639" i="1" s="1"/>
  <c r="AE639" i="1" a="1"/>
  <c r="AE639" i="1" s="1"/>
  <c r="M639" i="1" a="1"/>
  <c r="M639" i="1" s="1"/>
  <c r="AF639" i="1" a="1"/>
  <c r="AF639" i="1" s="1"/>
  <c r="AA639" i="1" a="1"/>
  <c r="AA639" i="1" s="1"/>
  <c r="U639" i="1" a="1"/>
  <c r="U639" i="1" s="1"/>
  <c r="V639" i="1" a="1"/>
  <c r="V639" i="1" s="1"/>
  <c r="X639" i="1" a="1"/>
  <c r="X639" i="1" s="1"/>
  <c r="W639" i="1" a="1"/>
  <c r="W639" i="1" s="1"/>
  <c r="Y639" i="1" a="1"/>
  <c r="Y639" i="1" s="1"/>
  <c r="Z304" i="1"/>
  <c r="L637" i="1"/>
  <c r="S642" i="1"/>
  <c r="S639" i="1"/>
  <c r="Z637" i="1"/>
  <c r="AY35" i="1"/>
  <c r="H378" i="1"/>
  <c r="H358" i="1"/>
  <c r="H381" i="1"/>
  <c r="H19" i="1"/>
  <c r="H57" i="1"/>
  <c r="H367" i="1"/>
  <c r="H417" i="1"/>
  <c r="H403" i="1"/>
  <c r="H67" i="1"/>
  <c r="H393" i="1"/>
  <c r="H81" i="1"/>
  <c r="L686" i="1"/>
  <c r="L40" i="1" s="1"/>
  <c r="H396" i="1"/>
  <c r="U957" i="1"/>
  <c r="AK946" i="1"/>
  <c r="AC957" i="1" s="1"/>
  <c r="U958" i="1"/>
  <c r="AK947" i="1"/>
  <c r="AC958" i="1" s="1"/>
  <c r="U951" i="1"/>
  <c r="AK940" i="1"/>
  <c r="AC951" i="1" s="1"/>
  <c r="U952" i="1"/>
  <c r="AK941" i="1"/>
  <c r="AC952" i="1" s="1"/>
  <c r="L630" i="1"/>
  <c r="Z630" i="1"/>
  <c r="L633" i="1"/>
  <c r="Z633" i="1"/>
  <c r="AY75" i="1"/>
  <c r="AY82" i="1"/>
  <c r="AY34" i="1"/>
  <c r="AY56" i="1"/>
  <c r="AF630" i="1"/>
  <c r="AE630" i="1"/>
  <c r="AB630" i="1"/>
  <c r="AA630" i="1"/>
  <c r="AD630" i="1"/>
  <c r="AC630" i="1"/>
  <c r="AW654" i="1"/>
  <c r="AY8" i="1"/>
  <c r="H370" i="1"/>
  <c r="H415" i="1"/>
  <c r="H418" i="1"/>
  <c r="U305" i="1"/>
  <c r="AJ295" i="1"/>
  <c r="AC305" i="1" s="1"/>
  <c r="U309" i="1"/>
  <c r="AJ299" i="1"/>
  <c r="AC309" i="1" s="1"/>
  <c r="U310" i="1"/>
  <c r="AJ300" i="1"/>
  <c r="AC310" i="1" s="1"/>
  <c r="H34" i="1"/>
  <c r="L301" i="1"/>
  <c r="L311" i="1" s="1"/>
  <c r="AJ301" i="1"/>
  <c r="AC311" i="1" s="1"/>
  <c r="H79" i="1"/>
  <c r="H391" i="1"/>
  <c r="H7" i="1"/>
  <c r="H55" i="1"/>
  <c r="AY69" i="1"/>
  <c r="AY47" i="1"/>
  <c r="AY81" i="1"/>
  <c r="H388" i="1"/>
  <c r="AY67" i="1"/>
  <c r="AU942" i="1"/>
  <c r="AI953" i="1" s="1"/>
  <c r="AT942" i="1"/>
  <c r="AS942" i="1"/>
  <c r="AH953" i="1" s="1"/>
  <c r="AR942" i="1"/>
  <c r="AQ942" i="1"/>
  <c r="AG953" i="1" s="1"/>
  <c r="AP942" i="1"/>
  <c r="AO942" i="1"/>
  <c r="AF953" i="1" s="1"/>
  <c r="AN942" i="1"/>
  <c r="AM942" i="1"/>
  <c r="AE953" i="1" s="1"/>
  <c r="AL942" i="1"/>
  <c r="AD953" i="1" s="1"/>
  <c r="AY32" i="1"/>
  <c r="AX655" i="1"/>
  <c r="AZ9" i="1" s="1"/>
  <c r="AY31" i="1"/>
  <c r="H78" i="1"/>
  <c r="H402" i="1"/>
  <c r="L713" i="1"/>
  <c r="L403" i="1" s="1"/>
  <c r="L725" i="1"/>
  <c r="L415" i="1" s="1"/>
  <c r="H54" i="1"/>
  <c r="H426" i="1"/>
  <c r="AY72" i="1"/>
  <c r="H390" i="1"/>
  <c r="H66" i="1"/>
  <c r="H20" i="1"/>
  <c r="AY20" i="1"/>
  <c r="H5" i="1"/>
  <c r="AY9" i="1"/>
  <c r="H32" i="1"/>
  <c r="AY73" i="1"/>
  <c r="AY84" i="1"/>
  <c r="AY87" i="1"/>
  <c r="J370" i="1"/>
  <c r="J680" i="1" s="1"/>
  <c r="J34" i="1" s="1"/>
  <c r="H29" i="1"/>
  <c r="H17" i="1"/>
  <c r="AY3" i="1"/>
  <c r="AY10" i="1"/>
  <c r="H368" i="1"/>
  <c r="K40" i="1"/>
  <c r="H365" i="1"/>
  <c r="AY23" i="1"/>
  <c r="AY33" i="1"/>
  <c r="L651" i="1"/>
  <c r="L341" i="1" s="1"/>
  <c r="L675" i="1"/>
  <c r="L29" i="1" s="1"/>
  <c r="L710" i="1"/>
  <c r="L64" i="1" s="1"/>
  <c r="L722" i="1"/>
  <c r="L412" i="1" s="1"/>
  <c r="L734" i="1"/>
  <c r="L88" i="1" s="1"/>
  <c r="H416" i="1"/>
  <c r="H357" i="1"/>
  <c r="L680" i="1"/>
  <c r="L34" i="1" s="1"/>
  <c r="H404" i="1"/>
  <c r="H80" i="1"/>
  <c r="J411" i="1"/>
  <c r="J721" i="1" s="1"/>
  <c r="AY57" i="1"/>
  <c r="H44" i="1"/>
  <c r="H46" i="1"/>
  <c r="AY50" i="1"/>
  <c r="AY53" i="1"/>
  <c r="AY60" i="1"/>
  <c r="AY80" i="1"/>
  <c r="H406" i="1"/>
  <c r="H425" i="1"/>
  <c r="AY77" i="1"/>
  <c r="H377" i="1"/>
  <c r="H11" i="1"/>
  <c r="AY14" i="1"/>
  <c r="AY37" i="1"/>
  <c r="AY43" i="1"/>
  <c r="AY63" i="1"/>
  <c r="H413" i="1"/>
  <c r="L657" i="1"/>
  <c r="L669" i="1"/>
  <c r="L23" i="1" s="1"/>
  <c r="L692" i="1"/>
  <c r="L382" i="1" s="1"/>
  <c r="L716" i="1"/>
  <c r="L70" i="1" s="1"/>
  <c r="L728" i="1"/>
  <c r="L418" i="1" s="1"/>
  <c r="K34" i="1"/>
  <c r="AY38" i="1"/>
  <c r="H359" i="1"/>
  <c r="AY48" i="1"/>
  <c r="AY12" i="1"/>
  <c r="K64" i="1"/>
  <c r="H70" i="1"/>
  <c r="H382" i="1"/>
  <c r="AY41" i="1"/>
  <c r="AY22" i="1"/>
  <c r="H41" i="1"/>
  <c r="H23" i="1"/>
  <c r="H77" i="1"/>
  <c r="H82" i="1"/>
  <c r="H56" i="1"/>
  <c r="H21" i="1"/>
  <c r="AY27" i="1"/>
  <c r="AY59" i="1"/>
  <c r="J367" i="1"/>
  <c r="J677" i="1" s="1"/>
  <c r="AZ677" i="1" s="1"/>
  <c r="BB31" i="1" s="1"/>
  <c r="J389" i="1"/>
  <c r="J699" i="1" s="1"/>
  <c r="J53" i="1" s="1"/>
  <c r="H392" i="1"/>
  <c r="M946" i="1"/>
  <c r="M957" i="1" s="1"/>
  <c r="L695" i="1"/>
  <c r="L385" i="1" s="1"/>
  <c r="AY62" i="1"/>
  <c r="AY49" i="1"/>
  <c r="H68" i="1"/>
  <c r="J393" i="1"/>
  <c r="J703" i="1" s="1"/>
  <c r="J409" i="1"/>
  <c r="I409" i="1" s="1"/>
  <c r="H380" i="1"/>
  <c r="K79" i="1"/>
  <c r="J666" i="1"/>
  <c r="J20" i="1" s="1"/>
  <c r="AY89" i="1"/>
  <c r="H9" i="1"/>
  <c r="AY15" i="1"/>
  <c r="AY55" i="1"/>
  <c r="H71" i="1"/>
  <c r="J385" i="1"/>
  <c r="J695" i="1" s="1"/>
  <c r="K11" i="1"/>
  <c r="AY25" i="1"/>
  <c r="AY71" i="1"/>
  <c r="J651" i="1"/>
  <c r="J5" i="1" s="1"/>
  <c r="H373" i="1"/>
  <c r="J379" i="1"/>
  <c r="J689" i="1" s="1"/>
  <c r="J43" i="1" s="1"/>
  <c r="J413" i="1"/>
  <c r="J723" i="1" s="1"/>
  <c r="J77" i="1" s="1"/>
  <c r="L683" i="1"/>
  <c r="L373" i="1" s="1"/>
  <c r="H6" i="1"/>
  <c r="H13" i="1"/>
  <c r="H30" i="1"/>
  <c r="K46" i="1"/>
  <c r="K76" i="1"/>
  <c r="AY51" i="1"/>
  <c r="AY58" i="1"/>
  <c r="H89" i="1"/>
  <c r="H408" i="1"/>
  <c r="L660" i="1"/>
  <c r="L350" i="1" s="1"/>
  <c r="L672" i="1"/>
  <c r="L719" i="1"/>
  <c r="L731" i="1"/>
  <c r="L421" i="1" s="1"/>
  <c r="L705" i="1"/>
  <c r="K23" i="1"/>
  <c r="J422" i="1"/>
  <c r="J732" i="1" s="1"/>
  <c r="J86" i="1" s="1"/>
  <c r="M949" i="1"/>
  <c r="H37" i="1"/>
  <c r="AY39" i="1"/>
  <c r="H72" i="1"/>
  <c r="AY85" i="1"/>
  <c r="AY65" i="1"/>
  <c r="K59" i="1"/>
  <c r="K70" i="1"/>
  <c r="H360" i="1"/>
  <c r="H389" i="1"/>
  <c r="H420" i="1"/>
  <c r="K82" i="1"/>
  <c r="H366" i="1"/>
  <c r="H395" i="1"/>
  <c r="AY36" i="1"/>
  <c r="H47" i="1"/>
  <c r="H59" i="1"/>
  <c r="H12" i="1"/>
  <c r="K5" i="1"/>
  <c r="H24" i="1"/>
  <c r="K29" i="1"/>
  <c r="AY79" i="1"/>
  <c r="K88" i="1"/>
  <c r="J423" i="1"/>
  <c r="J733" i="1" s="1"/>
  <c r="L666" i="1"/>
  <c r="L356" i="1" s="1"/>
  <c r="L678" i="1"/>
  <c r="L701" i="1"/>
  <c r="L391" i="1" s="1"/>
  <c r="H83" i="1"/>
  <c r="AY7" i="1"/>
  <c r="AY45" i="1"/>
  <c r="H48" i="1"/>
  <c r="H84" i="1"/>
  <c r="AY86" i="1"/>
  <c r="H372" i="1"/>
  <c r="J401" i="1"/>
  <c r="J711" i="1" s="1"/>
  <c r="J65" i="1" s="1"/>
  <c r="H383" i="1"/>
  <c r="AY5" i="1"/>
  <c r="AY29" i="1"/>
  <c r="J365" i="1"/>
  <c r="Q939" i="1"/>
  <c r="P950" i="1" s="1"/>
  <c r="AD939" i="1"/>
  <c r="L698" i="1"/>
  <c r="U311" i="1"/>
  <c r="L300" i="1"/>
  <c r="L310" i="1" s="1"/>
  <c r="J660" i="1"/>
  <c r="J14" i="1" s="1"/>
  <c r="J387" i="1"/>
  <c r="J697" i="1" s="1"/>
  <c r="J403" i="1"/>
  <c r="J713" i="1" s="1"/>
  <c r="J67" i="1" s="1"/>
  <c r="J358" i="1"/>
  <c r="J368" i="1"/>
  <c r="J398" i="1"/>
  <c r="J661" i="1"/>
  <c r="J15" i="1" s="1"/>
  <c r="J369" i="1"/>
  <c r="J679" i="1" s="1"/>
  <c r="J33" i="1" s="1"/>
  <c r="J377" i="1"/>
  <c r="J687" i="1" s="1"/>
  <c r="J41" i="1" s="1"/>
  <c r="J394" i="1"/>
  <c r="J704" i="1" s="1"/>
  <c r="J58" i="1" s="1"/>
  <c r="J399" i="1"/>
  <c r="J709" i="1" s="1"/>
  <c r="J421" i="1"/>
  <c r="J731" i="1" s="1"/>
  <c r="L663" i="1"/>
  <c r="L353" i="1" s="1"/>
  <c r="J663" i="1"/>
  <c r="J17" i="1" s="1"/>
  <c r="AW716" i="1"/>
  <c r="AX716" i="1" s="1"/>
  <c r="AZ70" i="1" s="1"/>
  <c r="AY70" i="1"/>
  <c r="AW667" i="1"/>
  <c r="AY21" i="1"/>
  <c r="J357" i="1"/>
  <c r="J667" i="1" s="1"/>
  <c r="J21" i="1" s="1"/>
  <c r="AY26" i="1"/>
  <c r="AW672" i="1"/>
  <c r="AX656" i="1"/>
  <c r="AZ10" i="1" s="1"/>
  <c r="H10" i="1"/>
  <c r="H369" i="1"/>
  <c r="H33" i="1"/>
  <c r="H8" i="1"/>
  <c r="AW665" i="1"/>
  <c r="AX665" i="1" s="1"/>
  <c r="AZ19" i="1" s="1"/>
  <c r="AY19" i="1"/>
  <c r="J665" i="1"/>
  <c r="AW690" i="1"/>
  <c r="AX690" i="1" s="1"/>
  <c r="AZ44" i="1" s="1"/>
  <c r="J380" i="1"/>
  <c r="AY44" i="1"/>
  <c r="AW714" i="1"/>
  <c r="AY68" i="1"/>
  <c r="J404" i="1"/>
  <c r="L689" i="1"/>
  <c r="H379" i="1"/>
  <c r="AX689" i="1"/>
  <c r="AZ43" i="1" s="1"/>
  <c r="AX681" i="1"/>
  <c r="AZ35" i="1" s="1"/>
  <c r="H371" i="1"/>
  <c r="H35" i="1"/>
  <c r="AW670" i="1"/>
  <c r="AX670" i="1" s="1"/>
  <c r="AZ24" i="1" s="1"/>
  <c r="AY24" i="1"/>
  <c r="AW707" i="1"/>
  <c r="J397" i="1"/>
  <c r="J707" i="1" s="1"/>
  <c r="AY61" i="1"/>
  <c r="AX671" i="1"/>
  <c r="AZ25" i="1" s="1"/>
  <c r="H361" i="1"/>
  <c r="H25" i="1"/>
  <c r="AW720" i="1"/>
  <c r="J410" i="1"/>
  <c r="AY74" i="1"/>
  <c r="AX654" i="1"/>
  <c r="AZ8" i="1" s="1"/>
  <c r="J672" i="1"/>
  <c r="J26" i="1" s="1"/>
  <c r="I362" i="1"/>
  <c r="AW663" i="1"/>
  <c r="AY17" i="1"/>
  <c r="AX662" i="1"/>
  <c r="AZ16" i="1" s="1"/>
  <c r="H16" i="1"/>
  <c r="AW729" i="1"/>
  <c r="AX729" i="1" s="1"/>
  <c r="AZ83" i="1" s="1"/>
  <c r="AY83" i="1"/>
  <c r="AW659" i="1"/>
  <c r="AX659" i="1" s="1"/>
  <c r="AZ13" i="1" s="1"/>
  <c r="AY13" i="1"/>
  <c r="AW692" i="1"/>
  <c r="AY46" i="1"/>
  <c r="J382" i="1"/>
  <c r="J406" i="1"/>
  <c r="H18" i="1"/>
  <c r="K55" i="1"/>
  <c r="H419" i="1"/>
  <c r="J654" i="1"/>
  <c r="J373" i="1"/>
  <c r="I373" i="1" s="1"/>
  <c r="J375" i="1"/>
  <c r="J685" i="1" s="1"/>
  <c r="J384" i="1"/>
  <c r="J386" i="1"/>
  <c r="J391" i="1"/>
  <c r="J701" i="1" s="1"/>
  <c r="J55" i="1" s="1"/>
  <c r="J415" i="1"/>
  <c r="J725" i="1" s="1"/>
  <c r="J79" i="1" s="1"/>
  <c r="J417" i="1"/>
  <c r="J727" i="1" s="1"/>
  <c r="J81" i="1" s="1"/>
  <c r="AW693" i="1"/>
  <c r="K85" i="1"/>
  <c r="L299" i="1"/>
  <c r="L309" i="1" s="1"/>
  <c r="L654" i="1"/>
  <c r="L344" i="1" s="1"/>
  <c r="L711" i="1"/>
  <c r="L720" i="1"/>
  <c r="M940" i="1"/>
  <c r="M951" i="1" s="1"/>
  <c r="H394" i="1"/>
  <c r="L681" i="1"/>
  <c r="L704" i="1"/>
  <c r="AX704" i="1"/>
  <c r="AZ58" i="1" s="1"/>
  <c r="H65" i="1"/>
  <c r="J655" i="1"/>
  <c r="J418" i="1"/>
  <c r="J653" i="1"/>
  <c r="J361" i="1"/>
  <c r="J671" i="1" s="1"/>
  <c r="J363" i="1"/>
  <c r="J673" i="1" s="1"/>
  <c r="J374" i="1"/>
  <c r="J381" i="1"/>
  <c r="J691" i="1" s="1"/>
  <c r="J45" i="1" s="1"/>
  <c r="J392" i="1"/>
  <c r="H401" i="1"/>
  <c r="J405" i="1"/>
  <c r="J715" i="1" s="1"/>
  <c r="J69" i="1" s="1"/>
  <c r="J416" i="1"/>
  <c r="J425" i="1"/>
  <c r="H410" i="1"/>
  <c r="L707" i="1"/>
  <c r="K67" i="1"/>
  <c r="H74" i="1"/>
  <c r="AX677" i="1"/>
  <c r="AZ31" i="1" s="1"/>
  <c r="M947" i="1"/>
  <c r="M958" i="1" s="1"/>
  <c r="AW662" i="1"/>
  <c r="AW700" i="1"/>
  <c r="J390" i="1"/>
  <c r="AW724" i="1"/>
  <c r="J414" i="1"/>
  <c r="J669" i="1"/>
  <c r="I359" i="1"/>
  <c r="AW676" i="1"/>
  <c r="J366" i="1"/>
  <c r="AW652" i="1"/>
  <c r="W945" i="1" s="1"/>
  <c r="S956" i="1" s="1"/>
  <c r="AW674" i="1"/>
  <c r="AX674" i="1" s="1"/>
  <c r="AZ28" i="1" s="1"/>
  <c r="J364" i="1"/>
  <c r="AW698" i="1"/>
  <c r="J388" i="1"/>
  <c r="AW722" i="1"/>
  <c r="J412" i="1"/>
  <c r="AW650" i="1"/>
  <c r="J378" i="1"/>
  <c r="AW688" i="1"/>
  <c r="AW736" i="1"/>
  <c r="AX736" i="1" s="1"/>
  <c r="AZ90" i="1" s="1"/>
  <c r="J426" i="1"/>
  <c r="O939" i="1"/>
  <c r="O950" i="1" s="1"/>
  <c r="AB939" i="1"/>
  <c r="AW657" i="1"/>
  <c r="AW712" i="1"/>
  <c r="J402" i="1"/>
  <c r="AW710" i="1"/>
  <c r="AX710" i="1" s="1"/>
  <c r="AZ64" i="1" s="1"/>
  <c r="J400" i="1"/>
  <c r="AW734" i="1"/>
  <c r="AX734" i="1" s="1"/>
  <c r="AZ88" i="1" s="1"/>
  <c r="J424" i="1"/>
  <c r="AW664" i="1"/>
  <c r="AX664" i="1" s="1"/>
  <c r="AZ18" i="1" s="1"/>
  <c r="AW686" i="1"/>
  <c r="J376" i="1"/>
  <c r="J693" i="1"/>
  <c r="I383" i="1"/>
  <c r="AX699" i="1"/>
  <c r="AZ53" i="1" s="1"/>
  <c r="AX668" i="1"/>
  <c r="AZ22" i="1" s="1"/>
  <c r="L303" i="1"/>
  <c r="Y630" i="1"/>
  <c r="M630" i="1"/>
  <c r="X630" i="1"/>
  <c r="W630" i="1"/>
  <c r="AW649" i="1"/>
  <c r="AN945" i="1" s="1"/>
  <c r="V630" i="1"/>
  <c r="U630" i="1"/>
  <c r="T630" i="1"/>
  <c r="R630" i="1"/>
  <c r="Q630" i="1"/>
  <c r="O630" i="1"/>
  <c r="J360" i="1"/>
  <c r="J372" i="1"/>
  <c r="J396" i="1"/>
  <c r="J408" i="1"/>
  <c r="J420" i="1"/>
  <c r="AW669" i="1"/>
  <c r="N630" i="1"/>
  <c r="P630" i="1"/>
  <c r="L294" i="1"/>
  <c r="J371" i="1"/>
  <c r="J395" i="1"/>
  <c r="J407" i="1"/>
  <c r="J419" i="1"/>
  <c r="P939" i="1"/>
  <c r="AC939" i="1"/>
  <c r="X950" i="1" s="1"/>
  <c r="AX688" i="1"/>
  <c r="AZ42" i="1" s="1"/>
  <c r="L688" i="1"/>
  <c r="R939" i="1"/>
  <c r="AE939" i="1"/>
  <c r="Y950" i="1" s="1"/>
  <c r="AX691" i="1"/>
  <c r="AZ45" i="1" s="1"/>
  <c r="L691" i="1"/>
  <c r="S939" i="1"/>
  <c r="Q950" i="1" s="1"/>
  <c r="AF939" i="1"/>
  <c r="AX679" i="1"/>
  <c r="AZ33" i="1" s="1"/>
  <c r="L679" i="1"/>
  <c r="AX694" i="1"/>
  <c r="AZ48" i="1" s="1"/>
  <c r="L694" i="1"/>
  <c r="AX697" i="1"/>
  <c r="AZ51" i="1" s="1"/>
  <c r="L697" i="1"/>
  <c r="AG942" i="1"/>
  <c r="Z953" i="1" s="1"/>
  <c r="S942" i="1"/>
  <c r="Q953" i="1" s="1"/>
  <c r="AF942" i="1"/>
  <c r="R942" i="1"/>
  <c r="AD942" i="1"/>
  <c r="P942" i="1"/>
  <c r="AC942" i="1"/>
  <c r="X953" i="1" s="1"/>
  <c r="O942" i="1"/>
  <c r="O953" i="1" s="1"/>
  <c r="U945" i="1"/>
  <c r="R956" i="1" s="1"/>
  <c r="AB942" i="1"/>
  <c r="N942" i="1"/>
  <c r="N953" i="1" s="1"/>
  <c r="AA942" i="1"/>
  <c r="W953" i="1" s="1"/>
  <c r="Z942" i="1"/>
  <c r="V953" i="1" s="1"/>
  <c r="AI942" i="1"/>
  <c r="AA953" i="1" s="1"/>
  <c r="U942" i="1"/>
  <c r="R953" i="1" s="1"/>
  <c r="AH942" i="1"/>
  <c r="T942" i="1"/>
  <c r="AE942" i="1"/>
  <c r="Y953" i="1" s="1"/>
  <c r="W942" i="1"/>
  <c r="S953" i="1" s="1"/>
  <c r="V942" i="1"/>
  <c r="Q942" i="1"/>
  <c r="P953" i="1" s="1"/>
  <c r="T939" i="1"/>
  <c r="AG939" i="1"/>
  <c r="Z950" i="1" s="1"/>
  <c r="L650" i="1"/>
  <c r="L340" i="1" s="1"/>
  <c r="L653" i="1"/>
  <c r="L343" i="1" s="1"/>
  <c r="L656" i="1"/>
  <c r="L346" i="1" s="1"/>
  <c r="L659" i="1"/>
  <c r="L349" i="1" s="1"/>
  <c r="L662" i="1"/>
  <c r="L352" i="1" s="1"/>
  <c r="L665" i="1"/>
  <c r="L355" i="1" s="1"/>
  <c r="L668" i="1"/>
  <c r="L671" i="1"/>
  <c r="L674" i="1"/>
  <c r="L677" i="1"/>
  <c r="U939" i="1"/>
  <c r="R950" i="1" s="1"/>
  <c r="AH939" i="1"/>
  <c r="V939" i="1"/>
  <c r="AI939" i="1"/>
  <c r="AA950" i="1" s="1"/>
  <c r="W939" i="1"/>
  <c r="S950" i="1" s="1"/>
  <c r="L649" i="1"/>
  <c r="L339" i="1" s="1"/>
  <c r="L652" i="1"/>
  <c r="L342" i="1" s="1"/>
  <c r="L655" i="1"/>
  <c r="L345" i="1" s="1"/>
  <c r="L658" i="1"/>
  <c r="L348" i="1" s="1"/>
  <c r="L661" i="1"/>
  <c r="L351" i="1" s="1"/>
  <c r="L664" i="1"/>
  <c r="L354" i="1" s="1"/>
  <c r="L667" i="1"/>
  <c r="L670" i="1"/>
  <c r="L673" i="1"/>
  <c r="L676" i="1"/>
  <c r="AX682" i="1"/>
  <c r="AZ36" i="1" s="1"/>
  <c r="L682" i="1"/>
  <c r="Z939" i="1"/>
  <c r="V950" i="1" s="1"/>
  <c r="N939" i="1"/>
  <c r="N950" i="1" s="1"/>
  <c r="AA939" i="1"/>
  <c r="W950" i="1" s="1"/>
  <c r="AX685" i="1"/>
  <c r="AZ39" i="1" s="1"/>
  <c r="L685" i="1"/>
  <c r="AX717" i="1"/>
  <c r="AZ71" i="1" s="1"/>
  <c r="L700" i="1"/>
  <c r="L703" i="1"/>
  <c r="L706" i="1"/>
  <c r="L709" i="1"/>
  <c r="L712" i="1"/>
  <c r="L715" i="1"/>
  <c r="L718" i="1"/>
  <c r="L721" i="1"/>
  <c r="L724" i="1"/>
  <c r="L727" i="1"/>
  <c r="L730" i="1"/>
  <c r="L733" i="1"/>
  <c r="L736" i="1"/>
  <c r="L684" i="1"/>
  <c r="L687" i="1"/>
  <c r="L690" i="1"/>
  <c r="L693" i="1"/>
  <c r="L696" i="1"/>
  <c r="L699" i="1"/>
  <c r="L702" i="1"/>
  <c r="L708" i="1"/>
  <c r="L714" i="1"/>
  <c r="L717" i="1"/>
  <c r="L723" i="1"/>
  <c r="L726" i="1"/>
  <c r="L729" i="1"/>
  <c r="L732" i="1"/>
  <c r="L735" i="1"/>
  <c r="M945" i="1"/>
  <c r="M956" i="1" s="1"/>
  <c r="U956" i="1"/>
  <c r="AG945" i="1" l="1"/>
  <c r="Z956" i="1" s="1"/>
  <c r="O945" i="1"/>
  <c r="O956" i="1" s="1"/>
  <c r="AO945" i="1"/>
  <c r="AF956" i="1" s="1"/>
  <c r="AB945" i="1"/>
  <c r="Z945" i="1"/>
  <c r="V956" i="1" s="1"/>
  <c r="AT945" i="1"/>
  <c r="AP945" i="1"/>
  <c r="AQ945" i="1"/>
  <c r="AG956" i="1" s="1"/>
  <c r="AR945" i="1"/>
  <c r="AX652" i="1"/>
  <c r="AZ6" i="1" s="1"/>
  <c r="P945" i="1"/>
  <c r="AE945" i="1"/>
  <c r="Y956" i="1" s="1"/>
  <c r="AC945" i="1"/>
  <c r="X956" i="1" s="1"/>
  <c r="AA945" i="1"/>
  <c r="W956" i="1" s="1"/>
  <c r="AS945" i="1"/>
  <c r="AH956" i="1" s="1"/>
  <c r="AM945" i="1"/>
  <c r="AE956" i="1" s="1"/>
  <c r="AH945" i="1"/>
  <c r="AD945" i="1"/>
  <c r="N945" i="1"/>
  <c r="N956" i="1" s="1"/>
  <c r="V945" i="1"/>
  <c r="AU945" i="1"/>
  <c r="AI956" i="1" s="1"/>
  <c r="Q945" i="1"/>
  <c r="P956" i="1" s="1"/>
  <c r="AF945" i="1"/>
  <c r="AI945" i="1"/>
  <c r="AA956" i="1" s="1"/>
  <c r="AL945" i="1"/>
  <c r="AD956" i="1" s="1"/>
  <c r="S945" i="1"/>
  <c r="Q956" i="1" s="1"/>
  <c r="R945" i="1"/>
  <c r="T945" i="1"/>
  <c r="N969" i="1" a="1"/>
  <c r="N969" i="1" s="1"/>
  <c r="N970" i="1" a="1"/>
  <c r="N970" i="1" s="1"/>
  <c r="T633" i="1"/>
  <c r="W318" i="1" a="1"/>
  <c r="W318" i="1" s="1"/>
  <c r="AS322" i="1" a="1"/>
  <c r="AS322" i="1" s="1"/>
  <c r="AH332" i="1" s="1"/>
  <c r="AG321" i="1" a="1"/>
  <c r="AG321" i="1" s="1"/>
  <c r="Y323" i="1" a="1"/>
  <c r="Y323" i="1" s="1"/>
  <c r="AT322" i="1" a="1"/>
  <c r="AT322" i="1" s="1"/>
  <c r="AC318" i="1" a="1"/>
  <c r="AC318" i="1" s="1"/>
  <c r="X328" i="1" s="1"/>
  <c r="V321" i="1" a="1"/>
  <c r="V321" i="1" s="1"/>
  <c r="AD323" i="1" a="1"/>
  <c r="AD323" i="1" s="1"/>
  <c r="AC321" i="1" a="1"/>
  <c r="AC321" i="1" s="1"/>
  <c r="X331" i="1" s="1"/>
  <c r="N318" i="1" a="1"/>
  <c r="N318" i="1" s="1"/>
  <c r="N328" i="1" s="1"/>
  <c r="AN323" i="1" a="1"/>
  <c r="AN323" i="1" s="1"/>
  <c r="AR322" i="1" a="1"/>
  <c r="AR322" i="1" s="1"/>
  <c r="Q321" i="1" a="1"/>
  <c r="Q321" i="1" s="1"/>
  <c r="P331" i="1" s="1"/>
  <c r="N323" i="1" a="1"/>
  <c r="N323" i="1" s="1"/>
  <c r="N333" i="1" s="1"/>
  <c r="AP318" i="1" a="1"/>
  <c r="AP318" i="1" s="1"/>
  <c r="AL322" i="1" a="1"/>
  <c r="AL322" i="1" s="1"/>
  <c r="AD332" i="1" s="1"/>
  <c r="AA321" i="1" a="1"/>
  <c r="AA321" i="1" s="1"/>
  <c r="AP323" i="1" a="1"/>
  <c r="AP323" i="1" s="1"/>
  <c r="AO321" i="1" a="1"/>
  <c r="AO321" i="1" s="1"/>
  <c r="AF331" i="1" s="1"/>
  <c r="AK318" i="1" a="1"/>
  <c r="AK318" i="1" s="1"/>
  <c r="M318" i="1" a="1"/>
  <c r="M318" i="1" s="1"/>
  <c r="P323" i="1" a="1"/>
  <c r="P323" i="1" s="1"/>
  <c r="AF321" i="1" a="1"/>
  <c r="AF321" i="1" s="1"/>
  <c r="AI323" i="1" a="1"/>
  <c r="AI323" i="1" s="1"/>
  <c r="AA333" i="1" s="1"/>
  <c r="O321" i="1" a="1"/>
  <c r="O321" i="1" s="1"/>
  <c r="AM321" i="1" a="1"/>
  <c r="AM321" i="1" s="1"/>
  <c r="AE331" i="1" s="1"/>
  <c r="P318" i="1" a="1"/>
  <c r="P318" i="1" s="1"/>
  <c r="T322" i="1" a="1"/>
  <c r="T322" i="1" s="1"/>
  <c r="AD321" i="1" a="1"/>
  <c r="AD321" i="1" s="1"/>
  <c r="Y318" i="1" a="1"/>
  <c r="Y318" i="1" s="1"/>
  <c r="AA323" i="1" a="1"/>
  <c r="AA323" i="1" s="1"/>
  <c r="W333" i="1" s="1"/>
  <c r="AG323" i="1" a="1"/>
  <c r="AG323" i="1" s="1"/>
  <c r="Z333" i="1" s="1"/>
  <c r="AR321" i="1" a="1"/>
  <c r="AR321" i="1" s="1"/>
  <c r="AA322" i="1" a="1"/>
  <c r="AA322" i="1" s="1"/>
  <c r="W332" i="1" s="1"/>
  <c r="AH321" i="1" a="1"/>
  <c r="AH321" i="1" s="1"/>
  <c r="AD318" i="1" a="1"/>
  <c r="AD318" i="1" s="1"/>
  <c r="M322" i="1" a="1"/>
  <c r="M322" i="1" s="1"/>
  <c r="V322" i="1" a="1"/>
  <c r="V322" i="1" s="1"/>
  <c r="AH318" i="1" a="1"/>
  <c r="AH318" i="1" s="1"/>
  <c r="AD322" i="1" a="1"/>
  <c r="AD322" i="1" s="1"/>
  <c r="AP321" i="1" a="1"/>
  <c r="AP321" i="1" s="1"/>
  <c r="AL318" i="1" a="1"/>
  <c r="AL318" i="1" s="1"/>
  <c r="AD328" i="1" s="1"/>
  <c r="V323" i="1" a="1"/>
  <c r="V323" i="1" s="1"/>
  <c r="AT323" i="1" a="1"/>
  <c r="AT323" i="1" s="1"/>
  <c r="P322" i="1" a="1"/>
  <c r="P322" i="1" s="1"/>
  <c r="U318" i="1" a="1"/>
  <c r="U318" i="1" s="1"/>
  <c r="R328" i="1" s="1"/>
  <c r="AT321" i="1" a="1"/>
  <c r="AT321" i="1" s="1"/>
  <c r="N321" i="1" a="1"/>
  <c r="N321" i="1" s="1"/>
  <c r="N331" i="1" s="1"/>
  <c r="AB322" i="1" a="1"/>
  <c r="AB322" i="1" s="1"/>
  <c r="AT318" i="1" a="1"/>
  <c r="AT318" i="1" s="1"/>
  <c r="AP322" i="1" a="1"/>
  <c r="AP322" i="1" s="1"/>
  <c r="S322" i="1" a="1"/>
  <c r="S322" i="1" s="1"/>
  <c r="Q332" i="1" s="1"/>
  <c r="S321" i="1" a="1"/>
  <c r="S321" i="1" s="1"/>
  <c r="Q331" i="1" s="1"/>
  <c r="AG322" i="1" a="1"/>
  <c r="AG322" i="1" s="1"/>
  <c r="Z332" i="1" s="1"/>
  <c r="X642" i="1" a="1"/>
  <c r="X642" i="1" s="1"/>
  <c r="Y642" i="1" a="1"/>
  <c r="Y642" i="1" s="1"/>
  <c r="T642" i="1" a="1"/>
  <c r="T642" i="1" s="1"/>
  <c r="U642" i="1" a="1"/>
  <c r="U642" i="1" s="1"/>
  <c r="M642" i="1" a="1"/>
  <c r="M642" i="1" s="1"/>
  <c r="V642" i="1" a="1"/>
  <c r="V642" i="1" s="1"/>
  <c r="W642" i="1" a="1"/>
  <c r="W642" i="1" s="1"/>
  <c r="AB318" i="1" a="1"/>
  <c r="AB318" i="1" s="1"/>
  <c r="N322" i="1" a="1"/>
  <c r="N322" i="1" s="1"/>
  <c r="AI321" i="1" a="1"/>
  <c r="AI321" i="1" s="1"/>
  <c r="AA331" i="1" s="1"/>
  <c r="AQ318" i="1" a="1"/>
  <c r="AQ318" i="1" s="1"/>
  <c r="AG328" i="1" s="1"/>
  <c r="AN322" i="1" a="1"/>
  <c r="AN322" i="1" s="1"/>
  <c r="U321" i="1" a="1"/>
  <c r="U321" i="1" s="1"/>
  <c r="R331" i="1" s="1"/>
  <c r="AE318" i="1" a="1"/>
  <c r="AE318" i="1" s="1"/>
  <c r="Y328" i="1" s="1"/>
  <c r="S323" i="1" a="1"/>
  <c r="S323" i="1" s="1"/>
  <c r="Q333" i="1" s="1"/>
  <c r="R323" i="1" a="1"/>
  <c r="R323" i="1" s="1"/>
  <c r="R322" i="1" a="1"/>
  <c r="R322" i="1" s="1"/>
  <c r="Z318" i="1" a="1"/>
  <c r="Z318" i="1" s="1"/>
  <c r="V328" i="1" s="1"/>
  <c r="AM317" i="1" a="1"/>
  <c r="AM317" i="1" s="1"/>
  <c r="AA317" i="1" a="1"/>
  <c r="AA317" i="1" s="1"/>
  <c r="W327" i="1" s="1"/>
  <c r="V317" i="1" a="1"/>
  <c r="V317" i="1" s="1"/>
  <c r="AL317" i="1" a="1"/>
  <c r="AL317" i="1" s="1"/>
  <c r="AD327" i="1" s="1"/>
  <c r="Z317" i="1" a="1"/>
  <c r="Z317" i="1" s="1"/>
  <c r="W317" i="1" a="1"/>
  <c r="W317" i="1" s="1"/>
  <c r="S327" i="1" s="1"/>
  <c r="AK317" i="1" a="1"/>
  <c r="AK317" i="1" s="1"/>
  <c r="Y317" i="1" a="1"/>
  <c r="Y317" i="1" s="1"/>
  <c r="M317" i="1" a="1"/>
  <c r="M317" i="1" s="1"/>
  <c r="R317" i="1" a="1"/>
  <c r="R317" i="1" s="1"/>
  <c r="AU317" i="1" a="1"/>
  <c r="AU317" i="1" s="1"/>
  <c r="AI317" i="1" a="1"/>
  <c r="AI317" i="1" s="1"/>
  <c r="N317" i="1" a="1"/>
  <c r="N317" i="1" s="1"/>
  <c r="AT317" i="1" a="1"/>
  <c r="AT317" i="1" s="1"/>
  <c r="AH317" i="1" a="1"/>
  <c r="AH317" i="1" s="1"/>
  <c r="O317" i="1" a="1"/>
  <c r="O317" i="1" s="1"/>
  <c r="AS317" i="1" a="1"/>
  <c r="AS317" i="1" s="1"/>
  <c r="AH327" i="1" s="1"/>
  <c r="AG317" i="1" a="1"/>
  <c r="AG317" i="1" s="1"/>
  <c r="Z327" i="1" s="1"/>
  <c r="P317" i="1" a="1"/>
  <c r="P317" i="1" s="1"/>
  <c r="AR317" i="1" a="1"/>
  <c r="AR317" i="1" s="1"/>
  <c r="AF317" i="1" a="1"/>
  <c r="AF317" i="1" s="1"/>
  <c r="Q317" i="1" a="1"/>
  <c r="Q317" i="1" s="1"/>
  <c r="P327" i="1" s="1"/>
  <c r="AQ317" i="1" a="1"/>
  <c r="AQ317" i="1" s="1"/>
  <c r="AP317" i="1" a="1"/>
  <c r="AP317" i="1" s="1"/>
  <c r="AD317" i="1" a="1"/>
  <c r="AD317" i="1" s="1"/>
  <c r="AO317" i="1" a="1"/>
  <c r="AO317" i="1" s="1"/>
  <c r="AF327" i="1" s="1"/>
  <c r="AC317" i="1" a="1"/>
  <c r="AC317" i="1" s="1"/>
  <c r="T317" i="1" a="1"/>
  <c r="T317" i="1" s="1"/>
  <c r="AN317" i="1" a="1"/>
  <c r="AN317" i="1" s="1"/>
  <c r="AB317" i="1" a="1"/>
  <c r="AB317" i="1" s="1"/>
  <c r="U317" i="1" a="1"/>
  <c r="U317" i="1" s="1"/>
  <c r="R327" i="1" s="1"/>
  <c r="AE317" i="1" a="1"/>
  <c r="AE317" i="1" s="1"/>
  <c r="Y327" i="1" s="1"/>
  <c r="S317" i="1" a="1"/>
  <c r="S317" i="1" s="1"/>
  <c r="Q327" i="1" s="1"/>
  <c r="AO318" i="1" a="1"/>
  <c r="AO318" i="1" s="1"/>
  <c r="AF328" i="1" s="1"/>
  <c r="S318" i="1" a="1"/>
  <c r="S318" i="1" s="1"/>
  <c r="Q328" i="1" s="1"/>
  <c r="AI322" i="1" a="1"/>
  <c r="AI322" i="1" s="1"/>
  <c r="AA332" i="1" s="1"/>
  <c r="AU321" i="1" a="1"/>
  <c r="AU321" i="1" s="1"/>
  <c r="AI331" i="1" s="1"/>
  <c r="W323" i="1" a="1"/>
  <c r="W323" i="1" s="1"/>
  <c r="S333" i="1" s="1"/>
  <c r="U323" i="1" a="1"/>
  <c r="U323" i="1" s="1"/>
  <c r="R333" i="1" s="1"/>
  <c r="AB321" i="1" a="1"/>
  <c r="AB321" i="1" s="1"/>
  <c r="AR318" i="1" a="1"/>
  <c r="AR318" i="1" s="1"/>
  <c r="AQ323" i="1" a="1"/>
  <c r="AQ323" i="1" s="1"/>
  <c r="AG333" i="1" s="1"/>
  <c r="AE323" i="1" a="1"/>
  <c r="AE323" i="1" s="1"/>
  <c r="Y333" i="1" s="1"/>
  <c r="AE322" i="1" a="1"/>
  <c r="AE322" i="1" s="1"/>
  <c r="Y332" i="1" s="1"/>
  <c r="AM318" i="1" a="1"/>
  <c r="AM318" i="1" s="1"/>
  <c r="AE328" i="1" s="1"/>
  <c r="R318" i="1" a="1"/>
  <c r="R318" i="1" s="1"/>
  <c r="O323" i="1" a="1"/>
  <c r="O323" i="1" s="1"/>
  <c r="O333" i="1" s="1"/>
  <c r="P321" i="1" a="1"/>
  <c r="P321" i="1" s="1"/>
  <c r="Y321" i="1" a="1"/>
  <c r="Y321" i="1" s="1"/>
  <c r="AU322" i="1" a="1"/>
  <c r="AU322" i="1" s="1"/>
  <c r="AI332" i="1" s="1"/>
  <c r="Y322" i="1" a="1"/>
  <c r="Y322" i="1" s="1"/>
  <c r="W321" i="1" a="1"/>
  <c r="W321" i="1" s="1"/>
  <c r="S331" i="1" s="1"/>
  <c r="AC323" i="1" a="1"/>
  <c r="AC323" i="1" s="1"/>
  <c r="X333" i="1" s="1"/>
  <c r="AN321" i="1" a="1"/>
  <c r="AN321" i="1" s="1"/>
  <c r="AL321" i="1" a="1"/>
  <c r="AL321" i="1" s="1"/>
  <c r="AD331" i="1" s="1"/>
  <c r="AR323" i="1" a="1"/>
  <c r="AR323" i="1" s="1"/>
  <c r="AQ322" i="1" a="1"/>
  <c r="AQ322" i="1" s="1"/>
  <c r="AG332" i="1" s="1"/>
  <c r="R321" i="1" a="1"/>
  <c r="R321" i="1" s="1"/>
  <c r="Z321" i="1" a="1"/>
  <c r="Z321" i="1" s="1"/>
  <c r="V331" i="1" s="1"/>
  <c r="AH323" i="1" a="1"/>
  <c r="AH323" i="1" s="1"/>
  <c r="AM323" i="1" a="1"/>
  <c r="AM323" i="1" s="1"/>
  <c r="AE333" i="1" s="1"/>
  <c r="AK322" i="1" a="1"/>
  <c r="AK322" i="1" s="1"/>
  <c r="AB323" i="1" a="1"/>
  <c r="AB323" i="1" s="1"/>
  <c r="AO323" i="1" a="1"/>
  <c r="AO323" i="1" s="1"/>
  <c r="AF333" i="1" s="1"/>
  <c r="U322" i="1" a="1"/>
  <c r="U322" i="1" s="1"/>
  <c r="R332" i="1" s="1"/>
  <c r="O318" i="1" a="1"/>
  <c r="O318" i="1" s="1"/>
  <c r="O328" i="1" s="1"/>
  <c r="Q323" i="1" a="1"/>
  <c r="Q323" i="1" s="1"/>
  <c r="P333" i="1" s="1"/>
  <c r="AE321" i="1" a="1"/>
  <c r="AE321" i="1" s="1"/>
  <c r="Y331" i="1" s="1"/>
  <c r="AM322" i="1" a="1"/>
  <c r="AM322" i="1" s="1"/>
  <c r="AE332" i="1" s="1"/>
  <c r="AU323" i="1" a="1"/>
  <c r="AU323" i="1" s="1"/>
  <c r="AI333" i="1" s="1"/>
  <c r="AS321" i="1" a="1"/>
  <c r="AS321" i="1" s="1"/>
  <c r="AH331" i="1" s="1"/>
  <c r="AF318" i="1" a="1"/>
  <c r="AF318" i="1" s="1"/>
  <c r="AK323" i="1" a="1"/>
  <c r="AK323" i="1" s="1"/>
  <c r="M323" i="1" a="1"/>
  <c r="M323" i="1" s="1"/>
  <c r="Q318" i="1" a="1"/>
  <c r="Q318" i="1" s="1"/>
  <c r="P328" i="1" s="1"/>
  <c r="AC322" i="1" a="1"/>
  <c r="AC322" i="1" s="1"/>
  <c r="X332" i="1" s="1"/>
  <c r="AI318" i="1" a="1"/>
  <c r="AI318" i="1" s="1"/>
  <c r="AA328" i="1" s="1"/>
  <c r="AF323" i="1" a="1"/>
  <c r="AF323" i="1" s="1"/>
  <c r="AQ321" i="1" a="1"/>
  <c r="AQ321" i="1" s="1"/>
  <c r="AG331" i="1" s="1"/>
  <c r="V318" i="1" a="1"/>
  <c r="V318" i="1" s="1"/>
  <c r="O322" i="1" a="1"/>
  <c r="O322" i="1" s="1"/>
  <c r="O332" i="1" s="1"/>
  <c r="W322" i="1" a="1"/>
  <c r="W322" i="1" s="1"/>
  <c r="S332" i="1" s="1"/>
  <c r="Z323" i="1" a="1"/>
  <c r="Z323" i="1" s="1"/>
  <c r="V333" i="1" s="1"/>
  <c r="AG318" i="1" a="1"/>
  <c r="AG318" i="1" s="1"/>
  <c r="Z328" i="1" s="1"/>
  <c r="AO322" i="1" a="1"/>
  <c r="AO322" i="1" s="1"/>
  <c r="AF332" i="1" s="1"/>
  <c r="AU318" i="1" a="1"/>
  <c r="AU318" i="1" s="1"/>
  <c r="AI328" i="1" s="1"/>
  <c r="Z322" i="1" a="1"/>
  <c r="Z322" i="1" s="1"/>
  <c r="V332" i="1" s="1"/>
  <c r="AS323" i="1" a="1"/>
  <c r="AS323" i="1" s="1"/>
  <c r="AH333" i="1" s="1"/>
  <c r="Q322" i="1" a="1"/>
  <c r="Q322" i="1" s="1"/>
  <c r="P332" i="1" s="1"/>
  <c r="AA318" i="1" a="1"/>
  <c r="AA318" i="1" s="1"/>
  <c r="W328" i="1" s="1"/>
  <c r="AH322" i="1" a="1"/>
  <c r="AH322" i="1" s="1"/>
  <c r="T318" i="1" a="1"/>
  <c r="T318" i="1" s="1"/>
  <c r="AL323" i="1" a="1"/>
  <c r="AL323" i="1" s="1"/>
  <c r="AD333" i="1" s="1"/>
  <c r="AS318" i="1" a="1"/>
  <c r="AS318" i="1" s="1"/>
  <c r="AH328" i="1" s="1"/>
  <c r="M321" i="1" a="1"/>
  <c r="M321" i="1" s="1"/>
  <c r="T323" i="1" a="1"/>
  <c r="T323" i="1" s="1"/>
  <c r="T321" i="1" a="1"/>
  <c r="T321" i="1" s="1"/>
  <c r="AK321" i="1" a="1"/>
  <c r="AK321" i="1" s="1"/>
  <c r="AF322" i="1" a="1"/>
  <c r="AF322" i="1" s="1"/>
  <c r="AN318" i="1" a="1"/>
  <c r="AN318" i="1" s="1"/>
  <c r="L11" i="1"/>
  <c r="L347" i="1"/>
  <c r="AI327" i="1"/>
  <c r="AA327" i="1"/>
  <c r="N327" i="1"/>
  <c r="AG327" i="1"/>
  <c r="V327" i="1"/>
  <c r="X327" i="1"/>
  <c r="AE327" i="1"/>
  <c r="O327" i="1"/>
  <c r="Z331" i="1"/>
  <c r="O331" i="1"/>
  <c r="W331" i="1"/>
  <c r="L67" i="1"/>
  <c r="S328" i="1"/>
  <c r="N332" i="1"/>
  <c r="S968" i="1" a="1"/>
  <c r="S968" i="1" s="1"/>
  <c r="Q979" i="1" s="1"/>
  <c r="N642" i="1" a="1"/>
  <c r="N642" i="1" s="1"/>
  <c r="W644" i="1" a="1"/>
  <c r="W644" i="1" s="1"/>
  <c r="U5" i="10" s="1"/>
  <c r="AQ970" i="1" a="1"/>
  <c r="AQ970" i="1" s="1"/>
  <c r="AG981" i="1" s="1"/>
  <c r="AF970" i="1" a="1"/>
  <c r="AF970" i="1" s="1"/>
  <c r="AT970" i="1" a="1"/>
  <c r="AT970" i="1" s="1"/>
  <c r="AU970" i="1" a="1"/>
  <c r="AU970" i="1" s="1"/>
  <c r="AI981" i="1" s="1"/>
  <c r="P970" i="1" a="1"/>
  <c r="P970" i="1" s="1"/>
  <c r="AI969" i="1" a="1"/>
  <c r="AI969" i="1" s="1"/>
  <c r="AA980" i="1" s="1"/>
  <c r="AT968" i="1" a="1"/>
  <c r="AT968" i="1" s="1"/>
  <c r="AH968" i="1" a="1"/>
  <c r="AH968" i="1" s="1"/>
  <c r="AI968" i="1" a="1"/>
  <c r="AI968" i="1" s="1"/>
  <c r="AA979" i="1" s="1"/>
  <c r="W969" i="1" a="1"/>
  <c r="W969" i="1" s="1"/>
  <c r="S980" i="1" s="1"/>
  <c r="AB968" i="1" a="1"/>
  <c r="AB968" i="1" s="1"/>
  <c r="R642" i="1" a="1"/>
  <c r="R642" i="1" s="1"/>
  <c r="AC642" i="1" a="1"/>
  <c r="AC642" i="1" s="1"/>
  <c r="V969" i="1" a="1"/>
  <c r="V969" i="1" s="1"/>
  <c r="AS970" i="1" a="1"/>
  <c r="AS970" i="1" s="1"/>
  <c r="AH981" i="1" s="1"/>
  <c r="AI970" i="1" a="1"/>
  <c r="AI970" i="1" s="1"/>
  <c r="AA981" i="1" s="1"/>
  <c r="AU969" i="1" a="1"/>
  <c r="AU969" i="1" s="1"/>
  <c r="AI980" i="1" s="1"/>
  <c r="Z969" i="1" a="1"/>
  <c r="Z969" i="1" s="1"/>
  <c r="V980" i="1" s="1"/>
  <c r="AU968" i="1" a="1"/>
  <c r="AU968" i="1" s="1"/>
  <c r="AI979" i="1" s="1"/>
  <c r="N980" i="1"/>
  <c r="AB969" i="1" a="1"/>
  <c r="AB969" i="1" s="1"/>
  <c r="AO968" i="1" a="1"/>
  <c r="AO968" i="1" s="1"/>
  <c r="AF979" i="1" s="1"/>
  <c r="AA642" i="1" a="1"/>
  <c r="AA642" i="1" s="1"/>
  <c r="X640" i="1" a="1"/>
  <c r="X640" i="1" s="1"/>
  <c r="Y640" i="1" a="1"/>
  <c r="Y640" i="1" s="1"/>
  <c r="AC640" i="1" a="1"/>
  <c r="AC640" i="1" s="1"/>
  <c r="N640" i="1" a="1"/>
  <c r="N640" i="1" s="1"/>
  <c r="AA640" i="1" a="1"/>
  <c r="AA640" i="1" s="1"/>
  <c r="U640" i="1" a="1"/>
  <c r="U640" i="1" s="1"/>
  <c r="V640" i="1" a="1"/>
  <c r="V640" i="1" s="1"/>
  <c r="W640" i="1" a="1"/>
  <c r="W640" i="1" s="1"/>
  <c r="T640" i="1" a="1"/>
  <c r="T640" i="1" s="1"/>
  <c r="O640" i="1" a="1"/>
  <c r="O640" i="1" s="1"/>
  <c r="P640" i="1" a="1"/>
  <c r="P640" i="1" s="1"/>
  <c r="AB640" i="1" a="1"/>
  <c r="AB640" i="1" s="1"/>
  <c r="Q640" i="1" a="1"/>
  <c r="Q640" i="1" s="1"/>
  <c r="AE640" i="1" a="1"/>
  <c r="AE640" i="1" s="1"/>
  <c r="AD640" i="1" a="1"/>
  <c r="AD640" i="1" s="1"/>
  <c r="R640" i="1" a="1"/>
  <c r="R640" i="1" s="1"/>
  <c r="AF640" i="1" a="1"/>
  <c r="AF640" i="1" s="1"/>
  <c r="M640" i="1" a="1"/>
  <c r="M640" i="1" s="1"/>
  <c r="O970" i="1" a="1"/>
  <c r="O970" i="1" s="1"/>
  <c r="O981" i="1" s="1"/>
  <c r="AL969" i="1" a="1"/>
  <c r="AL969" i="1" s="1"/>
  <c r="AD980" i="1" s="1"/>
  <c r="AM969" i="1" a="1"/>
  <c r="AM969" i="1" s="1"/>
  <c r="AE980" i="1" s="1"/>
  <c r="AA969" i="1" a="1"/>
  <c r="AA969" i="1" s="1"/>
  <c r="W980" i="1" s="1"/>
  <c r="AO969" i="1" a="1"/>
  <c r="AO969" i="1" s="1"/>
  <c r="AF980" i="1" s="1"/>
  <c r="T969" i="1" a="1"/>
  <c r="T969" i="1" s="1"/>
  <c r="Q642" i="1" a="1"/>
  <c r="Q642" i="1" s="1"/>
  <c r="AF642" i="1" a="1"/>
  <c r="AF642" i="1" s="1"/>
  <c r="O644" i="1" a="1"/>
  <c r="O644" i="1" s="1"/>
  <c r="H5" i="10" s="1"/>
  <c r="U969" i="1" a="1"/>
  <c r="U969" i="1" s="1"/>
  <c r="R980" i="1" s="1"/>
  <c r="AL970" i="1" a="1"/>
  <c r="AL970" i="1" s="1"/>
  <c r="AD981" i="1" s="1"/>
  <c r="N981" i="1"/>
  <c r="W970" i="1" a="1"/>
  <c r="W970" i="1" s="1"/>
  <c r="S981" i="1" s="1"/>
  <c r="AN969" i="1" a="1"/>
  <c r="AN969" i="1" s="1"/>
  <c r="U970" i="1" a="1"/>
  <c r="U970" i="1" s="1"/>
  <c r="R981" i="1" s="1"/>
  <c r="AE969" i="1" a="1"/>
  <c r="AE969" i="1" s="1"/>
  <c r="Y980" i="1" s="1"/>
  <c r="P643" i="1" a="1"/>
  <c r="P643" i="1" s="1"/>
  <c r="M643" i="1" a="1"/>
  <c r="M643" i="1" s="1"/>
  <c r="M644" i="1" a="1"/>
  <c r="M644" i="1" s="1"/>
  <c r="F5" i="10" s="1"/>
  <c r="AC644" i="1" a="1"/>
  <c r="AC644" i="1" s="1"/>
  <c r="AC969" i="1" a="1"/>
  <c r="AC969" i="1" s="1"/>
  <c r="X980" i="1" s="1"/>
  <c r="Z970" i="1" a="1"/>
  <c r="Z970" i="1" s="1"/>
  <c r="V981" i="1" s="1"/>
  <c r="AA970" i="1" a="1"/>
  <c r="AA970" i="1" s="1"/>
  <c r="W981" i="1" s="1"/>
  <c r="V970" i="1" a="1"/>
  <c r="V970" i="1" s="1"/>
  <c r="AC970" i="1" a="1"/>
  <c r="AC970" i="1" s="1"/>
  <c r="X981" i="1" s="1"/>
  <c r="AQ969" i="1" a="1"/>
  <c r="AQ969" i="1" s="1"/>
  <c r="AG980" i="1" s="1"/>
  <c r="Q644" i="1" a="1"/>
  <c r="Q644" i="1" s="1"/>
  <c r="J5" i="10" s="1"/>
  <c r="V644" i="1" a="1"/>
  <c r="V644" i="1" s="1"/>
  <c r="T5" i="10" s="1"/>
  <c r="AA644" i="1" a="1"/>
  <c r="AA644" i="1" s="1"/>
  <c r="N644" i="1" a="1"/>
  <c r="N644" i="1" s="1"/>
  <c r="G5" i="10" s="1"/>
  <c r="N968" i="1" a="1"/>
  <c r="N968" i="1" s="1"/>
  <c r="N979" i="1" s="1"/>
  <c r="AM970" i="1" a="1"/>
  <c r="AM970" i="1" s="1"/>
  <c r="AE981" i="1" s="1"/>
  <c r="AN970" i="1" a="1"/>
  <c r="AN970" i="1" s="1"/>
  <c r="AB970" i="1" a="1"/>
  <c r="AB970" i="1" s="1"/>
  <c r="AP970" i="1" a="1"/>
  <c r="AP970" i="1" s="1"/>
  <c r="S970" i="1" a="1"/>
  <c r="S970" i="1" s="1"/>
  <c r="Q981" i="1" s="1"/>
  <c r="O643" i="1" a="1"/>
  <c r="O643" i="1" s="1"/>
  <c r="AE644" i="1" a="1"/>
  <c r="AE644" i="1" s="1"/>
  <c r="AB644" i="1" a="1"/>
  <c r="AB644" i="1" s="1"/>
  <c r="T970" i="1" a="1"/>
  <c r="T970" i="1" s="1"/>
  <c r="U968" i="1" a="1"/>
  <c r="U968" i="1" s="1"/>
  <c r="R979" i="1" s="1"/>
  <c r="AQ968" i="1" a="1"/>
  <c r="AQ968" i="1" s="1"/>
  <c r="AG979" i="1" s="1"/>
  <c r="T968" i="1" a="1"/>
  <c r="T968" i="1" s="1"/>
  <c r="AO970" i="1" a="1"/>
  <c r="AO970" i="1" s="1"/>
  <c r="AF981" i="1" s="1"/>
  <c r="AE970" i="1" a="1"/>
  <c r="AE970" i="1" s="1"/>
  <c r="Y981" i="1" s="1"/>
  <c r="P642" i="1" a="1"/>
  <c r="P642" i="1" s="1"/>
  <c r="U644" i="1" a="1"/>
  <c r="U644" i="1" s="1"/>
  <c r="S5" i="10" s="1"/>
  <c r="AE642" i="1" a="1"/>
  <c r="AE642" i="1" s="1"/>
  <c r="O642" i="1" a="1"/>
  <c r="O642" i="1" s="1"/>
  <c r="I689" i="1"/>
  <c r="AY689" i="1" s="1"/>
  <c r="BA43" i="1" s="1"/>
  <c r="AD969" i="1" a="1"/>
  <c r="AD969" i="1" s="1"/>
  <c r="Z968" i="1" a="1"/>
  <c r="Z968" i="1" s="1"/>
  <c r="V979" i="1" s="1"/>
  <c r="V968" i="1" a="1"/>
  <c r="V968" i="1" s="1"/>
  <c r="AD968" i="1" a="1"/>
  <c r="AD968" i="1" s="1"/>
  <c r="Q969" i="1" a="1"/>
  <c r="Q969" i="1" s="1"/>
  <c r="P980" i="1" s="1"/>
  <c r="AE968" i="1" a="1"/>
  <c r="AE968" i="1" s="1"/>
  <c r="Y979" i="1" s="1"/>
  <c r="AR970" i="1" a="1"/>
  <c r="AR970" i="1" s="1"/>
  <c r="T644" i="1" a="1"/>
  <c r="T644" i="1" s="1"/>
  <c r="R5" i="10" s="1"/>
  <c r="R643" i="1" a="1"/>
  <c r="R643" i="1" s="1"/>
  <c r="AD642" i="1" a="1"/>
  <c r="AD642" i="1" s="1"/>
  <c r="Y644" i="1" a="1"/>
  <c r="Y644" i="1" s="1"/>
  <c r="W5" i="10" s="1"/>
  <c r="AD970" i="1" a="1"/>
  <c r="AD970" i="1" s="1"/>
  <c r="AC968" i="1" a="1"/>
  <c r="AC968" i="1" s="1"/>
  <c r="X979" i="1" s="1"/>
  <c r="R969" i="1" a="1"/>
  <c r="R969" i="1" s="1"/>
  <c r="AG969" i="1" a="1"/>
  <c r="AG969" i="1" s="1"/>
  <c r="Z980" i="1" s="1"/>
  <c r="AR968" i="1" a="1"/>
  <c r="AR968" i="1" s="1"/>
  <c r="AU964" i="1" a="1"/>
  <c r="AU964" i="1" s="1"/>
  <c r="AI975" i="1" s="1"/>
  <c r="AI964" i="1" a="1"/>
  <c r="AI964" i="1" s="1"/>
  <c r="AA975" i="1" s="1"/>
  <c r="N964" i="1" a="1"/>
  <c r="N964" i="1" s="1"/>
  <c r="N975" i="1" s="1"/>
  <c r="AA964" i="1" a="1"/>
  <c r="AA964" i="1" s="1"/>
  <c r="W975" i="1" s="1"/>
  <c r="P964" i="1" a="1"/>
  <c r="P964" i="1" s="1"/>
  <c r="AM964" i="1" a="1"/>
  <c r="AM964" i="1" s="1"/>
  <c r="AE975" i="1" s="1"/>
  <c r="AB964" i="1" a="1"/>
  <c r="AB964" i="1" s="1"/>
  <c r="Q964" i="1" a="1"/>
  <c r="Q964" i="1" s="1"/>
  <c r="P975" i="1" s="1"/>
  <c r="AN964" i="1" a="1"/>
  <c r="AN964" i="1" s="1"/>
  <c r="AO964" i="1" a="1"/>
  <c r="AO964" i="1" s="1"/>
  <c r="AF975" i="1" s="1"/>
  <c r="AD964" i="1" a="1"/>
  <c r="AD964" i="1" s="1"/>
  <c r="AP964" i="1" a="1"/>
  <c r="AP964" i="1" s="1"/>
  <c r="AE964" i="1" a="1"/>
  <c r="AE964" i="1" s="1"/>
  <c r="Y975" i="1" s="1"/>
  <c r="S964" i="1" a="1"/>
  <c r="S964" i="1" s="1"/>
  <c r="Q975" i="1" s="1"/>
  <c r="AQ964" i="1" a="1"/>
  <c r="AQ964" i="1" s="1"/>
  <c r="AG975" i="1" s="1"/>
  <c r="AF964" i="1" a="1"/>
  <c r="AF964" i="1" s="1"/>
  <c r="T964" i="1" a="1"/>
  <c r="T964" i="1" s="1"/>
  <c r="AR964" i="1" a="1"/>
  <c r="AR964" i="1" s="1"/>
  <c r="U964" i="1" a="1"/>
  <c r="U964" i="1" s="1"/>
  <c r="R975" i="1" s="1"/>
  <c r="AS964" i="1" a="1"/>
  <c r="AS964" i="1" s="1"/>
  <c r="AH975" i="1" s="1"/>
  <c r="AG964" i="1" a="1"/>
  <c r="AG964" i="1" s="1"/>
  <c r="Z975" i="1" s="1"/>
  <c r="V964" i="1" a="1"/>
  <c r="V964" i="1" s="1"/>
  <c r="AT964" i="1" a="1"/>
  <c r="AT964" i="1" s="1"/>
  <c r="AH964" i="1" a="1"/>
  <c r="AH964" i="1" s="1"/>
  <c r="W964" i="1" a="1"/>
  <c r="W964" i="1" s="1"/>
  <c r="S975" i="1" s="1"/>
  <c r="AL964" i="1" a="1"/>
  <c r="AL964" i="1" s="1"/>
  <c r="AD975" i="1" s="1"/>
  <c r="AC964" i="1" a="1"/>
  <c r="AC964" i="1" s="1"/>
  <c r="X975" i="1" s="1"/>
  <c r="Z964" i="1" a="1"/>
  <c r="Z964" i="1" s="1"/>
  <c r="V975" i="1" s="1"/>
  <c r="O964" i="1" a="1"/>
  <c r="O964" i="1" s="1"/>
  <c r="O975" i="1" s="1"/>
  <c r="R964" i="1" a="1"/>
  <c r="R964" i="1" s="1"/>
  <c r="AW964" i="1"/>
  <c r="AA968" i="1" a="1"/>
  <c r="AA968" i="1" s="1"/>
  <c r="W979" i="1" s="1"/>
  <c r="AP968" i="1" a="1"/>
  <c r="AP968" i="1" s="1"/>
  <c r="AR969" i="1" a="1"/>
  <c r="AR969" i="1" s="1"/>
  <c r="AS969" i="1" a="1"/>
  <c r="AS969" i="1" s="1"/>
  <c r="AH980" i="1" s="1"/>
  <c r="P969" i="1" a="1"/>
  <c r="P969" i="1" s="1"/>
  <c r="AF968" i="1" a="1"/>
  <c r="AF968" i="1" s="1"/>
  <c r="N643" i="1" a="1"/>
  <c r="N643" i="1" s="1"/>
  <c r="AF644" i="1" a="1"/>
  <c r="AF644" i="1" s="1"/>
  <c r="AB642" i="1" a="1"/>
  <c r="AB642" i="1" s="1"/>
  <c r="P644" i="1" a="1"/>
  <c r="P644" i="1" s="1"/>
  <c r="I5" i="10" s="1"/>
  <c r="AM968" i="1" a="1"/>
  <c r="AM968" i="1" s="1"/>
  <c r="AE979" i="1" s="1"/>
  <c r="S969" i="1" a="1"/>
  <c r="S969" i="1" s="1"/>
  <c r="Q980" i="1" s="1"/>
  <c r="R970" i="1" a="1"/>
  <c r="R970" i="1" s="1"/>
  <c r="Q970" i="1" a="1"/>
  <c r="Q970" i="1" s="1"/>
  <c r="P981" i="1" s="1"/>
  <c r="AH969" i="1" a="1"/>
  <c r="AH969" i="1" s="1"/>
  <c r="AS968" i="1" a="1"/>
  <c r="AS968" i="1" s="1"/>
  <c r="AH979" i="1" s="1"/>
  <c r="R968" i="1" a="1"/>
  <c r="R968" i="1" s="1"/>
  <c r="O968" i="1" a="1"/>
  <c r="O968" i="1" s="1"/>
  <c r="O979" i="1" s="1"/>
  <c r="X644" i="1" a="1"/>
  <c r="X644" i="1" s="1"/>
  <c r="V5" i="10" s="1"/>
  <c r="Q643" i="1" a="1"/>
  <c r="Q643" i="1" s="1"/>
  <c r="AD644" i="1" a="1"/>
  <c r="AD644" i="1" s="1"/>
  <c r="AP969" i="1" a="1"/>
  <c r="AP969" i="1" s="1"/>
  <c r="AN968" i="1" a="1"/>
  <c r="AN968" i="1" s="1"/>
  <c r="AF969" i="1" a="1"/>
  <c r="AF969" i="1" s="1"/>
  <c r="AG970" i="1" a="1"/>
  <c r="AG970" i="1" s="1"/>
  <c r="Z981" i="1" s="1"/>
  <c r="AH970" i="1" a="1"/>
  <c r="AH970" i="1" s="1"/>
  <c r="AT969" i="1" a="1"/>
  <c r="AT969" i="1" s="1"/>
  <c r="O969" i="1" a="1"/>
  <c r="O969" i="1" s="1"/>
  <c r="O980" i="1" s="1"/>
  <c r="AG968" i="1" a="1"/>
  <c r="AG968" i="1" s="1"/>
  <c r="Z979" i="1" s="1"/>
  <c r="Q968" i="1" a="1"/>
  <c r="Q968" i="1" s="1"/>
  <c r="P979" i="1" s="1"/>
  <c r="P968" i="1" a="1"/>
  <c r="P968" i="1" s="1"/>
  <c r="AL968" i="1" a="1"/>
  <c r="AL968" i="1" s="1"/>
  <c r="AD979" i="1" s="1"/>
  <c r="W968" i="1" a="1"/>
  <c r="W968" i="1" s="1"/>
  <c r="S979" i="1" s="1"/>
  <c r="R644" i="1" a="1"/>
  <c r="R644" i="1" s="1"/>
  <c r="K5" i="10" s="1"/>
  <c r="L639" i="1"/>
  <c r="Z639" i="1"/>
  <c r="L642" i="1"/>
  <c r="Z642" i="1"/>
  <c r="L76" i="1"/>
  <c r="L85" i="1"/>
  <c r="L376" i="1"/>
  <c r="AE634" i="1"/>
  <c r="AF633" i="1"/>
  <c r="AE633" i="1"/>
  <c r="AF634" i="1"/>
  <c r="AA634" i="1"/>
  <c r="AA633" i="1"/>
  <c r="AB634" i="1"/>
  <c r="AB633" i="1"/>
  <c r="AC634" i="1"/>
  <c r="AC633" i="1"/>
  <c r="AD634" i="1"/>
  <c r="AD633" i="1"/>
  <c r="AZ689" i="1"/>
  <c r="BB43" i="1" s="1"/>
  <c r="J649" i="1"/>
  <c r="I713" i="1"/>
  <c r="AY713" i="1" s="1"/>
  <c r="BA67" i="1" s="1"/>
  <c r="AZ713" i="1"/>
  <c r="BB67" i="1" s="1"/>
  <c r="I411" i="1"/>
  <c r="AF631" i="1"/>
  <c r="AC635" i="1"/>
  <c r="AB635" i="1"/>
  <c r="AB631" i="1"/>
  <c r="AA635" i="1"/>
  <c r="AA631" i="1"/>
  <c r="AD631" i="1"/>
  <c r="AD635" i="1"/>
  <c r="AE631" i="1"/>
  <c r="AB632" i="1"/>
  <c r="AE635" i="1"/>
  <c r="AC631" i="1"/>
  <c r="AC632" i="1"/>
  <c r="AA632" i="1"/>
  <c r="AF632" i="1"/>
  <c r="AE632" i="1"/>
  <c r="AD632" i="1"/>
  <c r="AF635" i="1"/>
  <c r="AW941" i="1"/>
  <c r="AZ666" i="1"/>
  <c r="BB20" i="1" s="1"/>
  <c r="J57" i="1"/>
  <c r="I703" i="1"/>
  <c r="AY703" i="1" s="1"/>
  <c r="BA57" i="1" s="1"/>
  <c r="AK299" i="1"/>
  <c r="I385" i="1"/>
  <c r="J719" i="1"/>
  <c r="J73" i="1" s="1"/>
  <c r="I417" i="1"/>
  <c r="AZ672" i="1"/>
  <c r="BB26" i="1" s="1"/>
  <c r="I672" i="1"/>
  <c r="AY672" i="1" s="1"/>
  <c r="BA26" i="1" s="1"/>
  <c r="I403" i="1"/>
  <c r="AZ723" i="1"/>
  <c r="BB77" i="1" s="1"/>
  <c r="L55" i="1"/>
  <c r="I391" i="1"/>
  <c r="I723" i="1"/>
  <c r="AY723" i="1" s="1"/>
  <c r="BA77" i="1" s="1"/>
  <c r="I413" i="1"/>
  <c r="AM299" i="1"/>
  <c r="AE309" i="1" s="1"/>
  <c r="I379" i="1"/>
  <c r="I393" i="1"/>
  <c r="AM295" i="1"/>
  <c r="AE305" i="1" s="1"/>
  <c r="I701" i="1"/>
  <c r="AY701" i="1" s="1"/>
  <c r="BA55" i="1" s="1"/>
  <c r="M635" i="1"/>
  <c r="I680" i="1"/>
  <c r="AY680" i="1" s="1"/>
  <c r="BA34" i="1" s="1"/>
  <c r="AZ660" i="1"/>
  <c r="BB14" i="1" s="1"/>
  <c r="I660" i="1"/>
  <c r="AY660" i="1" s="1"/>
  <c r="BA14" i="1" s="1"/>
  <c r="I666" i="1"/>
  <c r="AY666" i="1" s="1"/>
  <c r="BA20" i="1" s="1"/>
  <c r="I387" i="1"/>
  <c r="I415" i="1"/>
  <c r="I397" i="1"/>
  <c r="AZ680" i="1"/>
  <c r="BB34" i="1" s="1"/>
  <c r="AN941" i="1"/>
  <c r="AM941" i="1"/>
  <c r="AE952" i="1" s="1"/>
  <c r="AU941" i="1"/>
  <c r="AI952" i="1" s="1"/>
  <c r="AT941" i="1"/>
  <c r="AS941" i="1"/>
  <c r="AH952" i="1" s="1"/>
  <c r="AR941" i="1"/>
  <c r="AO941" i="1"/>
  <c r="AF952" i="1" s="1"/>
  <c r="AQ941" i="1"/>
  <c r="AG952" i="1" s="1"/>
  <c r="AP941" i="1"/>
  <c r="AL941" i="1"/>
  <c r="AD952" i="1" s="1"/>
  <c r="AP295" i="1"/>
  <c r="AQ295" i="1"/>
  <c r="AG305" i="1" s="1"/>
  <c r="AO295" i="1"/>
  <c r="AF305" i="1" s="1"/>
  <c r="AU295" i="1"/>
  <c r="AI305" i="1" s="1"/>
  <c r="AT295" i="1"/>
  <c r="AS295" i="1"/>
  <c r="AH305" i="1" s="1"/>
  <c r="AR295" i="1"/>
  <c r="AN295" i="1"/>
  <c r="AK295" i="1"/>
  <c r="AL295" i="1"/>
  <c r="AD305" i="1" s="1"/>
  <c r="AU296" i="1"/>
  <c r="AI306" i="1" s="1"/>
  <c r="AM946" i="1"/>
  <c r="AE957" i="1" s="1"/>
  <c r="AL947" i="1"/>
  <c r="AD958" i="1" s="1"/>
  <c r="AK296" i="1"/>
  <c r="AL299" i="1"/>
  <c r="AD309" i="1" s="1"/>
  <c r="AN299" i="1"/>
  <c r="AO300" i="1"/>
  <c r="AF310" i="1" s="1"/>
  <c r="AN301" i="1"/>
  <c r="AM947" i="1"/>
  <c r="AE958" i="1" s="1"/>
  <c r="AP301" i="1"/>
  <c r="AL296" i="1"/>
  <c r="AD306" i="1" s="1"/>
  <c r="AN946" i="1"/>
  <c r="AU299" i="1"/>
  <c r="AI309" i="1" s="1"/>
  <c r="AQ300" i="1"/>
  <c r="AG310" i="1" s="1"/>
  <c r="AM296" i="1"/>
  <c r="AE306" i="1" s="1"/>
  <c r="AO299" i="1"/>
  <c r="AF309" i="1" s="1"/>
  <c r="AN296" i="1"/>
  <c r="AT300" i="1"/>
  <c r="AO946" i="1"/>
  <c r="AF957" i="1" s="1"/>
  <c r="AN947" i="1"/>
  <c r="AP299" i="1"/>
  <c r="AR300" i="1"/>
  <c r="AU300" i="1"/>
  <c r="AI310" i="1" s="1"/>
  <c r="AR301" i="1"/>
  <c r="AO296" i="1"/>
  <c r="AF306" i="1" s="1"/>
  <c r="AO301" i="1"/>
  <c r="AF311" i="1" s="1"/>
  <c r="AO947" i="1"/>
  <c r="AF958" i="1" s="1"/>
  <c r="AQ299" i="1"/>
  <c r="AG309" i="1" s="1"/>
  <c r="AS300" i="1"/>
  <c r="AH310" i="1" s="1"/>
  <c r="AP946" i="1"/>
  <c r="AS301" i="1"/>
  <c r="AH311" i="1" s="1"/>
  <c r="AQ301" i="1"/>
  <c r="AG311" i="1" s="1"/>
  <c r="AZ663" i="1"/>
  <c r="BB17" i="1" s="1"/>
  <c r="AQ947" i="1"/>
  <c r="AG958" i="1" s="1"/>
  <c r="AQ946" i="1"/>
  <c r="AG957" i="1" s="1"/>
  <c r="AP947" i="1"/>
  <c r="AR299" i="1"/>
  <c r="AR296" i="1"/>
  <c r="AT301" i="1"/>
  <c r="AK301" i="1"/>
  <c r="AZ703" i="1"/>
  <c r="BB57" i="1" s="1"/>
  <c r="AS299" i="1"/>
  <c r="AH309" i="1" s="1"/>
  <c r="AT299" i="1"/>
  <c r="AR947" i="1"/>
  <c r="AR946" i="1"/>
  <c r="AP296" i="1"/>
  <c r="I394" i="1"/>
  <c r="AK300" i="1"/>
  <c r="AS296" i="1"/>
  <c r="AH306" i="1" s="1"/>
  <c r="AS947" i="1"/>
  <c r="AH958" i="1" s="1"/>
  <c r="AL301" i="1"/>
  <c r="AD311" i="1" s="1"/>
  <c r="AS946" i="1"/>
  <c r="AH957" i="1" s="1"/>
  <c r="AL300" i="1"/>
  <c r="AD310" i="1" s="1"/>
  <c r="AQ296" i="1"/>
  <c r="AG306" i="1" s="1"/>
  <c r="I370" i="1"/>
  <c r="AT947" i="1"/>
  <c r="AM300" i="1"/>
  <c r="AE310" i="1" s="1"/>
  <c r="AM301" i="1"/>
  <c r="AE311" i="1" s="1"/>
  <c r="AT946" i="1"/>
  <c r="AP300" i="1"/>
  <c r="L400" i="1"/>
  <c r="AU947" i="1"/>
  <c r="AI958" i="1" s="1"/>
  <c r="AN300" i="1"/>
  <c r="AU946" i="1"/>
  <c r="AI957" i="1" s="1"/>
  <c r="AT296" i="1"/>
  <c r="AL946" i="1"/>
  <c r="AD957" i="1" s="1"/>
  <c r="AU301" i="1"/>
  <c r="AI311" i="1" s="1"/>
  <c r="I422" i="1"/>
  <c r="X635" i="1"/>
  <c r="R635" i="1"/>
  <c r="L79" i="1"/>
  <c r="V635" i="1"/>
  <c r="Q635" i="1"/>
  <c r="P635" i="1"/>
  <c r="W635" i="1"/>
  <c r="N635" i="1"/>
  <c r="U635" i="1"/>
  <c r="T635" i="1"/>
  <c r="AZ699" i="1"/>
  <c r="BB53" i="1" s="1"/>
  <c r="J9" i="1"/>
  <c r="Y635" i="1"/>
  <c r="I699" i="1"/>
  <c r="I53" i="1" s="1"/>
  <c r="O635" i="1"/>
  <c r="L5" i="1"/>
  <c r="J31" i="1"/>
  <c r="I367" i="1"/>
  <c r="L424" i="1"/>
  <c r="I423" i="1"/>
  <c r="I677" i="1"/>
  <c r="AY677" i="1" s="1"/>
  <c r="BA31" i="1" s="1"/>
  <c r="AZ661" i="1"/>
  <c r="BB15" i="1" s="1"/>
  <c r="AG946" i="1"/>
  <c r="Z957" i="1" s="1"/>
  <c r="AH946" i="1"/>
  <c r="I405" i="1"/>
  <c r="L46" i="1"/>
  <c r="I715" i="1"/>
  <c r="AY715" i="1" s="1"/>
  <c r="BA69" i="1" s="1"/>
  <c r="AZ715" i="1"/>
  <c r="BB69" i="1" s="1"/>
  <c r="I357" i="1"/>
  <c r="L82" i="1"/>
  <c r="J683" i="1"/>
  <c r="J37" i="1" s="1"/>
  <c r="I667" i="1"/>
  <c r="I21" i="1" s="1"/>
  <c r="L406" i="1"/>
  <c r="I375" i="1"/>
  <c r="I381" i="1"/>
  <c r="L49" i="1"/>
  <c r="I691" i="1"/>
  <c r="I45" i="1" s="1"/>
  <c r="L370" i="1"/>
  <c r="AZ691" i="1"/>
  <c r="BB45" i="1" s="1"/>
  <c r="AZ725" i="1"/>
  <c r="BB79" i="1" s="1"/>
  <c r="AZ667" i="1"/>
  <c r="BB21" i="1" s="1"/>
  <c r="AZ701" i="1"/>
  <c r="BB55" i="1" s="1"/>
  <c r="I687" i="1"/>
  <c r="I41" i="1" s="1"/>
  <c r="I661" i="1"/>
  <c r="AY661" i="1" s="1"/>
  <c r="BA15" i="1" s="1"/>
  <c r="L365" i="1"/>
  <c r="W634" i="1"/>
  <c r="O633" i="1"/>
  <c r="P947" i="1"/>
  <c r="V634" i="1"/>
  <c r="AA300" i="1"/>
  <c r="W310" i="1" s="1"/>
  <c r="I725" i="1"/>
  <c r="I79" i="1" s="1"/>
  <c r="J659" i="1"/>
  <c r="I659" i="1" s="1"/>
  <c r="I363" i="1"/>
  <c r="I727" i="1"/>
  <c r="AY727" i="1" s="1"/>
  <c r="BA81" i="1" s="1"/>
  <c r="AZ727" i="1"/>
  <c r="BB81" i="1" s="1"/>
  <c r="I663" i="1"/>
  <c r="AY663" i="1" s="1"/>
  <c r="BA17" i="1" s="1"/>
  <c r="I389" i="1"/>
  <c r="L359" i="1"/>
  <c r="AX724" i="1"/>
  <c r="AZ78" i="1" s="1"/>
  <c r="U634" i="1"/>
  <c r="P300" i="1"/>
  <c r="AI299" i="1"/>
  <c r="AA309" i="1" s="1"/>
  <c r="V299" i="1"/>
  <c r="AH301" i="1"/>
  <c r="S299" i="1"/>
  <c r="Q309" i="1" s="1"/>
  <c r="U301" i="1"/>
  <c r="R311" i="1" s="1"/>
  <c r="R634" i="1"/>
  <c r="Z299" i="1"/>
  <c r="V309" i="1" s="1"/>
  <c r="AH300" i="1"/>
  <c r="U300" i="1"/>
  <c r="R310" i="1" s="1"/>
  <c r="Q299" i="1"/>
  <c r="P309" i="1" s="1"/>
  <c r="R300" i="1"/>
  <c r="AF301" i="1"/>
  <c r="Q634" i="1"/>
  <c r="S301" i="1"/>
  <c r="Q311" i="1" s="1"/>
  <c r="P301" i="1"/>
  <c r="AF299" i="1"/>
  <c r="O300" i="1"/>
  <c r="O310" i="1" s="1"/>
  <c r="AC299" i="1"/>
  <c r="X309" i="1" s="1"/>
  <c r="I421" i="1"/>
  <c r="P634" i="1"/>
  <c r="O299" i="1"/>
  <c r="O309" i="1" s="1"/>
  <c r="AA301" i="1"/>
  <c r="W311" i="1" s="1"/>
  <c r="AE300" i="1"/>
  <c r="Y310" i="1" s="1"/>
  <c r="M299" i="1"/>
  <c r="AB300" i="1"/>
  <c r="O634" i="1"/>
  <c r="N300" i="1"/>
  <c r="N310" i="1" s="1"/>
  <c r="Z301" i="1"/>
  <c r="V311" i="1" s="1"/>
  <c r="U299" i="1"/>
  <c r="R309" i="1" s="1"/>
  <c r="O301" i="1"/>
  <c r="O311" i="1" s="1"/>
  <c r="V301" i="1"/>
  <c r="Q633" i="1"/>
  <c r="R296" i="1"/>
  <c r="M634" i="1"/>
  <c r="Y300" i="1"/>
  <c r="N301" i="1"/>
  <c r="N311" i="1" s="1"/>
  <c r="T300" i="1"/>
  <c r="W299" i="1"/>
  <c r="S309" i="1" s="1"/>
  <c r="AG301" i="1"/>
  <c r="Z311" i="1" s="1"/>
  <c r="N634" i="1"/>
  <c r="R301" i="1"/>
  <c r="Y301" i="1"/>
  <c r="AE299" i="1"/>
  <c r="Y309" i="1" s="1"/>
  <c r="AF300" i="1"/>
  <c r="Z300" i="1"/>
  <c r="V310" i="1" s="1"/>
  <c r="AZ732" i="1"/>
  <c r="BB86" i="1" s="1"/>
  <c r="T634" i="1"/>
  <c r="N299" i="1"/>
  <c r="N309" i="1" s="1"/>
  <c r="AA299" i="1"/>
  <c r="W309" i="1" s="1"/>
  <c r="AD300" i="1"/>
  <c r="T299" i="1"/>
  <c r="W300" i="1"/>
  <c r="S310" i="1" s="1"/>
  <c r="I732" i="1"/>
  <c r="AY732" i="1" s="1"/>
  <c r="BA86" i="1" s="1"/>
  <c r="Y634" i="1"/>
  <c r="AE301" i="1"/>
  <c r="Y311" i="1" s="1"/>
  <c r="Y299" i="1"/>
  <c r="P299" i="1"/>
  <c r="M301" i="1"/>
  <c r="S300" i="1"/>
  <c r="Q310" i="1" s="1"/>
  <c r="R299" i="1"/>
  <c r="X634" i="1"/>
  <c r="AD301" i="1"/>
  <c r="AI300" i="1"/>
  <c r="AA310" i="1" s="1"/>
  <c r="AG300" i="1"/>
  <c r="Z310" i="1" s="1"/>
  <c r="AI301" i="1"/>
  <c r="AA311" i="1" s="1"/>
  <c r="AD299" i="1"/>
  <c r="Q300" i="1"/>
  <c r="P310" i="1" s="1"/>
  <c r="AC301" i="1"/>
  <c r="X311" i="1" s="1"/>
  <c r="Q301" i="1"/>
  <c r="P311" i="1" s="1"/>
  <c r="V300" i="1"/>
  <c r="T301" i="1"/>
  <c r="AC300" i="1"/>
  <c r="X310" i="1" s="1"/>
  <c r="AB299" i="1"/>
  <c r="AB301" i="1"/>
  <c r="M300" i="1"/>
  <c r="AG299" i="1"/>
  <c r="Z309" i="1" s="1"/>
  <c r="AH299" i="1"/>
  <c r="W301" i="1"/>
  <c r="S311" i="1" s="1"/>
  <c r="AZ687" i="1"/>
  <c r="BB41" i="1" s="1"/>
  <c r="I377" i="1"/>
  <c r="I361" i="1"/>
  <c r="U947" i="1"/>
  <c r="R958" i="1" s="1"/>
  <c r="N296" i="1"/>
  <c r="N306" i="1" s="1"/>
  <c r="I679" i="1"/>
  <c r="AY679" i="1" s="1"/>
  <c r="BA33" i="1" s="1"/>
  <c r="AZ651" i="1"/>
  <c r="BB5" i="1" s="1"/>
  <c r="AZ679" i="1"/>
  <c r="BB33" i="1" s="1"/>
  <c r="I651" i="1"/>
  <c r="AY651" i="1" s="1"/>
  <c r="BA5" i="1" s="1"/>
  <c r="L37" i="1"/>
  <c r="L73" i="1"/>
  <c r="L409" i="1"/>
  <c r="W946" i="1"/>
  <c r="S957" i="1" s="1"/>
  <c r="I401" i="1"/>
  <c r="L26" i="1"/>
  <c r="L362" i="1"/>
  <c r="O947" i="1"/>
  <c r="O958" i="1" s="1"/>
  <c r="L14" i="1"/>
  <c r="AI947" i="1"/>
  <c r="AA958" i="1" s="1"/>
  <c r="AZ711" i="1"/>
  <c r="BB65" i="1" s="1"/>
  <c r="L368" i="1"/>
  <c r="L32" i="1"/>
  <c r="L395" i="1"/>
  <c r="L59" i="1"/>
  <c r="I369" i="1"/>
  <c r="I711" i="1"/>
  <c r="AY711" i="1" s="1"/>
  <c r="BA65" i="1" s="1"/>
  <c r="I704" i="1"/>
  <c r="AY704" i="1" s="1"/>
  <c r="BA58" i="1" s="1"/>
  <c r="I399" i="1"/>
  <c r="L20" i="1"/>
  <c r="R947" i="1"/>
  <c r="AZ704" i="1"/>
  <c r="BB58" i="1" s="1"/>
  <c r="J675" i="1"/>
  <c r="I365" i="1"/>
  <c r="J708" i="1"/>
  <c r="I398" i="1"/>
  <c r="J678" i="1"/>
  <c r="I368" i="1"/>
  <c r="J668" i="1"/>
  <c r="I358" i="1"/>
  <c r="R633" i="1"/>
  <c r="L17" i="1"/>
  <c r="L388" i="1"/>
  <c r="L52" i="1"/>
  <c r="AF947" i="1"/>
  <c r="AZ653" i="1"/>
  <c r="BB7" i="1" s="1"/>
  <c r="J7" i="1"/>
  <c r="AZ665" i="1"/>
  <c r="BB19" i="1" s="1"/>
  <c r="J19" i="1"/>
  <c r="W947" i="1"/>
  <c r="S958" i="1" s="1"/>
  <c r="Z947" i="1"/>
  <c r="V958" i="1" s="1"/>
  <c r="AB947" i="1"/>
  <c r="AE947" i="1"/>
  <c r="Y958" i="1" s="1"/>
  <c r="I653" i="1"/>
  <c r="I7" i="1" s="1"/>
  <c r="J735" i="1"/>
  <c r="I425" i="1"/>
  <c r="AA946" i="1"/>
  <c r="W957" i="1" s="1"/>
  <c r="I655" i="1"/>
  <c r="AY655" i="1" s="1"/>
  <c r="BA9" i="1" s="1"/>
  <c r="AC295" i="1"/>
  <c r="X305" i="1" s="1"/>
  <c r="AA296" i="1"/>
  <c r="W306" i="1" s="1"/>
  <c r="J726" i="1"/>
  <c r="I416" i="1"/>
  <c r="J716" i="1"/>
  <c r="I406" i="1"/>
  <c r="AX649" i="1"/>
  <c r="V947" i="1"/>
  <c r="R946" i="1"/>
  <c r="AZ655" i="1"/>
  <c r="BB9" i="1" s="1"/>
  <c r="S296" i="1"/>
  <c r="Q306" i="1" s="1"/>
  <c r="W296" i="1"/>
  <c r="S306" i="1" s="1"/>
  <c r="L61" i="1"/>
  <c r="L397" i="1"/>
  <c r="N946" i="1"/>
  <c r="N957" i="1" s="1"/>
  <c r="AE946" i="1"/>
  <c r="Y957" i="1" s="1"/>
  <c r="O946" i="1"/>
  <c r="O957" i="1" s="1"/>
  <c r="I665" i="1"/>
  <c r="I19" i="1" s="1"/>
  <c r="P633" i="1"/>
  <c r="AC947" i="1"/>
  <c r="X958" i="1" s="1"/>
  <c r="T947" i="1"/>
  <c r="V946" i="1"/>
  <c r="N947" i="1"/>
  <c r="N958" i="1" s="1"/>
  <c r="Q947" i="1"/>
  <c r="P958" i="1" s="1"/>
  <c r="U296" i="1"/>
  <c r="R306" i="1" s="1"/>
  <c r="M296" i="1"/>
  <c r="P296" i="1"/>
  <c r="J702" i="1"/>
  <c r="I392" i="1"/>
  <c r="L58" i="1"/>
  <c r="L394" i="1"/>
  <c r="L410" i="1"/>
  <c r="L74" i="1"/>
  <c r="J696" i="1"/>
  <c r="I386" i="1"/>
  <c r="J692" i="1"/>
  <c r="I382" i="1"/>
  <c r="J714" i="1"/>
  <c r="I404" i="1"/>
  <c r="AG947" i="1"/>
  <c r="Z958" i="1" s="1"/>
  <c r="AI946" i="1"/>
  <c r="AA957" i="1" s="1"/>
  <c r="AA947" i="1"/>
  <c r="W958" i="1" s="1"/>
  <c r="AD947" i="1"/>
  <c r="AD296" i="1"/>
  <c r="AH296" i="1"/>
  <c r="Z296" i="1"/>
  <c r="V306" i="1" s="1"/>
  <c r="AC296" i="1"/>
  <c r="X306" i="1" s="1"/>
  <c r="L35" i="1"/>
  <c r="L371" i="1"/>
  <c r="L65" i="1"/>
  <c r="L401" i="1"/>
  <c r="J694" i="1"/>
  <c r="I384" i="1"/>
  <c r="S946" i="1"/>
  <c r="Q957" i="1" s="1"/>
  <c r="Q946" i="1"/>
  <c r="P957" i="1" s="1"/>
  <c r="T632" i="1"/>
  <c r="V296" i="1"/>
  <c r="Q296" i="1"/>
  <c r="P306" i="1" s="1"/>
  <c r="J684" i="1"/>
  <c r="I374" i="1"/>
  <c r="L8" i="1"/>
  <c r="AF946" i="1"/>
  <c r="AH947" i="1"/>
  <c r="AD946" i="1"/>
  <c r="AI296" i="1"/>
  <c r="AA306" i="1" s="1"/>
  <c r="L379" i="1"/>
  <c r="L43" i="1"/>
  <c r="S947" i="1"/>
  <c r="Q958" i="1" s="1"/>
  <c r="AC946" i="1"/>
  <c r="X957" i="1" s="1"/>
  <c r="AE296" i="1"/>
  <c r="Y306" i="1" s="1"/>
  <c r="T296" i="1"/>
  <c r="O296" i="1"/>
  <c r="O306" i="1" s="1"/>
  <c r="J728" i="1"/>
  <c r="I418" i="1"/>
  <c r="J656" i="1"/>
  <c r="J690" i="1"/>
  <c r="I380" i="1"/>
  <c r="T946" i="1"/>
  <c r="U946" i="1"/>
  <c r="R957" i="1" s="1"/>
  <c r="Z946" i="1"/>
  <c r="V957" i="1" s="1"/>
  <c r="W633" i="1"/>
  <c r="AF296" i="1"/>
  <c r="AG296" i="1"/>
  <c r="Z306" i="1" s="1"/>
  <c r="Y296" i="1"/>
  <c r="AB296" i="1"/>
  <c r="J720" i="1"/>
  <c r="I410" i="1"/>
  <c r="L392" i="1"/>
  <c r="L56" i="1"/>
  <c r="L417" i="1"/>
  <c r="L81" i="1"/>
  <c r="L372" i="1"/>
  <c r="L36" i="1"/>
  <c r="L3" i="1"/>
  <c r="L7" i="1"/>
  <c r="L384" i="1"/>
  <c r="L48" i="1"/>
  <c r="J736" i="1"/>
  <c r="I426" i="1"/>
  <c r="AZ709" i="1"/>
  <c r="BB63" i="1" s="1"/>
  <c r="I709" i="1"/>
  <c r="J63" i="1"/>
  <c r="M631" i="1"/>
  <c r="J700" i="1"/>
  <c r="I390" i="1"/>
  <c r="S295" i="1"/>
  <c r="Q305" i="1" s="1"/>
  <c r="N295" i="1"/>
  <c r="N305" i="1" s="1"/>
  <c r="L389" i="1"/>
  <c r="L53" i="1"/>
  <c r="L414" i="1"/>
  <c r="L78" i="1"/>
  <c r="L4" i="1"/>
  <c r="AB946" i="1"/>
  <c r="J729" i="1"/>
  <c r="I419" i="1"/>
  <c r="AZ673" i="1"/>
  <c r="BB27" i="1" s="1"/>
  <c r="I673" i="1"/>
  <c r="J27" i="1"/>
  <c r="AZ671" i="1"/>
  <c r="BB25" i="1" s="1"/>
  <c r="I671" i="1"/>
  <c r="J25" i="1"/>
  <c r="J712" i="1"/>
  <c r="I402" i="1"/>
  <c r="Y632" i="1"/>
  <c r="U631" i="1"/>
  <c r="AE295" i="1"/>
  <c r="Y305" i="1" s="1"/>
  <c r="Z295" i="1"/>
  <c r="V305" i="1" s="1"/>
  <c r="L386" i="1"/>
  <c r="L50" i="1"/>
  <c r="L411" i="1"/>
  <c r="L75" i="1"/>
  <c r="L366" i="1"/>
  <c r="L30" i="1"/>
  <c r="L369" i="1"/>
  <c r="L33" i="1"/>
  <c r="Y633" i="1"/>
  <c r="J717" i="1"/>
  <c r="I407" i="1"/>
  <c r="J664" i="1"/>
  <c r="J734" i="1"/>
  <c r="I424" i="1"/>
  <c r="AZ707" i="1"/>
  <c r="BB61" i="1" s="1"/>
  <c r="I707" i="1"/>
  <c r="J61" i="1"/>
  <c r="O631" i="1"/>
  <c r="T295" i="1"/>
  <c r="O295" i="1"/>
  <c r="O305" i="1" s="1"/>
  <c r="L47" i="1"/>
  <c r="L383" i="1"/>
  <c r="L408" i="1"/>
  <c r="L72" i="1"/>
  <c r="L363" i="1"/>
  <c r="L27" i="1"/>
  <c r="M633" i="1"/>
  <c r="J705" i="1"/>
  <c r="I395" i="1"/>
  <c r="V633" i="1"/>
  <c r="J688" i="1"/>
  <c r="I378" i="1"/>
  <c r="J650" i="1"/>
  <c r="AZ685" i="1"/>
  <c r="BB39" i="1" s="1"/>
  <c r="I685" i="1"/>
  <c r="J39" i="1"/>
  <c r="N632" i="1"/>
  <c r="V631" i="1"/>
  <c r="AF295" i="1"/>
  <c r="AA295" i="1"/>
  <c r="W305" i="1" s="1"/>
  <c r="L425" i="1"/>
  <c r="L89" i="1"/>
  <c r="L380" i="1"/>
  <c r="L44" i="1"/>
  <c r="L405" i="1"/>
  <c r="L69" i="1"/>
  <c r="L360" i="1"/>
  <c r="L24" i="1"/>
  <c r="L367" i="1"/>
  <c r="L31" i="1"/>
  <c r="J681" i="1"/>
  <c r="I371" i="1"/>
  <c r="J682" i="1"/>
  <c r="I372" i="1"/>
  <c r="AD941" i="1"/>
  <c r="Q941" i="1"/>
  <c r="P952" i="1" s="1"/>
  <c r="AC941" i="1"/>
  <c r="X952" i="1" s="1"/>
  <c r="P941" i="1"/>
  <c r="AA941" i="1"/>
  <c r="W952" i="1" s="1"/>
  <c r="N941" i="1"/>
  <c r="N952" i="1" s="1"/>
  <c r="Z941" i="1"/>
  <c r="V952" i="1" s="1"/>
  <c r="W941" i="1"/>
  <c r="S952" i="1" s="1"/>
  <c r="AI941" i="1"/>
  <c r="AA952" i="1" s="1"/>
  <c r="V941" i="1"/>
  <c r="AF941" i="1"/>
  <c r="S941" i="1"/>
  <c r="Q952" i="1" s="1"/>
  <c r="AE941" i="1"/>
  <c r="Y952" i="1" s="1"/>
  <c r="R941" i="1"/>
  <c r="AH941" i="1"/>
  <c r="AG941" i="1"/>
  <c r="Z952" i="1" s="1"/>
  <c r="AB941" i="1"/>
  <c r="U941" i="1"/>
  <c r="R952" i="1" s="1"/>
  <c r="T941" i="1"/>
  <c r="O941" i="1"/>
  <c r="O952" i="1" s="1"/>
  <c r="X633" i="1"/>
  <c r="J657" i="1"/>
  <c r="J722" i="1"/>
  <c r="I412" i="1"/>
  <c r="I669" i="1"/>
  <c r="AZ669" i="1"/>
  <c r="BB23" i="1" s="1"/>
  <c r="J23" i="1"/>
  <c r="P631" i="1"/>
  <c r="U632" i="1"/>
  <c r="J662" i="1"/>
  <c r="U295" i="1"/>
  <c r="R305" i="1" s="1"/>
  <c r="L422" i="1"/>
  <c r="L86" i="1"/>
  <c r="L377" i="1"/>
  <c r="L41" i="1"/>
  <c r="L402" i="1"/>
  <c r="L66" i="1"/>
  <c r="L357" i="1"/>
  <c r="L21" i="1"/>
  <c r="L364" i="1"/>
  <c r="L28" i="1"/>
  <c r="AZ721" i="1"/>
  <c r="BB75" i="1" s="1"/>
  <c r="I721" i="1"/>
  <c r="J75" i="1"/>
  <c r="N633" i="1"/>
  <c r="O632" i="1"/>
  <c r="W631" i="1"/>
  <c r="AG295" i="1"/>
  <c r="Z305" i="1" s="1"/>
  <c r="AZ731" i="1"/>
  <c r="BB85" i="1" s="1"/>
  <c r="I731" i="1"/>
  <c r="J85" i="1"/>
  <c r="L419" i="1"/>
  <c r="L83" i="1"/>
  <c r="L374" i="1"/>
  <c r="L38" i="1"/>
  <c r="L399" i="1"/>
  <c r="L63" i="1"/>
  <c r="L18" i="1"/>
  <c r="L361" i="1"/>
  <c r="L25" i="1"/>
  <c r="L378" i="1"/>
  <c r="L42" i="1"/>
  <c r="J670" i="1"/>
  <c r="I360" i="1"/>
  <c r="J710" i="1"/>
  <c r="I400" i="1"/>
  <c r="U633" i="1"/>
  <c r="J698" i="1"/>
  <c r="I388" i="1"/>
  <c r="J676" i="1"/>
  <c r="I366" i="1"/>
  <c r="I654" i="1"/>
  <c r="AZ654" i="1"/>
  <c r="BB8" i="1" s="1"/>
  <c r="J8" i="1"/>
  <c r="Q631" i="1"/>
  <c r="V632" i="1"/>
  <c r="V295" i="1"/>
  <c r="L416" i="1"/>
  <c r="L80" i="1"/>
  <c r="L396" i="1"/>
  <c r="L60" i="1"/>
  <c r="L15" i="1"/>
  <c r="L358" i="1"/>
  <c r="L22" i="1"/>
  <c r="J730" i="1"/>
  <c r="I420" i="1"/>
  <c r="P632" i="1"/>
  <c r="X631" i="1"/>
  <c r="P295" i="1"/>
  <c r="AH295" i="1"/>
  <c r="L413" i="1"/>
  <c r="L77" i="1"/>
  <c r="L393" i="1"/>
  <c r="L57" i="1"/>
  <c r="L12" i="1"/>
  <c r="L19" i="1"/>
  <c r="P946" i="1"/>
  <c r="J658" i="1"/>
  <c r="J674" i="1"/>
  <c r="I364" i="1"/>
  <c r="X632" i="1"/>
  <c r="R631" i="1"/>
  <c r="W632" i="1"/>
  <c r="Q295" i="1"/>
  <c r="P305" i="1" s="1"/>
  <c r="W295" i="1"/>
  <c r="S305" i="1" s="1"/>
  <c r="L407" i="1"/>
  <c r="L71" i="1"/>
  <c r="L426" i="1"/>
  <c r="L90" i="1"/>
  <c r="L390" i="1"/>
  <c r="L54" i="1"/>
  <c r="L375" i="1"/>
  <c r="L39" i="1"/>
  <c r="L9" i="1"/>
  <c r="L16" i="1"/>
  <c r="J718" i="1"/>
  <c r="I408" i="1"/>
  <c r="I693" i="1"/>
  <c r="AZ693" i="1"/>
  <c r="BB47" i="1" s="1"/>
  <c r="J47" i="1"/>
  <c r="AZ697" i="1"/>
  <c r="BB51" i="1" s="1"/>
  <c r="I697" i="1"/>
  <c r="J51" i="1"/>
  <c r="M632" i="1"/>
  <c r="Q632" i="1"/>
  <c r="R295" i="1"/>
  <c r="AI295" i="1"/>
  <c r="AA305" i="1" s="1"/>
  <c r="L404" i="1"/>
  <c r="L68" i="1"/>
  <c r="L423" i="1"/>
  <c r="L87" i="1"/>
  <c r="L6" i="1"/>
  <c r="L13" i="1"/>
  <c r="L387" i="1"/>
  <c r="L51" i="1"/>
  <c r="L381" i="1"/>
  <c r="L45" i="1"/>
  <c r="J686" i="1"/>
  <c r="I376" i="1"/>
  <c r="J652" i="1"/>
  <c r="N631" i="1"/>
  <c r="T631" i="1"/>
  <c r="J724" i="1"/>
  <c r="I414" i="1"/>
  <c r="AB295" i="1"/>
  <c r="M295" i="1"/>
  <c r="AZ733" i="1"/>
  <c r="BB87" i="1" s="1"/>
  <c r="I733" i="1"/>
  <c r="J87" i="1"/>
  <c r="L398" i="1"/>
  <c r="L62" i="1"/>
  <c r="L420" i="1"/>
  <c r="L84" i="1"/>
  <c r="L10" i="1"/>
  <c r="J706" i="1"/>
  <c r="I396" i="1"/>
  <c r="AZ695" i="1"/>
  <c r="BB49" i="1" s="1"/>
  <c r="I695" i="1"/>
  <c r="J49" i="1"/>
  <c r="Y631" i="1"/>
  <c r="R632" i="1"/>
  <c r="AD295" i="1"/>
  <c r="Y295" i="1"/>
  <c r="I43" i="1" l="1"/>
  <c r="I26" i="1"/>
  <c r="I67" i="1"/>
  <c r="N971" i="1" a="1"/>
  <c r="N971" i="1" s="1"/>
  <c r="N982" i="1" s="1"/>
  <c r="AU963" i="1" a="1"/>
  <c r="AU963" i="1" s="1"/>
  <c r="AI974" i="1" s="1"/>
  <c r="AC963" i="1" a="1"/>
  <c r="AC963" i="1" s="1"/>
  <c r="X974" i="1" s="1"/>
  <c r="S963" i="1" a="1"/>
  <c r="S963" i="1" s="1"/>
  <c r="Q974" i="1" s="1"/>
  <c r="O963" i="1" a="1"/>
  <c r="O963" i="1" s="1"/>
  <c r="O974" i="1" s="1"/>
  <c r="AT963" i="1" a="1"/>
  <c r="AT963" i="1" s="1"/>
  <c r="AD963" i="1" a="1"/>
  <c r="AD963" i="1" s="1"/>
  <c r="T963" i="1" a="1"/>
  <c r="T963" i="1" s="1"/>
  <c r="AI963" i="1" a="1"/>
  <c r="AI963" i="1" s="1"/>
  <c r="AA974" i="1" s="1"/>
  <c r="AS963" i="1" a="1"/>
  <c r="AS963" i="1" s="1"/>
  <c r="AH974" i="1" s="1"/>
  <c r="AR963" i="1" a="1"/>
  <c r="AR963" i="1" s="1"/>
  <c r="AE963" i="1" a="1"/>
  <c r="AE963" i="1" s="1"/>
  <c r="Y974" i="1" s="1"/>
  <c r="U963" i="1" a="1"/>
  <c r="U963" i="1" s="1"/>
  <c r="R974" i="1" s="1"/>
  <c r="AQ963" i="1" a="1"/>
  <c r="AQ963" i="1" s="1"/>
  <c r="AG974" i="1" s="1"/>
  <c r="AF963" i="1" a="1"/>
  <c r="AF963" i="1" s="1"/>
  <c r="V963" i="1" a="1"/>
  <c r="V963" i="1" s="1"/>
  <c r="AG963" i="1" a="1"/>
  <c r="AG963" i="1" s="1"/>
  <c r="Z974" i="1" s="1"/>
  <c r="W963" i="1" a="1"/>
  <c r="W963" i="1" s="1"/>
  <c r="S974" i="1" s="1"/>
  <c r="AN963" i="1" a="1"/>
  <c r="AN963" i="1" s="1"/>
  <c r="AP963" i="1" a="1"/>
  <c r="AP963" i="1" s="1"/>
  <c r="AH963" i="1" a="1"/>
  <c r="AH963" i="1" s="1"/>
  <c r="N963" i="1" a="1"/>
  <c r="N963" i="1" s="1"/>
  <c r="N974" i="1" s="1"/>
  <c r="AM963" i="1" a="1"/>
  <c r="AM963" i="1" s="1"/>
  <c r="AE974" i="1" s="1"/>
  <c r="P963" i="1" a="1"/>
  <c r="P963" i="1" s="1"/>
  <c r="AL963" i="1" a="1"/>
  <c r="AL963" i="1" s="1"/>
  <c r="AD974" i="1" s="1"/>
  <c r="AA963" i="1" a="1"/>
  <c r="AA963" i="1" s="1"/>
  <c r="W974" i="1" s="1"/>
  <c r="Q963" i="1" a="1"/>
  <c r="Q963" i="1" s="1"/>
  <c r="P974" i="1" s="1"/>
  <c r="AO963" i="1" a="1"/>
  <c r="AO963" i="1" s="1"/>
  <c r="AF974" i="1" s="1"/>
  <c r="Z963" i="1" a="1"/>
  <c r="Z963" i="1" s="1"/>
  <c r="V974" i="1" s="1"/>
  <c r="AB963" i="1" a="1"/>
  <c r="AB963" i="1" s="1"/>
  <c r="R963" i="1" a="1"/>
  <c r="R963" i="1" s="1"/>
  <c r="I57" i="1"/>
  <c r="I719" i="1"/>
  <c r="AZ719" i="1"/>
  <c r="BB73" i="1" s="1"/>
  <c r="AZ649" i="1"/>
  <c r="BB3" i="1" s="1"/>
  <c r="AS966" i="1" a="1"/>
  <c r="AS966" i="1" s="1"/>
  <c r="AH977" i="1" s="1"/>
  <c r="AF966" i="1" a="1"/>
  <c r="AF966" i="1" s="1"/>
  <c r="T966" i="1" a="1"/>
  <c r="T966" i="1" s="1"/>
  <c r="AC966" i="1" a="1"/>
  <c r="AC966" i="1" s="1"/>
  <c r="X977" i="1" s="1"/>
  <c r="V966" i="1" a="1"/>
  <c r="V966" i="1" s="1"/>
  <c r="AP966" i="1" a="1"/>
  <c r="AP966" i="1" s="1"/>
  <c r="AB966" i="1" a="1"/>
  <c r="AB966" i="1" s="1"/>
  <c r="W966" i="1" a="1"/>
  <c r="W966" i="1" s="1"/>
  <c r="S977" i="1" s="1"/>
  <c r="AO966" i="1" a="1"/>
  <c r="AO966" i="1" s="1"/>
  <c r="AF977" i="1" s="1"/>
  <c r="AA966" i="1" a="1"/>
  <c r="AA966" i="1" s="1"/>
  <c r="W977" i="1" s="1"/>
  <c r="N966" i="1" a="1"/>
  <c r="N966" i="1" s="1"/>
  <c r="N977" i="1" s="1"/>
  <c r="AN966" i="1" a="1"/>
  <c r="AN966" i="1" s="1"/>
  <c r="Z966" i="1" a="1"/>
  <c r="Z966" i="1" s="1"/>
  <c r="V977" i="1" s="1"/>
  <c r="AM966" i="1" a="1"/>
  <c r="AM966" i="1" s="1"/>
  <c r="AE977" i="1" s="1"/>
  <c r="O966" i="1" a="1"/>
  <c r="O966" i="1" s="1"/>
  <c r="O977" i="1" s="1"/>
  <c r="AL966" i="1" a="1"/>
  <c r="AL966" i="1" s="1"/>
  <c r="AD977" i="1" s="1"/>
  <c r="P966" i="1" a="1"/>
  <c r="P966" i="1" s="1"/>
  <c r="AI966" i="1" a="1"/>
  <c r="AI966" i="1" s="1"/>
  <c r="AA977" i="1" s="1"/>
  <c r="Q966" i="1" a="1"/>
  <c r="Q966" i="1" s="1"/>
  <c r="P977" i="1" s="1"/>
  <c r="AU966" i="1" a="1"/>
  <c r="AU966" i="1" s="1"/>
  <c r="AI977" i="1" s="1"/>
  <c r="AH966" i="1" a="1"/>
  <c r="AH966" i="1" s="1"/>
  <c r="R966" i="1" a="1"/>
  <c r="R966" i="1" s="1"/>
  <c r="AT966" i="1" a="1"/>
  <c r="AT966" i="1" s="1"/>
  <c r="AG966" i="1" a="1"/>
  <c r="AG966" i="1" s="1"/>
  <c r="Z977" i="1" s="1"/>
  <c r="S966" i="1" a="1"/>
  <c r="S966" i="1" s="1"/>
  <c r="Q977" i="1" s="1"/>
  <c r="AW971" i="1"/>
  <c r="AR966" i="1" a="1"/>
  <c r="AR966" i="1" s="1"/>
  <c r="AQ966" i="1" a="1"/>
  <c r="AQ966" i="1" s="1"/>
  <c r="AG977" i="1" s="1"/>
  <c r="AE966" i="1" a="1"/>
  <c r="AE966" i="1" s="1"/>
  <c r="Y977" i="1" s="1"/>
  <c r="AD966" i="1" a="1"/>
  <c r="AD966" i="1" s="1"/>
  <c r="U966" i="1" a="1"/>
  <c r="U966" i="1" s="1"/>
  <c r="R977" i="1" s="1"/>
  <c r="AW965" i="1"/>
  <c r="AH971" i="1" a="1"/>
  <c r="AH971" i="1" s="1"/>
  <c r="Q971" i="1" a="1"/>
  <c r="Q971" i="1" s="1"/>
  <c r="P982" i="1" s="1"/>
  <c r="AS971" i="1" a="1"/>
  <c r="AS971" i="1" s="1"/>
  <c r="AH982" i="1" s="1"/>
  <c r="AQ971" i="1" a="1"/>
  <c r="AQ971" i="1" s="1"/>
  <c r="AG982" i="1" s="1"/>
  <c r="AP971" i="1" a="1"/>
  <c r="AP971" i="1" s="1"/>
  <c r="AG971" i="1" a="1"/>
  <c r="AG971" i="1" s="1"/>
  <c r="Z982" i="1" s="1"/>
  <c r="AE971" i="1" a="1"/>
  <c r="AE971" i="1" s="1"/>
  <c r="Y982" i="1" s="1"/>
  <c r="AR971" i="1" a="1"/>
  <c r="AR971" i="1" s="1"/>
  <c r="AD971" i="1" a="1"/>
  <c r="AD971" i="1" s="1"/>
  <c r="AC971" i="1" a="1"/>
  <c r="AC971" i="1" s="1"/>
  <c r="X982" i="1" s="1"/>
  <c r="T971" i="1" a="1"/>
  <c r="T971" i="1" s="1"/>
  <c r="U971" i="1" a="1"/>
  <c r="U971" i="1" s="1"/>
  <c r="R982" i="1" s="1"/>
  <c r="V971" i="1" a="1"/>
  <c r="V971" i="1" s="1"/>
  <c r="AO971" i="1" a="1"/>
  <c r="AO971" i="1" s="1"/>
  <c r="AF982" i="1" s="1"/>
  <c r="AB971" i="1" a="1"/>
  <c r="AB971" i="1" s="1"/>
  <c r="AF971" i="1" a="1"/>
  <c r="AF971" i="1" s="1"/>
  <c r="W971" i="1" a="1"/>
  <c r="W971" i="1" s="1"/>
  <c r="S982" i="1" s="1"/>
  <c r="AN971" i="1" a="1"/>
  <c r="AN971" i="1" s="1"/>
  <c r="R971" i="1" a="1"/>
  <c r="R971" i="1" s="1"/>
  <c r="AA971" i="1" a="1"/>
  <c r="AA971" i="1" s="1"/>
  <c r="W982" i="1" s="1"/>
  <c r="AI971" i="1" a="1"/>
  <c r="AI971" i="1" s="1"/>
  <c r="AA982" i="1" s="1"/>
  <c r="AM971" i="1" a="1"/>
  <c r="AM971" i="1" s="1"/>
  <c r="AE982" i="1" s="1"/>
  <c r="AL971" i="1" a="1"/>
  <c r="AL971" i="1" s="1"/>
  <c r="AD982" i="1" s="1"/>
  <c r="P971" i="1" a="1"/>
  <c r="P971" i="1" s="1"/>
  <c r="S971" i="1" a="1"/>
  <c r="S971" i="1" s="1"/>
  <c r="Q982" i="1" s="1"/>
  <c r="AU971" i="1" a="1"/>
  <c r="AU971" i="1" s="1"/>
  <c r="AI982" i="1" s="1"/>
  <c r="Z971" i="1" a="1"/>
  <c r="Z971" i="1" s="1"/>
  <c r="V982" i="1" s="1"/>
  <c r="O971" i="1" a="1"/>
  <c r="O971" i="1" s="1"/>
  <c r="O982" i="1" s="1"/>
  <c r="AT971" i="1" a="1"/>
  <c r="AT971" i="1" s="1"/>
  <c r="J3" i="1"/>
  <c r="I649" i="1"/>
  <c r="I3" i="1" s="1"/>
  <c r="I683" i="1"/>
  <c r="I37" i="1" s="1"/>
  <c r="AZ683" i="1"/>
  <c r="BB37" i="1" s="1"/>
  <c r="AY687" i="1"/>
  <c r="BA41" i="1" s="1"/>
  <c r="AY725" i="1"/>
  <c r="BA79" i="1" s="1"/>
  <c r="I14" i="1"/>
  <c r="I77" i="1"/>
  <c r="AY699" i="1"/>
  <c r="BA53" i="1" s="1"/>
  <c r="I55" i="1"/>
  <c r="AW942" i="1"/>
  <c r="I17" i="1"/>
  <c r="I34" i="1"/>
  <c r="I69" i="1"/>
  <c r="AW948" i="1"/>
  <c r="AS943" i="1"/>
  <c r="AH954" i="1" s="1"/>
  <c r="AY667" i="1"/>
  <c r="BA21" i="1" s="1"/>
  <c r="I5" i="1"/>
  <c r="J13" i="1"/>
  <c r="I20" i="1"/>
  <c r="AZ659" i="1"/>
  <c r="BB13" i="1" s="1"/>
  <c r="AY653" i="1"/>
  <c r="BA7" i="1" s="1"/>
  <c r="AO948" i="1"/>
  <c r="AF959" i="1" s="1"/>
  <c r="AR948" i="1"/>
  <c r="AS948" i="1"/>
  <c r="AH959" i="1" s="1"/>
  <c r="AU948" i="1"/>
  <c r="AI959" i="1" s="1"/>
  <c r="AM948" i="1"/>
  <c r="AE959" i="1" s="1"/>
  <c r="AQ948" i="1"/>
  <c r="AG959" i="1" s="1"/>
  <c r="AN948" i="1"/>
  <c r="I31" i="1"/>
  <c r="AF940" i="1"/>
  <c r="AR940" i="1"/>
  <c r="AQ940" i="1"/>
  <c r="AG951" i="1" s="1"/>
  <c r="AP940" i="1"/>
  <c r="AO940" i="1"/>
  <c r="AF951" i="1" s="1"/>
  <c r="AN940" i="1"/>
  <c r="AM940" i="1"/>
  <c r="AE951" i="1" s="1"/>
  <c r="AL940" i="1"/>
  <c r="AD951" i="1" s="1"/>
  <c r="AU940" i="1"/>
  <c r="AI951" i="1" s="1"/>
  <c r="AT940" i="1"/>
  <c r="AS940" i="1"/>
  <c r="AH951" i="1" s="1"/>
  <c r="AL948" i="1"/>
  <c r="AD959" i="1" s="1"/>
  <c r="AL943" i="1"/>
  <c r="AD954" i="1" s="1"/>
  <c r="U940" i="1"/>
  <c r="R951" i="1" s="1"/>
  <c r="AM943" i="1"/>
  <c r="AE954" i="1" s="1"/>
  <c r="AN943" i="1"/>
  <c r="AT948" i="1"/>
  <c r="AO943" i="1"/>
  <c r="AF954" i="1" s="1"/>
  <c r="I81" i="1"/>
  <c r="AR943" i="1"/>
  <c r="AP943" i="1"/>
  <c r="AT943" i="1"/>
  <c r="AP948" i="1"/>
  <c r="AU943" i="1"/>
  <c r="AI954" i="1" s="1"/>
  <c r="AQ943" i="1"/>
  <c r="AG954" i="1" s="1"/>
  <c r="O948" i="1"/>
  <c r="O959" i="1" s="1"/>
  <c r="U948" i="1"/>
  <c r="R959" i="1" s="1"/>
  <c r="AY665" i="1"/>
  <c r="BA19" i="1" s="1"/>
  <c r="I9" i="1"/>
  <c r="AY691" i="1"/>
  <c r="BA45" i="1" s="1"/>
  <c r="AF948" i="1"/>
  <c r="V948" i="1"/>
  <c r="AH948" i="1"/>
  <c r="AC948" i="1"/>
  <c r="X959" i="1" s="1"/>
  <c r="N948" i="1"/>
  <c r="N959" i="1" s="1"/>
  <c r="AA948" i="1"/>
  <c r="W959" i="1" s="1"/>
  <c r="AB948" i="1"/>
  <c r="AG948" i="1"/>
  <c r="Z959" i="1" s="1"/>
  <c r="I15" i="1"/>
  <c r="AD948" i="1"/>
  <c r="T948" i="1"/>
  <c r="R948" i="1"/>
  <c r="Z948" i="1"/>
  <c r="V959" i="1" s="1"/>
  <c r="AE948" i="1"/>
  <c r="Y959" i="1" s="1"/>
  <c r="W948" i="1"/>
  <c r="S959" i="1" s="1"/>
  <c r="AI948" i="1"/>
  <c r="AA959" i="1" s="1"/>
  <c r="S948" i="1"/>
  <c r="Q959" i="1" s="1"/>
  <c r="P948" i="1"/>
  <c r="Q948" i="1"/>
  <c r="P959" i="1" s="1"/>
  <c r="AC940" i="1"/>
  <c r="X951" i="1" s="1"/>
  <c r="AG940" i="1"/>
  <c r="Z951" i="1" s="1"/>
  <c r="O940" i="1"/>
  <c r="O951" i="1" s="1"/>
  <c r="AH940" i="1"/>
  <c r="AZ3" i="1"/>
  <c r="AI294" i="1" s="1"/>
  <c r="P940" i="1"/>
  <c r="AA940" i="1"/>
  <c r="W951" i="1" s="1"/>
  <c r="Q940" i="1"/>
  <c r="P951" i="1" s="1"/>
  <c r="AD940" i="1"/>
  <c r="AB940" i="1"/>
  <c r="T940" i="1"/>
  <c r="R940" i="1"/>
  <c r="S940" i="1"/>
  <c r="Q951" i="1" s="1"/>
  <c r="AI940" i="1"/>
  <c r="AA951" i="1" s="1"/>
  <c r="Z940" i="1"/>
  <c r="V951" i="1" s="1"/>
  <c r="W940" i="1"/>
  <c r="S951" i="1" s="1"/>
  <c r="V940" i="1"/>
  <c r="AE940" i="1"/>
  <c r="Y951" i="1" s="1"/>
  <c r="N940" i="1"/>
  <c r="N951" i="1" s="1"/>
  <c r="I33" i="1"/>
  <c r="I86" i="1"/>
  <c r="I58" i="1"/>
  <c r="I65" i="1"/>
  <c r="I678" i="1"/>
  <c r="J32" i="1"/>
  <c r="AZ678" i="1"/>
  <c r="BB32" i="1" s="1"/>
  <c r="J62" i="1"/>
  <c r="I708" i="1"/>
  <c r="AZ708" i="1"/>
  <c r="BB62" i="1" s="1"/>
  <c r="AZ668" i="1"/>
  <c r="BB22" i="1" s="1"/>
  <c r="J22" i="1"/>
  <c r="I668" i="1"/>
  <c r="J29" i="1"/>
  <c r="I675" i="1"/>
  <c r="AZ675" i="1"/>
  <c r="BB29" i="1" s="1"/>
  <c r="J74" i="1"/>
  <c r="I720" i="1"/>
  <c r="AZ720" i="1"/>
  <c r="BB74" i="1" s="1"/>
  <c r="J80" i="1"/>
  <c r="I726" i="1"/>
  <c r="AZ726" i="1"/>
  <c r="BB80" i="1" s="1"/>
  <c r="J89" i="1"/>
  <c r="I735" i="1"/>
  <c r="AZ735" i="1"/>
  <c r="BB89" i="1" s="1"/>
  <c r="I714" i="1"/>
  <c r="J68" i="1"/>
  <c r="AZ714" i="1"/>
  <c r="BB68" i="1" s="1"/>
  <c r="J56" i="1"/>
  <c r="I702" i="1"/>
  <c r="AZ702" i="1"/>
  <c r="BB56" i="1" s="1"/>
  <c r="J70" i="1"/>
  <c r="AZ716" i="1"/>
  <c r="BB70" i="1" s="1"/>
  <c r="I716" i="1"/>
  <c r="J44" i="1"/>
  <c r="AZ690" i="1"/>
  <c r="BB44" i="1" s="1"/>
  <c r="I690" i="1"/>
  <c r="J38" i="1"/>
  <c r="AZ684" i="1"/>
  <c r="BB38" i="1" s="1"/>
  <c r="I684" i="1"/>
  <c r="J46" i="1"/>
  <c r="AZ692" i="1"/>
  <c r="BB46" i="1" s="1"/>
  <c r="I692" i="1"/>
  <c r="AZ656" i="1"/>
  <c r="BB10" i="1" s="1"/>
  <c r="I656" i="1"/>
  <c r="J10" i="1"/>
  <c r="AE943" i="1"/>
  <c r="Y954" i="1" s="1"/>
  <c r="I696" i="1"/>
  <c r="J50" i="1"/>
  <c r="AZ696" i="1"/>
  <c r="BB50" i="1" s="1"/>
  <c r="J82" i="1"/>
  <c r="AZ728" i="1"/>
  <c r="BB82" i="1" s="1"/>
  <c r="I728" i="1"/>
  <c r="J48" i="1"/>
  <c r="I694" i="1"/>
  <c r="AZ694" i="1"/>
  <c r="BB48" i="1" s="1"/>
  <c r="AY695" i="1"/>
  <c r="BA49" i="1" s="1"/>
  <c r="I49" i="1"/>
  <c r="AZ674" i="1"/>
  <c r="BB28" i="1" s="1"/>
  <c r="I674" i="1"/>
  <c r="J28" i="1"/>
  <c r="AZ698" i="1"/>
  <c r="BB52" i="1" s="1"/>
  <c r="I698" i="1"/>
  <c r="J52" i="1"/>
  <c r="AZ682" i="1"/>
  <c r="BB36" i="1" s="1"/>
  <c r="I682" i="1"/>
  <c r="J36" i="1"/>
  <c r="I705" i="1"/>
  <c r="AZ705" i="1"/>
  <c r="BB59" i="1" s="1"/>
  <c r="J59" i="1"/>
  <c r="Z943" i="1"/>
  <c r="V954" i="1" s="1"/>
  <c r="AZ736" i="1"/>
  <c r="BB90" i="1" s="1"/>
  <c r="I736" i="1"/>
  <c r="J90" i="1"/>
  <c r="AZ650" i="1"/>
  <c r="BB4" i="1" s="1"/>
  <c r="I650" i="1"/>
  <c r="J4" i="1"/>
  <c r="S943" i="1"/>
  <c r="Q954" i="1" s="1"/>
  <c r="AZ706" i="1"/>
  <c r="BB60" i="1" s="1"/>
  <c r="I706" i="1"/>
  <c r="J60" i="1"/>
  <c r="AZ722" i="1"/>
  <c r="BB76" i="1" s="1"/>
  <c r="I722" i="1"/>
  <c r="J76" i="1"/>
  <c r="AZ688" i="1"/>
  <c r="BB42" i="1" s="1"/>
  <c r="I688" i="1"/>
  <c r="J42" i="1"/>
  <c r="AY707" i="1"/>
  <c r="BA61" i="1" s="1"/>
  <c r="I61" i="1"/>
  <c r="AA943" i="1"/>
  <c r="W954" i="1" s="1"/>
  <c r="R943" i="1"/>
  <c r="AZ724" i="1"/>
  <c r="BB78" i="1" s="1"/>
  <c r="I724" i="1"/>
  <c r="J78" i="1"/>
  <c r="AZ730" i="1"/>
  <c r="BB84" i="1" s="1"/>
  <c r="I730" i="1"/>
  <c r="J84" i="1"/>
  <c r="Q943" i="1"/>
  <c r="P954" i="1" s="1"/>
  <c r="AZ718" i="1"/>
  <c r="BB72" i="1" s="1"/>
  <c r="I718" i="1"/>
  <c r="J72" i="1"/>
  <c r="AY721" i="1"/>
  <c r="BA75" i="1" s="1"/>
  <c r="I75" i="1"/>
  <c r="AY673" i="1"/>
  <c r="BA27" i="1" s="1"/>
  <c r="I27" i="1"/>
  <c r="AG943" i="1"/>
  <c r="Z954" i="1" s="1"/>
  <c r="AF943" i="1"/>
  <c r="AY719" i="1"/>
  <c r="BA73" i="1" s="1"/>
  <c r="I73" i="1"/>
  <c r="AY697" i="1"/>
  <c r="BA51" i="1" s="1"/>
  <c r="I51" i="1"/>
  <c r="I657" i="1"/>
  <c r="AZ657" i="1"/>
  <c r="BB11" i="1" s="1"/>
  <c r="J11" i="1"/>
  <c r="W943" i="1"/>
  <c r="S954" i="1" s="1"/>
  <c r="AH943" i="1"/>
  <c r="AZ686" i="1"/>
  <c r="BB40" i="1" s="1"/>
  <c r="I686" i="1"/>
  <c r="J40" i="1"/>
  <c r="AZ710" i="1"/>
  <c r="BB64" i="1" s="1"/>
  <c r="I710" i="1"/>
  <c r="J64" i="1"/>
  <c r="AZ670" i="1"/>
  <c r="BB24" i="1" s="1"/>
  <c r="I670" i="1"/>
  <c r="J24" i="1"/>
  <c r="AY731" i="1"/>
  <c r="BA85" i="1" s="1"/>
  <c r="I85" i="1"/>
  <c r="N943" i="1"/>
  <c r="N954" i="1" s="1"/>
  <c r="U943" i="1"/>
  <c r="R954" i="1" s="1"/>
  <c r="V943" i="1"/>
  <c r="AY733" i="1"/>
  <c r="BA87" i="1" s="1"/>
  <c r="I87" i="1"/>
  <c r="AZ734" i="1"/>
  <c r="BB88" i="1" s="1"/>
  <c r="I734" i="1"/>
  <c r="J88" i="1"/>
  <c r="AZ712" i="1"/>
  <c r="BB66" i="1" s="1"/>
  <c r="I712" i="1"/>
  <c r="J66" i="1"/>
  <c r="AZ700" i="1"/>
  <c r="BB54" i="1" s="1"/>
  <c r="I700" i="1"/>
  <c r="J54" i="1"/>
  <c r="AB943" i="1"/>
  <c r="AI943" i="1"/>
  <c r="AA954" i="1" s="1"/>
  <c r="O943" i="1"/>
  <c r="O954" i="1" s="1"/>
  <c r="AY693" i="1"/>
  <c r="BA47" i="1" s="1"/>
  <c r="I47" i="1"/>
  <c r="AY654" i="1"/>
  <c r="BA8" i="1" s="1"/>
  <c r="I8" i="1"/>
  <c r="AY669" i="1"/>
  <c r="BA23" i="1" s="1"/>
  <c r="I23" i="1"/>
  <c r="AZ681" i="1"/>
  <c r="BB35" i="1" s="1"/>
  <c r="I681" i="1"/>
  <c r="J35" i="1"/>
  <c r="AY685" i="1"/>
  <c r="BA39" i="1" s="1"/>
  <c r="I39" i="1"/>
  <c r="AZ664" i="1"/>
  <c r="BB18" i="1" s="1"/>
  <c r="I664" i="1"/>
  <c r="J18" i="1"/>
  <c r="AY671" i="1"/>
  <c r="BA25" i="1" s="1"/>
  <c r="I25" i="1"/>
  <c r="AC943" i="1"/>
  <c r="X954" i="1" s="1"/>
  <c r="AZ652" i="1"/>
  <c r="BB6" i="1" s="1"/>
  <c r="I652" i="1"/>
  <c r="J6" i="1"/>
  <c r="AY659" i="1"/>
  <c r="BA13" i="1" s="1"/>
  <c r="I13" i="1"/>
  <c r="AZ658" i="1"/>
  <c r="BB12" i="1" s="1"/>
  <c r="I658" i="1"/>
  <c r="J12" i="1"/>
  <c r="T943" i="1"/>
  <c r="I717" i="1"/>
  <c r="AZ717" i="1"/>
  <c r="BB71" i="1" s="1"/>
  <c r="J71" i="1"/>
  <c r="I729" i="1"/>
  <c r="AZ729" i="1"/>
  <c r="BB83" i="1" s="1"/>
  <c r="J83" i="1"/>
  <c r="P943" i="1"/>
  <c r="AY709" i="1"/>
  <c r="BA63" i="1" s="1"/>
  <c r="I63" i="1"/>
  <c r="AZ662" i="1"/>
  <c r="BB16" i="1" s="1"/>
  <c r="I662" i="1"/>
  <c r="J16" i="1"/>
  <c r="AZ676" i="1"/>
  <c r="BB30" i="1" s="1"/>
  <c r="I676" i="1"/>
  <c r="J30" i="1"/>
  <c r="AD943" i="1"/>
  <c r="AA294" i="1" l="1"/>
  <c r="AY683" i="1"/>
  <c r="BA37" i="1" s="1"/>
  <c r="N294" i="1"/>
  <c r="AY649" i="1"/>
  <c r="BA3" i="1" s="1"/>
  <c r="V294" i="1"/>
  <c r="AO319" i="1" a="1"/>
  <c r="AO319" i="1" s="1"/>
  <c r="AF329" i="1" s="1"/>
  <c r="AC319" i="1" a="1"/>
  <c r="AC319" i="1" s="1"/>
  <c r="X329" i="1" s="1"/>
  <c r="U319" i="1" a="1"/>
  <c r="U319" i="1" s="1"/>
  <c r="R329" i="1" s="1"/>
  <c r="AN319" i="1" a="1"/>
  <c r="AN319" i="1" s="1"/>
  <c r="AB319" i="1" a="1"/>
  <c r="AB319" i="1" s="1"/>
  <c r="V319" i="1" a="1"/>
  <c r="V319" i="1" s="1"/>
  <c r="P319" i="1" a="1"/>
  <c r="P319" i="1" s="1"/>
  <c r="AM319" i="1" a="1"/>
  <c r="AM319" i="1" s="1"/>
  <c r="AE329" i="1" s="1"/>
  <c r="AA319" i="1" a="1"/>
  <c r="AA319" i="1" s="1"/>
  <c r="W319" i="1" a="1"/>
  <c r="W319" i="1" s="1"/>
  <c r="AL319" i="1" a="1"/>
  <c r="AL319" i="1" s="1"/>
  <c r="AD329" i="1" s="1"/>
  <c r="Z319" i="1" a="1"/>
  <c r="Z319" i="1" s="1"/>
  <c r="M319" i="1" a="1"/>
  <c r="M319" i="1" s="1"/>
  <c r="AG319" i="1" a="1"/>
  <c r="AG319" i="1" s="1"/>
  <c r="Z329" i="1" s="1"/>
  <c r="Q319" i="1" a="1"/>
  <c r="Q319" i="1" s="1"/>
  <c r="P329" i="1" s="1"/>
  <c r="AK319" i="1" a="1"/>
  <c r="AK319" i="1" s="1"/>
  <c r="Y319" i="1" a="1"/>
  <c r="Y319" i="1" s="1"/>
  <c r="AI319" i="1" a="1"/>
  <c r="AI319" i="1" s="1"/>
  <c r="AA329" i="1" s="1"/>
  <c r="N319" i="1" a="1"/>
  <c r="N319" i="1" s="1"/>
  <c r="N329" i="1" s="1"/>
  <c r="AT319" i="1" a="1"/>
  <c r="AT319" i="1" s="1"/>
  <c r="AU319" i="1" a="1"/>
  <c r="AU319" i="1" s="1"/>
  <c r="AH319" i="1" a="1"/>
  <c r="AH319" i="1" s="1"/>
  <c r="O319" i="1" a="1"/>
  <c r="O319" i="1" s="1"/>
  <c r="O329" i="1" s="1"/>
  <c r="AR319" i="1" a="1"/>
  <c r="AR319" i="1" s="1"/>
  <c r="AE319" i="1" a="1"/>
  <c r="AE319" i="1" s="1"/>
  <c r="R319" i="1" a="1"/>
  <c r="R319" i="1" s="1"/>
  <c r="AS319" i="1" a="1"/>
  <c r="AS319" i="1" s="1"/>
  <c r="AH329" i="1" s="1"/>
  <c r="AQ319" i="1" a="1"/>
  <c r="AQ319" i="1" s="1"/>
  <c r="AG329" i="1" s="1"/>
  <c r="S319" i="1" a="1"/>
  <c r="S319" i="1" s="1"/>
  <c r="Q329" i="1" s="1"/>
  <c r="AP319" i="1" a="1"/>
  <c r="AP319" i="1" s="1"/>
  <c r="AD319" i="1" a="1"/>
  <c r="AD319" i="1" s="1"/>
  <c r="T319" i="1" a="1"/>
  <c r="T319" i="1" s="1"/>
  <c r="AF319" i="1" a="1"/>
  <c r="AF319" i="1" s="1"/>
  <c r="P324" i="1" a="1"/>
  <c r="P324" i="1" s="1"/>
  <c r="T324" i="1" a="1"/>
  <c r="T324" i="1" s="1"/>
  <c r="Z324" i="1" a="1"/>
  <c r="Z324" i="1" s="1"/>
  <c r="V334" i="1" s="1"/>
  <c r="AK324" i="1" a="1"/>
  <c r="AK324" i="1" s="1"/>
  <c r="AT324" i="1" a="1"/>
  <c r="AT324" i="1" s="1"/>
  <c r="AQ324" i="1" a="1"/>
  <c r="AQ324" i="1" s="1"/>
  <c r="AG334" i="1" s="1"/>
  <c r="W324" i="1" a="1"/>
  <c r="W324" i="1" s="1"/>
  <c r="S334" i="1" s="1"/>
  <c r="N324" i="1" a="1"/>
  <c r="N324" i="1" s="1"/>
  <c r="N334" i="1" s="1"/>
  <c r="AG324" i="1" a="1"/>
  <c r="AG324" i="1" s="1"/>
  <c r="Z334" i="1" s="1"/>
  <c r="AS324" i="1" a="1"/>
  <c r="AS324" i="1" s="1"/>
  <c r="AH334" i="1" s="1"/>
  <c r="AD324" i="1" a="1"/>
  <c r="AD324" i="1" s="1"/>
  <c r="Q324" i="1" a="1"/>
  <c r="Q324" i="1" s="1"/>
  <c r="P334" i="1" s="1"/>
  <c r="AF324" i="1" a="1"/>
  <c r="AF324" i="1" s="1"/>
  <c r="R324" i="1" a="1"/>
  <c r="R324" i="1" s="1"/>
  <c r="AI324" i="1" a="1"/>
  <c r="AI324" i="1" s="1"/>
  <c r="AA334" i="1" s="1"/>
  <c r="AL324" i="1" a="1"/>
  <c r="AL324" i="1" s="1"/>
  <c r="AD334" i="1" s="1"/>
  <c r="O324" i="1" a="1"/>
  <c r="O324" i="1" s="1"/>
  <c r="O334" i="1" s="1"/>
  <c r="AR324" i="1" a="1"/>
  <c r="AR324" i="1" s="1"/>
  <c r="AO324" i="1" a="1"/>
  <c r="AO324" i="1" s="1"/>
  <c r="AF334" i="1" s="1"/>
  <c r="Y324" i="1" a="1"/>
  <c r="Y324" i="1" s="1"/>
  <c r="AE324" i="1" a="1"/>
  <c r="AE324" i="1" s="1"/>
  <c r="Y334" i="1" s="1"/>
  <c r="M324" i="1" a="1"/>
  <c r="M324" i="1" s="1"/>
  <c r="S324" i="1" a="1"/>
  <c r="S324" i="1" s="1"/>
  <c r="Q334" i="1" s="1"/>
  <c r="AN324" i="1" a="1"/>
  <c r="AN324" i="1" s="1"/>
  <c r="AC324" i="1" a="1"/>
  <c r="AC324" i="1" s="1"/>
  <c r="X334" i="1" s="1"/>
  <c r="AB324" i="1" a="1"/>
  <c r="AB324" i="1" s="1"/>
  <c r="AU324" i="1" a="1"/>
  <c r="AU324" i="1" s="1"/>
  <c r="AI334" i="1" s="1"/>
  <c r="AP324" i="1" a="1"/>
  <c r="AP324" i="1" s="1"/>
  <c r="AA324" i="1" a="1"/>
  <c r="AA324" i="1" s="1"/>
  <c r="W334" i="1" s="1"/>
  <c r="AH324" i="1" a="1"/>
  <c r="AH324" i="1" s="1"/>
  <c r="U324" i="1" a="1"/>
  <c r="U324" i="1" s="1"/>
  <c r="R334" i="1" s="1"/>
  <c r="V324" i="1" a="1"/>
  <c r="V324" i="1" s="1"/>
  <c r="AM324" i="1" a="1"/>
  <c r="AM324" i="1" s="1"/>
  <c r="AE334" i="1" s="1"/>
  <c r="AI329" i="1"/>
  <c r="O294" i="1"/>
  <c r="AN316" i="1" a="1"/>
  <c r="AN316" i="1" s="1"/>
  <c r="AC316" i="1" a="1"/>
  <c r="AC316" i="1" s="1"/>
  <c r="AM316" i="1" a="1"/>
  <c r="AM316" i="1" s="1"/>
  <c r="AB316" i="1" a="1"/>
  <c r="AB316" i="1" s="1"/>
  <c r="T316" i="1" a="1"/>
  <c r="T316" i="1" s="1"/>
  <c r="AL316" i="1" a="1"/>
  <c r="AL316" i="1" s="1"/>
  <c r="AA316" i="1" a="1"/>
  <c r="AA316" i="1" s="1"/>
  <c r="U316" i="1" a="1"/>
  <c r="U316" i="1" s="1"/>
  <c r="AU316" i="1" a="1"/>
  <c r="AU316" i="1" s="1"/>
  <c r="Z316" i="1" a="1"/>
  <c r="Z316" i="1" s="1"/>
  <c r="V316" i="1" a="1"/>
  <c r="V316" i="1" s="1"/>
  <c r="AT316" i="1" a="1"/>
  <c r="AT316" i="1" s="1"/>
  <c r="AK316" i="1" a="1"/>
  <c r="AK316" i="1" s="1"/>
  <c r="Y316" i="1" a="1"/>
  <c r="Y316" i="1" s="1"/>
  <c r="M294" i="1"/>
  <c r="AG316" i="1" a="1"/>
  <c r="AG316" i="1" s="1"/>
  <c r="AS316" i="1" a="1"/>
  <c r="AS316" i="1" s="1"/>
  <c r="AI316" i="1" a="1"/>
  <c r="AI316" i="1" s="1"/>
  <c r="N316" i="1" a="1"/>
  <c r="N316" i="1" s="1"/>
  <c r="W316" i="1" a="1"/>
  <c r="W316" i="1" s="1"/>
  <c r="P316" i="1" a="1"/>
  <c r="P316" i="1" s="1"/>
  <c r="AR316" i="1" a="1"/>
  <c r="AR316" i="1" s="1"/>
  <c r="AH316" i="1" a="1"/>
  <c r="AH316" i="1" s="1"/>
  <c r="O316" i="1" a="1"/>
  <c r="O316" i="1" s="1"/>
  <c r="M316" i="1" a="1"/>
  <c r="M316" i="1" s="1"/>
  <c r="AF316" i="1" a="1"/>
  <c r="AF316" i="1" s="1"/>
  <c r="AE316" i="1" a="1"/>
  <c r="AE316" i="1" s="1"/>
  <c r="Q316" i="1" a="1"/>
  <c r="Q316" i="1" s="1"/>
  <c r="AQ316" i="1" a="1"/>
  <c r="AQ316" i="1" s="1"/>
  <c r="AP316" i="1" a="1"/>
  <c r="AP316" i="1" s="1"/>
  <c r="R316" i="1" a="1"/>
  <c r="R316" i="1" s="1"/>
  <c r="AO316" i="1" a="1"/>
  <c r="AO316" i="1" s="1"/>
  <c r="AD316" i="1" a="1"/>
  <c r="AD316" i="1" s="1"/>
  <c r="S316" i="1" a="1"/>
  <c r="S316" i="1" s="1"/>
  <c r="S329" i="1"/>
  <c r="V329" i="1"/>
  <c r="W329" i="1"/>
  <c r="Y329" i="1"/>
  <c r="AL967" i="1" a="1"/>
  <c r="AL967" i="1" s="1"/>
  <c r="AD978" i="1" s="1"/>
  <c r="P967" i="1" a="1"/>
  <c r="P967" i="1" s="1"/>
  <c r="AT967" i="1" a="1"/>
  <c r="AT967" i="1" s="1"/>
  <c r="AG967" i="1" a="1"/>
  <c r="AG967" i="1" s="1"/>
  <c r="Z978" i="1" s="1"/>
  <c r="S967" i="1" a="1"/>
  <c r="S967" i="1" s="1"/>
  <c r="Q978" i="1" s="1"/>
  <c r="AS967" i="1" a="1"/>
  <c r="AS967" i="1" s="1"/>
  <c r="AH978" i="1" s="1"/>
  <c r="AF967" i="1" a="1"/>
  <c r="AF967" i="1" s="1"/>
  <c r="T967" i="1" a="1"/>
  <c r="T967" i="1" s="1"/>
  <c r="AR967" i="1" a="1"/>
  <c r="AR967" i="1" s="1"/>
  <c r="AE967" i="1" a="1"/>
  <c r="AE967" i="1" s="1"/>
  <c r="Y978" i="1" s="1"/>
  <c r="AQ967" i="1" a="1"/>
  <c r="AQ967" i="1" s="1"/>
  <c r="AG978" i="1" s="1"/>
  <c r="AD967" i="1" a="1"/>
  <c r="AD967" i="1" s="1"/>
  <c r="U967" i="1" a="1"/>
  <c r="U967" i="1" s="1"/>
  <c r="R978" i="1" s="1"/>
  <c r="AC967" i="1" a="1"/>
  <c r="AC967" i="1" s="1"/>
  <c r="X978" i="1" s="1"/>
  <c r="V967" i="1" a="1"/>
  <c r="V967" i="1" s="1"/>
  <c r="AP967" i="1" a="1"/>
  <c r="AP967" i="1" s="1"/>
  <c r="AB967" i="1" a="1"/>
  <c r="AB967" i="1" s="1"/>
  <c r="W967" i="1" a="1"/>
  <c r="W967" i="1" s="1"/>
  <c r="S978" i="1" s="1"/>
  <c r="AO967" i="1" a="1"/>
  <c r="AO967" i="1" s="1"/>
  <c r="AF978" i="1" s="1"/>
  <c r="AA967" i="1" a="1"/>
  <c r="AA967" i="1" s="1"/>
  <c r="W978" i="1" s="1"/>
  <c r="N967" i="1" a="1"/>
  <c r="N967" i="1" s="1"/>
  <c r="N978" i="1" s="1"/>
  <c r="AN967" i="1" a="1"/>
  <c r="AN967" i="1" s="1"/>
  <c r="Z967" i="1" a="1"/>
  <c r="Z967" i="1" s="1"/>
  <c r="V978" i="1" s="1"/>
  <c r="AM967" i="1" a="1"/>
  <c r="AM967" i="1" s="1"/>
  <c r="AE978" i="1" s="1"/>
  <c r="O967" i="1" a="1"/>
  <c r="O967" i="1" s="1"/>
  <c r="O978" i="1" s="1"/>
  <c r="AU967" i="1" a="1"/>
  <c r="AU967" i="1" s="1"/>
  <c r="AI978" i="1" s="1"/>
  <c r="AI967" i="1" a="1"/>
  <c r="AI967" i="1" s="1"/>
  <c r="AA978" i="1" s="1"/>
  <c r="AW966" i="1"/>
  <c r="AH967" i="1" a="1"/>
  <c r="AH967" i="1" s="1"/>
  <c r="Q967" i="1" a="1"/>
  <c r="Q967" i="1" s="1"/>
  <c r="P978" i="1" s="1"/>
  <c r="R967" i="1" a="1"/>
  <c r="R967" i="1" s="1"/>
  <c r="AW943" i="1"/>
  <c r="Z294" i="1"/>
  <c r="AR302" i="1"/>
  <c r="T294" i="1"/>
  <c r="AF294" i="1"/>
  <c r="U294" i="1"/>
  <c r="AG294" i="1"/>
  <c r="Y294" i="1"/>
  <c r="AN944" i="1"/>
  <c r="AN294" i="1"/>
  <c r="AK297" i="1"/>
  <c r="P294" i="1"/>
  <c r="AL944" i="1"/>
  <c r="AD955" i="1" s="1"/>
  <c r="AB294" i="1"/>
  <c r="AD294" i="1"/>
  <c r="R294" i="1"/>
  <c r="AC294" i="1"/>
  <c r="AL302" i="1"/>
  <c r="AD312" i="1" s="1"/>
  <c r="Q294" i="1"/>
  <c r="S294" i="1"/>
  <c r="AE294" i="1"/>
  <c r="AM944" i="1"/>
  <c r="AE955" i="1" s="1"/>
  <c r="AU302" i="1"/>
  <c r="AI312" i="1" s="1"/>
  <c r="AO944" i="1"/>
  <c r="AF955" i="1" s="1"/>
  <c r="AK302" i="1"/>
  <c r="AP944" i="1"/>
  <c r="AM302" i="1"/>
  <c r="AE312" i="1" s="1"/>
  <c r="AQ944" i="1"/>
  <c r="AG955" i="1" s="1"/>
  <c r="AO302" i="1"/>
  <c r="AF312" i="1" s="1"/>
  <c r="AS302" i="1"/>
  <c r="AH312" i="1" s="1"/>
  <c r="AS944" i="1"/>
  <c r="AH955" i="1" s="1"/>
  <c r="AP302" i="1"/>
  <c r="AT944" i="1"/>
  <c r="AL297" i="1"/>
  <c r="AD307" i="1" s="1"/>
  <c r="AR944" i="1"/>
  <c r="AU944" i="1"/>
  <c r="AI955" i="1" s="1"/>
  <c r="AN297" i="1"/>
  <c r="AM297" i="1"/>
  <c r="AE307" i="1" s="1"/>
  <c r="AO297" i="1"/>
  <c r="AF307" i="1" s="1"/>
  <c r="AP297" i="1"/>
  <c r="AT297" i="1"/>
  <c r="AH294" i="1"/>
  <c r="AS297" i="1"/>
  <c r="AH307" i="1" s="1"/>
  <c r="AU297" i="1"/>
  <c r="AI307" i="1" s="1"/>
  <c r="AR297" i="1"/>
  <c r="AQ297" i="1"/>
  <c r="AG307" i="1" s="1"/>
  <c r="W294" i="1"/>
  <c r="AT294" i="1"/>
  <c r="AS294" i="1"/>
  <c r="AR294" i="1"/>
  <c r="AP294" i="1"/>
  <c r="AK294" i="1"/>
  <c r="AQ294" i="1"/>
  <c r="AO294" i="1"/>
  <c r="AM294" i="1"/>
  <c r="AL294" i="1"/>
  <c r="AU294" i="1"/>
  <c r="AN302" i="1"/>
  <c r="AQ302" i="1"/>
  <c r="AG312" i="1" s="1"/>
  <c r="AT302" i="1"/>
  <c r="U302" i="1"/>
  <c r="R312" i="1" s="1"/>
  <c r="S302" i="1"/>
  <c r="Q312" i="1" s="1"/>
  <c r="M302" i="1"/>
  <c r="AA302" i="1"/>
  <c r="W312" i="1" s="1"/>
  <c r="AF302" i="1"/>
  <c r="Y302" i="1"/>
  <c r="AC302" i="1"/>
  <c r="X312" i="1" s="1"/>
  <c r="W302" i="1"/>
  <c r="S312" i="1" s="1"/>
  <c r="AI302" i="1"/>
  <c r="AA312" i="1" s="1"/>
  <c r="AD302" i="1"/>
  <c r="Q302" i="1"/>
  <c r="P312" i="1" s="1"/>
  <c r="AG302" i="1"/>
  <c r="Z312" i="1" s="1"/>
  <c r="V302" i="1"/>
  <c r="O302" i="1"/>
  <c r="O312" i="1" s="1"/>
  <c r="N302" i="1"/>
  <c r="N312" i="1" s="1"/>
  <c r="AB302" i="1"/>
  <c r="AE302" i="1"/>
  <c r="Y312" i="1" s="1"/>
  <c r="T302" i="1"/>
  <c r="AH302" i="1"/>
  <c r="Z302" i="1"/>
  <c r="V312" i="1" s="1"/>
  <c r="P302" i="1"/>
  <c r="R302" i="1"/>
  <c r="AY675" i="1"/>
  <c r="BA29" i="1" s="1"/>
  <c r="I29" i="1"/>
  <c r="I22" i="1"/>
  <c r="AY668" i="1"/>
  <c r="BA22" i="1" s="1"/>
  <c r="I32" i="1"/>
  <c r="AY678" i="1"/>
  <c r="BA32" i="1" s="1"/>
  <c r="AY708" i="1"/>
  <c r="BA62" i="1" s="1"/>
  <c r="I62" i="1"/>
  <c r="I82" i="1"/>
  <c r="AY728" i="1"/>
  <c r="BA82" i="1" s="1"/>
  <c r="AY684" i="1"/>
  <c r="BA38" i="1" s="1"/>
  <c r="I38" i="1"/>
  <c r="AY656" i="1"/>
  <c r="BA10" i="1" s="1"/>
  <c r="I10" i="1"/>
  <c r="I89" i="1"/>
  <c r="AY735" i="1"/>
  <c r="BA89" i="1" s="1"/>
  <c r="AY692" i="1"/>
  <c r="BA46" i="1" s="1"/>
  <c r="I46" i="1"/>
  <c r="AD944" i="1"/>
  <c r="AC944" i="1"/>
  <c r="X955" i="1" s="1"/>
  <c r="AG297" i="1"/>
  <c r="Z307" i="1" s="1"/>
  <c r="AE297" i="1"/>
  <c r="Y307" i="1" s="1"/>
  <c r="AY714" i="1"/>
  <c r="BA68" i="1" s="1"/>
  <c r="I68" i="1"/>
  <c r="T944" i="1"/>
  <c r="Y297" i="1"/>
  <c r="AY690" i="1"/>
  <c r="BA44" i="1" s="1"/>
  <c r="I44" i="1"/>
  <c r="I50" i="1"/>
  <c r="AY696" i="1"/>
  <c r="BA50" i="1" s="1"/>
  <c r="AY694" i="1"/>
  <c r="BA48" i="1" s="1"/>
  <c r="I48" i="1"/>
  <c r="P297" i="1"/>
  <c r="I70" i="1"/>
  <c r="AY716" i="1"/>
  <c r="BA70" i="1" s="1"/>
  <c r="AY720" i="1"/>
  <c r="BA74" i="1" s="1"/>
  <c r="I74" i="1"/>
  <c r="AY726" i="1"/>
  <c r="BA80" i="1" s="1"/>
  <c r="I80" i="1"/>
  <c r="AY702" i="1"/>
  <c r="BA56" i="1" s="1"/>
  <c r="I56" i="1"/>
  <c r="Z944" i="1"/>
  <c r="V955" i="1" s="1"/>
  <c r="V944" i="1"/>
  <c r="R297" i="1"/>
  <c r="N297" i="1"/>
  <c r="N307" i="1" s="1"/>
  <c r="AY686" i="1"/>
  <c r="BA40" i="1" s="1"/>
  <c r="I40" i="1"/>
  <c r="AY650" i="1"/>
  <c r="BA4" i="1" s="1"/>
  <c r="I4" i="1"/>
  <c r="AY682" i="1"/>
  <c r="BA36" i="1" s="1"/>
  <c r="I36" i="1"/>
  <c r="AH944" i="1"/>
  <c r="Z297" i="1"/>
  <c r="V307" i="1" s="1"/>
  <c r="AY724" i="1"/>
  <c r="BA78" i="1" s="1"/>
  <c r="I78" i="1"/>
  <c r="AY676" i="1"/>
  <c r="BA30" i="1" s="1"/>
  <c r="I30" i="1"/>
  <c r="AA944" i="1"/>
  <c r="W955" i="1" s="1"/>
  <c r="W944" i="1"/>
  <c r="S955" i="1" s="1"/>
  <c r="S297" i="1"/>
  <c r="Q307" i="1" s="1"/>
  <c r="AA297" i="1"/>
  <c r="W307" i="1" s="1"/>
  <c r="AY718" i="1"/>
  <c r="BA72" i="1" s="1"/>
  <c r="I72" i="1"/>
  <c r="AY674" i="1"/>
  <c r="BA28" i="1" s="1"/>
  <c r="I28" i="1"/>
  <c r="AY717" i="1"/>
  <c r="BA71" i="1" s="1"/>
  <c r="I71" i="1"/>
  <c r="P944" i="1"/>
  <c r="T297" i="1"/>
  <c r="O297" i="1"/>
  <c r="O307" i="1" s="1"/>
  <c r="AY657" i="1"/>
  <c r="BA11" i="1" s="1"/>
  <c r="I11" i="1"/>
  <c r="AY705" i="1"/>
  <c r="BA59" i="1" s="1"/>
  <c r="I59" i="1"/>
  <c r="AF297" i="1"/>
  <c r="AB297" i="1"/>
  <c r="AY734" i="1"/>
  <c r="BA88" i="1" s="1"/>
  <c r="I88" i="1"/>
  <c r="AY706" i="1"/>
  <c r="BA60" i="1" s="1"/>
  <c r="I60" i="1"/>
  <c r="M297" i="1"/>
  <c r="AI944" i="1"/>
  <c r="AA955" i="1" s="1"/>
  <c r="AE944" i="1"/>
  <c r="Y955" i="1" s="1"/>
  <c r="AY664" i="1"/>
  <c r="BA18" i="1" s="1"/>
  <c r="I18" i="1"/>
  <c r="AH297" i="1"/>
  <c r="AC297" i="1"/>
  <c r="X307" i="1" s="1"/>
  <c r="AY681" i="1"/>
  <c r="BA35" i="1" s="1"/>
  <c r="I35" i="1"/>
  <c r="AY662" i="1"/>
  <c r="BA16" i="1" s="1"/>
  <c r="I16" i="1"/>
  <c r="U297" i="1"/>
  <c r="R307" i="1" s="1"/>
  <c r="N944" i="1"/>
  <c r="N955" i="1" s="1"/>
  <c r="R944" i="1"/>
  <c r="AY652" i="1"/>
  <c r="BA6" i="1" s="1"/>
  <c r="I6" i="1"/>
  <c r="V297" i="1"/>
  <c r="Q297" i="1"/>
  <c r="P307" i="1" s="1"/>
  <c r="AY700" i="1"/>
  <c r="BA54" i="1" s="1"/>
  <c r="I54" i="1"/>
  <c r="AY670" i="1"/>
  <c r="BA24" i="1" s="1"/>
  <c r="I24" i="1"/>
  <c r="AY730" i="1"/>
  <c r="BA84" i="1" s="1"/>
  <c r="I84" i="1"/>
  <c r="AY688" i="1"/>
  <c r="BA42" i="1" s="1"/>
  <c r="I42" i="1"/>
  <c r="AY736" i="1"/>
  <c r="BA90" i="1" s="1"/>
  <c r="I90" i="1"/>
  <c r="AY658" i="1"/>
  <c r="BA12" i="1" s="1"/>
  <c r="I12" i="1"/>
  <c r="O944" i="1"/>
  <c r="O955" i="1" s="1"/>
  <c r="AF944" i="1"/>
  <c r="AY729" i="1"/>
  <c r="BA83" i="1" s="1"/>
  <c r="I83" i="1"/>
  <c r="AI297" i="1"/>
  <c r="AA307" i="1" s="1"/>
  <c r="AD297" i="1"/>
  <c r="AY698" i="1"/>
  <c r="BA52" i="1" s="1"/>
  <c r="I52" i="1"/>
  <c r="Q944" i="1"/>
  <c r="P955" i="1" s="1"/>
  <c r="U944" i="1"/>
  <c r="R955" i="1" s="1"/>
  <c r="S944" i="1"/>
  <c r="Q955" i="1" s="1"/>
  <c r="W297" i="1"/>
  <c r="S307" i="1" s="1"/>
  <c r="AB944" i="1"/>
  <c r="AG944" i="1"/>
  <c r="Z955" i="1" s="1"/>
  <c r="AY712" i="1"/>
  <c r="BA66" i="1" s="1"/>
  <c r="I66" i="1"/>
  <c r="AY710" i="1"/>
  <c r="BA64" i="1" s="1"/>
  <c r="I64" i="1"/>
  <c r="AY722" i="1"/>
  <c r="BA76" i="1" s="1"/>
  <c r="I76" i="1"/>
  <c r="AI320" i="1" l="1" a="1"/>
  <c r="AI320" i="1" s="1"/>
  <c r="AR320" i="1" a="1"/>
  <c r="AR320" i="1" s="1"/>
  <c r="AO320" i="1" a="1"/>
  <c r="AO320" i="1" s="1"/>
  <c r="AF330" i="1" s="1"/>
  <c r="AC320" i="1" a="1"/>
  <c r="AC320" i="1" s="1"/>
  <c r="X330" i="1" s="1"/>
  <c r="Z320" i="1" a="1"/>
  <c r="Z320" i="1" s="1"/>
  <c r="AD320" i="1" a="1"/>
  <c r="AD320" i="1" s="1"/>
  <c r="N320" i="1" a="1"/>
  <c r="N320" i="1" s="1"/>
  <c r="N330" i="1" s="1"/>
  <c r="O320" i="1" a="1"/>
  <c r="O320" i="1" s="1"/>
  <c r="S320" i="1" a="1"/>
  <c r="S320" i="1" s="1"/>
  <c r="Q330" i="1" s="1"/>
  <c r="AL320" i="1" a="1"/>
  <c r="AL320" i="1" s="1"/>
  <c r="AD330" i="1" s="1"/>
  <c r="U320" i="1" a="1"/>
  <c r="U320" i="1" s="1"/>
  <c r="R330" i="1" s="1"/>
  <c r="AB320" i="1" a="1"/>
  <c r="AB320" i="1" s="1"/>
  <c r="M320" i="1" a="1"/>
  <c r="M320" i="1" s="1"/>
  <c r="AP320" i="1" a="1"/>
  <c r="AP320" i="1" s="1"/>
  <c r="AF320" i="1" a="1"/>
  <c r="AF320" i="1" s="1"/>
  <c r="AU320" i="1" a="1"/>
  <c r="AU320" i="1" s="1"/>
  <c r="AI330" i="1" s="1"/>
  <c r="AH320" i="1" a="1"/>
  <c r="AH320" i="1" s="1"/>
  <c r="Y320" i="1" a="1"/>
  <c r="Y320" i="1" s="1"/>
  <c r="P320" i="1" a="1"/>
  <c r="P320" i="1" s="1"/>
  <c r="AS320" i="1" a="1"/>
  <c r="AS320" i="1" s="1"/>
  <c r="AH330" i="1" s="1"/>
  <c r="AE320" i="1" a="1"/>
  <c r="AE320" i="1" s="1"/>
  <c r="Y330" i="1" s="1"/>
  <c r="T320" i="1" a="1"/>
  <c r="T320" i="1" s="1"/>
  <c r="R320" i="1" a="1"/>
  <c r="R320" i="1" s="1"/>
  <c r="AM320" i="1" a="1"/>
  <c r="AM320" i="1" s="1"/>
  <c r="AA320" i="1" a="1"/>
  <c r="AA320" i="1" s="1"/>
  <c r="AT320" i="1" a="1"/>
  <c r="AT320" i="1" s="1"/>
  <c r="W320" i="1" a="1"/>
  <c r="W320" i="1" s="1"/>
  <c r="S330" i="1" s="1"/>
  <c r="AG320" i="1" a="1"/>
  <c r="AG320" i="1" s="1"/>
  <c r="Z330" i="1" s="1"/>
  <c r="AK320" i="1" a="1"/>
  <c r="AK320" i="1" s="1"/>
  <c r="AN320" i="1" a="1"/>
  <c r="AN320" i="1" s="1"/>
  <c r="AQ320" i="1" a="1"/>
  <c r="AQ320" i="1" s="1"/>
  <c r="AG330" i="1" s="1"/>
  <c r="Q320" i="1" a="1"/>
  <c r="Q320" i="1" s="1"/>
  <c r="P330" i="1" s="1"/>
  <c r="V320" i="1" a="1"/>
  <c r="V320" i="1" s="1"/>
  <c r="V330" i="1"/>
  <c r="W330" i="1"/>
  <c r="AE330" i="1"/>
  <c r="AA330" i="1"/>
  <c r="O330" i="1"/>
  <c r="AB638" i="1"/>
  <c r="AB629" i="1"/>
  <c r="AE629" i="1"/>
  <c r="P641" i="1" a="1"/>
  <c r="P641" i="1" s="1"/>
  <c r="R638" i="1"/>
  <c r="AA638" i="1"/>
  <c r="AB641" i="1" a="1"/>
  <c r="AB641" i="1" s="1"/>
  <c r="P638" i="1"/>
  <c r="R629" i="1"/>
  <c r="T629" i="1"/>
  <c r="V629" i="1"/>
  <c r="Y638" i="1"/>
  <c r="M629" i="1"/>
  <c r="O641" i="1" a="1"/>
  <c r="O641" i="1" s="1"/>
  <c r="O638" i="1"/>
  <c r="O629" i="1"/>
  <c r="U629" i="1"/>
  <c r="U638" i="1"/>
  <c r="U643" i="1" a="1"/>
  <c r="U643" i="1" s="1"/>
  <c r="U641" i="1" a="1"/>
  <c r="U641" i="1" s="1"/>
  <c r="AD638" i="1"/>
  <c r="AD629" i="1"/>
  <c r="T638" i="1"/>
  <c r="T643" i="1" a="1"/>
  <c r="T643" i="1" s="1"/>
  <c r="T641" i="1" a="1"/>
  <c r="T641" i="1" s="1"/>
  <c r="AC638" i="1"/>
  <c r="AC629" i="1"/>
  <c r="AC641" i="1" a="1"/>
  <c r="AC641" i="1" s="1"/>
  <c r="AC643" i="1" a="1"/>
  <c r="AC643" i="1" s="1"/>
  <c r="Y643" i="1" a="1"/>
  <c r="Y643" i="1" s="1"/>
  <c r="M641" i="1" a="1"/>
  <c r="M641" i="1" s="1"/>
  <c r="AF638" i="1"/>
  <c r="AF629" i="1"/>
  <c r="AQ298" i="1"/>
  <c r="AG308" i="1" s="1"/>
  <c r="AR298" i="1"/>
  <c r="AT298" i="1"/>
  <c r="AS298" i="1"/>
  <c r="AH308" i="1" s="1"/>
  <c r="AU298" i="1"/>
  <c r="AI308" i="1" s="1"/>
  <c r="AA326" i="1" s="1"/>
  <c r="AK298" i="1"/>
  <c r="AL298" i="1"/>
  <c r="AD308" i="1" s="1"/>
  <c r="AM298" i="1"/>
  <c r="AE308" i="1" s="1"/>
  <c r="AP298" i="1"/>
  <c r="AN298" i="1"/>
  <c r="AO298" i="1"/>
  <c r="AF308" i="1" s="1"/>
  <c r="S298" i="1"/>
  <c r="Q308" i="1" s="1"/>
  <c r="P298" i="1"/>
  <c r="Z298" i="1"/>
  <c r="V308" i="1" s="1"/>
  <c r="T298" i="1"/>
  <c r="AA298" i="1"/>
  <c r="W308" i="1" s="1"/>
  <c r="N298" i="1"/>
  <c r="N308" i="1" s="1"/>
  <c r="N326" i="1" s="1"/>
  <c r="U298" i="1"/>
  <c r="R308" i="1" s="1"/>
  <c r="O298" i="1"/>
  <c r="O308" i="1" s="1"/>
  <c r="O326" i="1" s="1"/>
  <c r="AF298" i="1"/>
  <c r="AB298" i="1"/>
  <c r="AH298" i="1"/>
  <c r="AC298" i="1"/>
  <c r="X308" i="1" s="1"/>
  <c r="V298" i="1"/>
  <c r="Q298" i="1"/>
  <c r="P308" i="1" s="1"/>
  <c r="AI298" i="1"/>
  <c r="AA308" i="1" s="1"/>
  <c r="W326" i="1" s="1"/>
  <c r="AD298" i="1"/>
  <c r="W298" i="1"/>
  <c r="S308" i="1" s="1"/>
  <c r="R298" i="1"/>
  <c r="Y298" i="1"/>
  <c r="AE298" i="1"/>
  <c r="Y308" i="1" s="1"/>
  <c r="AG298" i="1"/>
  <c r="Z308" i="1" s="1"/>
  <c r="M298" i="1"/>
  <c r="Q326" i="1" l="1"/>
  <c r="AD326" i="1"/>
  <c r="Z326" i="1"/>
  <c r="AF326" i="1"/>
  <c r="Y326" i="1"/>
  <c r="V326" i="1"/>
  <c r="AI326" i="1"/>
  <c r="AH326" i="1"/>
  <c r="R326" i="1"/>
  <c r="P326" i="1"/>
  <c r="S326" i="1"/>
  <c r="X326" i="1"/>
  <c r="AE326" i="1"/>
  <c r="AG326" i="1"/>
  <c r="M638" i="1"/>
  <c r="AA629" i="1"/>
  <c r="AE643" i="1" a="1"/>
  <c r="AE643" i="1" s="1"/>
  <c r="AE641" i="1" a="1"/>
  <c r="AE641" i="1" s="1"/>
  <c r="N629" i="1"/>
  <c r="AE638" i="1"/>
  <c r="N638" i="1"/>
  <c r="Q629" i="1"/>
  <c r="Y641" i="1" a="1"/>
  <c r="Y641" i="1" s="1"/>
  <c r="W638" i="1"/>
  <c r="AA641" i="1" a="1"/>
  <c r="AA641" i="1" s="1"/>
  <c r="W629" i="1"/>
  <c r="N641" i="1" a="1"/>
  <c r="N641" i="1" s="1"/>
  <c r="P629" i="1"/>
  <c r="Y629" i="1"/>
  <c r="V643" i="1" a="1"/>
  <c r="V643" i="1" s="1"/>
  <c r="Q638" i="1"/>
  <c r="V638" i="1"/>
  <c r="R641" i="1" a="1"/>
  <c r="R641" i="1" s="1"/>
  <c r="AB643" i="1" a="1"/>
  <c r="AB643" i="1" s="1"/>
  <c r="Q641" i="1" a="1"/>
  <c r="Q641" i="1" s="1"/>
  <c r="AA643" i="1" a="1"/>
  <c r="AA643" i="1" s="1"/>
  <c r="AF641" i="1" a="1"/>
  <c r="AF641" i="1" s="1"/>
  <c r="V641" i="1" l="1" a="1"/>
  <c r="V641" i="1" s="1"/>
  <c r="W643" i="1" a="1"/>
  <c r="W643" i="1" s="1"/>
  <c r="W641" i="1" a="1"/>
  <c r="W641" i="1" s="1"/>
  <c r="AD643" i="1" a="1"/>
  <c r="AD643" i="1" s="1"/>
  <c r="AD641" i="1" a="1"/>
  <c r="AD641" i="1" s="1"/>
  <c r="X629" i="1"/>
  <c r="X638" i="1"/>
  <c r="X643" i="1" a="1"/>
  <c r="X643" i="1" s="1"/>
  <c r="X641" i="1" a="1"/>
  <c r="X641" i="1" s="1"/>
  <c r="AF643" i="1" a="1"/>
  <c r="AF64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<sst xmlns="http://schemas.openxmlformats.org/spreadsheetml/2006/main" count="8313" uniqueCount="180">
  <si>
    <t>Average Benchmark (results)</t>
  </si>
  <si>
    <t>Average Benchmark (cluster_time)</t>
  </si>
  <si>
    <t>BNL</t>
  </si>
  <si>
    <t>BNL Causal</t>
  </si>
  <si>
    <t>BNL Causal HM</t>
  </si>
  <si>
    <t>SFS</t>
  </si>
  <si>
    <t>SFS Causal</t>
  </si>
  <si>
    <t>SaLSa</t>
  </si>
  <si>
    <t>SaLSa Causal</t>
  </si>
  <si>
    <t>D&amp;C</t>
  </si>
  <si>
    <t>D&amp;C Causal</t>
  </si>
  <si>
    <t>BBS</t>
  </si>
  <si>
    <t>BBS Causal</t>
  </si>
  <si>
    <t>KMeans Time (seconds)</t>
  </si>
  <si>
    <t>Gain</t>
  </si>
  <si>
    <t>{X, Y, Z}</t>
  </si>
  <si>
    <t>ALL</t>
  </si>
  <si>
    <t>Target</t>
  </si>
  <si>
    <t>Gain &gt; 0</t>
  </si>
  <si>
    <t>Gain &lt;=0</t>
  </si>
  <si>
    <t>Gain Option</t>
  </si>
  <si>
    <t>Average Benchmark (results, % diff. from baseline)</t>
  </si>
  <si>
    <t>Average Gain (unweighted)</t>
  </si>
  <si>
    <t>Average Gain (weighted)</t>
  </si>
  <si>
    <t>TargetN</t>
  </si>
  <si>
    <t>#N</t>
  </si>
  <si>
    <t>Pref</t>
  </si>
  <si>
    <t>Pref&amp;Target</t>
  </si>
  <si>
    <t>Gain 1</t>
  </si>
  <si>
    <t>Gain 2</t>
  </si>
  <si>
    <t>Gain 3</t>
  </si>
  <si>
    <t>Gain 4</t>
  </si>
  <si>
    <t>Leaky Gain 1</t>
  </si>
  <si>
    <t>Leaky Gain 2</t>
  </si>
  <si>
    <t>Leaky Gain 3</t>
  </si>
  <si>
    <t>Leaky Gain 4</t>
  </si>
  <si>
    <t xml:space="preserve">Gain &gt; 0 </t>
  </si>
  <si>
    <t>Gain &lt;= 0</t>
  </si>
  <si>
    <t>Average Benchmark (results, % diff. from BNL)</t>
  </si>
  <si>
    <t>Target (or sym)</t>
  </si>
  <si>
    <t>Target (or sym) ; Gain</t>
  </si>
  <si>
    <t>Gain&lt;=0</t>
  </si>
  <si>
    <t>Gain&gt;0</t>
  </si>
  <si>
    <t>*</t>
  </si>
  <si>
    <t>Gain &gt;0</t>
  </si>
  <si>
    <t>4L</t>
  </si>
  <si>
    <t>Leakage</t>
  </si>
  <si>
    <t>Name</t>
  </si>
  <si>
    <t>Open</t>
  </si>
  <si>
    <t>Closed</t>
  </si>
  <si>
    <t xml:space="preserve"> </t>
  </si>
  <si>
    <t>Algorithm</t>
  </si>
  <si>
    <t>Target; Gain &gt; 0</t>
  </si>
  <si>
    <t>Target (or sym); Gain &gt; 0</t>
  </si>
  <si>
    <t>Target or symm.; Gain &gt; 0</t>
  </si>
  <si>
    <t>Average Benchmark (parallel timing)</t>
  </si>
  <si>
    <t>Average Benchmark (sequential timing)</t>
  </si>
  <si>
    <t>Average Benchmark (parallel timing, % diff. from BNL)</t>
  </si>
  <si>
    <t>Average Benchmark (sequential timing, % diff. from BNL)</t>
  </si>
  <si>
    <t>Average Benchmark (sequential timing, % diff. from baseline)</t>
  </si>
  <si>
    <t>Average Benchmark (parallel timing, % diff. from baseline)</t>
  </si>
  <si>
    <t>Mean</t>
  </si>
  <si>
    <t>Median</t>
  </si>
  <si>
    <t>% Sequential Time gain wrt Non-Causal Baseline [median]</t>
  </si>
  <si>
    <t>% Dominance gain wrt Non-Causal Baseline [median]</t>
  </si>
  <si>
    <t>Gain 0</t>
  </si>
  <si>
    <t>Average Gain (data driven)</t>
  </si>
  <si>
    <t>1XX</t>
  </si>
  <si>
    <t>XY_C_1</t>
  </si>
  <si>
    <t>{X, Y}</t>
  </si>
  <si>
    <t>1XN</t>
  </si>
  <si>
    <t>1NX</t>
  </si>
  <si>
    <t>1NN</t>
  </si>
  <si>
    <t>91XX</t>
  </si>
  <si>
    <t>XY_C_1_b</t>
  </si>
  <si>
    <t>91XN</t>
  </si>
  <si>
    <t>91NX</t>
  </si>
  <si>
    <t>91NN</t>
  </si>
  <si>
    <t>102XX</t>
  </si>
  <si>
    <t>102XN</t>
  </si>
  <si>
    <t>102NX</t>
  </si>
  <si>
    <t>102NN</t>
  </si>
  <si>
    <t>103XX</t>
  </si>
  <si>
    <t>103XN</t>
  </si>
  <si>
    <t>103NX</t>
  </si>
  <si>
    <t>103NN</t>
  </si>
  <si>
    <t>2XX</t>
  </si>
  <si>
    <t>XY_CD_1</t>
  </si>
  <si>
    <t>2XN</t>
  </si>
  <si>
    <t>2NX</t>
  </si>
  <si>
    <t>2NN</t>
  </si>
  <si>
    <t>92XX</t>
  </si>
  <si>
    <t>XY_CD_1_b</t>
  </si>
  <si>
    <t>92XN</t>
  </si>
  <si>
    <t>92NX</t>
  </si>
  <si>
    <t>92NN</t>
  </si>
  <si>
    <t>104XX</t>
  </si>
  <si>
    <t>104XN</t>
  </si>
  <si>
    <t>104NX</t>
  </si>
  <si>
    <t>104NN</t>
  </si>
  <si>
    <t>105XX</t>
  </si>
  <si>
    <t>105XN</t>
  </si>
  <si>
    <t>105NX</t>
  </si>
  <si>
    <t>105NN</t>
  </si>
  <si>
    <t>3XXX</t>
  </si>
  <si>
    <t>XYZ_C_1</t>
  </si>
  <si>
    <t>3XXN</t>
  </si>
  <si>
    <t>3XNX</t>
  </si>
  <si>
    <t>3XNN</t>
  </si>
  <si>
    <t>3NXX</t>
  </si>
  <si>
    <t>3NXN</t>
  </si>
  <si>
    <t>3NNX</t>
  </si>
  <si>
    <t>3NNN</t>
  </si>
  <si>
    <t>106XXX</t>
  </si>
  <si>
    <t>XYZ_C_1_c</t>
  </si>
  <si>
    <t>106XXN</t>
  </si>
  <si>
    <t>106XNX</t>
  </si>
  <si>
    <t>106XNN</t>
  </si>
  <si>
    <t>106NXX</t>
  </si>
  <si>
    <t>106NXN</t>
  </si>
  <si>
    <t>106NNX</t>
  </si>
  <si>
    <t>106NNN</t>
  </si>
  <si>
    <t>107XXX</t>
  </si>
  <si>
    <t>XYZ_C_1_d</t>
  </si>
  <si>
    <t>107XXN</t>
  </si>
  <si>
    <t>107XNX</t>
  </si>
  <si>
    <t>107XNN</t>
  </si>
  <si>
    <t>107NXX</t>
  </si>
  <si>
    <t>107NXN</t>
  </si>
  <si>
    <t>107NNX</t>
  </si>
  <si>
    <t>107NNN</t>
  </si>
  <si>
    <t>108XXX</t>
  </si>
  <si>
    <t>XYZ_C_1_e</t>
  </si>
  <si>
    <t>108XXN</t>
  </si>
  <si>
    <t>108XNX</t>
  </si>
  <si>
    <t>108XNN</t>
  </si>
  <si>
    <t>108NXX</t>
  </si>
  <si>
    <t>108NXN</t>
  </si>
  <si>
    <t>108NNX</t>
  </si>
  <si>
    <t>108NNN</t>
  </si>
  <si>
    <t>93XX</t>
  </si>
  <si>
    <t>XYZ_C_1_b</t>
  </si>
  <si>
    <t>93XN</t>
  </si>
  <si>
    <t>93NX</t>
  </si>
  <si>
    <t>93NN</t>
  </si>
  <si>
    <t>113XX</t>
  </si>
  <si>
    <t>XYZ_C_1_f</t>
  </si>
  <si>
    <t>113XN</t>
  </si>
  <si>
    <t>113NX</t>
  </si>
  <si>
    <t>113NN</t>
  </si>
  <si>
    <t>116XX</t>
  </si>
  <si>
    <t>XYZ_C_1_g</t>
  </si>
  <si>
    <t>{Y, Z}</t>
  </si>
  <si>
    <t>116XN</t>
  </si>
  <si>
    <t>116NX</t>
  </si>
  <si>
    <t>116NN</t>
  </si>
  <si>
    <t>117XX</t>
  </si>
  <si>
    <t>XYZ_C_1_h</t>
  </si>
  <si>
    <t>117XN</t>
  </si>
  <si>
    <t>117NX</t>
  </si>
  <si>
    <t>117NN</t>
  </si>
  <si>
    <t>120XX</t>
  </si>
  <si>
    <t>XYZ_C_1_i</t>
  </si>
  <si>
    <t>{X, Z}</t>
  </si>
  <si>
    <t>120XN</t>
  </si>
  <si>
    <t>120NX</t>
  </si>
  <si>
    <t>120NN</t>
  </si>
  <si>
    <t>121XX</t>
  </si>
  <si>
    <t>XYZ_C_1_j</t>
  </si>
  <si>
    <t>121XN</t>
  </si>
  <si>
    <t>121NX</t>
  </si>
  <si>
    <t>121NN</t>
  </si>
  <si>
    <t>Pref. Decor.</t>
  </si>
  <si>
    <t>ddSky.</t>
  </si>
  <si>
    <t>gnSky.</t>
  </si>
  <si>
    <t>lnSky. (0.9, 0.1)</t>
  </si>
  <si>
    <t>lnSky. (0.8, 0.2)</t>
  </si>
  <si>
    <t>lnSky. (0.7, 0.3)</t>
  </si>
  <si>
    <t>lnSky. (0.6, 0.4)</t>
  </si>
  <si>
    <t>BNL 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</si>
</sst>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theme="5" tint="0.39997558519241921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4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0" fillId="2" borderId="0" xfId="0" applyFill="1"/>
    <xf numFmtId="2" fontId="5" fillId="0" borderId="0" xfId="0" applyNumberFormat="1" applyFont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2" fontId="5" fillId="2" borderId="0" xfId="0" applyNumberFormat="1" applyFont="1" applyFill="1" applyAlignment="1">
      <alignment horizontal="center" vertical="top"/>
    </xf>
    <xf numFmtId="9" fontId="0" fillId="0" borderId="0" xfId="0" applyNumberFormat="1"/>
    <xf numFmtId="164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/>
    <xf numFmtId="0" fontId="6" fillId="0" borderId="0" xfId="0" applyFont="1"/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1" fillId="0" borderId="0" xfId="0" applyFont="1"/>
    <xf numFmtId="2" fontId="0" fillId="2" borderId="0" xfId="0" applyNumberFormat="1" applyFill="1"/>
    <xf numFmtId="0" fontId="2" fillId="0" borderId="0" xfId="0" applyFont="1"/>
    <xf numFmtId="0" fontId="8" fillId="0" borderId="0" xfId="1" applyFont="1"/>
    <xf numFmtId="0" fontId="2" fillId="3" borderId="1" xfId="1" applyFont="1" applyFill="1" applyBorder="1" applyAlignment="1">
      <alignment horizontal="center"/>
    </xf>
    <xf numFmtId="0" fontId="7" fillId="0" borderId="0" xfId="1"/>
    <xf numFmtId="0" fontId="9" fillId="3" borderId="1" xfId="1" applyFont="1" applyFill="1" applyBorder="1" applyAlignment="1">
      <alignment horizontal="center"/>
    </xf>
    <xf numFmtId="0" fontId="12" fillId="4" borderId="1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10" fontId="7" fillId="0" borderId="0" xfId="1" applyNumberFormat="1"/>
    <xf numFmtId="164" fontId="12" fillId="4" borderId="1" xfId="1" applyNumberFormat="1" applyFont="1" applyFill="1" applyBorder="1" applyAlignment="1">
      <alignment horizontal="center"/>
    </xf>
    <xf numFmtId="0" fontId="12" fillId="4" borderId="1" xfId="1" applyFont="1" applyFill="1" applyBorder="1" applyAlignment="1">
      <alignment horizontal="left"/>
    </xf>
    <xf numFmtId="164" fontId="2" fillId="4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2" fillId="0" borderId="1" xfId="0" applyFont="1" applyBorder="1"/>
    <xf numFmtId="0" fontId="11" fillId="0" borderId="0" xfId="0" applyFont="1"/>
    <xf numFmtId="9" fontId="6" fillId="0" borderId="0" xfId="0" applyNumberFormat="1" applyFont="1"/>
    <xf numFmtId="0" fontId="2" fillId="3" borderId="1" xfId="1" applyFont="1" applyFill="1" applyBorder="1" applyAlignment="1">
      <alignment horizontal="left"/>
    </xf>
    <xf numFmtId="0" fontId="8" fillId="0" borderId="0" xfId="0" applyFont="1"/>
    <xf numFmtId="0" fontId="13" fillId="0" borderId="1" xfId="0" applyFont="1" applyBorder="1" applyAlignment="1">
      <alignment horizontal="center" vertical="top"/>
    </xf>
    <xf numFmtId="0" fontId="9" fillId="3" borderId="1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0" fontId="9" fillId="3" borderId="3" xfId="1" applyFont="1" applyFill="1" applyBorder="1" applyAlignment="1">
      <alignment horizontal="center"/>
    </xf>
    <xf numFmtId="0" fontId="9" fillId="3" borderId="4" xfId="1" applyFont="1" applyFill="1" applyBorder="1" applyAlignment="1">
      <alignment horizontal="center"/>
    </xf>
    <xf numFmtId="0" fontId="3" fillId="0" borderId="0" xfId="0" applyFont="1"/>
    <xf numFmtId="0" fontId="0" fillId="0" borderId="0" xfId="0"/>
    <xf numFmtId="0" fontId="3" fillId="0" borderId="5" xfId="0" applyFont="1" applyBorder="1"/>
  </cellXfs>
  <cellStyles count="2">
    <cellStyle name="Normal" xfId="0" builtinId="0"/>
    <cellStyle name="Normal 2" xfId="1" xr:uid="{D2036DFF-D84C-48CE-940F-E8EAA963DE93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217.xml"/><Relationship Id="rId1" Type="http://schemas.microsoft.com/office/2011/relationships/chartStyle" Target="style217.xml"/></Relationships>
</file>

<file path=xl/charts/_rels/chart218.xml.rels><?xml version="1.0" encoding="UTF-8" standalone="yes"?>
<Relationships xmlns="http://schemas.openxmlformats.org/package/2006/relationships"><Relationship Id="rId2" Type="http://schemas.microsoft.com/office/2011/relationships/chartColorStyle" Target="colors218.xml"/><Relationship Id="rId1" Type="http://schemas.microsoft.com/office/2011/relationships/chartStyle" Target="style218.xml"/></Relationships>
</file>

<file path=xl/charts/_rels/chart219.xml.rels><?xml version="1.0" encoding="UTF-8" standalone="yes"?>
<Relationships xmlns="http://schemas.openxmlformats.org/package/2006/relationships"><Relationship Id="rId2" Type="http://schemas.microsoft.com/office/2011/relationships/chartColorStyle" Target="colors219.xml"/><Relationship Id="rId1" Type="http://schemas.microsoft.com/office/2011/relationships/chartStyle" Target="style219.xml"/></Relationships>
</file>

<file path=xl/charts/_rels/chart220.xml.rels><?xml version="1.0" encoding="UTF-8" standalone="yes"?>
<Relationships xmlns="http://schemas.openxmlformats.org/package/2006/relationships"><Relationship Id="rId2" Type="http://schemas.microsoft.com/office/2011/relationships/chartColorStyle" Target="colors220.xml"/><Relationship Id="rId1" Type="http://schemas.microsoft.com/office/2011/relationships/chartStyle" Target="style220.xml"/></Relationships>
</file>

<file path=xl/charts/_rels/chart221.xml.rels><?xml version="1.0" encoding="UTF-8" standalone="yes"?>
<Relationships xmlns="http://schemas.openxmlformats.org/package/2006/relationships"><Relationship Id="rId2" Type="http://schemas.microsoft.com/office/2011/relationships/chartColorStyle" Target="colors221.xml"/><Relationship Id="rId1" Type="http://schemas.microsoft.com/office/2011/relationships/chartStyle" Target="style221.xml"/></Relationships>
</file>

<file path=xl/charts/_rels/chart222.xml.rels><?xml version="1.0" encoding="UTF-8" standalone="yes"?>
<Relationships xmlns="http://schemas.openxmlformats.org/package/2006/relationships"><Relationship Id="rId2" Type="http://schemas.microsoft.com/office/2011/relationships/chartColorStyle" Target="colors222.xml"/><Relationship Id="rId1" Type="http://schemas.microsoft.com/office/2011/relationships/chartStyle" Target="style222.xml"/></Relationships>
</file>

<file path=xl/charts/_rels/chart223.xml.rels><?xml version="1.0" encoding="UTF-8" standalone="yes"?>
<Relationships xmlns="http://schemas.openxmlformats.org/package/2006/relationships"><Relationship Id="rId2" Type="http://schemas.microsoft.com/office/2011/relationships/chartColorStyle" Target="colors223.xml"/><Relationship Id="rId1" Type="http://schemas.microsoft.com/office/2011/relationships/chartStyle" Target="style223.xml"/></Relationships>
</file>

<file path=xl/charts/_rels/chart224.xml.rels><?xml version="1.0" encoding="UTF-8" standalone="yes"?>
<Relationships xmlns="http://schemas.openxmlformats.org/package/2006/relationships"><Relationship Id="rId2" Type="http://schemas.microsoft.com/office/2011/relationships/chartColorStyle" Target="colors224.xml"/><Relationship Id="rId1" Type="http://schemas.microsoft.com/office/2011/relationships/chartStyle" Target="style224.xml"/></Relationships>
</file>

<file path=xl/charts/_rels/chart225.xml.rels><?xml version="1.0" encoding="UTF-8" standalone="yes"?>
<Relationships xmlns="http://schemas.openxmlformats.org/package/2006/relationships"><Relationship Id="rId2" Type="http://schemas.microsoft.com/office/2011/relationships/chartColorStyle" Target="colors225.xml"/><Relationship Id="rId1" Type="http://schemas.microsoft.com/office/2011/relationships/chartStyle" Target="style225.xml"/></Relationships>
</file>

<file path=xl/charts/_rels/chart226.xml.rels><?xml version="1.0" encoding="UTF-8" standalone="yes"?>
<Relationships xmlns="http://schemas.openxmlformats.org/package/2006/relationships"><Relationship Id="rId2" Type="http://schemas.microsoft.com/office/2011/relationships/chartColorStyle" Target="colors226.xml"/><Relationship Id="rId1" Type="http://schemas.microsoft.com/office/2011/relationships/chartStyle" Target="style226.xml"/></Relationships>
</file>

<file path=xl/charts/_rels/chart227.xml.rels><?xml version="1.0" encoding="UTF-8" standalone="yes"?>
<Relationships xmlns="http://schemas.openxmlformats.org/package/2006/relationships"><Relationship Id="rId2" Type="http://schemas.microsoft.com/office/2011/relationships/chartColorStyle" Target="colors227.xml"/><Relationship Id="rId1" Type="http://schemas.microsoft.com/office/2011/relationships/chartStyle" Target="style227.xml"/></Relationships>
</file>

<file path=xl/charts/_rels/chart228.xml.rels><?xml version="1.0" encoding="UTF-8" standalone="yes"?>
<Relationships xmlns="http://schemas.openxmlformats.org/package/2006/relationships"><Relationship Id="rId2" Type="http://schemas.microsoft.com/office/2011/relationships/chartColorStyle" Target="colors228.xml"/><Relationship Id="rId1" Type="http://schemas.microsoft.com/office/2011/relationships/chartStyle" Target="style228.xml"/></Relationships>
</file>

<file path=xl/charts/_rels/chart229.xml.rels><?xml version="1.0" encoding="UTF-8" standalone="yes"?>
<Relationships xmlns="http://schemas.openxmlformats.org/package/2006/relationships"><Relationship Id="rId2" Type="http://schemas.microsoft.com/office/2011/relationships/chartColorStyle" Target="colors229.xml"/><Relationship Id="rId1" Type="http://schemas.microsoft.com/office/2011/relationships/chartStyle" Target="style229.xml"/></Relationships>
</file>

<file path=xl/charts/_rels/chart230.xml.rels><?xml version="1.0" encoding="UTF-8" standalone="yes"?>
<Relationships xmlns="http://schemas.openxmlformats.org/package/2006/relationships"><Relationship Id="rId2" Type="http://schemas.microsoft.com/office/2011/relationships/chartColorStyle" Target="colors230.xml"/><Relationship Id="rId1" Type="http://schemas.microsoft.com/office/2011/relationships/chartStyle" Target="style230.xml"/></Relationships>
</file>

<file path=xl/charts/_rels/chart231.xml.rels><?xml version="1.0" encoding="UTF-8" standalone="yes"?>
<Relationships xmlns="http://schemas.openxmlformats.org/package/2006/relationships"><Relationship Id="rId2" Type="http://schemas.microsoft.com/office/2011/relationships/chartColorStyle" Target="colors231.xml"/><Relationship Id="rId1" Type="http://schemas.microsoft.com/office/2011/relationships/chartStyle" Target="style231.xml"/></Relationships>
</file>

<file path=xl/charts/_rels/chart232.xml.rels><?xml version="1.0" encoding="UTF-8" standalone="yes"?>
<Relationships xmlns="http://schemas.openxmlformats.org/package/2006/relationships"><Relationship Id="rId2" Type="http://schemas.microsoft.com/office/2011/relationships/chartColorStyle" Target="colors232.xml"/><Relationship Id="rId1" Type="http://schemas.microsoft.com/office/2011/relationships/chartStyle" Target="style232.xml"/></Relationships>
</file>

<file path=xl/charts/_rels/chart233.xml.rels><?xml version="1.0" encoding="UTF-8" standalone="yes"?>
<Relationships xmlns="http://schemas.openxmlformats.org/package/2006/relationships"><Relationship Id="rId2" Type="http://schemas.microsoft.com/office/2011/relationships/chartColorStyle" Target="colors233.xml"/><Relationship Id="rId1" Type="http://schemas.microsoft.com/office/2011/relationships/chartStyle" Target="style233.xml"/></Relationships>
</file>

<file path=xl/charts/_rels/chart234.xml.rels><?xml version="1.0" encoding="UTF-8" standalone="yes"?>
<Relationships xmlns="http://schemas.openxmlformats.org/package/2006/relationships"><Relationship Id="rId2" Type="http://schemas.microsoft.com/office/2011/relationships/chartColorStyle" Target="colors234.xml"/><Relationship Id="rId1" Type="http://schemas.microsoft.com/office/2011/relationships/chartStyle" Target="style234.xml"/></Relationships>
</file>

<file path=xl/charts/_rels/chart235.xml.rels><?xml version="1.0" encoding="UTF-8" standalone="yes"?>
<Relationships xmlns="http://schemas.openxmlformats.org/package/2006/relationships"><Relationship Id="rId2" Type="http://schemas.microsoft.com/office/2011/relationships/chartColorStyle" Target="colors235.xml"/><Relationship Id="rId1" Type="http://schemas.microsoft.com/office/2011/relationships/chartStyle" Target="style235.xml"/></Relationships>
</file>

<file path=xl/charts/_rels/chart236.xml.rels><?xml version="1.0" encoding="UTF-8" standalone="yes"?>
<Relationships xmlns="http://schemas.openxmlformats.org/package/2006/relationships"><Relationship Id="rId2" Type="http://schemas.microsoft.com/office/2011/relationships/chartColorStyle" Target="colors236.xml"/><Relationship Id="rId1" Type="http://schemas.microsoft.com/office/2011/relationships/chartStyle" Target="style236.xml"/></Relationships>
</file>

<file path=xl/charts/_rels/chart237.xml.rels><?xml version="1.0" encoding="UTF-8" standalone="yes"?>
<Relationships xmlns="http://schemas.openxmlformats.org/package/2006/relationships"><Relationship Id="rId2" Type="http://schemas.microsoft.com/office/2011/relationships/chartColorStyle" Target="colors237.xml"/><Relationship Id="rId1" Type="http://schemas.microsoft.com/office/2011/relationships/chartStyle" Target="style237.xml"/></Relationships>
</file>

<file path=xl/charts/_rels/chart238.xml.rels><?xml version="1.0" encoding="UTF-8" standalone="yes"?>
<Relationships xmlns="http://schemas.openxmlformats.org/package/2006/relationships"><Relationship Id="rId2" Type="http://schemas.microsoft.com/office/2011/relationships/chartColorStyle" Target="colors238.xml"/><Relationship Id="rId1" Type="http://schemas.microsoft.com/office/2011/relationships/chartStyle" Target="style238.xml"/></Relationships>
</file>

<file path=xl/charts/_rels/chart239.xml.rels><?xml version="1.0" encoding="UTF-8" standalone="yes"?>
<Relationships xmlns="http://schemas.openxmlformats.org/package/2006/relationships"><Relationship Id="rId2" Type="http://schemas.microsoft.com/office/2011/relationships/chartColorStyle" Target="colors239.xml"/><Relationship Id="rId1" Type="http://schemas.microsoft.com/office/2011/relationships/chartStyle" Target="style239.xml"/></Relationships>
</file>

<file path=xl/charts/_rels/chart240.xml.rels><?xml version="1.0" encoding="UTF-8" standalone="yes"?>
<Relationships xmlns="http://schemas.openxmlformats.org/package/2006/relationships"><Relationship Id="rId2" Type="http://schemas.microsoft.com/office/2011/relationships/chartColorStyle" Target="colors240.xml"/><Relationship Id="rId1" Type="http://schemas.microsoft.com/office/2011/relationships/chartStyle" Target="style240.xml"/></Relationships>
</file>

<file path=xl/charts/_rels/chart241.xml.rels><?xml version="1.0" encoding="UTF-8" standalone="yes"?>
<Relationships xmlns="http://schemas.openxmlformats.org/package/2006/relationships"><Relationship Id="rId2" Type="http://schemas.microsoft.com/office/2011/relationships/chartColorStyle" Target="colors241.xml"/><Relationship Id="rId1" Type="http://schemas.microsoft.com/office/2011/relationships/chartStyle" Target="style241.xml"/></Relationships>
</file>

<file path=xl/charts/_rels/chart242.xml.rels><?xml version="1.0" encoding="UTF-8" standalone="yes"?>
<Relationships xmlns="http://schemas.openxmlformats.org/package/2006/relationships"><Relationship Id="rId2" Type="http://schemas.microsoft.com/office/2011/relationships/chartColorStyle" Target="colors242.xml"/><Relationship Id="rId1" Type="http://schemas.microsoft.com/office/2011/relationships/chartStyle" Target="style242.xml"/></Relationships>
</file>

<file path=xl/charts/_rels/chart243.xml.rels><?xml version="1.0" encoding="UTF-8" standalone="yes"?>
<Relationships xmlns="http://schemas.openxmlformats.org/package/2006/relationships"><Relationship Id="rId2" Type="http://schemas.microsoft.com/office/2011/relationships/chartColorStyle" Target="colors243.xml"/><Relationship Id="rId1" Type="http://schemas.microsoft.com/office/2011/relationships/chartStyle" Target="style243.xml"/></Relationships>
</file>

<file path=xl/charts/_rels/chart244.xml.rels><?xml version="1.0" encoding="UTF-8" standalone="yes"?>
<Relationships xmlns="http://schemas.openxmlformats.org/package/2006/relationships"><Relationship Id="rId2" Type="http://schemas.microsoft.com/office/2011/relationships/chartColorStyle" Target="colors244.xml"/><Relationship Id="rId1" Type="http://schemas.microsoft.com/office/2011/relationships/chartStyle" Target="style244.xml"/></Relationships>
</file>

<file path=xl/charts/_rels/chart245.xml.rels><?xml version="1.0" encoding="UTF-8" standalone="yes"?>
<Relationships xmlns="http://schemas.openxmlformats.org/package/2006/relationships"><Relationship Id="rId2" Type="http://schemas.microsoft.com/office/2011/relationships/chartColorStyle" Target="colors245.xml"/><Relationship Id="rId1" Type="http://schemas.microsoft.com/office/2011/relationships/chartStyle" Target="style245.xml"/></Relationships>
</file>

<file path=xl/charts/_rels/chart246.xml.rels><?xml version="1.0" encoding="UTF-8" standalone="yes"?>
<Relationships xmlns="http://schemas.openxmlformats.org/package/2006/relationships"><Relationship Id="rId2" Type="http://schemas.microsoft.com/office/2011/relationships/chartColorStyle" Target="colors246.xml"/><Relationship Id="rId1" Type="http://schemas.microsoft.com/office/2011/relationships/chartStyle" Target="style246.xml"/></Relationships>
</file>

<file path=xl/charts/_rels/chart247.xml.rels><?xml version="1.0" encoding="UTF-8" standalone="yes"?>
<Relationships xmlns="http://schemas.openxmlformats.org/package/2006/relationships"><Relationship Id="rId2" Type="http://schemas.microsoft.com/office/2011/relationships/chartColorStyle" Target="colors247.xml"/><Relationship Id="rId1" Type="http://schemas.microsoft.com/office/2011/relationships/chartStyle" Target="style247.xml"/></Relationships>
</file>

<file path=xl/charts/_rels/chart248.xml.rels><?xml version="1.0" encoding="UTF-8" standalone="yes"?>
<Relationships xmlns="http://schemas.openxmlformats.org/package/2006/relationships"><Relationship Id="rId2" Type="http://schemas.microsoft.com/office/2011/relationships/chartColorStyle" Target="colors248.xml"/><Relationship Id="rId1" Type="http://schemas.microsoft.com/office/2011/relationships/chartStyle" Target="style248.xml"/></Relationships>
</file>

<file path=xl/charts/_rels/chart249.xml.rels><?xml version="1.0" encoding="UTF-8" standalone="yes"?>
<Relationships xmlns="http://schemas.openxmlformats.org/package/2006/relationships"><Relationship Id="rId2" Type="http://schemas.microsoft.com/office/2011/relationships/chartColorStyle" Target="colors249.xml"/><Relationship Id="rId1" Type="http://schemas.microsoft.com/office/2011/relationships/chartStyle" Target="style249.xml"/></Relationships>
</file>

<file path=xl/charts/_rels/chart250.xml.rels><?xml version="1.0" encoding="UTF-8" standalone="yes"?>
<Relationships xmlns="http://schemas.openxmlformats.org/package/2006/relationships"><Relationship Id="rId2" Type="http://schemas.microsoft.com/office/2011/relationships/chartColorStyle" Target="colors250.xml"/><Relationship Id="rId1" Type="http://schemas.microsoft.com/office/2011/relationships/chartStyle" Target="style250.xml"/></Relationships>
</file>

<file path=xl/charts/_rels/chart251.xml.rels><?xml version="1.0" encoding="UTF-8" standalone="yes"?>
<Relationships xmlns="http://schemas.openxmlformats.org/package/2006/relationships"><Relationship Id="rId2" Type="http://schemas.microsoft.com/office/2011/relationships/chartColorStyle" Target="colors251.xml"/><Relationship Id="rId1" Type="http://schemas.microsoft.com/office/2011/relationships/chartStyle" Target="style251.xml"/></Relationships>
</file>

<file path=xl/charts/_rels/chart252.xml.rels><?xml version="1.0" encoding="UTF-8" standalone="yes"?>
<Relationships xmlns="http://schemas.openxmlformats.org/package/2006/relationships"><Relationship Id="rId2" Type="http://schemas.microsoft.com/office/2011/relationships/chartColorStyle" Target="colors252.xml"/><Relationship Id="rId1" Type="http://schemas.microsoft.com/office/2011/relationships/chartStyle" Target="style252.xml"/></Relationships>
</file>

<file path=xl/charts/_rels/chart253.xml.rels><?xml version="1.0" encoding="UTF-8" standalone="yes"?>
<Relationships xmlns="http://schemas.openxmlformats.org/package/2006/relationships"><Relationship Id="rId2" Type="http://schemas.microsoft.com/office/2011/relationships/chartColorStyle" Target="colors253.xml"/><Relationship Id="rId1" Type="http://schemas.microsoft.com/office/2011/relationships/chartStyle" Target="style253.xml"/></Relationships>
</file>

<file path=xl/charts/_rels/chart254.xml.rels><?xml version="1.0" encoding="UTF-8" standalone="yes"?>
<Relationships xmlns="http://schemas.openxmlformats.org/package/2006/relationships"><Relationship Id="rId2" Type="http://schemas.microsoft.com/office/2011/relationships/chartColorStyle" Target="colors254.xml"/><Relationship Id="rId1" Type="http://schemas.microsoft.com/office/2011/relationships/chartStyle" Target="style25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ysClr val="windowText" lastClr="000000"/>
                </a:solidFill>
              </a:rPr>
              <a:t>Median</a:t>
            </a:r>
            <a:r>
              <a:rPr lang="en-US" sz="2200" b="1" baseline="0">
                <a:solidFill>
                  <a:sysClr val="windowText" lastClr="000000"/>
                </a:solidFill>
              </a:rPr>
              <a:t> % Reduction in</a:t>
            </a:r>
            <a:r>
              <a:rPr lang="en-US" sz="2200" b="1">
                <a:solidFill>
                  <a:sysClr val="windowText" lastClr="000000"/>
                </a:solidFill>
              </a:rPr>
              <a:t> Dominance Checks</a:t>
            </a: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(synthetic graphs with expected</a:t>
            </a:r>
            <a:r>
              <a:rPr lang="en-US" sz="2000" b="1" baseline="0">
                <a:solidFill>
                  <a:sysClr val="windowText" lastClr="000000"/>
                </a:solidFill>
              </a:rPr>
              <a:t> gain &gt; 0 and Z = P</a:t>
            </a:r>
            <a:r>
              <a:rPr lang="en-US" sz="2000" b="1">
                <a:solidFill>
                  <a:sysClr val="windowText" lastClr="000000"/>
                </a:solidFill>
              </a:rPr>
              <a:t>)</a:t>
            </a:r>
          </a:p>
        </c:rich>
      </c:tx>
      <c:layout>
        <c:manualLayout>
          <c:xMode val="edge"/>
          <c:yMode val="edge"/>
          <c:x val="0.13975467492188465"/>
          <c:y val="7.4668438327250598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08467639955217"/>
          <c:y val="0.22645526287552858"/>
          <c:w val="0.85860953771864001"/>
          <c:h val="0.56930417581525983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Summary!$E$5</c:f>
              <c:strCache>
                <c:ptCount val="1"/>
                <c:pt idx="0">
                  <c:v>Pref. Decor.</c:v>
                </c:pt>
              </c:strCache>
            </c:strRef>
          </c:tx>
          <c:spPr>
            <a:solidFill>
              <a:srgbClr val="4EA72E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Summary!$F$4:$K$4</c15:sqref>
                  </c15:fullRef>
                </c:ext>
              </c:extLst>
              <c:f>(Summary!$F$4,Summary!$H$4:$K$4)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Summary!$F$5:$K$5</c15:sqref>
                  </c15:fullRef>
                </c:ext>
              </c:extLst>
              <c:f>(Summary!$F$5,Summary!$H$5:$K$5)</c:f>
              <c:numCache>
                <c:formatCode>0.00%</c:formatCode>
                <c:ptCount val="5"/>
                <c:pt idx="0">
                  <c:v>0.90181972596875926</c:v>
                </c:pt>
                <c:pt idx="1">
                  <c:v>0.86175058642131563</c:v>
                </c:pt>
                <c:pt idx="2">
                  <c:v>0.99189515616521873</c:v>
                </c:pt>
                <c:pt idx="3">
                  <c:v>0.21977479732832247</c:v>
                </c:pt>
                <c:pt idx="4">
                  <c:v>0.90916954446000453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1-4817-8D95-E907E74ED8E3}"/>
            </c:ext>
          </c:extLst>
        </c:ser>
        <c:ser>
          <c:idx val="5"/>
          <c:order val="1"/>
          <c:tx>
            <c:strRef>
              <c:f>Summary!$E$6</c:f>
              <c:strCache>
                <c:ptCount val="1"/>
                <c:pt idx="0">
                  <c:v>ddSky.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Summary!$F$4:$K$4</c15:sqref>
                  </c15:fullRef>
                </c:ext>
              </c:extLst>
              <c:f>(Summary!$F$4,Summary!$H$4:$K$4)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Summary!$F$6:$K$6</c15:sqref>
                  </c15:fullRef>
                </c:ext>
              </c:extLst>
              <c:f>(Summary!$F$6,Summary!$H$6:$K$6)</c:f>
              <c:numCache>
                <c:formatCode>0.00%</c:formatCode>
                <c:ptCount val="5"/>
                <c:pt idx="0">
                  <c:v>0.90392220639866872</c:v>
                </c:pt>
                <c:pt idx="1">
                  <c:v>0.86175058642131563</c:v>
                </c:pt>
                <c:pt idx="2">
                  <c:v>0.9920042019762102</c:v>
                </c:pt>
                <c:pt idx="3">
                  <c:v>0.22026373419510847</c:v>
                </c:pt>
                <c:pt idx="4">
                  <c:v>0.9103971071725554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1-4817-8D95-E907E74ED8E3}"/>
            </c:ext>
          </c:extLst>
        </c:ser>
        <c:ser>
          <c:idx val="1"/>
          <c:order val="2"/>
          <c:tx>
            <c:strRef>
              <c:f>Summary!$E$7</c:f>
              <c:strCache>
                <c:ptCount val="1"/>
                <c:pt idx="0">
                  <c:v>gnSky.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Summary!$F$4:$K$4</c15:sqref>
                  </c15:fullRef>
                </c:ext>
              </c:extLst>
              <c:f>(Summary!$F$4,Summary!$H$4:$K$4)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Summary!$F$7:$K$7</c15:sqref>
                  </c15:fullRef>
                </c:ext>
              </c:extLst>
              <c:f>(Summary!$F$7,Summary!$H$7:$K$7)</c:f>
              <c:numCache>
                <c:formatCode>0.00%</c:formatCode>
                <c:ptCount val="5"/>
                <c:pt idx="0">
                  <c:v>0.84825940581453474</c:v>
                </c:pt>
                <c:pt idx="1">
                  <c:v>0.82951368245052082</c:v>
                </c:pt>
                <c:pt idx="2">
                  <c:v>0.98474056331401671</c:v>
                </c:pt>
                <c:pt idx="3">
                  <c:v>0.21847351489538719</c:v>
                </c:pt>
                <c:pt idx="4">
                  <c:v>0.85820585108382264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61-4817-8D95-E907E74ED8E3}"/>
            </c:ext>
          </c:extLst>
        </c:ser>
        <c:ser>
          <c:idx val="4"/>
          <c:order val="6"/>
          <c:tx>
            <c:strRef>
              <c:f>Summary!$E$11</c:f>
              <c:strCache>
                <c:ptCount val="1"/>
                <c:pt idx="0">
                  <c:v>lnSky. (0.6, 0.4)</c:v>
                </c:pt>
              </c:strCache>
            </c:strRef>
          </c:tx>
          <c:spPr>
            <a:solidFill>
              <a:srgbClr val="0D3A4E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Summary!$F$4:$K$4</c15:sqref>
                  </c15:fullRef>
                </c:ext>
              </c:extLst>
              <c:f>(Summary!$F$4,Summary!$H$4:$K$4)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Summary!$F$11:$K$11</c15:sqref>
                  </c15:fullRef>
                </c:ext>
              </c:extLst>
              <c:f>(Summary!$F$11,Summary!$H$11:$K$11)</c:f>
              <c:numCache>
                <c:formatCode>0.00%</c:formatCode>
                <c:ptCount val="5"/>
                <c:pt idx="0">
                  <c:v>0.8778172213036235</c:v>
                </c:pt>
                <c:pt idx="1">
                  <c:v>0.85457304188826688</c:v>
                </c:pt>
                <c:pt idx="2">
                  <c:v>0.98916878106448269</c:v>
                </c:pt>
                <c:pt idx="3">
                  <c:v>0.22021183466151806</c:v>
                </c:pt>
                <c:pt idx="4">
                  <c:v>0.88683589938244767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A561-4817-8D95-E907E74ED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>
          <c:ext xmlns:c15="http://schemas.microsoft.com/office/drawing/2012/chart" uri="{02D57815-91ED-43cb-92C2-25804820EDAC}">
            <c15:filteredBarSeries>
              <c15:ser>
                <c:idx val="0"/>
                <c:order val="3"/>
                <c:tx>
                  <c:strRef>
                    <c:extLst>
                      <c:ext uri="{02D57815-91ED-43cb-92C2-25804820EDAC}">
                        <c15:formulaRef>
                          <c15:sqref>Summary!$E$8</c15:sqref>
                        </c15:formulaRef>
                      </c:ext>
                    </c:extLst>
                    <c:strCache>
                      <c:ptCount val="1"/>
                      <c:pt idx="0">
                        <c:v>lnSky. (0.9, 0.1)</c:v>
                      </c:pt>
                    </c:strCache>
                  </c:strRef>
                </c:tx>
                <c:spPr>
                  <a:solidFill>
                    <a:srgbClr val="0F9ED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Summary!$F$4:$K$4</c15:sqref>
                        </c15:fullRef>
                        <c15:formulaRef>
                          <c15:sqref>(Summary!$F$4,Summary!$H$4:$K$4)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Summary!$F$8:$K$8</c15:sqref>
                        </c15:fullRef>
                        <c15:formulaRef>
                          <c15:sqref>(Summary!$F$8,Summary!$H$8:$K$8)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0.8655291630694143</c:v>
                      </c:pt>
                      <c:pt idx="1">
                        <c:v>0.85457304188826688</c:v>
                      </c:pt>
                      <c:pt idx="2">
                        <c:v>0.98689569479204775</c:v>
                      </c:pt>
                      <c:pt idx="3">
                        <c:v>0.22021183466151806</c:v>
                      </c:pt>
                      <c:pt idx="4">
                        <c:v>0.88683589938244767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A561-4817-8D95-E907E74ED8E3}"/>
                  </c:ext>
                </c:extLst>
              </c15:ser>
            </c15:filteredBarSeries>
            <c15:filteredBa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Summary!$E$9</c15:sqref>
                        </c15:formulaRef>
                      </c:ext>
                    </c:extLst>
                    <c:strCache>
                      <c:ptCount val="1"/>
                      <c:pt idx="0">
                        <c:v>lnSky. (0.8, 0.2)</c:v>
                      </c:pt>
                    </c:strCache>
                  </c:strRef>
                </c:tx>
                <c:spPr>
                  <a:solidFill>
                    <a:srgbClr val="196B2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Summary!$F$4:$K$4</c15:sqref>
                        </c15:fullRef>
                        <c15:formulaRef>
                          <c15:sqref>(Summary!$F$4,Summary!$H$4:$K$4)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Summary!$F$9:$K$9</c15:sqref>
                        </c15:fullRef>
                        <c15:formulaRef>
                          <c15:sqref>(Summary!$F$9,Summary!$H$9:$K$9)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0.8655291630694143</c:v>
                      </c:pt>
                      <c:pt idx="1">
                        <c:v>0.85457304188826688</c:v>
                      </c:pt>
                      <c:pt idx="2">
                        <c:v>0.98689569479204775</c:v>
                      </c:pt>
                      <c:pt idx="3">
                        <c:v>0.22021183466151806</c:v>
                      </c:pt>
                      <c:pt idx="4">
                        <c:v>0.88683589938244767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561-4817-8D95-E907E74ED8E3}"/>
                  </c:ext>
                </c:extLst>
              </c15:ser>
            </c15:filteredBarSeries>
            <c15:filteredBarSeries>
              <c15:ser>
                <c:idx val="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Summary!$E$10</c15:sqref>
                        </c15:formulaRef>
                      </c:ext>
                    </c:extLst>
                    <c:strCache>
                      <c:ptCount val="1"/>
                      <c:pt idx="0">
                        <c:v>lnSky. (0.7, 0.3)</c:v>
                      </c:pt>
                    </c:strCache>
                  </c:strRef>
                </c:tx>
                <c:spPr>
                  <a:solidFill>
                    <a:srgbClr val="A02B9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Summary!$F$4:$K$4</c15:sqref>
                        </c15:fullRef>
                        <c15:formulaRef>
                          <c15:sqref>(Summary!$F$4,Summary!$H$4:$K$4)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Summary!$F$10:$K$10</c15:sqref>
                        </c15:fullRef>
                        <c15:formulaRef>
                          <c15:sqref>(Summary!$F$10,Summary!$H$10:$K$10)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0.87668736133362857</c:v>
                      </c:pt>
                      <c:pt idx="1">
                        <c:v>0.85457304188826688</c:v>
                      </c:pt>
                      <c:pt idx="2">
                        <c:v>0.98810544544362089</c:v>
                      </c:pt>
                      <c:pt idx="3">
                        <c:v>0.22021183466151806</c:v>
                      </c:pt>
                      <c:pt idx="4">
                        <c:v>0.88683589938244767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561-4817-8D95-E907E74ED8E3}"/>
                  </c:ext>
                </c:extLst>
              </c15:ser>
            </c15:filteredBarSeries>
          </c:ext>
        </c:extLst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</a:rPr>
                  <a:t>% Reduction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2016834653E-2"/>
          <c:y val="0.89639665991025086"/>
          <c:w val="0.89999995966330704"/>
          <c:h val="0.103603279177189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ysClr val="windowText" lastClr="000000"/>
                </a:solidFill>
              </a:rPr>
              <a:t>Median</a:t>
            </a:r>
            <a:r>
              <a:rPr lang="en-US" sz="2200" b="1" baseline="0">
                <a:solidFill>
                  <a:sysClr val="windowText" lastClr="000000"/>
                </a:solidFill>
              </a:rPr>
              <a:t> % Reduction in Execution Time</a:t>
            </a:r>
            <a:endParaRPr lang="en-US" sz="2200" b="1">
              <a:solidFill>
                <a:sysClr val="windowText" lastClr="000000"/>
              </a:solidFill>
            </a:endParaRP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(synthetic graphs with expected</a:t>
            </a:r>
            <a:r>
              <a:rPr lang="en-US" sz="2000" b="1" baseline="0">
                <a:solidFill>
                  <a:sysClr val="windowText" lastClr="000000"/>
                </a:solidFill>
              </a:rPr>
              <a:t> gain &gt; 0 and Z = P</a:t>
            </a:r>
            <a:r>
              <a:rPr lang="en-US" sz="2000" b="1">
                <a:solidFill>
                  <a:sysClr val="windowText" lastClr="000000"/>
                </a:solidFill>
              </a:rPr>
              <a:t>)</a:t>
            </a:r>
          </a:p>
        </c:rich>
      </c:tx>
      <c:layout>
        <c:manualLayout>
          <c:xMode val="edge"/>
          <c:yMode val="edge"/>
          <c:x val="0.13975467492188465"/>
          <c:y val="7.4668438327250598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08467639955217"/>
          <c:y val="0.22645526287552858"/>
          <c:w val="0.85860953771864001"/>
          <c:h val="0.56930417581525983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Summary!$Q$5</c:f>
              <c:strCache>
                <c:ptCount val="1"/>
                <c:pt idx="0">
                  <c:v>Pref. Decor.</c:v>
                </c:pt>
              </c:strCache>
            </c:strRef>
          </c:tx>
          <c:spPr>
            <a:solidFill>
              <a:srgbClr val="4EA72E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Summary!$R$4:$W$4</c15:sqref>
                  </c15:fullRef>
                </c:ext>
              </c:extLst>
              <c:f>(Summary!$R$4,Summary!$T$4:$W$4)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Summary!$R$5:$W$5</c15:sqref>
                  </c15:fullRef>
                </c:ext>
              </c:extLst>
              <c:f>(Summary!$R$5,Summary!$T$5:$W$5)</c:f>
              <c:numCache>
                <c:formatCode>0.00%</c:formatCode>
                <c:ptCount val="5"/>
                <c:pt idx="0">
                  <c:v>0.80706416496910327</c:v>
                </c:pt>
                <c:pt idx="1">
                  <c:v>0.71807727552181722</c:v>
                </c:pt>
                <c:pt idx="2">
                  <c:v>0.95253287332180614</c:v>
                </c:pt>
                <c:pt idx="3">
                  <c:v>-0.35664556627304622</c:v>
                </c:pt>
                <c:pt idx="4">
                  <c:v>0.65275062197971823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B-4569-993B-AFF5CF964D63}"/>
            </c:ext>
          </c:extLst>
        </c:ser>
        <c:ser>
          <c:idx val="5"/>
          <c:order val="1"/>
          <c:tx>
            <c:strRef>
              <c:f>Summary!$Q$6</c:f>
              <c:strCache>
                <c:ptCount val="1"/>
                <c:pt idx="0">
                  <c:v>ddSky.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Summary!$R$4:$W$4</c15:sqref>
                  </c15:fullRef>
                </c:ext>
              </c:extLst>
              <c:f>(Summary!$R$4,Summary!$T$4:$W$4)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Summary!$R$6:$W$6</c15:sqref>
                  </c15:fullRef>
                </c:ext>
              </c:extLst>
              <c:f>(Summary!$R$6,Summary!$T$6:$W$6)</c:f>
              <c:numCache>
                <c:formatCode>0.00%</c:formatCode>
                <c:ptCount val="5"/>
                <c:pt idx="0">
                  <c:v>0.81019957121204011</c:v>
                </c:pt>
                <c:pt idx="1">
                  <c:v>0.67588827700602483</c:v>
                </c:pt>
                <c:pt idx="2">
                  <c:v>0.9495495933153838</c:v>
                </c:pt>
                <c:pt idx="3">
                  <c:v>-0.37679668910123115</c:v>
                </c:pt>
                <c:pt idx="4">
                  <c:v>0.64871610610231145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3B-4569-993B-AFF5CF964D63}"/>
            </c:ext>
          </c:extLst>
        </c:ser>
        <c:ser>
          <c:idx val="1"/>
          <c:order val="2"/>
          <c:tx>
            <c:strRef>
              <c:f>Summary!$Q$7</c:f>
              <c:strCache>
                <c:ptCount val="1"/>
                <c:pt idx="0">
                  <c:v>gnSky.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Summary!$R$4:$W$4</c15:sqref>
                  </c15:fullRef>
                </c:ext>
              </c:extLst>
              <c:f>(Summary!$R$4,Summary!$T$4:$W$4)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Summary!$R$7:$W$7</c15:sqref>
                  </c15:fullRef>
                </c:ext>
              </c:extLst>
              <c:f>(Summary!$R$7,Summary!$T$7:$W$7)</c:f>
              <c:numCache>
                <c:formatCode>0.00%</c:formatCode>
                <c:ptCount val="5"/>
                <c:pt idx="0">
                  <c:v>0.79600154273100399</c:v>
                </c:pt>
                <c:pt idx="1">
                  <c:v>0.62500394024484118</c:v>
                </c:pt>
                <c:pt idx="2">
                  <c:v>0.94128964562565254</c:v>
                </c:pt>
                <c:pt idx="3">
                  <c:v>-0.30012689256308983</c:v>
                </c:pt>
                <c:pt idx="4">
                  <c:v>0.6075107680086298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3B-4569-993B-AFF5CF964D63}"/>
            </c:ext>
          </c:extLst>
        </c:ser>
        <c:ser>
          <c:idx val="4"/>
          <c:order val="6"/>
          <c:tx>
            <c:strRef>
              <c:f>Summary!$Q$11</c:f>
              <c:strCache>
                <c:ptCount val="1"/>
                <c:pt idx="0">
                  <c:v>lnSky. (0.6, 0.4)</c:v>
                </c:pt>
              </c:strCache>
            </c:strRef>
          </c:tx>
          <c:spPr>
            <a:solidFill>
              <a:srgbClr val="0D3A4E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Summary!$R$4:$W$4</c15:sqref>
                  </c15:fullRef>
                </c:ext>
              </c:extLst>
              <c:f>(Summary!$R$4,Summary!$T$4:$W$4)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Summary!$R$11:$W$11</c15:sqref>
                  </c15:fullRef>
                </c:ext>
              </c:extLst>
              <c:f>(Summary!$R$11,Summary!$T$11:$W$11)</c:f>
              <c:numCache>
                <c:formatCode>0.00%</c:formatCode>
                <c:ptCount val="5"/>
                <c:pt idx="0">
                  <c:v>0.77789081572557639</c:v>
                </c:pt>
                <c:pt idx="1">
                  <c:v>0.60464909016084656</c:v>
                </c:pt>
                <c:pt idx="2">
                  <c:v>0.94160061215917101</c:v>
                </c:pt>
                <c:pt idx="3">
                  <c:v>-0.43716100364384047</c:v>
                </c:pt>
                <c:pt idx="4">
                  <c:v>0.62540345425715727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343B-4569-993B-AFF5CF964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>
          <c:ext xmlns:c15="http://schemas.microsoft.com/office/drawing/2012/chart" uri="{02D57815-91ED-43cb-92C2-25804820EDAC}">
            <c15:filteredBarSeries>
              <c15:ser>
                <c:idx val="0"/>
                <c:order val="3"/>
                <c:tx>
                  <c:strRef>
                    <c:extLst>
                      <c:ext uri="{02D57815-91ED-43cb-92C2-25804820EDAC}">
                        <c15:formulaRef>
                          <c15:sqref>Summary!$Q$8</c15:sqref>
                        </c15:formulaRef>
                      </c:ext>
                    </c:extLst>
                    <c:strCache>
                      <c:ptCount val="1"/>
                      <c:pt idx="0">
                        <c:v>lnSky. (0.9, 0.1)</c:v>
                      </c:pt>
                    </c:strCache>
                  </c:strRef>
                </c:tx>
                <c:spPr>
                  <a:solidFill>
                    <a:srgbClr val="0F9ED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Summary!$R$4:$W$4</c15:sqref>
                        </c15:fullRef>
                        <c15:formulaRef>
                          <c15:sqref>(Summary!$R$4,Summary!$T$4:$W$4)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Summary!$R$8:$W$8</c15:sqref>
                        </c15:fullRef>
                        <c15:formulaRef>
                          <c15:sqref>(Summary!$R$8,Summary!$T$8:$W$8)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0.76833615317366388</c:v>
                      </c:pt>
                      <c:pt idx="1">
                        <c:v>0.62005391427250967</c:v>
                      </c:pt>
                      <c:pt idx="2">
                        <c:v>0.94237509535491437</c:v>
                      </c:pt>
                      <c:pt idx="3">
                        <c:v>-0.44423348463942425</c:v>
                      </c:pt>
                      <c:pt idx="4">
                        <c:v>0.62110538566205042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3B-4569-993B-AFF5CF964D63}"/>
                  </c:ext>
                </c:extLst>
              </c15:ser>
            </c15:filteredBarSeries>
            <c15:filteredBa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Summary!$Q$9</c15:sqref>
                        </c15:formulaRef>
                      </c:ext>
                    </c:extLst>
                    <c:strCache>
                      <c:ptCount val="1"/>
                      <c:pt idx="0">
                        <c:v>lnSky. (0.8, 0.2)</c:v>
                      </c:pt>
                    </c:strCache>
                  </c:strRef>
                </c:tx>
                <c:spPr>
                  <a:solidFill>
                    <a:srgbClr val="196B2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Summary!$R$4:$W$4</c15:sqref>
                        </c15:fullRef>
                        <c15:formulaRef>
                          <c15:sqref>(Summary!$R$4,Summary!$T$4:$W$4)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Summary!$R$9:$W$9</c15:sqref>
                        </c15:fullRef>
                        <c15:formulaRef>
                          <c15:sqref>(Summary!$R$9,Summary!$T$9:$W$9)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0.77027385221261424</c:v>
                      </c:pt>
                      <c:pt idx="1">
                        <c:v>0.64555204014372314</c:v>
                      </c:pt>
                      <c:pt idx="2">
                        <c:v>0.94247697915642381</c:v>
                      </c:pt>
                      <c:pt idx="3">
                        <c:v>-0.4374424696327045</c:v>
                      </c:pt>
                      <c:pt idx="4">
                        <c:v>0.61824939442836646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3B-4569-993B-AFF5CF964D63}"/>
                  </c:ext>
                </c:extLst>
              </c15:ser>
            </c15:filteredBarSeries>
            <c15:filteredBarSeries>
              <c15:ser>
                <c:idx val="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Summary!$Q$10</c15:sqref>
                        </c15:formulaRef>
                      </c:ext>
                    </c:extLst>
                    <c:strCache>
                      <c:ptCount val="1"/>
                      <c:pt idx="0">
                        <c:v>lnSky. (0.7, 0.3)</c:v>
                      </c:pt>
                    </c:strCache>
                  </c:strRef>
                </c:tx>
                <c:spPr>
                  <a:solidFill>
                    <a:srgbClr val="A02B9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Summary!$R$4:$W$4</c15:sqref>
                        </c15:fullRef>
                        <c15:formulaRef>
                          <c15:sqref>(Summary!$R$4,Summary!$T$4:$W$4)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Summary!$R$10:$W$10</c15:sqref>
                        </c15:fullRef>
                        <c15:formulaRef>
                          <c15:sqref>(Summary!$R$10,Summary!$T$10:$W$10)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0.78541756076023606</c:v>
                      </c:pt>
                      <c:pt idx="1">
                        <c:v>0.62839245951475653</c:v>
                      </c:pt>
                      <c:pt idx="2">
                        <c:v>0.94217565493199995</c:v>
                      </c:pt>
                      <c:pt idx="3">
                        <c:v>-0.45667606508863978</c:v>
                      </c:pt>
                      <c:pt idx="4">
                        <c:v>0.62298197903632047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43B-4569-993B-AFF5CF964D63}"/>
                  </c:ext>
                </c:extLst>
              </c15:ser>
            </c15:filteredBarSeries>
          </c:ext>
        </c:extLst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  <c:max val="1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</a:rPr>
                  <a:t>% Reduction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2016834653E-2"/>
          <c:y val="0.89639665991025086"/>
          <c:w val="0.89999995966330704"/>
          <c:h val="0.103603309633460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Decorrelation'!$N$955:$S$955</c:f>
              <c:numCache>
                <c:formatCode>0%</c:formatCode>
                <c:ptCount val="6"/>
                <c:pt idx="0">
                  <c:v>-7.9751492024937969</c:v>
                </c:pt>
                <c:pt idx="1">
                  <c:v>-7.9775594516057469</c:v>
                </c:pt>
                <c:pt idx="2">
                  <c:v>-15.364249016968449</c:v>
                </c:pt>
                <c:pt idx="3">
                  <c:v>-8.8595152594241906</c:v>
                </c:pt>
                <c:pt idx="4">
                  <c:v>-7.951653140763244</c:v>
                </c:pt>
                <c:pt idx="5">
                  <c:v>-20.718176364062998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E-4DC5-AFDE-5113A29D348C}"/>
            </c:ext>
          </c:extLst>
        </c:ser>
        <c:ser>
          <c:idx val="2"/>
          <c:order val="1"/>
          <c:tx>
            <c:strRef>
              <c:f>'Pure Decorrelation'!$M$954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Decorrelation'!$N$954:$S$954</c:f>
              <c:numCache>
                <c:formatCode>0%</c:formatCode>
                <c:ptCount val="6"/>
                <c:pt idx="0">
                  <c:v>0.88188762192849779</c:v>
                </c:pt>
                <c:pt idx="1">
                  <c:v>0.8819782885767613</c:v>
                </c:pt>
                <c:pt idx="2">
                  <c:v>0.93376610863692577</c:v>
                </c:pt>
                <c:pt idx="3">
                  <c:v>0.95491611790450315</c:v>
                </c:pt>
                <c:pt idx="4">
                  <c:v>0.6138522730200775</c:v>
                </c:pt>
                <c:pt idx="5">
                  <c:v>0.93502164889555905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2E-4DC5-AFDE-5113A29D348C}"/>
            </c:ext>
          </c:extLst>
        </c:ser>
        <c:ser>
          <c:idx val="3"/>
          <c:order val="2"/>
          <c:tx>
            <c:strRef>
              <c:f>'Pure Decorrelation'!$M$952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Decorrelation'!$N$952:$S$952</c:f>
              <c:numCache>
                <c:formatCode>0%</c:formatCode>
                <c:ptCount val="6"/>
                <c:pt idx="0">
                  <c:v>0.86385112435718503</c:v>
                </c:pt>
                <c:pt idx="1">
                  <c:v>0.86401636023753925</c:v>
                </c:pt>
                <c:pt idx="2">
                  <c:v>0.92955317416117733</c:v>
                </c:pt>
                <c:pt idx="3">
                  <c:v>0.93338783411952608</c:v>
                </c:pt>
                <c:pt idx="4">
                  <c:v>0.68748981954854294</c:v>
                </c:pt>
                <c:pt idx="5">
                  <c:v>0.93637709780527245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2E-4DC5-AFDE-5113A29D348C}"/>
            </c:ext>
          </c:extLst>
        </c:ser>
        <c:ser>
          <c:idx val="1"/>
          <c:order val="3"/>
          <c:tx>
            <c:strRef>
              <c:f>'Pure Decorrelation'!$M$951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Decorrelation'!$N$951:$S$951</c:f>
              <c:numCache>
                <c:formatCode>0%</c:formatCode>
                <c:ptCount val="6"/>
                <c:pt idx="0">
                  <c:v>0.86385112435718503</c:v>
                </c:pt>
                <c:pt idx="1">
                  <c:v>0.86401636023753925</c:v>
                </c:pt>
                <c:pt idx="2">
                  <c:v>0.92955317416117733</c:v>
                </c:pt>
                <c:pt idx="3">
                  <c:v>0.93338783411952608</c:v>
                </c:pt>
                <c:pt idx="4">
                  <c:v>0.68748981954854294</c:v>
                </c:pt>
                <c:pt idx="5">
                  <c:v>0.93637709780527245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2E-4DC5-AFDE-5113A29D3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Decorrelation'!$V$955:$AA$955</c:f>
              <c:numCache>
                <c:formatCode>0%</c:formatCode>
                <c:ptCount val="6"/>
                <c:pt idx="0">
                  <c:v>-4.7430086515391743</c:v>
                </c:pt>
                <c:pt idx="1">
                  <c:v>-4.5707217599060517</c:v>
                </c:pt>
                <c:pt idx="2">
                  <c:v>-10.80681461467899</c:v>
                </c:pt>
                <c:pt idx="3">
                  <c:v>-4.0971115951108077</c:v>
                </c:pt>
                <c:pt idx="4">
                  <c:v>-1.7264779819100355</c:v>
                </c:pt>
                <c:pt idx="5">
                  <c:v>-15.446275414132852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3-4979-B24A-B0B18AD8D653}"/>
            </c:ext>
          </c:extLst>
        </c:ser>
        <c:ser>
          <c:idx val="2"/>
          <c:order val="1"/>
          <c:tx>
            <c:strRef>
              <c:f>'Pure Decorrelation'!$U$954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Decorrelation'!$V$954:$AA$954</c:f>
              <c:numCache>
                <c:formatCode>0%</c:formatCode>
                <c:ptCount val="6"/>
                <c:pt idx="0">
                  <c:v>0.80837963581594452</c:v>
                </c:pt>
                <c:pt idx="1">
                  <c:v>0.8122966604324523</c:v>
                </c:pt>
                <c:pt idx="2">
                  <c:v>0.8357305872201154</c:v>
                </c:pt>
                <c:pt idx="3">
                  <c:v>0.8707039623071039</c:v>
                </c:pt>
                <c:pt idx="4">
                  <c:v>0.76589134863701047</c:v>
                </c:pt>
                <c:pt idx="5">
                  <c:v>0.68429032824265956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23-4979-B24A-B0B18AD8D653}"/>
            </c:ext>
          </c:extLst>
        </c:ser>
        <c:ser>
          <c:idx val="3"/>
          <c:order val="2"/>
          <c:tx>
            <c:strRef>
              <c:f>'Pure Decorrelation'!$U$952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Decorrelation'!$V$952:$AA$952</c:f>
              <c:numCache>
                <c:formatCode>0%</c:formatCode>
                <c:ptCount val="6"/>
                <c:pt idx="0">
                  <c:v>0.81825112854738524</c:v>
                </c:pt>
                <c:pt idx="1">
                  <c:v>0.82387220986869936</c:v>
                </c:pt>
                <c:pt idx="2">
                  <c:v>0.86864178859511176</c:v>
                </c:pt>
                <c:pt idx="3">
                  <c:v>0.87584871761882055</c:v>
                </c:pt>
                <c:pt idx="4">
                  <c:v>0.79813176905760697</c:v>
                </c:pt>
                <c:pt idx="5">
                  <c:v>0.7371471491870496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23-4979-B24A-B0B18AD8D653}"/>
            </c:ext>
          </c:extLst>
        </c:ser>
        <c:ser>
          <c:idx val="1"/>
          <c:order val="3"/>
          <c:tx>
            <c:strRef>
              <c:f>'Pure Decorrelation'!$U$951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Decorrelation'!$V$951:$AA$951</c:f>
              <c:numCache>
                <c:formatCode>0%</c:formatCode>
                <c:ptCount val="6"/>
                <c:pt idx="0">
                  <c:v>0.81825112854738524</c:v>
                </c:pt>
                <c:pt idx="1">
                  <c:v>0.82387220986869936</c:v>
                </c:pt>
                <c:pt idx="2">
                  <c:v>0.86864178859511176</c:v>
                </c:pt>
                <c:pt idx="3">
                  <c:v>0.87584871761882055</c:v>
                </c:pt>
                <c:pt idx="4">
                  <c:v>0.79813176905760697</c:v>
                </c:pt>
                <c:pt idx="5">
                  <c:v>0.7371471491870496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23-4979-B24A-B0B18AD8D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Decorrelation'!$N$956:$S$956</c:f>
              <c:numCache>
                <c:formatCode>0%</c:formatCode>
                <c:ptCount val="6"/>
                <c:pt idx="0">
                  <c:v>0.90475069252258322</c:v>
                </c:pt>
                <c:pt idx="1">
                  <c:v>0.90473069527054828</c:v>
                </c:pt>
                <c:pt idx="2">
                  <c:v>0.95590875333185299</c:v>
                </c:pt>
                <c:pt idx="3">
                  <c:v>0.97500821660882808</c:v>
                </c:pt>
                <c:pt idx="4">
                  <c:v>0.6777978626984249</c:v>
                </c:pt>
                <c:pt idx="5">
                  <c:v>0.95592629558604558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0-46BE-A8FA-D70B843A96F5}"/>
            </c:ext>
          </c:extLst>
        </c:ser>
        <c:ser>
          <c:idx val="0"/>
          <c:order val="1"/>
          <c:tx>
            <c:strRef>
              <c:f>'Pure Decorrelation'!$M$957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Decorrelation'!$N$957:$S$957</c:f>
              <c:numCache>
                <c:formatCode>0%</c:formatCode>
                <c:ptCount val="6"/>
                <c:pt idx="0">
                  <c:v>0.82295155619178706</c:v>
                </c:pt>
                <c:pt idx="1">
                  <c:v>0.82330202520453044</c:v>
                </c:pt>
                <c:pt idx="2">
                  <c:v>0.90319759499050156</c:v>
                </c:pt>
                <c:pt idx="3">
                  <c:v>0.89176745163022386</c:v>
                </c:pt>
                <c:pt idx="4">
                  <c:v>0.69718177639866108</c:v>
                </c:pt>
                <c:pt idx="5">
                  <c:v>0.91682790002449932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D0-46BE-A8FA-D70B843A96F5}"/>
            </c:ext>
          </c:extLst>
        </c:ser>
        <c:ser>
          <c:idx val="2"/>
          <c:order val="2"/>
          <c:tx>
            <c:strRef>
              <c:f>'Pure Decorrelation'!$M$958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Decorrelation'!$N$958:$S$958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D0-46BE-A8FA-D70B843A9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Decorrelation'!$V$956:$AA$956</c:f>
              <c:numCache>
                <c:formatCode>0%</c:formatCode>
                <c:ptCount val="6"/>
                <c:pt idx="0">
                  <c:v>0.82963789591809056</c:v>
                </c:pt>
                <c:pt idx="1">
                  <c:v>0.83649563976520147</c:v>
                </c:pt>
                <c:pt idx="2">
                  <c:v>0.86581366954128292</c:v>
                </c:pt>
                <c:pt idx="3">
                  <c:v>0.88835405198093087</c:v>
                </c:pt>
                <c:pt idx="4">
                  <c:v>0.84443690259454407</c:v>
                </c:pt>
                <c:pt idx="5">
                  <c:v>0.70670561522100495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4-465F-A27F-7F154F052600}"/>
            </c:ext>
          </c:extLst>
        </c:ser>
        <c:ser>
          <c:idx val="0"/>
          <c:order val="1"/>
          <c:tx>
            <c:strRef>
              <c:f>'Pure Decorrelation'!$U$957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Decorrelation'!$V$957:$AA$957</c:f>
              <c:numCache>
                <c:formatCode>0%</c:formatCode>
                <c:ptCount val="6"/>
                <c:pt idx="0">
                  <c:v>0.80686436117667992</c:v>
                </c:pt>
                <c:pt idx="1">
                  <c:v>0.81124877997219702</c:v>
                </c:pt>
                <c:pt idx="2">
                  <c:v>0.87146990764894072</c:v>
                </c:pt>
                <c:pt idx="3">
                  <c:v>0.86334338325671034</c:v>
                </c:pt>
                <c:pt idx="4">
                  <c:v>0.75182663552066975</c:v>
                </c:pt>
                <c:pt idx="5">
                  <c:v>0.76758868315309425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14-465F-A27F-7F154F052600}"/>
            </c:ext>
          </c:extLst>
        </c:ser>
        <c:ser>
          <c:idx val="2"/>
          <c:order val="2"/>
          <c:tx>
            <c:strRef>
              <c:f>'Pure Decorrelation'!$U$958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Decorrelation'!$V$958:$AA$958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14-465F-A27F-7F154F052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Decorrelation'!$M$3:$M$290</c:f>
              <c:numCache>
                <c:formatCode>General</c:formatCode>
                <c:ptCount val="288"/>
                <c:pt idx="0">
                  <c:v>6472497.2000000002</c:v>
                </c:pt>
                <c:pt idx="1">
                  <c:v>200022.6</c:v>
                </c:pt>
                <c:pt idx="2">
                  <c:v>200028.6</c:v>
                </c:pt>
                <c:pt idx="3">
                  <c:v>6241646.2000000002</c:v>
                </c:pt>
                <c:pt idx="4">
                  <c:v>6472497.2000000002</c:v>
                </c:pt>
                <c:pt idx="5">
                  <c:v>200022.6</c:v>
                </c:pt>
                <c:pt idx="6">
                  <c:v>200028.6</c:v>
                </c:pt>
                <c:pt idx="7">
                  <c:v>6241646.2000000002</c:v>
                </c:pt>
                <c:pt idx="8">
                  <c:v>6472497.2000000002</c:v>
                </c:pt>
                <c:pt idx="9">
                  <c:v>200022.6</c:v>
                </c:pt>
                <c:pt idx="10">
                  <c:v>200028.6</c:v>
                </c:pt>
                <c:pt idx="11">
                  <c:v>6241646.2000000002</c:v>
                </c:pt>
                <c:pt idx="12">
                  <c:v>6472497.2000000002</c:v>
                </c:pt>
                <c:pt idx="13">
                  <c:v>200022.6</c:v>
                </c:pt>
                <c:pt idx="14">
                  <c:v>200028.6</c:v>
                </c:pt>
                <c:pt idx="15">
                  <c:v>6241646.2000000002</c:v>
                </c:pt>
                <c:pt idx="16">
                  <c:v>7645979</c:v>
                </c:pt>
                <c:pt idx="17">
                  <c:v>200029.8</c:v>
                </c:pt>
                <c:pt idx="18">
                  <c:v>200023.8</c:v>
                </c:pt>
                <c:pt idx="19">
                  <c:v>6594486.2000000002</c:v>
                </c:pt>
                <c:pt idx="20">
                  <c:v>7645979</c:v>
                </c:pt>
                <c:pt idx="21">
                  <c:v>200029.8</c:v>
                </c:pt>
                <c:pt idx="22">
                  <c:v>200023.8</c:v>
                </c:pt>
                <c:pt idx="23">
                  <c:v>6594486.2000000002</c:v>
                </c:pt>
                <c:pt idx="24">
                  <c:v>7645979</c:v>
                </c:pt>
                <c:pt idx="25">
                  <c:v>200029.8</c:v>
                </c:pt>
                <c:pt idx="26">
                  <c:v>200023.8</c:v>
                </c:pt>
                <c:pt idx="27">
                  <c:v>6594486.2000000002</c:v>
                </c:pt>
                <c:pt idx="28">
                  <c:v>7645979</c:v>
                </c:pt>
                <c:pt idx="29">
                  <c:v>200029.8</c:v>
                </c:pt>
                <c:pt idx="30">
                  <c:v>200023.8</c:v>
                </c:pt>
                <c:pt idx="31">
                  <c:v>6594486.2000000002</c:v>
                </c:pt>
                <c:pt idx="32">
                  <c:v>18052569.600000001</c:v>
                </c:pt>
                <c:pt idx="33">
                  <c:v>17982606.199999999</c:v>
                </c:pt>
                <c:pt idx="34">
                  <c:v>200060.4</c:v>
                </c:pt>
                <c:pt idx="35">
                  <c:v>6205822</c:v>
                </c:pt>
                <c:pt idx="36">
                  <c:v>5432998</c:v>
                </c:pt>
                <c:pt idx="37">
                  <c:v>200058.6</c:v>
                </c:pt>
                <c:pt idx="38">
                  <c:v>15727331.199999999</c:v>
                </c:pt>
                <c:pt idx="39">
                  <c:v>16165831.800000001</c:v>
                </c:pt>
                <c:pt idx="40">
                  <c:v>18052569.600000001</c:v>
                </c:pt>
                <c:pt idx="41">
                  <c:v>17982606.199999999</c:v>
                </c:pt>
                <c:pt idx="42">
                  <c:v>200060.4</c:v>
                </c:pt>
                <c:pt idx="43">
                  <c:v>6205822</c:v>
                </c:pt>
                <c:pt idx="44">
                  <c:v>5432998</c:v>
                </c:pt>
                <c:pt idx="45">
                  <c:v>200058.6</c:v>
                </c:pt>
                <c:pt idx="46">
                  <c:v>15727331.199999999</c:v>
                </c:pt>
                <c:pt idx="47">
                  <c:v>16165831.800000001</c:v>
                </c:pt>
                <c:pt idx="48">
                  <c:v>18052569.600000001</c:v>
                </c:pt>
                <c:pt idx="49">
                  <c:v>17982606.199999999</c:v>
                </c:pt>
                <c:pt idx="50">
                  <c:v>200060.4</c:v>
                </c:pt>
                <c:pt idx="51">
                  <c:v>6205822</c:v>
                </c:pt>
                <c:pt idx="52">
                  <c:v>5432998</c:v>
                </c:pt>
                <c:pt idx="53">
                  <c:v>200058.6</c:v>
                </c:pt>
                <c:pt idx="54">
                  <c:v>15727331.199999999</c:v>
                </c:pt>
                <c:pt idx="55">
                  <c:v>16165831.800000001</c:v>
                </c:pt>
                <c:pt idx="56">
                  <c:v>18052569.600000001</c:v>
                </c:pt>
                <c:pt idx="57">
                  <c:v>17982606.199999999</c:v>
                </c:pt>
                <c:pt idx="58">
                  <c:v>200060.4</c:v>
                </c:pt>
                <c:pt idx="59">
                  <c:v>6205822</c:v>
                </c:pt>
                <c:pt idx="60">
                  <c:v>5432998</c:v>
                </c:pt>
                <c:pt idx="61">
                  <c:v>200058.6</c:v>
                </c:pt>
                <c:pt idx="62">
                  <c:v>15727331.199999999</c:v>
                </c:pt>
                <c:pt idx="63">
                  <c:v>16165831.800000001</c:v>
                </c:pt>
                <c:pt idx="64">
                  <c:v>6777640.7999999998</c:v>
                </c:pt>
                <c:pt idx="65">
                  <c:v>200030.2</c:v>
                </c:pt>
                <c:pt idx="66">
                  <c:v>200032.2</c:v>
                </c:pt>
                <c:pt idx="67">
                  <c:v>6093033.2000000002</c:v>
                </c:pt>
                <c:pt idx="68">
                  <c:v>6777640.7999999998</c:v>
                </c:pt>
                <c:pt idx="69">
                  <c:v>200030.2</c:v>
                </c:pt>
                <c:pt idx="70">
                  <c:v>200032.2</c:v>
                </c:pt>
                <c:pt idx="71">
                  <c:v>6093033.2000000002</c:v>
                </c:pt>
                <c:pt idx="72">
                  <c:v>3883662</c:v>
                </c:pt>
                <c:pt idx="73">
                  <c:v>200044.6</c:v>
                </c:pt>
                <c:pt idx="74">
                  <c:v>200041</c:v>
                </c:pt>
                <c:pt idx="75">
                  <c:v>4269769.2</c:v>
                </c:pt>
                <c:pt idx="76">
                  <c:v>3883662</c:v>
                </c:pt>
                <c:pt idx="77">
                  <c:v>200044.6</c:v>
                </c:pt>
                <c:pt idx="78">
                  <c:v>200041</c:v>
                </c:pt>
                <c:pt idx="79">
                  <c:v>4269769.2</c:v>
                </c:pt>
                <c:pt idx="80">
                  <c:v>200043</c:v>
                </c:pt>
                <c:pt idx="81">
                  <c:v>4125870.8</c:v>
                </c:pt>
                <c:pt idx="82">
                  <c:v>3768540.4</c:v>
                </c:pt>
                <c:pt idx="83">
                  <c:v>200049.4</c:v>
                </c:pt>
                <c:pt idx="84">
                  <c:v>200043</c:v>
                </c:pt>
                <c:pt idx="85">
                  <c:v>4125870.8</c:v>
                </c:pt>
                <c:pt idx="86">
                  <c:v>3768540.4</c:v>
                </c:pt>
                <c:pt idx="87">
                  <c:v>200049.4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CA-4AEB-A7DB-1C43BD366222}"/>
            </c:ext>
          </c:extLst>
        </c:ser>
        <c:ser>
          <c:idx val="2"/>
          <c:order val="1"/>
          <c:tx>
            <c:strRef>
              <c:f>'Pure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Decorrelation'!$P$3:$P$290</c:f>
              <c:numCache>
                <c:formatCode>General</c:formatCode>
                <c:ptCount val="288"/>
                <c:pt idx="0">
                  <c:v>2003733</c:v>
                </c:pt>
                <c:pt idx="1">
                  <c:v>199999</c:v>
                </c:pt>
                <c:pt idx="2">
                  <c:v>199999</c:v>
                </c:pt>
                <c:pt idx="3">
                  <c:v>1951224.2</c:v>
                </c:pt>
                <c:pt idx="4">
                  <c:v>2003733</c:v>
                </c:pt>
                <c:pt idx="5">
                  <c:v>199999</c:v>
                </c:pt>
                <c:pt idx="6">
                  <c:v>199999</c:v>
                </c:pt>
                <c:pt idx="7">
                  <c:v>1951224.2</c:v>
                </c:pt>
                <c:pt idx="8">
                  <c:v>2003733</c:v>
                </c:pt>
                <c:pt idx="9">
                  <c:v>199999</c:v>
                </c:pt>
                <c:pt idx="10">
                  <c:v>199999</c:v>
                </c:pt>
                <c:pt idx="11">
                  <c:v>1951224.2</c:v>
                </c:pt>
                <c:pt idx="12">
                  <c:v>2003733</c:v>
                </c:pt>
                <c:pt idx="13">
                  <c:v>199999</c:v>
                </c:pt>
                <c:pt idx="14">
                  <c:v>199999</c:v>
                </c:pt>
                <c:pt idx="15">
                  <c:v>1951224.2</c:v>
                </c:pt>
                <c:pt idx="16">
                  <c:v>2251794</c:v>
                </c:pt>
                <c:pt idx="17">
                  <c:v>199999</c:v>
                </c:pt>
                <c:pt idx="18">
                  <c:v>199999</c:v>
                </c:pt>
                <c:pt idx="19">
                  <c:v>2151958</c:v>
                </c:pt>
                <c:pt idx="20">
                  <c:v>2251794</c:v>
                </c:pt>
                <c:pt idx="21">
                  <c:v>199999</c:v>
                </c:pt>
                <c:pt idx="22">
                  <c:v>199999</c:v>
                </c:pt>
                <c:pt idx="23">
                  <c:v>2151958</c:v>
                </c:pt>
                <c:pt idx="24">
                  <c:v>2251794</c:v>
                </c:pt>
                <c:pt idx="25">
                  <c:v>199999</c:v>
                </c:pt>
                <c:pt idx="26">
                  <c:v>199999</c:v>
                </c:pt>
                <c:pt idx="27">
                  <c:v>2151958</c:v>
                </c:pt>
                <c:pt idx="28">
                  <c:v>2251794</c:v>
                </c:pt>
                <c:pt idx="29">
                  <c:v>199999</c:v>
                </c:pt>
                <c:pt idx="30">
                  <c:v>199999</c:v>
                </c:pt>
                <c:pt idx="31">
                  <c:v>2151958</c:v>
                </c:pt>
                <c:pt idx="32">
                  <c:v>72311227.599999994</c:v>
                </c:pt>
                <c:pt idx="33">
                  <c:v>72290236.200000003</c:v>
                </c:pt>
                <c:pt idx="34">
                  <c:v>200000.2</c:v>
                </c:pt>
                <c:pt idx="35">
                  <c:v>27026234.800000001</c:v>
                </c:pt>
                <c:pt idx="36">
                  <c:v>28997134</c:v>
                </c:pt>
                <c:pt idx="37">
                  <c:v>199999</c:v>
                </c:pt>
                <c:pt idx="38">
                  <c:v>68694863.599999994</c:v>
                </c:pt>
                <c:pt idx="39">
                  <c:v>70175281</c:v>
                </c:pt>
                <c:pt idx="40">
                  <c:v>72311227.599999994</c:v>
                </c:pt>
                <c:pt idx="41">
                  <c:v>72290236.200000003</c:v>
                </c:pt>
                <c:pt idx="42">
                  <c:v>200000.2</c:v>
                </c:pt>
                <c:pt idx="43">
                  <c:v>27026234.800000001</c:v>
                </c:pt>
                <c:pt idx="44">
                  <c:v>28997134</c:v>
                </c:pt>
                <c:pt idx="45">
                  <c:v>199999</c:v>
                </c:pt>
                <c:pt idx="46">
                  <c:v>68694863.599999994</c:v>
                </c:pt>
                <c:pt idx="47">
                  <c:v>70175281</c:v>
                </c:pt>
                <c:pt idx="48">
                  <c:v>72311227.599999994</c:v>
                </c:pt>
                <c:pt idx="49">
                  <c:v>72290236.200000003</c:v>
                </c:pt>
                <c:pt idx="50">
                  <c:v>200000.2</c:v>
                </c:pt>
                <c:pt idx="51">
                  <c:v>27026234.800000001</c:v>
                </c:pt>
                <c:pt idx="52">
                  <c:v>28997134</c:v>
                </c:pt>
                <c:pt idx="53">
                  <c:v>199999</c:v>
                </c:pt>
                <c:pt idx="54">
                  <c:v>68694863.599999994</c:v>
                </c:pt>
                <c:pt idx="55">
                  <c:v>70175281</c:v>
                </c:pt>
                <c:pt idx="56">
                  <c:v>72311227.599999994</c:v>
                </c:pt>
                <c:pt idx="57">
                  <c:v>72290236.200000003</c:v>
                </c:pt>
                <c:pt idx="58">
                  <c:v>200000.2</c:v>
                </c:pt>
                <c:pt idx="59">
                  <c:v>27026234.800000001</c:v>
                </c:pt>
                <c:pt idx="60">
                  <c:v>28997134</c:v>
                </c:pt>
                <c:pt idx="61">
                  <c:v>199999</c:v>
                </c:pt>
                <c:pt idx="62">
                  <c:v>68694863.599999994</c:v>
                </c:pt>
                <c:pt idx="63">
                  <c:v>70175281</c:v>
                </c:pt>
                <c:pt idx="64">
                  <c:v>2558766</c:v>
                </c:pt>
                <c:pt idx="65">
                  <c:v>199999.2</c:v>
                </c:pt>
                <c:pt idx="66">
                  <c:v>199999</c:v>
                </c:pt>
                <c:pt idx="67">
                  <c:v>2212717.6</c:v>
                </c:pt>
                <c:pt idx="68">
                  <c:v>2558766</c:v>
                </c:pt>
                <c:pt idx="69">
                  <c:v>199999.2</c:v>
                </c:pt>
                <c:pt idx="70">
                  <c:v>199999</c:v>
                </c:pt>
                <c:pt idx="71">
                  <c:v>2212717.6</c:v>
                </c:pt>
                <c:pt idx="72">
                  <c:v>1853053.6</c:v>
                </c:pt>
                <c:pt idx="73">
                  <c:v>199999</c:v>
                </c:pt>
                <c:pt idx="74">
                  <c:v>200000</c:v>
                </c:pt>
                <c:pt idx="75">
                  <c:v>1387046.6</c:v>
                </c:pt>
                <c:pt idx="76">
                  <c:v>1853053.6</c:v>
                </c:pt>
                <c:pt idx="77">
                  <c:v>199999</c:v>
                </c:pt>
                <c:pt idx="78">
                  <c:v>200000</c:v>
                </c:pt>
                <c:pt idx="79">
                  <c:v>1387046.6</c:v>
                </c:pt>
                <c:pt idx="80">
                  <c:v>199999.4</c:v>
                </c:pt>
                <c:pt idx="81">
                  <c:v>1384971.8</c:v>
                </c:pt>
                <c:pt idx="82">
                  <c:v>1223227.6000000001</c:v>
                </c:pt>
                <c:pt idx="83">
                  <c:v>199999.4</c:v>
                </c:pt>
                <c:pt idx="84">
                  <c:v>199999.4</c:v>
                </c:pt>
                <c:pt idx="85">
                  <c:v>1384971.8</c:v>
                </c:pt>
                <c:pt idx="86">
                  <c:v>1223227.6000000001</c:v>
                </c:pt>
                <c:pt idx="87">
                  <c:v>199999.4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CA-4AEB-A7DB-1C43BD366222}"/>
            </c:ext>
          </c:extLst>
        </c:ser>
        <c:ser>
          <c:idx val="4"/>
          <c:order val="2"/>
          <c:tx>
            <c:strRef>
              <c:f>'Pure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Decorrelation'!$R$3:$R$290</c:f>
              <c:numCache>
                <c:formatCode>General</c:formatCode>
                <c:ptCount val="288"/>
                <c:pt idx="0">
                  <c:v>19403441.600000001</c:v>
                </c:pt>
                <c:pt idx="1">
                  <c:v>1</c:v>
                </c:pt>
                <c:pt idx="2">
                  <c:v>1.6</c:v>
                </c:pt>
                <c:pt idx="3">
                  <c:v>19050969.800000001</c:v>
                </c:pt>
                <c:pt idx="4">
                  <c:v>19403441.600000001</c:v>
                </c:pt>
                <c:pt idx="5">
                  <c:v>1</c:v>
                </c:pt>
                <c:pt idx="6">
                  <c:v>1.6</c:v>
                </c:pt>
                <c:pt idx="7">
                  <c:v>19050969.800000001</c:v>
                </c:pt>
                <c:pt idx="8">
                  <c:v>19403441.600000001</c:v>
                </c:pt>
                <c:pt idx="9">
                  <c:v>1</c:v>
                </c:pt>
                <c:pt idx="10">
                  <c:v>1.6</c:v>
                </c:pt>
                <c:pt idx="11">
                  <c:v>19050969.800000001</c:v>
                </c:pt>
                <c:pt idx="12">
                  <c:v>19403441.600000001</c:v>
                </c:pt>
                <c:pt idx="13">
                  <c:v>1</c:v>
                </c:pt>
                <c:pt idx="14">
                  <c:v>1.6</c:v>
                </c:pt>
                <c:pt idx="15">
                  <c:v>19050969.800000001</c:v>
                </c:pt>
                <c:pt idx="16">
                  <c:v>21349713.199999999</c:v>
                </c:pt>
                <c:pt idx="17">
                  <c:v>1.2</c:v>
                </c:pt>
                <c:pt idx="18">
                  <c:v>1</c:v>
                </c:pt>
                <c:pt idx="19">
                  <c:v>22278667.600000001</c:v>
                </c:pt>
                <c:pt idx="20">
                  <c:v>21349713.199999999</c:v>
                </c:pt>
                <c:pt idx="21">
                  <c:v>1.2</c:v>
                </c:pt>
                <c:pt idx="22">
                  <c:v>1</c:v>
                </c:pt>
                <c:pt idx="23">
                  <c:v>22278667.600000001</c:v>
                </c:pt>
                <c:pt idx="24">
                  <c:v>21349713.199999999</c:v>
                </c:pt>
                <c:pt idx="25">
                  <c:v>1.2</c:v>
                </c:pt>
                <c:pt idx="26">
                  <c:v>1</c:v>
                </c:pt>
                <c:pt idx="27">
                  <c:v>22278667.600000001</c:v>
                </c:pt>
                <c:pt idx="28">
                  <c:v>21349713.199999999</c:v>
                </c:pt>
                <c:pt idx="29">
                  <c:v>1.2</c:v>
                </c:pt>
                <c:pt idx="30">
                  <c:v>1</c:v>
                </c:pt>
                <c:pt idx="31">
                  <c:v>22278667.600000001</c:v>
                </c:pt>
                <c:pt idx="32">
                  <c:v>83478477.599999994</c:v>
                </c:pt>
                <c:pt idx="33">
                  <c:v>82975801.200000003</c:v>
                </c:pt>
                <c:pt idx="34">
                  <c:v>3.4</c:v>
                </c:pt>
                <c:pt idx="35">
                  <c:v>27346416.800000001</c:v>
                </c:pt>
                <c:pt idx="36">
                  <c:v>27655062</c:v>
                </c:pt>
                <c:pt idx="37">
                  <c:v>1.8</c:v>
                </c:pt>
                <c:pt idx="38">
                  <c:v>77310329.400000006</c:v>
                </c:pt>
                <c:pt idx="39">
                  <c:v>82753004.799999997</c:v>
                </c:pt>
                <c:pt idx="40">
                  <c:v>83478477.599999994</c:v>
                </c:pt>
                <c:pt idx="41">
                  <c:v>82975801.200000003</c:v>
                </c:pt>
                <c:pt idx="42">
                  <c:v>3.4</c:v>
                </c:pt>
                <c:pt idx="43">
                  <c:v>27346416.800000001</c:v>
                </c:pt>
                <c:pt idx="44">
                  <c:v>27655062</c:v>
                </c:pt>
                <c:pt idx="45">
                  <c:v>1.8</c:v>
                </c:pt>
                <c:pt idx="46">
                  <c:v>77310329.400000006</c:v>
                </c:pt>
                <c:pt idx="47">
                  <c:v>82753004.799999997</c:v>
                </c:pt>
                <c:pt idx="48">
                  <c:v>83478477.599999994</c:v>
                </c:pt>
                <c:pt idx="49">
                  <c:v>82975801.200000003</c:v>
                </c:pt>
                <c:pt idx="50">
                  <c:v>3.4</c:v>
                </c:pt>
                <c:pt idx="51">
                  <c:v>27346416.800000001</c:v>
                </c:pt>
                <c:pt idx="52">
                  <c:v>27655062</c:v>
                </c:pt>
                <c:pt idx="53">
                  <c:v>1.8</c:v>
                </c:pt>
                <c:pt idx="54">
                  <c:v>77310329.400000006</c:v>
                </c:pt>
                <c:pt idx="55">
                  <c:v>82753004.799999997</c:v>
                </c:pt>
                <c:pt idx="56">
                  <c:v>83478477.599999994</c:v>
                </c:pt>
                <c:pt idx="57">
                  <c:v>82975801.200000003</c:v>
                </c:pt>
                <c:pt idx="58">
                  <c:v>3.4</c:v>
                </c:pt>
                <c:pt idx="59">
                  <c:v>27346416.800000001</c:v>
                </c:pt>
                <c:pt idx="60">
                  <c:v>27655062</c:v>
                </c:pt>
                <c:pt idx="61">
                  <c:v>1.8</c:v>
                </c:pt>
                <c:pt idx="62">
                  <c:v>77310329.400000006</c:v>
                </c:pt>
                <c:pt idx="63">
                  <c:v>82753004.799999997</c:v>
                </c:pt>
                <c:pt idx="64">
                  <c:v>19284299.600000001</c:v>
                </c:pt>
                <c:pt idx="65">
                  <c:v>2.4</c:v>
                </c:pt>
                <c:pt idx="66">
                  <c:v>1.2</c:v>
                </c:pt>
                <c:pt idx="67">
                  <c:v>19011098.199999999</c:v>
                </c:pt>
                <c:pt idx="68">
                  <c:v>19284299.600000001</c:v>
                </c:pt>
                <c:pt idx="69">
                  <c:v>2.4</c:v>
                </c:pt>
                <c:pt idx="70">
                  <c:v>1.2</c:v>
                </c:pt>
                <c:pt idx="71">
                  <c:v>19011098.199999999</c:v>
                </c:pt>
                <c:pt idx="72">
                  <c:v>10525478.4</c:v>
                </c:pt>
                <c:pt idx="73">
                  <c:v>1.4</c:v>
                </c:pt>
                <c:pt idx="74">
                  <c:v>3.4</c:v>
                </c:pt>
                <c:pt idx="75">
                  <c:v>10477165</c:v>
                </c:pt>
                <c:pt idx="76">
                  <c:v>10525478.4</c:v>
                </c:pt>
                <c:pt idx="77">
                  <c:v>1.4</c:v>
                </c:pt>
                <c:pt idx="78">
                  <c:v>3.4</c:v>
                </c:pt>
                <c:pt idx="79">
                  <c:v>10477165</c:v>
                </c:pt>
                <c:pt idx="80">
                  <c:v>2.4</c:v>
                </c:pt>
                <c:pt idx="81">
                  <c:v>10289607.199999999</c:v>
                </c:pt>
                <c:pt idx="82">
                  <c:v>9902694.5999999996</c:v>
                </c:pt>
                <c:pt idx="83">
                  <c:v>2.4</c:v>
                </c:pt>
                <c:pt idx="84">
                  <c:v>2.4</c:v>
                </c:pt>
                <c:pt idx="85">
                  <c:v>10289607.199999999</c:v>
                </c:pt>
                <c:pt idx="86">
                  <c:v>9902694.5999999996</c:v>
                </c:pt>
                <c:pt idx="87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CA-4AEB-A7DB-1C43BD366222}"/>
            </c:ext>
          </c:extLst>
        </c:ser>
        <c:ser>
          <c:idx val="6"/>
          <c:order val="3"/>
          <c:tx>
            <c:strRef>
              <c:f>'Pure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Decorrelation'!$T$3:$T$290</c:f>
              <c:numCache>
                <c:formatCode>General</c:formatCode>
                <c:ptCount val="288"/>
                <c:pt idx="0">
                  <c:v>2924194.8</c:v>
                </c:pt>
                <c:pt idx="1">
                  <c:v>2915786.6</c:v>
                </c:pt>
                <c:pt idx="2">
                  <c:v>2915994.6</c:v>
                </c:pt>
                <c:pt idx="3">
                  <c:v>2921896.8</c:v>
                </c:pt>
                <c:pt idx="4">
                  <c:v>2924194.8</c:v>
                </c:pt>
                <c:pt idx="5">
                  <c:v>2915786.6</c:v>
                </c:pt>
                <c:pt idx="6">
                  <c:v>2915994.6</c:v>
                </c:pt>
                <c:pt idx="7">
                  <c:v>2921896.8</c:v>
                </c:pt>
                <c:pt idx="8">
                  <c:v>2924194.8</c:v>
                </c:pt>
                <c:pt idx="9">
                  <c:v>2915786.6</c:v>
                </c:pt>
                <c:pt idx="10">
                  <c:v>2915994.6</c:v>
                </c:pt>
                <c:pt idx="11">
                  <c:v>2921896.8</c:v>
                </c:pt>
                <c:pt idx="12">
                  <c:v>2924194.8</c:v>
                </c:pt>
                <c:pt idx="13">
                  <c:v>2915786.6</c:v>
                </c:pt>
                <c:pt idx="14">
                  <c:v>2915994.6</c:v>
                </c:pt>
                <c:pt idx="15">
                  <c:v>2921896.8</c:v>
                </c:pt>
                <c:pt idx="16">
                  <c:v>2923754.4</c:v>
                </c:pt>
                <c:pt idx="17">
                  <c:v>2916340.4</c:v>
                </c:pt>
                <c:pt idx="18">
                  <c:v>2917860.6</c:v>
                </c:pt>
                <c:pt idx="19">
                  <c:v>2924448.2</c:v>
                </c:pt>
                <c:pt idx="20">
                  <c:v>2923754.4</c:v>
                </c:pt>
                <c:pt idx="21">
                  <c:v>2916340.4</c:v>
                </c:pt>
                <c:pt idx="22">
                  <c:v>2917860.6</c:v>
                </c:pt>
                <c:pt idx="23">
                  <c:v>2924448.2</c:v>
                </c:pt>
                <c:pt idx="24">
                  <c:v>2923754.4</c:v>
                </c:pt>
                <c:pt idx="25">
                  <c:v>2916340.4</c:v>
                </c:pt>
                <c:pt idx="26">
                  <c:v>2917860.6</c:v>
                </c:pt>
                <c:pt idx="27">
                  <c:v>2924448.2</c:v>
                </c:pt>
                <c:pt idx="28">
                  <c:v>2923754.4</c:v>
                </c:pt>
                <c:pt idx="29">
                  <c:v>2916340.4</c:v>
                </c:pt>
                <c:pt idx="30">
                  <c:v>2917860.6</c:v>
                </c:pt>
                <c:pt idx="31">
                  <c:v>2924448.2</c:v>
                </c:pt>
                <c:pt idx="32">
                  <c:v>7025333.4000000004</c:v>
                </c:pt>
                <c:pt idx="33">
                  <c:v>7027277</c:v>
                </c:pt>
                <c:pt idx="34">
                  <c:v>3369400.2</c:v>
                </c:pt>
                <c:pt idx="35">
                  <c:v>3388908.2</c:v>
                </c:pt>
                <c:pt idx="36">
                  <c:v>3385184</c:v>
                </c:pt>
                <c:pt idx="37">
                  <c:v>3368723.8</c:v>
                </c:pt>
                <c:pt idx="38">
                  <c:v>7022104</c:v>
                </c:pt>
                <c:pt idx="39">
                  <c:v>7020468.4000000004</c:v>
                </c:pt>
                <c:pt idx="40">
                  <c:v>7025333.4000000004</c:v>
                </c:pt>
                <c:pt idx="41">
                  <c:v>7027277</c:v>
                </c:pt>
                <c:pt idx="42">
                  <c:v>3369400.2</c:v>
                </c:pt>
                <c:pt idx="43">
                  <c:v>3388908.2</c:v>
                </c:pt>
                <c:pt idx="44">
                  <c:v>3385184</c:v>
                </c:pt>
                <c:pt idx="45">
                  <c:v>3368723.8</c:v>
                </c:pt>
                <c:pt idx="46">
                  <c:v>7022104</c:v>
                </c:pt>
                <c:pt idx="47">
                  <c:v>7020468.4000000004</c:v>
                </c:pt>
                <c:pt idx="48">
                  <c:v>7025333.4000000004</c:v>
                </c:pt>
                <c:pt idx="49">
                  <c:v>7027277</c:v>
                </c:pt>
                <c:pt idx="50">
                  <c:v>3369400.2</c:v>
                </c:pt>
                <c:pt idx="51">
                  <c:v>3388908.2</c:v>
                </c:pt>
                <c:pt idx="52">
                  <c:v>3385184</c:v>
                </c:pt>
                <c:pt idx="53">
                  <c:v>3368723.8</c:v>
                </c:pt>
                <c:pt idx="54">
                  <c:v>7022104</c:v>
                </c:pt>
                <c:pt idx="55">
                  <c:v>7020468.4000000004</c:v>
                </c:pt>
                <c:pt idx="56">
                  <c:v>7025333.4000000004</c:v>
                </c:pt>
                <c:pt idx="57">
                  <c:v>7027277</c:v>
                </c:pt>
                <c:pt idx="58">
                  <c:v>3369400.2</c:v>
                </c:pt>
                <c:pt idx="59">
                  <c:v>3388908.2</c:v>
                </c:pt>
                <c:pt idx="60">
                  <c:v>3385184</c:v>
                </c:pt>
                <c:pt idx="61">
                  <c:v>3368723.8</c:v>
                </c:pt>
                <c:pt idx="62">
                  <c:v>7022104</c:v>
                </c:pt>
                <c:pt idx="63">
                  <c:v>7020468.4000000004</c:v>
                </c:pt>
                <c:pt idx="64">
                  <c:v>2918668.8</c:v>
                </c:pt>
                <c:pt idx="65">
                  <c:v>2918074.8</c:v>
                </c:pt>
                <c:pt idx="66">
                  <c:v>2917883.8</c:v>
                </c:pt>
                <c:pt idx="67">
                  <c:v>2921501</c:v>
                </c:pt>
                <c:pt idx="68">
                  <c:v>2918668.8</c:v>
                </c:pt>
                <c:pt idx="69">
                  <c:v>2918074.8</c:v>
                </c:pt>
                <c:pt idx="70">
                  <c:v>2917883.8</c:v>
                </c:pt>
                <c:pt idx="71">
                  <c:v>2921501</c:v>
                </c:pt>
                <c:pt idx="72">
                  <c:v>2919941.6</c:v>
                </c:pt>
                <c:pt idx="73">
                  <c:v>2917510.2</c:v>
                </c:pt>
                <c:pt idx="74">
                  <c:v>2919109.4</c:v>
                </c:pt>
                <c:pt idx="75">
                  <c:v>2920469.2</c:v>
                </c:pt>
                <c:pt idx="76">
                  <c:v>2919941.6</c:v>
                </c:pt>
                <c:pt idx="77">
                  <c:v>2917510.2</c:v>
                </c:pt>
                <c:pt idx="78">
                  <c:v>2919109.4</c:v>
                </c:pt>
                <c:pt idx="79">
                  <c:v>2920469.2</c:v>
                </c:pt>
                <c:pt idx="80">
                  <c:v>2919107.4</c:v>
                </c:pt>
                <c:pt idx="81">
                  <c:v>2919064.2</c:v>
                </c:pt>
                <c:pt idx="82">
                  <c:v>2918960.8</c:v>
                </c:pt>
                <c:pt idx="83">
                  <c:v>2917511.4</c:v>
                </c:pt>
                <c:pt idx="84">
                  <c:v>2919107.4</c:v>
                </c:pt>
                <c:pt idx="85">
                  <c:v>2919064.2</c:v>
                </c:pt>
                <c:pt idx="86">
                  <c:v>2918960.8</c:v>
                </c:pt>
                <c:pt idx="87">
                  <c:v>2917511.4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8CA-4AEB-A7DB-1C43BD366222}"/>
            </c:ext>
          </c:extLst>
        </c:ser>
        <c:ser>
          <c:idx val="8"/>
          <c:order val="4"/>
          <c:tx>
            <c:strRef>
              <c:f>'Pure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Decorrelation'!$V$3:$V$290</c:f>
              <c:numCache>
                <c:formatCode>General</c:formatCode>
                <c:ptCount val="288"/>
                <c:pt idx="0">
                  <c:v>1778593.2</c:v>
                </c:pt>
                <c:pt idx="1">
                  <c:v>181.4</c:v>
                </c:pt>
                <c:pt idx="2">
                  <c:v>275.39999999999998</c:v>
                </c:pt>
                <c:pt idx="3">
                  <c:v>1797560.4</c:v>
                </c:pt>
                <c:pt idx="4">
                  <c:v>1778593.2</c:v>
                </c:pt>
                <c:pt idx="5">
                  <c:v>181.4</c:v>
                </c:pt>
                <c:pt idx="6">
                  <c:v>275.39999999999998</c:v>
                </c:pt>
                <c:pt idx="7">
                  <c:v>1797560.4</c:v>
                </c:pt>
                <c:pt idx="8">
                  <c:v>1778593.2</c:v>
                </c:pt>
                <c:pt idx="9">
                  <c:v>181.4</c:v>
                </c:pt>
                <c:pt idx="10">
                  <c:v>275.39999999999998</c:v>
                </c:pt>
                <c:pt idx="11">
                  <c:v>1797560.4</c:v>
                </c:pt>
                <c:pt idx="12">
                  <c:v>1778593.2</c:v>
                </c:pt>
                <c:pt idx="13">
                  <c:v>181.4</c:v>
                </c:pt>
                <c:pt idx="14">
                  <c:v>275.39999999999998</c:v>
                </c:pt>
                <c:pt idx="15">
                  <c:v>1797560.4</c:v>
                </c:pt>
                <c:pt idx="16">
                  <c:v>1987378.4</c:v>
                </c:pt>
                <c:pt idx="17">
                  <c:v>206.6</c:v>
                </c:pt>
                <c:pt idx="18">
                  <c:v>181.2</c:v>
                </c:pt>
                <c:pt idx="19">
                  <c:v>2033017.2</c:v>
                </c:pt>
                <c:pt idx="20">
                  <c:v>1987378.4</c:v>
                </c:pt>
                <c:pt idx="21">
                  <c:v>206.6</c:v>
                </c:pt>
                <c:pt idx="22">
                  <c:v>181.2</c:v>
                </c:pt>
                <c:pt idx="23">
                  <c:v>2033017.2</c:v>
                </c:pt>
                <c:pt idx="24">
                  <c:v>1987378.4</c:v>
                </c:pt>
                <c:pt idx="25">
                  <c:v>206.6</c:v>
                </c:pt>
                <c:pt idx="26">
                  <c:v>181.2</c:v>
                </c:pt>
                <c:pt idx="27">
                  <c:v>2033017.2</c:v>
                </c:pt>
                <c:pt idx="28">
                  <c:v>1987378.4</c:v>
                </c:pt>
                <c:pt idx="29">
                  <c:v>206.6</c:v>
                </c:pt>
                <c:pt idx="30">
                  <c:v>181.2</c:v>
                </c:pt>
                <c:pt idx="31">
                  <c:v>2033017.2</c:v>
                </c:pt>
                <c:pt idx="32">
                  <c:v>69230914.799999997</c:v>
                </c:pt>
                <c:pt idx="33">
                  <c:v>69001816.400000006</c:v>
                </c:pt>
                <c:pt idx="34">
                  <c:v>287</c:v>
                </c:pt>
                <c:pt idx="35">
                  <c:v>28157676.800000001</c:v>
                </c:pt>
                <c:pt idx="36">
                  <c:v>30140612.399999999</c:v>
                </c:pt>
                <c:pt idx="37">
                  <c:v>255.4</c:v>
                </c:pt>
                <c:pt idx="38">
                  <c:v>65373740.399999999</c:v>
                </c:pt>
                <c:pt idx="39">
                  <c:v>67508266.200000003</c:v>
                </c:pt>
                <c:pt idx="40">
                  <c:v>69230914.799999997</c:v>
                </c:pt>
                <c:pt idx="41">
                  <c:v>69001816.400000006</c:v>
                </c:pt>
                <c:pt idx="42">
                  <c:v>287</c:v>
                </c:pt>
                <c:pt idx="43">
                  <c:v>28157676.800000001</c:v>
                </c:pt>
                <c:pt idx="44">
                  <c:v>30140612.399999999</c:v>
                </c:pt>
                <c:pt idx="45">
                  <c:v>255.4</c:v>
                </c:pt>
                <c:pt idx="46">
                  <c:v>65373740.399999999</c:v>
                </c:pt>
                <c:pt idx="47">
                  <c:v>67508266.200000003</c:v>
                </c:pt>
                <c:pt idx="48">
                  <c:v>69230914.799999997</c:v>
                </c:pt>
                <c:pt idx="49">
                  <c:v>69001816.400000006</c:v>
                </c:pt>
                <c:pt idx="50">
                  <c:v>287</c:v>
                </c:pt>
                <c:pt idx="51">
                  <c:v>28157676.800000001</c:v>
                </c:pt>
                <c:pt idx="52">
                  <c:v>30140612.399999999</c:v>
                </c:pt>
                <c:pt idx="53">
                  <c:v>255.4</c:v>
                </c:pt>
                <c:pt idx="54">
                  <c:v>65373740.399999999</c:v>
                </c:pt>
                <c:pt idx="55">
                  <c:v>67508266.200000003</c:v>
                </c:pt>
                <c:pt idx="56">
                  <c:v>69230914.799999997</c:v>
                </c:pt>
                <c:pt idx="57">
                  <c:v>69001816.400000006</c:v>
                </c:pt>
                <c:pt idx="58">
                  <c:v>287</c:v>
                </c:pt>
                <c:pt idx="59">
                  <c:v>28157676.800000001</c:v>
                </c:pt>
                <c:pt idx="60">
                  <c:v>30140612.399999999</c:v>
                </c:pt>
                <c:pt idx="61">
                  <c:v>255.4</c:v>
                </c:pt>
                <c:pt idx="62">
                  <c:v>65373740.399999999</c:v>
                </c:pt>
                <c:pt idx="63">
                  <c:v>67508266.200000003</c:v>
                </c:pt>
                <c:pt idx="64">
                  <c:v>2002056.4</c:v>
                </c:pt>
                <c:pt idx="65">
                  <c:v>254.8</c:v>
                </c:pt>
                <c:pt idx="66">
                  <c:v>198.6</c:v>
                </c:pt>
                <c:pt idx="67">
                  <c:v>1895083</c:v>
                </c:pt>
                <c:pt idx="68">
                  <c:v>2002056.4</c:v>
                </c:pt>
                <c:pt idx="69">
                  <c:v>254.8</c:v>
                </c:pt>
                <c:pt idx="70">
                  <c:v>198.6</c:v>
                </c:pt>
                <c:pt idx="71">
                  <c:v>1895083</c:v>
                </c:pt>
                <c:pt idx="72">
                  <c:v>10252100</c:v>
                </c:pt>
                <c:pt idx="73">
                  <c:v>240.4</c:v>
                </c:pt>
                <c:pt idx="74">
                  <c:v>336.6</c:v>
                </c:pt>
                <c:pt idx="75">
                  <c:v>10882294.800000001</c:v>
                </c:pt>
                <c:pt idx="76">
                  <c:v>10252100</c:v>
                </c:pt>
                <c:pt idx="77">
                  <c:v>240.4</c:v>
                </c:pt>
                <c:pt idx="78">
                  <c:v>336.6</c:v>
                </c:pt>
                <c:pt idx="79">
                  <c:v>10882294.800000001</c:v>
                </c:pt>
                <c:pt idx="80">
                  <c:v>240.2</c:v>
                </c:pt>
                <c:pt idx="81">
                  <c:v>10899393.4</c:v>
                </c:pt>
                <c:pt idx="82">
                  <c:v>10210254.199999999</c:v>
                </c:pt>
                <c:pt idx="83">
                  <c:v>287</c:v>
                </c:pt>
                <c:pt idx="84">
                  <c:v>240.2</c:v>
                </c:pt>
                <c:pt idx="85">
                  <c:v>10899393.4</c:v>
                </c:pt>
                <c:pt idx="86">
                  <c:v>10210254.199999999</c:v>
                </c:pt>
                <c:pt idx="87">
                  <c:v>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8CA-4AEB-A7DB-1C43BD366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Decorrelation'!$Y$3:$Y$290</c:f>
              <c:numCache>
                <c:formatCode>General</c:formatCode>
                <c:ptCount val="288"/>
                <c:pt idx="0">
                  <c:v>5.4005498865968544</c:v>
                </c:pt>
                <c:pt idx="1">
                  <c:v>0.24712727618170899</c:v>
                </c:pt>
                <c:pt idx="2">
                  <c:v>0.24687187420204279</c:v>
                </c:pt>
                <c:pt idx="3">
                  <c:v>5.6218474620021883</c:v>
                </c:pt>
                <c:pt idx="4">
                  <c:v>7.5361130957957361</c:v>
                </c:pt>
                <c:pt idx="5">
                  <c:v>0.46593757959781212</c:v>
                </c:pt>
                <c:pt idx="6">
                  <c:v>0.47876525279134508</c:v>
                </c:pt>
                <c:pt idx="7">
                  <c:v>7.2379885363974612</c:v>
                </c:pt>
                <c:pt idx="8">
                  <c:v>3.966796047589741</c:v>
                </c:pt>
                <c:pt idx="9">
                  <c:v>0.25619344383012499</c:v>
                </c:pt>
                <c:pt idx="10">
                  <c:v>0.25605747799854728</c:v>
                </c:pt>
                <c:pt idx="11">
                  <c:v>3.9282717010006309</c:v>
                </c:pt>
                <c:pt idx="12">
                  <c:v>3.9998027767869639</c:v>
                </c:pt>
                <c:pt idx="13">
                  <c:v>0.26653112978674459</c:v>
                </c:pt>
                <c:pt idx="14">
                  <c:v>0.2495224236045033</c:v>
                </c:pt>
                <c:pt idx="15">
                  <c:v>3.9666991556179712</c:v>
                </c:pt>
                <c:pt idx="16">
                  <c:v>6.7612693720264359</c:v>
                </c:pt>
                <c:pt idx="17">
                  <c:v>0.2929802323924377</c:v>
                </c:pt>
                <c:pt idx="18">
                  <c:v>0.25328758938703688</c:v>
                </c:pt>
                <c:pt idx="19">
                  <c:v>7.6270302393939344</c:v>
                </c:pt>
                <c:pt idx="20">
                  <c:v>4.7651054000016302</c:v>
                </c:pt>
                <c:pt idx="21">
                  <c:v>0.30130453518358991</c:v>
                </c:pt>
                <c:pt idx="22">
                  <c:v>0.30769814139930529</c:v>
                </c:pt>
                <c:pt idx="23">
                  <c:v>4.2767795634106731</c:v>
                </c:pt>
                <c:pt idx="24">
                  <c:v>4.8160523677826861</c:v>
                </c:pt>
                <c:pt idx="25">
                  <c:v>0.31268924599280579</c:v>
                </c:pt>
                <c:pt idx="26">
                  <c:v>0.34124710499309002</c:v>
                </c:pt>
                <c:pt idx="27">
                  <c:v>4.1903676500078291</c:v>
                </c:pt>
                <c:pt idx="28">
                  <c:v>4.8557173837907612</c:v>
                </c:pt>
                <c:pt idx="29">
                  <c:v>0.30724829020909961</c:v>
                </c:pt>
                <c:pt idx="30">
                  <c:v>0.27186431898735458</c:v>
                </c:pt>
                <c:pt idx="31">
                  <c:v>4.2780998016125524</c:v>
                </c:pt>
                <c:pt idx="32">
                  <c:v>15.82344910281245</c:v>
                </c:pt>
                <c:pt idx="33">
                  <c:v>16.82832179222023</c:v>
                </c:pt>
                <c:pt idx="34">
                  <c:v>0.50430626921588551</c:v>
                </c:pt>
                <c:pt idx="35">
                  <c:v>8.0143413793877691</c:v>
                </c:pt>
                <c:pt idx="36">
                  <c:v>9.028598676214461</c:v>
                </c:pt>
                <c:pt idx="37">
                  <c:v>0.46945688038831579</c:v>
                </c:pt>
                <c:pt idx="38">
                  <c:v>18.115357124200091</c:v>
                </c:pt>
                <c:pt idx="39">
                  <c:v>15.952179286605681</c:v>
                </c:pt>
                <c:pt idx="40">
                  <c:v>12.130643552006219</c:v>
                </c:pt>
                <c:pt idx="41">
                  <c:v>12.304292123601771</c:v>
                </c:pt>
                <c:pt idx="42">
                  <c:v>0.32676716418936852</c:v>
                </c:pt>
                <c:pt idx="43">
                  <c:v>5.4893176713841969</c:v>
                </c:pt>
                <c:pt idx="44">
                  <c:v>4.905894551204983</c:v>
                </c:pt>
                <c:pt idx="45">
                  <c:v>0.32067460060352448</c:v>
                </c:pt>
                <c:pt idx="46">
                  <c:v>10.896880092390351</c:v>
                </c:pt>
                <c:pt idx="47">
                  <c:v>11.15081257700222</c:v>
                </c:pt>
                <c:pt idx="48">
                  <c:v>12.179432842996899</c:v>
                </c:pt>
                <c:pt idx="49">
                  <c:v>12.036679560795889</c:v>
                </c:pt>
                <c:pt idx="50">
                  <c:v>0.31642662140075117</c:v>
                </c:pt>
                <c:pt idx="51">
                  <c:v>5.449867329583503</c:v>
                </c:pt>
                <c:pt idx="52">
                  <c:v>4.9152864739880897</c:v>
                </c:pt>
                <c:pt idx="53">
                  <c:v>0.31190424602245909</c:v>
                </c:pt>
                <c:pt idx="54">
                  <c:v>10.92454978980822</c:v>
                </c:pt>
                <c:pt idx="55">
                  <c:v>11.26602350359317</c:v>
                </c:pt>
                <c:pt idx="56">
                  <c:v>12.287835846398959</c:v>
                </c:pt>
                <c:pt idx="57">
                  <c:v>12.063990892411679</c:v>
                </c:pt>
                <c:pt idx="58">
                  <c:v>0.36462793380487712</c:v>
                </c:pt>
                <c:pt idx="59">
                  <c:v>5.4757179540116336</c:v>
                </c:pt>
                <c:pt idx="60">
                  <c:v>4.9385957043967208</c:v>
                </c:pt>
                <c:pt idx="61">
                  <c:v>0.40612907441100099</c:v>
                </c:pt>
                <c:pt idx="62">
                  <c:v>10.690182273590469</c:v>
                </c:pt>
                <c:pt idx="63">
                  <c:v>11.07540521798655</c:v>
                </c:pt>
                <c:pt idx="64">
                  <c:v>4.2451928276102988</c:v>
                </c:pt>
                <c:pt idx="65">
                  <c:v>0.3119615470059216</c:v>
                </c:pt>
                <c:pt idx="66">
                  <c:v>0.33066550799412647</c:v>
                </c:pt>
                <c:pt idx="67">
                  <c:v>3.9012097980128599</c:v>
                </c:pt>
                <c:pt idx="68">
                  <c:v>4.2083576463861387</c:v>
                </c:pt>
                <c:pt idx="69">
                  <c:v>0.25889759261626738</c:v>
                </c:pt>
                <c:pt idx="70">
                  <c:v>0.24766354281455269</c:v>
                </c:pt>
                <c:pt idx="71">
                  <c:v>3.8571488161804148</c:v>
                </c:pt>
                <c:pt idx="72">
                  <c:v>2.548741838999558</c:v>
                </c:pt>
                <c:pt idx="73">
                  <c:v>0.29759147800505159</c:v>
                </c:pt>
                <c:pt idx="74">
                  <c:v>0.30759084839373818</c:v>
                </c:pt>
                <c:pt idx="75">
                  <c:v>2.7651931152096951</c:v>
                </c:pt>
                <c:pt idx="76">
                  <c:v>2.5476460552075881</c:v>
                </c:pt>
                <c:pt idx="77">
                  <c:v>0.28283694020938122</c:v>
                </c:pt>
                <c:pt idx="78">
                  <c:v>0.25590570460772138</c:v>
                </c:pt>
                <c:pt idx="79">
                  <c:v>2.7545345766004181</c:v>
                </c:pt>
                <c:pt idx="80">
                  <c:v>0.32401147359050808</c:v>
                </c:pt>
                <c:pt idx="81">
                  <c:v>2.745629518595524</c:v>
                </c:pt>
                <c:pt idx="82">
                  <c:v>2.6755274805938831</c:v>
                </c:pt>
                <c:pt idx="83">
                  <c:v>0.30355893659871069</c:v>
                </c:pt>
                <c:pt idx="84">
                  <c:v>0.33349277240922681</c:v>
                </c:pt>
                <c:pt idx="85">
                  <c:v>2.7575494641903791</c:v>
                </c:pt>
                <c:pt idx="86">
                  <c:v>2.5615847723907792</c:v>
                </c:pt>
                <c:pt idx="87">
                  <c:v>0.26880860798992212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70-40B0-B394-12C29A56AC6C}"/>
            </c:ext>
          </c:extLst>
        </c:ser>
        <c:ser>
          <c:idx val="3"/>
          <c:order val="1"/>
          <c:tx>
            <c:strRef>
              <c:f>'Pure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Decorrelation'!$AB$3:$AB$290</c:f>
              <c:numCache>
                <c:formatCode>General</c:formatCode>
                <c:ptCount val="288"/>
                <c:pt idx="0">
                  <c:v>2.3837266732065472</c:v>
                </c:pt>
                <c:pt idx="1">
                  <c:v>0.29352705940254958</c:v>
                </c:pt>
                <c:pt idx="2">
                  <c:v>0.2928759381873533</c:v>
                </c:pt>
                <c:pt idx="3">
                  <c:v>2.689335002604639</c:v>
                </c:pt>
                <c:pt idx="4">
                  <c:v>3.2069122431916179</c:v>
                </c:pt>
                <c:pt idx="5">
                  <c:v>0.58211409760406241</c:v>
                </c:pt>
                <c:pt idx="6">
                  <c:v>0.50075838959892283</c:v>
                </c:pt>
                <c:pt idx="7">
                  <c:v>2.5515769120014742</c:v>
                </c:pt>
                <c:pt idx="8">
                  <c:v>2.9594936744018918</c:v>
                </c:pt>
                <c:pt idx="9">
                  <c:v>0.42097488140570932</c:v>
                </c:pt>
                <c:pt idx="10">
                  <c:v>0.45306303660618141</c:v>
                </c:pt>
                <c:pt idx="11">
                  <c:v>2.4295232575968839</c:v>
                </c:pt>
                <c:pt idx="12">
                  <c:v>2.0215006440004801</c:v>
                </c:pt>
                <c:pt idx="13">
                  <c:v>0.30677798420656471</c:v>
                </c:pt>
                <c:pt idx="14">
                  <c:v>0.37632269079913377</c:v>
                </c:pt>
                <c:pt idx="15">
                  <c:v>1.859577415999957</c:v>
                </c:pt>
                <c:pt idx="16">
                  <c:v>2.329504899593303</c:v>
                </c:pt>
                <c:pt idx="17">
                  <c:v>0.38233664279687218</c:v>
                </c:pt>
                <c:pt idx="18">
                  <c:v>0.40059149919543408</c:v>
                </c:pt>
                <c:pt idx="19">
                  <c:v>3.748163587599993</c:v>
                </c:pt>
                <c:pt idx="20">
                  <c:v>2.321722782211145</c:v>
                </c:pt>
                <c:pt idx="21">
                  <c:v>0.36021406999789179</c:v>
                </c:pt>
                <c:pt idx="22">
                  <c:v>0.43517147901002318</c:v>
                </c:pt>
                <c:pt idx="23">
                  <c:v>3.0677845244004862</c:v>
                </c:pt>
                <c:pt idx="24">
                  <c:v>1.932643801800441</c:v>
                </c:pt>
                <c:pt idx="25">
                  <c:v>0.47704157419502741</c:v>
                </c:pt>
                <c:pt idx="26">
                  <c:v>0.43603959579486401</c:v>
                </c:pt>
                <c:pt idx="27">
                  <c:v>3.095122515805997</c:v>
                </c:pt>
                <c:pt idx="28">
                  <c:v>2.4858546231989749</c:v>
                </c:pt>
                <c:pt idx="29">
                  <c:v>0.47997601379174742</c:v>
                </c:pt>
                <c:pt idx="30">
                  <c:v>0.52821944619645367</c:v>
                </c:pt>
                <c:pt idx="31">
                  <c:v>2.34492171339225</c:v>
                </c:pt>
                <c:pt idx="32">
                  <c:v>55.899998415797008</c:v>
                </c:pt>
                <c:pt idx="33">
                  <c:v>29.451543565402972</c:v>
                </c:pt>
                <c:pt idx="34">
                  <c:v>0.47646801859955301</c:v>
                </c:pt>
                <c:pt idx="35">
                  <c:v>31.535852040199099</c:v>
                </c:pt>
                <c:pt idx="36">
                  <c:v>33.241426542802948</c:v>
                </c:pt>
                <c:pt idx="37">
                  <c:v>0.53921633599675256</c:v>
                </c:pt>
                <c:pt idx="38">
                  <c:v>28.74703275539796</c:v>
                </c:pt>
                <c:pt idx="39">
                  <c:v>54.261758876807292</c:v>
                </c:pt>
                <c:pt idx="40">
                  <c:v>51.676237465406302</c:v>
                </c:pt>
                <c:pt idx="41">
                  <c:v>25.765162406803579</c:v>
                </c:pt>
                <c:pt idx="42">
                  <c:v>0.35245544660137962</c:v>
                </c:pt>
                <c:pt idx="43">
                  <c:v>26.431443142396169</c:v>
                </c:pt>
                <c:pt idx="44">
                  <c:v>33.96758053600206</c:v>
                </c:pt>
                <c:pt idx="45">
                  <c:v>0.54417669479735198</c:v>
                </c:pt>
                <c:pt idx="46">
                  <c:v>26.58177718059742</c:v>
                </c:pt>
                <c:pt idx="47">
                  <c:v>53.354514480993387</c:v>
                </c:pt>
                <c:pt idx="48">
                  <c:v>50.408385128597729</c:v>
                </c:pt>
                <c:pt idx="49">
                  <c:v>28.412709832802651</c:v>
                </c:pt>
                <c:pt idx="50">
                  <c:v>0.61416925859521143</c:v>
                </c:pt>
                <c:pt idx="51">
                  <c:v>29.228788312000692</c:v>
                </c:pt>
                <c:pt idx="52">
                  <c:v>29.969415800407301</c:v>
                </c:pt>
                <c:pt idx="53">
                  <c:v>0.52842684561037456</c:v>
                </c:pt>
                <c:pt idx="54">
                  <c:v>24.621115829999329</c:v>
                </c:pt>
                <c:pt idx="55">
                  <c:v>47.018130327999828</c:v>
                </c:pt>
                <c:pt idx="56">
                  <c:v>48.620915732800498</c:v>
                </c:pt>
                <c:pt idx="57">
                  <c:v>24.665705740201521</c:v>
                </c:pt>
                <c:pt idx="58">
                  <c:v>0.39418782120337709</c:v>
                </c:pt>
                <c:pt idx="59">
                  <c:v>27.02661688340595</c:v>
                </c:pt>
                <c:pt idx="60">
                  <c:v>28.71561714240233</c:v>
                </c:pt>
                <c:pt idx="61">
                  <c:v>0.47624055360211059</c:v>
                </c:pt>
                <c:pt idx="62">
                  <c:v>23.63317512700451</c:v>
                </c:pt>
                <c:pt idx="63">
                  <c:v>46.18771470999927</c:v>
                </c:pt>
                <c:pt idx="64">
                  <c:v>3.0684399635938462</c:v>
                </c:pt>
                <c:pt idx="65">
                  <c:v>0.4689490297983866</c:v>
                </c:pt>
                <c:pt idx="66">
                  <c:v>0.36679052279796448</c:v>
                </c:pt>
                <c:pt idx="67">
                  <c:v>2.952791074599372</c:v>
                </c:pt>
                <c:pt idx="68">
                  <c:v>2.3692036765976812</c:v>
                </c:pt>
                <c:pt idx="69">
                  <c:v>0.30704988920479082</c:v>
                </c:pt>
                <c:pt idx="70">
                  <c:v>0.29057193439803092</c:v>
                </c:pt>
                <c:pt idx="71">
                  <c:v>2.1312965770019221</c:v>
                </c:pt>
                <c:pt idx="72">
                  <c:v>1.599990342796082</c:v>
                </c:pt>
                <c:pt idx="73">
                  <c:v>0.28641914619365699</c:v>
                </c:pt>
                <c:pt idx="74">
                  <c:v>0.29446507259272042</c:v>
                </c:pt>
                <c:pt idx="75">
                  <c:v>1.3187727608019491</c:v>
                </c:pt>
                <c:pt idx="76">
                  <c:v>1.5671956924023109</c:v>
                </c:pt>
                <c:pt idx="77">
                  <c:v>0.31583483019494452</c:v>
                </c:pt>
                <c:pt idx="78">
                  <c:v>0.32499635219573969</c:v>
                </c:pt>
                <c:pt idx="79">
                  <c:v>1.3353262355958579</c:v>
                </c:pt>
                <c:pt idx="80">
                  <c:v>0.29637621059664532</c:v>
                </c:pt>
                <c:pt idx="81">
                  <c:v>1.418125320004765</c:v>
                </c:pt>
                <c:pt idx="82">
                  <c:v>1.526825739187188</c:v>
                </c:pt>
                <c:pt idx="83">
                  <c:v>0.39439592819544478</c:v>
                </c:pt>
                <c:pt idx="84">
                  <c:v>0.28778594339964908</c:v>
                </c:pt>
                <c:pt idx="85">
                  <c:v>1.324176578997867</c:v>
                </c:pt>
                <c:pt idx="86">
                  <c:v>1.2387529308034571</c:v>
                </c:pt>
                <c:pt idx="87">
                  <c:v>0.28692743479623461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70-40B0-B394-12C29A56AC6C}"/>
            </c:ext>
          </c:extLst>
        </c:ser>
        <c:ser>
          <c:idx val="5"/>
          <c:order val="2"/>
          <c:tx>
            <c:strRef>
              <c:f>'Pure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Decorrelation'!$AD$3:$AD$290</c:f>
              <c:numCache>
                <c:formatCode>General</c:formatCode>
                <c:ptCount val="288"/>
                <c:pt idx="0">
                  <c:v>14.37292679039529</c:v>
                </c:pt>
                <c:pt idx="1">
                  <c:v>0.12581457059131931</c:v>
                </c:pt>
                <c:pt idx="2">
                  <c:v>0.1144657504046336</c:v>
                </c:pt>
                <c:pt idx="3">
                  <c:v>14.77203274278436</c:v>
                </c:pt>
                <c:pt idx="4">
                  <c:v>12.706764265801761</c:v>
                </c:pt>
                <c:pt idx="5">
                  <c:v>0.13807437939103689</c:v>
                </c:pt>
                <c:pt idx="6">
                  <c:v>0.11531600499292829</c:v>
                </c:pt>
                <c:pt idx="7">
                  <c:v>14.995963170006871</c:v>
                </c:pt>
                <c:pt idx="8">
                  <c:v>10.575852660404051</c:v>
                </c:pt>
                <c:pt idx="9">
                  <c:v>8.9590684801805737E-2</c:v>
                </c:pt>
                <c:pt idx="10">
                  <c:v>8.8315443182364062E-2</c:v>
                </c:pt>
                <c:pt idx="11">
                  <c:v>10.24959540980635</c:v>
                </c:pt>
                <c:pt idx="12">
                  <c:v>10.560336106421889</c:v>
                </c:pt>
                <c:pt idx="13">
                  <c:v>8.970922798616808E-2</c:v>
                </c:pt>
                <c:pt idx="14">
                  <c:v>8.8166300777811499E-2</c:v>
                </c:pt>
                <c:pt idx="15">
                  <c:v>10.31353452359326</c:v>
                </c:pt>
                <c:pt idx="16">
                  <c:v>14.57026820940664</c:v>
                </c:pt>
                <c:pt idx="17">
                  <c:v>0.1164156958111561</c:v>
                </c:pt>
                <c:pt idx="18">
                  <c:v>0.12993747518630699</c:v>
                </c:pt>
                <c:pt idx="19">
                  <c:v>16.957173766777849</c:v>
                </c:pt>
                <c:pt idx="20">
                  <c:v>11.560041738185101</c:v>
                </c:pt>
                <c:pt idx="21">
                  <c:v>8.6555315402802008E-2</c:v>
                </c:pt>
                <c:pt idx="22">
                  <c:v>8.529457059921694E-2</c:v>
                </c:pt>
                <c:pt idx="23">
                  <c:v>11.83383142898092</c:v>
                </c:pt>
                <c:pt idx="24">
                  <c:v>11.57599420500919</c:v>
                </c:pt>
                <c:pt idx="25">
                  <c:v>8.9996343199163636E-2</c:v>
                </c:pt>
                <c:pt idx="26">
                  <c:v>8.852373500121756E-2</c:v>
                </c:pt>
                <c:pt idx="27">
                  <c:v>11.90069113459904</c:v>
                </c:pt>
                <c:pt idx="28">
                  <c:v>11.652975590399</c:v>
                </c:pt>
                <c:pt idx="29">
                  <c:v>8.4649087605066536E-2</c:v>
                </c:pt>
                <c:pt idx="30">
                  <c:v>8.96308090072125E-2</c:v>
                </c:pt>
                <c:pt idx="31">
                  <c:v>11.917445935995779</c:v>
                </c:pt>
                <c:pt idx="32">
                  <c:v>45.707490552589299</c:v>
                </c:pt>
                <c:pt idx="33">
                  <c:v>43.295778575388248</c:v>
                </c:pt>
                <c:pt idx="34">
                  <c:v>9.6990951395127881E-2</c:v>
                </c:pt>
                <c:pt idx="35">
                  <c:v>20.400628623412921</c:v>
                </c:pt>
                <c:pt idx="36">
                  <c:v>20.514817081997169</c:v>
                </c:pt>
                <c:pt idx="37">
                  <c:v>9.1149500408209835E-2</c:v>
                </c:pt>
                <c:pt idx="38">
                  <c:v>39.933285507606342</c:v>
                </c:pt>
                <c:pt idx="39">
                  <c:v>44.338240528991449</c:v>
                </c:pt>
                <c:pt idx="40">
                  <c:v>46.392498784407508</c:v>
                </c:pt>
                <c:pt idx="41">
                  <c:v>43.226637680409468</c:v>
                </c:pt>
                <c:pt idx="42">
                  <c:v>9.3228966998867624E-2</c:v>
                </c:pt>
                <c:pt idx="43">
                  <c:v>19.794773850787902</c:v>
                </c:pt>
                <c:pt idx="44">
                  <c:v>20.116106217016931</c:v>
                </c:pt>
                <c:pt idx="45">
                  <c:v>9.0458458196371758E-2</c:v>
                </c:pt>
                <c:pt idx="46">
                  <c:v>39.48733670540387</c:v>
                </c:pt>
                <c:pt idx="47">
                  <c:v>44.394388208608142</c:v>
                </c:pt>
                <c:pt idx="48">
                  <c:v>46.313796503597402</c:v>
                </c:pt>
                <c:pt idx="49">
                  <c:v>43.149968717992309</c:v>
                </c:pt>
                <c:pt idx="50">
                  <c:v>9.2254628788214152E-2</c:v>
                </c:pt>
                <c:pt idx="51">
                  <c:v>19.903227378416339</c:v>
                </c:pt>
                <c:pt idx="52">
                  <c:v>19.901841346418951</c:v>
                </c:pt>
                <c:pt idx="53">
                  <c:v>9.0808683005161539E-2</c:v>
                </c:pt>
                <c:pt idx="54">
                  <c:v>39.046350092801731</c:v>
                </c:pt>
                <c:pt idx="55">
                  <c:v>44.535849365417377</c:v>
                </c:pt>
                <c:pt idx="56">
                  <c:v>45.992968071205539</c:v>
                </c:pt>
                <c:pt idx="57">
                  <c:v>42.838502164615782</c:v>
                </c:pt>
                <c:pt idx="58">
                  <c:v>8.8394986791536179E-2</c:v>
                </c:pt>
                <c:pt idx="59">
                  <c:v>19.99756745720515</c:v>
                </c:pt>
                <c:pt idx="60">
                  <c:v>20.010061360802499</c:v>
                </c:pt>
                <c:pt idx="61">
                  <c:v>8.9556771796196671E-2</c:v>
                </c:pt>
                <c:pt idx="62">
                  <c:v>38.746852756000592</c:v>
                </c:pt>
                <c:pt idx="63">
                  <c:v>44.820148157817307</c:v>
                </c:pt>
                <c:pt idx="64">
                  <c:v>10.62471475561615</c:v>
                </c:pt>
                <c:pt idx="65">
                  <c:v>8.6595865420531437E-2</c:v>
                </c:pt>
                <c:pt idx="66">
                  <c:v>9.0949977200943943E-2</c:v>
                </c:pt>
                <c:pt idx="67">
                  <c:v>10.25127739519812</c:v>
                </c:pt>
                <c:pt idx="68">
                  <c:v>10.57831886099884</c:v>
                </c:pt>
                <c:pt idx="69">
                  <c:v>9.063254201319064E-2</c:v>
                </c:pt>
                <c:pt idx="70">
                  <c:v>9.0097115794196686E-2</c:v>
                </c:pt>
                <c:pt idx="71">
                  <c:v>10.23942458360689</c:v>
                </c:pt>
                <c:pt idx="72">
                  <c:v>5.9608038436039346</c:v>
                </c:pt>
                <c:pt idx="73">
                  <c:v>8.9724829792976329E-2</c:v>
                </c:pt>
                <c:pt idx="74">
                  <c:v>8.5430754197295719E-2</c:v>
                </c:pt>
                <c:pt idx="75">
                  <c:v>6.1627671206020747</c:v>
                </c:pt>
                <c:pt idx="76">
                  <c:v>5.9465081564034339</c:v>
                </c:pt>
                <c:pt idx="77">
                  <c:v>8.5503013408742806E-2</c:v>
                </c:pt>
                <c:pt idx="78">
                  <c:v>9.0098150004632727E-2</c:v>
                </c:pt>
                <c:pt idx="79">
                  <c:v>6.2007173118065113</c:v>
                </c:pt>
                <c:pt idx="80">
                  <c:v>8.6686517787165879E-2</c:v>
                </c:pt>
                <c:pt idx="81">
                  <c:v>6.0395425010006871</c:v>
                </c:pt>
                <c:pt idx="82">
                  <c:v>5.7514120011939669</c:v>
                </c:pt>
                <c:pt idx="83">
                  <c:v>8.9138180599547881E-2</c:v>
                </c:pt>
                <c:pt idx="84">
                  <c:v>8.716366258449848E-2</c:v>
                </c:pt>
                <c:pt idx="85">
                  <c:v>6.0477503160014754</c:v>
                </c:pt>
                <c:pt idx="86">
                  <c:v>5.7520365777891129</c:v>
                </c:pt>
                <c:pt idx="87">
                  <c:v>8.6515732610132498E-2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D70-40B0-B394-12C29A56AC6C}"/>
            </c:ext>
          </c:extLst>
        </c:ser>
        <c:ser>
          <c:idx val="7"/>
          <c:order val="3"/>
          <c:tx>
            <c:strRef>
              <c:f>'Pure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Decorrelation'!$AF$3:$AF$290</c:f>
              <c:numCache>
                <c:formatCode>General</c:formatCode>
                <c:ptCount val="288"/>
                <c:pt idx="0">
                  <c:v>0.64966481601586568</c:v>
                </c:pt>
                <c:pt idx="1">
                  <c:v>1.006978882593103</c:v>
                </c:pt>
                <c:pt idx="2">
                  <c:v>0.87457475018454711</c:v>
                </c:pt>
                <c:pt idx="3">
                  <c:v>0.73520258598728105</c:v>
                </c:pt>
                <c:pt idx="4">
                  <c:v>0.63772712238132956</c:v>
                </c:pt>
                <c:pt idx="5">
                  <c:v>1.060734959016554</c:v>
                </c:pt>
                <c:pt idx="6">
                  <c:v>1.045747132005636</c:v>
                </c:pt>
                <c:pt idx="7">
                  <c:v>0.77378958219196647</c:v>
                </c:pt>
                <c:pt idx="8">
                  <c:v>0.59751908261096109</c:v>
                </c:pt>
                <c:pt idx="9">
                  <c:v>0.60196096099680285</c:v>
                </c:pt>
                <c:pt idx="10">
                  <c:v>0.60300687140552323</c:v>
                </c:pt>
                <c:pt idx="11">
                  <c:v>0.60335366335930307</c:v>
                </c:pt>
                <c:pt idx="12">
                  <c:v>0.59615630762418736</c:v>
                </c:pt>
                <c:pt idx="13">
                  <c:v>0.59384951459942381</c:v>
                </c:pt>
                <c:pt idx="14">
                  <c:v>0.60396469805855302</c:v>
                </c:pt>
                <c:pt idx="15">
                  <c:v>0.60567207079147922</c:v>
                </c:pt>
                <c:pt idx="16">
                  <c:v>0.71464905277825896</c:v>
                </c:pt>
                <c:pt idx="17">
                  <c:v>0.90312176937004551</c:v>
                </c:pt>
                <c:pt idx="18">
                  <c:v>0.97941264942055573</c:v>
                </c:pt>
                <c:pt idx="19">
                  <c:v>0.75331778140971439</c:v>
                </c:pt>
                <c:pt idx="20">
                  <c:v>0.6000251661753282</c:v>
                </c:pt>
                <c:pt idx="21">
                  <c:v>0.60032808178802954</c:v>
                </c:pt>
                <c:pt idx="22">
                  <c:v>0.59974134258227418</c:v>
                </c:pt>
                <c:pt idx="23">
                  <c:v>0.60449478905647991</c:v>
                </c:pt>
                <c:pt idx="24">
                  <c:v>0.59191273039905357</c:v>
                </c:pt>
                <c:pt idx="25">
                  <c:v>0.60832179842982437</c:v>
                </c:pt>
                <c:pt idx="26">
                  <c:v>0.59971106060547752</c:v>
                </c:pt>
                <c:pt idx="27">
                  <c:v>0.60288107718806716</c:v>
                </c:pt>
                <c:pt idx="28">
                  <c:v>0.59923086556373162</c:v>
                </c:pt>
                <c:pt idx="29">
                  <c:v>0.59547484638169412</c:v>
                </c:pt>
                <c:pt idx="30">
                  <c:v>0.59736341277603056</c:v>
                </c:pt>
                <c:pt idx="31">
                  <c:v>0.59809968901099642</c:v>
                </c:pt>
                <c:pt idx="32">
                  <c:v>4.0608085429761562</c:v>
                </c:pt>
                <c:pt idx="33">
                  <c:v>4.0553623816231266</c:v>
                </c:pt>
                <c:pt idx="34">
                  <c:v>1.302636029431596</c:v>
                </c:pt>
                <c:pt idx="35">
                  <c:v>1.3170882901991721</c:v>
                </c:pt>
                <c:pt idx="36">
                  <c:v>1.2955145531916059</c:v>
                </c:pt>
                <c:pt idx="37">
                  <c:v>1.280071676569059</c:v>
                </c:pt>
                <c:pt idx="38">
                  <c:v>4.052613926213235</c:v>
                </c:pt>
                <c:pt idx="39">
                  <c:v>4.0379231962142512</c:v>
                </c:pt>
                <c:pt idx="40">
                  <c:v>4.0657530766213306</c:v>
                </c:pt>
                <c:pt idx="41">
                  <c:v>4.037804200232495</c:v>
                </c:pt>
                <c:pt idx="42">
                  <c:v>1.282058316178154</c:v>
                </c:pt>
                <c:pt idx="43">
                  <c:v>1.3012751253787429</c:v>
                </c:pt>
                <c:pt idx="44">
                  <c:v>1.29896332458593</c:v>
                </c:pt>
                <c:pt idx="45">
                  <c:v>1.276614256971516</c:v>
                </c:pt>
                <c:pt idx="46">
                  <c:v>4.0324952187831524</c:v>
                </c:pt>
                <c:pt idx="47">
                  <c:v>4.0440038674161771</c:v>
                </c:pt>
                <c:pt idx="48">
                  <c:v>4.0567971930140629</c:v>
                </c:pt>
                <c:pt idx="49">
                  <c:v>4.0703015992185101</c:v>
                </c:pt>
                <c:pt idx="50">
                  <c:v>1.2986433247919189</c:v>
                </c:pt>
                <c:pt idx="51">
                  <c:v>1.316154993360396</c:v>
                </c:pt>
                <c:pt idx="52">
                  <c:v>1.2896907093818299</c:v>
                </c:pt>
                <c:pt idx="53">
                  <c:v>1.2943405116209761</c:v>
                </c:pt>
                <c:pt idx="54">
                  <c:v>4.0576843630056816</c:v>
                </c:pt>
                <c:pt idx="55">
                  <c:v>4.0815067478222771</c:v>
                </c:pt>
                <c:pt idx="56">
                  <c:v>4.0808951032231562</c:v>
                </c:pt>
                <c:pt idx="57">
                  <c:v>4.0703795856214127</c:v>
                </c:pt>
                <c:pt idx="58">
                  <c:v>1.289799648383632</c:v>
                </c:pt>
                <c:pt idx="59">
                  <c:v>1.326395601802506</c:v>
                </c:pt>
                <c:pt idx="60">
                  <c:v>1.309719355602283</c:v>
                </c:pt>
                <c:pt idx="61">
                  <c:v>1.2819340956397349</c:v>
                </c:pt>
                <c:pt idx="62">
                  <c:v>4.0747933453763832</c:v>
                </c:pt>
                <c:pt idx="63">
                  <c:v>4.0506167036248373</c:v>
                </c:pt>
                <c:pt idx="64">
                  <c:v>0.60519877542974432</c:v>
                </c:pt>
                <c:pt idx="65">
                  <c:v>0.60306340537499636</c:v>
                </c:pt>
                <c:pt idx="66">
                  <c:v>0.60274212637450542</c:v>
                </c:pt>
                <c:pt idx="67">
                  <c:v>0.60400760422926392</c:v>
                </c:pt>
                <c:pt idx="68">
                  <c:v>0.60302821177756416</c:v>
                </c:pt>
                <c:pt idx="69">
                  <c:v>0.60381734321126712</c:v>
                </c:pt>
                <c:pt idx="70">
                  <c:v>0.60113892753142861</c:v>
                </c:pt>
                <c:pt idx="71">
                  <c:v>0.61506624160101642</c:v>
                </c:pt>
                <c:pt idx="72">
                  <c:v>0.60558542977087204</c:v>
                </c:pt>
                <c:pt idx="73">
                  <c:v>0.61311347599839794</c:v>
                </c:pt>
                <c:pt idx="74">
                  <c:v>0.59901466256706049</c:v>
                </c:pt>
                <c:pt idx="75">
                  <c:v>0.60432724163401874</c:v>
                </c:pt>
                <c:pt idx="76">
                  <c:v>0.60516170081682508</c:v>
                </c:pt>
                <c:pt idx="77">
                  <c:v>0.6077693300438114</c:v>
                </c:pt>
                <c:pt idx="78">
                  <c:v>0.61586236499715596</c:v>
                </c:pt>
                <c:pt idx="79">
                  <c:v>0.61342476283898573</c:v>
                </c:pt>
                <c:pt idx="80">
                  <c:v>0.62923131642164665</c:v>
                </c:pt>
                <c:pt idx="81">
                  <c:v>0.60084356560837482</c:v>
                </c:pt>
                <c:pt idx="82">
                  <c:v>0.60079887699102985</c:v>
                </c:pt>
                <c:pt idx="83">
                  <c:v>0.60830435940297323</c:v>
                </c:pt>
                <c:pt idx="84">
                  <c:v>0.59954136398155244</c:v>
                </c:pt>
                <c:pt idx="85">
                  <c:v>0.59578417094890024</c:v>
                </c:pt>
                <c:pt idx="86">
                  <c:v>0.60394300780026244</c:v>
                </c:pt>
                <c:pt idx="87">
                  <c:v>0.59808919382048775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D70-40B0-B394-12C29A56AC6C}"/>
            </c:ext>
          </c:extLst>
        </c:ser>
        <c:ser>
          <c:idx val="9"/>
          <c:order val="4"/>
          <c:tx>
            <c:strRef>
              <c:f>'Pure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Decorrelation'!$AH$3:$AH$290</c:f>
              <c:numCache>
                <c:formatCode>General</c:formatCode>
                <c:ptCount val="288"/>
                <c:pt idx="0">
                  <c:v>3.018649353191722</c:v>
                </c:pt>
                <c:pt idx="1">
                  <c:v>6.5587723976931996E-3</c:v>
                </c:pt>
                <c:pt idx="2">
                  <c:v>5.6487909983842814E-3</c:v>
                </c:pt>
                <c:pt idx="3">
                  <c:v>3.0647336235851981</c:v>
                </c:pt>
                <c:pt idx="4">
                  <c:v>2.9820079693803558</c:v>
                </c:pt>
                <c:pt idx="5">
                  <c:v>6.23069540597492E-3</c:v>
                </c:pt>
                <c:pt idx="6">
                  <c:v>6.5930263954214197E-3</c:v>
                </c:pt>
                <c:pt idx="7">
                  <c:v>3.0152599149965682</c:v>
                </c:pt>
                <c:pt idx="8">
                  <c:v>3.0463296050089408</c:v>
                </c:pt>
                <c:pt idx="9">
                  <c:v>4.1911653708665998E-3</c:v>
                </c:pt>
                <c:pt idx="10">
                  <c:v>4.5998696121386604E-3</c:v>
                </c:pt>
                <c:pt idx="11">
                  <c:v>3.1144307262031359</c:v>
                </c:pt>
                <c:pt idx="12">
                  <c:v>2.9589446509955448</c:v>
                </c:pt>
                <c:pt idx="13">
                  <c:v>4.2481479933484797E-3</c:v>
                </c:pt>
                <c:pt idx="14">
                  <c:v>4.6321024186908614E-3</c:v>
                </c:pt>
                <c:pt idx="15">
                  <c:v>3.0622540095937438</c:v>
                </c:pt>
                <c:pt idx="16">
                  <c:v>3.0766914789914148</c:v>
                </c:pt>
                <c:pt idx="17">
                  <c:v>8.5368521860799997E-3</c:v>
                </c:pt>
                <c:pt idx="18">
                  <c:v>7.3708314099348807E-3</c:v>
                </c:pt>
                <c:pt idx="19">
                  <c:v>3.144094739190769</c:v>
                </c:pt>
                <c:pt idx="20">
                  <c:v>3.0791467225877569</c:v>
                </c:pt>
                <c:pt idx="21">
                  <c:v>5.8743759989738006E-3</c:v>
                </c:pt>
                <c:pt idx="22">
                  <c:v>4.4165891944430201E-3</c:v>
                </c:pt>
                <c:pt idx="23">
                  <c:v>3.2574980805977249</c:v>
                </c:pt>
                <c:pt idx="24">
                  <c:v>3.0098483365844002</c:v>
                </c:pt>
                <c:pt idx="25">
                  <c:v>4.3693281942978196E-3</c:v>
                </c:pt>
                <c:pt idx="26">
                  <c:v>4.2694844072684E-3</c:v>
                </c:pt>
                <c:pt idx="27">
                  <c:v>3.0465113179991019</c:v>
                </c:pt>
                <c:pt idx="28">
                  <c:v>3.1635054943966678</c:v>
                </c:pt>
                <c:pt idx="29">
                  <c:v>5.4741781787015402E-3</c:v>
                </c:pt>
                <c:pt idx="30">
                  <c:v>4.2861391906625999E-3</c:v>
                </c:pt>
                <c:pt idx="31">
                  <c:v>3.2350505993701519</c:v>
                </c:pt>
                <c:pt idx="32">
                  <c:v>25.029642142390369</c:v>
                </c:pt>
                <c:pt idx="33">
                  <c:v>19.22354383600177</c:v>
                </c:pt>
                <c:pt idx="34">
                  <c:v>5.3905991953797404E-3</c:v>
                </c:pt>
                <c:pt idx="35">
                  <c:v>12.399883874796799</c:v>
                </c:pt>
                <c:pt idx="36">
                  <c:v>13.010893755988221</c:v>
                </c:pt>
                <c:pt idx="37">
                  <c:v>5.2546452265232399E-3</c:v>
                </c:pt>
                <c:pt idx="38">
                  <c:v>18.49666276719654</c:v>
                </c:pt>
                <c:pt idx="39">
                  <c:v>24.19852677381132</c:v>
                </c:pt>
                <c:pt idx="40">
                  <c:v>25.6889039214002</c:v>
                </c:pt>
                <c:pt idx="41">
                  <c:v>19.865320755203719</c:v>
                </c:pt>
                <c:pt idx="42">
                  <c:v>5.4053629864938002E-3</c:v>
                </c:pt>
                <c:pt idx="43">
                  <c:v>12.597255700803361</c:v>
                </c:pt>
                <c:pt idx="44">
                  <c:v>13.41781243538717</c:v>
                </c:pt>
                <c:pt idx="45">
                  <c:v>5.2720964071340396E-3</c:v>
                </c:pt>
                <c:pt idx="46">
                  <c:v>19.25893983038841</c:v>
                </c:pt>
                <c:pt idx="47">
                  <c:v>25.13823713320307</c:v>
                </c:pt>
                <c:pt idx="48">
                  <c:v>25.25920473041479</c:v>
                </c:pt>
                <c:pt idx="49">
                  <c:v>19.522593020193749</c:v>
                </c:pt>
                <c:pt idx="50">
                  <c:v>7.2449652012437204E-3</c:v>
                </c:pt>
                <c:pt idx="51">
                  <c:v>12.66251800219761</c:v>
                </c:pt>
                <c:pt idx="52">
                  <c:v>13.023475514189339</c:v>
                </c:pt>
                <c:pt idx="53">
                  <c:v>5.3815057966857599E-3</c:v>
                </c:pt>
                <c:pt idx="54">
                  <c:v>19.244655031594451</c:v>
                </c:pt>
                <c:pt idx="55">
                  <c:v>25.084206694597381</c:v>
                </c:pt>
                <c:pt idx="56">
                  <c:v>25.091253655008039</c:v>
                </c:pt>
                <c:pt idx="57">
                  <c:v>19.466873322403991</c:v>
                </c:pt>
                <c:pt idx="58">
                  <c:v>6.8263182067311804E-3</c:v>
                </c:pt>
                <c:pt idx="59">
                  <c:v>12.62499883219134</c:v>
                </c:pt>
                <c:pt idx="60">
                  <c:v>13.115896676585541</c:v>
                </c:pt>
                <c:pt idx="61">
                  <c:v>6.8239693995564591E-3</c:v>
                </c:pt>
                <c:pt idx="62">
                  <c:v>18.636360599810718</c:v>
                </c:pt>
                <c:pt idx="63">
                  <c:v>24.440293306182141</c:v>
                </c:pt>
                <c:pt idx="64">
                  <c:v>3.075868673215155</c:v>
                </c:pt>
                <c:pt idx="65">
                  <c:v>4.5934075955301207E-3</c:v>
                </c:pt>
                <c:pt idx="66">
                  <c:v>5.3189835976808798E-3</c:v>
                </c:pt>
                <c:pt idx="67">
                  <c:v>3.0951992652262561</c:v>
                </c:pt>
                <c:pt idx="68">
                  <c:v>3.0984166450100021</c:v>
                </c:pt>
                <c:pt idx="69">
                  <c:v>4.5246696216053803E-3</c:v>
                </c:pt>
                <c:pt idx="70">
                  <c:v>4.3171029887161599E-3</c:v>
                </c:pt>
                <c:pt idx="71">
                  <c:v>3.092081848799717</c:v>
                </c:pt>
                <c:pt idx="72">
                  <c:v>5.3506900249980394</c:v>
                </c:pt>
                <c:pt idx="73">
                  <c:v>4.5064175850711204E-3</c:v>
                </c:pt>
                <c:pt idx="74">
                  <c:v>4.8721808125264596E-3</c:v>
                </c:pt>
                <c:pt idx="75">
                  <c:v>5.5026276801945642</c:v>
                </c:pt>
                <c:pt idx="76">
                  <c:v>5.3707511926186271</c:v>
                </c:pt>
                <c:pt idx="77">
                  <c:v>4.4657710124738192E-3</c:v>
                </c:pt>
                <c:pt idx="78">
                  <c:v>4.8925234004854601E-3</c:v>
                </c:pt>
                <c:pt idx="79">
                  <c:v>5.4761090955696998</c:v>
                </c:pt>
                <c:pt idx="80">
                  <c:v>6.6909860121085792E-3</c:v>
                </c:pt>
                <c:pt idx="81">
                  <c:v>5.3436174278031103</c:v>
                </c:pt>
                <c:pt idx="82">
                  <c:v>5.1709509675973093</c:v>
                </c:pt>
                <c:pt idx="83">
                  <c:v>6.4164037932641403E-3</c:v>
                </c:pt>
                <c:pt idx="84">
                  <c:v>5.9415910160168601E-3</c:v>
                </c:pt>
                <c:pt idx="85">
                  <c:v>5.3478972412063737</c:v>
                </c:pt>
                <c:pt idx="86">
                  <c:v>5.1978248139843348</c:v>
                </c:pt>
                <c:pt idx="87">
                  <c:v>6.0175340040586403E-3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D70-40B0-B394-12C29A56A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Decorrelation'!$Z$3:$Z$290</c:f>
              <c:numCache>
                <c:formatCode>General</c:formatCode>
                <c:ptCount val="288"/>
                <c:pt idx="0">
                  <c:v>1.044628380599897</c:v>
                </c:pt>
                <c:pt idx="1">
                  <c:v>1.5667453187750651</c:v>
                </c:pt>
                <c:pt idx="2">
                  <c:v>1.620403215487022</c:v>
                </c:pt>
                <c:pt idx="3">
                  <c:v>1.128263267013244</c:v>
                </c:pt>
                <c:pt idx="4">
                  <c:v>0.99415190845029433</c:v>
                </c:pt>
                <c:pt idx="5">
                  <c:v>2.1514621311449451</c:v>
                </c:pt>
                <c:pt idx="6">
                  <c:v>1.9678078255732541</c:v>
                </c:pt>
                <c:pt idx="7">
                  <c:v>1.280736945185345</c:v>
                </c:pt>
                <c:pt idx="8">
                  <c:v>0.72915468553546814</c:v>
                </c:pt>
                <c:pt idx="9">
                  <c:v>1.232437420170754</c:v>
                </c:pt>
                <c:pt idx="10">
                  <c:v>1.223292566789314</c:v>
                </c:pt>
                <c:pt idx="11">
                  <c:v>0.71543103356380011</c:v>
                </c:pt>
                <c:pt idx="12">
                  <c:v>0.7136617310112342</c:v>
                </c:pt>
                <c:pt idx="13">
                  <c:v>1.1978749609552319</c:v>
                </c:pt>
                <c:pt idx="14">
                  <c:v>1.19952322919853</c:v>
                </c:pt>
                <c:pt idx="15">
                  <c:v>0.72386470319470386</c:v>
                </c:pt>
                <c:pt idx="16">
                  <c:v>1.0289290178101509</c:v>
                </c:pt>
                <c:pt idx="17">
                  <c:v>1.484583278535865</c:v>
                </c:pt>
                <c:pt idx="18">
                  <c:v>1.829063069401309</c:v>
                </c:pt>
                <c:pt idx="19">
                  <c:v>1.4013353633461521</c:v>
                </c:pt>
                <c:pt idx="20">
                  <c:v>0.77897605004254733</c:v>
                </c:pt>
                <c:pt idx="21">
                  <c:v>1.1357987728202721</c:v>
                </c:pt>
                <c:pt idx="22">
                  <c:v>1.1571626441902481</c:v>
                </c:pt>
                <c:pt idx="23">
                  <c:v>0.78010884460527452</c:v>
                </c:pt>
                <c:pt idx="24">
                  <c:v>0.79583377357339491</c:v>
                </c:pt>
                <c:pt idx="25">
                  <c:v>1.149771167407744</c:v>
                </c:pt>
                <c:pt idx="26">
                  <c:v>1.1833976864116269</c:v>
                </c:pt>
                <c:pt idx="27">
                  <c:v>0.78847254539141431</c:v>
                </c:pt>
                <c:pt idx="28">
                  <c:v>0.79327505598776038</c:v>
                </c:pt>
                <c:pt idx="29">
                  <c:v>1.1328584545874041</c:v>
                </c:pt>
                <c:pt idx="30">
                  <c:v>1.137446973228361</c:v>
                </c:pt>
                <c:pt idx="31">
                  <c:v>0.77932651380542661</c:v>
                </c:pt>
                <c:pt idx="32">
                  <c:v>2.6013889796216971</c:v>
                </c:pt>
                <c:pt idx="33">
                  <c:v>2.583847250405233</c:v>
                </c:pt>
                <c:pt idx="34">
                  <c:v>10.964926973229741</c:v>
                </c:pt>
                <c:pt idx="35">
                  <c:v>1.588647245790344</c:v>
                </c:pt>
                <c:pt idx="36">
                  <c:v>1.7961384417372761</c:v>
                </c:pt>
                <c:pt idx="37">
                  <c:v>10.828279015375299</c:v>
                </c:pt>
                <c:pt idx="38">
                  <c:v>3.3032989373896271</c:v>
                </c:pt>
                <c:pt idx="39">
                  <c:v>3.2518067786470062</c:v>
                </c:pt>
                <c:pt idx="40">
                  <c:v>2.4574951877817508</c:v>
                </c:pt>
                <c:pt idx="41">
                  <c:v>2.3678584886598402</c:v>
                </c:pt>
                <c:pt idx="42">
                  <c:v>7.2131907722097823</c:v>
                </c:pt>
                <c:pt idx="43">
                  <c:v>1.127146326610819</c:v>
                </c:pt>
                <c:pt idx="44">
                  <c:v>1.114631558198016</c:v>
                </c:pt>
                <c:pt idx="45">
                  <c:v>7.2287217047996819</c:v>
                </c:pt>
                <c:pt idx="46">
                  <c:v>2.3085348395747132</c:v>
                </c:pt>
                <c:pt idx="47">
                  <c:v>2.3379362690495329</c:v>
                </c:pt>
                <c:pt idx="48">
                  <c:v>2.4315343737485819</c:v>
                </c:pt>
                <c:pt idx="49">
                  <c:v>2.365309531928506</c:v>
                </c:pt>
                <c:pt idx="50">
                  <c:v>7.1685810959315859</c:v>
                </c:pt>
                <c:pt idx="51">
                  <c:v>1.110734838433564</c:v>
                </c:pt>
                <c:pt idx="52">
                  <c:v>1.1362548347911801</c:v>
                </c:pt>
                <c:pt idx="53">
                  <c:v>7.2960362815298136</c:v>
                </c:pt>
                <c:pt idx="54">
                  <c:v>2.34013095520204</c:v>
                </c:pt>
                <c:pt idx="55">
                  <c:v>2.373780308151618</c:v>
                </c:pt>
                <c:pt idx="56">
                  <c:v>2.4782030796166512</c:v>
                </c:pt>
                <c:pt idx="57">
                  <c:v>2.3770208170288241</c:v>
                </c:pt>
                <c:pt idx="58">
                  <c:v>7.1767656123731287</c:v>
                </c:pt>
                <c:pt idx="59">
                  <c:v>1.1352102094562719</c:v>
                </c:pt>
                <c:pt idx="60">
                  <c:v>1.1342135604238139</c:v>
                </c:pt>
                <c:pt idx="61">
                  <c:v>7.1808065991732288</c:v>
                </c:pt>
                <c:pt idx="62">
                  <c:v>2.2988274470204488</c:v>
                </c:pt>
                <c:pt idx="63">
                  <c:v>2.379995240003336</c:v>
                </c:pt>
                <c:pt idx="64">
                  <c:v>0.72317143119871619</c:v>
                </c:pt>
                <c:pt idx="65">
                  <c:v>1.2112090768176129</c:v>
                </c:pt>
                <c:pt idx="66">
                  <c:v>1.227810692950152</c:v>
                </c:pt>
                <c:pt idx="67">
                  <c:v>0.7426399018149823</c:v>
                </c:pt>
                <c:pt idx="68">
                  <c:v>0.72056683113332842</c:v>
                </c:pt>
                <c:pt idx="69">
                  <c:v>1.2232744946028109</c:v>
                </c:pt>
                <c:pt idx="70">
                  <c:v>1.195455047988798</c:v>
                </c:pt>
                <c:pt idx="71">
                  <c:v>0.73899310539709406</c:v>
                </c:pt>
                <c:pt idx="72">
                  <c:v>0.60780287089291962</c:v>
                </c:pt>
                <c:pt idx="73">
                  <c:v>1.5275680772378111</c:v>
                </c:pt>
                <c:pt idx="74">
                  <c:v>1.5195351382135409</c:v>
                </c:pt>
                <c:pt idx="75">
                  <c:v>0.6112173460191116</c:v>
                </c:pt>
                <c:pt idx="76">
                  <c:v>0.60936147299362342</c:v>
                </c:pt>
                <c:pt idx="77">
                  <c:v>1.517983992793597</c:v>
                </c:pt>
                <c:pt idx="78">
                  <c:v>1.547983264003415</c:v>
                </c:pt>
                <c:pt idx="79">
                  <c:v>0.61667534058215101</c:v>
                </c:pt>
                <c:pt idx="80">
                  <c:v>1.488286139373667</c:v>
                </c:pt>
                <c:pt idx="81">
                  <c:v>0.65831924061058089</c:v>
                </c:pt>
                <c:pt idx="82">
                  <c:v>0.64972147056832907</c:v>
                </c:pt>
                <c:pt idx="83">
                  <c:v>1.478825468150899</c:v>
                </c:pt>
                <c:pt idx="84">
                  <c:v>1.503489053505473</c:v>
                </c:pt>
                <c:pt idx="85">
                  <c:v>0.65412038356298585</c:v>
                </c:pt>
                <c:pt idx="86">
                  <c:v>0.65178018241422253</c:v>
                </c:pt>
                <c:pt idx="87">
                  <c:v>1.4875846781535069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44-4B58-A729-F38429C0D4B5}"/>
            </c:ext>
          </c:extLst>
        </c:ser>
        <c:ser>
          <c:idx val="3"/>
          <c:order val="1"/>
          <c:tx>
            <c:strRef>
              <c:f>'Pure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Decorrelation'!$AC$3:$AC$290</c:f>
              <c:numCache>
                <c:formatCode>General</c:formatCode>
                <c:ptCount val="288"/>
                <c:pt idx="0">
                  <c:v>0.81491748358821492</c:v>
                </c:pt>
                <c:pt idx="1">
                  <c:v>2.1626785425993149</c:v>
                </c:pt>
                <c:pt idx="2">
                  <c:v>2.608620431390591</c:v>
                </c:pt>
                <c:pt idx="3">
                  <c:v>0.90281388838775456</c:v>
                </c:pt>
                <c:pt idx="4">
                  <c:v>0.68559433561167682</c:v>
                </c:pt>
                <c:pt idx="5">
                  <c:v>2.6898839509580279</c:v>
                </c:pt>
                <c:pt idx="6">
                  <c:v>2.1718963721941691</c:v>
                </c:pt>
                <c:pt idx="7">
                  <c:v>0.69980418778141029</c:v>
                </c:pt>
                <c:pt idx="8">
                  <c:v>0.65431405722629277</c:v>
                </c:pt>
                <c:pt idx="9">
                  <c:v>2.1687336984032299</c:v>
                </c:pt>
                <c:pt idx="10">
                  <c:v>2.271860728180036</c:v>
                </c:pt>
                <c:pt idx="11">
                  <c:v>0.676916083827382</c:v>
                </c:pt>
                <c:pt idx="12">
                  <c:v>0.81821565458085388</c:v>
                </c:pt>
                <c:pt idx="13">
                  <c:v>1.8133027179865171</c:v>
                </c:pt>
                <c:pt idx="14">
                  <c:v>2.1146947738190649</c:v>
                </c:pt>
                <c:pt idx="15">
                  <c:v>0.61516546221100721</c:v>
                </c:pt>
                <c:pt idx="16">
                  <c:v>0.85593130522174765</c:v>
                </c:pt>
                <c:pt idx="17">
                  <c:v>2.2973906670056752</c:v>
                </c:pt>
                <c:pt idx="18">
                  <c:v>2.3523708395834548</c:v>
                </c:pt>
                <c:pt idx="19">
                  <c:v>0.84640794520382767</c:v>
                </c:pt>
                <c:pt idx="20">
                  <c:v>0.78833958000177518</c:v>
                </c:pt>
                <c:pt idx="21">
                  <c:v>1.9002328188216779</c:v>
                </c:pt>
                <c:pt idx="22">
                  <c:v>2.2120071226265279</c:v>
                </c:pt>
                <c:pt idx="23">
                  <c:v>0.7213356227672193</c:v>
                </c:pt>
                <c:pt idx="24">
                  <c:v>0.6409889487782493</c:v>
                </c:pt>
                <c:pt idx="25">
                  <c:v>2.1887999862257859</c:v>
                </c:pt>
                <c:pt idx="26">
                  <c:v>2.0821856480382852</c:v>
                </c:pt>
                <c:pt idx="27">
                  <c:v>0.70875308958929961</c:v>
                </c:pt>
                <c:pt idx="28">
                  <c:v>0.67879423577105624</c:v>
                </c:pt>
                <c:pt idx="29">
                  <c:v>2.06214645964792</c:v>
                </c:pt>
                <c:pt idx="30">
                  <c:v>1.734881901356857</c:v>
                </c:pt>
                <c:pt idx="31">
                  <c:v>0.68186272478778842</c:v>
                </c:pt>
                <c:pt idx="32">
                  <c:v>1.9145292778091969</c:v>
                </c:pt>
                <c:pt idx="33">
                  <c:v>1.87573947921046</c:v>
                </c:pt>
                <c:pt idx="34">
                  <c:v>21.39380527821486</c:v>
                </c:pt>
                <c:pt idx="35">
                  <c:v>1.202416210022057</c:v>
                </c:pt>
                <c:pt idx="36">
                  <c:v>1.23505203621462</c:v>
                </c:pt>
                <c:pt idx="37">
                  <c:v>20.150301109009892</c:v>
                </c:pt>
                <c:pt idx="38">
                  <c:v>1.5939526722067969</c:v>
                </c:pt>
                <c:pt idx="39">
                  <c:v>2.0328891941928311</c:v>
                </c:pt>
                <c:pt idx="40">
                  <c:v>1.880885799817043</c:v>
                </c:pt>
                <c:pt idx="41">
                  <c:v>1.550162831804482</c:v>
                </c:pt>
                <c:pt idx="42">
                  <c:v>17.002093174378391</c:v>
                </c:pt>
                <c:pt idx="43">
                  <c:v>1.1182388289947991</c:v>
                </c:pt>
                <c:pt idx="44">
                  <c:v>1.220961924409494</c:v>
                </c:pt>
                <c:pt idx="45">
                  <c:v>20.266994010790949</c:v>
                </c:pt>
                <c:pt idx="46">
                  <c:v>1.522350891568931</c:v>
                </c:pt>
                <c:pt idx="47">
                  <c:v>1.9480722562177111</c:v>
                </c:pt>
                <c:pt idx="48">
                  <c:v>1.868560732802143</c:v>
                </c:pt>
                <c:pt idx="49">
                  <c:v>1.5900856754218691</c:v>
                </c:pt>
                <c:pt idx="50">
                  <c:v>19.535138279182139</c:v>
                </c:pt>
                <c:pt idx="51">
                  <c:v>1.1267920648271681</c:v>
                </c:pt>
                <c:pt idx="52">
                  <c:v>1.1880383642041119</c:v>
                </c:pt>
                <c:pt idx="53">
                  <c:v>19.130667741002981</c:v>
                </c:pt>
                <c:pt idx="54">
                  <c:v>1.4778260852035601</c:v>
                </c:pt>
                <c:pt idx="55">
                  <c:v>1.827982347417856</c:v>
                </c:pt>
                <c:pt idx="56">
                  <c:v>1.762327622412704</c:v>
                </c:pt>
                <c:pt idx="57">
                  <c:v>1.5447667969972829</c:v>
                </c:pt>
                <c:pt idx="58">
                  <c:v>17.00399768720963</c:v>
                </c:pt>
                <c:pt idx="59">
                  <c:v>1.109521573630627</c:v>
                </c:pt>
                <c:pt idx="60">
                  <c:v>1.1635010861966291</c:v>
                </c:pt>
                <c:pt idx="61">
                  <c:v>17.661907700618031</c:v>
                </c:pt>
                <c:pt idx="62">
                  <c:v>1.482007778598927</c:v>
                </c:pt>
                <c:pt idx="63">
                  <c:v>1.8019181679817851</c:v>
                </c:pt>
                <c:pt idx="64">
                  <c:v>0.74042766076163391</c:v>
                </c:pt>
                <c:pt idx="65">
                  <c:v>2.488066258002072</c:v>
                </c:pt>
                <c:pt idx="66">
                  <c:v>2.6387133483891381</c:v>
                </c:pt>
                <c:pt idx="67">
                  <c:v>0.71655176416388711</c:v>
                </c:pt>
                <c:pt idx="68">
                  <c:v>0.65885454678209499</c:v>
                </c:pt>
                <c:pt idx="69">
                  <c:v>1.726997928589117</c:v>
                </c:pt>
                <c:pt idx="70">
                  <c:v>1.6850351144326849</c:v>
                </c:pt>
                <c:pt idx="71">
                  <c:v>0.63871801942586903</c:v>
                </c:pt>
                <c:pt idx="72">
                  <c:v>0.59881927904789334</c:v>
                </c:pt>
                <c:pt idx="73">
                  <c:v>2.5997485086088998</c:v>
                </c:pt>
                <c:pt idx="74">
                  <c:v>2.570482363237534</c:v>
                </c:pt>
                <c:pt idx="75">
                  <c:v>0.61504290620796387</c:v>
                </c:pt>
                <c:pt idx="76">
                  <c:v>0.63691846799338236</c:v>
                </c:pt>
                <c:pt idx="77">
                  <c:v>2.766081212012796</c:v>
                </c:pt>
                <c:pt idx="78">
                  <c:v>2.7595352726057172</c:v>
                </c:pt>
                <c:pt idx="79">
                  <c:v>0.60727377019356932</c:v>
                </c:pt>
                <c:pt idx="80">
                  <c:v>2.7640079261967911</c:v>
                </c:pt>
                <c:pt idx="81">
                  <c:v>0.67276418837718666</c:v>
                </c:pt>
                <c:pt idx="82">
                  <c:v>0.67607697817729784</c:v>
                </c:pt>
                <c:pt idx="83">
                  <c:v>2.6454382646246808</c:v>
                </c:pt>
                <c:pt idx="84">
                  <c:v>2.594388237391831</c:v>
                </c:pt>
                <c:pt idx="85">
                  <c:v>0.63347905520349745</c:v>
                </c:pt>
                <c:pt idx="86">
                  <c:v>0.6169055039936211</c:v>
                </c:pt>
                <c:pt idx="87">
                  <c:v>2.537024530197959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44-4B58-A729-F38429C0D4B5}"/>
            </c:ext>
          </c:extLst>
        </c:ser>
        <c:ser>
          <c:idx val="5"/>
          <c:order val="2"/>
          <c:tx>
            <c:strRef>
              <c:f>'Pure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Decorrelation'!$AE$3:$AE$290</c:f>
              <c:numCache>
                <c:formatCode>General</c:formatCode>
                <c:ptCount val="288"/>
                <c:pt idx="0">
                  <c:v>0.54676063684746623</c:v>
                </c:pt>
                <c:pt idx="1">
                  <c:v>1.5036620618309831</c:v>
                </c:pt>
                <c:pt idx="2">
                  <c:v>1.298583844595123</c:v>
                </c:pt>
                <c:pt idx="3">
                  <c:v>0.60928690598811952</c:v>
                </c:pt>
                <c:pt idx="4">
                  <c:v>0.54034475897205991</c:v>
                </c:pt>
                <c:pt idx="5">
                  <c:v>1.587632929615211</c:v>
                </c:pt>
                <c:pt idx="6">
                  <c:v>1.511962540005334</c:v>
                </c:pt>
                <c:pt idx="7">
                  <c:v>0.64639424412744118</c:v>
                </c:pt>
                <c:pt idx="8">
                  <c:v>0.50079419016838078</c:v>
                </c:pt>
                <c:pt idx="9">
                  <c:v>0.9217909546452574</c:v>
                </c:pt>
                <c:pt idx="10">
                  <c:v>0.92664038902148604</c:v>
                </c:pt>
                <c:pt idx="11">
                  <c:v>0.51174601040547718</c:v>
                </c:pt>
                <c:pt idx="12">
                  <c:v>0.50715327705256641</c:v>
                </c:pt>
                <c:pt idx="13">
                  <c:v>0.9167301818379201</c:v>
                </c:pt>
                <c:pt idx="14">
                  <c:v>0.91097069560782984</c:v>
                </c:pt>
                <c:pt idx="15">
                  <c:v>0.5254944606567733</c:v>
                </c:pt>
                <c:pt idx="16">
                  <c:v>0.64396073379321028</c:v>
                </c:pt>
                <c:pt idx="17">
                  <c:v>1.253291865857318</c:v>
                </c:pt>
                <c:pt idx="18">
                  <c:v>1.386723203759175</c:v>
                </c:pt>
                <c:pt idx="19">
                  <c:v>0.70231023941887538</c:v>
                </c:pt>
                <c:pt idx="20">
                  <c:v>0.58274360694922511</c:v>
                </c:pt>
                <c:pt idx="21">
                  <c:v>0.8725881988299079</c:v>
                </c:pt>
                <c:pt idx="22">
                  <c:v>0.8475299359764904</c:v>
                </c:pt>
                <c:pt idx="23">
                  <c:v>0.58088819535914804</c:v>
                </c:pt>
                <c:pt idx="24">
                  <c:v>0.59598647480597722</c:v>
                </c:pt>
                <c:pt idx="25">
                  <c:v>0.87639600400580098</c:v>
                </c:pt>
                <c:pt idx="26">
                  <c:v>0.86638196021085601</c:v>
                </c:pt>
                <c:pt idx="27">
                  <c:v>0.59107374961022285</c:v>
                </c:pt>
                <c:pt idx="28">
                  <c:v>0.59531419702107091</c:v>
                </c:pt>
                <c:pt idx="29">
                  <c:v>0.8496555406134576</c:v>
                </c:pt>
                <c:pt idx="30">
                  <c:v>0.8624624719843268</c:v>
                </c:pt>
                <c:pt idx="31">
                  <c:v>0.58463999062078076</c:v>
                </c:pt>
                <c:pt idx="32">
                  <c:v>1.806609174527694</c:v>
                </c:pt>
                <c:pt idx="33">
                  <c:v>1.894838543015066</c:v>
                </c:pt>
                <c:pt idx="34">
                  <c:v>7.4284935926552862</c:v>
                </c:pt>
                <c:pt idx="35">
                  <c:v>0.70676409223815428</c:v>
                </c:pt>
                <c:pt idx="36">
                  <c:v>0.71212414401816204</c:v>
                </c:pt>
                <c:pt idx="37">
                  <c:v>7.2858869053423403</c:v>
                </c:pt>
                <c:pt idx="38">
                  <c:v>1.857626690587495</c:v>
                </c:pt>
                <c:pt idx="39">
                  <c:v>1.732126210816205</c:v>
                </c:pt>
                <c:pt idx="40">
                  <c:v>1.81892616340192</c:v>
                </c:pt>
                <c:pt idx="41">
                  <c:v>1.893413761374541</c:v>
                </c:pt>
                <c:pt idx="42">
                  <c:v>7.3031116557423958</c:v>
                </c:pt>
                <c:pt idx="43">
                  <c:v>0.69760586975608019</c:v>
                </c:pt>
                <c:pt idx="44">
                  <c:v>0.70178630780428652</c:v>
                </c:pt>
                <c:pt idx="45">
                  <c:v>7.3413073726231231</c:v>
                </c:pt>
                <c:pt idx="46">
                  <c:v>1.8523471495485859</c:v>
                </c:pt>
                <c:pt idx="47">
                  <c:v>1.726958057458978</c:v>
                </c:pt>
                <c:pt idx="48">
                  <c:v>1.806239461631048</c:v>
                </c:pt>
                <c:pt idx="49">
                  <c:v>1.8926909017842259</c:v>
                </c:pt>
                <c:pt idx="50">
                  <c:v>7.3039774494362062</c:v>
                </c:pt>
                <c:pt idx="51">
                  <c:v>0.69758239818038414</c:v>
                </c:pt>
                <c:pt idx="52">
                  <c:v>0.69975563921034334</c:v>
                </c:pt>
                <c:pt idx="53">
                  <c:v>7.3687454122351479</c:v>
                </c:pt>
                <c:pt idx="54">
                  <c:v>1.858904282399453</c:v>
                </c:pt>
                <c:pt idx="55">
                  <c:v>1.7451669941889121</c:v>
                </c:pt>
                <c:pt idx="56">
                  <c:v>1.8287549739936371</c:v>
                </c:pt>
                <c:pt idx="57">
                  <c:v>1.8964821888017469</c:v>
                </c:pt>
                <c:pt idx="58">
                  <c:v>7.2614102259860376</c:v>
                </c:pt>
                <c:pt idx="59">
                  <c:v>0.70809335183585065</c:v>
                </c:pt>
                <c:pt idx="60">
                  <c:v>0.70622638439526786</c:v>
                </c:pt>
                <c:pt idx="61">
                  <c:v>7.2546119718113911</c:v>
                </c:pt>
                <c:pt idx="62">
                  <c:v>1.851789646258112</c:v>
                </c:pt>
                <c:pt idx="63">
                  <c:v>1.74378451280063</c:v>
                </c:pt>
                <c:pt idx="64">
                  <c:v>0.52998230266384783</c:v>
                </c:pt>
                <c:pt idx="65">
                  <c:v>0.96800183263840156</c:v>
                </c:pt>
                <c:pt idx="66">
                  <c:v>0.97415646666195244</c:v>
                </c:pt>
                <c:pt idx="67">
                  <c:v>0.53263638459611684</c:v>
                </c:pt>
                <c:pt idx="68">
                  <c:v>0.52647622398799288</c:v>
                </c:pt>
                <c:pt idx="69">
                  <c:v>0.96482831477187569</c:v>
                </c:pt>
                <c:pt idx="70">
                  <c:v>0.96233976660296316</c:v>
                </c:pt>
                <c:pt idx="71">
                  <c:v>0.53222619487205525</c:v>
                </c:pt>
                <c:pt idx="72">
                  <c:v>0.41645664682146161</c:v>
                </c:pt>
                <c:pt idx="73">
                  <c:v>1.5701946335844701</c:v>
                </c:pt>
                <c:pt idx="74">
                  <c:v>1.452138242998626</c:v>
                </c:pt>
                <c:pt idx="75">
                  <c:v>0.43180885282345122</c:v>
                </c:pt>
                <c:pt idx="76">
                  <c:v>0.41964977438328782</c:v>
                </c:pt>
                <c:pt idx="77">
                  <c:v>1.5059293669764879</c:v>
                </c:pt>
                <c:pt idx="78">
                  <c:v>1.4806001860415561</c:v>
                </c:pt>
                <c:pt idx="79">
                  <c:v>0.42268970276927581</c:v>
                </c:pt>
                <c:pt idx="80">
                  <c:v>1.4586701041553169</c:v>
                </c:pt>
                <c:pt idx="81">
                  <c:v>0.46769435501191758</c:v>
                </c:pt>
                <c:pt idx="82">
                  <c:v>0.46281216938514258</c:v>
                </c:pt>
                <c:pt idx="83">
                  <c:v>1.430531592073385</c:v>
                </c:pt>
                <c:pt idx="84">
                  <c:v>1.470424654416274</c:v>
                </c:pt>
                <c:pt idx="85">
                  <c:v>0.46383990019094201</c:v>
                </c:pt>
                <c:pt idx="86">
                  <c:v>0.46553886835463337</c:v>
                </c:pt>
                <c:pt idx="87">
                  <c:v>1.4366914083599109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44-4B58-A729-F38429C0D4B5}"/>
            </c:ext>
          </c:extLst>
        </c:ser>
        <c:ser>
          <c:idx val="7"/>
          <c:order val="3"/>
          <c:tx>
            <c:strRef>
              <c:f>'Pure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Decorrelation'!$AG$3:$AG$290</c:f>
              <c:numCache>
                <c:formatCode>General</c:formatCode>
                <c:ptCount val="288"/>
                <c:pt idx="0">
                  <c:v>0.87985839642351493</c:v>
                </c:pt>
                <c:pt idx="1">
                  <c:v>1.3986718255211601</c:v>
                </c:pt>
                <c:pt idx="2">
                  <c:v>1.174047107645311</c:v>
                </c:pt>
                <c:pt idx="3">
                  <c:v>0.98216501944698398</c:v>
                </c:pt>
                <c:pt idx="4">
                  <c:v>0.85588800808181986</c:v>
                </c:pt>
                <c:pt idx="5">
                  <c:v>1.3411536341183821</c:v>
                </c:pt>
                <c:pt idx="6">
                  <c:v>1.2686716428725049</c:v>
                </c:pt>
                <c:pt idx="7">
                  <c:v>1.0489964329754</c:v>
                </c:pt>
                <c:pt idx="8">
                  <c:v>0.80324661348713566</c:v>
                </c:pt>
                <c:pt idx="9">
                  <c:v>0.83824955788441002</c:v>
                </c:pt>
                <c:pt idx="10">
                  <c:v>0.83680162143427883</c:v>
                </c:pt>
                <c:pt idx="11">
                  <c:v>0.81288661560975017</c:v>
                </c:pt>
                <c:pt idx="12">
                  <c:v>0.81484563343692573</c:v>
                </c:pt>
                <c:pt idx="13">
                  <c:v>0.84024122976697979</c:v>
                </c:pt>
                <c:pt idx="14">
                  <c:v>0.83820697383489462</c:v>
                </c:pt>
                <c:pt idx="15">
                  <c:v>0.82201113034971063</c:v>
                </c:pt>
                <c:pt idx="16">
                  <c:v>0.8962460748734884</c:v>
                </c:pt>
                <c:pt idx="17">
                  <c:v>1.236981888965238</c:v>
                </c:pt>
                <c:pt idx="18">
                  <c:v>1.340563553175889</c:v>
                </c:pt>
                <c:pt idx="19">
                  <c:v>1.000079854310024</c:v>
                </c:pt>
                <c:pt idx="20">
                  <c:v>0.80908206000458449</c:v>
                </c:pt>
                <c:pt idx="21">
                  <c:v>0.83815682078711684</c:v>
                </c:pt>
                <c:pt idx="22">
                  <c:v>0.8319017282570712</c:v>
                </c:pt>
                <c:pt idx="23">
                  <c:v>0.80894613271811977</c:v>
                </c:pt>
                <c:pt idx="24">
                  <c:v>0.80713665205985308</c:v>
                </c:pt>
                <c:pt idx="25">
                  <c:v>0.85328917630249634</c:v>
                </c:pt>
                <c:pt idx="26">
                  <c:v>0.84115660609677434</c:v>
                </c:pt>
                <c:pt idx="27">
                  <c:v>0.81959238341078167</c:v>
                </c:pt>
                <c:pt idx="28">
                  <c:v>0.81760058499639854</c:v>
                </c:pt>
                <c:pt idx="29">
                  <c:v>0.83250384568236768</c:v>
                </c:pt>
                <c:pt idx="30">
                  <c:v>0.83147654517088088</c:v>
                </c:pt>
                <c:pt idx="31">
                  <c:v>0.81367084523662925</c:v>
                </c:pt>
                <c:pt idx="32">
                  <c:v>3.321646571392193</c:v>
                </c:pt>
                <c:pt idx="33">
                  <c:v>3.345191618474201</c:v>
                </c:pt>
                <c:pt idx="34">
                  <c:v>2.3799946298706351</c:v>
                </c:pt>
                <c:pt idx="35">
                  <c:v>2.0838955785380682</c:v>
                </c:pt>
                <c:pt idx="36">
                  <c:v>2.069708774518221</c:v>
                </c:pt>
                <c:pt idx="37">
                  <c:v>2.3680523286690009</c:v>
                </c:pt>
                <c:pt idx="38">
                  <c:v>3.3321409395430241</c:v>
                </c:pt>
                <c:pt idx="39">
                  <c:v>3.32756851160666</c:v>
                </c:pt>
                <c:pt idx="40">
                  <c:v>3.3350663352059202</c:v>
                </c:pt>
                <c:pt idx="41">
                  <c:v>3.3238249283982442</c:v>
                </c:pt>
                <c:pt idx="42">
                  <c:v>2.3606729607912711</c:v>
                </c:pt>
                <c:pt idx="43">
                  <c:v>2.070445136446506</c:v>
                </c:pt>
                <c:pt idx="44">
                  <c:v>2.0562105753109789</c:v>
                </c:pt>
                <c:pt idx="45">
                  <c:v>2.3630402809591029</c:v>
                </c:pt>
                <c:pt idx="46">
                  <c:v>3.3131126965512521</c:v>
                </c:pt>
                <c:pt idx="47">
                  <c:v>3.3228114411467691</c:v>
                </c:pt>
                <c:pt idx="48">
                  <c:v>3.3167550482205121</c:v>
                </c:pt>
                <c:pt idx="49">
                  <c:v>3.3462397827766841</c:v>
                </c:pt>
                <c:pt idx="50">
                  <c:v>2.380828963697422</c:v>
                </c:pt>
                <c:pt idx="51">
                  <c:v>2.0759792905882928</c:v>
                </c:pt>
                <c:pt idx="52">
                  <c:v>2.06960169528611</c:v>
                </c:pt>
                <c:pt idx="53">
                  <c:v>2.380371984536759</c:v>
                </c:pt>
                <c:pt idx="54">
                  <c:v>3.3338505119434561</c:v>
                </c:pt>
                <c:pt idx="55">
                  <c:v>3.345551730447915</c:v>
                </c:pt>
                <c:pt idx="56">
                  <c:v>3.3458649356500252</c:v>
                </c:pt>
                <c:pt idx="57">
                  <c:v>3.3459717417717911</c:v>
                </c:pt>
                <c:pt idx="58">
                  <c:v>2.365590847970453</c:v>
                </c:pt>
                <c:pt idx="59">
                  <c:v>2.0849186738487329</c:v>
                </c:pt>
                <c:pt idx="60">
                  <c:v>2.0857166193542072</c:v>
                </c:pt>
                <c:pt idx="61">
                  <c:v>2.3801368102314879</c:v>
                </c:pt>
                <c:pt idx="62">
                  <c:v>3.3134986674180249</c:v>
                </c:pt>
                <c:pt idx="63">
                  <c:v>3.325752202200237</c:v>
                </c:pt>
                <c:pt idx="64">
                  <c:v>0.8313495861017145</c:v>
                </c:pt>
                <c:pt idx="65">
                  <c:v>0.85143972994992512</c:v>
                </c:pt>
                <c:pt idx="66">
                  <c:v>0.84479038183344524</c:v>
                </c:pt>
                <c:pt idx="67">
                  <c:v>0.83156227573053909</c:v>
                </c:pt>
                <c:pt idx="68">
                  <c:v>0.81852103867568071</c:v>
                </c:pt>
                <c:pt idx="69">
                  <c:v>0.85023712740512569</c:v>
                </c:pt>
                <c:pt idx="70">
                  <c:v>0.84886467676842581</c:v>
                </c:pt>
                <c:pt idx="71">
                  <c:v>0.82859668316086754</c:v>
                </c:pt>
                <c:pt idx="72">
                  <c:v>0.81779382063541561</c:v>
                </c:pt>
                <c:pt idx="73">
                  <c:v>0.85801904171239585</c:v>
                </c:pt>
                <c:pt idx="74">
                  <c:v>0.84215615451103076</c:v>
                </c:pt>
                <c:pt idx="75">
                  <c:v>0.83528281723847608</c:v>
                </c:pt>
                <c:pt idx="76">
                  <c:v>0.82031157873570915</c:v>
                </c:pt>
                <c:pt idx="77">
                  <c:v>0.85992699908092618</c:v>
                </c:pt>
                <c:pt idx="78">
                  <c:v>0.86341477913083509</c:v>
                </c:pt>
                <c:pt idx="79">
                  <c:v>0.8282108583371155</c:v>
                </c:pt>
                <c:pt idx="80">
                  <c:v>0.84752221828093754</c:v>
                </c:pt>
                <c:pt idx="81">
                  <c:v>0.82007460125023501</c:v>
                </c:pt>
                <c:pt idx="82">
                  <c:v>0.81794552151113753</c:v>
                </c:pt>
                <c:pt idx="83">
                  <c:v>0.85603520616423334</c:v>
                </c:pt>
                <c:pt idx="84">
                  <c:v>0.84969309165608142</c:v>
                </c:pt>
                <c:pt idx="85">
                  <c:v>0.81008862620219591</c:v>
                </c:pt>
                <c:pt idx="86">
                  <c:v>0.81900874157436188</c:v>
                </c:pt>
                <c:pt idx="87">
                  <c:v>0.85012240888318047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44-4B58-A729-F38429C0D4B5}"/>
            </c:ext>
          </c:extLst>
        </c:ser>
        <c:ser>
          <c:idx val="9"/>
          <c:order val="4"/>
          <c:tx>
            <c:strRef>
              <c:f>'Pure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Decorrelation'!$AI$3:$AI$290</c:f>
              <c:numCache>
                <c:formatCode>General</c:formatCode>
                <c:ptCount val="288"/>
                <c:pt idx="0">
                  <c:v>1.590310178382788</c:v>
                </c:pt>
                <c:pt idx="1">
                  <c:v>2.7676634014118462</c:v>
                </c:pt>
                <c:pt idx="2">
                  <c:v>2.7615841855993488</c:v>
                </c:pt>
                <c:pt idx="3">
                  <c:v>1.6224597543827259</c:v>
                </c:pt>
                <c:pt idx="4">
                  <c:v>1.5820139048038979</c:v>
                </c:pt>
                <c:pt idx="5">
                  <c:v>2.7446980098728089</c:v>
                </c:pt>
                <c:pt idx="6">
                  <c:v>2.7531457669683732</c:v>
                </c:pt>
                <c:pt idx="7">
                  <c:v>1.622064984845929</c:v>
                </c:pt>
                <c:pt idx="8">
                  <c:v>1.580800881015602</c:v>
                </c:pt>
                <c:pt idx="9">
                  <c:v>2.6785353220184329</c:v>
                </c:pt>
                <c:pt idx="10">
                  <c:v>2.685556118341629</c:v>
                </c:pt>
                <c:pt idx="11">
                  <c:v>1.6087900595739479</c:v>
                </c:pt>
                <c:pt idx="12">
                  <c:v>1.5956875933683481</c:v>
                </c:pt>
                <c:pt idx="13">
                  <c:v>2.6960248239687639</c:v>
                </c:pt>
                <c:pt idx="14">
                  <c:v>2.7064065601443872</c:v>
                </c:pt>
                <c:pt idx="15">
                  <c:v>1.6279479791643101</c:v>
                </c:pt>
                <c:pt idx="16">
                  <c:v>1.660626683011651</c:v>
                </c:pt>
                <c:pt idx="17">
                  <c:v>2.654991025850177</c:v>
                </c:pt>
                <c:pt idx="18">
                  <c:v>2.6785341493901802</c:v>
                </c:pt>
                <c:pt idx="19">
                  <c:v>1.621091391856317</c:v>
                </c:pt>
                <c:pt idx="20">
                  <c:v>1.645438569004182</c:v>
                </c:pt>
                <c:pt idx="21">
                  <c:v>2.5912609552615322</c:v>
                </c:pt>
                <c:pt idx="22">
                  <c:v>2.595376478391699</c:v>
                </c:pt>
                <c:pt idx="23">
                  <c:v>1.6226057442836459</c:v>
                </c:pt>
                <c:pt idx="24">
                  <c:v>1.627418599021621</c:v>
                </c:pt>
                <c:pt idx="25">
                  <c:v>2.6091572534292942</c:v>
                </c:pt>
                <c:pt idx="26">
                  <c:v>2.6620663964306011</c:v>
                </c:pt>
                <c:pt idx="27">
                  <c:v>1.611234470398631</c:v>
                </c:pt>
                <c:pt idx="28">
                  <c:v>1.6430057262070481</c:v>
                </c:pt>
                <c:pt idx="29">
                  <c:v>2.578274632955436</c:v>
                </c:pt>
                <c:pt idx="30">
                  <c:v>2.605747124156915</c:v>
                </c:pt>
                <c:pt idx="31">
                  <c:v>1.611380851606373</c:v>
                </c:pt>
                <c:pt idx="32">
                  <c:v>3.2373911342117929</c:v>
                </c:pt>
                <c:pt idx="33">
                  <c:v>3.142401665728539</c:v>
                </c:pt>
                <c:pt idx="34">
                  <c:v>26.768449348583822</c:v>
                </c:pt>
                <c:pt idx="35">
                  <c:v>1.846502047555987</c:v>
                </c:pt>
                <c:pt idx="36">
                  <c:v>1.907070289552212</c:v>
                </c:pt>
                <c:pt idx="37">
                  <c:v>26.21937570337905</c:v>
                </c:pt>
                <c:pt idx="38">
                  <c:v>3.0500555520411581</c:v>
                </c:pt>
                <c:pt idx="39">
                  <c:v>3.187829932023305</c:v>
                </c:pt>
                <c:pt idx="40">
                  <c:v>3.193398076773156</c:v>
                </c:pt>
                <c:pt idx="41">
                  <c:v>3.099968563439325</c:v>
                </c:pt>
                <c:pt idx="42">
                  <c:v>26.792581088817681</c:v>
                </c:pt>
                <c:pt idx="43">
                  <c:v>1.7927982726483609</c:v>
                </c:pt>
                <c:pt idx="44">
                  <c:v>1.852838304033503</c:v>
                </c:pt>
                <c:pt idx="45">
                  <c:v>26.463199632789479</c:v>
                </c:pt>
                <c:pt idx="46">
                  <c:v>2.9778127319877972</c:v>
                </c:pt>
                <c:pt idx="47">
                  <c:v>3.115988283581101</c:v>
                </c:pt>
                <c:pt idx="48">
                  <c:v>3.145584889431484</c:v>
                </c:pt>
                <c:pt idx="49">
                  <c:v>3.09735500466777</c:v>
                </c:pt>
                <c:pt idx="50">
                  <c:v>26.349465090746531</c:v>
                </c:pt>
                <c:pt idx="51">
                  <c:v>1.784270713559817</c:v>
                </c:pt>
                <c:pt idx="52">
                  <c:v>1.8588174800621351</c:v>
                </c:pt>
                <c:pt idx="53">
                  <c:v>26.02757119539892</c:v>
                </c:pt>
                <c:pt idx="54">
                  <c:v>2.977969241014216</c:v>
                </c:pt>
                <c:pt idx="55">
                  <c:v>3.1256444543949331</c:v>
                </c:pt>
                <c:pt idx="56">
                  <c:v>3.1918162880116139</c:v>
                </c:pt>
                <c:pt idx="57">
                  <c:v>3.155200865375809</c:v>
                </c:pt>
                <c:pt idx="58">
                  <c:v>26.784060043550561</c:v>
                </c:pt>
                <c:pt idx="59">
                  <c:v>1.8107808386674149</c:v>
                </c:pt>
                <c:pt idx="60">
                  <c:v>1.874859538825695</c:v>
                </c:pt>
                <c:pt idx="61">
                  <c:v>26.1244102290133</c:v>
                </c:pt>
                <c:pt idx="62">
                  <c:v>2.993091125728097</c:v>
                </c:pt>
                <c:pt idx="63">
                  <c:v>3.137873988505453</c:v>
                </c:pt>
                <c:pt idx="64">
                  <c:v>1.5995941481785849</c:v>
                </c:pt>
                <c:pt idx="65">
                  <c:v>2.7440839817631062</c:v>
                </c:pt>
                <c:pt idx="66">
                  <c:v>2.6848694164538758</c:v>
                </c:pt>
                <c:pt idx="67">
                  <c:v>1.5530759824556299</c:v>
                </c:pt>
                <c:pt idx="68">
                  <c:v>1.5864441740093751</c:v>
                </c:pt>
                <c:pt idx="69">
                  <c:v>2.7225808812072501</c:v>
                </c:pt>
                <c:pt idx="70">
                  <c:v>2.6777385083143601</c:v>
                </c:pt>
                <c:pt idx="71">
                  <c:v>1.5483700520126149</c:v>
                </c:pt>
                <c:pt idx="72">
                  <c:v>0.93504711439600219</c:v>
                </c:pt>
                <c:pt idx="73">
                  <c:v>4.5590342648094522</c:v>
                </c:pt>
                <c:pt idx="74">
                  <c:v>4.5373499033972617</c:v>
                </c:pt>
                <c:pt idx="75">
                  <c:v>0.92886691418243572</c:v>
                </c:pt>
                <c:pt idx="76">
                  <c:v>0.93149509680224585</c:v>
                </c:pt>
                <c:pt idx="77">
                  <c:v>4.5686173576163132</c:v>
                </c:pt>
                <c:pt idx="78">
                  <c:v>4.5437485114089213</c:v>
                </c:pt>
                <c:pt idx="79">
                  <c:v>0.91730007219593968</c:v>
                </c:pt>
                <c:pt idx="80">
                  <c:v>4.3114833782543416</c:v>
                </c:pt>
                <c:pt idx="81">
                  <c:v>1.061462670564651</c:v>
                </c:pt>
                <c:pt idx="82">
                  <c:v>0.9712284808396362</c:v>
                </c:pt>
                <c:pt idx="83">
                  <c:v>4.2922219684580343</c:v>
                </c:pt>
                <c:pt idx="84">
                  <c:v>4.2498154197935936</c:v>
                </c:pt>
                <c:pt idx="85">
                  <c:v>1.050316814624239</c:v>
                </c:pt>
                <c:pt idx="86">
                  <c:v>0.96679428962524983</c:v>
                </c:pt>
                <c:pt idx="87">
                  <c:v>4.1640871648094624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944-4B58-A729-F38429C0D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Decorrelation'!$N$3:$N$290</c:f>
              <c:numCache>
                <c:formatCode>General</c:formatCode>
                <c:ptCount val="288"/>
                <c:pt idx="0">
                  <c:v>546106.19999999995</c:v>
                </c:pt>
                <c:pt idx="1">
                  <c:v>867067.8</c:v>
                </c:pt>
                <c:pt idx="2">
                  <c:v>871788.2</c:v>
                </c:pt>
                <c:pt idx="3">
                  <c:v>562577.4</c:v>
                </c:pt>
                <c:pt idx="4">
                  <c:v>546106.19999999995</c:v>
                </c:pt>
                <c:pt idx="5">
                  <c:v>867067.8</c:v>
                </c:pt>
                <c:pt idx="6">
                  <c:v>871788.2</c:v>
                </c:pt>
                <c:pt idx="7">
                  <c:v>562577.4</c:v>
                </c:pt>
                <c:pt idx="8">
                  <c:v>546106.19999999995</c:v>
                </c:pt>
                <c:pt idx="9">
                  <c:v>867067.8</c:v>
                </c:pt>
                <c:pt idx="10">
                  <c:v>871788.2</c:v>
                </c:pt>
                <c:pt idx="11">
                  <c:v>562577.4</c:v>
                </c:pt>
                <c:pt idx="12">
                  <c:v>546106.19999999995</c:v>
                </c:pt>
                <c:pt idx="13">
                  <c:v>867067.8</c:v>
                </c:pt>
                <c:pt idx="14">
                  <c:v>871788.2</c:v>
                </c:pt>
                <c:pt idx="15">
                  <c:v>562577.4</c:v>
                </c:pt>
                <c:pt idx="16">
                  <c:v>679321.8</c:v>
                </c:pt>
                <c:pt idx="17">
                  <c:v>808562</c:v>
                </c:pt>
                <c:pt idx="18">
                  <c:v>822661.4</c:v>
                </c:pt>
                <c:pt idx="19">
                  <c:v>670340.6</c:v>
                </c:pt>
                <c:pt idx="20">
                  <c:v>679321.8</c:v>
                </c:pt>
                <c:pt idx="21">
                  <c:v>808562</c:v>
                </c:pt>
                <c:pt idx="22">
                  <c:v>822661.4</c:v>
                </c:pt>
                <c:pt idx="23">
                  <c:v>670340.6</c:v>
                </c:pt>
                <c:pt idx="24">
                  <c:v>679321.8</c:v>
                </c:pt>
                <c:pt idx="25">
                  <c:v>808562</c:v>
                </c:pt>
                <c:pt idx="26">
                  <c:v>822661.4</c:v>
                </c:pt>
                <c:pt idx="27">
                  <c:v>670340.6</c:v>
                </c:pt>
                <c:pt idx="28">
                  <c:v>679321.8</c:v>
                </c:pt>
                <c:pt idx="29">
                  <c:v>808562</c:v>
                </c:pt>
                <c:pt idx="30">
                  <c:v>822661.4</c:v>
                </c:pt>
                <c:pt idx="31">
                  <c:v>670340.6</c:v>
                </c:pt>
                <c:pt idx="32">
                  <c:v>3141644</c:v>
                </c:pt>
                <c:pt idx="33">
                  <c:v>2969514</c:v>
                </c:pt>
                <c:pt idx="34">
                  <c:v>8539019.1999999993</c:v>
                </c:pt>
                <c:pt idx="35">
                  <c:v>831542.2</c:v>
                </c:pt>
                <c:pt idx="36">
                  <c:v>846741</c:v>
                </c:pt>
                <c:pt idx="37">
                  <c:v>8705901.4000000004</c:v>
                </c:pt>
                <c:pt idx="38">
                  <c:v>2908400.6</c:v>
                </c:pt>
                <c:pt idx="39">
                  <c:v>2976245.4</c:v>
                </c:pt>
                <c:pt idx="40">
                  <c:v>3141644</c:v>
                </c:pt>
                <c:pt idx="41">
                  <c:v>2969514</c:v>
                </c:pt>
                <c:pt idx="42">
                  <c:v>8539019.1999999993</c:v>
                </c:pt>
                <c:pt idx="43">
                  <c:v>831542.2</c:v>
                </c:pt>
                <c:pt idx="44">
                  <c:v>846741</c:v>
                </c:pt>
                <c:pt idx="45">
                  <c:v>8705901.4000000004</c:v>
                </c:pt>
                <c:pt idx="46">
                  <c:v>2908400.6</c:v>
                </c:pt>
                <c:pt idx="47">
                  <c:v>2976245.4</c:v>
                </c:pt>
                <c:pt idx="48">
                  <c:v>3141644</c:v>
                </c:pt>
                <c:pt idx="49">
                  <c:v>2969514</c:v>
                </c:pt>
                <c:pt idx="50">
                  <c:v>8539019.1999999993</c:v>
                </c:pt>
                <c:pt idx="51">
                  <c:v>831542.2</c:v>
                </c:pt>
                <c:pt idx="52">
                  <c:v>846741</c:v>
                </c:pt>
                <c:pt idx="53">
                  <c:v>8705901.4000000004</c:v>
                </c:pt>
                <c:pt idx="54">
                  <c:v>2908400.6</c:v>
                </c:pt>
                <c:pt idx="55">
                  <c:v>2976245.4</c:v>
                </c:pt>
                <c:pt idx="56">
                  <c:v>3141644</c:v>
                </c:pt>
                <c:pt idx="57">
                  <c:v>2969514</c:v>
                </c:pt>
                <c:pt idx="58">
                  <c:v>8539019.1999999993</c:v>
                </c:pt>
                <c:pt idx="59">
                  <c:v>831542.2</c:v>
                </c:pt>
                <c:pt idx="60">
                  <c:v>846741</c:v>
                </c:pt>
                <c:pt idx="61">
                  <c:v>8705901.4000000004</c:v>
                </c:pt>
                <c:pt idx="62">
                  <c:v>2908400.6</c:v>
                </c:pt>
                <c:pt idx="63">
                  <c:v>2976245.4</c:v>
                </c:pt>
                <c:pt idx="64">
                  <c:v>571614.4</c:v>
                </c:pt>
                <c:pt idx="65">
                  <c:v>904547.2</c:v>
                </c:pt>
                <c:pt idx="66">
                  <c:v>891256.4</c:v>
                </c:pt>
                <c:pt idx="67">
                  <c:v>578045.6</c:v>
                </c:pt>
                <c:pt idx="68">
                  <c:v>571614.4</c:v>
                </c:pt>
                <c:pt idx="69">
                  <c:v>904547.2</c:v>
                </c:pt>
                <c:pt idx="70">
                  <c:v>891256.4</c:v>
                </c:pt>
                <c:pt idx="71">
                  <c:v>578045.6</c:v>
                </c:pt>
                <c:pt idx="72">
                  <c:v>350362.2</c:v>
                </c:pt>
                <c:pt idx="73">
                  <c:v>1312704.8</c:v>
                </c:pt>
                <c:pt idx="74">
                  <c:v>1350109.6</c:v>
                </c:pt>
                <c:pt idx="75">
                  <c:v>361896.4</c:v>
                </c:pt>
                <c:pt idx="76">
                  <c:v>350362.2</c:v>
                </c:pt>
                <c:pt idx="77">
                  <c:v>1312704.8</c:v>
                </c:pt>
                <c:pt idx="78">
                  <c:v>1350109.6</c:v>
                </c:pt>
                <c:pt idx="79">
                  <c:v>361896.4</c:v>
                </c:pt>
                <c:pt idx="80">
                  <c:v>1270270.3999999999</c:v>
                </c:pt>
                <c:pt idx="81">
                  <c:v>418737.2</c:v>
                </c:pt>
                <c:pt idx="82">
                  <c:v>392125</c:v>
                </c:pt>
                <c:pt idx="83">
                  <c:v>1263909.8</c:v>
                </c:pt>
                <c:pt idx="84">
                  <c:v>1270270.3999999999</c:v>
                </c:pt>
                <c:pt idx="85">
                  <c:v>418737.2</c:v>
                </c:pt>
                <c:pt idx="86">
                  <c:v>392125</c:v>
                </c:pt>
                <c:pt idx="87">
                  <c:v>1263909.8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1B-4100-9A3E-A8E8FDFE3F9A}"/>
            </c:ext>
          </c:extLst>
        </c:ser>
        <c:ser>
          <c:idx val="3"/>
          <c:order val="1"/>
          <c:tx>
            <c:strRef>
              <c:f>'Pure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Decorrelation'!$Q$3:$Q$290</c:f>
              <c:numCache>
                <c:formatCode>General</c:formatCode>
                <c:ptCount val="288"/>
                <c:pt idx="0">
                  <c:v>279021.40000000002</c:v>
                </c:pt>
                <c:pt idx="1">
                  <c:v>1434862.8</c:v>
                </c:pt>
                <c:pt idx="2">
                  <c:v>1476420.2</c:v>
                </c:pt>
                <c:pt idx="3">
                  <c:v>288646.59999999998</c:v>
                </c:pt>
                <c:pt idx="4">
                  <c:v>279021.40000000002</c:v>
                </c:pt>
                <c:pt idx="5">
                  <c:v>1434862.8</c:v>
                </c:pt>
                <c:pt idx="6">
                  <c:v>1476420.2</c:v>
                </c:pt>
                <c:pt idx="7">
                  <c:v>288646.59999999998</c:v>
                </c:pt>
                <c:pt idx="8">
                  <c:v>279021.40000000002</c:v>
                </c:pt>
                <c:pt idx="9">
                  <c:v>1434862.8</c:v>
                </c:pt>
                <c:pt idx="10">
                  <c:v>1476420.2</c:v>
                </c:pt>
                <c:pt idx="11">
                  <c:v>288646.59999999998</c:v>
                </c:pt>
                <c:pt idx="12">
                  <c:v>279021.40000000002</c:v>
                </c:pt>
                <c:pt idx="13">
                  <c:v>1434862.8</c:v>
                </c:pt>
                <c:pt idx="14">
                  <c:v>1476420.2</c:v>
                </c:pt>
                <c:pt idx="15">
                  <c:v>288646.59999999998</c:v>
                </c:pt>
                <c:pt idx="16">
                  <c:v>311309.2</c:v>
                </c:pt>
                <c:pt idx="17">
                  <c:v>1222383</c:v>
                </c:pt>
                <c:pt idx="18">
                  <c:v>1162098.3999999999</c:v>
                </c:pt>
                <c:pt idx="19">
                  <c:v>313021</c:v>
                </c:pt>
                <c:pt idx="20">
                  <c:v>311309.2</c:v>
                </c:pt>
                <c:pt idx="21">
                  <c:v>1222383</c:v>
                </c:pt>
                <c:pt idx="22">
                  <c:v>1162098.3999999999</c:v>
                </c:pt>
                <c:pt idx="23">
                  <c:v>313021</c:v>
                </c:pt>
                <c:pt idx="24">
                  <c:v>311309.2</c:v>
                </c:pt>
                <c:pt idx="25">
                  <c:v>1222383</c:v>
                </c:pt>
                <c:pt idx="26">
                  <c:v>1162098.3999999999</c:v>
                </c:pt>
                <c:pt idx="27">
                  <c:v>313021</c:v>
                </c:pt>
                <c:pt idx="28">
                  <c:v>311309.2</c:v>
                </c:pt>
                <c:pt idx="29">
                  <c:v>1222383</c:v>
                </c:pt>
                <c:pt idx="30">
                  <c:v>1162098.3999999999</c:v>
                </c:pt>
                <c:pt idx="31">
                  <c:v>313021</c:v>
                </c:pt>
                <c:pt idx="32">
                  <c:v>1589853.6</c:v>
                </c:pt>
                <c:pt idx="33">
                  <c:v>1726364.2</c:v>
                </c:pt>
                <c:pt idx="34">
                  <c:v>15574614.4</c:v>
                </c:pt>
                <c:pt idx="35">
                  <c:v>557237.80000000005</c:v>
                </c:pt>
                <c:pt idx="36">
                  <c:v>615730.19999999995</c:v>
                </c:pt>
                <c:pt idx="37">
                  <c:v>15846642.800000001</c:v>
                </c:pt>
                <c:pt idx="38">
                  <c:v>1498953.6</c:v>
                </c:pt>
                <c:pt idx="39">
                  <c:v>1743176.2</c:v>
                </c:pt>
                <c:pt idx="40">
                  <c:v>1589853.6</c:v>
                </c:pt>
                <c:pt idx="41">
                  <c:v>1726364.2</c:v>
                </c:pt>
                <c:pt idx="42">
                  <c:v>15574614.4</c:v>
                </c:pt>
                <c:pt idx="43">
                  <c:v>557237.80000000005</c:v>
                </c:pt>
                <c:pt idx="44">
                  <c:v>615730.19999999995</c:v>
                </c:pt>
                <c:pt idx="45">
                  <c:v>15846642.800000001</c:v>
                </c:pt>
                <c:pt idx="46">
                  <c:v>1498953.6</c:v>
                </c:pt>
                <c:pt idx="47">
                  <c:v>1743176.2</c:v>
                </c:pt>
                <c:pt idx="48">
                  <c:v>1589853.6</c:v>
                </c:pt>
                <c:pt idx="49">
                  <c:v>1726364.2</c:v>
                </c:pt>
                <c:pt idx="50">
                  <c:v>15574614.4</c:v>
                </c:pt>
                <c:pt idx="51">
                  <c:v>557237.80000000005</c:v>
                </c:pt>
                <c:pt idx="52">
                  <c:v>615730.19999999995</c:v>
                </c:pt>
                <c:pt idx="53">
                  <c:v>15846642.800000001</c:v>
                </c:pt>
                <c:pt idx="54">
                  <c:v>1498953.6</c:v>
                </c:pt>
                <c:pt idx="55">
                  <c:v>1743176.2</c:v>
                </c:pt>
                <c:pt idx="56">
                  <c:v>1589853.6</c:v>
                </c:pt>
                <c:pt idx="57">
                  <c:v>1726364.2</c:v>
                </c:pt>
                <c:pt idx="58">
                  <c:v>15574614.4</c:v>
                </c:pt>
                <c:pt idx="59">
                  <c:v>557237.80000000005</c:v>
                </c:pt>
                <c:pt idx="60">
                  <c:v>615730.19999999995</c:v>
                </c:pt>
                <c:pt idx="61">
                  <c:v>15846642.800000001</c:v>
                </c:pt>
                <c:pt idx="62">
                  <c:v>1498953.6</c:v>
                </c:pt>
                <c:pt idx="63">
                  <c:v>1743176.2</c:v>
                </c:pt>
                <c:pt idx="64">
                  <c:v>297856.59999999998</c:v>
                </c:pt>
                <c:pt idx="65">
                  <c:v>1426750.8</c:v>
                </c:pt>
                <c:pt idx="66">
                  <c:v>1403059</c:v>
                </c:pt>
                <c:pt idx="67">
                  <c:v>304470.2</c:v>
                </c:pt>
                <c:pt idx="68">
                  <c:v>297856.59999999998</c:v>
                </c:pt>
                <c:pt idx="69">
                  <c:v>1426750.8</c:v>
                </c:pt>
                <c:pt idx="70">
                  <c:v>1403059</c:v>
                </c:pt>
                <c:pt idx="71">
                  <c:v>304470.2</c:v>
                </c:pt>
                <c:pt idx="72">
                  <c:v>235189.4</c:v>
                </c:pt>
                <c:pt idx="73">
                  <c:v>2964600.6</c:v>
                </c:pt>
                <c:pt idx="74">
                  <c:v>2900064.2</c:v>
                </c:pt>
                <c:pt idx="75">
                  <c:v>230349.4</c:v>
                </c:pt>
                <c:pt idx="76">
                  <c:v>235189.4</c:v>
                </c:pt>
                <c:pt idx="77">
                  <c:v>2964600.6</c:v>
                </c:pt>
                <c:pt idx="78">
                  <c:v>2900064.2</c:v>
                </c:pt>
                <c:pt idx="79">
                  <c:v>230349.4</c:v>
                </c:pt>
                <c:pt idx="80">
                  <c:v>3079201.8</c:v>
                </c:pt>
                <c:pt idx="81">
                  <c:v>304835.59999999998</c:v>
                </c:pt>
                <c:pt idx="82">
                  <c:v>297072.59999999998</c:v>
                </c:pt>
                <c:pt idx="83">
                  <c:v>3028225.6</c:v>
                </c:pt>
                <c:pt idx="84">
                  <c:v>3079201.8</c:v>
                </c:pt>
                <c:pt idx="85">
                  <c:v>304835.59999999998</c:v>
                </c:pt>
                <c:pt idx="86">
                  <c:v>297072.59999999998</c:v>
                </c:pt>
                <c:pt idx="87">
                  <c:v>3028225.6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1B-4100-9A3E-A8E8FDFE3F9A}"/>
            </c:ext>
          </c:extLst>
        </c:ser>
        <c:ser>
          <c:idx val="5"/>
          <c:order val="2"/>
          <c:tx>
            <c:strRef>
              <c:f>'Pure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Decorrelation'!$S$3:$S$290</c:f>
              <c:numCache>
                <c:formatCode>General</c:formatCode>
                <c:ptCount val="288"/>
                <c:pt idx="0">
                  <c:v>126105.60000000001</c:v>
                </c:pt>
                <c:pt idx="1">
                  <c:v>928338</c:v>
                </c:pt>
                <c:pt idx="2">
                  <c:v>948870.8</c:v>
                </c:pt>
                <c:pt idx="3">
                  <c:v>119639.2</c:v>
                </c:pt>
                <c:pt idx="4">
                  <c:v>126105.60000000001</c:v>
                </c:pt>
                <c:pt idx="5">
                  <c:v>928338</c:v>
                </c:pt>
                <c:pt idx="6">
                  <c:v>948870.8</c:v>
                </c:pt>
                <c:pt idx="7">
                  <c:v>119639.2</c:v>
                </c:pt>
                <c:pt idx="8">
                  <c:v>126105.60000000001</c:v>
                </c:pt>
                <c:pt idx="9">
                  <c:v>928338</c:v>
                </c:pt>
                <c:pt idx="10">
                  <c:v>948870.8</c:v>
                </c:pt>
                <c:pt idx="11">
                  <c:v>119639.2</c:v>
                </c:pt>
                <c:pt idx="12">
                  <c:v>126105.60000000001</c:v>
                </c:pt>
                <c:pt idx="13">
                  <c:v>928338</c:v>
                </c:pt>
                <c:pt idx="14">
                  <c:v>948870.8</c:v>
                </c:pt>
                <c:pt idx="15">
                  <c:v>119639.2</c:v>
                </c:pt>
                <c:pt idx="16">
                  <c:v>174079.8</c:v>
                </c:pt>
                <c:pt idx="17">
                  <c:v>826031.8</c:v>
                </c:pt>
                <c:pt idx="18">
                  <c:v>830047.8</c:v>
                </c:pt>
                <c:pt idx="19">
                  <c:v>179476</c:v>
                </c:pt>
                <c:pt idx="20">
                  <c:v>174079.8</c:v>
                </c:pt>
                <c:pt idx="21">
                  <c:v>826031.8</c:v>
                </c:pt>
                <c:pt idx="22">
                  <c:v>830047.8</c:v>
                </c:pt>
                <c:pt idx="23">
                  <c:v>179476</c:v>
                </c:pt>
                <c:pt idx="24">
                  <c:v>174079.8</c:v>
                </c:pt>
                <c:pt idx="25">
                  <c:v>826031.8</c:v>
                </c:pt>
                <c:pt idx="26">
                  <c:v>830047.8</c:v>
                </c:pt>
                <c:pt idx="27">
                  <c:v>179476</c:v>
                </c:pt>
                <c:pt idx="28">
                  <c:v>174079.8</c:v>
                </c:pt>
                <c:pt idx="29">
                  <c:v>826031.8</c:v>
                </c:pt>
                <c:pt idx="30">
                  <c:v>830047.8</c:v>
                </c:pt>
                <c:pt idx="31">
                  <c:v>179476</c:v>
                </c:pt>
                <c:pt idx="32">
                  <c:v>1845855.4</c:v>
                </c:pt>
                <c:pt idx="33">
                  <c:v>1863090.4</c:v>
                </c:pt>
                <c:pt idx="34">
                  <c:v>9133539.4000000004</c:v>
                </c:pt>
                <c:pt idx="35">
                  <c:v>266482.59999999998</c:v>
                </c:pt>
                <c:pt idx="36">
                  <c:v>276876.40000000002</c:v>
                </c:pt>
                <c:pt idx="37">
                  <c:v>9286908.4000000004</c:v>
                </c:pt>
                <c:pt idx="38">
                  <c:v>1830577</c:v>
                </c:pt>
                <c:pt idx="39">
                  <c:v>1789258.8</c:v>
                </c:pt>
                <c:pt idx="40">
                  <c:v>1845855.4</c:v>
                </c:pt>
                <c:pt idx="41">
                  <c:v>1863090.4</c:v>
                </c:pt>
                <c:pt idx="42">
                  <c:v>9133539.4000000004</c:v>
                </c:pt>
                <c:pt idx="43">
                  <c:v>266482.59999999998</c:v>
                </c:pt>
                <c:pt idx="44">
                  <c:v>276876.40000000002</c:v>
                </c:pt>
                <c:pt idx="45">
                  <c:v>9286908.4000000004</c:v>
                </c:pt>
                <c:pt idx="46">
                  <c:v>1830577</c:v>
                </c:pt>
                <c:pt idx="47">
                  <c:v>1789258.8</c:v>
                </c:pt>
                <c:pt idx="48">
                  <c:v>1845855.4</c:v>
                </c:pt>
                <c:pt idx="49">
                  <c:v>1863090.4</c:v>
                </c:pt>
                <c:pt idx="50">
                  <c:v>9133539.4000000004</c:v>
                </c:pt>
                <c:pt idx="51">
                  <c:v>266482.59999999998</c:v>
                </c:pt>
                <c:pt idx="52">
                  <c:v>276876.40000000002</c:v>
                </c:pt>
                <c:pt idx="53">
                  <c:v>9286908.4000000004</c:v>
                </c:pt>
                <c:pt idx="54">
                  <c:v>1830577</c:v>
                </c:pt>
                <c:pt idx="55">
                  <c:v>1789258.8</c:v>
                </c:pt>
                <c:pt idx="56">
                  <c:v>1845855.4</c:v>
                </c:pt>
                <c:pt idx="57">
                  <c:v>1863090.4</c:v>
                </c:pt>
                <c:pt idx="58">
                  <c:v>9133539.4000000004</c:v>
                </c:pt>
                <c:pt idx="59">
                  <c:v>266482.59999999998</c:v>
                </c:pt>
                <c:pt idx="60">
                  <c:v>276876.40000000002</c:v>
                </c:pt>
                <c:pt idx="61">
                  <c:v>9286908.4000000004</c:v>
                </c:pt>
                <c:pt idx="62">
                  <c:v>1830577</c:v>
                </c:pt>
                <c:pt idx="63">
                  <c:v>1789258.8</c:v>
                </c:pt>
                <c:pt idx="64">
                  <c:v>133426</c:v>
                </c:pt>
                <c:pt idx="65">
                  <c:v>997481</c:v>
                </c:pt>
                <c:pt idx="66">
                  <c:v>994919.4</c:v>
                </c:pt>
                <c:pt idx="67">
                  <c:v>132558.6</c:v>
                </c:pt>
                <c:pt idx="68">
                  <c:v>133426</c:v>
                </c:pt>
                <c:pt idx="69">
                  <c:v>997481</c:v>
                </c:pt>
                <c:pt idx="70">
                  <c:v>994919.4</c:v>
                </c:pt>
                <c:pt idx="71">
                  <c:v>132558.6</c:v>
                </c:pt>
                <c:pt idx="72">
                  <c:v>56150.6</c:v>
                </c:pt>
                <c:pt idx="73">
                  <c:v>1857211.6</c:v>
                </c:pt>
                <c:pt idx="74">
                  <c:v>1843907.8</c:v>
                </c:pt>
                <c:pt idx="75">
                  <c:v>54937.8</c:v>
                </c:pt>
                <c:pt idx="76">
                  <c:v>56150.6</c:v>
                </c:pt>
                <c:pt idx="77">
                  <c:v>1857211.6</c:v>
                </c:pt>
                <c:pt idx="78">
                  <c:v>1843907.8</c:v>
                </c:pt>
                <c:pt idx="79">
                  <c:v>54937.8</c:v>
                </c:pt>
                <c:pt idx="80">
                  <c:v>1769772.8</c:v>
                </c:pt>
                <c:pt idx="81">
                  <c:v>108897</c:v>
                </c:pt>
                <c:pt idx="82">
                  <c:v>111121.4</c:v>
                </c:pt>
                <c:pt idx="83">
                  <c:v>1766585.8</c:v>
                </c:pt>
                <c:pt idx="84">
                  <c:v>1769772.8</c:v>
                </c:pt>
                <c:pt idx="85">
                  <c:v>108897</c:v>
                </c:pt>
                <c:pt idx="86">
                  <c:v>111121.4</c:v>
                </c:pt>
                <c:pt idx="87">
                  <c:v>1766585.8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1B-4100-9A3E-A8E8FDFE3F9A}"/>
            </c:ext>
          </c:extLst>
        </c:ser>
        <c:ser>
          <c:idx val="7"/>
          <c:order val="3"/>
          <c:tx>
            <c:strRef>
              <c:f>'Pure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Decorrelation'!$U$3:$U$290</c:f>
              <c:numCache>
                <c:formatCode>General</c:formatCode>
                <c:ptCount val="288"/>
                <c:pt idx="0">
                  <c:v>2286809.6</c:v>
                </c:pt>
                <c:pt idx="1">
                  <c:v>2332242</c:v>
                </c:pt>
                <c:pt idx="2">
                  <c:v>2338180.7999999998</c:v>
                </c:pt>
                <c:pt idx="3">
                  <c:v>2284802.2000000002</c:v>
                </c:pt>
                <c:pt idx="4">
                  <c:v>2286809.6</c:v>
                </c:pt>
                <c:pt idx="5">
                  <c:v>2332242</c:v>
                </c:pt>
                <c:pt idx="6">
                  <c:v>2338180.7999999998</c:v>
                </c:pt>
                <c:pt idx="7">
                  <c:v>2284802.2000000002</c:v>
                </c:pt>
                <c:pt idx="8">
                  <c:v>2286809.6</c:v>
                </c:pt>
                <c:pt idx="9">
                  <c:v>2332242</c:v>
                </c:pt>
                <c:pt idx="10">
                  <c:v>2338180.7999999998</c:v>
                </c:pt>
                <c:pt idx="11">
                  <c:v>2284802.2000000002</c:v>
                </c:pt>
                <c:pt idx="12">
                  <c:v>2286809.6</c:v>
                </c:pt>
                <c:pt idx="13">
                  <c:v>2332242</c:v>
                </c:pt>
                <c:pt idx="14">
                  <c:v>2338180.7999999998</c:v>
                </c:pt>
                <c:pt idx="15">
                  <c:v>2284802.2000000002</c:v>
                </c:pt>
                <c:pt idx="16">
                  <c:v>2278906.4</c:v>
                </c:pt>
                <c:pt idx="17">
                  <c:v>2327938.2000000002</c:v>
                </c:pt>
                <c:pt idx="18">
                  <c:v>2328609.6</c:v>
                </c:pt>
                <c:pt idx="19">
                  <c:v>2284009.2000000002</c:v>
                </c:pt>
                <c:pt idx="20">
                  <c:v>2278906.4</c:v>
                </c:pt>
                <c:pt idx="21">
                  <c:v>2327938.2000000002</c:v>
                </c:pt>
                <c:pt idx="22">
                  <c:v>2328609.6</c:v>
                </c:pt>
                <c:pt idx="23">
                  <c:v>2284009.2000000002</c:v>
                </c:pt>
                <c:pt idx="24">
                  <c:v>2278906.4</c:v>
                </c:pt>
                <c:pt idx="25">
                  <c:v>2327938.2000000002</c:v>
                </c:pt>
                <c:pt idx="26">
                  <c:v>2328609.6</c:v>
                </c:pt>
                <c:pt idx="27">
                  <c:v>2284009.2000000002</c:v>
                </c:pt>
                <c:pt idx="28">
                  <c:v>2278906.4</c:v>
                </c:pt>
                <c:pt idx="29">
                  <c:v>2327938.2000000002</c:v>
                </c:pt>
                <c:pt idx="30">
                  <c:v>2328609.6</c:v>
                </c:pt>
                <c:pt idx="31">
                  <c:v>2284009.2000000002</c:v>
                </c:pt>
                <c:pt idx="32">
                  <c:v>5116624.4000000004</c:v>
                </c:pt>
                <c:pt idx="33">
                  <c:v>5135157.4000000004</c:v>
                </c:pt>
                <c:pt idx="34">
                  <c:v>3724242.8</c:v>
                </c:pt>
                <c:pt idx="35">
                  <c:v>3287693</c:v>
                </c:pt>
                <c:pt idx="36">
                  <c:v>3288037.2</c:v>
                </c:pt>
                <c:pt idx="37">
                  <c:v>3737101</c:v>
                </c:pt>
                <c:pt idx="38">
                  <c:v>5122122.5999999996</c:v>
                </c:pt>
                <c:pt idx="39">
                  <c:v>5118076.4000000004</c:v>
                </c:pt>
                <c:pt idx="40">
                  <c:v>5116624.4000000004</c:v>
                </c:pt>
                <c:pt idx="41">
                  <c:v>5135157.4000000004</c:v>
                </c:pt>
                <c:pt idx="42">
                  <c:v>3724242.8</c:v>
                </c:pt>
                <c:pt idx="43">
                  <c:v>3287693</c:v>
                </c:pt>
                <c:pt idx="44">
                  <c:v>3288037.2</c:v>
                </c:pt>
                <c:pt idx="45">
                  <c:v>3737101</c:v>
                </c:pt>
                <c:pt idx="46">
                  <c:v>5122122.5999999996</c:v>
                </c:pt>
                <c:pt idx="47">
                  <c:v>5118076.4000000004</c:v>
                </c:pt>
                <c:pt idx="48">
                  <c:v>5116624.4000000004</c:v>
                </c:pt>
                <c:pt idx="49">
                  <c:v>5135157.4000000004</c:v>
                </c:pt>
                <c:pt idx="50">
                  <c:v>3724242.8</c:v>
                </c:pt>
                <c:pt idx="51">
                  <c:v>3287693</c:v>
                </c:pt>
                <c:pt idx="52">
                  <c:v>3288037.2</c:v>
                </c:pt>
                <c:pt idx="53">
                  <c:v>3737101</c:v>
                </c:pt>
                <c:pt idx="54">
                  <c:v>5122122.5999999996</c:v>
                </c:pt>
                <c:pt idx="55">
                  <c:v>5118076.4000000004</c:v>
                </c:pt>
                <c:pt idx="56">
                  <c:v>5116624.4000000004</c:v>
                </c:pt>
                <c:pt idx="57">
                  <c:v>5135157.4000000004</c:v>
                </c:pt>
                <c:pt idx="58">
                  <c:v>3724242.8</c:v>
                </c:pt>
                <c:pt idx="59">
                  <c:v>3287693</c:v>
                </c:pt>
                <c:pt idx="60">
                  <c:v>3288037.2</c:v>
                </c:pt>
                <c:pt idx="61">
                  <c:v>3737101</c:v>
                </c:pt>
                <c:pt idx="62">
                  <c:v>5122122.5999999996</c:v>
                </c:pt>
                <c:pt idx="63">
                  <c:v>5118076.4000000004</c:v>
                </c:pt>
                <c:pt idx="64">
                  <c:v>2284948.6</c:v>
                </c:pt>
                <c:pt idx="65">
                  <c:v>2337225.7999999998</c:v>
                </c:pt>
                <c:pt idx="66">
                  <c:v>2330649.4</c:v>
                </c:pt>
                <c:pt idx="67">
                  <c:v>2284861.6</c:v>
                </c:pt>
                <c:pt idx="68">
                  <c:v>2284948.6</c:v>
                </c:pt>
                <c:pt idx="69">
                  <c:v>2337225.7999999998</c:v>
                </c:pt>
                <c:pt idx="70">
                  <c:v>2330649.4</c:v>
                </c:pt>
                <c:pt idx="71">
                  <c:v>2284861.6</c:v>
                </c:pt>
                <c:pt idx="72">
                  <c:v>2272996</c:v>
                </c:pt>
                <c:pt idx="73">
                  <c:v>2336982.4</c:v>
                </c:pt>
                <c:pt idx="74">
                  <c:v>2333202</c:v>
                </c:pt>
                <c:pt idx="75">
                  <c:v>2270690.7999999998</c:v>
                </c:pt>
                <c:pt idx="76">
                  <c:v>2272996</c:v>
                </c:pt>
                <c:pt idx="77">
                  <c:v>2336982.4</c:v>
                </c:pt>
                <c:pt idx="78">
                  <c:v>2333202</c:v>
                </c:pt>
                <c:pt idx="79">
                  <c:v>2270690.7999999998</c:v>
                </c:pt>
                <c:pt idx="80">
                  <c:v>2328480.6</c:v>
                </c:pt>
                <c:pt idx="81">
                  <c:v>2269889</c:v>
                </c:pt>
                <c:pt idx="82">
                  <c:v>2268932.4</c:v>
                </c:pt>
                <c:pt idx="83">
                  <c:v>2338051.7999999998</c:v>
                </c:pt>
                <c:pt idx="84">
                  <c:v>2328480.6</c:v>
                </c:pt>
                <c:pt idx="85">
                  <c:v>2269889</c:v>
                </c:pt>
                <c:pt idx="86">
                  <c:v>2268932.4</c:v>
                </c:pt>
                <c:pt idx="87">
                  <c:v>2338051.7999999998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C1B-4100-9A3E-A8E8FDFE3F9A}"/>
            </c:ext>
          </c:extLst>
        </c:ser>
        <c:ser>
          <c:idx val="9"/>
          <c:order val="4"/>
          <c:tx>
            <c:strRef>
              <c:f>'Pure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Decorrelation'!$W$3:$W$290</c:f>
              <c:numCache>
                <c:formatCode>General</c:formatCode>
                <c:ptCount val="288"/>
                <c:pt idx="0">
                  <c:v>277380.2</c:v>
                </c:pt>
                <c:pt idx="1">
                  <c:v>711724.4</c:v>
                </c:pt>
                <c:pt idx="2">
                  <c:v>706496.8</c:v>
                </c:pt>
                <c:pt idx="3">
                  <c:v>287584.40000000002</c:v>
                </c:pt>
                <c:pt idx="4">
                  <c:v>277380.2</c:v>
                </c:pt>
                <c:pt idx="5">
                  <c:v>711724.4</c:v>
                </c:pt>
                <c:pt idx="6">
                  <c:v>706496.8</c:v>
                </c:pt>
                <c:pt idx="7">
                  <c:v>287584.40000000002</c:v>
                </c:pt>
                <c:pt idx="8">
                  <c:v>277380.2</c:v>
                </c:pt>
                <c:pt idx="9">
                  <c:v>711724.4</c:v>
                </c:pt>
                <c:pt idx="10">
                  <c:v>706496.8</c:v>
                </c:pt>
                <c:pt idx="11">
                  <c:v>287584.40000000002</c:v>
                </c:pt>
                <c:pt idx="12">
                  <c:v>277380.2</c:v>
                </c:pt>
                <c:pt idx="13">
                  <c:v>711724.4</c:v>
                </c:pt>
                <c:pt idx="14">
                  <c:v>706496.8</c:v>
                </c:pt>
                <c:pt idx="15">
                  <c:v>287584.40000000002</c:v>
                </c:pt>
                <c:pt idx="16">
                  <c:v>316205.59999999998</c:v>
                </c:pt>
                <c:pt idx="17">
                  <c:v>573695.19999999995</c:v>
                </c:pt>
                <c:pt idx="18">
                  <c:v>541592.19999999995</c:v>
                </c:pt>
                <c:pt idx="19">
                  <c:v>308566.59999999998</c:v>
                </c:pt>
                <c:pt idx="20">
                  <c:v>316205.59999999998</c:v>
                </c:pt>
                <c:pt idx="21">
                  <c:v>573695.19999999995</c:v>
                </c:pt>
                <c:pt idx="22">
                  <c:v>541592.19999999995</c:v>
                </c:pt>
                <c:pt idx="23">
                  <c:v>308566.59999999998</c:v>
                </c:pt>
                <c:pt idx="24">
                  <c:v>316205.59999999998</c:v>
                </c:pt>
                <c:pt idx="25">
                  <c:v>573695.19999999995</c:v>
                </c:pt>
                <c:pt idx="26">
                  <c:v>541592.19999999995</c:v>
                </c:pt>
                <c:pt idx="27">
                  <c:v>308566.59999999998</c:v>
                </c:pt>
                <c:pt idx="28">
                  <c:v>316205.59999999998</c:v>
                </c:pt>
                <c:pt idx="29">
                  <c:v>573695.19999999995</c:v>
                </c:pt>
                <c:pt idx="30">
                  <c:v>541592.19999999995</c:v>
                </c:pt>
                <c:pt idx="31">
                  <c:v>308566.59999999998</c:v>
                </c:pt>
                <c:pt idx="32">
                  <c:v>1410459.4</c:v>
                </c:pt>
                <c:pt idx="33">
                  <c:v>1508097.8</c:v>
                </c:pt>
                <c:pt idx="34">
                  <c:v>22501780</c:v>
                </c:pt>
                <c:pt idx="35">
                  <c:v>599180.6</c:v>
                </c:pt>
                <c:pt idx="36">
                  <c:v>677981.6</c:v>
                </c:pt>
                <c:pt idx="37">
                  <c:v>22718635</c:v>
                </c:pt>
                <c:pt idx="38">
                  <c:v>1267970.2</c:v>
                </c:pt>
                <c:pt idx="39">
                  <c:v>1456079</c:v>
                </c:pt>
                <c:pt idx="40">
                  <c:v>1410459.4</c:v>
                </c:pt>
                <c:pt idx="41">
                  <c:v>1508097.8</c:v>
                </c:pt>
                <c:pt idx="42">
                  <c:v>22501780</c:v>
                </c:pt>
                <c:pt idx="43">
                  <c:v>599180.6</c:v>
                </c:pt>
                <c:pt idx="44">
                  <c:v>677981.6</c:v>
                </c:pt>
                <c:pt idx="45">
                  <c:v>22718635</c:v>
                </c:pt>
                <c:pt idx="46">
                  <c:v>1267970.2</c:v>
                </c:pt>
                <c:pt idx="47">
                  <c:v>1456079</c:v>
                </c:pt>
                <c:pt idx="48">
                  <c:v>1410459.4</c:v>
                </c:pt>
                <c:pt idx="49">
                  <c:v>1508097.8</c:v>
                </c:pt>
                <c:pt idx="50">
                  <c:v>22501780</c:v>
                </c:pt>
                <c:pt idx="51">
                  <c:v>599180.6</c:v>
                </c:pt>
                <c:pt idx="52">
                  <c:v>677981.6</c:v>
                </c:pt>
                <c:pt idx="53">
                  <c:v>22718635</c:v>
                </c:pt>
                <c:pt idx="54">
                  <c:v>1267970.2</c:v>
                </c:pt>
                <c:pt idx="55">
                  <c:v>1456079</c:v>
                </c:pt>
                <c:pt idx="56">
                  <c:v>1410459.4</c:v>
                </c:pt>
                <c:pt idx="57">
                  <c:v>1508097.8</c:v>
                </c:pt>
                <c:pt idx="58">
                  <c:v>22501780</c:v>
                </c:pt>
                <c:pt idx="59">
                  <c:v>599180.6</c:v>
                </c:pt>
                <c:pt idx="60">
                  <c:v>677981.6</c:v>
                </c:pt>
                <c:pt idx="61">
                  <c:v>22718635</c:v>
                </c:pt>
                <c:pt idx="62">
                  <c:v>1267970.2</c:v>
                </c:pt>
                <c:pt idx="63">
                  <c:v>1456079</c:v>
                </c:pt>
                <c:pt idx="64">
                  <c:v>290391.40000000002</c:v>
                </c:pt>
                <c:pt idx="65">
                  <c:v>649447.19999999995</c:v>
                </c:pt>
                <c:pt idx="66">
                  <c:v>643849</c:v>
                </c:pt>
                <c:pt idx="67">
                  <c:v>286728.8</c:v>
                </c:pt>
                <c:pt idx="68">
                  <c:v>290391.40000000002</c:v>
                </c:pt>
                <c:pt idx="69">
                  <c:v>649447.19999999995</c:v>
                </c:pt>
                <c:pt idx="70">
                  <c:v>643849</c:v>
                </c:pt>
                <c:pt idx="71">
                  <c:v>286728.8</c:v>
                </c:pt>
                <c:pt idx="72">
                  <c:v>240893.8</c:v>
                </c:pt>
                <c:pt idx="73">
                  <c:v>5215763.4000000004</c:v>
                </c:pt>
                <c:pt idx="74">
                  <c:v>5214696.8</c:v>
                </c:pt>
                <c:pt idx="75">
                  <c:v>252563.20000000001</c:v>
                </c:pt>
                <c:pt idx="76">
                  <c:v>240893.8</c:v>
                </c:pt>
                <c:pt idx="77">
                  <c:v>5215763.4000000004</c:v>
                </c:pt>
                <c:pt idx="78">
                  <c:v>5214696.8</c:v>
                </c:pt>
                <c:pt idx="79">
                  <c:v>252563.20000000001</c:v>
                </c:pt>
                <c:pt idx="80">
                  <c:v>4935506.8</c:v>
                </c:pt>
                <c:pt idx="81">
                  <c:v>340841.4</c:v>
                </c:pt>
                <c:pt idx="82">
                  <c:v>373841.8</c:v>
                </c:pt>
                <c:pt idx="83">
                  <c:v>4993232.8</c:v>
                </c:pt>
                <c:pt idx="84">
                  <c:v>4935506.8</c:v>
                </c:pt>
                <c:pt idx="85">
                  <c:v>340841.4</c:v>
                </c:pt>
                <c:pt idx="86">
                  <c:v>373841.8</c:v>
                </c:pt>
                <c:pt idx="87">
                  <c:v>4993232.8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C1B-4100-9A3E-A8E8FDFE3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C7-4949-93DE-CF8FFBD49C79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C7-4949-93DE-CF8FFBD49C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Decorrelation'!$M$632:$R$632</c:f>
              <c:numCache>
                <c:formatCode>0%</c:formatCode>
                <c:ptCount val="6"/>
                <c:pt idx="0">
                  <c:v>-7.9751492024937969</c:v>
                </c:pt>
                <c:pt idx="1">
                  <c:v>-7.9775594516057469</c:v>
                </c:pt>
                <c:pt idx="2">
                  <c:v>-15.363711758241026</c:v>
                </c:pt>
                <c:pt idx="3">
                  <c:v>-976226.48581404437</c:v>
                </c:pt>
                <c:pt idx="4">
                  <c:v>0.1547683817922382</c:v>
                </c:pt>
                <c:pt idx="5">
                  <c:v>-16300.757498351943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C7-4949-93DE-CF8FFBD49C79}"/>
            </c:ext>
          </c:extLst>
        </c:ser>
        <c:ser>
          <c:idx val="1"/>
          <c:order val="1"/>
          <c:tx>
            <c:strRef>
              <c:f>'Pure Decorrelation'!$L$631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Decorrelation'!$M$631:$R$631</c:f>
              <c:numCache>
                <c:formatCode>0%</c:formatCode>
                <c:ptCount val="6"/>
                <c:pt idx="0">
                  <c:v>0.88188762192849779</c:v>
                </c:pt>
                <c:pt idx="1">
                  <c:v>0.8819782885767613</c:v>
                </c:pt>
                <c:pt idx="2">
                  <c:v>0.8952270235325297</c:v>
                </c:pt>
                <c:pt idx="3">
                  <c:v>0.98878021223085477</c:v>
                </c:pt>
                <c:pt idx="4">
                  <c:v>0.20907449131890091</c:v>
                </c:pt>
                <c:pt idx="5">
                  <c:v>0.90670072470861829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C7-4949-93DE-CF8FFBD49C79}"/>
            </c:ext>
          </c:extLst>
        </c:ser>
        <c:ser>
          <c:idx val="2"/>
          <c:order val="2"/>
          <c:tx>
            <c:strRef>
              <c:f>'Pure Decorrelation'!$L$630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Decorrelation'!$M$630:$R$630</c:f>
              <c:numCache>
                <c:formatCode>0%</c:formatCode>
                <c:ptCount val="6"/>
                <c:pt idx="0">
                  <c:v>0.86385112435718503</c:v>
                </c:pt>
                <c:pt idx="1">
                  <c:v>0.86401636023753925</c:v>
                </c:pt>
                <c:pt idx="2">
                  <c:v>0.91750696630575457</c:v>
                </c:pt>
                <c:pt idx="3">
                  <c:v>0.98471443481002052</c:v>
                </c:pt>
                <c:pt idx="4">
                  <c:v>0.24519896213446163</c:v>
                </c:pt>
                <c:pt idx="5">
                  <c:v>0.9118796381337978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C7-4949-93DE-CF8FFBD49C79}"/>
            </c:ext>
          </c:extLst>
        </c:ser>
        <c:ser>
          <c:idx val="3"/>
          <c:order val="3"/>
          <c:tx>
            <c:strRef>
              <c:f>'Pure Decorrelation'!$L$633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Decorrelation'!$M$633:$R$633</c:f>
              <c:numCache>
                <c:formatCode>0%</c:formatCode>
                <c:ptCount val="6"/>
                <c:pt idx="0">
                  <c:v>0.88079643867566171</c:v>
                </c:pt>
                <c:pt idx="1">
                  <c:v>0.88089642699714088</c:v>
                </c:pt>
                <c:pt idx="2">
                  <c:v>0.90436456621937578</c:v>
                </c:pt>
                <c:pt idx="3">
                  <c:v>0.98865682707319857</c:v>
                </c:pt>
                <c:pt idx="4">
                  <c:v>0.2079512132342142</c:v>
                </c:pt>
                <c:pt idx="5">
                  <c:v>0.89518963205869861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C7-4949-93DE-CF8FFBD49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Decorrelation'!$AD$955:$AI$955</c:f>
              <c:numCache>
                <c:formatCode>0%</c:formatCode>
                <c:ptCount val="6"/>
                <c:pt idx="0">
                  <c:v>-0.70348378136076262</c:v>
                </c:pt>
                <c:pt idx="1">
                  <c:v>-0.6207099102562359</c:v>
                </c:pt>
                <c:pt idx="2">
                  <c:v>-2.4529290074542871</c:v>
                </c:pt>
                <c:pt idx="3">
                  <c:v>-0.5670201832237749</c:v>
                </c:pt>
                <c:pt idx="4">
                  <c:v>0.14751426543818802</c:v>
                </c:pt>
                <c:pt idx="5">
                  <c:v>-9.8263692735619852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6-42F6-9825-5B3C5DCA28FD}"/>
            </c:ext>
          </c:extLst>
        </c:ser>
        <c:ser>
          <c:idx val="2"/>
          <c:order val="1"/>
          <c:tx>
            <c:strRef>
              <c:f>'Pure Decorrelation'!$AC$954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Decorrelation'!$AD$954:$AI$954</c:f>
              <c:numCache>
                <c:formatCode>0%</c:formatCode>
                <c:ptCount val="6"/>
                <c:pt idx="0">
                  <c:v>0.91573235068508985</c:v>
                </c:pt>
                <c:pt idx="1">
                  <c:v>0.91891576969765398</c:v>
                </c:pt>
                <c:pt idx="2">
                  <c:v>0.91644141055829409</c:v>
                </c:pt>
                <c:pt idx="3">
                  <c:v>0.92792315234470668</c:v>
                </c:pt>
                <c:pt idx="4">
                  <c:v>0.93338893832613301</c:v>
                </c:pt>
                <c:pt idx="5">
                  <c:v>0.86950192007270943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16-42F6-9825-5B3C5DCA28FD}"/>
            </c:ext>
          </c:extLst>
        </c:ser>
        <c:ser>
          <c:idx val="3"/>
          <c:order val="2"/>
          <c:tx>
            <c:strRef>
              <c:f>'Pure Decorrelation'!$AC$952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Decorrelation'!$AD$952:$AI$952</c:f>
              <c:numCache>
                <c:formatCode>0%</c:formatCode>
                <c:ptCount val="6"/>
                <c:pt idx="0">
                  <c:v>0.92636054385711319</c:v>
                </c:pt>
                <c:pt idx="1">
                  <c:v>0.92903556495071071</c:v>
                </c:pt>
                <c:pt idx="2">
                  <c:v>0.93648993812467518</c:v>
                </c:pt>
                <c:pt idx="3">
                  <c:v>0.94162738741416974</c:v>
                </c:pt>
                <c:pt idx="4">
                  <c:v>0.95166552085961797</c:v>
                </c:pt>
                <c:pt idx="5">
                  <c:v>0.88360185131544855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16-42F6-9825-5B3C5DCA28FD}"/>
            </c:ext>
          </c:extLst>
        </c:ser>
        <c:ser>
          <c:idx val="1"/>
          <c:order val="3"/>
          <c:tx>
            <c:strRef>
              <c:f>'Pure Decorrelation'!$AC$951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Decorrelation'!$AD$951:$AI$951</c:f>
              <c:numCache>
                <c:formatCode>0%</c:formatCode>
                <c:ptCount val="6"/>
                <c:pt idx="0">
                  <c:v>0.92636054385711319</c:v>
                </c:pt>
                <c:pt idx="1">
                  <c:v>0.92903556495071071</c:v>
                </c:pt>
                <c:pt idx="2">
                  <c:v>0.93648993812467518</c:v>
                </c:pt>
                <c:pt idx="3">
                  <c:v>0.94162738741416974</c:v>
                </c:pt>
                <c:pt idx="4">
                  <c:v>0.95166552085961797</c:v>
                </c:pt>
                <c:pt idx="5">
                  <c:v>0.88360185131544855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16-42F6-9825-5B3C5DCA2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Decorrelation'!$AD$956:$AI$956</c:f>
              <c:numCache>
                <c:formatCode>0%</c:formatCode>
                <c:ptCount val="6"/>
                <c:pt idx="0">
                  <c:v>0.92659164369275671</c:v>
                </c:pt>
                <c:pt idx="1">
                  <c:v>0.93017440741724811</c:v>
                </c:pt>
                <c:pt idx="2">
                  <c:v>0.93247193980640641</c:v>
                </c:pt>
                <c:pt idx="3">
                  <c:v>0.94023333443684676</c:v>
                </c:pt>
                <c:pt idx="4">
                  <c:v>0.94539517806190143</c:v>
                </c:pt>
                <c:pt idx="5">
                  <c:v>0.89718124303835844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8-4A41-B06C-81BFCA55049D}"/>
            </c:ext>
          </c:extLst>
        </c:ser>
        <c:ser>
          <c:idx val="0"/>
          <c:order val="1"/>
          <c:tx>
            <c:strRef>
              <c:f>'Pure Decorrelation'!$AC$957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Decorrelation'!$AD$957:$AI$957</c:f>
              <c:numCache>
                <c:formatCode>0%</c:formatCode>
                <c:ptCount val="6"/>
                <c:pt idx="0">
                  <c:v>0.92612944402146968</c:v>
                </c:pt>
                <c:pt idx="1">
                  <c:v>0.92789672248417343</c:v>
                </c:pt>
                <c:pt idx="2">
                  <c:v>0.94050793644294395</c:v>
                </c:pt>
                <c:pt idx="3">
                  <c:v>0.9430214403914926</c:v>
                </c:pt>
                <c:pt idx="4">
                  <c:v>0.95793586365733452</c:v>
                </c:pt>
                <c:pt idx="5">
                  <c:v>0.87002245959253866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E8-4A41-B06C-81BFCA55049D}"/>
            </c:ext>
          </c:extLst>
        </c:ser>
        <c:ser>
          <c:idx val="2"/>
          <c:order val="2"/>
          <c:tx>
            <c:strRef>
              <c:f>'Pure Decorrelation'!$AC$958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Decorrelation'!$AD$958:$AI$958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E8-4A41-B06C-81BFCA550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Decorrelation'!$AK$3:$AK$290</c:f>
              <c:numCache>
                <c:formatCode>General</c:formatCode>
                <c:ptCount val="288"/>
                <c:pt idx="0">
                  <c:v>5.4005498865968544</c:v>
                </c:pt>
                <c:pt idx="1">
                  <c:v>0.24712727618170899</c:v>
                </c:pt>
                <c:pt idx="2">
                  <c:v>0.24687187420204279</c:v>
                </c:pt>
                <c:pt idx="3">
                  <c:v>5.6218474620021883</c:v>
                </c:pt>
                <c:pt idx="4">
                  <c:v>7.5361130957957361</c:v>
                </c:pt>
                <c:pt idx="5">
                  <c:v>0.46593757959781212</c:v>
                </c:pt>
                <c:pt idx="6">
                  <c:v>0.47876525279134508</c:v>
                </c:pt>
                <c:pt idx="7">
                  <c:v>7.2379885363974612</c:v>
                </c:pt>
                <c:pt idx="8">
                  <c:v>3.966796047589741</c:v>
                </c:pt>
                <c:pt idx="9">
                  <c:v>0.25619344383012499</c:v>
                </c:pt>
                <c:pt idx="10">
                  <c:v>0.25605747799854728</c:v>
                </c:pt>
                <c:pt idx="11">
                  <c:v>3.9282717010006309</c:v>
                </c:pt>
                <c:pt idx="12">
                  <c:v>3.9998027767869639</c:v>
                </c:pt>
                <c:pt idx="13">
                  <c:v>0.26653112978674459</c:v>
                </c:pt>
                <c:pt idx="14">
                  <c:v>0.2495224236045033</c:v>
                </c:pt>
                <c:pt idx="15">
                  <c:v>3.9666991556179712</c:v>
                </c:pt>
                <c:pt idx="16">
                  <c:v>6.7612693720264359</c:v>
                </c:pt>
                <c:pt idx="17">
                  <c:v>0.2929802323924377</c:v>
                </c:pt>
                <c:pt idx="18">
                  <c:v>0.25328758938703688</c:v>
                </c:pt>
                <c:pt idx="19">
                  <c:v>7.6270302393939344</c:v>
                </c:pt>
                <c:pt idx="20">
                  <c:v>4.7651054000016302</c:v>
                </c:pt>
                <c:pt idx="21">
                  <c:v>0.30130453518358991</c:v>
                </c:pt>
                <c:pt idx="22">
                  <c:v>0.30769814139930529</c:v>
                </c:pt>
                <c:pt idx="23">
                  <c:v>4.2767795634106731</c:v>
                </c:pt>
                <c:pt idx="24">
                  <c:v>4.8160523677826861</c:v>
                </c:pt>
                <c:pt idx="25">
                  <c:v>0.31268924599280579</c:v>
                </c:pt>
                <c:pt idx="26">
                  <c:v>0.34124710499309002</c:v>
                </c:pt>
                <c:pt idx="27">
                  <c:v>4.1903676500078291</c:v>
                </c:pt>
                <c:pt idx="28">
                  <c:v>4.8557173837907612</c:v>
                </c:pt>
                <c:pt idx="29">
                  <c:v>0.30724829020909961</c:v>
                </c:pt>
                <c:pt idx="30">
                  <c:v>0.27186431898735458</c:v>
                </c:pt>
                <c:pt idx="31">
                  <c:v>4.2780998016125524</c:v>
                </c:pt>
                <c:pt idx="32">
                  <c:v>15.82344910281245</c:v>
                </c:pt>
                <c:pt idx="33">
                  <c:v>16.82832179222023</c:v>
                </c:pt>
                <c:pt idx="34">
                  <c:v>0.50430626921588551</c:v>
                </c:pt>
                <c:pt idx="35">
                  <c:v>8.0143413793877691</c:v>
                </c:pt>
                <c:pt idx="36">
                  <c:v>9.028598676214461</c:v>
                </c:pt>
                <c:pt idx="37">
                  <c:v>0.46945688038831579</c:v>
                </c:pt>
                <c:pt idx="38">
                  <c:v>18.115357124200091</c:v>
                </c:pt>
                <c:pt idx="39">
                  <c:v>15.952179286605681</c:v>
                </c:pt>
                <c:pt idx="40">
                  <c:v>12.130643552006219</c:v>
                </c:pt>
                <c:pt idx="41">
                  <c:v>12.304292123601771</c:v>
                </c:pt>
                <c:pt idx="42">
                  <c:v>0.32676716418936852</c:v>
                </c:pt>
                <c:pt idx="43">
                  <c:v>5.4893176713841969</c:v>
                </c:pt>
                <c:pt idx="44">
                  <c:v>4.905894551204983</c:v>
                </c:pt>
                <c:pt idx="45">
                  <c:v>0.32067460060352448</c:v>
                </c:pt>
                <c:pt idx="46">
                  <c:v>10.896880092390351</c:v>
                </c:pt>
                <c:pt idx="47">
                  <c:v>11.15081257700222</c:v>
                </c:pt>
                <c:pt idx="48">
                  <c:v>12.179432842996899</c:v>
                </c:pt>
                <c:pt idx="49">
                  <c:v>12.036679560795889</c:v>
                </c:pt>
                <c:pt idx="50">
                  <c:v>0.31642662140075117</c:v>
                </c:pt>
                <c:pt idx="51">
                  <c:v>5.449867329583503</c:v>
                </c:pt>
                <c:pt idx="52">
                  <c:v>4.9152864739880897</c:v>
                </c:pt>
                <c:pt idx="53">
                  <c:v>0.31190424602245909</c:v>
                </c:pt>
                <c:pt idx="54">
                  <c:v>10.92454978980822</c:v>
                </c:pt>
                <c:pt idx="55">
                  <c:v>11.26602350359317</c:v>
                </c:pt>
                <c:pt idx="56">
                  <c:v>12.287835846398959</c:v>
                </c:pt>
                <c:pt idx="57">
                  <c:v>12.063990892411679</c:v>
                </c:pt>
                <c:pt idx="58">
                  <c:v>0.36462793380487712</c:v>
                </c:pt>
                <c:pt idx="59">
                  <c:v>5.4757179540116336</c:v>
                </c:pt>
                <c:pt idx="60">
                  <c:v>4.9385957043967208</c:v>
                </c:pt>
                <c:pt idx="61">
                  <c:v>0.40612907441100099</c:v>
                </c:pt>
                <c:pt idx="62">
                  <c:v>10.690182273590469</c:v>
                </c:pt>
                <c:pt idx="63">
                  <c:v>11.07540521798655</c:v>
                </c:pt>
                <c:pt idx="64">
                  <c:v>4.2451928276102988</c:v>
                </c:pt>
                <c:pt idx="65">
                  <c:v>0.3119615470059216</c:v>
                </c:pt>
                <c:pt idx="66">
                  <c:v>0.33066550799412647</c:v>
                </c:pt>
                <c:pt idx="67">
                  <c:v>3.9012097980128599</c:v>
                </c:pt>
                <c:pt idx="68">
                  <c:v>4.2083576463861387</c:v>
                </c:pt>
                <c:pt idx="69">
                  <c:v>0.25889759261626738</c:v>
                </c:pt>
                <c:pt idx="70">
                  <c:v>0.24766354281455269</c:v>
                </c:pt>
                <c:pt idx="71">
                  <c:v>3.8571488161804148</c:v>
                </c:pt>
                <c:pt idx="72">
                  <c:v>2.548741838999558</c:v>
                </c:pt>
                <c:pt idx="73">
                  <c:v>0.29759147800505159</c:v>
                </c:pt>
                <c:pt idx="74">
                  <c:v>0.30759084839373818</c:v>
                </c:pt>
                <c:pt idx="75">
                  <c:v>2.7651931152096951</c:v>
                </c:pt>
                <c:pt idx="76">
                  <c:v>2.5476460552075881</c:v>
                </c:pt>
                <c:pt idx="77">
                  <c:v>0.28283694020938122</c:v>
                </c:pt>
                <c:pt idx="78">
                  <c:v>0.25590570460772138</c:v>
                </c:pt>
                <c:pt idx="79">
                  <c:v>2.7545345766004181</c:v>
                </c:pt>
                <c:pt idx="80">
                  <c:v>0.32401147359050808</c:v>
                </c:pt>
                <c:pt idx="81">
                  <c:v>2.745629518595524</c:v>
                </c:pt>
                <c:pt idx="82">
                  <c:v>2.6755274805938831</c:v>
                </c:pt>
                <c:pt idx="83">
                  <c:v>0.30355893659871069</c:v>
                </c:pt>
                <c:pt idx="84">
                  <c:v>0.33349277240922681</c:v>
                </c:pt>
                <c:pt idx="85">
                  <c:v>2.7575494641903791</c:v>
                </c:pt>
                <c:pt idx="86">
                  <c:v>2.5615847723907792</c:v>
                </c:pt>
                <c:pt idx="87">
                  <c:v>0.26880860798992212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65-4798-856A-4F031EBECA71}"/>
            </c:ext>
          </c:extLst>
        </c:ser>
        <c:ser>
          <c:idx val="3"/>
          <c:order val="1"/>
          <c:tx>
            <c:strRef>
              <c:f>'Pure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Decorrelation'!$AN$3:$AN$290</c:f>
              <c:numCache>
                <c:formatCode>General</c:formatCode>
                <c:ptCount val="288"/>
                <c:pt idx="0">
                  <c:v>2.3837266732065472</c:v>
                </c:pt>
                <c:pt idx="1">
                  <c:v>0.29352705940254958</c:v>
                </c:pt>
                <c:pt idx="2">
                  <c:v>0.2928759381873533</c:v>
                </c:pt>
                <c:pt idx="3">
                  <c:v>2.689335002604639</c:v>
                </c:pt>
                <c:pt idx="4">
                  <c:v>3.2069122431916179</c:v>
                </c:pt>
                <c:pt idx="5">
                  <c:v>0.58211409760406241</c:v>
                </c:pt>
                <c:pt idx="6">
                  <c:v>0.50075838959892283</c:v>
                </c:pt>
                <c:pt idx="7">
                  <c:v>2.5515769120014742</c:v>
                </c:pt>
                <c:pt idx="8">
                  <c:v>2.9594936744018918</c:v>
                </c:pt>
                <c:pt idx="9">
                  <c:v>0.42097488140570932</c:v>
                </c:pt>
                <c:pt idx="10">
                  <c:v>0.45306303660618141</c:v>
                </c:pt>
                <c:pt idx="11">
                  <c:v>2.4295232575968839</c:v>
                </c:pt>
                <c:pt idx="12">
                  <c:v>2.0215006440004801</c:v>
                </c:pt>
                <c:pt idx="13">
                  <c:v>0.30677798420656471</c:v>
                </c:pt>
                <c:pt idx="14">
                  <c:v>0.37632269079913377</c:v>
                </c:pt>
                <c:pt idx="15">
                  <c:v>1.859577415999957</c:v>
                </c:pt>
                <c:pt idx="16">
                  <c:v>2.329504899593303</c:v>
                </c:pt>
                <c:pt idx="17">
                  <c:v>0.38233664279687218</c:v>
                </c:pt>
                <c:pt idx="18">
                  <c:v>0.40059149919543408</c:v>
                </c:pt>
                <c:pt idx="19">
                  <c:v>3.748163587599993</c:v>
                </c:pt>
                <c:pt idx="20">
                  <c:v>2.321722782211145</c:v>
                </c:pt>
                <c:pt idx="21">
                  <c:v>0.36021406999789179</c:v>
                </c:pt>
                <c:pt idx="22">
                  <c:v>0.43517147901002318</c:v>
                </c:pt>
                <c:pt idx="23">
                  <c:v>3.0677845244004862</c:v>
                </c:pt>
                <c:pt idx="24">
                  <c:v>1.932643801800441</c:v>
                </c:pt>
                <c:pt idx="25">
                  <c:v>0.47704157419502741</c:v>
                </c:pt>
                <c:pt idx="26">
                  <c:v>0.43603959579486401</c:v>
                </c:pt>
                <c:pt idx="27">
                  <c:v>3.095122515805997</c:v>
                </c:pt>
                <c:pt idx="28">
                  <c:v>2.4858546231989749</c:v>
                </c:pt>
                <c:pt idx="29">
                  <c:v>0.47997601379174742</c:v>
                </c:pt>
                <c:pt idx="30">
                  <c:v>0.52821944619645367</c:v>
                </c:pt>
                <c:pt idx="31">
                  <c:v>2.34492171339225</c:v>
                </c:pt>
                <c:pt idx="32">
                  <c:v>55.899998415797008</c:v>
                </c:pt>
                <c:pt idx="33">
                  <c:v>29.451543565402972</c:v>
                </c:pt>
                <c:pt idx="34">
                  <c:v>0.47646801859955301</c:v>
                </c:pt>
                <c:pt idx="35">
                  <c:v>31.535852040199099</c:v>
                </c:pt>
                <c:pt idx="36">
                  <c:v>33.241426542802948</c:v>
                </c:pt>
                <c:pt idx="37">
                  <c:v>0.53921633599675256</c:v>
                </c:pt>
                <c:pt idx="38">
                  <c:v>28.74703275539796</c:v>
                </c:pt>
                <c:pt idx="39">
                  <c:v>54.261758876807292</c:v>
                </c:pt>
                <c:pt idx="40">
                  <c:v>51.676237465406302</c:v>
                </c:pt>
                <c:pt idx="41">
                  <c:v>25.765162406803579</c:v>
                </c:pt>
                <c:pt idx="42">
                  <c:v>0.35245544660137962</c:v>
                </c:pt>
                <c:pt idx="43">
                  <c:v>26.431443142396169</c:v>
                </c:pt>
                <c:pt idx="44">
                  <c:v>33.96758053600206</c:v>
                </c:pt>
                <c:pt idx="45">
                  <c:v>0.54417669479735198</c:v>
                </c:pt>
                <c:pt idx="46">
                  <c:v>26.58177718059742</c:v>
                </c:pt>
                <c:pt idx="47">
                  <c:v>53.354514480993387</c:v>
                </c:pt>
                <c:pt idx="48">
                  <c:v>50.408385128597729</c:v>
                </c:pt>
                <c:pt idx="49">
                  <c:v>28.412709832802651</c:v>
                </c:pt>
                <c:pt idx="50">
                  <c:v>0.61416925859521143</c:v>
                </c:pt>
                <c:pt idx="51">
                  <c:v>29.228788312000692</c:v>
                </c:pt>
                <c:pt idx="52">
                  <c:v>29.969415800407301</c:v>
                </c:pt>
                <c:pt idx="53">
                  <c:v>0.52842684561037456</c:v>
                </c:pt>
                <c:pt idx="54">
                  <c:v>24.621115829999329</c:v>
                </c:pt>
                <c:pt idx="55">
                  <c:v>47.018130327999828</c:v>
                </c:pt>
                <c:pt idx="56">
                  <c:v>48.620915732800498</c:v>
                </c:pt>
                <c:pt idx="57">
                  <c:v>24.665705740201521</c:v>
                </c:pt>
                <c:pt idx="58">
                  <c:v>0.39418782120337709</c:v>
                </c:pt>
                <c:pt idx="59">
                  <c:v>27.02661688340595</c:v>
                </c:pt>
                <c:pt idx="60">
                  <c:v>28.71561714240233</c:v>
                </c:pt>
                <c:pt idx="61">
                  <c:v>0.47624055360211059</c:v>
                </c:pt>
                <c:pt idx="62">
                  <c:v>23.63317512700451</c:v>
                </c:pt>
                <c:pt idx="63">
                  <c:v>46.18771470999927</c:v>
                </c:pt>
                <c:pt idx="64">
                  <c:v>3.0684399635938462</c:v>
                </c:pt>
                <c:pt idx="65">
                  <c:v>0.4689490297983866</c:v>
                </c:pt>
                <c:pt idx="66">
                  <c:v>0.36679052279796448</c:v>
                </c:pt>
                <c:pt idx="67">
                  <c:v>2.952791074599372</c:v>
                </c:pt>
                <c:pt idx="68">
                  <c:v>2.3692036765976812</c:v>
                </c:pt>
                <c:pt idx="69">
                  <c:v>0.30704988920479082</c:v>
                </c:pt>
                <c:pt idx="70">
                  <c:v>0.29057193439803092</c:v>
                </c:pt>
                <c:pt idx="71">
                  <c:v>2.1312965770019221</c:v>
                </c:pt>
                <c:pt idx="72">
                  <c:v>1.599990342796082</c:v>
                </c:pt>
                <c:pt idx="73">
                  <c:v>0.28641914619365699</c:v>
                </c:pt>
                <c:pt idx="74">
                  <c:v>0.29446507259272042</c:v>
                </c:pt>
                <c:pt idx="75">
                  <c:v>1.3187727608019491</c:v>
                </c:pt>
                <c:pt idx="76">
                  <c:v>1.5671956924023109</c:v>
                </c:pt>
                <c:pt idx="77">
                  <c:v>0.31583483019494452</c:v>
                </c:pt>
                <c:pt idx="78">
                  <c:v>0.32499635219573969</c:v>
                </c:pt>
                <c:pt idx="79">
                  <c:v>1.3353262355958579</c:v>
                </c:pt>
                <c:pt idx="80">
                  <c:v>0.29637621059664532</c:v>
                </c:pt>
                <c:pt idx="81">
                  <c:v>1.418125320004765</c:v>
                </c:pt>
                <c:pt idx="82">
                  <c:v>1.526825739187188</c:v>
                </c:pt>
                <c:pt idx="83">
                  <c:v>0.39439592819544478</c:v>
                </c:pt>
                <c:pt idx="84">
                  <c:v>0.28778594339964908</c:v>
                </c:pt>
                <c:pt idx="85">
                  <c:v>1.324176578997867</c:v>
                </c:pt>
                <c:pt idx="86">
                  <c:v>1.2387529308034571</c:v>
                </c:pt>
                <c:pt idx="87">
                  <c:v>0.28692743479623461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65-4798-856A-4F031EBECA71}"/>
            </c:ext>
          </c:extLst>
        </c:ser>
        <c:ser>
          <c:idx val="5"/>
          <c:order val="2"/>
          <c:tx>
            <c:strRef>
              <c:f>'Pure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Decorrelation'!$AP$3:$AP$290</c:f>
              <c:numCache>
                <c:formatCode>General</c:formatCode>
                <c:ptCount val="288"/>
                <c:pt idx="0">
                  <c:v>14.37292679039529</c:v>
                </c:pt>
                <c:pt idx="1">
                  <c:v>0.12581457059131931</c:v>
                </c:pt>
                <c:pt idx="2">
                  <c:v>0.1144657504046336</c:v>
                </c:pt>
                <c:pt idx="3">
                  <c:v>14.77203274278436</c:v>
                </c:pt>
                <c:pt idx="4">
                  <c:v>12.706764265801761</c:v>
                </c:pt>
                <c:pt idx="5">
                  <c:v>0.13807437939103689</c:v>
                </c:pt>
                <c:pt idx="6">
                  <c:v>0.11531600499292829</c:v>
                </c:pt>
                <c:pt idx="7">
                  <c:v>14.995963170006871</c:v>
                </c:pt>
                <c:pt idx="8">
                  <c:v>10.575852660404051</c:v>
                </c:pt>
                <c:pt idx="9">
                  <c:v>8.9590684801805737E-2</c:v>
                </c:pt>
                <c:pt idx="10">
                  <c:v>8.8315443182364062E-2</c:v>
                </c:pt>
                <c:pt idx="11">
                  <c:v>10.24959540980635</c:v>
                </c:pt>
                <c:pt idx="12">
                  <c:v>10.560336106421889</c:v>
                </c:pt>
                <c:pt idx="13">
                  <c:v>8.970922798616808E-2</c:v>
                </c:pt>
                <c:pt idx="14">
                  <c:v>8.8166300777811499E-2</c:v>
                </c:pt>
                <c:pt idx="15">
                  <c:v>10.31353452359326</c:v>
                </c:pt>
                <c:pt idx="16">
                  <c:v>14.57026820940664</c:v>
                </c:pt>
                <c:pt idx="17">
                  <c:v>0.1164156958111561</c:v>
                </c:pt>
                <c:pt idx="18">
                  <c:v>0.12993747518630699</c:v>
                </c:pt>
                <c:pt idx="19">
                  <c:v>16.957173766777849</c:v>
                </c:pt>
                <c:pt idx="20">
                  <c:v>11.560041738185101</c:v>
                </c:pt>
                <c:pt idx="21">
                  <c:v>8.6555315402802008E-2</c:v>
                </c:pt>
                <c:pt idx="22">
                  <c:v>8.529457059921694E-2</c:v>
                </c:pt>
                <c:pt idx="23">
                  <c:v>11.83383142898092</c:v>
                </c:pt>
                <c:pt idx="24">
                  <c:v>11.57599420500919</c:v>
                </c:pt>
                <c:pt idx="25">
                  <c:v>8.9996343199163636E-2</c:v>
                </c:pt>
                <c:pt idx="26">
                  <c:v>8.852373500121756E-2</c:v>
                </c:pt>
                <c:pt idx="27">
                  <c:v>11.90069113459904</c:v>
                </c:pt>
                <c:pt idx="28">
                  <c:v>11.652975590399</c:v>
                </c:pt>
                <c:pt idx="29">
                  <c:v>8.4649087605066536E-2</c:v>
                </c:pt>
                <c:pt idx="30">
                  <c:v>8.96308090072125E-2</c:v>
                </c:pt>
                <c:pt idx="31">
                  <c:v>11.917445935995779</c:v>
                </c:pt>
                <c:pt idx="32">
                  <c:v>45.707490552589299</c:v>
                </c:pt>
                <c:pt idx="33">
                  <c:v>43.295778575388248</c:v>
                </c:pt>
                <c:pt idx="34">
                  <c:v>9.6990951395127881E-2</c:v>
                </c:pt>
                <c:pt idx="35">
                  <c:v>20.400628623412921</c:v>
                </c:pt>
                <c:pt idx="36">
                  <c:v>20.514817081997169</c:v>
                </c:pt>
                <c:pt idx="37">
                  <c:v>9.1149500408209835E-2</c:v>
                </c:pt>
                <c:pt idx="38">
                  <c:v>39.933285507606342</c:v>
                </c:pt>
                <c:pt idx="39">
                  <c:v>44.338240528991449</c:v>
                </c:pt>
                <c:pt idx="40">
                  <c:v>46.392498784407508</c:v>
                </c:pt>
                <c:pt idx="41">
                  <c:v>43.226637680409468</c:v>
                </c:pt>
                <c:pt idx="42">
                  <c:v>9.3228966998867624E-2</c:v>
                </c:pt>
                <c:pt idx="43">
                  <c:v>19.794773850787902</c:v>
                </c:pt>
                <c:pt idx="44">
                  <c:v>20.116106217016931</c:v>
                </c:pt>
                <c:pt idx="45">
                  <c:v>9.0458458196371758E-2</c:v>
                </c:pt>
                <c:pt idx="46">
                  <c:v>39.48733670540387</c:v>
                </c:pt>
                <c:pt idx="47">
                  <c:v>44.394388208608142</c:v>
                </c:pt>
                <c:pt idx="48">
                  <c:v>46.313796503597402</c:v>
                </c:pt>
                <c:pt idx="49">
                  <c:v>43.149968717992309</c:v>
                </c:pt>
                <c:pt idx="50">
                  <c:v>9.2254628788214152E-2</c:v>
                </c:pt>
                <c:pt idx="51">
                  <c:v>19.903227378416339</c:v>
                </c:pt>
                <c:pt idx="52">
                  <c:v>19.901841346418951</c:v>
                </c:pt>
                <c:pt idx="53">
                  <c:v>9.0808683005161539E-2</c:v>
                </c:pt>
                <c:pt idx="54">
                  <c:v>39.046350092801731</c:v>
                </c:pt>
                <c:pt idx="55">
                  <c:v>44.535849365417377</c:v>
                </c:pt>
                <c:pt idx="56">
                  <c:v>45.992968071205539</c:v>
                </c:pt>
                <c:pt idx="57">
                  <c:v>42.838502164615782</c:v>
                </c:pt>
                <c:pt idx="58">
                  <c:v>8.8394986791536179E-2</c:v>
                </c:pt>
                <c:pt idx="59">
                  <c:v>19.99756745720515</c:v>
                </c:pt>
                <c:pt idx="60">
                  <c:v>20.010061360802499</c:v>
                </c:pt>
                <c:pt idx="61">
                  <c:v>8.9556771796196671E-2</c:v>
                </c:pt>
                <c:pt idx="62">
                  <c:v>38.746852756000592</c:v>
                </c:pt>
                <c:pt idx="63">
                  <c:v>44.820148157817307</c:v>
                </c:pt>
                <c:pt idx="64">
                  <c:v>10.62471475561615</c:v>
                </c:pt>
                <c:pt idx="65">
                  <c:v>8.6595865420531437E-2</c:v>
                </c:pt>
                <c:pt idx="66">
                  <c:v>9.0949977200943943E-2</c:v>
                </c:pt>
                <c:pt idx="67">
                  <c:v>10.25127739519812</c:v>
                </c:pt>
                <c:pt idx="68">
                  <c:v>10.57831886099884</c:v>
                </c:pt>
                <c:pt idx="69">
                  <c:v>9.063254201319064E-2</c:v>
                </c:pt>
                <c:pt idx="70">
                  <c:v>9.0097115794196686E-2</c:v>
                </c:pt>
                <c:pt idx="71">
                  <c:v>10.23942458360689</c:v>
                </c:pt>
                <c:pt idx="72">
                  <c:v>5.9608038436039346</c:v>
                </c:pt>
                <c:pt idx="73">
                  <c:v>8.9724829792976329E-2</c:v>
                </c:pt>
                <c:pt idx="74">
                  <c:v>8.5430754197295719E-2</c:v>
                </c:pt>
                <c:pt idx="75">
                  <c:v>6.1627671206020747</c:v>
                </c:pt>
                <c:pt idx="76">
                  <c:v>5.9465081564034339</c:v>
                </c:pt>
                <c:pt idx="77">
                  <c:v>8.5503013408742806E-2</c:v>
                </c:pt>
                <c:pt idx="78">
                  <c:v>9.0098150004632727E-2</c:v>
                </c:pt>
                <c:pt idx="79">
                  <c:v>6.2007173118065113</c:v>
                </c:pt>
                <c:pt idx="80">
                  <c:v>8.6686517787165879E-2</c:v>
                </c:pt>
                <c:pt idx="81">
                  <c:v>6.0395425010006871</c:v>
                </c:pt>
                <c:pt idx="82">
                  <c:v>5.7514120011939669</c:v>
                </c:pt>
                <c:pt idx="83">
                  <c:v>8.9138180599547881E-2</c:v>
                </c:pt>
                <c:pt idx="84">
                  <c:v>8.716366258449848E-2</c:v>
                </c:pt>
                <c:pt idx="85">
                  <c:v>6.0477503160014754</c:v>
                </c:pt>
                <c:pt idx="86">
                  <c:v>5.7520365777891129</c:v>
                </c:pt>
                <c:pt idx="87">
                  <c:v>8.6515732610132498E-2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65-4798-856A-4F031EBECA71}"/>
            </c:ext>
          </c:extLst>
        </c:ser>
        <c:ser>
          <c:idx val="7"/>
          <c:order val="3"/>
          <c:tx>
            <c:strRef>
              <c:f>'Pure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Decorrelation'!$AR$3:$AR$290</c:f>
              <c:numCache>
                <c:formatCode>General</c:formatCode>
                <c:ptCount val="288"/>
                <c:pt idx="0">
                  <c:v>0.32858757640933611</c:v>
                </c:pt>
                <c:pt idx="1">
                  <c:v>0.50948099279776216</c:v>
                </c:pt>
                <c:pt idx="2">
                  <c:v>0.45006691718008368</c:v>
                </c:pt>
                <c:pt idx="3">
                  <c:v>0.37288344019325448</c:v>
                </c:pt>
                <c:pt idx="4">
                  <c:v>0.32309005159186199</c:v>
                </c:pt>
                <c:pt idx="5">
                  <c:v>0.54054931101854886</c:v>
                </c:pt>
                <c:pt idx="6">
                  <c:v>0.53044403638923543</c:v>
                </c:pt>
                <c:pt idx="7">
                  <c:v>0.3950408030184917</c:v>
                </c:pt>
                <c:pt idx="8">
                  <c:v>0.30137694801669568</c:v>
                </c:pt>
                <c:pt idx="9">
                  <c:v>0.30411464681383221</c:v>
                </c:pt>
                <c:pt idx="10">
                  <c:v>0.30629234520019971</c:v>
                </c:pt>
                <c:pt idx="11">
                  <c:v>0.30433922937372698</c:v>
                </c:pt>
                <c:pt idx="12">
                  <c:v>0.30072229661745947</c:v>
                </c:pt>
                <c:pt idx="13">
                  <c:v>0.29951537760207431</c:v>
                </c:pt>
                <c:pt idx="14">
                  <c:v>0.30511646624654531</c:v>
                </c:pt>
                <c:pt idx="15">
                  <c:v>0.3063132449868135</c:v>
                </c:pt>
                <c:pt idx="16">
                  <c:v>0.3853713591932319</c:v>
                </c:pt>
                <c:pt idx="17">
                  <c:v>0.45641860335599632</c:v>
                </c:pt>
                <c:pt idx="18">
                  <c:v>0.49842674020910638</c:v>
                </c:pt>
                <c:pt idx="19">
                  <c:v>0.3796837972011417</c:v>
                </c:pt>
                <c:pt idx="20">
                  <c:v>0.30349524979246778</c:v>
                </c:pt>
                <c:pt idx="21">
                  <c:v>0.30341462079668419</c:v>
                </c:pt>
                <c:pt idx="22">
                  <c:v>0.30333494659280402</c:v>
                </c:pt>
                <c:pt idx="23">
                  <c:v>0.30574150445172571</c:v>
                </c:pt>
                <c:pt idx="24">
                  <c:v>0.29928456841735168</c:v>
                </c:pt>
                <c:pt idx="25">
                  <c:v>0.30720001002773639</c:v>
                </c:pt>
                <c:pt idx="26">
                  <c:v>0.30542872500373047</c:v>
                </c:pt>
                <c:pt idx="27">
                  <c:v>0.30374914997955782</c:v>
                </c:pt>
                <c:pt idx="28">
                  <c:v>0.30447510436642922</c:v>
                </c:pt>
                <c:pt idx="29">
                  <c:v>0.30016605738783247</c:v>
                </c:pt>
                <c:pt idx="30">
                  <c:v>0.30219397618202493</c:v>
                </c:pt>
                <c:pt idx="31">
                  <c:v>0.30156626601237801</c:v>
                </c:pt>
                <c:pt idx="32">
                  <c:v>2.042094117577653</c:v>
                </c:pt>
                <c:pt idx="33">
                  <c:v>2.038992560200859</c:v>
                </c:pt>
                <c:pt idx="34">
                  <c:v>0.65766481083119288</c:v>
                </c:pt>
                <c:pt idx="35">
                  <c:v>0.66558722440386187</c:v>
                </c:pt>
                <c:pt idx="36">
                  <c:v>0.65445067220134656</c:v>
                </c:pt>
                <c:pt idx="37">
                  <c:v>0.6467098621767946</c:v>
                </c:pt>
                <c:pt idx="38">
                  <c:v>2.0378940140130002</c:v>
                </c:pt>
                <c:pt idx="39">
                  <c:v>2.0320165518205608</c:v>
                </c:pt>
                <c:pt idx="40">
                  <c:v>2.0464300518273379</c:v>
                </c:pt>
                <c:pt idx="41">
                  <c:v>2.0309277620166539</c:v>
                </c:pt>
                <c:pt idx="42">
                  <c:v>0.6475409969803877</c:v>
                </c:pt>
                <c:pt idx="43">
                  <c:v>0.6569645113893785</c:v>
                </c:pt>
                <c:pt idx="44">
                  <c:v>0.65684869079850616</c:v>
                </c:pt>
                <c:pt idx="45">
                  <c:v>0.64141000017989425</c:v>
                </c:pt>
                <c:pt idx="46">
                  <c:v>2.026311669009738</c:v>
                </c:pt>
                <c:pt idx="47">
                  <c:v>2.0353625414194538</c:v>
                </c:pt>
                <c:pt idx="48">
                  <c:v>2.0445574962184758</c:v>
                </c:pt>
                <c:pt idx="49">
                  <c:v>2.0453671656316148</c:v>
                </c:pt>
                <c:pt idx="50">
                  <c:v>0.6564243668224663</c:v>
                </c:pt>
                <c:pt idx="51">
                  <c:v>0.66327281956328077</c:v>
                </c:pt>
                <c:pt idx="52">
                  <c:v>0.65087757000001145</c:v>
                </c:pt>
                <c:pt idx="53">
                  <c:v>0.65135825661709534</c:v>
                </c:pt>
                <c:pt idx="54">
                  <c:v>2.0416857955977319</c:v>
                </c:pt>
                <c:pt idx="55">
                  <c:v>2.052584605617449</c:v>
                </c:pt>
                <c:pt idx="56">
                  <c:v>2.053762451000511</c:v>
                </c:pt>
                <c:pt idx="57">
                  <c:v>2.0463620776194151</c:v>
                </c:pt>
                <c:pt idx="58">
                  <c:v>0.65146469158353282</c:v>
                </c:pt>
                <c:pt idx="59">
                  <c:v>0.66899301579687742</c:v>
                </c:pt>
                <c:pt idx="60">
                  <c:v>0.66227807559771468</c:v>
                </c:pt>
                <c:pt idx="61">
                  <c:v>0.64663543762872</c:v>
                </c:pt>
                <c:pt idx="62">
                  <c:v>2.0524197595776061</c:v>
                </c:pt>
                <c:pt idx="63">
                  <c:v>2.0352525120135398</c:v>
                </c:pt>
                <c:pt idx="64">
                  <c:v>0.3053348610294051</c:v>
                </c:pt>
                <c:pt idx="65">
                  <c:v>0.30559210737701498</c:v>
                </c:pt>
                <c:pt idx="66">
                  <c:v>0.30473389058606692</c:v>
                </c:pt>
                <c:pt idx="67">
                  <c:v>0.30619234903715548</c:v>
                </c:pt>
                <c:pt idx="68">
                  <c:v>0.30555032117990782</c:v>
                </c:pt>
                <c:pt idx="69">
                  <c:v>0.3046799332136288</c:v>
                </c:pt>
                <c:pt idx="70">
                  <c:v>0.30426308474270619</c:v>
                </c:pt>
                <c:pt idx="71">
                  <c:v>0.31205771861132242</c:v>
                </c:pt>
                <c:pt idx="72">
                  <c:v>0.30716484476579348</c:v>
                </c:pt>
                <c:pt idx="73">
                  <c:v>0.31049411857966341</c:v>
                </c:pt>
                <c:pt idx="74">
                  <c:v>0.30318012336501848</c:v>
                </c:pt>
                <c:pt idx="75">
                  <c:v>0.3060596386319957</c:v>
                </c:pt>
                <c:pt idx="76">
                  <c:v>0.30726807260653011</c:v>
                </c:pt>
                <c:pt idx="77">
                  <c:v>0.30851155384443701</c:v>
                </c:pt>
                <c:pt idx="78">
                  <c:v>0.31060109359677879</c:v>
                </c:pt>
                <c:pt idx="79">
                  <c:v>0.30994409603299572</c:v>
                </c:pt>
                <c:pt idx="80">
                  <c:v>0.32449053839081887</c:v>
                </c:pt>
                <c:pt idx="81">
                  <c:v>0.30375166360754519</c:v>
                </c:pt>
                <c:pt idx="82">
                  <c:v>0.30337256698403509</c:v>
                </c:pt>
                <c:pt idx="83">
                  <c:v>0.30841376479947941</c:v>
                </c:pt>
                <c:pt idx="84">
                  <c:v>0.30376465618610382</c:v>
                </c:pt>
                <c:pt idx="85">
                  <c:v>0.30012326275464141</c:v>
                </c:pt>
                <c:pt idx="86">
                  <c:v>0.3053645207895897</c:v>
                </c:pt>
                <c:pt idx="87">
                  <c:v>0.30278843281557782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365-4798-856A-4F031EBECA71}"/>
            </c:ext>
          </c:extLst>
        </c:ser>
        <c:ser>
          <c:idx val="9"/>
          <c:order val="4"/>
          <c:tx>
            <c:strRef>
              <c:f>'Pure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Decorrelation'!$AT$3:$AT$290</c:f>
              <c:numCache>
                <c:formatCode>General</c:formatCode>
                <c:ptCount val="288"/>
                <c:pt idx="0">
                  <c:v>3.018649353191722</c:v>
                </c:pt>
                <c:pt idx="1">
                  <c:v>6.5587723976931996E-3</c:v>
                </c:pt>
                <c:pt idx="2">
                  <c:v>5.6487909983842814E-3</c:v>
                </c:pt>
                <c:pt idx="3">
                  <c:v>3.0647336235851981</c:v>
                </c:pt>
                <c:pt idx="4">
                  <c:v>2.9820079693803558</c:v>
                </c:pt>
                <c:pt idx="5">
                  <c:v>6.23069540597492E-3</c:v>
                </c:pt>
                <c:pt idx="6">
                  <c:v>6.5930263954214197E-3</c:v>
                </c:pt>
                <c:pt idx="7">
                  <c:v>3.0152599149965682</c:v>
                </c:pt>
                <c:pt idx="8">
                  <c:v>3.0463296050089408</c:v>
                </c:pt>
                <c:pt idx="9">
                  <c:v>4.1911653708665998E-3</c:v>
                </c:pt>
                <c:pt idx="10">
                  <c:v>4.5998696121386604E-3</c:v>
                </c:pt>
                <c:pt idx="11">
                  <c:v>3.1144307262031359</c:v>
                </c:pt>
                <c:pt idx="12">
                  <c:v>2.9589446509955448</c:v>
                </c:pt>
                <c:pt idx="13">
                  <c:v>4.2481479933484797E-3</c:v>
                </c:pt>
                <c:pt idx="14">
                  <c:v>4.6321024186908614E-3</c:v>
                </c:pt>
                <c:pt idx="15">
                  <c:v>3.0622540095937438</c:v>
                </c:pt>
                <c:pt idx="16">
                  <c:v>3.0766914789914148</c:v>
                </c:pt>
                <c:pt idx="17">
                  <c:v>8.5368521860799997E-3</c:v>
                </c:pt>
                <c:pt idx="18">
                  <c:v>7.3708314099348807E-3</c:v>
                </c:pt>
                <c:pt idx="19">
                  <c:v>3.144094739190769</c:v>
                </c:pt>
                <c:pt idx="20">
                  <c:v>3.0791467225877569</c:v>
                </c:pt>
                <c:pt idx="21">
                  <c:v>5.8743759989738006E-3</c:v>
                </c:pt>
                <c:pt idx="22">
                  <c:v>4.4165891944430201E-3</c:v>
                </c:pt>
                <c:pt idx="23">
                  <c:v>3.2574980805977249</c:v>
                </c:pt>
                <c:pt idx="24">
                  <c:v>3.0098483365844002</c:v>
                </c:pt>
                <c:pt idx="25">
                  <c:v>4.3693281942978196E-3</c:v>
                </c:pt>
                <c:pt idx="26">
                  <c:v>4.2694844072684E-3</c:v>
                </c:pt>
                <c:pt idx="27">
                  <c:v>3.0465113179991019</c:v>
                </c:pt>
                <c:pt idx="28">
                  <c:v>3.1635054943966678</c:v>
                </c:pt>
                <c:pt idx="29">
                  <c:v>5.4741781787015402E-3</c:v>
                </c:pt>
                <c:pt idx="30">
                  <c:v>4.2861391906625999E-3</c:v>
                </c:pt>
                <c:pt idx="31">
                  <c:v>3.2350505993701519</c:v>
                </c:pt>
                <c:pt idx="32">
                  <c:v>25.029642142390369</c:v>
                </c:pt>
                <c:pt idx="33">
                  <c:v>19.22354383600177</c:v>
                </c:pt>
                <c:pt idx="34">
                  <c:v>5.3905991953797404E-3</c:v>
                </c:pt>
                <c:pt idx="35">
                  <c:v>12.399883874796799</c:v>
                </c:pt>
                <c:pt idx="36">
                  <c:v>13.010893755988221</c:v>
                </c:pt>
                <c:pt idx="37">
                  <c:v>5.2546452265232399E-3</c:v>
                </c:pt>
                <c:pt idx="38">
                  <c:v>18.49666276719654</c:v>
                </c:pt>
                <c:pt idx="39">
                  <c:v>24.19852677381132</c:v>
                </c:pt>
                <c:pt idx="40">
                  <c:v>25.6889039214002</c:v>
                </c:pt>
                <c:pt idx="41">
                  <c:v>19.865320755203719</c:v>
                </c:pt>
                <c:pt idx="42">
                  <c:v>5.4053629864938002E-3</c:v>
                </c:pt>
                <c:pt idx="43">
                  <c:v>12.597255700803361</c:v>
                </c:pt>
                <c:pt idx="44">
                  <c:v>13.41781243538717</c:v>
                </c:pt>
                <c:pt idx="45">
                  <c:v>5.2720964071340396E-3</c:v>
                </c:pt>
                <c:pt idx="46">
                  <c:v>19.25893983038841</c:v>
                </c:pt>
                <c:pt idx="47">
                  <c:v>25.13823713320307</c:v>
                </c:pt>
                <c:pt idx="48">
                  <c:v>25.25920473041479</c:v>
                </c:pt>
                <c:pt idx="49">
                  <c:v>19.522593020193749</c:v>
                </c:pt>
                <c:pt idx="50">
                  <c:v>7.2449652012437204E-3</c:v>
                </c:pt>
                <c:pt idx="51">
                  <c:v>12.66251800219761</c:v>
                </c:pt>
                <c:pt idx="52">
                  <c:v>13.023475514189339</c:v>
                </c:pt>
                <c:pt idx="53">
                  <c:v>5.3815057966857599E-3</c:v>
                </c:pt>
                <c:pt idx="54">
                  <c:v>19.244655031594451</c:v>
                </c:pt>
                <c:pt idx="55">
                  <c:v>25.084206694597381</c:v>
                </c:pt>
                <c:pt idx="56">
                  <c:v>25.091253655008039</c:v>
                </c:pt>
                <c:pt idx="57">
                  <c:v>19.466873322403991</c:v>
                </c:pt>
                <c:pt idx="58">
                  <c:v>6.8263182067311804E-3</c:v>
                </c:pt>
                <c:pt idx="59">
                  <c:v>12.62499883219134</c:v>
                </c:pt>
                <c:pt idx="60">
                  <c:v>13.115896676585541</c:v>
                </c:pt>
                <c:pt idx="61">
                  <c:v>6.8239693995564591E-3</c:v>
                </c:pt>
                <c:pt idx="62">
                  <c:v>18.636360599810718</c:v>
                </c:pt>
                <c:pt idx="63">
                  <c:v>24.440293306182141</c:v>
                </c:pt>
                <c:pt idx="64">
                  <c:v>3.075868673215155</c:v>
                </c:pt>
                <c:pt idx="65">
                  <c:v>4.5934075955301207E-3</c:v>
                </c:pt>
                <c:pt idx="66">
                  <c:v>5.3189835976808798E-3</c:v>
                </c:pt>
                <c:pt idx="67">
                  <c:v>3.0951992652262561</c:v>
                </c:pt>
                <c:pt idx="68">
                  <c:v>3.0984166450100021</c:v>
                </c:pt>
                <c:pt idx="69">
                  <c:v>4.5246696216053803E-3</c:v>
                </c:pt>
                <c:pt idx="70">
                  <c:v>4.3171029887161599E-3</c:v>
                </c:pt>
                <c:pt idx="71">
                  <c:v>3.092081848799717</c:v>
                </c:pt>
                <c:pt idx="72">
                  <c:v>5.3506900249980394</c:v>
                </c:pt>
                <c:pt idx="73">
                  <c:v>4.5064175850711204E-3</c:v>
                </c:pt>
                <c:pt idx="74">
                  <c:v>4.8721808125264596E-3</c:v>
                </c:pt>
                <c:pt idx="75">
                  <c:v>5.5026276801945642</c:v>
                </c:pt>
                <c:pt idx="76">
                  <c:v>5.3707511926186271</c:v>
                </c:pt>
                <c:pt idx="77">
                  <c:v>4.4657710124738192E-3</c:v>
                </c:pt>
                <c:pt idx="78">
                  <c:v>4.8925234004854601E-3</c:v>
                </c:pt>
                <c:pt idx="79">
                  <c:v>5.4761090955696998</c:v>
                </c:pt>
                <c:pt idx="80">
                  <c:v>6.6909860121085792E-3</c:v>
                </c:pt>
                <c:pt idx="81">
                  <c:v>5.3436174278031103</c:v>
                </c:pt>
                <c:pt idx="82">
                  <c:v>5.1709509675973093</c:v>
                </c:pt>
                <c:pt idx="83">
                  <c:v>6.4164037932641403E-3</c:v>
                </c:pt>
                <c:pt idx="84">
                  <c:v>5.9415910160168601E-3</c:v>
                </c:pt>
                <c:pt idx="85">
                  <c:v>5.3478972412063737</c:v>
                </c:pt>
                <c:pt idx="86">
                  <c:v>5.1978248139843348</c:v>
                </c:pt>
                <c:pt idx="87">
                  <c:v>6.0175340040586403E-3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365-4798-856A-4F031EBEC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Decorrelation'!$AL$3:$AL$290</c:f>
              <c:numCache>
                <c:formatCode>General</c:formatCode>
                <c:ptCount val="288"/>
                <c:pt idx="0">
                  <c:v>0.46281769520137461</c:v>
                </c:pt>
                <c:pt idx="1">
                  <c:v>0.58902740598423409</c:v>
                </c:pt>
                <c:pt idx="2">
                  <c:v>0.612178181426134</c:v>
                </c:pt>
                <c:pt idx="3">
                  <c:v>0.48318325181026012</c:v>
                </c:pt>
                <c:pt idx="4">
                  <c:v>0.44480541781522331</c:v>
                </c:pt>
                <c:pt idx="5">
                  <c:v>0.807124704180751</c:v>
                </c:pt>
                <c:pt idx="6">
                  <c:v>0.73439488076837733</c:v>
                </c:pt>
                <c:pt idx="7">
                  <c:v>0.54230622019385921</c:v>
                </c:pt>
                <c:pt idx="8">
                  <c:v>0.3456662489916198</c:v>
                </c:pt>
                <c:pt idx="9">
                  <c:v>0.47815619158791378</c:v>
                </c:pt>
                <c:pt idx="10">
                  <c:v>0.48284461800940343</c:v>
                </c:pt>
                <c:pt idx="11">
                  <c:v>0.32962093679234378</c:v>
                </c:pt>
                <c:pt idx="12">
                  <c:v>0.32620000920724118</c:v>
                </c:pt>
                <c:pt idx="13">
                  <c:v>0.45761053401511159</c:v>
                </c:pt>
                <c:pt idx="14">
                  <c:v>0.45105242797872053</c:v>
                </c:pt>
                <c:pt idx="15">
                  <c:v>0.33807662819745021</c:v>
                </c:pt>
                <c:pt idx="16">
                  <c:v>0.44021633899537849</c:v>
                </c:pt>
                <c:pt idx="17">
                  <c:v>0.54478270979598165</c:v>
                </c:pt>
                <c:pt idx="18">
                  <c:v>0.68127276459708808</c:v>
                </c:pt>
                <c:pt idx="19">
                  <c:v>0.58449756900081407</c:v>
                </c:pt>
                <c:pt idx="20">
                  <c:v>0.33809282421134412</c:v>
                </c:pt>
                <c:pt idx="21">
                  <c:v>0.41233285281341531</c:v>
                </c:pt>
                <c:pt idx="22">
                  <c:v>0.42930513480678201</c:v>
                </c:pt>
                <c:pt idx="23">
                  <c:v>0.34809076879173517</c:v>
                </c:pt>
                <c:pt idx="24">
                  <c:v>0.35057631199015299</c:v>
                </c:pt>
                <c:pt idx="25">
                  <c:v>0.42507410360267378</c:v>
                </c:pt>
                <c:pt idx="26">
                  <c:v>0.443227440607734</c:v>
                </c:pt>
                <c:pt idx="27">
                  <c:v>0.35468694820301611</c:v>
                </c:pt>
                <c:pt idx="28">
                  <c:v>0.34826973500894381</c:v>
                </c:pt>
                <c:pt idx="29">
                  <c:v>0.41431839116849012</c:v>
                </c:pt>
                <c:pt idx="30">
                  <c:v>0.42362762420671057</c:v>
                </c:pt>
                <c:pt idx="31">
                  <c:v>0.34295915397815402</c:v>
                </c:pt>
                <c:pt idx="32">
                  <c:v>0.99147545621963218</c:v>
                </c:pt>
                <c:pt idx="33">
                  <c:v>0.99930977482581507</c:v>
                </c:pt>
                <c:pt idx="34">
                  <c:v>2.8059715230134321</c:v>
                </c:pt>
                <c:pt idx="35">
                  <c:v>0.67282884118612851</c:v>
                </c:pt>
                <c:pt idx="36">
                  <c:v>0.75217335597844792</c:v>
                </c:pt>
                <c:pt idx="37">
                  <c:v>2.7679681363864801</c:v>
                </c:pt>
                <c:pt idx="38">
                  <c:v>1.2538900304120031</c:v>
                </c:pt>
                <c:pt idx="39">
                  <c:v>1.220584357634652</c:v>
                </c:pt>
                <c:pt idx="40">
                  <c:v>0.93242329279892144</c:v>
                </c:pt>
                <c:pt idx="41">
                  <c:v>0.90366314360871913</c:v>
                </c:pt>
                <c:pt idx="42">
                  <c:v>1.724141246592626</c:v>
                </c:pt>
                <c:pt idx="43">
                  <c:v>0.49604427980957561</c:v>
                </c:pt>
                <c:pt idx="44">
                  <c:v>0.49342190319439388</c:v>
                </c:pt>
                <c:pt idx="45">
                  <c:v>1.7169303385773671</c:v>
                </c:pt>
                <c:pt idx="46">
                  <c:v>0.90297514458652584</c:v>
                </c:pt>
                <c:pt idx="47">
                  <c:v>0.91508607942378151</c:v>
                </c:pt>
                <c:pt idx="48">
                  <c:v>0.93818531620781864</c:v>
                </c:pt>
                <c:pt idx="49">
                  <c:v>0.91655632299371059</c:v>
                </c:pt>
                <c:pt idx="50">
                  <c:v>1.729318665189203</c:v>
                </c:pt>
                <c:pt idx="51">
                  <c:v>0.48313577463850382</c:v>
                </c:pt>
                <c:pt idx="52">
                  <c:v>0.51402748018736022</c:v>
                </c:pt>
                <c:pt idx="53">
                  <c:v>1.729790784604847</c:v>
                </c:pt>
                <c:pt idx="54">
                  <c:v>0.90719813299365337</c:v>
                </c:pt>
                <c:pt idx="55">
                  <c:v>0.92151595719624313</c:v>
                </c:pt>
                <c:pt idx="56">
                  <c:v>0.94068272021831945</c:v>
                </c:pt>
                <c:pt idx="57">
                  <c:v>0.9107625784003176</c:v>
                </c:pt>
                <c:pt idx="58">
                  <c:v>1.707554909808096</c:v>
                </c:pt>
                <c:pt idx="59">
                  <c:v>0.49564942861907191</c:v>
                </c:pt>
                <c:pt idx="60">
                  <c:v>0.50424087361898273</c:v>
                </c:pt>
                <c:pt idx="61">
                  <c:v>1.7042927758186119</c:v>
                </c:pt>
                <c:pt idx="62">
                  <c:v>0.89019936739932748</c:v>
                </c:pt>
                <c:pt idx="63">
                  <c:v>0.92573602001648392</c:v>
                </c:pt>
                <c:pt idx="64">
                  <c:v>0.32744303540093822</c:v>
                </c:pt>
                <c:pt idx="65">
                  <c:v>0.43324656059267003</c:v>
                </c:pt>
                <c:pt idx="66">
                  <c:v>0.43554843819001687</c:v>
                </c:pt>
                <c:pt idx="67">
                  <c:v>0.33445551140466701</c:v>
                </c:pt>
                <c:pt idx="68">
                  <c:v>0.32367733819410199</c:v>
                </c:pt>
                <c:pt idx="69">
                  <c:v>0.44308959720656282</c:v>
                </c:pt>
                <c:pt idx="70">
                  <c:v>0.43115141759626568</c:v>
                </c:pt>
                <c:pt idx="71">
                  <c:v>0.32726056819083171</c:v>
                </c:pt>
                <c:pt idx="72">
                  <c:v>0.31247571181738742</c:v>
                </c:pt>
                <c:pt idx="73">
                  <c:v>0.50796796322101723</c:v>
                </c:pt>
                <c:pt idx="74">
                  <c:v>0.51453055900055911</c:v>
                </c:pt>
                <c:pt idx="75">
                  <c:v>0.30737307959934701</c:v>
                </c:pt>
                <c:pt idx="76">
                  <c:v>0.31001925939926878</c:v>
                </c:pt>
                <c:pt idx="77">
                  <c:v>0.49378095361171292</c:v>
                </c:pt>
                <c:pt idx="78">
                  <c:v>0.52326694460352885</c:v>
                </c:pt>
                <c:pt idx="79">
                  <c:v>0.31287461080355572</c:v>
                </c:pt>
                <c:pt idx="80">
                  <c:v>0.50962315377546474</c:v>
                </c:pt>
                <c:pt idx="81">
                  <c:v>0.33591219503432512</c:v>
                </c:pt>
                <c:pt idx="82">
                  <c:v>0.3334471251931973</c:v>
                </c:pt>
                <c:pt idx="83">
                  <c:v>0.52058832177426662</c:v>
                </c:pt>
                <c:pt idx="84">
                  <c:v>0.51209177781129256</c:v>
                </c:pt>
                <c:pt idx="85">
                  <c:v>0.33518734816461798</c:v>
                </c:pt>
                <c:pt idx="86">
                  <c:v>0.33614918219391249</c:v>
                </c:pt>
                <c:pt idx="87">
                  <c:v>0.51934679658152161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38-447A-A11B-796CFB06ED33}"/>
            </c:ext>
          </c:extLst>
        </c:ser>
        <c:ser>
          <c:idx val="3"/>
          <c:order val="1"/>
          <c:tx>
            <c:strRef>
              <c:f>'Pure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Decorrelation'!$AO$3:$AO$290</c:f>
              <c:numCache>
                <c:formatCode>General</c:formatCode>
                <c:ptCount val="288"/>
                <c:pt idx="0">
                  <c:v>0.4428832019912079</c:v>
                </c:pt>
                <c:pt idx="1">
                  <c:v>0.82446117158979182</c:v>
                </c:pt>
                <c:pt idx="2">
                  <c:v>0.9265440487943124</c:v>
                </c:pt>
                <c:pt idx="3">
                  <c:v>0.44181125998729842</c:v>
                </c:pt>
                <c:pt idx="4">
                  <c:v>0.35113776400685309</c:v>
                </c:pt>
                <c:pt idx="5">
                  <c:v>1.053404205990955</c:v>
                </c:pt>
                <c:pt idx="6">
                  <c:v>0.90225561979459601</c:v>
                </c:pt>
                <c:pt idx="7">
                  <c:v>0.36552026838180612</c:v>
                </c:pt>
                <c:pt idx="8">
                  <c:v>0.34100015460280703</c:v>
                </c:pt>
                <c:pt idx="9">
                  <c:v>0.81000040739891122</c:v>
                </c:pt>
                <c:pt idx="10">
                  <c:v>0.94287014938890934</c:v>
                </c:pt>
                <c:pt idx="11">
                  <c:v>0.34100067300023512</c:v>
                </c:pt>
                <c:pt idx="12">
                  <c:v>0.40623628600733352</c:v>
                </c:pt>
                <c:pt idx="13">
                  <c:v>0.6461061319918372</c:v>
                </c:pt>
                <c:pt idx="14">
                  <c:v>0.72161492721061227</c:v>
                </c:pt>
                <c:pt idx="15">
                  <c:v>0.3094154204125516</c:v>
                </c:pt>
                <c:pt idx="16">
                  <c:v>0.43284819381078699</c:v>
                </c:pt>
                <c:pt idx="17">
                  <c:v>0.92318362779333252</c:v>
                </c:pt>
                <c:pt idx="18">
                  <c:v>0.8962748401914723</c:v>
                </c:pt>
                <c:pt idx="19">
                  <c:v>0.41917769820429379</c:v>
                </c:pt>
                <c:pt idx="20">
                  <c:v>0.39234217000193888</c:v>
                </c:pt>
                <c:pt idx="21">
                  <c:v>0.711640567809809</c:v>
                </c:pt>
                <c:pt idx="22">
                  <c:v>0.79687910239445048</c:v>
                </c:pt>
                <c:pt idx="23">
                  <c:v>0.35632985859410837</c:v>
                </c:pt>
                <c:pt idx="24">
                  <c:v>0.32275509820319709</c:v>
                </c:pt>
                <c:pt idx="25">
                  <c:v>0.80705247301375493</c:v>
                </c:pt>
                <c:pt idx="26">
                  <c:v>0.72778958500712176</c:v>
                </c:pt>
                <c:pt idx="27">
                  <c:v>0.36588423959328792</c:v>
                </c:pt>
                <c:pt idx="28">
                  <c:v>0.34400698378449313</c:v>
                </c:pt>
                <c:pt idx="29">
                  <c:v>0.76311144381179474</c:v>
                </c:pt>
                <c:pt idx="30">
                  <c:v>0.72335079678450709</c:v>
                </c:pt>
                <c:pt idx="31">
                  <c:v>0.3434809935919475</c:v>
                </c:pt>
                <c:pt idx="32">
                  <c:v>0.93752624798798934</c:v>
                </c:pt>
                <c:pt idx="33">
                  <c:v>0.84301781340036541</c:v>
                </c:pt>
                <c:pt idx="34">
                  <c:v>5.5806950668047648</c:v>
                </c:pt>
                <c:pt idx="35">
                  <c:v>0.6137764992250595</c:v>
                </c:pt>
                <c:pt idx="36">
                  <c:v>0.65944960939232256</c:v>
                </c:pt>
                <c:pt idx="37">
                  <c:v>5.3090492776071194</c:v>
                </c:pt>
                <c:pt idx="38">
                  <c:v>0.64328046520822679</c:v>
                </c:pt>
                <c:pt idx="39">
                  <c:v>1.0212961861921941</c:v>
                </c:pt>
                <c:pt idx="40">
                  <c:v>0.92198615419329144</c:v>
                </c:pt>
                <c:pt idx="41">
                  <c:v>0.71368576579261567</c:v>
                </c:pt>
                <c:pt idx="42">
                  <c:v>4.0974508036044428</c:v>
                </c:pt>
                <c:pt idx="43">
                  <c:v>0.56903290680493224</c:v>
                </c:pt>
                <c:pt idx="44">
                  <c:v>0.65919387759640813</c:v>
                </c:pt>
                <c:pt idx="45">
                  <c:v>5.2990272833791092</c:v>
                </c:pt>
                <c:pt idx="46">
                  <c:v>0.61778476518229586</c:v>
                </c:pt>
                <c:pt idx="47">
                  <c:v>0.97635416039847767</c:v>
                </c:pt>
                <c:pt idx="48">
                  <c:v>0.91979797639651228</c:v>
                </c:pt>
                <c:pt idx="49">
                  <c:v>0.71176820981199851</c:v>
                </c:pt>
                <c:pt idx="50">
                  <c:v>5.0900587295938751</c:v>
                </c:pt>
                <c:pt idx="51">
                  <c:v>0.57867673479486259</c:v>
                </c:pt>
                <c:pt idx="52">
                  <c:v>0.63622951741563161</c:v>
                </c:pt>
                <c:pt idx="53">
                  <c:v>5.0621723938034844</c:v>
                </c:pt>
                <c:pt idx="54">
                  <c:v>0.60970178939169273</c:v>
                </c:pt>
                <c:pt idx="55">
                  <c:v>0.91752804900170304</c:v>
                </c:pt>
                <c:pt idx="56">
                  <c:v>0.84547844141488893</c:v>
                </c:pt>
                <c:pt idx="57">
                  <c:v>0.7029032160004135</c:v>
                </c:pt>
                <c:pt idx="58">
                  <c:v>4.0955309767974537</c:v>
                </c:pt>
                <c:pt idx="59">
                  <c:v>0.5666082426090725</c:v>
                </c:pt>
                <c:pt idx="60">
                  <c:v>0.62976931059383789</c:v>
                </c:pt>
                <c:pt idx="61">
                  <c:v>4.4696978751977436</c:v>
                </c:pt>
                <c:pt idx="62">
                  <c:v>0.60566558658611025</c:v>
                </c:pt>
                <c:pt idx="63">
                  <c:v>0.90943346419371662</c:v>
                </c:pt>
                <c:pt idx="64">
                  <c:v>0.38939602079335589</c:v>
                </c:pt>
                <c:pt idx="65">
                  <c:v>0.82324022960383447</c:v>
                </c:pt>
                <c:pt idx="66">
                  <c:v>0.9271991424029693</c:v>
                </c:pt>
                <c:pt idx="67">
                  <c:v>0.36522623478667809</c:v>
                </c:pt>
                <c:pt idx="68">
                  <c:v>0.32779684819397509</c:v>
                </c:pt>
                <c:pt idx="69">
                  <c:v>0.58803588219452652</c:v>
                </c:pt>
                <c:pt idx="70">
                  <c:v>0.63353680641739629</c:v>
                </c:pt>
                <c:pt idx="71">
                  <c:v>0.3209019060130231</c:v>
                </c:pt>
                <c:pt idx="72">
                  <c:v>0.32016166879329833</c:v>
                </c:pt>
                <c:pt idx="73">
                  <c:v>0.81517674739588986</c:v>
                </c:pt>
                <c:pt idx="74">
                  <c:v>0.89460307061672206</c:v>
                </c:pt>
                <c:pt idx="75">
                  <c:v>0.32878384441137309</c:v>
                </c:pt>
                <c:pt idx="76">
                  <c:v>0.34601344038965182</c:v>
                </c:pt>
                <c:pt idx="77">
                  <c:v>0.86691502980538648</c:v>
                </c:pt>
                <c:pt idx="78">
                  <c:v>0.94383460860117341</c:v>
                </c:pt>
                <c:pt idx="79">
                  <c:v>0.32284830940770909</c:v>
                </c:pt>
                <c:pt idx="80">
                  <c:v>0.94561432001064527</c:v>
                </c:pt>
                <c:pt idx="81">
                  <c:v>0.37504114400944671</c:v>
                </c:pt>
                <c:pt idx="82">
                  <c:v>0.38280712860869243</c:v>
                </c:pt>
                <c:pt idx="83">
                  <c:v>0.83595472660963421</c:v>
                </c:pt>
                <c:pt idx="84">
                  <c:v>0.88228608740027992</c:v>
                </c:pt>
                <c:pt idx="85">
                  <c:v>0.34668135279789569</c:v>
                </c:pt>
                <c:pt idx="86">
                  <c:v>0.33692436498240569</c:v>
                </c:pt>
                <c:pt idx="87">
                  <c:v>0.79595701260259377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38-447A-A11B-796CFB06ED33}"/>
            </c:ext>
          </c:extLst>
        </c:ser>
        <c:ser>
          <c:idx val="5"/>
          <c:order val="2"/>
          <c:tx>
            <c:strRef>
              <c:f>'Pure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Decorrelation'!$AQ$3:$AQ$290</c:f>
              <c:numCache>
                <c:formatCode>General</c:formatCode>
                <c:ptCount val="288"/>
                <c:pt idx="0">
                  <c:v>0.32795445841038601</c:v>
                </c:pt>
                <c:pt idx="1">
                  <c:v>0.60699256543302904</c:v>
                </c:pt>
                <c:pt idx="2">
                  <c:v>0.52297607818618419</c:v>
                </c:pt>
                <c:pt idx="3">
                  <c:v>0.34683228797512122</c:v>
                </c:pt>
                <c:pt idx="4">
                  <c:v>0.32565275441156699</c:v>
                </c:pt>
                <c:pt idx="5">
                  <c:v>0.62352055179653687</c:v>
                </c:pt>
                <c:pt idx="6">
                  <c:v>0.58240008541615684</c:v>
                </c:pt>
                <c:pt idx="7">
                  <c:v>0.3603693507844582</c:v>
                </c:pt>
                <c:pt idx="8">
                  <c:v>0.29872832439141339</c:v>
                </c:pt>
                <c:pt idx="9">
                  <c:v>0.38259963820455589</c:v>
                </c:pt>
                <c:pt idx="10">
                  <c:v>0.38682411919580773</c:v>
                </c:pt>
                <c:pt idx="11">
                  <c:v>0.29323547419626272</c:v>
                </c:pt>
                <c:pt idx="12">
                  <c:v>0.30513152040075509</c:v>
                </c:pt>
                <c:pt idx="13">
                  <c:v>0.38209336642175912</c:v>
                </c:pt>
                <c:pt idx="14">
                  <c:v>0.37294394898926841</c:v>
                </c:pt>
                <c:pt idx="15">
                  <c:v>0.30566160340094928</c:v>
                </c:pt>
                <c:pt idx="16">
                  <c:v>0.34223062117816883</c:v>
                </c:pt>
                <c:pt idx="17">
                  <c:v>0.51320865818997841</c:v>
                </c:pt>
                <c:pt idx="18">
                  <c:v>0.56477629515575245</c:v>
                </c:pt>
                <c:pt idx="19">
                  <c:v>0.371371223218739</c:v>
                </c:pt>
                <c:pt idx="20">
                  <c:v>0.30919861062429838</c:v>
                </c:pt>
                <c:pt idx="21">
                  <c:v>0.37732134460238742</c:v>
                </c:pt>
                <c:pt idx="22">
                  <c:v>0.35939104775898162</c:v>
                </c:pt>
                <c:pt idx="23">
                  <c:v>0.31145227599190539</c:v>
                </c:pt>
                <c:pt idx="24">
                  <c:v>0.31809456221526478</c:v>
                </c:pt>
                <c:pt idx="25">
                  <c:v>0.374891041405499</c:v>
                </c:pt>
                <c:pt idx="26">
                  <c:v>0.37072288962081068</c:v>
                </c:pt>
                <c:pt idx="27">
                  <c:v>0.31858598842518399</c:v>
                </c:pt>
                <c:pt idx="28">
                  <c:v>0.32128272560657928</c:v>
                </c:pt>
                <c:pt idx="29">
                  <c:v>0.36276444820687181</c:v>
                </c:pt>
                <c:pt idx="30">
                  <c:v>0.37229649559594691</c:v>
                </c:pt>
                <c:pt idx="31">
                  <c:v>0.31483826440526169</c:v>
                </c:pt>
                <c:pt idx="32">
                  <c:v>0.75558137699263173</c:v>
                </c:pt>
                <c:pt idx="33">
                  <c:v>0.82346538319252427</c:v>
                </c:pt>
                <c:pt idx="34">
                  <c:v>1.8253297180170189</c:v>
                </c:pt>
                <c:pt idx="35">
                  <c:v>0.45727103083627302</c:v>
                </c:pt>
                <c:pt idx="36">
                  <c:v>0.45951158179668711</c:v>
                </c:pt>
                <c:pt idx="37">
                  <c:v>1.820594036579132</c:v>
                </c:pt>
                <c:pt idx="38">
                  <c:v>0.74232983299298216</c:v>
                </c:pt>
                <c:pt idx="39">
                  <c:v>0.72750230118399484</c:v>
                </c:pt>
                <c:pt idx="40">
                  <c:v>0.7588560045696795</c:v>
                </c:pt>
                <c:pt idx="41">
                  <c:v>0.81984543319558723</c:v>
                </c:pt>
                <c:pt idx="42">
                  <c:v>1.7909634970128541</c:v>
                </c:pt>
                <c:pt idx="43">
                  <c:v>0.45100892776390539</c:v>
                </c:pt>
                <c:pt idx="44">
                  <c:v>0.45121558781247578</c:v>
                </c:pt>
                <c:pt idx="45">
                  <c:v>1.8271268059732391</c:v>
                </c:pt>
                <c:pt idx="46">
                  <c:v>0.74019730521831661</c:v>
                </c:pt>
                <c:pt idx="47">
                  <c:v>0.72826458880444989</c:v>
                </c:pt>
                <c:pt idx="48">
                  <c:v>0.75431266261730345</c:v>
                </c:pt>
                <c:pt idx="49">
                  <c:v>0.82174983059521767</c:v>
                </c:pt>
                <c:pt idx="50">
                  <c:v>1.797864644625224</c:v>
                </c:pt>
                <c:pt idx="51">
                  <c:v>0.45018204099033032</c:v>
                </c:pt>
                <c:pt idx="52">
                  <c:v>0.45089505922514939</c:v>
                </c:pt>
                <c:pt idx="53">
                  <c:v>1.831759851402603</c:v>
                </c:pt>
                <c:pt idx="54">
                  <c:v>0.74128327280050144</c:v>
                </c:pt>
                <c:pt idx="55">
                  <c:v>0.73299913100199776</c:v>
                </c:pt>
                <c:pt idx="56">
                  <c:v>0.76220086799003184</c:v>
                </c:pt>
                <c:pt idx="57">
                  <c:v>0.82090555499307816</c:v>
                </c:pt>
                <c:pt idx="58">
                  <c:v>1.7832442648010329</c:v>
                </c:pt>
                <c:pt idx="59">
                  <c:v>0.4585981974028982</c:v>
                </c:pt>
                <c:pt idx="60">
                  <c:v>0.45607918322784818</c:v>
                </c:pt>
                <c:pt idx="61">
                  <c:v>1.813639054005034</c:v>
                </c:pt>
                <c:pt idx="62">
                  <c:v>0.73782038142671813</c:v>
                </c:pt>
                <c:pt idx="63">
                  <c:v>0.73368585337884729</c:v>
                </c:pt>
                <c:pt idx="64">
                  <c:v>0.30627765122335399</c:v>
                </c:pt>
                <c:pt idx="65">
                  <c:v>0.39096493379911401</c:v>
                </c:pt>
                <c:pt idx="66">
                  <c:v>0.40299447482684619</c:v>
                </c:pt>
                <c:pt idx="67">
                  <c:v>0.30189079160336407</c:v>
                </c:pt>
                <c:pt idx="68">
                  <c:v>0.30315308220451698</c:v>
                </c:pt>
                <c:pt idx="69">
                  <c:v>0.39600296496646481</c:v>
                </c:pt>
                <c:pt idx="70">
                  <c:v>0.38766988281859083</c:v>
                </c:pt>
                <c:pt idx="71">
                  <c:v>0.30001685679890222</c:v>
                </c:pt>
                <c:pt idx="72">
                  <c:v>0.28981445300159969</c:v>
                </c:pt>
                <c:pt idx="73">
                  <c:v>0.51529693058691917</c:v>
                </c:pt>
                <c:pt idx="74">
                  <c:v>0.48869934140238908</c:v>
                </c:pt>
                <c:pt idx="75">
                  <c:v>0.30459174778079612</c:v>
                </c:pt>
                <c:pt idx="76">
                  <c:v>0.29117110759252679</c:v>
                </c:pt>
                <c:pt idx="77">
                  <c:v>0.49894700220320382</c:v>
                </c:pt>
                <c:pt idx="78">
                  <c:v>0.49486878842581061</c:v>
                </c:pt>
                <c:pt idx="79">
                  <c:v>0.29516493659466497</c:v>
                </c:pt>
                <c:pt idx="80">
                  <c:v>0.50835011859890078</c:v>
                </c:pt>
                <c:pt idx="81">
                  <c:v>0.32376679220469662</c:v>
                </c:pt>
                <c:pt idx="82">
                  <c:v>0.32325406759046021</c:v>
                </c:pt>
                <c:pt idx="83">
                  <c:v>0.51625658920966089</c:v>
                </c:pt>
                <c:pt idx="84">
                  <c:v>0.50987868603551756</c:v>
                </c:pt>
                <c:pt idx="85">
                  <c:v>0.32078622358385472</c:v>
                </c:pt>
                <c:pt idx="86">
                  <c:v>0.32579447680618612</c:v>
                </c:pt>
                <c:pt idx="87">
                  <c:v>0.51856977519346403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38-447A-A11B-796CFB06ED33}"/>
            </c:ext>
          </c:extLst>
        </c:ser>
        <c:ser>
          <c:idx val="7"/>
          <c:order val="3"/>
          <c:tx>
            <c:strRef>
              <c:f>'Pure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Decorrelation'!$AS$3:$AS$290</c:f>
              <c:numCache>
                <c:formatCode>General</c:formatCode>
                <c:ptCount val="288"/>
                <c:pt idx="0">
                  <c:v>0.31074072076007719</c:v>
                </c:pt>
                <c:pt idx="1">
                  <c:v>0.48265040082624178</c:v>
                </c:pt>
                <c:pt idx="2">
                  <c:v>0.39327462505316357</c:v>
                </c:pt>
                <c:pt idx="3">
                  <c:v>0.3315651918528601</c:v>
                </c:pt>
                <c:pt idx="4">
                  <c:v>0.30070660480996592</c:v>
                </c:pt>
                <c:pt idx="5">
                  <c:v>0.4558732811594382</c:v>
                </c:pt>
                <c:pt idx="6">
                  <c:v>0.4201824788353406</c:v>
                </c:pt>
                <c:pt idx="7">
                  <c:v>0.36151718575274572</c:v>
                </c:pt>
                <c:pt idx="8">
                  <c:v>0.28133149441564448</c:v>
                </c:pt>
                <c:pt idx="9">
                  <c:v>0.30246786122443148</c:v>
                </c:pt>
                <c:pt idx="10">
                  <c:v>0.29666772184427831</c:v>
                </c:pt>
                <c:pt idx="11">
                  <c:v>0.28808099679881699</c:v>
                </c:pt>
                <c:pt idx="12">
                  <c:v>0.2917119980091229</c:v>
                </c:pt>
                <c:pt idx="13">
                  <c:v>0.30636405030963942</c:v>
                </c:pt>
                <c:pt idx="14">
                  <c:v>0.29753088735742489</c:v>
                </c:pt>
                <c:pt idx="15">
                  <c:v>0.29365085478639219</c:v>
                </c:pt>
                <c:pt idx="16">
                  <c:v>0.32358115556417028</c:v>
                </c:pt>
                <c:pt idx="17">
                  <c:v>0.41083318307064481</c:v>
                </c:pt>
                <c:pt idx="18">
                  <c:v>0.45328863882459702</c:v>
                </c:pt>
                <c:pt idx="19">
                  <c:v>0.33686603520764041</c:v>
                </c:pt>
                <c:pt idx="20">
                  <c:v>0.28314682757481929</c:v>
                </c:pt>
                <c:pt idx="21">
                  <c:v>0.29511988314334298</c:v>
                </c:pt>
                <c:pt idx="22">
                  <c:v>0.29451718798372889</c:v>
                </c:pt>
                <c:pt idx="23">
                  <c:v>0.28300907602533693</c:v>
                </c:pt>
                <c:pt idx="24">
                  <c:v>0.28654249258106568</c:v>
                </c:pt>
                <c:pt idx="25">
                  <c:v>0.30513257998973131</c:v>
                </c:pt>
                <c:pt idx="26">
                  <c:v>0.30001248520566148</c:v>
                </c:pt>
                <c:pt idx="27">
                  <c:v>0.2918344111763872</c:v>
                </c:pt>
                <c:pt idx="28">
                  <c:v>0.29219792080111801</c:v>
                </c:pt>
                <c:pt idx="29">
                  <c:v>0.2919838858069852</c:v>
                </c:pt>
                <c:pt idx="30">
                  <c:v>0.2949810303980484</c:v>
                </c:pt>
                <c:pt idx="31">
                  <c:v>0.28328632075572391</c:v>
                </c:pt>
                <c:pt idx="32">
                  <c:v>0.56681839234661313</c:v>
                </c:pt>
                <c:pt idx="33">
                  <c:v>0.56374775756848972</c:v>
                </c:pt>
                <c:pt idx="34">
                  <c:v>0.5966856174753048</c:v>
                </c:pt>
                <c:pt idx="35">
                  <c:v>0.48307126736035572</c:v>
                </c:pt>
                <c:pt idx="36">
                  <c:v>0.48479522975394501</c:v>
                </c:pt>
                <c:pt idx="37">
                  <c:v>0.58631520314374941</c:v>
                </c:pt>
                <c:pt idx="38">
                  <c:v>0.56396384189138193</c:v>
                </c:pt>
                <c:pt idx="39">
                  <c:v>0.56382255222415556</c:v>
                </c:pt>
                <c:pt idx="40">
                  <c:v>0.56876271800138056</c:v>
                </c:pt>
                <c:pt idx="41">
                  <c:v>0.55963072180747986</c:v>
                </c:pt>
                <c:pt idx="42">
                  <c:v>0.58714385242201383</c:v>
                </c:pt>
                <c:pt idx="43">
                  <c:v>0.48064498581225051</c:v>
                </c:pt>
                <c:pt idx="44">
                  <c:v>0.47605915078893302</c:v>
                </c:pt>
                <c:pt idx="45">
                  <c:v>0.58545747079188004</c:v>
                </c:pt>
                <c:pt idx="46">
                  <c:v>0.56236638815607876</c:v>
                </c:pt>
                <c:pt idx="47">
                  <c:v>0.56414392594015228</c:v>
                </c:pt>
                <c:pt idx="48">
                  <c:v>0.566202217375394</c:v>
                </c:pt>
                <c:pt idx="49">
                  <c:v>0.56490410257829349</c:v>
                </c:pt>
                <c:pt idx="50">
                  <c:v>0.58884928103070711</c:v>
                </c:pt>
                <c:pt idx="51">
                  <c:v>0.47684221836971119</c:v>
                </c:pt>
                <c:pt idx="52">
                  <c:v>0.48103846181184051</c:v>
                </c:pt>
                <c:pt idx="53">
                  <c:v>0.59117778039071711</c:v>
                </c:pt>
                <c:pt idx="54">
                  <c:v>0.56541028318461029</c:v>
                </c:pt>
                <c:pt idx="55">
                  <c:v>0.56678449165774514</c:v>
                </c:pt>
                <c:pt idx="56">
                  <c:v>0.56634597775992002</c:v>
                </c:pt>
                <c:pt idx="57">
                  <c:v>0.564604097022675</c:v>
                </c:pt>
                <c:pt idx="58">
                  <c:v>0.59365084843011573</c:v>
                </c:pt>
                <c:pt idx="59">
                  <c:v>0.48753133859718217</c:v>
                </c:pt>
                <c:pt idx="60">
                  <c:v>0.48089312936645001</c:v>
                </c:pt>
                <c:pt idx="61">
                  <c:v>0.5958052731817588</c:v>
                </c:pt>
                <c:pt idx="62">
                  <c:v>0.5573108685901389</c:v>
                </c:pt>
                <c:pt idx="63">
                  <c:v>0.56249785601394253</c:v>
                </c:pt>
                <c:pt idx="64">
                  <c:v>0.28907813838450241</c:v>
                </c:pt>
                <c:pt idx="65">
                  <c:v>0.30260089699877418</c:v>
                </c:pt>
                <c:pt idx="66">
                  <c:v>0.30350900840712708</c:v>
                </c:pt>
                <c:pt idx="67">
                  <c:v>0.29358736278954889</c:v>
                </c:pt>
                <c:pt idx="68">
                  <c:v>0.28442303221672771</c:v>
                </c:pt>
                <c:pt idx="69">
                  <c:v>0.30326382818166159</c:v>
                </c:pt>
                <c:pt idx="70">
                  <c:v>0.30387806199723849</c:v>
                </c:pt>
                <c:pt idx="71">
                  <c:v>0.2915116991731338</c:v>
                </c:pt>
                <c:pt idx="72">
                  <c:v>0.29275986703578383</c:v>
                </c:pt>
                <c:pt idx="73">
                  <c:v>0.31398133463226258</c:v>
                </c:pt>
                <c:pt idx="74">
                  <c:v>0.303322937421035</c:v>
                </c:pt>
                <c:pt idx="75">
                  <c:v>0.30731445606797941</c:v>
                </c:pt>
                <c:pt idx="76">
                  <c:v>0.29309889803407713</c:v>
                </c:pt>
                <c:pt idx="77">
                  <c:v>0.31146886168280619</c:v>
                </c:pt>
                <c:pt idx="78">
                  <c:v>0.31650980580598109</c:v>
                </c:pt>
                <c:pt idx="79">
                  <c:v>0.29470698436489318</c:v>
                </c:pt>
                <c:pt idx="80">
                  <c:v>0.30991935502970591</c:v>
                </c:pt>
                <c:pt idx="81">
                  <c:v>0.2959439920610748</c:v>
                </c:pt>
                <c:pt idx="82">
                  <c:v>0.29556624003453169</c:v>
                </c:pt>
                <c:pt idx="83">
                  <c:v>0.31599202180514108</c:v>
                </c:pt>
                <c:pt idx="84">
                  <c:v>0.30917967003770169</c:v>
                </c:pt>
                <c:pt idx="85">
                  <c:v>0.29337242438923561</c:v>
                </c:pt>
                <c:pt idx="86">
                  <c:v>0.29754915398079901</c:v>
                </c:pt>
                <c:pt idx="87">
                  <c:v>0.31255670359823851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638-447A-A11B-796CFB06ED33}"/>
            </c:ext>
          </c:extLst>
        </c:ser>
        <c:ser>
          <c:idx val="9"/>
          <c:order val="4"/>
          <c:tx>
            <c:strRef>
              <c:f>'Pure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Decorrelation'!$AU$3:$AU$290</c:f>
              <c:numCache>
                <c:formatCode>General</c:formatCode>
                <c:ptCount val="288"/>
                <c:pt idx="0">
                  <c:v>0.55589468681719156</c:v>
                </c:pt>
                <c:pt idx="1">
                  <c:v>1.6286012608208691</c:v>
                </c:pt>
                <c:pt idx="2">
                  <c:v>1.6362344889901581</c:v>
                </c:pt>
                <c:pt idx="3">
                  <c:v>0.57231962600490083</c:v>
                </c:pt>
                <c:pt idx="4">
                  <c:v>0.54933502799831335</c:v>
                </c:pt>
                <c:pt idx="5">
                  <c:v>1.616155293025076</c:v>
                </c:pt>
                <c:pt idx="6">
                  <c:v>1.6281561087816949</c:v>
                </c:pt>
                <c:pt idx="7">
                  <c:v>0.57014390822732819</c:v>
                </c:pt>
                <c:pt idx="8">
                  <c:v>0.55168265340616929</c:v>
                </c:pt>
                <c:pt idx="9">
                  <c:v>1.5479803499649281</c:v>
                </c:pt>
                <c:pt idx="10">
                  <c:v>1.559088509390131</c:v>
                </c:pt>
                <c:pt idx="11">
                  <c:v>0.55796522838063534</c:v>
                </c:pt>
                <c:pt idx="12">
                  <c:v>0.55383243121905257</c:v>
                </c:pt>
                <c:pt idx="13">
                  <c:v>1.55585975459544</c:v>
                </c:pt>
                <c:pt idx="14">
                  <c:v>1.5615028584026731</c:v>
                </c:pt>
                <c:pt idx="15">
                  <c:v>0.57183158536208789</c:v>
                </c:pt>
                <c:pt idx="16">
                  <c:v>0.59097045579692353</c:v>
                </c:pt>
                <c:pt idx="17">
                  <c:v>1.547372176032513</c:v>
                </c:pt>
                <c:pt idx="18">
                  <c:v>1.5881185319973159</c:v>
                </c:pt>
                <c:pt idx="19">
                  <c:v>0.56924961720360445</c:v>
                </c:pt>
                <c:pt idx="20">
                  <c:v>0.57758715882664546</c:v>
                </c:pt>
                <c:pt idx="21">
                  <c:v>1.481248473818414</c:v>
                </c:pt>
                <c:pt idx="22">
                  <c:v>1.5080146525986491</c:v>
                </c:pt>
                <c:pt idx="23">
                  <c:v>0.56930143964709712</c:v>
                </c:pt>
                <c:pt idx="24">
                  <c:v>0.56569799097487705</c:v>
                </c:pt>
                <c:pt idx="25">
                  <c:v>1.5021567380288621</c:v>
                </c:pt>
                <c:pt idx="26">
                  <c:v>1.5674816317972731</c:v>
                </c:pt>
                <c:pt idx="27">
                  <c:v>0.56361375519772994</c:v>
                </c:pt>
                <c:pt idx="28">
                  <c:v>0.57084777738200498</c:v>
                </c:pt>
                <c:pt idx="29">
                  <c:v>1.4671786003978919</c:v>
                </c:pt>
                <c:pt idx="30">
                  <c:v>1.5097192416084</c:v>
                </c:pt>
                <c:pt idx="31">
                  <c:v>0.56330584981478748</c:v>
                </c:pt>
                <c:pt idx="32">
                  <c:v>1.813806252810173</c:v>
                </c:pt>
                <c:pt idx="33">
                  <c:v>1.774169734551106</c:v>
                </c:pt>
                <c:pt idx="34">
                  <c:v>19.230491385981441</c:v>
                </c:pt>
                <c:pt idx="35">
                  <c:v>0.85219483257969841</c:v>
                </c:pt>
                <c:pt idx="36">
                  <c:v>0.87588566818740221</c:v>
                </c:pt>
                <c:pt idx="37">
                  <c:v>18.584355652995871</c:v>
                </c:pt>
                <c:pt idx="38">
                  <c:v>1.72229469420854</c:v>
                </c:pt>
                <c:pt idx="39">
                  <c:v>1.786602917988785</c:v>
                </c:pt>
                <c:pt idx="40">
                  <c:v>1.804556609399151</c:v>
                </c:pt>
                <c:pt idx="41">
                  <c:v>1.7320844844332901</c:v>
                </c:pt>
                <c:pt idx="42">
                  <c:v>19.25611441538204</c:v>
                </c:pt>
                <c:pt idx="43">
                  <c:v>0.8030605738167651</c:v>
                </c:pt>
                <c:pt idx="44">
                  <c:v>0.82494887920329352</c:v>
                </c:pt>
                <c:pt idx="45">
                  <c:v>18.872499392204919</c:v>
                </c:pt>
                <c:pt idx="46">
                  <c:v>1.6619294386240651</c:v>
                </c:pt>
                <c:pt idx="47">
                  <c:v>1.7223471642239021</c:v>
                </c:pt>
                <c:pt idx="48">
                  <c:v>1.752360562398098</c:v>
                </c:pt>
                <c:pt idx="49">
                  <c:v>1.7149925552075731</c:v>
                </c:pt>
                <c:pt idx="50">
                  <c:v>18.838299349974839</c:v>
                </c:pt>
                <c:pt idx="51">
                  <c:v>0.7952375609776936</c:v>
                </c:pt>
                <c:pt idx="52">
                  <c:v>0.82927272102097049</c:v>
                </c:pt>
                <c:pt idx="53">
                  <c:v>18.42088377799373</c:v>
                </c:pt>
                <c:pt idx="54">
                  <c:v>1.6604242334025909</c:v>
                </c:pt>
                <c:pt idx="55">
                  <c:v>1.743123351200484</c:v>
                </c:pt>
                <c:pt idx="56">
                  <c:v>1.793988367228303</c:v>
                </c:pt>
                <c:pt idx="57">
                  <c:v>1.7715842557838191</c:v>
                </c:pt>
                <c:pt idx="58">
                  <c:v>19.220952306990512</c:v>
                </c:pt>
                <c:pt idx="59">
                  <c:v>0.80873771181795751</c:v>
                </c:pt>
                <c:pt idx="60">
                  <c:v>0.8336549279978499</c:v>
                </c:pt>
                <c:pt idx="61">
                  <c:v>18.523311822977849</c:v>
                </c:pt>
                <c:pt idx="62">
                  <c:v>1.673570635414217</c:v>
                </c:pt>
                <c:pt idx="63">
                  <c:v>1.7504608191782609</c:v>
                </c:pt>
                <c:pt idx="64">
                  <c:v>0.54310073577798901</c:v>
                </c:pt>
                <c:pt idx="65">
                  <c:v>1.6109219893929549</c:v>
                </c:pt>
                <c:pt idx="66">
                  <c:v>1.561943211604375</c:v>
                </c:pt>
                <c:pt idx="67">
                  <c:v>0.5440793408080935</c:v>
                </c:pt>
                <c:pt idx="68">
                  <c:v>0.53731827319134029</c:v>
                </c:pt>
                <c:pt idx="69">
                  <c:v>1.5942061241948979</c:v>
                </c:pt>
                <c:pt idx="70">
                  <c:v>1.560846182366368</c:v>
                </c:pt>
                <c:pt idx="71">
                  <c:v>0.53751109619624915</c:v>
                </c:pt>
                <c:pt idx="72">
                  <c:v>0.44033597358502452</c:v>
                </c:pt>
                <c:pt idx="73">
                  <c:v>2.3541173002333382</c:v>
                </c:pt>
                <c:pt idx="74">
                  <c:v>2.3410997702041638</c:v>
                </c:pt>
                <c:pt idx="75">
                  <c:v>0.43331856478471309</c:v>
                </c:pt>
                <c:pt idx="76">
                  <c:v>0.43656202518614012</c:v>
                </c:pt>
                <c:pt idx="77">
                  <c:v>2.3540546086034739</c:v>
                </c:pt>
                <c:pt idx="78">
                  <c:v>2.353240886016283</c:v>
                </c:pt>
                <c:pt idx="79">
                  <c:v>0.42504790199454873</c:v>
                </c:pt>
                <c:pt idx="80">
                  <c:v>2.233705609617755</c:v>
                </c:pt>
                <c:pt idx="81">
                  <c:v>0.46677035117754712</c:v>
                </c:pt>
                <c:pt idx="82">
                  <c:v>0.46561905982671298</c:v>
                </c:pt>
                <c:pt idx="83">
                  <c:v>2.2361268116161228</c:v>
                </c:pt>
                <c:pt idx="84">
                  <c:v>2.1827027370105498</c:v>
                </c:pt>
                <c:pt idx="85">
                  <c:v>0.459667624195572</c:v>
                </c:pt>
                <c:pt idx="86">
                  <c:v>0.46341362982057033</c:v>
                </c:pt>
                <c:pt idx="87">
                  <c:v>2.1368226436199622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638-447A-A11B-796CFB06E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Decorrelation'!$N$978:$S$978</c:f>
              <c:numCache>
                <c:formatCode>0%</c:formatCode>
                <c:ptCount val="6"/>
                <c:pt idx="0">
                  <c:v>-3.3348491620446894</c:v>
                </c:pt>
                <c:pt idx="1">
                  <c:v>-3.3369249274831945</c:v>
                </c:pt>
                <c:pt idx="2">
                  <c:v>-6.0141657193191893</c:v>
                </c:pt>
                <c:pt idx="3">
                  <c:v>-3.641165548293043</c:v>
                </c:pt>
                <c:pt idx="4">
                  <c:v>-10.641662642145587</c:v>
                </c:pt>
                <c:pt idx="5">
                  <c:v>-2.2187267849876169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2-4DD7-8288-A6A9401A987C}"/>
            </c:ext>
          </c:extLst>
        </c:ser>
        <c:ser>
          <c:idx val="2"/>
          <c:order val="1"/>
          <c:tx>
            <c:strRef>
              <c:f>'Pure Decorrelation'!$M$977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Decorrelation'!$N$977:$S$977</c:f>
              <c:numCache>
                <c:formatCode>0%</c:formatCode>
                <c:ptCount val="6"/>
                <c:pt idx="0">
                  <c:v>0.89842884831996539</c:v>
                </c:pt>
                <c:pt idx="1">
                  <c:v>0.89841061856112536</c:v>
                </c:pt>
                <c:pt idx="2">
                  <c:v>0.95128135108159162</c:v>
                </c:pt>
                <c:pt idx="3">
                  <c:v>0.97319511438236606</c:v>
                </c:pt>
                <c:pt idx="4">
                  <c:v>0.65016842764130578</c:v>
                </c:pt>
                <c:pt idx="5">
                  <c:v>0.95307496364866851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62-4DD7-8288-A6A9401A987C}"/>
            </c:ext>
          </c:extLst>
        </c:ser>
        <c:ser>
          <c:idx val="3"/>
          <c:order val="2"/>
          <c:tx>
            <c:strRef>
              <c:f>'Pure Decorrelation'!$M$975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Decorrelation'!$N$975:$S$975</c:f>
              <c:numCache>
                <c:formatCode>0%</c:formatCode>
                <c:ptCount val="6"/>
                <c:pt idx="0">
                  <c:v>0.86660787443668785</c:v>
                </c:pt>
                <c:pt idx="1">
                  <c:v>0.86676668032878301</c:v>
                </c:pt>
                <c:pt idx="2">
                  <c:v>0.9322324630611164</c:v>
                </c:pt>
                <c:pt idx="3">
                  <c:v>0.93526751440145284</c:v>
                </c:pt>
                <c:pt idx="4">
                  <c:v>0.69267434040884668</c:v>
                </c:pt>
                <c:pt idx="5">
                  <c:v>0.9375388608419073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62-4DD7-8288-A6A9401A987C}"/>
            </c:ext>
          </c:extLst>
        </c:ser>
        <c:ser>
          <c:idx val="1"/>
          <c:order val="3"/>
          <c:tx>
            <c:strRef>
              <c:f>'Pure Decorrelation'!$M$974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Decorrelation'!$N$974:$S$974</c:f>
              <c:numCache>
                <c:formatCode>0%</c:formatCode>
                <c:ptCount val="6"/>
                <c:pt idx="0">
                  <c:v>0.86660787443668785</c:v>
                </c:pt>
                <c:pt idx="1">
                  <c:v>0.86676668032878301</c:v>
                </c:pt>
                <c:pt idx="2">
                  <c:v>0.9322324630611164</c:v>
                </c:pt>
                <c:pt idx="3">
                  <c:v>0.93526751440145284</c:v>
                </c:pt>
                <c:pt idx="4">
                  <c:v>0.69267434040884668</c:v>
                </c:pt>
                <c:pt idx="5">
                  <c:v>0.9375388608419073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62-4DD7-8288-A6A9401A9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Decorrelation'!$V$978:$AA$978</c:f>
              <c:numCache>
                <c:formatCode>0%</c:formatCode>
                <c:ptCount val="6"/>
                <c:pt idx="0">
                  <c:v>-3.3390963869816446</c:v>
                </c:pt>
                <c:pt idx="1">
                  <c:v>-3.2936438929200618</c:v>
                </c:pt>
                <c:pt idx="2">
                  <c:v>-5.9018239089806563</c:v>
                </c:pt>
                <c:pt idx="3">
                  <c:v>-2.2898972134656299</c:v>
                </c:pt>
                <c:pt idx="4">
                  <c:v>-1.7336100901126643</c:v>
                </c:pt>
                <c:pt idx="5">
                  <c:v>-7.9291196360862219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9-4494-9063-B5F455B64DD4}"/>
            </c:ext>
          </c:extLst>
        </c:ser>
        <c:ser>
          <c:idx val="2"/>
          <c:order val="1"/>
          <c:tx>
            <c:strRef>
              <c:f>'Pure Decorrelation'!$U$977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Decorrelation'!$V$977:$AA$977</c:f>
              <c:numCache>
                <c:formatCode>0%</c:formatCode>
                <c:ptCount val="6"/>
                <c:pt idx="0">
                  <c:v>0.81401119586143067</c:v>
                </c:pt>
                <c:pt idx="1">
                  <c:v>0.81836225962531972</c:v>
                </c:pt>
                <c:pt idx="2">
                  <c:v>0.83723100330695654</c:v>
                </c:pt>
                <c:pt idx="3">
                  <c:v>0.87134247610672899</c:v>
                </c:pt>
                <c:pt idx="4">
                  <c:v>0.79467308308367945</c:v>
                </c:pt>
                <c:pt idx="5">
                  <c:v>0.66308529504122982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49-4494-9063-B5F455B64DD4}"/>
            </c:ext>
          </c:extLst>
        </c:ser>
        <c:ser>
          <c:idx val="3"/>
          <c:order val="2"/>
          <c:tx>
            <c:strRef>
              <c:f>'Pure Decorrelation'!$U$975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Decorrelation'!$V$975:$AA$975</c:f>
              <c:numCache>
                <c:formatCode>0%</c:formatCode>
                <c:ptCount val="6"/>
                <c:pt idx="0">
                  <c:v>0.81705036151741339</c:v>
                </c:pt>
                <c:pt idx="1">
                  <c:v>0.82910573212838701</c:v>
                </c:pt>
                <c:pt idx="2">
                  <c:v>0.87298512914283377</c:v>
                </c:pt>
                <c:pt idx="3">
                  <c:v>0.88161321254119152</c:v>
                </c:pt>
                <c:pt idx="4">
                  <c:v>0.80060453224034733</c:v>
                </c:pt>
                <c:pt idx="5">
                  <c:v>0.75122461817299391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49-4494-9063-B5F455B64DD4}"/>
            </c:ext>
          </c:extLst>
        </c:ser>
        <c:ser>
          <c:idx val="1"/>
          <c:order val="3"/>
          <c:tx>
            <c:strRef>
              <c:f>'Pure Decorrelation'!$U$974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Decorrelation'!$V$974:$AA$974</c:f>
              <c:numCache>
                <c:formatCode>0%</c:formatCode>
                <c:ptCount val="6"/>
                <c:pt idx="0">
                  <c:v>0.81705036151741339</c:v>
                </c:pt>
                <c:pt idx="1">
                  <c:v>0.82910573212838701</c:v>
                </c:pt>
                <c:pt idx="2">
                  <c:v>0.87298512914283377</c:v>
                </c:pt>
                <c:pt idx="3">
                  <c:v>0.88161321254119152</c:v>
                </c:pt>
                <c:pt idx="4">
                  <c:v>0.80060453224034733</c:v>
                </c:pt>
                <c:pt idx="5">
                  <c:v>0.75122461817299391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49-4494-9063-B5F455B64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Decorrelation'!$AD$978:$AI$978</c:f>
              <c:numCache>
                <c:formatCode>0%</c:formatCode>
                <c:ptCount val="6"/>
                <c:pt idx="0">
                  <c:v>-0.54688632351487176</c:v>
                </c:pt>
                <c:pt idx="1">
                  <c:v>-0.47013990294183583</c:v>
                </c:pt>
                <c:pt idx="2">
                  <c:v>-1.5854064356863531</c:v>
                </c:pt>
                <c:pt idx="3">
                  <c:v>-0.35381320366831637</c:v>
                </c:pt>
                <c:pt idx="4">
                  <c:v>2.2883398218727886E-2</c:v>
                </c:pt>
                <c:pt idx="5">
                  <c:v>-4.2226689804646096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D-4750-BB39-B9DA8B0FE355}"/>
            </c:ext>
          </c:extLst>
        </c:ser>
        <c:ser>
          <c:idx val="2"/>
          <c:order val="1"/>
          <c:tx>
            <c:strRef>
              <c:f>'Pure Decorrelation'!$AC$977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Decorrelation'!$AD$977:$AI$977</c:f>
              <c:numCache>
                <c:formatCode>0%</c:formatCode>
                <c:ptCount val="6"/>
                <c:pt idx="0">
                  <c:v>0.9181907284097115</c:v>
                </c:pt>
                <c:pt idx="1">
                  <c:v>0.9221041789097244</c:v>
                </c:pt>
                <c:pt idx="2">
                  <c:v>0.91782821427137262</c:v>
                </c:pt>
                <c:pt idx="3">
                  <c:v>0.92996280620743299</c:v>
                </c:pt>
                <c:pt idx="4">
                  <c:v>0.93682526838673208</c:v>
                </c:pt>
                <c:pt idx="5">
                  <c:v>0.86351642209902035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D-4750-BB39-B9DA8B0FE355}"/>
            </c:ext>
          </c:extLst>
        </c:ser>
        <c:ser>
          <c:idx val="3"/>
          <c:order val="2"/>
          <c:tx>
            <c:strRef>
              <c:f>'Pure Decorrelation'!$AC$975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Decorrelation'!$AD$975:$AI$975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0.92994967540633744</c:v>
                </c:pt>
                <c:pt idx="2">
                  <c:v>0.93836602597545415</c:v>
                </c:pt>
                <c:pt idx="3">
                  <c:v>0.94160890559572208</c:v>
                </c:pt>
                <c:pt idx="4">
                  <c:v>0.95332969520285726</c:v>
                </c:pt>
                <c:pt idx="5">
                  <c:v>0.88390513581272567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9D-4750-BB39-B9DA8B0FE355}"/>
            </c:ext>
          </c:extLst>
        </c:ser>
        <c:ser>
          <c:idx val="1"/>
          <c:order val="3"/>
          <c:tx>
            <c:strRef>
              <c:f>'Pure Decorrelation'!$AC$974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Decorrelation'!$AD$974:$AI$974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0.92994967540633744</c:v>
                </c:pt>
                <c:pt idx="2">
                  <c:v>0.93836602597545415</c:v>
                </c:pt>
                <c:pt idx="3">
                  <c:v>0.94160890559572208</c:v>
                </c:pt>
                <c:pt idx="4">
                  <c:v>0.95332969520285726</c:v>
                </c:pt>
                <c:pt idx="5">
                  <c:v>0.88390513581272567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9D-4750-BB39-B9DA8B0FE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Decorrelation'!$N$979:$S$979</c:f>
              <c:numCache>
                <c:formatCode>0%</c:formatCode>
                <c:ptCount val="6"/>
                <c:pt idx="0">
                  <c:v>0.90475069252258322</c:v>
                </c:pt>
                <c:pt idx="1">
                  <c:v>0.90473069527054828</c:v>
                </c:pt>
                <c:pt idx="2">
                  <c:v>0.95590875333185299</c:v>
                </c:pt>
                <c:pt idx="3">
                  <c:v>0.97500821660882808</c:v>
                </c:pt>
                <c:pt idx="4">
                  <c:v>0.6777978626984249</c:v>
                </c:pt>
                <c:pt idx="5">
                  <c:v>0.95592629558604558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4-4095-B224-6D01053BB50E}"/>
            </c:ext>
          </c:extLst>
        </c:ser>
        <c:ser>
          <c:idx val="0"/>
          <c:order val="1"/>
          <c:tx>
            <c:strRef>
              <c:f>'Pure Decorrelation'!$M$980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Decorrelation'!$N$980:$S$980</c:f>
              <c:numCache>
                <c:formatCode>0%</c:formatCode>
                <c:ptCount val="6"/>
                <c:pt idx="0">
                  <c:v>0.82093265713944952</c:v>
                </c:pt>
                <c:pt idx="1">
                  <c:v>0.82112715786038715</c:v>
                </c:pt>
                <c:pt idx="2">
                  <c:v>0.90434463746418592</c:v>
                </c:pt>
                <c:pt idx="3">
                  <c:v>0.89285667201903396</c:v>
                </c:pt>
                <c:pt idx="4">
                  <c:v>0.69891956876295847</c:v>
                </c:pt>
                <c:pt idx="5">
                  <c:v>0.91775683304345868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F4-4095-B224-6D01053BB50E}"/>
            </c:ext>
          </c:extLst>
        </c:ser>
        <c:ser>
          <c:idx val="2"/>
          <c:order val="2"/>
          <c:tx>
            <c:strRef>
              <c:f>'Pure Decorrelation'!$M$981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Decorrelation'!$N$981:$S$981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F4-4095-B224-6D01053BB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Decorrelation'!$V$979:$AA$979</c:f>
              <c:numCache>
                <c:formatCode>0%</c:formatCode>
                <c:ptCount val="6"/>
                <c:pt idx="0">
                  <c:v>0.82963789591809056</c:v>
                </c:pt>
                <c:pt idx="1">
                  <c:v>0.83649563976520147</c:v>
                </c:pt>
                <c:pt idx="2">
                  <c:v>0.86581366954128292</c:v>
                </c:pt>
                <c:pt idx="3">
                  <c:v>0.88835405198093087</c:v>
                </c:pt>
                <c:pt idx="4">
                  <c:v>0.84443690259454407</c:v>
                </c:pt>
                <c:pt idx="5">
                  <c:v>0.70670561522100495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F-43BD-BD91-A9F7DC7B5E31}"/>
            </c:ext>
          </c:extLst>
        </c:ser>
        <c:ser>
          <c:idx val="0"/>
          <c:order val="1"/>
          <c:tx>
            <c:strRef>
              <c:f>'Pure Decorrelation'!$U$980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Decorrelation'!$V$980:$AA$980</c:f>
              <c:numCache>
                <c:formatCode>0%</c:formatCode>
                <c:ptCount val="6"/>
                <c:pt idx="0">
                  <c:v>0.80185557594538492</c:v>
                </c:pt>
                <c:pt idx="1">
                  <c:v>0.80942461538027199</c:v>
                </c:pt>
                <c:pt idx="2">
                  <c:v>0.87328900425013534</c:v>
                </c:pt>
                <c:pt idx="3">
                  <c:v>0.86597235655201532</c:v>
                </c:pt>
                <c:pt idx="4">
                  <c:v>0.75997267270603475</c:v>
                </c:pt>
                <c:pt idx="5">
                  <c:v>0.77173171066607482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FF-43BD-BD91-A9F7DC7B5E31}"/>
            </c:ext>
          </c:extLst>
        </c:ser>
        <c:ser>
          <c:idx val="2"/>
          <c:order val="2"/>
          <c:tx>
            <c:strRef>
              <c:f>'Pure Decorrelation'!$U$981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Decorrelation'!$V$981:$AA$981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FF-43BD-BD91-A9F7DC7B5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Decorrelation'!$AD$979:$AI$979</c:f>
              <c:numCache>
                <c:formatCode>0%</c:formatCode>
                <c:ptCount val="6"/>
                <c:pt idx="0">
                  <c:v>0.92659164369275671</c:v>
                </c:pt>
                <c:pt idx="1">
                  <c:v>0.93017440741724811</c:v>
                </c:pt>
                <c:pt idx="2">
                  <c:v>0.93247193980640641</c:v>
                </c:pt>
                <c:pt idx="3">
                  <c:v>0.94023333443684676</c:v>
                </c:pt>
                <c:pt idx="4">
                  <c:v>0.94539517806190143</c:v>
                </c:pt>
                <c:pt idx="5">
                  <c:v>0.89718124303835844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1-4263-9340-8E57F067DA29}"/>
            </c:ext>
          </c:extLst>
        </c:ser>
        <c:ser>
          <c:idx val="0"/>
          <c:order val="1"/>
          <c:tx>
            <c:strRef>
              <c:f>'Pure Decorrelation'!$AC$980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Decorrelation'!$AD$980:$AI$980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0.92767335410871443</c:v>
                </c:pt>
                <c:pt idx="2">
                  <c:v>0.9413739179689089</c:v>
                </c:pt>
                <c:pt idx="3">
                  <c:v>0.94280920624583509</c:v>
                </c:pt>
                <c:pt idx="4">
                  <c:v>0.95934801006011661</c:v>
                </c:pt>
                <c:pt idx="5">
                  <c:v>0.87230075144319374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51-4263-9340-8E57F067DA29}"/>
            </c:ext>
          </c:extLst>
        </c:ser>
        <c:ser>
          <c:idx val="2"/>
          <c:order val="2"/>
          <c:tx>
            <c:strRef>
              <c:f>'Pure Decorrelation'!$AC$981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Decorrelation'!$AD$981:$AI$981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51-4263-9340-8E57F067D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EC-4AED-97F7-B56FC44BA3BA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EC-4AED-97F7-B56FC44BA3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Decorrelation'!$T$632:$Y$632</c:f>
              <c:numCache>
                <c:formatCode>0%</c:formatCode>
                <c:ptCount val="6"/>
                <c:pt idx="0">
                  <c:v>-4.7430086515391743</c:v>
                </c:pt>
                <c:pt idx="1">
                  <c:v>-4.5707217599060517</c:v>
                </c:pt>
                <c:pt idx="2">
                  <c:v>-8.2198175616030902</c:v>
                </c:pt>
                <c:pt idx="3">
                  <c:v>-17.302852124144518</c:v>
                </c:pt>
                <c:pt idx="4">
                  <c:v>-0.3803226793163883</c:v>
                </c:pt>
                <c:pt idx="5">
                  <c:v>-986.28668908497036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EC-4AED-97F7-B56FC44BA3BA}"/>
            </c:ext>
          </c:extLst>
        </c:ser>
        <c:ser>
          <c:idx val="1"/>
          <c:order val="1"/>
          <c:tx>
            <c:strRef>
              <c:f>'Pure Decorrelation'!$S$631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Decorrelation'!$T$631:$Y$631</c:f>
              <c:numCache>
                <c:formatCode>0%</c:formatCode>
                <c:ptCount val="6"/>
                <c:pt idx="0">
                  <c:v>0.80837963581594452</c:v>
                </c:pt>
                <c:pt idx="1">
                  <c:v>0.8122966604324523</c:v>
                </c:pt>
                <c:pt idx="2">
                  <c:v>0.77837357362782078</c:v>
                </c:pt>
                <c:pt idx="3">
                  <c:v>0.95218851873651622</c:v>
                </c:pt>
                <c:pt idx="4">
                  <c:v>-0.25414411213372179</c:v>
                </c:pt>
                <c:pt idx="5">
                  <c:v>0.65082040655219597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EC-4AED-97F7-B56FC44BA3BA}"/>
            </c:ext>
          </c:extLst>
        </c:ser>
        <c:ser>
          <c:idx val="2"/>
          <c:order val="2"/>
          <c:tx>
            <c:strRef>
              <c:f>'Pure Decorrelation'!$S$630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Decorrelation'!$T$630:$Y$630</c:f>
              <c:numCache>
                <c:formatCode>0%</c:formatCode>
                <c:ptCount val="6"/>
                <c:pt idx="0">
                  <c:v>0.81825112854738524</c:v>
                </c:pt>
                <c:pt idx="1">
                  <c:v>0.82387220986869936</c:v>
                </c:pt>
                <c:pt idx="2">
                  <c:v>0.83171942458913439</c:v>
                </c:pt>
                <c:pt idx="3">
                  <c:v>0.95561730756477337</c:v>
                </c:pt>
                <c:pt idx="4">
                  <c:v>-7.4169113804871914E-2</c:v>
                </c:pt>
                <c:pt idx="5">
                  <c:v>0.66943075649577799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EC-4AED-97F7-B56FC44BA3BA}"/>
            </c:ext>
          </c:extLst>
        </c:ser>
        <c:ser>
          <c:idx val="3"/>
          <c:order val="3"/>
          <c:tx>
            <c:strRef>
              <c:f>'Pure Decorrelation'!$S$633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Decorrelation'!$T$633:$Y$633</c:f>
              <c:numCache>
                <c:formatCode>0%</c:formatCode>
                <c:ptCount val="6"/>
                <c:pt idx="0">
                  <c:v>0.81208027210718092</c:v>
                </c:pt>
                <c:pt idx="1">
                  <c:v>0.81673178615968101</c:v>
                </c:pt>
                <c:pt idx="2">
                  <c:v>0.7921922790508521</c:v>
                </c:pt>
                <c:pt idx="3">
                  <c:v>0.95588328646576182</c:v>
                </c:pt>
                <c:pt idx="4">
                  <c:v>-0.24514948293211858</c:v>
                </c:pt>
                <c:pt idx="5">
                  <c:v>0.62000863322022182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EC-4AED-97F7-B56FC44BA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Decorrelation'!$AA$632:$AF$632</c:f>
              <c:numCache>
                <c:formatCode>0%</c:formatCode>
                <c:ptCount val="6"/>
                <c:pt idx="0">
                  <c:v>-0.70348378136076262</c:v>
                </c:pt>
                <c:pt idx="1">
                  <c:v>-0.6207099102562359</c:v>
                </c:pt>
                <c:pt idx="2">
                  <c:v>-1.6952491225660193</c:v>
                </c:pt>
                <c:pt idx="3">
                  <c:v>-4.4242921963919288</c:v>
                </c:pt>
                <c:pt idx="4">
                  <c:v>0.16178875948828944</c:v>
                </c:pt>
                <c:pt idx="5">
                  <c:v>-653.67954533377986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D-4E9D-B8AA-429883EDCFCE}"/>
            </c:ext>
          </c:extLst>
        </c:ser>
        <c:ser>
          <c:idx val="1"/>
          <c:order val="1"/>
          <c:tx>
            <c:strRef>
              <c:f>'Pure Decorrelation'!$Z$631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Decorrelation'!$AA$631:$AF$631</c:f>
              <c:numCache>
                <c:formatCode>0%</c:formatCode>
                <c:ptCount val="6"/>
                <c:pt idx="0">
                  <c:v>0.91573235068508985</c:v>
                </c:pt>
                <c:pt idx="1">
                  <c:v>0.91891576969765398</c:v>
                </c:pt>
                <c:pt idx="2">
                  <c:v>0.88617596589215952</c:v>
                </c:pt>
                <c:pt idx="3">
                  <c:v>0.97305709328809509</c:v>
                </c:pt>
                <c:pt idx="4">
                  <c:v>0.24010987114548049</c:v>
                </c:pt>
                <c:pt idx="5">
                  <c:v>0.86682608751243551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4D-4E9D-B8AA-429883EDCFCE}"/>
            </c:ext>
          </c:extLst>
        </c:ser>
        <c:ser>
          <c:idx val="2"/>
          <c:order val="2"/>
          <c:tx>
            <c:strRef>
              <c:f>'Pure Decorrelation'!$Z$630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Decorrelation'!$AA$630:$AF$630</c:f>
              <c:numCache>
                <c:formatCode>0%</c:formatCode>
                <c:ptCount val="6"/>
                <c:pt idx="0">
                  <c:v>0.92636054385711319</c:v>
                </c:pt>
                <c:pt idx="1">
                  <c:v>0.92903556495071071</c:v>
                </c:pt>
                <c:pt idx="2">
                  <c:v>0.91636938879472041</c:v>
                </c:pt>
                <c:pt idx="3">
                  <c:v>0.97874647939971804</c:v>
                </c:pt>
                <c:pt idx="4">
                  <c:v>0.40824096588711001</c:v>
                </c:pt>
                <c:pt idx="5">
                  <c:v>0.869063775703524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4D-4E9D-B8AA-429883EDCFCE}"/>
            </c:ext>
          </c:extLst>
        </c:ser>
        <c:ser>
          <c:idx val="3"/>
          <c:order val="3"/>
          <c:tx>
            <c:strRef>
              <c:f>'Pure Decorrelation'!$Z$633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Decorrelation'!$AA$633:$AF$633</c:f>
              <c:numCache>
                <c:formatCode>0%</c:formatCode>
                <c:ptCount val="6"/>
                <c:pt idx="0">
                  <c:v>0.9198107674636915</c:v>
                </c:pt>
                <c:pt idx="1">
                  <c:v>0.92278002645673241</c:v>
                </c:pt>
                <c:pt idx="2">
                  <c:v>0.89500261530149205</c:v>
                </c:pt>
                <c:pt idx="3">
                  <c:v>0.97632144379772534</c:v>
                </c:pt>
                <c:pt idx="4">
                  <c:v>0.25886779507003754</c:v>
                </c:pt>
                <c:pt idx="5">
                  <c:v>0.85798351619815616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4D-4E9D-B8AA-429883EDC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Decorrelation'!$M$641:$R$641</c:f>
              <c:numCache>
                <c:formatCode>0%</c:formatCode>
                <c:ptCount val="6"/>
                <c:pt idx="0">
                  <c:v>-3.3348491620446894</c:v>
                </c:pt>
                <c:pt idx="1">
                  <c:v>-3.3369249274831945</c:v>
                </c:pt>
                <c:pt idx="2">
                  <c:v>-6.0153300766503834</c:v>
                </c:pt>
                <c:pt idx="3">
                  <c:v>-688358.83333333349</c:v>
                </c:pt>
                <c:pt idx="4">
                  <c:v>0.200714437081392</c:v>
                </c:pt>
                <c:pt idx="5">
                  <c:v>-2775.8402710551791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B1-4A55-A5FD-941781F122AA}"/>
            </c:ext>
          </c:extLst>
        </c:ser>
        <c:ser>
          <c:idx val="1"/>
          <c:order val="1"/>
          <c:tx>
            <c:strRef>
              <c:f>'Pure Decorrelation'!$L$640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Decorrelation'!$M$640:$R$640</c:f>
              <c:numCache>
                <c:formatCode>0%</c:formatCode>
                <c:ptCount val="6"/>
                <c:pt idx="0">
                  <c:v>0.89842884831996539</c:v>
                </c:pt>
                <c:pt idx="1">
                  <c:v>0.89841061856112536</c:v>
                </c:pt>
                <c:pt idx="2">
                  <c:v>0.86175058642131563</c:v>
                </c:pt>
                <c:pt idx="3">
                  <c:v>0.99184626985996227</c:v>
                </c:pt>
                <c:pt idx="4">
                  <c:v>0.21899481755224795</c:v>
                </c:pt>
                <c:pt idx="5">
                  <c:v>0.85182599496055511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B1-4A55-A5FD-941781F122AA}"/>
            </c:ext>
          </c:extLst>
        </c:ser>
        <c:ser>
          <c:idx val="2"/>
          <c:order val="2"/>
          <c:tx>
            <c:strRef>
              <c:f>'Pure Decorrelation'!$L$639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Decorrelation'!$M$639:$R$639</c:f>
              <c:numCache>
                <c:formatCode>0%</c:formatCode>
                <c:ptCount val="6"/>
                <c:pt idx="0">
                  <c:v>0.86660787443668785</c:v>
                </c:pt>
                <c:pt idx="1">
                  <c:v>0.86676668032878301</c:v>
                </c:pt>
                <c:pt idx="2">
                  <c:v>0.91845513489308728</c:v>
                </c:pt>
                <c:pt idx="3">
                  <c:v>0.9851122960708707</c:v>
                </c:pt>
                <c:pt idx="4">
                  <c:v>0.24490418638584016</c:v>
                </c:pt>
                <c:pt idx="5">
                  <c:v>0.91318321111289358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B1-4A55-A5FD-941781F122AA}"/>
            </c:ext>
          </c:extLst>
        </c:ser>
        <c:ser>
          <c:idx val="3"/>
          <c:order val="3"/>
          <c:tx>
            <c:strRef>
              <c:f>'Pure Decorrelation'!$L$642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Decorrelation'!$M$642:$R$642</c:f>
              <c:numCache>
                <c:formatCode>0%</c:formatCode>
                <c:ptCount val="6"/>
                <c:pt idx="0">
                  <c:v>0.90173919779540368</c:v>
                </c:pt>
                <c:pt idx="1">
                  <c:v>0.90172570553507692</c:v>
                </c:pt>
                <c:pt idx="2">
                  <c:v>0.86207523485707482</c:v>
                </c:pt>
                <c:pt idx="3">
                  <c:v>0.99189515616521873</c:v>
                </c:pt>
                <c:pt idx="4">
                  <c:v>0.21851813120547187</c:v>
                </c:pt>
                <c:pt idx="5">
                  <c:v>0.84846044488836758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B1-4A55-A5FD-941781F12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Decorrelation'!$T$641:$Y$641</c:f>
              <c:numCache>
                <c:formatCode>0%</c:formatCode>
                <c:ptCount val="6"/>
                <c:pt idx="0">
                  <c:v>-3.3390963869816446</c:v>
                </c:pt>
                <c:pt idx="1">
                  <c:v>-3.2936438929200618</c:v>
                </c:pt>
                <c:pt idx="2">
                  <c:v>-4.2134907169440901</c:v>
                </c:pt>
                <c:pt idx="3">
                  <c:v>-9.4124036486932976</c:v>
                </c:pt>
                <c:pt idx="4">
                  <c:v>-0.39710750258617833</c:v>
                </c:pt>
                <c:pt idx="5">
                  <c:v>-543.30211836986302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5A-462F-B22E-39B0998101CF}"/>
            </c:ext>
          </c:extLst>
        </c:ser>
        <c:ser>
          <c:idx val="1"/>
          <c:order val="1"/>
          <c:tx>
            <c:strRef>
              <c:f>'Pure Decorrelation'!$S$640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Decorrelation'!$T$640:$Y$640</c:f>
              <c:numCache>
                <c:formatCode>0%</c:formatCode>
                <c:ptCount val="6"/>
                <c:pt idx="0">
                  <c:v>0.81401119586143067</c:v>
                </c:pt>
                <c:pt idx="1">
                  <c:v>0.81836225962531972</c:v>
                </c:pt>
                <c:pt idx="2">
                  <c:v>0.7617816519334254</c:v>
                </c:pt>
                <c:pt idx="3">
                  <c:v>0.95328592165740056</c:v>
                </c:pt>
                <c:pt idx="4">
                  <c:v>-0.35237263604827551</c:v>
                </c:pt>
                <c:pt idx="5">
                  <c:v>0.50189261499134263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5A-462F-B22E-39B0998101CF}"/>
            </c:ext>
          </c:extLst>
        </c:ser>
        <c:ser>
          <c:idx val="2"/>
          <c:order val="2"/>
          <c:tx>
            <c:strRef>
              <c:f>'Pure Decorrelation'!$S$639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Decorrelation'!$T$639:$Y$639</c:f>
              <c:numCache>
                <c:formatCode>0%</c:formatCode>
                <c:ptCount val="6"/>
                <c:pt idx="0">
                  <c:v>0.81705036151741339</c:v>
                </c:pt>
                <c:pt idx="1">
                  <c:v>0.82910573212838701</c:v>
                </c:pt>
                <c:pt idx="2">
                  <c:v>0.85700777868525968</c:v>
                </c:pt>
                <c:pt idx="3">
                  <c:v>0.95600054171286708</c:v>
                </c:pt>
                <c:pt idx="4">
                  <c:v>-3.9092886084779788E-2</c:v>
                </c:pt>
                <c:pt idx="5">
                  <c:v>0.67292503901069955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5A-462F-B22E-39B0998101CF}"/>
            </c:ext>
          </c:extLst>
        </c:ser>
        <c:ser>
          <c:idx val="3"/>
          <c:order val="3"/>
          <c:tx>
            <c:strRef>
              <c:f>'Pure Decorrelation'!$S$642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Decorrelation'!$T$642:$Y$642</c:f>
              <c:numCache>
                <c:formatCode>0%</c:formatCode>
                <c:ptCount val="6"/>
                <c:pt idx="0">
                  <c:v>0.8129528986041068</c:v>
                </c:pt>
                <c:pt idx="1">
                  <c:v>0.8180542300452327</c:v>
                </c:pt>
                <c:pt idx="2">
                  <c:v>0.75801321220107998</c:v>
                </c:pt>
                <c:pt idx="3">
                  <c:v>0.95600054171286708</c:v>
                </c:pt>
                <c:pt idx="4">
                  <c:v>-0.3557575602237254</c:v>
                </c:pt>
                <c:pt idx="5">
                  <c:v>0.49131596093422747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5A-462F-B22E-39B099810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Decorrelation'!$AA$641:$AF$641</c:f>
              <c:numCache>
                <c:formatCode>0%</c:formatCode>
                <c:ptCount val="6"/>
                <c:pt idx="0">
                  <c:v>-0.54688632351487176</c:v>
                </c:pt>
                <c:pt idx="1">
                  <c:v>-0.47013990294183583</c:v>
                </c:pt>
                <c:pt idx="2">
                  <c:v>-0.91632903580021774</c:v>
                </c:pt>
                <c:pt idx="3">
                  <c:v>-3.3246618440702251</c:v>
                </c:pt>
                <c:pt idx="4">
                  <c:v>5.9251521380431868E-2</c:v>
                </c:pt>
                <c:pt idx="5">
                  <c:v>-312.74624235258341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9-47EA-AD89-AB8B05922875}"/>
            </c:ext>
          </c:extLst>
        </c:ser>
        <c:ser>
          <c:idx val="1"/>
          <c:order val="1"/>
          <c:tx>
            <c:strRef>
              <c:f>'Pure Decorrelation'!$Z$640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Decorrelation'!$AA$640:$AF$640</c:f>
              <c:numCache>
                <c:formatCode>0%</c:formatCode>
                <c:ptCount val="6"/>
                <c:pt idx="0">
                  <c:v>0.9181907284097115</c:v>
                </c:pt>
                <c:pt idx="1">
                  <c:v>0.9221041789097244</c:v>
                </c:pt>
                <c:pt idx="2">
                  <c:v>0.87904917657781101</c:v>
                </c:pt>
                <c:pt idx="3">
                  <c:v>0.97517030514050951</c:v>
                </c:pt>
                <c:pt idx="4">
                  <c:v>7.1815536458093243E-2</c:v>
                </c:pt>
                <c:pt idx="5">
                  <c:v>0.82555385337195131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A9-47EA-AD89-AB8B05922875}"/>
            </c:ext>
          </c:extLst>
        </c:ser>
        <c:ser>
          <c:idx val="2"/>
          <c:order val="2"/>
          <c:tx>
            <c:strRef>
              <c:f>'Pure Decorrelation'!$Z$639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Decorrelation'!$AA$639:$AF$639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0.92994967540633744</c:v>
                </c:pt>
                <c:pt idx="2">
                  <c:v>0.9302324359365175</c:v>
                </c:pt>
                <c:pt idx="3">
                  <c:v>0.97956662678638107</c:v>
                </c:pt>
                <c:pt idx="4">
                  <c:v>0.44138607721562656</c:v>
                </c:pt>
                <c:pt idx="5">
                  <c:v>0.86934140442973373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A9-47EA-AD89-AB8B05922875}"/>
            </c:ext>
          </c:extLst>
        </c:ser>
        <c:ser>
          <c:idx val="3"/>
          <c:order val="3"/>
          <c:tx>
            <c:strRef>
              <c:f>'Pure Decorrelation'!$Z$642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Decorrelation'!$AA$642:$AF$642</c:f>
              <c:numCache>
                <c:formatCode>0%</c:formatCode>
                <c:ptCount val="6"/>
                <c:pt idx="0">
                  <c:v>0.91913987081412019</c:v>
                </c:pt>
                <c:pt idx="1">
                  <c:v>0.92266951332811753</c:v>
                </c:pt>
                <c:pt idx="2">
                  <c:v>0.87470397012795109</c:v>
                </c:pt>
                <c:pt idx="3">
                  <c:v>0.97679415954365512</c:v>
                </c:pt>
                <c:pt idx="4">
                  <c:v>0.11178978522209644</c:v>
                </c:pt>
                <c:pt idx="5">
                  <c:v>0.82382503485974845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A9-47EA-AD89-AB8B05922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Decorrelation'!$M$298:$W$298</c:f>
              <c:numCache>
                <c:formatCode>0.0</c:formatCode>
                <c:ptCount val="11"/>
                <c:pt idx="0">
                  <c:v>3615818.7037037034</c:v>
                </c:pt>
                <c:pt idx="1">
                  <c:v>2341973.1777777784</c:v>
                </c:pt>
                <c:pt idx="2">
                  <c:v>2341536.5111111114</c:v>
                </c:pt>
                <c:pt idx="3">
                  <c:v>12903883.525925931</c:v>
                </c:pt>
                <c:pt idx="4">
                  <c:v>3585264.7296296293</c:v>
                </c:pt>
                <c:pt idx="5">
                  <c:v>15602381.351851849</c:v>
                </c:pt>
                <c:pt idx="6">
                  <c:v>2270668.0407407405</c:v>
                </c:pt>
                <c:pt idx="7">
                  <c:v>3627629.1555555575</c:v>
                </c:pt>
                <c:pt idx="8">
                  <c:v>3017595.9629629641</c:v>
                </c:pt>
                <c:pt idx="9">
                  <c:v>13055109.240740741</c:v>
                </c:pt>
                <c:pt idx="10">
                  <c:v>4628620.0740740756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1-4A96-9B5B-7BDF051FC6F4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Decorrelation'!$M$297:$W$297</c:f>
              <c:numCache>
                <c:formatCode>0.0</c:formatCode>
                <c:ptCount val="11"/>
                <c:pt idx="0">
                  <c:v>8702096.1294117644</c:v>
                </c:pt>
                <c:pt idx="1">
                  <c:v>1172186.4470588239</c:v>
                </c:pt>
                <c:pt idx="2">
                  <c:v>1170771.317647059</c:v>
                </c:pt>
                <c:pt idx="3">
                  <c:v>21266016.894117642</c:v>
                </c:pt>
                <c:pt idx="4">
                  <c:v>644129.34705882357</c:v>
                </c:pt>
                <c:pt idx="5">
                  <c:v>34437049.864705876</c:v>
                </c:pt>
                <c:pt idx="6">
                  <c:v>551134.55882352951</c:v>
                </c:pt>
                <c:pt idx="7">
                  <c:v>3942186.2470588242</c:v>
                </c:pt>
                <c:pt idx="8">
                  <c:v>3068407.3529411764</c:v>
                </c:pt>
                <c:pt idx="9">
                  <c:v>21628042.135294113</c:v>
                </c:pt>
                <c:pt idx="10">
                  <c:v>599521.90588235296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1-4A96-9B5B-7BDF051FC6F4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Decorrelation'!$M$295:$W$295</c:f>
              <c:numCache>
                <c:formatCode>0.0</c:formatCode>
                <c:ptCount val="11"/>
                <c:pt idx="0">
                  <c:v>12051158.65</c:v>
                </c:pt>
                <c:pt idx="1">
                  <c:v>1836891.0999999999</c:v>
                </c:pt>
                <c:pt idx="2">
                  <c:v>1834079.425</c:v>
                </c:pt>
                <c:pt idx="3">
                  <c:v>36534889.049999997</c:v>
                </c:pt>
                <c:pt idx="4">
                  <c:v>975876</c:v>
                </c:pt>
                <c:pt idx="5">
                  <c:v>51721796.825000003</c:v>
                </c:pt>
                <c:pt idx="6">
                  <c:v>1004486.6499999999</c:v>
                </c:pt>
                <c:pt idx="7">
                  <c:v>4973948.5</c:v>
                </c:pt>
                <c:pt idx="8">
                  <c:v>3702226.5</c:v>
                </c:pt>
                <c:pt idx="9">
                  <c:v>34894441.125</c:v>
                </c:pt>
                <c:pt idx="10">
                  <c:v>861518.85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01-4A96-9B5B-7BDF051FC6F4}"/>
            </c:ext>
          </c:extLst>
        </c:ser>
        <c:ser>
          <c:idx val="2"/>
          <c:order val="3"/>
          <c:tx>
            <c:strRef>
              <c:f>'Pure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Decorrelation'!$M$294:$W$294</c:f>
              <c:numCache>
                <c:formatCode>0.0</c:formatCode>
                <c:ptCount val="11"/>
                <c:pt idx="0">
                  <c:v>12051158.65</c:v>
                </c:pt>
                <c:pt idx="1">
                  <c:v>1836891.0999999999</c:v>
                </c:pt>
                <c:pt idx="2">
                  <c:v>1834079.425</c:v>
                </c:pt>
                <c:pt idx="3">
                  <c:v>36534889.049999997</c:v>
                </c:pt>
                <c:pt idx="4">
                  <c:v>975876</c:v>
                </c:pt>
                <c:pt idx="5">
                  <c:v>51721796.825000003</c:v>
                </c:pt>
                <c:pt idx="6">
                  <c:v>1004486.6499999999</c:v>
                </c:pt>
                <c:pt idx="7">
                  <c:v>4973948.5</c:v>
                </c:pt>
                <c:pt idx="8">
                  <c:v>3702226.5</c:v>
                </c:pt>
                <c:pt idx="9">
                  <c:v>34894441.125</c:v>
                </c:pt>
                <c:pt idx="10">
                  <c:v>861518.85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01-4A96-9B5B-7BDF051FC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Decorrelation'!$Y$298:$AI$298</c:f>
              <c:numCache>
                <c:formatCode>0.0</c:formatCode>
                <c:ptCount val="11"/>
                <c:pt idx="0">
                  <c:v>2.7805499992249274</c:v>
                </c:pt>
                <c:pt idx="1">
                  <c:v>2.463350827396519</c:v>
                </c:pt>
                <c:pt idx="2">
                  <c:v>2.3729091686498442</c:v>
                </c:pt>
                <c:pt idx="3">
                  <c:v>8.2160006592547123</c:v>
                </c:pt>
                <c:pt idx="4">
                  <c:v>4.4217566811288842</c:v>
                </c:pt>
                <c:pt idx="5">
                  <c:v>8.7858985129704976</c:v>
                </c:pt>
                <c:pt idx="6">
                  <c:v>2.0720128838813654</c:v>
                </c:pt>
                <c:pt idx="7">
                  <c:v>1.3121521806189174</c:v>
                </c:pt>
                <c:pt idx="8">
                  <c:v>1.5783405434542894</c:v>
                </c:pt>
                <c:pt idx="9">
                  <c:v>4.7392716794035454</c:v>
                </c:pt>
                <c:pt idx="10">
                  <c:v>6.2887742705574174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E-459F-8486-8D56DCC7BFDA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Decorrelation'!$Y$297:$AI$297</c:f>
              <c:numCache>
                <c:formatCode>0.0</c:formatCode>
                <c:ptCount val="11"/>
                <c:pt idx="0">
                  <c:v>6.9408636873249003</c:v>
                </c:pt>
                <c:pt idx="1">
                  <c:v>1.2998665326250964</c:v>
                </c:pt>
                <c:pt idx="2">
                  <c:v>1.2807948098668607</c:v>
                </c:pt>
                <c:pt idx="3">
                  <c:v>14.517904447294733</c:v>
                </c:pt>
                <c:pt idx="4">
                  <c:v>1.0181710666588244</c:v>
                </c:pt>
                <c:pt idx="5">
                  <c:v>19.76185681687134</c:v>
                </c:pt>
                <c:pt idx="6">
                  <c:v>0.8676370044588112</c:v>
                </c:pt>
                <c:pt idx="7">
                  <c:v>1.5150372847818825</c:v>
                </c:pt>
                <c:pt idx="8">
                  <c:v>1.5786740478323362</c:v>
                </c:pt>
                <c:pt idx="9">
                  <c:v>8.9756391325369727</c:v>
                </c:pt>
                <c:pt idx="10">
                  <c:v>1.9188278572144237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1E-459F-8486-8D56DCC7BFDA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Decorrelation'!$Y$295:$AI$295</c:f>
              <c:numCache>
                <c:formatCode>0.0</c:formatCode>
                <c:ptCount val="11"/>
                <c:pt idx="0">
                  <c:v>9.8123646752792411</c:v>
                </c:pt>
                <c:pt idx="1">
                  <c:v>1.8165568796815934</c:v>
                </c:pt>
                <c:pt idx="2">
                  <c:v>1.7599491498243875</c:v>
                </c:pt>
                <c:pt idx="3">
                  <c:v>21.677142712973726</c:v>
                </c:pt>
                <c:pt idx="4">
                  <c:v>1.2603660507949828</c:v>
                </c:pt>
                <c:pt idx="5">
                  <c:v>28.48219612124667</c:v>
                </c:pt>
                <c:pt idx="6">
                  <c:v>1.2263401821401203</c:v>
                </c:pt>
                <c:pt idx="7">
                  <c:v>2.3542910683710945</c:v>
                </c:pt>
                <c:pt idx="8">
                  <c:v>2.1017187584206112</c:v>
                </c:pt>
                <c:pt idx="9">
                  <c:v>12.621471476717854</c:v>
                </c:pt>
                <c:pt idx="10">
                  <c:v>2.3798883767929513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E-459F-8486-8D56DCC7BFDA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Decorrelation'!$Y$294:$AI$294</c:f>
              <c:numCache>
                <c:formatCode>0.0</c:formatCode>
                <c:ptCount val="11"/>
                <c:pt idx="0">
                  <c:v>9.8123646752792411</c:v>
                </c:pt>
                <c:pt idx="1">
                  <c:v>1.8165568796815934</c:v>
                </c:pt>
                <c:pt idx="2">
                  <c:v>1.7599491498243875</c:v>
                </c:pt>
                <c:pt idx="3">
                  <c:v>21.677142712973726</c:v>
                </c:pt>
                <c:pt idx="4">
                  <c:v>1.2603660507949828</c:v>
                </c:pt>
                <c:pt idx="5">
                  <c:v>28.48219612124667</c:v>
                </c:pt>
                <c:pt idx="6">
                  <c:v>1.2263401821401203</c:v>
                </c:pt>
                <c:pt idx="7">
                  <c:v>2.3542910683710945</c:v>
                </c:pt>
                <c:pt idx="8">
                  <c:v>2.1017187584206112</c:v>
                </c:pt>
                <c:pt idx="9">
                  <c:v>12.621471476717854</c:v>
                </c:pt>
                <c:pt idx="10">
                  <c:v>2.3798883767929513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1E-459F-8486-8D56DCC7B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Decorrelation'!$AK$298:$AU$298</c:f>
              <c:numCache>
                <c:formatCode>0.0</c:formatCode>
                <c:ptCount val="11"/>
                <c:pt idx="0">
                  <c:v>2.7805499992249274</c:v>
                </c:pt>
                <c:pt idx="1">
                  <c:v>0.77453753188731067</c:v>
                </c:pt>
                <c:pt idx="2">
                  <c:v>0.73608241953231679</c:v>
                </c:pt>
                <c:pt idx="3">
                  <c:v>8.2160006592547123</c:v>
                </c:pt>
                <c:pt idx="4">
                  <c:v>1.3505872883676571</c:v>
                </c:pt>
                <c:pt idx="5">
                  <c:v>8.7858985129704976</c:v>
                </c:pt>
                <c:pt idx="6">
                  <c:v>0.68583769371595071</c:v>
                </c:pt>
                <c:pt idx="7">
                  <c:v>0.66223468322617329</c:v>
                </c:pt>
                <c:pt idx="8">
                  <c:v>0.41159313643109752</c:v>
                </c:pt>
                <c:pt idx="9">
                  <c:v>4.7392716794035454</c:v>
                </c:pt>
                <c:pt idx="10">
                  <c:v>4.082536816488977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9-46F8-9C97-A26A18318C35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Decorrelation'!$AK$297:$AU$297</c:f>
              <c:numCache>
                <c:formatCode>0.0</c:formatCode>
                <c:ptCount val="11"/>
                <c:pt idx="0">
                  <c:v>6.9408636873249003</c:v>
                </c:pt>
                <c:pt idx="1">
                  <c:v>0.54263561069246324</c:v>
                </c:pt>
                <c:pt idx="2">
                  <c:v>0.52714493169743748</c:v>
                </c:pt>
                <c:pt idx="3">
                  <c:v>14.517904447294733</c:v>
                </c:pt>
                <c:pt idx="4">
                  <c:v>0.50438879748552978</c:v>
                </c:pt>
                <c:pt idx="5">
                  <c:v>19.76185681687134</c:v>
                </c:pt>
                <c:pt idx="6">
                  <c:v>0.43916388519505484</c:v>
                </c:pt>
                <c:pt idx="7">
                  <c:v>0.76415914163157783</c:v>
                </c:pt>
                <c:pt idx="8">
                  <c:v>0.38391153340001921</c:v>
                </c:pt>
                <c:pt idx="9">
                  <c:v>8.9756391325369727</c:v>
                </c:pt>
                <c:pt idx="10">
                  <c:v>0.85947615527308208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B9-46F8-9C97-A26A18318C35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Decorrelation'!$AK$295:$AU$295</c:f>
              <c:numCache>
                <c:formatCode>0.0</c:formatCode>
                <c:ptCount val="11"/>
                <c:pt idx="0">
                  <c:v>9.8123646752792411</c:v>
                </c:pt>
                <c:pt idx="1">
                  <c:v>0.71683011237910244</c:v>
                </c:pt>
                <c:pt idx="2">
                  <c:v>0.69277035431878176</c:v>
                </c:pt>
                <c:pt idx="3">
                  <c:v>21.677142712973726</c:v>
                </c:pt>
                <c:pt idx="4">
                  <c:v>0.60372585431832704</c:v>
                </c:pt>
                <c:pt idx="5">
                  <c:v>28.48219612124667</c:v>
                </c:pt>
                <c:pt idx="6">
                  <c:v>0.54910615637491</c:v>
                </c:pt>
                <c:pt idx="7">
                  <c:v>1.1878058283997233</c:v>
                </c:pt>
                <c:pt idx="8">
                  <c:v>0.43607118585787252</c:v>
                </c:pt>
                <c:pt idx="9">
                  <c:v>12.621471476717854</c:v>
                </c:pt>
                <c:pt idx="10">
                  <c:v>1.1610995992567044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B9-46F8-9C97-A26A18318C35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Decorrelation'!$AK$294:$AU$294</c:f>
              <c:numCache>
                <c:formatCode>0.0</c:formatCode>
                <c:ptCount val="11"/>
                <c:pt idx="0">
                  <c:v>9.8123646752792411</c:v>
                </c:pt>
                <c:pt idx="1">
                  <c:v>0.71683011237910244</c:v>
                </c:pt>
                <c:pt idx="2">
                  <c:v>0.69277035431878176</c:v>
                </c:pt>
                <c:pt idx="3">
                  <c:v>21.677142712973726</c:v>
                </c:pt>
                <c:pt idx="4">
                  <c:v>0.60372585431832704</c:v>
                </c:pt>
                <c:pt idx="5">
                  <c:v>28.48219612124667</c:v>
                </c:pt>
                <c:pt idx="6">
                  <c:v>0.54910615637491</c:v>
                </c:pt>
                <c:pt idx="7">
                  <c:v>1.1878058283997233</c:v>
                </c:pt>
                <c:pt idx="8">
                  <c:v>0.43607118585787252</c:v>
                </c:pt>
                <c:pt idx="9">
                  <c:v>12.621471476717854</c:v>
                </c:pt>
                <c:pt idx="10">
                  <c:v>1.1610995992567044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B9-46F8-9C97-A26A18318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Decorrelation'!$M$299:$W$299</c:f>
              <c:numCache>
                <c:formatCode>0.0</c:formatCode>
                <c:ptCount val="11"/>
                <c:pt idx="0">
                  <c:v>7120232.5999999996</c:v>
                </c:pt>
                <c:pt idx="1">
                  <c:v>674831.2</c:v>
                </c:pt>
                <c:pt idx="2">
                  <c:v>674968.6</c:v>
                </c:pt>
                <c:pt idx="3">
                  <c:v>2201876</c:v>
                </c:pt>
                <c:pt idx="4">
                  <c:v>312165.09999999998</c:v>
                </c:pt>
                <c:pt idx="5">
                  <c:v>21814190.399999999</c:v>
                </c:pt>
                <c:pt idx="6">
                  <c:v>176777.9</c:v>
                </c:pt>
                <c:pt idx="7">
                  <c:v>2924101.3</c:v>
                </c:pt>
                <c:pt idx="8">
                  <c:v>2281457.7999999998</c:v>
                </c:pt>
                <c:pt idx="9">
                  <c:v>2010197.8</c:v>
                </c:pt>
                <c:pt idx="10">
                  <c:v>312386.09999999998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3-42B9-8D22-3BB9A2259A2F}"/>
            </c:ext>
          </c:extLst>
        </c:ser>
        <c:ser>
          <c:idx val="3"/>
          <c:order val="1"/>
          <c:tx>
            <c:strRef>
              <c:f>'Pure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Decorrelation'!$M$300:$W$300</c:f>
              <c:numCache>
                <c:formatCode>0.0</c:formatCode>
                <c:ptCount val="11"/>
                <c:pt idx="0">
                  <c:v>16982084.700000003</c:v>
                </c:pt>
                <c:pt idx="1">
                  <c:v>2998951</c:v>
                </c:pt>
                <c:pt idx="2">
                  <c:v>2993190.25</c:v>
                </c:pt>
                <c:pt idx="3">
                  <c:v>70867902.099999994</c:v>
                </c:pt>
                <c:pt idx="4">
                  <c:v>1639586.9</c:v>
                </c:pt>
                <c:pt idx="5">
                  <c:v>81629403.25</c:v>
                </c:pt>
                <c:pt idx="6">
                  <c:v>1832195.4</c:v>
                </c:pt>
                <c:pt idx="7">
                  <c:v>7023795.7000000002</c:v>
                </c:pt>
                <c:pt idx="8">
                  <c:v>5122995.2</c:v>
                </c:pt>
                <c:pt idx="9">
                  <c:v>67778684.450000003</c:v>
                </c:pt>
                <c:pt idx="10">
                  <c:v>1410651.6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D3-42B9-8D22-3BB9A2259A2F}"/>
            </c:ext>
          </c:extLst>
        </c:ser>
        <c:ser>
          <c:idx val="0"/>
          <c:order val="2"/>
          <c:tx>
            <c:strRef>
              <c:f>'Pure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'Pure Decorrelation'!$M$301:$W$301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D3-42B9-8D22-3BB9A2259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Decorrelation'!$Y$299:$AI$299</c:f>
              <c:numCache>
                <c:formatCode>0.0</c:formatCode>
                <c:ptCount val="11"/>
                <c:pt idx="0">
                  <c:v>5.8805291992059212</c:v>
                </c:pt>
                <c:pt idx="1">
                  <c:v>1.0007164877373727</c:v>
                </c:pt>
                <c:pt idx="2">
                  <c:v>0.95498851814190833</c:v>
                </c:pt>
                <c:pt idx="3">
                  <c:v>2.7271112059461302</c:v>
                </c:pt>
                <c:pt idx="4">
                  <c:v>0.76574905274610505</c:v>
                </c:pt>
                <c:pt idx="5">
                  <c:v>13.774465875644818</c:v>
                </c:pt>
                <c:pt idx="6">
                  <c:v>0.63155629021348436</c:v>
                </c:pt>
                <c:pt idx="7">
                  <c:v>0.66632434719067546</c:v>
                </c:pt>
                <c:pt idx="8">
                  <c:v>0.88189933985413504</c:v>
                </c:pt>
                <c:pt idx="9">
                  <c:v>3.1548355779872512</c:v>
                </c:pt>
                <c:pt idx="10">
                  <c:v>1.6340261631703474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1-4D16-BE75-364E1404A361}"/>
            </c:ext>
          </c:extLst>
        </c:ser>
        <c:ser>
          <c:idx val="3"/>
          <c:order val="1"/>
          <c:tx>
            <c:strRef>
              <c:f>'Pure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Decorrelation'!$Y$300:$AI$300</c:f>
              <c:numCache>
                <c:formatCode>0.0</c:formatCode>
                <c:ptCount val="11"/>
                <c:pt idx="0">
                  <c:v>13.744200151352562</c:v>
                </c:pt>
                <c:pt idx="1">
                  <c:v>2.6323972716258144</c:v>
                </c:pt>
                <c:pt idx="2">
                  <c:v>2.5649097815068673</c:v>
                </c:pt>
                <c:pt idx="3">
                  <c:v>40.627174220001322</c:v>
                </c:pt>
                <c:pt idx="4">
                  <c:v>1.7549830488438602</c:v>
                </c:pt>
                <c:pt idx="5">
                  <c:v>43.189926366848518</c:v>
                </c:pt>
                <c:pt idx="6">
                  <c:v>1.8211240740667565</c:v>
                </c:pt>
                <c:pt idx="7">
                  <c:v>4.0422577895515133</c:v>
                </c:pt>
                <c:pt idx="8">
                  <c:v>3.3215381769870875</c:v>
                </c:pt>
                <c:pt idx="9">
                  <c:v>22.088107375448455</c:v>
                </c:pt>
                <c:pt idx="10">
                  <c:v>3.1257505904155547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11-4D16-BE75-364E1404A361}"/>
            </c:ext>
          </c:extLst>
        </c:ser>
        <c:ser>
          <c:idx val="0"/>
          <c:order val="2"/>
          <c:tx>
            <c:strRef>
              <c:f>'Pure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Decorrelation'!$Y$301:$AI$301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11-4D16-BE75-364E1404A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Decorrelation'!$AK$299:$AU$299</c:f>
              <c:numCache>
                <c:formatCode>0.0</c:formatCode>
                <c:ptCount val="11"/>
                <c:pt idx="0">
                  <c:v>5.8805291992059212</c:v>
                </c:pt>
                <c:pt idx="1">
                  <c:v>0.42898569924582264</c:v>
                </c:pt>
                <c:pt idx="2">
                  <c:v>0.40676080859266217</c:v>
                </c:pt>
                <c:pt idx="3">
                  <c:v>2.7271112059461302</c:v>
                </c:pt>
                <c:pt idx="4">
                  <c:v>0.38487846734788034</c:v>
                </c:pt>
                <c:pt idx="5">
                  <c:v>13.774465875644818</c:v>
                </c:pt>
                <c:pt idx="6">
                  <c:v>0.33743070860218721</c:v>
                </c:pt>
                <c:pt idx="7">
                  <c:v>0.34277413169329518</c:v>
                </c:pt>
                <c:pt idx="8">
                  <c:v>0.30898285808216314</c:v>
                </c:pt>
                <c:pt idx="9">
                  <c:v>3.1548355779872512</c:v>
                </c:pt>
                <c:pt idx="10">
                  <c:v>0.5735934250493302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F-4A3D-A244-0C7D66DFF0E9}"/>
            </c:ext>
          </c:extLst>
        </c:ser>
        <c:ser>
          <c:idx val="3"/>
          <c:order val="1"/>
          <c:tx>
            <c:strRef>
              <c:f>'Pure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Decorrelation'!$AK$300:$AU$300</c:f>
              <c:numCache>
                <c:formatCode>0.0</c:formatCode>
                <c:ptCount val="11"/>
                <c:pt idx="0">
                  <c:v>13.744200151352562</c:v>
                </c:pt>
                <c:pt idx="1">
                  <c:v>1.0046745255123823</c:v>
                </c:pt>
                <c:pt idx="2">
                  <c:v>0.97877990004490123</c:v>
                </c:pt>
                <c:pt idx="3">
                  <c:v>40.627174220001322</c:v>
                </c:pt>
                <c:pt idx="4">
                  <c:v>0.82257324128877363</c:v>
                </c:pt>
                <c:pt idx="5">
                  <c:v>43.189926366848518</c:v>
                </c:pt>
                <c:pt idx="6">
                  <c:v>0.76078160414763263</c:v>
                </c:pt>
                <c:pt idx="7">
                  <c:v>2.0328375251061517</c:v>
                </c:pt>
                <c:pt idx="8">
                  <c:v>0.56315951363358185</c:v>
                </c:pt>
                <c:pt idx="9">
                  <c:v>22.088107375448455</c:v>
                </c:pt>
                <c:pt idx="10">
                  <c:v>1.7486057734640783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BF-4A3D-A244-0C7D66DFF0E9}"/>
            </c:ext>
          </c:extLst>
        </c:ser>
        <c:ser>
          <c:idx val="0"/>
          <c:order val="2"/>
          <c:tx>
            <c:strRef>
              <c:f>'Pure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Decorrelation'!$AK$301:$AU$301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BF-4A3D-A244-0C7D66DFF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Decorrelation'!$M$320:$W$320</c:f>
              <c:numCache>
                <c:formatCode>0.0</c:formatCode>
                <c:ptCount val="11"/>
                <c:pt idx="0">
                  <c:v>200049.4</c:v>
                </c:pt>
                <c:pt idx="1">
                  <c:v>891256.4</c:v>
                </c:pt>
                <c:pt idx="2">
                  <c:v>891570.2</c:v>
                </c:pt>
                <c:pt idx="3">
                  <c:v>199999.4</c:v>
                </c:pt>
                <c:pt idx="4">
                  <c:v>1476420.2</c:v>
                </c:pt>
                <c:pt idx="5">
                  <c:v>2.4</c:v>
                </c:pt>
                <c:pt idx="6">
                  <c:v>994919.4</c:v>
                </c:pt>
                <c:pt idx="7">
                  <c:v>2919085.8</c:v>
                </c:pt>
                <c:pt idx="8">
                  <c:v>2337225.7999999998</c:v>
                </c:pt>
                <c:pt idx="9">
                  <c:v>275.39999999999998</c:v>
                </c:pt>
                <c:pt idx="10">
                  <c:v>711724.4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8-4BFB-8D66-AE44E7E89BF3}"/>
            </c:ext>
          </c:extLst>
        </c:ser>
        <c:ser>
          <c:idx val="0"/>
          <c:order val="1"/>
          <c:tx>
            <c:strRef>
              <c:f>'Pure Decorrelation'!$L$319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Decorrelation'!$M$319:$W$319</c:f>
              <c:numCache>
                <c:formatCode>0.0</c:formatCode>
                <c:ptCount val="11"/>
                <c:pt idx="0">
                  <c:v>6533491.7000000002</c:v>
                </c:pt>
                <c:pt idx="1">
                  <c:v>670340.6</c:v>
                </c:pt>
                <c:pt idx="2">
                  <c:v>670535</c:v>
                </c:pt>
                <c:pt idx="3">
                  <c:v>2232255.7999999998</c:v>
                </c:pt>
                <c:pt idx="4">
                  <c:v>311309.2</c:v>
                </c:pt>
                <c:pt idx="5">
                  <c:v>21349713.199999999</c:v>
                </c:pt>
                <c:pt idx="6">
                  <c:v>174079.8</c:v>
                </c:pt>
                <c:pt idx="7">
                  <c:v>2924194.8</c:v>
                </c:pt>
                <c:pt idx="8">
                  <c:v>2284905.1</c:v>
                </c:pt>
                <c:pt idx="9">
                  <c:v>2033017.2</c:v>
                </c:pt>
                <c:pt idx="10">
                  <c:v>316205.59999999998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08-4BFB-8D66-AE44E7E89BF3}"/>
            </c:ext>
          </c:extLst>
        </c:ser>
        <c:ser>
          <c:idx val="4"/>
          <c:order val="2"/>
          <c:tx>
            <c:strRef>
              <c:f>'Pure Decorrelation'!$L$317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Decorrelation'!$M$317:$W$317</c:f>
              <c:numCache>
                <c:formatCode>0.0</c:formatCode>
                <c:ptCount val="11"/>
                <c:pt idx="0">
                  <c:v>11686655.1</c:v>
                </c:pt>
                <c:pt idx="1">
                  <c:v>1793861.2</c:v>
                </c:pt>
                <c:pt idx="2">
                  <c:v>1788665.9000000001</c:v>
                </c:pt>
                <c:pt idx="3">
                  <c:v>35473328.799999997</c:v>
                </c:pt>
                <c:pt idx="4">
                  <c:v>905987.3</c:v>
                </c:pt>
                <c:pt idx="5">
                  <c:v>49794498.5</c:v>
                </c:pt>
                <c:pt idx="6">
                  <c:v>984367.4</c:v>
                </c:pt>
                <c:pt idx="7">
                  <c:v>4972458.3000000007</c:v>
                </c:pt>
                <c:pt idx="8">
                  <c:v>3700316.8000000003</c:v>
                </c:pt>
                <c:pt idx="9">
                  <c:v>33703378.799999997</c:v>
                </c:pt>
                <c:pt idx="10">
                  <c:v>792087.89999999991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08-4BFB-8D66-AE44E7E89BF3}"/>
            </c:ext>
          </c:extLst>
        </c:ser>
        <c:ser>
          <c:idx val="2"/>
          <c:order val="3"/>
          <c:tx>
            <c:strRef>
              <c:f>'Pure Decorrelation'!$L$316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Decorrelation'!$M$316:$W$316</c:f>
              <c:numCache>
                <c:formatCode>0.0</c:formatCode>
                <c:ptCount val="11"/>
                <c:pt idx="0">
                  <c:v>11686655.1</c:v>
                </c:pt>
                <c:pt idx="1">
                  <c:v>1793861.2</c:v>
                </c:pt>
                <c:pt idx="2">
                  <c:v>1788665.9000000001</c:v>
                </c:pt>
                <c:pt idx="3">
                  <c:v>35473328.799999997</c:v>
                </c:pt>
                <c:pt idx="4">
                  <c:v>905987.3</c:v>
                </c:pt>
                <c:pt idx="5">
                  <c:v>49794498.5</c:v>
                </c:pt>
                <c:pt idx="6">
                  <c:v>984367.4</c:v>
                </c:pt>
                <c:pt idx="7">
                  <c:v>4972458.3000000007</c:v>
                </c:pt>
                <c:pt idx="8">
                  <c:v>3700316.8000000003</c:v>
                </c:pt>
                <c:pt idx="9">
                  <c:v>33703378.799999997</c:v>
                </c:pt>
                <c:pt idx="10">
                  <c:v>792087.89999999991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08-4BFB-8D66-AE44E7E89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Decorrelation'!$X$320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Decorrelation'!$Y$320:$AI$320</c:f>
              <c:numCache>
                <c:formatCode>0.0</c:formatCode>
                <c:ptCount val="11"/>
                <c:pt idx="0">
                  <c:v>0.3287163360917475</c:v>
                </c:pt>
                <c:pt idx="1">
                  <c:v>1.5107365231495349</c:v>
                </c:pt>
                <c:pt idx="2">
                  <c:v>1.4870903425151485</c:v>
                </c:pt>
                <c:pt idx="3">
                  <c:v>0.47675479639729024</c:v>
                </c:pt>
                <c:pt idx="4">
                  <c:v>2.1657061205012722</c:v>
                </c:pt>
                <c:pt idx="5">
                  <c:v>9.1702064598211994E-2</c:v>
                </c:pt>
                <c:pt idx="6">
                  <c:v>1.40862739791628</c:v>
                </c:pt>
                <c:pt idx="7">
                  <c:v>0.62254684070940125</c:v>
                </c:pt>
                <c:pt idx="8">
                  <c:v>0.86167088910588063</c:v>
                </c:pt>
                <c:pt idx="9">
                  <c:v>6.3235495996195306E-3</c:v>
                </c:pt>
                <c:pt idx="10">
                  <c:v>2.748921888420591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C-4C91-9DE5-45414CAB5623}"/>
            </c:ext>
          </c:extLst>
        </c:ser>
        <c:ser>
          <c:idx val="0"/>
          <c:order val="1"/>
          <c:tx>
            <c:strRef>
              <c:f>'Pure Decorrelation'!$X$319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Decorrelation'!$Y$319:$AI$319</c:f>
              <c:numCache>
                <c:formatCode>0.0</c:formatCode>
                <c:ptCount val="11"/>
                <c:pt idx="0">
                  <c:v>4.9269410891924057</c:v>
                </c:pt>
                <c:pt idx="1">
                  <c:v>1.0115404631302227</c:v>
                </c:pt>
                <c:pt idx="2">
                  <c:v>0.95402896036976048</c:v>
                </c:pt>
                <c:pt idx="3">
                  <c:v>3.013639099401189</c:v>
                </c:pt>
                <c:pt idx="4">
                  <c:v>0.80162853179499505</c:v>
                </c:pt>
                <c:pt idx="5">
                  <c:v>13.539845528098525</c:v>
                </c:pt>
                <c:pt idx="6">
                  <c:v>0.59565033591352412</c:v>
                </c:pt>
                <c:pt idx="7">
                  <c:v>0.64369596919859762</c:v>
                </c:pt>
                <c:pt idx="8">
                  <c:v>0.8678732022526674</c:v>
                </c:pt>
                <c:pt idx="9">
                  <c:v>3.2462743399839384</c:v>
                </c:pt>
                <c:pt idx="10">
                  <c:v>1.6250121716526333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FC-4C91-9DE5-45414CAB5623}"/>
            </c:ext>
          </c:extLst>
        </c:ser>
        <c:ser>
          <c:idx val="4"/>
          <c:order val="2"/>
          <c:tx>
            <c:strRef>
              <c:f>'Pure Decorrelation'!$X$317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Decorrelation'!$Y$317:$AI$317</c:f>
              <c:numCache>
                <c:formatCode>0.0</c:formatCode>
                <c:ptCount val="11"/>
                <c:pt idx="0">
                  <c:v>9.2619551658921431</c:v>
                </c:pt>
                <c:pt idx="1">
                  <c:v>1.8549351014604327</c:v>
                </c:pt>
                <c:pt idx="2">
                  <c:v>1.7723391196108418</c:v>
                </c:pt>
                <c:pt idx="3">
                  <c:v>14.756662997201786</c:v>
                </c:pt>
                <c:pt idx="4">
                  <c:v>1.1891410983953392</c:v>
                </c:pt>
                <c:pt idx="5">
                  <c:v>28.222255236090859</c:v>
                </c:pt>
                <c:pt idx="6">
                  <c:v>1.2172182251175401</c:v>
                </c:pt>
                <c:pt idx="7">
                  <c:v>2.3929065000964336</c:v>
                </c:pt>
                <c:pt idx="8">
                  <c:v>2.1565962754306378</c:v>
                </c:pt>
                <c:pt idx="9">
                  <c:v>11.246995214879281</c:v>
                </c:pt>
                <c:pt idx="10">
                  <c:v>2.3192197074997241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FC-4C91-9DE5-45414CAB5623}"/>
            </c:ext>
          </c:extLst>
        </c:ser>
        <c:ser>
          <c:idx val="2"/>
          <c:order val="3"/>
          <c:tx>
            <c:strRef>
              <c:f>'Pure Decorrelation'!$X$316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Decorrelation'!$Y$316:$AI$316</c:f>
              <c:numCache>
                <c:formatCode>0.0</c:formatCode>
                <c:ptCount val="11"/>
                <c:pt idx="0">
                  <c:v>9.2619551658921431</c:v>
                </c:pt>
                <c:pt idx="1">
                  <c:v>1.8549351014604327</c:v>
                </c:pt>
                <c:pt idx="2">
                  <c:v>1.7723391196108418</c:v>
                </c:pt>
                <c:pt idx="3">
                  <c:v>14.756662997201786</c:v>
                </c:pt>
                <c:pt idx="4">
                  <c:v>1.1891410983953392</c:v>
                </c:pt>
                <c:pt idx="5">
                  <c:v>28.222255236090859</c:v>
                </c:pt>
                <c:pt idx="6">
                  <c:v>1.2172182251175401</c:v>
                </c:pt>
                <c:pt idx="7">
                  <c:v>2.3929065000964336</c:v>
                </c:pt>
                <c:pt idx="8">
                  <c:v>2.1565962754306378</c:v>
                </c:pt>
                <c:pt idx="9">
                  <c:v>11.246995214879281</c:v>
                </c:pt>
                <c:pt idx="10">
                  <c:v>2.3192197074997241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FC-4C91-9DE5-45414CAB5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Decorrelation'!$AJ$320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Decorrelation'!$AK$320:$AU$320</c:f>
              <c:numCache>
                <c:formatCode>0.0</c:formatCode>
                <c:ptCount val="11"/>
                <c:pt idx="0">
                  <c:v>0.3287163360917475</c:v>
                </c:pt>
                <c:pt idx="1">
                  <c:v>0.5169386777910403</c:v>
                </c:pt>
                <c:pt idx="2">
                  <c:v>0.50013082769582984</c:v>
                </c:pt>
                <c:pt idx="3">
                  <c:v>0.47675479639729024</c:v>
                </c:pt>
                <c:pt idx="4">
                  <c:v>0.81920848849986216</c:v>
                </c:pt>
                <c:pt idx="5">
                  <c:v>9.1702064598211994E-2</c:v>
                </c:pt>
                <c:pt idx="6">
                  <c:v>0.50364856040105233</c:v>
                </c:pt>
                <c:pt idx="7">
                  <c:v>0.31827412850107062</c:v>
                </c:pt>
                <c:pt idx="8">
                  <c:v>0.31625091380556108</c:v>
                </c:pt>
                <c:pt idx="9">
                  <c:v>6.3235495996195306E-3</c:v>
                </c:pt>
                <c:pt idx="10">
                  <c:v>1.6221557009033853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F-46D4-9D31-E3DB1BE0B905}"/>
            </c:ext>
          </c:extLst>
        </c:ser>
        <c:ser>
          <c:idx val="0"/>
          <c:order val="1"/>
          <c:tx>
            <c:strRef>
              <c:f>'Pure Decorrelation'!$AJ$319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Decorrelation'!$AK$319:$AU$319</c:f>
              <c:numCache>
                <c:formatCode>0.0</c:formatCode>
                <c:ptCount val="11"/>
                <c:pt idx="0">
                  <c:v>4.9269410891924057</c:v>
                </c:pt>
                <c:pt idx="1">
                  <c:v>0.4425108784053009</c:v>
                </c:pt>
                <c:pt idx="2">
                  <c:v>0.41292748527484946</c:v>
                </c:pt>
                <c:pt idx="3">
                  <c:v>3.013639099401189</c:v>
                </c:pt>
                <c:pt idx="4">
                  <c:v>0.39928922800463618</c:v>
                </c:pt>
                <c:pt idx="5">
                  <c:v>13.539845528098525</c:v>
                </c:pt>
                <c:pt idx="6">
                  <c:v>0.32687446760828609</c:v>
                </c:pt>
                <c:pt idx="7">
                  <c:v>0.32583881400059905</c:v>
                </c:pt>
                <c:pt idx="8">
                  <c:v>0.30902758841402833</c:v>
                </c:pt>
                <c:pt idx="9">
                  <c:v>3.2462743399839384</c:v>
                </c:pt>
                <c:pt idx="10">
                  <c:v>0.57049584280466659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6F-46D4-9D31-E3DB1BE0B905}"/>
            </c:ext>
          </c:extLst>
        </c:ser>
        <c:ser>
          <c:idx val="4"/>
          <c:order val="2"/>
          <c:tx>
            <c:strRef>
              <c:f>'Pure Decorrelation'!$AJ$317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Decorrelation'!$AK$317:$AU$317</c:f>
              <c:numCache>
                <c:formatCode>0.0</c:formatCode>
                <c:ptCount val="11"/>
                <c:pt idx="0">
                  <c:v>9.2619551658921431</c:v>
                </c:pt>
                <c:pt idx="1">
                  <c:v>0.74373635679366989</c:v>
                </c:pt>
                <c:pt idx="2">
                  <c:v>0.70439649309264496</c:v>
                </c:pt>
                <c:pt idx="3">
                  <c:v>14.756662997201786</c:v>
                </c:pt>
                <c:pt idx="4">
                  <c:v>0.52531647949654148</c:v>
                </c:pt>
                <c:pt idx="5">
                  <c:v>28.222255236090859</c:v>
                </c:pt>
                <c:pt idx="6">
                  <c:v>0.54943676220136695</c:v>
                </c:pt>
                <c:pt idx="7">
                  <c:v>1.2058415141014849</c:v>
                </c:pt>
                <c:pt idx="8">
                  <c:v>0.44824837850756016</c:v>
                </c:pt>
                <c:pt idx="9">
                  <c:v>11.246995214879281</c:v>
                </c:pt>
                <c:pt idx="10">
                  <c:v>1.1264499472104943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6F-46D4-9D31-E3DB1BE0B905}"/>
            </c:ext>
          </c:extLst>
        </c:ser>
        <c:ser>
          <c:idx val="2"/>
          <c:order val="3"/>
          <c:tx>
            <c:strRef>
              <c:f>'Pure Decorrelation'!$AJ$316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Decorrelation'!$AK$316:$AU$316</c:f>
              <c:numCache>
                <c:formatCode>0.0</c:formatCode>
                <c:ptCount val="11"/>
                <c:pt idx="0">
                  <c:v>9.2619551658921431</c:v>
                </c:pt>
                <c:pt idx="1">
                  <c:v>0.74373635679366989</c:v>
                </c:pt>
                <c:pt idx="2">
                  <c:v>0.70439649309264496</c:v>
                </c:pt>
                <c:pt idx="3">
                  <c:v>14.756662997201786</c:v>
                </c:pt>
                <c:pt idx="4">
                  <c:v>0.52531647949654148</c:v>
                </c:pt>
                <c:pt idx="5">
                  <c:v>28.222255236090859</c:v>
                </c:pt>
                <c:pt idx="6">
                  <c:v>0.54943676220136695</c:v>
                </c:pt>
                <c:pt idx="7">
                  <c:v>1.2058415141014849</c:v>
                </c:pt>
                <c:pt idx="8">
                  <c:v>0.44824837850756016</c:v>
                </c:pt>
                <c:pt idx="9">
                  <c:v>11.246995214879281</c:v>
                </c:pt>
                <c:pt idx="10">
                  <c:v>1.1264499472104943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6F-46D4-9D31-E3DB1BE0B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Decorrelation'!$M$321:$W$321</c:f>
              <c:numCache>
                <c:formatCode>0.0</c:formatCode>
                <c:ptCount val="11"/>
                <c:pt idx="0">
                  <c:v>7120232.5999999996</c:v>
                </c:pt>
                <c:pt idx="1">
                  <c:v>674831.2</c:v>
                </c:pt>
                <c:pt idx="2">
                  <c:v>674968.6</c:v>
                </c:pt>
                <c:pt idx="3">
                  <c:v>2201876</c:v>
                </c:pt>
                <c:pt idx="4">
                  <c:v>312165.09999999998</c:v>
                </c:pt>
                <c:pt idx="5">
                  <c:v>21814190.399999999</c:v>
                </c:pt>
                <c:pt idx="6">
                  <c:v>176777.9</c:v>
                </c:pt>
                <c:pt idx="7">
                  <c:v>2924101.3</c:v>
                </c:pt>
                <c:pt idx="8">
                  <c:v>2281457.7999999998</c:v>
                </c:pt>
                <c:pt idx="9">
                  <c:v>2010197.8</c:v>
                </c:pt>
                <c:pt idx="10">
                  <c:v>312386.09999999998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3-4437-8F7F-2E07803C0F36}"/>
            </c:ext>
          </c:extLst>
        </c:ser>
        <c:ser>
          <c:idx val="3"/>
          <c:order val="1"/>
          <c:tx>
            <c:strRef>
              <c:f>'Pure Decorrelation'!$L$322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Decorrelation'!$M$322:$W$322</c:f>
              <c:numCache>
                <c:formatCode>0.0</c:formatCode>
                <c:ptCount val="11"/>
                <c:pt idx="0">
                  <c:v>17074219</c:v>
                </c:pt>
                <c:pt idx="1">
                  <c:v>2972879.7</c:v>
                </c:pt>
                <c:pt idx="2">
                  <c:v>2966794</c:v>
                </c:pt>
                <c:pt idx="3">
                  <c:v>71232758.599999994</c:v>
                </c:pt>
                <c:pt idx="4">
                  <c:v>1658108.9</c:v>
                </c:pt>
                <c:pt idx="5">
                  <c:v>82864403</c:v>
                </c:pt>
                <c:pt idx="6">
                  <c:v>1838216.2</c:v>
                </c:pt>
                <c:pt idx="7">
                  <c:v>7023718.7000000002</c:v>
                </c:pt>
                <c:pt idx="8">
                  <c:v>5120099.5</c:v>
                </c:pt>
                <c:pt idx="9">
                  <c:v>68255041.300000012</c:v>
                </c:pt>
                <c:pt idx="10">
                  <c:v>1433269.2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73-4437-8F7F-2E07803C0F36}"/>
            </c:ext>
          </c:extLst>
        </c:ser>
        <c:ser>
          <c:idx val="0"/>
          <c:order val="2"/>
          <c:tx>
            <c:strRef>
              <c:f>'Pure Decorrelation'!$L$323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73-4437-8F7F-2E07803C0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Decorrelation'!$Y$321:$AI$321</c:f>
              <c:numCache>
                <c:formatCode>0.0</c:formatCode>
                <c:ptCount val="11"/>
                <c:pt idx="0">
                  <c:v>5.8805291992059212</c:v>
                </c:pt>
                <c:pt idx="1">
                  <c:v>1.0007164877373727</c:v>
                </c:pt>
                <c:pt idx="2">
                  <c:v>0.95498851814190833</c:v>
                </c:pt>
                <c:pt idx="3">
                  <c:v>2.7271112059461302</c:v>
                </c:pt>
                <c:pt idx="4">
                  <c:v>0.76574905274610505</c:v>
                </c:pt>
                <c:pt idx="5">
                  <c:v>13.774465875644818</c:v>
                </c:pt>
                <c:pt idx="6">
                  <c:v>0.63155629021348436</c:v>
                </c:pt>
                <c:pt idx="7">
                  <c:v>0.66632434719067546</c:v>
                </c:pt>
                <c:pt idx="8">
                  <c:v>0.88189933985413504</c:v>
                </c:pt>
                <c:pt idx="9">
                  <c:v>3.1548355779872512</c:v>
                </c:pt>
                <c:pt idx="10">
                  <c:v>1.6340261631703474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8-4496-A241-D910D0791D1F}"/>
            </c:ext>
          </c:extLst>
        </c:ser>
        <c:ser>
          <c:idx val="3"/>
          <c:order val="1"/>
          <c:tx>
            <c:strRef>
              <c:f>'Pure Decorrelation'!$X$322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Decorrelation'!$Y$322:$AI$322</c:f>
              <c:numCache>
                <c:formatCode>0.0</c:formatCode>
                <c:ptCount val="11"/>
                <c:pt idx="0">
                  <c:v>14.063870613207111</c:v>
                </c:pt>
                <c:pt idx="1">
                  <c:v>2.4846237341407686</c:v>
                </c:pt>
                <c:pt idx="2">
                  <c:v>2.4729665326012764</c:v>
                </c:pt>
                <c:pt idx="3">
                  <c:v>40.42176802870236</c:v>
                </c:pt>
                <c:pt idx="4">
                  <c:v>1.7323460548068395</c:v>
                </c:pt>
                <c:pt idx="5">
                  <c:v>43.782439104700458</c:v>
                </c:pt>
                <c:pt idx="6">
                  <c:v>1.82947816203814</c:v>
                </c:pt>
                <c:pt idx="7">
                  <c:v>4.0378636982233731</c:v>
                </c:pt>
                <c:pt idx="8">
                  <c:v>3.3227357498952186</c:v>
                </c:pt>
                <c:pt idx="9">
                  <c:v>22.031923764507518</c:v>
                </c:pt>
                <c:pt idx="10">
                  <c:v>3.1438992477313148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18-4496-A241-D910D0791D1F}"/>
            </c:ext>
          </c:extLst>
        </c:ser>
        <c:ser>
          <c:idx val="0"/>
          <c:order val="2"/>
          <c:tx>
            <c:strRef>
              <c:f>'Pure Decorrelation'!$X$323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18-4496-A241-D910D0791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Decorrelation'!$AK$321:$AU$321</c:f>
              <c:numCache>
                <c:formatCode>0.0</c:formatCode>
                <c:ptCount val="11"/>
                <c:pt idx="0">
                  <c:v>5.8805291992059212</c:v>
                </c:pt>
                <c:pt idx="1">
                  <c:v>0.42898569924582264</c:v>
                </c:pt>
                <c:pt idx="2">
                  <c:v>0.40676080859266217</c:v>
                </c:pt>
                <c:pt idx="3">
                  <c:v>2.7271112059461302</c:v>
                </c:pt>
                <c:pt idx="4">
                  <c:v>0.38487846734788034</c:v>
                </c:pt>
                <c:pt idx="5">
                  <c:v>13.774465875644818</c:v>
                </c:pt>
                <c:pt idx="6">
                  <c:v>0.33743070860218721</c:v>
                </c:pt>
                <c:pt idx="7">
                  <c:v>0.34277413169329518</c:v>
                </c:pt>
                <c:pt idx="8">
                  <c:v>0.30898285808216314</c:v>
                </c:pt>
                <c:pt idx="9">
                  <c:v>3.1548355779872512</c:v>
                </c:pt>
                <c:pt idx="10">
                  <c:v>0.5735934250493302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2-4A69-8F92-63930E30EFCC}"/>
            </c:ext>
          </c:extLst>
        </c:ser>
        <c:ser>
          <c:idx val="3"/>
          <c:order val="1"/>
          <c:tx>
            <c:strRef>
              <c:f>'Pure Decorrelation'!$AJ$322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Decorrelation'!$AK$322:$AU$322</c:f>
              <c:numCache>
                <c:formatCode>0.0</c:formatCode>
                <c:ptCount val="11"/>
                <c:pt idx="0">
                  <c:v>14.063870613207111</c:v>
                </c:pt>
                <c:pt idx="1">
                  <c:v>0.9475692999141756</c:v>
                </c:pt>
                <c:pt idx="2">
                  <c:v>0.94221995089901611</c:v>
                </c:pt>
                <c:pt idx="3">
                  <c:v>40.42176802870236</c:v>
                </c:pt>
                <c:pt idx="4">
                  <c:v>0.8256060068903025</c:v>
                </c:pt>
                <c:pt idx="5">
                  <c:v>43.782439104700458</c:v>
                </c:pt>
                <c:pt idx="6">
                  <c:v>0.74788934110547411</c:v>
                </c:pt>
                <c:pt idx="7">
                  <c:v>2.0314721569186074</c:v>
                </c:pt>
                <c:pt idx="8">
                  <c:v>0.56309447019011716</c:v>
                </c:pt>
                <c:pt idx="9">
                  <c:v>22.031923764507518</c:v>
                </c:pt>
                <c:pt idx="10">
                  <c:v>1.7593437012110376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2-4A69-8F92-63930E30EFCC}"/>
            </c:ext>
          </c:extLst>
        </c:ser>
        <c:ser>
          <c:idx val="0"/>
          <c:order val="2"/>
          <c:tx>
            <c:strRef>
              <c:f>'Pure Decorrelation'!$AJ$323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02-4A69-8F92-63930E30E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ddSky!$M$955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ddSky!$N$955:$S$955</c:f>
              <c:numCache>
                <c:formatCode>0%</c:formatCode>
                <c:ptCount val="6"/>
                <c:pt idx="0">
                  <c:v>-2.5804733323242264</c:v>
                </c:pt>
                <c:pt idx="1">
                  <c:v>-2.5815595356613086</c:v>
                </c:pt>
                <c:pt idx="2">
                  <c:v>-2.4457202424629076</c:v>
                </c:pt>
                <c:pt idx="3">
                  <c:v>-1.4500340332193289</c:v>
                </c:pt>
                <c:pt idx="4">
                  <c:v>-11.401714928923099</c:v>
                </c:pt>
                <c:pt idx="5">
                  <c:v>-2.0801305449507175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1-40FF-A951-E831AB950DD1}"/>
            </c:ext>
          </c:extLst>
        </c:ser>
        <c:ser>
          <c:idx val="2"/>
          <c:order val="1"/>
          <c:tx>
            <c:strRef>
              <c:f>ddSky!$M$954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ddSky!$N$954:$S$954</c:f>
              <c:numCache>
                <c:formatCode>0%</c:formatCode>
                <c:ptCount val="6"/>
                <c:pt idx="0">
                  <c:v>0.72801623025526396</c:v>
                </c:pt>
                <c:pt idx="1">
                  <c:v>0.7229804585056161</c:v>
                </c:pt>
                <c:pt idx="2">
                  <c:v>0.88227528605842154</c:v>
                </c:pt>
                <c:pt idx="3">
                  <c:v>0.72051862533567279</c:v>
                </c:pt>
                <c:pt idx="4">
                  <c:v>0.59648909702085939</c:v>
                </c:pt>
                <c:pt idx="5">
                  <c:v>0.8673256858061269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91-40FF-A951-E831AB950DD1}"/>
            </c:ext>
          </c:extLst>
        </c:ser>
        <c:ser>
          <c:idx val="3"/>
          <c:order val="2"/>
          <c:tx>
            <c:strRef>
              <c:f>ddSky!$M$952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ddSky!$N$952:$S$952</c:f>
              <c:numCache>
                <c:formatCode>0%</c:formatCode>
                <c:ptCount val="6"/>
                <c:pt idx="0">
                  <c:v>0.74696794498255681</c:v>
                </c:pt>
                <c:pt idx="1">
                  <c:v>0.73592071921083024</c:v>
                </c:pt>
                <c:pt idx="2">
                  <c:v>0.87918191965995918</c:v>
                </c:pt>
                <c:pt idx="3">
                  <c:v>0.83901805391743922</c:v>
                </c:pt>
                <c:pt idx="4">
                  <c:v>0.44880487297220767</c:v>
                </c:pt>
                <c:pt idx="5">
                  <c:v>0.8148038382139271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91-40FF-A951-E831AB950DD1}"/>
            </c:ext>
          </c:extLst>
        </c:ser>
        <c:ser>
          <c:idx val="1"/>
          <c:order val="3"/>
          <c:tx>
            <c:strRef>
              <c:f>ddSky!$M$951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ddSky!$N$951:$S$951</c:f>
              <c:numCache>
                <c:formatCode>0%</c:formatCode>
                <c:ptCount val="6"/>
                <c:pt idx="0">
                  <c:v>0.89219952936582059</c:v>
                </c:pt>
                <c:pt idx="1">
                  <c:v>0.8921778842735022</c:v>
                </c:pt>
                <c:pt idx="2">
                  <c:v>0.92823733540422859</c:v>
                </c:pt>
                <c:pt idx="3">
                  <c:v>0.97517695952281347</c:v>
                </c:pt>
                <c:pt idx="4">
                  <c:v>0.45458602240860363</c:v>
                </c:pt>
                <c:pt idx="5">
                  <c:v>0.91065485817111946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91-40FF-A951-E831AB950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ddSky!$U$955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ddSky!$V$955:$AA$955</c:f>
              <c:numCache>
                <c:formatCode>0%</c:formatCode>
                <c:ptCount val="6"/>
                <c:pt idx="0">
                  <c:v>-2.6049611243705382</c:v>
                </c:pt>
                <c:pt idx="1">
                  <c:v>-2.5314474780148943</c:v>
                </c:pt>
                <c:pt idx="2">
                  <c:v>-2.9372305196745767</c:v>
                </c:pt>
                <c:pt idx="3">
                  <c:v>-1.4955304960476619</c:v>
                </c:pt>
                <c:pt idx="4">
                  <c:v>-2.8073156281522755</c:v>
                </c:pt>
                <c:pt idx="5">
                  <c:v>-5.6411484058355823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5-4380-BCB4-091376B09C20}"/>
            </c:ext>
          </c:extLst>
        </c:ser>
        <c:ser>
          <c:idx val="2"/>
          <c:order val="1"/>
          <c:tx>
            <c:strRef>
              <c:f>ddSky!$U$954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ddSky!$V$954:$AA$954</c:f>
              <c:numCache>
                <c:formatCode>0%</c:formatCode>
                <c:ptCount val="6"/>
                <c:pt idx="0">
                  <c:v>0.67103078488946499</c:v>
                </c:pt>
                <c:pt idx="1">
                  <c:v>0.67287310836644987</c:v>
                </c:pt>
                <c:pt idx="2">
                  <c:v>0.78148291156495442</c:v>
                </c:pt>
                <c:pt idx="3">
                  <c:v>0.65632803490210989</c:v>
                </c:pt>
                <c:pt idx="4">
                  <c:v>0.73054819923878334</c:v>
                </c:pt>
                <c:pt idx="5">
                  <c:v>0.52233792991330441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95-4380-BCB4-091376B09C20}"/>
            </c:ext>
          </c:extLst>
        </c:ser>
        <c:ser>
          <c:idx val="3"/>
          <c:order val="2"/>
          <c:tx>
            <c:strRef>
              <c:f>ddSky!$U$952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ddSky!$V$952:$AA$952</c:f>
              <c:numCache>
                <c:formatCode>0%</c:formatCode>
                <c:ptCount val="6"/>
                <c:pt idx="0">
                  <c:v>0.66895795260774349</c:v>
                </c:pt>
                <c:pt idx="1">
                  <c:v>0.66788137742004838</c:v>
                </c:pt>
                <c:pt idx="2">
                  <c:v>0.72780022702581304</c:v>
                </c:pt>
                <c:pt idx="3">
                  <c:v>0.75928760524896421</c:v>
                </c:pt>
                <c:pt idx="4">
                  <c:v>0.65200906827985017</c:v>
                </c:pt>
                <c:pt idx="5">
                  <c:v>0.47275712098888295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95-4380-BCB4-091376B09C20}"/>
            </c:ext>
          </c:extLst>
        </c:ser>
        <c:ser>
          <c:idx val="1"/>
          <c:order val="3"/>
          <c:tx>
            <c:strRef>
              <c:f>ddSky!$U$951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ddSky!$V$951:$AA$951</c:f>
              <c:numCache>
                <c:formatCode>0%</c:formatCode>
                <c:ptCount val="6"/>
                <c:pt idx="0">
                  <c:v>0.76405751351244255</c:v>
                </c:pt>
                <c:pt idx="1">
                  <c:v>0.77041143365287346</c:v>
                </c:pt>
                <c:pt idx="2">
                  <c:v>0.77961931301021858</c:v>
                </c:pt>
                <c:pt idx="3">
                  <c:v>0.84159090101329115</c:v>
                </c:pt>
                <c:pt idx="4">
                  <c:v>0.67846409611489855</c:v>
                </c:pt>
                <c:pt idx="5">
                  <c:v>0.63687180575812441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95-4380-BCB4-091376B09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ddSky!$M$956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ddSky!$N$956:$S$956</c:f>
              <c:numCache>
                <c:formatCode>0%</c:formatCode>
                <c:ptCount val="6"/>
                <c:pt idx="0">
                  <c:v>0.90129100808853024</c:v>
                </c:pt>
                <c:pt idx="1">
                  <c:v>0.90137844201128714</c:v>
                </c:pt>
                <c:pt idx="2">
                  <c:v>0.94088232339326794</c:v>
                </c:pt>
                <c:pt idx="3">
                  <c:v>0.9819536719110773</c:v>
                </c:pt>
                <c:pt idx="4">
                  <c:v>0.43347030678277643</c:v>
                </c:pt>
                <c:pt idx="5">
                  <c:v>0.92662503588240996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F-486C-B821-0464942602E5}"/>
            </c:ext>
          </c:extLst>
        </c:ser>
        <c:ser>
          <c:idx val="0"/>
          <c:order val="1"/>
          <c:tx>
            <c:strRef>
              <c:f>ddSky!$M$957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ddSky!$N$957:$S$957</c:f>
              <c:numCache>
                <c:formatCode>0%</c:formatCode>
                <c:ptCount val="6"/>
                <c:pt idx="0">
                  <c:v>0.87401657192040139</c:v>
                </c:pt>
                <c:pt idx="1">
                  <c:v>0.87377676879793209</c:v>
                </c:pt>
                <c:pt idx="2">
                  <c:v>0.90294735942614945</c:v>
                </c:pt>
                <c:pt idx="3">
                  <c:v>0.96162353474628626</c:v>
                </c:pt>
                <c:pt idx="4">
                  <c:v>0.49681745366025815</c:v>
                </c:pt>
                <c:pt idx="5">
                  <c:v>0.87871450274853846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0F-486C-B821-0464942602E5}"/>
            </c:ext>
          </c:extLst>
        </c:ser>
        <c:ser>
          <c:idx val="2"/>
          <c:order val="2"/>
          <c:tx>
            <c:strRef>
              <c:f>ddSky!$M$958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ddSky!$N$958:$S$958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0F-486C-B821-046494260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ddSky!$U$956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ddSky!$V$956:$AA$956</c:f>
              <c:numCache>
                <c:formatCode>0%</c:formatCode>
                <c:ptCount val="6"/>
                <c:pt idx="0">
                  <c:v>0.74459359735655295</c:v>
                </c:pt>
                <c:pt idx="1">
                  <c:v>0.7520940712429397</c:v>
                </c:pt>
                <c:pt idx="2">
                  <c:v>0.77259699657554204</c:v>
                </c:pt>
                <c:pt idx="3">
                  <c:v>0.82182761154973527</c:v>
                </c:pt>
                <c:pt idx="4">
                  <c:v>0.67728390901118263</c:v>
                </c:pt>
                <c:pt idx="5">
                  <c:v>0.62239048917249029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1-4252-87D8-B3EBBC1B71CB}"/>
            </c:ext>
          </c:extLst>
        </c:ser>
        <c:ser>
          <c:idx val="0"/>
          <c:order val="1"/>
          <c:tx>
            <c:strRef>
              <c:f>ddSky!$U$957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ddSky!$V$957:$AA$957</c:f>
              <c:numCache>
                <c:formatCode>0%</c:formatCode>
                <c:ptCount val="6"/>
                <c:pt idx="0">
                  <c:v>0.80298534582422154</c:v>
                </c:pt>
                <c:pt idx="1">
                  <c:v>0.80704615847274108</c:v>
                </c:pt>
                <c:pt idx="2">
                  <c:v>0.79366394587957168</c:v>
                </c:pt>
                <c:pt idx="3">
                  <c:v>0.88111747994040268</c:v>
                </c:pt>
                <c:pt idx="4">
                  <c:v>0.68082447032233051</c:v>
                </c:pt>
                <c:pt idx="5">
                  <c:v>0.66583443892939265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1-4252-87D8-B3EBBC1B71CB}"/>
            </c:ext>
          </c:extLst>
        </c:ser>
        <c:ser>
          <c:idx val="2"/>
          <c:order val="2"/>
          <c:tx>
            <c:strRef>
              <c:f>ddSky!$U$958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ddSky!$V$958:$AA$958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B1-4252-87D8-B3EBBC1B7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ddSky!$M$2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ddSky!$M$3:$M$290</c:f>
              <c:numCache>
                <c:formatCode>General</c:formatCode>
                <c:ptCount val="288"/>
                <c:pt idx="0">
                  <c:v>6472497.2000000002</c:v>
                </c:pt>
                <c:pt idx="1">
                  <c:v>200022.6</c:v>
                </c:pt>
                <c:pt idx="2">
                  <c:v>200028.6</c:v>
                </c:pt>
                <c:pt idx="3">
                  <c:v>6241646.2000000002</c:v>
                </c:pt>
                <c:pt idx="4">
                  <c:v>6472497.2000000002</c:v>
                </c:pt>
                <c:pt idx="5">
                  <c:v>200022.6</c:v>
                </c:pt>
                <c:pt idx="6">
                  <c:v>200028.6</c:v>
                </c:pt>
                <c:pt idx="7">
                  <c:v>6241646.2000000002</c:v>
                </c:pt>
                <c:pt idx="8">
                  <c:v>6472497.2000000002</c:v>
                </c:pt>
                <c:pt idx="9">
                  <c:v>200022.6</c:v>
                </c:pt>
                <c:pt idx="10">
                  <c:v>200028.6</c:v>
                </c:pt>
                <c:pt idx="11">
                  <c:v>6241646.2000000002</c:v>
                </c:pt>
                <c:pt idx="12">
                  <c:v>6472497.2000000002</c:v>
                </c:pt>
                <c:pt idx="13">
                  <c:v>200022.6</c:v>
                </c:pt>
                <c:pt idx="14">
                  <c:v>200028.6</c:v>
                </c:pt>
                <c:pt idx="15">
                  <c:v>6241646.2000000002</c:v>
                </c:pt>
                <c:pt idx="16">
                  <c:v>7645979</c:v>
                </c:pt>
                <c:pt idx="17">
                  <c:v>200029.8</c:v>
                </c:pt>
                <c:pt idx="18">
                  <c:v>200023.8</c:v>
                </c:pt>
                <c:pt idx="19">
                  <c:v>6594486.2000000002</c:v>
                </c:pt>
                <c:pt idx="20">
                  <c:v>7645979</c:v>
                </c:pt>
                <c:pt idx="21">
                  <c:v>200029.8</c:v>
                </c:pt>
                <c:pt idx="22">
                  <c:v>200023.8</c:v>
                </c:pt>
                <c:pt idx="23">
                  <c:v>6594486.2000000002</c:v>
                </c:pt>
                <c:pt idx="24">
                  <c:v>7645979</c:v>
                </c:pt>
                <c:pt idx="25">
                  <c:v>200029.8</c:v>
                </c:pt>
                <c:pt idx="26">
                  <c:v>200023.8</c:v>
                </c:pt>
                <c:pt idx="27">
                  <c:v>6594486.2000000002</c:v>
                </c:pt>
                <c:pt idx="28">
                  <c:v>7645979</c:v>
                </c:pt>
                <c:pt idx="29">
                  <c:v>200029.8</c:v>
                </c:pt>
                <c:pt idx="30">
                  <c:v>200023.8</c:v>
                </c:pt>
                <c:pt idx="31">
                  <c:v>6594486.2000000002</c:v>
                </c:pt>
                <c:pt idx="32">
                  <c:v>18052569.600000001</c:v>
                </c:pt>
                <c:pt idx="33">
                  <c:v>17982606.199999999</c:v>
                </c:pt>
                <c:pt idx="34">
                  <c:v>200060.4</c:v>
                </c:pt>
                <c:pt idx="35">
                  <c:v>6205822</c:v>
                </c:pt>
                <c:pt idx="36">
                  <c:v>5432998</c:v>
                </c:pt>
                <c:pt idx="37">
                  <c:v>200058.6</c:v>
                </c:pt>
                <c:pt idx="38">
                  <c:v>15727331.199999999</c:v>
                </c:pt>
                <c:pt idx="39">
                  <c:v>16165831.800000001</c:v>
                </c:pt>
                <c:pt idx="40">
                  <c:v>18052569.600000001</c:v>
                </c:pt>
                <c:pt idx="41">
                  <c:v>17982606.199999999</c:v>
                </c:pt>
                <c:pt idx="42">
                  <c:v>200060.4</c:v>
                </c:pt>
                <c:pt idx="43">
                  <c:v>6205822</c:v>
                </c:pt>
                <c:pt idx="44">
                  <c:v>5432998</c:v>
                </c:pt>
                <c:pt idx="45">
                  <c:v>200058.6</c:v>
                </c:pt>
                <c:pt idx="46">
                  <c:v>15727331.199999999</c:v>
                </c:pt>
                <c:pt idx="47">
                  <c:v>16165831.800000001</c:v>
                </c:pt>
                <c:pt idx="48">
                  <c:v>18052569.600000001</c:v>
                </c:pt>
                <c:pt idx="49">
                  <c:v>17982606.199999999</c:v>
                </c:pt>
                <c:pt idx="50">
                  <c:v>200060.4</c:v>
                </c:pt>
                <c:pt idx="51">
                  <c:v>6205822</c:v>
                </c:pt>
                <c:pt idx="52">
                  <c:v>5432998</c:v>
                </c:pt>
                <c:pt idx="53">
                  <c:v>200058.6</c:v>
                </c:pt>
                <c:pt idx="54">
                  <c:v>15727331.199999999</c:v>
                </c:pt>
                <c:pt idx="55">
                  <c:v>16165831.800000001</c:v>
                </c:pt>
                <c:pt idx="56">
                  <c:v>18052569.600000001</c:v>
                </c:pt>
                <c:pt idx="57">
                  <c:v>17982606.199999999</c:v>
                </c:pt>
                <c:pt idx="58">
                  <c:v>200060.4</c:v>
                </c:pt>
                <c:pt idx="59">
                  <c:v>6205822</c:v>
                </c:pt>
                <c:pt idx="60">
                  <c:v>5432998</c:v>
                </c:pt>
                <c:pt idx="61">
                  <c:v>200058.6</c:v>
                </c:pt>
                <c:pt idx="62">
                  <c:v>15727331.199999999</c:v>
                </c:pt>
                <c:pt idx="63">
                  <c:v>16165831.800000001</c:v>
                </c:pt>
                <c:pt idx="64">
                  <c:v>6777640.7999999998</c:v>
                </c:pt>
                <c:pt idx="65">
                  <c:v>200030.2</c:v>
                </c:pt>
                <c:pt idx="66">
                  <c:v>200032.2</c:v>
                </c:pt>
                <c:pt idx="67">
                  <c:v>6093033.2000000002</c:v>
                </c:pt>
                <c:pt idx="68">
                  <c:v>6777640.7999999998</c:v>
                </c:pt>
                <c:pt idx="69">
                  <c:v>200030.2</c:v>
                </c:pt>
                <c:pt idx="70">
                  <c:v>200032.2</c:v>
                </c:pt>
                <c:pt idx="71">
                  <c:v>6093033.2000000002</c:v>
                </c:pt>
                <c:pt idx="72">
                  <c:v>3883662</c:v>
                </c:pt>
                <c:pt idx="73">
                  <c:v>200044.6</c:v>
                </c:pt>
                <c:pt idx="74">
                  <c:v>200041</c:v>
                </c:pt>
                <c:pt idx="75">
                  <c:v>4269769.2</c:v>
                </c:pt>
                <c:pt idx="76">
                  <c:v>3883662</c:v>
                </c:pt>
                <c:pt idx="77">
                  <c:v>200044.6</c:v>
                </c:pt>
                <c:pt idx="78">
                  <c:v>200041</c:v>
                </c:pt>
                <c:pt idx="79">
                  <c:v>4269769.2</c:v>
                </c:pt>
                <c:pt idx="80">
                  <c:v>200043</c:v>
                </c:pt>
                <c:pt idx="81">
                  <c:v>4125870.8</c:v>
                </c:pt>
                <c:pt idx="82">
                  <c:v>3768540.4</c:v>
                </c:pt>
                <c:pt idx="83">
                  <c:v>200049.4</c:v>
                </c:pt>
                <c:pt idx="84">
                  <c:v>200043</c:v>
                </c:pt>
                <c:pt idx="85">
                  <c:v>4125870.8</c:v>
                </c:pt>
                <c:pt idx="86">
                  <c:v>3768540.4</c:v>
                </c:pt>
                <c:pt idx="87">
                  <c:v>200049.4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E6-4C09-A38B-C16F40880D22}"/>
            </c:ext>
          </c:extLst>
        </c:ser>
        <c:ser>
          <c:idx val="2"/>
          <c:order val="1"/>
          <c:tx>
            <c:strRef>
              <c:f>ddSky!$P$2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ddSky!$P$3:$P$290</c:f>
              <c:numCache>
                <c:formatCode>General</c:formatCode>
                <c:ptCount val="288"/>
                <c:pt idx="0">
                  <c:v>2003733</c:v>
                </c:pt>
                <c:pt idx="1">
                  <c:v>199999</c:v>
                </c:pt>
                <c:pt idx="2">
                  <c:v>199999</c:v>
                </c:pt>
                <c:pt idx="3">
                  <c:v>1951224.2</c:v>
                </c:pt>
                <c:pt idx="4">
                  <c:v>2003733</c:v>
                </c:pt>
                <c:pt idx="5">
                  <c:v>199999</c:v>
                </c:pt>
                <c:pt idx="6">
                  <c:v>199999</c:v>
                </c:pt>
                <c:pt idx="7">
                  <c:v>1951224.2</c:v>
                </c:pt>
                <c:pt idx="8">
                  <c:v>2003733</c:v>
                </c:pt>
                <c:pt idx="9">
                  <c:v>199999</c:v>
                </c:pt>
                <c:pt idx="10">
                  <c:v>199999</c:v>
                </c:pt>
                <c:pt idx="11">
                  <c:v>1951224.2</c:v>
                </c:pt>
                <c:pt idx="12">
                  <c:v>2003733</c:v>
                </c:pt>
                <c:pt idx="13">
                  <c:v>199999</c:v>
                </c:pt>
                <c:pt idx="14">
                  <c:v>199999</c:v>
                </c:pt>
                <c:pt idx="15">
                  <c:v>1951224.2</c:v>
                </c:pt>
                <c:pt idx="16">
                  <c:v>2251794</c:v>
                </c:pt>
                <c:pt idx="17">
                  <c:v>199999</c:v>
                </c:pt>
                <c:pt idx="18">
                  <c:v>199999</c:v>
                </c:pt>
                <c:pt idx="19">
                  <c:v>2151958</c:v>
                </c:pt>
                <c:pt idx="20">
                  <c:v>2251794</c:v>
                </c:pt>
                <c:pt idx="21">
                  <c:v>199999</c:v>
                </c:pt>
                <c:pt idx="22">
                  <c:v>199999</c:v>
                </c:pt>
                <c:pt idx="23">
                  <c:v>2151958</c:v>
                </c:pt>
                <c:pt idx="24">
                  <c:v>2251794</c:v>
                </c:pt>
                <c:pt idx="25">
                  <c:v>199999</c:v>
                </c:pt>
                <c:pt idx="26">
                  <c:v>199999</c:v>
                </c:pt>
                <c:pt idx="27">
                  <c:v>2151958</c:v>
                </c:pt>
                <c:pt idx="28">
                  <c:v>2251794</c:v>
                </c:pt>
                <c:pt idx="29">
                  <c:v>199999</c:v>
                </c:pt>
                <c:pt idx="30">
                  <c:v>199999</c:v>
                </c:pt>
                <c:pt idx="31">
                  <c:v>2151958</c:v>
                </c:pt>
                <c:pt idx="32">
                  <c:v>72311227.599999994</c:v>
                </c:pt>
                <c:pt idx="33">
                  <c:v>72290236.200000003</c:v>
                </c:pt>
                <c:pt idx="34">
                  <c:v>200000.2</c:v>
                </c:pt>
                <c:pt idx="35">
                  <c:v>27026234.800000001</c:v>
                </c:pt>
                <c:pt idx="36">
                  <c:v>28997134</c:v>
                </c:pt>
                <c:pt idx="37">
                  <c:v>199999</c:v>
                </c:pt>
                <c:pt idx="38">
                  <c:v>68694863.599999994</c:v>
                </c:pt>
                <c:pt idx="39">
                  <c:v>70175281</c:v>
                </c:pt>
                <c:pt idx="40">
                  <c:v>72311227.599999994</c:v>
                </c:pt>
                <c:pt idx="41">
                  <c:v>72290236.200000003</c:v>
                </c:pt>
                <c:pt idx="42">
                  <c:v>200000.2</c:v>
                </c:pt>
                <c:pt idx="43">
                  <c:v>27026234.800000001</c:v>
                </c:pt>
                <c:pt idx="44">
                  <c:v>28997134</c:v>
                </c:pt>
                <c:pt idx="45">
                  <c:v>199999</c:v>
                </c:pt>
                <c:pt idx="46">
                  <c:v>68694863.599999994</c:v>
                </c:pt>
                <c:pt idx="47">
                  <c:v>70175281</c:v>
                </c:pt>
                <c:pt idx="48">
                  <c:v>72311227.599999994</c:v>
                </c:pt>
                <c:pt idx="49">
                  <c:v>72290236.200000003</c:v>
                </c:pt>
                <c:pt idx="50">
                  <c:v>200000.2</c:v>
                </c:pt>
                <c:pt idx="51">
                  <c:v>27026234.800000001</c:v>
                </c:pt>
                <c:pt idx="52">
                  <c:v>28997134</c:v>
                </c:pt>
                <c:pt idx="53">
                  <c:v>199999</c:v>
                </c:pt>
                <c:pt idx="54">
                  <c:v>68694863.599999994</c:v>
                </c:pt>
                <c:pt idx="55">
                  <c:v>70175281</c:v>
                </c:pt>
                <c:pt idx="56">
                  <c:v>72311227.599999994</c:v>
                </c:pt>
                <c:pt idx="57">
                  <c:v>72290236.200000003</c:v>
                </c:pt>
                <c:pt idx="58">
                  <c:v>200000.2</c:v>
                </c:pt>
                <c:pt idx="59">
                  <c:v>27026234.800000001</c:v>
                </c:pt>
                <c:pt idx="60">
                  <c:v>28997134</c:v>
                </c:pt>
                <c:pt idx="61">
                  <c:v>199999</c:v>
                </c:pt>
                <c:pt idx="62">
                  <c:v>68694863.599999994</c:v>
                </c:pt>
                <c:pt idx="63">
                  <c:v>70175281</c:v>
                </c:pt>
                <c:pt idx="64">
                  <c:v>2558766</c:v>
                </c:pt>
                <c:pt idx="65">
                  <c:v>199999.2</c:v>
                </c:pt>
                <c:pt idx="66">
                  <c:v>199999</c:v>
                </c:pt>
                <c:pt idx="67">
                  <c:v>2212717.6</c:v>
                </c:pt>
                <c:pt idx="68">
                  <c:v>2558766</c:v>
                </c:pt>
                <c:pt idx="69">
                  <c:v>199999.2</c:v>
                </c:pt>
                <c:pt idx="70">
                  <c:v>199999</c:v>
                </c:pt>
                <c:pt idx="71">
                  <c:v>2212717.6</c:v>
                </c:pt>
                <c:pt idx="72">
                  <c:v>1853053.6</c:v>
                </c:pt>
                <c:pt idx="73">
                  <c:v>199999</c:v>
                </c:pt>
                <c:pt idx="74">
                  <c:v>200000</c:v>
                </c:pt>
                <c:pt idx="75">
                  <c:v>1387046.6</c:v>
                </c:pt>
                <c:pt idx="76">
                  <c:v>1853053.6</c:v>
                </c:pt>
                <c:pt idx="77">
                  <c:v>199999</c:v>
                </c:pt>
                <c:pt idx="78">
                  <c:v>200000</c:v>
                </c:pt>
                <c:pt idx="79">
                  <c:v>1387046.6</c:v>
                </c:pt>
                <c:pt idx="80">
                  <c:v>199999.4</c:v>
                </c:pt>
                <c:pt idx="81">
                  <c:v>1384971.8</c:v>
                </c:pt>
                <c:pt idx="82">
                  <c:v>1223227.6000000001</c:v>
                </c:pt>
                <c:pt idx="83">
                  <c:v>199999.4</c:v>
                </c:pt>
                <c:pt idx="84">
                  <c:v>199999.4</c:v>
                </c:pt>
                <c:pt idx="85">
                  <c:v>1384971.8</c:v>
                </c:pt>
                <c:pt idx="86">
                  <c:v>1223227.6000000001</c:v>
                </c:pt>
                <c:pt idx="87">
                  <c:v>199999.4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E6-4C09-A38B-C16F40880D22}"/>
            </c:ext>
          </c:extLst>
        </c:ser>
        <c:ser>
          <c:idx val="4"/>
          <c:order val="2"/>
          <c:tx>
            <c:strRef>
              <c:f>ddSky!$R$2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ddSky!$R$3:$R$290</c:f>
              <c:numCache>
                <c:formatCode>General</c:formatCode>
                <c:ptCount val="288"/>
                <c:pt idx="0">
                  <c:v>19403441.600000001</c:v>
                </c:pt>
                <c:pt idx="1">
                  <c:v>1</c:v>
                </c:pt>
                <c:pt idx="2">
                  <c:v>1.6</c:v>
                </c:pt>
                <c:pt idx="3">
                  <c:v>19050969.800000001</c:v>
                </c:pt>
                <c:pt idx="4">
                  <c:v>19403441.600000001</c:v>
                </c:pt>
                <c:pt idx="5">
                  <c:v>1</c:v>
                </c:pt>
                <c:pt idx="6">
                  <c:v>1.6</c:v>
                </c:pt>
                <c:pt idx="7">
                  <c:v>19050969.800000001</c:v>
                </c:pt>
                <c:pt idx="8">
                  <c:v>19403441.600000001</c:v>
                </c:pt>
                <c:pt idx="9">
                  <c:v>1</c:v>
                </c:pt>
                <c:pt idx="10">
                  <c:v>1.6</c:v>
                </c:pt>
                <c:pt idx="11">
                  <c:v>19050969.800000001</c:v>
                </c:pt>
                <c:pt idx="12">
                  <c:v>19403441.600000001</c:v>
                </c:pt>
                <c:pt idx="13">
                  <c:v>1</c:v>
                </c:pt>
                <c:pt idx="14">
                  <c:v>1.6</c:v>
                </c:pt>
                <c:pt idx="15">
                  <c:v>19050969.800000001</c:v>
                </c:pt>
                <c:pt idx="16">
                  <c:v>21349713.199999999</c:v>
                </c:pt>
                <c:pt idx="17">
                  <c:v>1.2</c:v>
                </c:pt>
                <c:pt idx="18">
                  <c:v>1</c:v>
                </c:pt>
                <c:pt idx="19">
                  <c:v>22278667.600000001</c:v>
                </c:pt>
                <c:pt idx="20">
                  <c:v>21349713.199999999</c:v>
                </c:pt>
                <c:pt idx="21">
                  <c:v>1.2</c:v>
                </c:pt>
                <c:pt idx="22">
                  <c:v>1</c:v>
                </c:pt>
                <c:pt idx="23">
                  <c:v>22278667.600000001</c:v>
                </c:pt>
                <c:pt idx="24">
                  <c:v>21349713.199999999</c:v>
                </c:pt>
                <c:pt idx="25">
                  <c:v>1.2</c:v>
                </c:pt>
                <c:pt idx="26">
                  <c:v>1</c:v>
                </c:pt>
                <c:pt idx="27">
                  <c:v>22278667.600000001</c:v>
                </c:pt>
                <c:pt idx="28">
                  <c:v>21349713.199999999</c:v>
                </c:pt>
                <c:pt idx="29">
                  <c:v>1.2</c:v>
                </c:pt>
                <c:pt idx="30">
                  <c:v>1</c:v>
                </c:pt>
                <c:pt idx="31">
                  <c:v>22278667.600000001</c:v>
                </c:pt>
                <c:pt idx="32">
                  <c:v>83478477.599999994</c:v>
                </c:pt>
                <c:pt idx="33">
                  <c:v>82975801.200000003</c:v>
                </c:pt>
                <c:pt idx="34">
                  <c:v>3.4</c:v>
                </c:pt>
                <c:pt idx="35">
                  <c:v>27346416.800000001</c:v>
                </c:pt>
                <c:pt idx="36">
                  <c:v>27655062</c:v>
                </c:pt>
                <c:pt idx="37">
                  <c:v>1.8</c:v>
                </c:pt>
                <c:pt idx="38">
                  <c:v>77310329.400000006</c:v>
                </c:pt>
                <c:pt idx="39">
                  <c:v>82753004.799999997</c:v>
                </c:pt>
                <c:pt idx="40">
                  <c:v>83478477.599999994</c:v>
                </c:pt>
                <c:pt idx="41">
                  <c:v>82975801.200000003</c:v>
                </c:pt>
                <c:pt idx="42">
                  <c:v>3.4</c:v>
                </c:pt>
                <c:pt idx="43">
                  <c:v>27346416.800000001</c:v>
                </c:pt>
                <c:pt idx="44">
                  <c:v>27655062</c:v>
                </c:pt>
                <c:pt idx="45">
                  <c:v>1.8</c:v>
                </c:pt>
                <c:pt idx="46">
                  <c:v>77310329.400000006</c:v>
                </c:pt>
                <c:pt idx="47">
                  <c:v>82753004.799999997</c:v>
                </c:pt>
                <c:pt idx="48">
                  <c:v>83478477.599999994</c:v>
                </c:pt>
                <c:pt idx="49">
                  <c:v>82975801.200000003</c:v>
                </c:pt>
                <c:pt idx="50">
                  <c:v>3.4</c:v>
                </c:pt>
                <c:pt idx="51">
                  <c:v>27346416.800000001</c:v>
                </c:pt>
                <c:pt idx="52">
                  <c:v>27655062</c:v>
                </c:pt>
                <c:pt idx="53">
                  <c:v>1.8</c:v>
                </c:pt>
                <c:pt idx="54">
                  <c:v>77310329.400000006</c:v>
                </c:pt>
                <c:pt idx="55">
                  <c:v>82753004.799999997</c:v>
                </c:pt>
                <c:pt idx="56">
                  <c:v>83478477.599999994</c:v>
                </c:pt>
                <c:pt idx="57">
                  <c:v>82975801.200000003</c:v>
                </c:pt>
                <c:pt idx="58">
                  <c:v>3.4</c:v>
                </c:pt>
                <c:pt idx="59">
                  <c:v>27346416.800000001</c:v>
                </c:pt>
                <c:pt idx="60">
                  <c:v>27655062</c:v>
                </c:pt>
                <c:pt idx="61">
                  <c:v>1.8</c:v>
                </c:pt>
                <c:pt idx="62">
                  <c:v>77310329.400000006</c:v>
                </c:pt>
                <c:pt idx="63">
                  <c:v>82753004.799999997</c:v>
                </c:pt>
                <c:pt idx="64">
                  <c:v>19284299.600000001</c:v>
                </c:pt>
                <c:pt idx="65">
                  <c:v>2.4</c:v>
                </c:pt>
                <c:pt idx="66">
                  <c:v>1.2</c:v>
                </c:pt>
                <c:pt idx="67">
                  <c:v>19011098.199999999</c:v>
                </c:pt>
                <c:pt idx="68">
                  <c:v>19284299.600000001</c:v>
                </c:pt>
                <c:pt idx="69">
                  <c:v>2.4</c:v>
                </c:pt>
                <c:pt idx="70">
                  <c:v>1.2</c:v>
                </c:pt>
                <c:pt idx="71">
                  <c:v>19011098.199999999</c:v>
                </c:pt>
                <c:pt idx="72">
                  <c:v>10525478.4</c:v>
                </c:pt>
                <c:pt idx="73">
                  <c:v>1.4</c:v>
                </c:pt>
                <c:pt idx="74">
                  <c:v>3.4</c:v>
                </c:pt>
                <c:pt idx="75">
                  <c:v>10477165</c:v>
                </c:pt>
                <c:pt idx="76">
                  <c:v>10525478.4</c:v>
                </c:pt>
                <c:pt idx="77">
                  <c:v>1.4</c:v>
                </c:pt>
                <c:pt idx="78">
                  <c:v>3.4</c:v>
                </c:pt>
                <c:pt idx="79">
                  <c:v>10477165</c:v>
                </c:pt>
                <c:pt idx="80">
                  <c:v>2.4</c:v>
                </c:pt>
                <c:pt idx="81">
                  <c:v>10289607.199999999</c:v>
                </c:pt>
                <c:pt idx="82">
                  <c:v>9902694.5999999996</c:v>
                </c:pt>
                <c:pt idx="83">
                  <c:v>2.4</c:v>
                </c:pt>
                <c:pt idx="84">
                  <c:v>2.4</c:v>
                </c:pt>
                <c:pt idx="85">
                  <c:v>10289607.199999999</c:v>
                </c:pt>
                <c:pt idx="86">
                  <c:v>9902694.5999999996</c:v>
                </c:pt>
                <c:pt idx="87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E6-4C09-A38B-C16F40880D22}"/>
            </c:ext>
          </c:extLst>
        </c:ser>
        <c:ser>
          <c:idx val="6"/>
          <c:order val="3"/>
          <c:tx>
            <c:strRef>
              <c:f>ddSky!$T$2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ddSky!$T$3:$T$290</c:f>
              <c:numCache>
                <c:formatCode>General</c:formatCode>
                <c:ptCount val="288"/>
                <c:pt idx="0">
                  <c:v>2924194.8</c:v>
                </c:pt>
                <c:pt idx="1">
                  <c:v>2915786.6</c:v>
                </c:pt>
                <c:pt idx="2">
                  <c:v>2915994.6</c:v>
                </c:pt>
                <c:pt idx="3">
                  <c:v>2921896.8</c:v>
                </c:pt>
                <c:pt idx="4">
                  <c:v>2924194.8</c:v>
                </c:pt>
                <c:pt idx="5">
                  <c:v>2915786.6</c:v>
                </c:pt>
                <c:pt idx="6">
                  <c:v>2915994.6</c:v>
                </c:pt>
                <c:pt idx="7">
                  <c:v>2921896.8</c:v>
                </c:pt>
                <c:pt idx="8">
                  <c:v>2924194.8</c:v>
                </c:pt>
                <c:pt idx="9">
                  <c:v>2915786.6</c:v>
                </c:pt>
                <c:pt idx="10">
                  <c:v>2915994.6</c:v>
                </c:pt>
                <c:pt idx="11">
                  <c:v>2921896.8</c:v>
                </c:pt>
                <c:pt idx="12">
                  <c:v>2924194.8</c:v>
                </c:pt>
                <c:pt idx="13">
                  <c:v>2915786.6</c:v>
                </c:pt>
                <c:pt idx="14">
                  <c:v>2915994.6</c:v>
                </c:pt>
                <c:pt idx="15">
                  <c:v>2921896.8</c:v>
                </c:pt>
                <c:pt idx="16">
                  <c:v>2923754.4</c:v>
                </c:pt>
                <c:pt idx="17">
                  <c:v>2916340.4</c:v>
                </c:pt>
                <c:pt idx="18">
                  <c:v>2917860.6</c:v>
                </c:pt>
                <c:pt idx="19">
                  <c:v>2924448.2</c:v>
                </c:pt>
                <c:pt idx="20">
                  <c:v>2923754.4</c:v>
                </c:pt>
                <c:pt idx="21">
                  <c:v>2916340.4</c:v>
                </c:pt>
                <c:pt idx="22">
                  <c:v>2917860.6</c:v>
                </c:pt>
                <c:pt idx="23">
                  <c:v>2924448.2</c:v>
                </c:pt>
                <c:pt idx="24">
                  <c:v>2923754.4</c:v>
                </c:pt>
                <c:pt idx="25">
                  <c:v>2916340.4</c:v>
                </c:pt>
                <c:pt idx="26">
                  <c:v>2917860.6</c:v>
                </c:pt>
                <c:pt idx="27">
                  <c:v>2924448.2</c:v>
                </c:pt>
                <c:pt idx="28">
                  <c:v>2923754.4</c:v>
                </c:pt>
                <c:pt idx="29">
                  <c:v>2916340.4</c:v>
                </c:pt>
                <c:pt idx="30">
                  <c:v>2917860.6</c:v>
                </c:pt>
                <c:pt idx="31">
                  <c:v>2924448.2</c:v>
                </c:pt>
                <c:pt idx="32">
                  <c:v>7025333.4000000004</c:v>
                </c:pt>
                <c:pt idx="33">
                  <c:v>7027277</c:v>
                </c:pt>
                <c:pt idx="34">
                  <c:v>3369400.2</c:v>
                </c:pt>
                <c:pt idx="35">
                  <c:v>3388908.2</c:v>
                </c:pt>
                <c:pt idx="36">
                  <c:v>3385184</c:v>
                </c:pt>
                <c:pt idx="37">
                  <c:v>3368723.8</c:v>
                </c:pt>
                <c:pt idx="38">
                  <c:v>7022104</c:v>
                </c:pt>
                <c:pt idx="39">
                  <c:v>7020468.4000000004</c:v>
                </c:pt>
                <c:pt idx="40">
                  <c:v>7025333.4000000004</c:v>
                </c:pt>
                <c:pt idx="41">
                  <c:v>7027277</c:v>
                </c:pt>
                <c:pt idx="42">
                  <c:v>3369400.2</c:v>
                </c:pt>
                <c:pt idx="43">
                  <c:v>3388908.2</c:v>
                </c:pt>
                <c:pt idx="44">
                  <c:v>3385184</c:v>
                </c:pt>
                <c:pt idx="45">
                  <c:v>3368723.8</c:v>
                </c:pt>
                <c:pt idx="46">
                  <c:v>7022104</c:v>
                </c:pt>
                <c:pt idx="47">
                  <c:v>7020468.4000000004</c:v>
                </c:pt>
                <c:pt idx="48">
                  <c:v>7025333.4000000004</c:v>
                </c:pt>
                <c:pt idx="49">
                  <c:v>7027277</c:v>
                </c:pt>
                <c:pt idx="50">
                  <c:v>3369400.2</c:v>
                </c:pt>
                <c:pt idx="51">
                  <c:v>3388908.2</c:v>
                </c:pt>
                <c:pt idx="52">
                  <c:v>3385184</c:v>
                </c:pt>
                <c:pt idx="53">
                  <c:v>3368723.8</c:v>
                </c:pt>
                <c:pt idx="54">
                  <c:v>7022104</c:v>
                </c:pt>
                <c:pt idx="55">
                  <c:v>7020468.4000000004</c:v>
                </c:pt>
                <c:pt idx="56">
                  <c:v>7025333.4000000004</c:v>
                </c:pt>
                <c:pt idx="57">
                  <c:v>7027277</c:v>
                </c:pt>
                <c:pt idx="58">
                  <c:v>3369400.2</c:v>
                </c:pt>
                <c:pt idx="59">
                  <c:v>3388908.2</c:v>
                </c:pt>
                <c:pt idx="60">
                  <c:v>3385184</c:v>
                </c:pt>
                <c:pt idx="61">
                  <c:v>3368723.8</c:v>
                </c:pt>
                <c:pt idx="62">
                  <c:v>7022104</c:v>
                </c:pt>
                <c:pt idx="63">
                  <c:v>7020468.4000000004</c:v>
                </c:pt>
                <c:pt idx="64">
                  <c:v>2918668.8</c:v>
                </c:pt>
                <c:pt idx="65">
                  <c:v>2918074.8</c:v>
                </c:pt>
                <c:pt idx="66">
                  <c:v>2917883.8</c:v>
                </c:pt>
                <c:pt idx="67">
                  <c:v>2921501</c:v>
                </c:pt>
                <c:pt idx="68">
                  <c:v>2918668.8</c:v>
                </c:pt>
                <c:pt idx="69">
                  <c:v>2918074.8</c:v>
                </c:pt>
                <c:pt idx="70">
                  <c:v>2917883.8</c:v>
                </c:pt>
                <c:pt idx="71">
                  <c:v>2921501</c:v>
                </c:pt>
                <c:pt idx="72">
                  <c:v>2919941.6</c:v>
                </c:pt>
                <c:pt idx="73">
                  <c:v>2917510.2</c:v>
                </c:pt>
                <c:pt idx="74">
                  <c:v>2919109.4</c:v>
                </c:pt>
                <c:pt idx="75">
                  <c:v>2920469.2</c:v>
                </c:pt>
                <c:pt idx="76">
                  <c:v>2919941.6</c:v>
                </c:pt>
                <c:pt idx="77">
                  <c:v>2917510.2</c:v>
                </c:pt>
                <c:pt idx="78">
                  <c:v>2919109.4</c:v>
                </c:pt>
                <c:pt idx="79">
                  <c:v>2920469.2</c:v>
                </c:pt>
                <c:pt idx="80">
                  <c:v>2919107.4</c:v>
                </c:pt>
                <c:pt idx="81">
                  <c:v>2919064.2</c:v>
                </c:pt>
                <c:pt idx="82">
                  <c:v>2918960.8</c:v>
                </c:pt>
                <c:pt idx="83">
                  <c:v>2917511.4</c:v>
                </c:pt>
                <c:pt idx="84">
                  <c:v>2919107.4</c:v>
                </c:pt>
                <c:pt idx="85">
                  <c:v>2919064.2</c:v>
                </c:pt>
                <c:pt idx="86">
                  <c:v>2918960.8</c:v>
                </c:pt>
                <c:pt idx="87">
                  <c:v>2917511.4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BE6-4C09-A38B-C16F40880D22}"/>
            </c:ext>
          </c:extLst>
        </c:ser>
        <c:ser>
          <c:idx val="8"/>
          <c:order val="4"/>
          <c:tx>
            <c:strRef>
              <c:f>ddSky!$V$2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ddSky!$V$3:$V$290</c:f>
              <c:numCache>
                <c:formatCode>General</c:formatCode>
                <c:ptCount val="288"/>
                <c:pt idx="0">
                  <c:v>1778593.2</c:v>
                </c:pt>
                <c:pt idx="1">
                  <c:v>181.4</c:v>
                </c:pt>
                <c:pt idx="2">
                  <c:v>275.39999999999998</c:v>
                </c:pt>
                <c:pt idx="3">
                  <c:v>1797560.4</c:v>
                </c:pt>
                <c:pt idx="4">
                  <c:v>1778593.2</c:v>
                </c:pt>
                <c:pt idx="5">
                  <c:v>181.4</c:v>
                </c:pt>
                <c:pt idx="6">
                  <c:v>275.39999999999998</c:v>
                </c:pt>
                <c:pt idx="7">
                  <c:v>1797560.4</c:v>
                </c:pt>
                <c:pt idx="8">
                  <c:v>1778593.2</c:v>
                </c:pt>
                <c:pt idx="9">
                  <c:v>181.4</c:v>
                </c:pt>
                <c:pt idx="10">
                  <c:v>275.39999999999998</c:v>
                </c:pt>
                <c:pt idx="11">
                  <c:v>1797560.4</c:v>
                </c:pt>
                <c:pt idx="12">
                  <c:v>1778593.2</c:v>
                </c:pt>
                <c:pt idx="13">
                  <c:v>181.4</c:v>
                </c:pt>
                <c:pt idx="14">
                  <c:v>275.39999999999998</c:v>
                </c:pt>
                <c:pt idx="15">
                  <c:v>1797560.4</c:v>
                </c:pt>
                <c:pt idx="16">
                  <c:v>1987378.4</c:v>
                </c:pt>
                <c:pt idx="17">
                  <c:v>206.6</c:v>
                </c:pt>
                <c:pt idx="18">
                  <c:v>181.2</c:v>
                </c:pt>
                <c:pt idx="19">
                  <c:v>2033017.2</c:v>
                </c:pt>
                <c:pt idx="20">
                  <c:v>1987378.4</c:v>
                </c:pt>
                <c:pt idx="21">
                  <c:v>206.6</c:v>
                </c:pt>
                <c:pt idx="22">
                  <c:v>181.2</c:v>
                </c:pt>
                <c:pt idx="23">
                  <c:v>2033017.2</c:v>
                </c:pt>
                <c:pt idx="24">
                  <c:v>1987378.4</c:v>
                </c:pt>
                <c:pt idx="25">
                  <c:v>206.6</c:v>
                </c:pt>
                <c:pt idx="26">
                  <c:v>181.2</c:v>
                </c:pt>
                <c:pt idx="27">
                  <c:v>2033017.2</c:v>
                </c:pt>
                <c:pt idx="28">
                  <c:v>1987378.4</c:v>
                </c:pt>
                <c:pt idx="29">
                  <c:v>206.6</c:v>
                </c:pt>
                <c:pt idx="30">
                  <c:v>181.2</c:v>
                </c:pt>
                <c:pt idx="31">
                  <c:v>2033017.2</c:v>
                </c:pt>
                <c:pt idx="32">
                  <c:v>69230914.799999997</c:v>
                </c:pt>
                <c:pt idx="33">
                  <c:v>69001816.400000006</c:v>
                </c:pt>
                <c:pt idx="34">
                  <c:v>287</c:v>
                </c:pt>
                <c:pt idx="35">
                  <c:v>28157676.800000001</c:v>
                </c:pt>
                <c:pt idx="36">
                  <c:v>30140612.399999999</c:v>
                </c:pt>
                <c:pt idx="37">
                  <c:v>255.4</c:v>
                </c:pt>
                <c:pt idx="38">
                  <c:v>65373740.399999999</c:v>
                </c:pt>
                <c:pt idx="39">
                  <c:v>67508266.200000003</c:v>
                </c:pt>
                <c:pt idx="40">
                  <c:v>69230914.799999997</c:v>
                </c:pt>
                <c:pt idx="41">
                  <c:v>69001816.400000006</c:v>
                </c:pt>
                <c:pt idx="42">
                  <c:v>287</c:v>
                </c:pt>
                <c:pt idx="43">
                  <c:v>28157676.800000001</c:v>
                </c:pt>
                <c:pt idx="44">
                  <c:v>30140612.399999999</c:v>
                </c:pt>
                <c:pt idx="45">
                  <c:v>255.4</c:v>
                </c:pt>
                <c:pt idx="46">
                  <c:v>65373740.399999999</c:v>
                </c:pt>
                <c:pt idx="47">
                  <c:v>67508266.200000003</c:v>
                </c:pt>
                <c:pt idx="48">
                  <c:v>69230914.799999997</c:v>
                </c:pt>
                <c:pt idx="49">
                  <c:v>69001816.400000006</c:v>
                </c:pt>
                <c:pt idx="50">
                  <c:v>287</c:v>
                </c:pt>
                <c:pt idx="51">
                  <c:v>28157676.800000001</c:v>
                </c:pt>
                <c:pt idx="52">
                  <c:v>30140612.399999999</c:v>
                </c:pt>
                <c:pt idx="53">
                  <c:v>255.4</c:v>
                </c:pt>
                <c:pt idx="54">
                  <c:v>65373740.399999999</c:v>
                </c:pt>
                <c:pt idx="55">
                  <c:v>67508266.200000003</c:v>
                </c:pt>
                <c:pt idx="56">
                  <c:v>69230914.799999997</c:v>
                </c:pt>
                <c:pt idx="57">
                  <c:v>69001816.400000006</c:v>
                </c:pt>
                <c:pt idx="58">
                  <c:v>287</c:v>
                </c:pt>
                <c:pt idx="59">
                  <c:v>28157676.800000001</c:v>
                </c:pt>
                <c:pt idx="60">
                  <c:v>30140612.399999999</c:v>
                </c:pt>
                <c:pt idx="61">
                  <c:v>255.4</c:v>
                </c:pt>
                <c:pt idx="62">
                  <c:v>65373740.399999999</c:v>
                </c:pt>
                <c:pt idx="63">
                  <c:v>67508266.200000003</c:v>
                </c:pt>
                <c:pt idx="64">
                  <c:v>2002056.4</c:v>
                </c:pt>
                <c:pt idx="65">
                  <c:v>254.8</c:v>
                </c:pt>
                <c:pt idx="66">
                  <c:v>198.6</c:v>
                </c:pt>
                <c:pt idx="67">
                  <c:v>1895083</c:v>
                </c:pt>
                <c:pt idx="68">
                  <c:v>2002056.4</c:v>
                </c:pt>
                <c:pt idx="69">
                  <c:v>254.8</c:v>
                </c:pt>
                <c:pt idx="70">
                  <c:v>198.6</c:v>
                </c:pt>
                <c:pt idx="71">
                  <c:v>1895083</c:v>
                </c:pt>
                <c:pt idx="72">
                  <c:v>10252100</c:v>
                </c:pt>
                <c:pt idx="73">
                  <c:v>240.4</c:v>
                </c:pt>
                <c:pt idx="74">
                  <c:v>336.6</c:v>
                </c:pt>
                <c:pt idx="75">
                  <c:v>10882294.800000001</c:v>
                </c:pt>
                <c:pt idx="76">
                  <c:v>10252100</c:v>
                </c:pt>
                <c:pt idx="77">
                  <c:v>240.4</c:v>
                </c:pt>
                <c:pt idx="78">
                  <c:v>336.6</c:v>
                </c:pt>
                <c:pt idx="79">
                  <c:v>10882294.800000001</c:v>
                </c:pt>
                <c:pt idx="80">
                  <c:v>240.2</c:v>
                </c:pt>
                <c:pt idx="81">
                  <c:v>10899393.4</c:v>
                </c:pt>
                <c:pt idx="82">
                  <c:v>10210254.199999999</c:v>
                </c:pt>
                <c:pt idx="83">
                  <c:v>287</c:v>
                </c:pt>
                <c:pt idx="84">
                  <c:v>240.2</c:v>
                </c:pt>
                <c:pt idx="85">
                  <c:v>10899393.4</c:v>
                </c:pt>
                <c:pt idx="86">
                  <c:v>10210254.199999999</c:v>
                </c:pt>
                <c:pt idx="87">
                  <c:v>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BE6-4C09-A38B-C16F40880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ddSky!$Y$2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ddSky!$Y$3:$Y$290</c:f>
              <c:numCache>
                <c:formatCode>General</c:formatCode>
                <c:ptCount val="288"/>
                <c:pt idx="0">
                  <c:v>3.891207120008767</c:v>
                </c:pt>
                <c:pt idx="1">
                  <c:v>0.24232955840416251</c:v>
                </c:pt>
                <c:pt idx="2">
                  <c:v>0.24072027481161051</c:v>
                </c:pt>
                <c:pt idx="3">
                  <c:v>3.6119456469081341</c:v>
                </c:pt>
                <c:pt idx="4">
                  <c:v>4.0935280086938288</c:v>
                </c:pt>
                <c:pt idx="5">
                  <c:v>0.25081067057326428</c:v>
                </c:pt>
                <c:pt idx="6">
                  <c:v>0.25109581281431009</c:v>
                </c:pt>
                <c:pt idx="7">
                  <c:v>3.9524707435164599</c:v>
                </c:pt>
                <c:pt idx="8">
                  <c:v>3.9436574810184539</c:v>
                </c:pt>
                <c:pt idx="9">
                  <c:v>0.24186430517584079</c:v>
                </c:pt>
                <c:pt idx="10">
                  <c:v>0.24475644282065331</c:v>
                </c:pt>
                <c:pt idx="11">
                  <c:v>3.9014060887042432</c:v>
                </c:pt>
                <c:pt idx="12">
                  <c:v>4.0439458079636097</c:v>
                </c:pt>
                <c:pt idx="13">
                  <c:v>0.24677044120617209</c:v>
                </c:pt>
                <c:pt idx="14">
                  <c:v>0.2458847797475755</c:v>
                </c:pt>
                <c:pt idx="15">
                  <c:v>3.8880716717801991</c:v>
                </c:pt>
                <c:pt idx="16">
                  <c:v>4.6367457649670536</c:v>
                </c:pt>
                <c:pt idx="17">
                  <c:v>0.24621360180899499</c:v>
                </c:pt>
                <c:pt idx="18">
                  <c:v>0.24191873557865609</c:v>
                </c:pt>
                <c:pt idx="19">
                  <c:v>4.1335968436207624</c:v>
                </c:pt>
                <c:pt idx="20">
                  <c:v>4.7087790641933678</c:v>
                </c:pt>
                <c:pt idx="21">
                  <c:v>0.25046665421687059</c:v>
                </c:pt>
                <c:pt idx="22">
                  <c:v>0.24419019417837259</c:v>
                </c:pt>
                <c:pt idx="23">
                  <c:v>4.1502536863088606</c:v>
                </c:pt>
                <c:pt idx="24">
                  <c:v>4.6926122731994839</c:v>
                </c:pt>
                <c:pt idx="25">
                  <c:v>0.2495748129673302</c:v>
                </c:pt>
                <c:pt idx="26">
                  <c:v>0.24807639759965239</c:v>
                </c:pt>
                <c:pt idx="27">
                  <c:v>4.2254820067901164</c:v>
                </c:pt>
                <c:pt idx="28">
                  <c:v>4.752124949824065</c:v>
                </c:pt>
                <c:pt idx="29">
                  <c:v>0.25633617779240009</c:v>
                </c:pt>
                <c:pt idx="30">
                  <c:v>0.2498872098512947</c:v>
                </c:pt>
                <c:pt idx="31">
                  <c:v>4.2023250822443519</c:v>
                </c:pt>
                <c:pt idx="32">
                  <c:v>11.921411294071</c:v>
                </c:pt>
                <c:pt idx="33">
                  <c:v>12.01604343098588</c:v>
                </c:pt>
                <c:pt idx="34">
                  <c:v>0.30864591007120901</c:v>
                </c:pt>
                <c:pt idx="35">
                  <c:v>5.3973650420084596</c:v>
                </c:pt>
                <c:pt idx="36">
                  <c:v>4.9760214449372144</c:v>
                </c:pt>
                <c:pt idx="37">
                  <c:v>0.31343812281265848</c:v>
                </c:pt>
                <c:pt idx="38">
                  <c:v>11.04397555156611</c:v>
                </c:pt>
                <c:pt idx="39">
                  <c:v>11.529342725779861</c:v>
                </c:pt>
                <c:pt idx="40">
                  <c:v>12.118514663586391</c:v>
                </c:pt>
                <c:pt idx="41">
                  <c:v>12.269198934966701</c:v>
                </c:pt>
                <c:pt idx="42">
                  <c:v>0.31336889658123263</c:v>
                </c:pt>
                <c:pt idx="43">
                  <c:v>5.4747548914048823</c:v>
                </c:pt>
                <c:pt idx="44">
                  <c:v>4.9074033747892827</c:v>
                </c:pt>
                <c:pt idx="45">
                  <c:v>0.31548543758690351</c:v>
                </c:pt>
                <c:pt idx="46">
                  <c:v>10.747400298202409</c:v>
                </c:pt>
                <c:pt idx="47">
                  <c:v>11.051331975404169</c:v>
                </c:pt>
                <c:pt idx="48">
                  <c:v>12.0421721839346</c:v>
                </c:pt>
                <c:pt idx="49">
                  <c:v>12.07837036545388</c:v>
                </c:pt>
                <c:pt idx="50">
                  <c:v>0.31199936699122188</c:v>
                </c:pt>
                <c:pt idx="51">
                  <c:v>5.4253567236009994</c:v>
                </c:pt>
                <c:pt idx="52">
                  <c:v>4.9079118718393149</c:v>
                </c:pt>
                <c:pt idx="53">
                  <c:v>0.31348511455580591</c:v>
                </c:pt>
                <c:pt idx="54">
                  <c:v>10.88317318460904</c:v>
                </c:pt>
                <c:pt idx="55">
                  <c:v>11.218870346108449</c:v>
                </c:pt>
                <c:pt idx="56">
                  <c:v>12.162898082612079</c:v>
                </c:pt>
                <c:pt idx="57">
                  <c:v>12.133438188256701</c:v>
                </c:pt>
                <c:pt idx="58">
                  <c:v>0.32285024407319718</c:v>
                </c:pt>
                <c:pt idx="59">
                  <c:v>5.3865601880010221</c:v>
                </c:pt>
                <c:pt idx="60">
                  <c:v>4.9430676531046629</c:v>
                </c:pt>
                <c:pt idx="61">
                  <c:v>0.30831356500275431</c:v>
                </c:pt>
                <c:pt idx="62">
                  <c:v>10.941685182787481</c:v>
                </c:pt>
                <c:pt idx="63">
                  <c:v>11.159072989970451</c:v>
                </c:pt>
                <c:pt idx="64">
                  <c:v>4.2211960690096024</c:v>
                </c:pt>
                <c:pt idx="65">
                  <c:v>0.2457906594034284</c:v>
                </c:pt>
                <c:pt idx="66">
                  <c:v>0.24516665516421191</c:v>
                </c:pt>
                <c:pt idx="67">
                  <c:v>3.9601036454085259</c:v>
                </c:pt>
                <c:pt idx="68">
                  <c:v>4.2391913088038562</c:v>
                </c:pt>
                <c:pt idx="69">
                  <c:v>0.24819604395888739</c:v>
                </c:pt>
                <c:pt idx="70">
                  <c:v>0.24469336206093431</c:v>
                </c:pt>
                <c:pt idx="71">
                  <c:v>3.8635880778077989</c:v>
                </c:pt>
                <c:pt idx="72">
                  <c:v>2.593019232852384</c:v>
                </c:pt>
                <c:pt idx="73">
                  <c:v>0.2476122671738267</c:v>
                </c:pt>
                <c:pt idx="74">
                  <c:v>0.25790714593604208</c:v>
                </c:pt>
                <c:pt idx="75">
                  <c:v>2.746097736014053</c:v>
                </c:pt>
                <c:pt idx="76">
                  <c:v>2.5422973752021791</c:v>
                </c:pt>
                <c:pt idx="77">
                  <c:v>0.25352539261803031</c:v>
                </c:pt>
                <c:pt idx="78">
                  <c:v>0.25313454158604137</c:v>
                </c:pt>
                <c:pt idx="79">
                  <c:v>2.791886612772942</c:v>
                </c:pt>
                <c:pt idx="80">
                  <c:v>0.25080220201052722</c:v>
                </c:pt>
                <c:pt idx="81">
                  <c:v>2.6401362759526821</c:v>
                </c:pt>
                <c:pt idx="82">
                  <c:v>2.5351527996361249</c:v>
                </c:pt>
                <c:pt idx="83">
                  <c:v>0.25140310572460289</c:v>
                </c:pt>
                <c:pt idx="84">
                  <c:v>0.25546822105534372</c:v>
                </c:pt>
                <c:pt idx="85">
                  <c:v>2.679698808630929</c:v>
                </c:pt>
                <c:pt idx="86">
                  <c:v>2.5272961984388531</c:v>
                </c:pt>
                <c:pt idx="87">
                  <c:v>0.25231980839744211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7F-49AD-92E1-950A9995BDDE}"/>
            </c:ext>
          </c:extLst>
        </c:ser>
        <c:ser>
          <c:idx val="3"/>
          <c:order val="1"/>
          <c:tx>
            <c:strRef>
              <c:f>ddSky!$AB$2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ddSky!$AB$3:$AB$290</c:f>
              <c:numCache>
                <c:formatCode>General</c:formatCode>
                <c:ptCount val="288"/>
                <c:pt idx="0">
                  <c:v>1.694101541402051</c:v>
                </c:pt>
                <c:pt idx="1">
                  <c:v>0.26784860900370411</c:v>
                </c:pt>
                <c:pt idx="2">
                  <c:v>0.26645700480439688</c:v>
                </c:pt>
                <c:pt idx="3">
                  <c:v>1.746893868793268</c:v>
                </c:pt>
                <c:pt idx="4">
                  <c:v>1.814383284799987</c:v>
                </c:pt>
                <c:pt idx="5">
                  <c:v>0.2838287914055399</c:v>
                </c:pt>
                <c:pt idx="6">
                  <c:v>0.28890029780450283</c:v>
                </c:pt>
                <c:pt idx="7">
                  <c:v>1.879491373000201</c:v>
                </c:pt>
                <c:pt idx="8">
                  <c:v>1.8319087114010471</c:v>
                </c:pt>
                <c:pt idx="9">
                  <c:v>0.28157106279977601</c:v>
                </c:pt>
                <c:pt idx="10">
                  <c:v>0.29071773359901271</c:v>
                </c:pt>
                <c:pt idx="11">
                  <c:v>1.884662117203697</c:v>
                </c:pt>
                <c:pt idx="12">
                  <c:v>1.8250476938032081</c:v>
                </c:pt>
                <c:pt idx="13">
                  <c:v>0.28626065920107069</c:v>
                </c:pt>
                <c:pt idx="14">
                  <c:v>0.27969589839340192</c:v>
                </c:pt>
                <c:pt idx="15">
                  <c:v>1.8242191995959729</c:v>
                </c:pt>
                <c:pt idx="16">
                  <c:v>1.7812676994013601</c:v>
                </c:pt>
                <c:pt idx="17">
                  <c:v>0.26338778599747459</c:v>
                </c:pt>
                <c:pt idx="18">
                  <c:v>0.27047319679986692</c:v>
                </c:pt>
                <c:pt idx="19">
                  <c:v>1.8613651992054661</c:v>
                </c:pt>
                <c:pt idx="20">
                  <c:v>1.918738162808586</c:v>
                </c:pt>
                <c:pt idx="21">
                  <c:v>0.27841271819779639</c:v>
                </c:pt>
                <c:pt idx="22">
                  <c:v>0.28453037339495502</c:v>
                </c:pt>
                <c:pt idx="23">
                  <c:v>1.982078759197611</c:v>
                </c:pt>
                <c:pt idx="24">
                  <c:v>1.780089153995505</c:v>
                </c:pt>
                <c:pt idx="25">
                  <c:v>0.2693253186007496</c:v>
                </c:pt>
                <c:pt idx="26">
                  <c:v>0.26885254879598508</c:v>
                </c:pt>
                <c:pt idx="27">
                  <c:v>1.8362144489947241</c:v>
                </c:pt>
                <c:pt idx="28">
                  <c:v>1.7737728733976841</c:v>
                </c:pt>
                <c:pt idx="29">
                  <c:v>0.27167130120215011</c:v>
                </c:pt>
                <c:pt idx="30">
                  <c:v>0.2771953574032523</c:v>
                </c:pt>
                <c:pt idx="31">
                  <c:v>1.948537847201806</c:v>
                </c:pt>
                <c:pt idx="32">
                  <c:v>47.867100519791713</c:v>
                </c:pt>
                <c:pt idx="33">
                  <c:v>24.76636687899008</c:v>
                </c:pt>
                <c:pt idx="34">
                  <c:v>0.34539096140651959</c:v>
                </c:pt>
                <c:pt idx="35">
                  <c:v>25.978017512400399</c:v>
                </c:pt>
                <c:pt idx="36">
                  <c:v>28.118233080004579</c:v>
                </c:pt>
                <c:pt idx="37">
                  <c:v>0.35259669059305448</c:v>
                </c:pt>
                <c:pt idx="38">
                  <c:v>24.007198442792291</c:v>
                </c:pt>
                <c:pt idx="39">
                  <c:v>46.048969731200494</c:v>
                </c:pt>
                <c:pt idx="40">
                  <c:v>47.565104913007232</c:v>
                </c:pt>
                <c:pt idx="41">
                  <c:v>24.73148403140949</c:v>
                </c:pt>
                <c:pt idx="42">
                  <c:v>0.34628327979589812</c:v>
                </c:pt>
                <c:pt idx="43">
                  <c:v>26.265546016203011</c:v>
                </c:pt>
                <c:pt idx="44">
                  <c:v>28.189519254403422</c:v>
                </c:pt>
                <c:pt idx="45">
                  <c:v>0.34728508120169871</c:v>
                </c:pt>
                <c:pt idx="46">
                  <c:v>23.554646034404868</c:v>
                </c:pt>
                <c:pt idx="47">
                  <c:v>46.183149056002733</c:v>
                </c:pt>
                <c:pt idx="48">
                  <c:v>47.657300251198457</c:v>
                </c:pt>
                <c:pt idx="49">
                  <c:v>24.588327984005449</c:v>
                </c:pt>
                <c:pt idx="50">
                  <c:v>0.3466450554027688</c:v>
                </c:pt>
                <c:pt idx="51">
                  <c:v>26.55032945479034</c:v>
                </c:pt>
                <c:pt idx="52">
                  <c:v>28.146434609807329</c:v>
                </c:pt>
                <c:pt idx="53">
                  <c:v>0.34839523480040951</c:v>
                </c:pt>
                <c:pt idx="54">
                  <c:v>23.51212861540262</c:v>
                </c:pt>
                <c:pt idx="55">
                  <c:v>46.330757616605837</c:v>
                </c:pt>
                <c:pt idx="56">
                  <c:v>47.617477792408323</c:v>
                </c:pt>
                <c:pt idx="57">
                  <c:v>24.741010617994469</c:v>
                </c:pt>
                <c:pt idx="58">
                  <c:v>0.34795896500581869</c:v>
                </c:pt>
                <c:pt idx="59">
                  <c:v>26.27181269379798</c:v>
                </c:pt>
                <c:pt idx="60">
                  <c:v>28.23006838259171</c:v>
                </c:pt>
                <c:pt idx="61">
                  <c:v>0.34882226058980448</c:v>
                </c:pt>
                <c:pt idx="62">
                  <c:v>23.664379824406929</c:v>
                </c:pt>
                <c:pt idx="63">
                  <c:v>45.391903231001933</c:v>
                </c:pt>
                <c:pt idx="64">
                  <c:v>2.154278234596132</c:v>
                </c:pt>
                <c:pt idx="65">
                  <c:v>0.28176405320409681</c:v>
                </c:pt>
                <c:pt idx="66">
                  <c:v>0.28027878920547672</c:v>
                </c:pt>
                <c:pt idx="67">
                  <c:v>1.965203603601549</c:v>
                </c:pt>
                <c:pt idx="68">
                  <c:v>2.1691931562032551</c:v>
                </c:pt>
                <c:pt idx="69">
                  <c:v>0.28669965179287832</c:v>
                </c:pt>
                <c:pt idx="70">
                  <c:v>0.28455358279752541</c:v>
                </c:pt>
                <c:pt idx="71">
                  <c:v>2.019313880807021</c:v>
                </c:pt>
                <c:pt idx="72">
                  <c:v>1.479470514791319</c:v>
                </c:pt>
                <c:pt idx="73">
                  <c:v>0.28557147720130149</c:v>
                </c:pt>
                <c:pt idx="74">
                  <c:v>0.28972829319536691</c:v>
                </c:pt>
                <c:pt idx="75">
                  <c:v>1.2566669350024311</c:v>
                </c:pt>
                <c:pt idx="76">
                  <c:v>1.462966654193588</c:v>
                </c:pt>
                <c:pt idx="77">
                  <c:v>0.27578838279587209</c:v>
                </c:pt>
                <c:pt idx="78">
                  <c:v>0.28757556341006418</c:v>
                </c:pt>
                <c:pt idx="79">
                  <c:v>1.233766360796289</c:v>
                </c:pt>
                <c:pt idx="80">
                  <c:v>0.27818166220094998</c:v>
                </c:pt>
                <c:pt idx="81">
                  <c:v>1.214477136800997</c:v>
                </c:pt>
                <c:pt idx="82">
                  <c:v>1.1506076064019</c:v>
                </c:pt>
                <c:pt idx="83">
                  <c:v>0.27006192819681019</c:v>
                </c:pt>
                <c:pt idx="84">
                  <c:v>0.2801484322058968</c:v>
                </c:pt>
                <c:pt idx="85">
                  <c:v>1.2197692031972109</c:v>
                </c:pt>
                <c:pt idx="86">
                  <c:v>1.136938342999201</c:v>
                </c:pt>
                <c:pt idx="87">
                  <c:v>0.270864085201174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7F-49AD-92E1-950A9995BDDE}"/>
            </c:ext>
          </c:extLst>
        </c:ser>
        <c:ser>
          <c:idx val="5"/>
          <c:order val="2"/>
          <c:tx>
            <c:strRef>
              <c:f>ddSky!$AD$2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ddSky!$AD$3:$AD$290</c:f>
              <c:numCache>
                <c:formatCode>General</c:formatCode>
                <c:ptCount val="288"/>
                <c:pt idx="0">
                  <c:v>10.85290517653339</c:v>
                </c:pt>
                <c:pt idx="1">
                  <c:v>8.4769671177491485E-2</c:v>
                </c:pt>
                <c:pt idx="2">
                  <c:v>8.3040754403918962E-2</c:v>
                </c:pt>
                <c:pt idx="3">
                  <c:v>10.25738327545114</c:v>
                </c:pt>
                <c:pt idx="4">
                  <c:v>11.055711118085309</c:v>
                </c:pt>
                <c:pt idx="5">
                  <c:v>8.7937944615259722E-2</c:v>
                </c:pt>
                <c:pt idx="6">
                  <c:v>8.9921197574585623E-2</c:v>
                </c:pt>
                <c:pt idx="7">
                  <c:v>10.575306341610849</c:v>
                </c:pt>
                <c:pt idx="8">
                  <c:v>10.638889999035751</c:v>
                </c:pt>
                <c:pt idx="9">
                  <c:v>9.1431533684954006E-2</c:v>
                </c:pt>
                <c:pt idx="10">
                  <c:v>9.1626416984945475E-2</c:v>
                </c:pt>
                <c:pt idx="11">
                  <c:v>10.21435733400285</c:v>
                </c:pt>
                <c:pt idx="12">
                  <c:v>10.77016767999157</c:v>
                </c:pt>
                <c:pt idx="13">
                  <c:v>8.6651437217369634E-2</c:v>
                </c:pt>
                <c:pt idx="14">
                  <c:v>8.7990135746076642E-2</c:v>
                </c:pt>
                <c:pt idx="15">
                  <c:v>10.268065858772021</c:v>
                </c:pt>
                <c:pt idx="16">
                  <c:v>11.63086232338101</c:v>
                </c:pt>
                <c:pt idx="17">
                  <c:v>8.9053704962134342E-2</c:v>
                </c:pt>
                <c:pt idx="18">
                  <c:v>8.5282187629491066E-2</c:v>
                </c:pt>
                <c:pt idx="19">
                  <c:v>11.8607960592024</c:v>
                </c:pt>
                <c:pt idx="20">
                  <c:v>11.67213632385246</c:v>
                </c:pt>
                <c:pt idx="21">
                  <c:v>8.8789764558896381E-2</c:v>
                </c:pt>
                <c:pt idx="22">
                  <c:v>8.6115886922925683E-2</c:v>
                </c:pt>
                <c:pt idx="23">
                  <c:v>11.855648274766279</c:v>
                </c:pt>
                <c:pt idx="24">
                  <c:v>11.77062263265252</c:v>
                </c:pt>
                <c:pt idx="25">
                  <c:v>8.9588832389563305E-2</c:v>
                </c:pt>
                <c:pt idx="26">
                  <c:v>8.7092140782624436E-2</c:v>
                </c:pt>
                <c:pt idx="27">
                  <c:v>12.02120239846408</c:v>
                </c:pt>
                <c:pt idx="28">
                  <c:v>11.785685535380621</c:v>
                </c:pt>
                <c:pt idx="29">
                  <c:v>8.8241865625604946E-2</c:v>
                </c:pt>
                <c:pt idx="30">
                  <c:v>8.7786945188417981E-2</c:v>
                </c:pt>
                <c:pt idx="31">
                  <c:v>11.90430981745012</c:v>
                </c:pt>
                <c:pt idx="32">
                  <c:v>46.399771799799048</c:v>
                </c:pt>
                <c:pt idx="33">
                  <c:v>43.802875175001098</c:v>
                </c:pt>
                <c:pt idx="34">
                  <c:v>0.10500005222857001</c:v>
                </c:pt>
                <c:pt idx="35">
                  <c:v>20.416623860644179</c:v>
                </c:pt>
                <c:pt idx="36">
                  <c:v>20.489874571142721</c:v>
                </c:pt>
                <c:pt idx="37">
                  <c:v>9.5123848645016537E-2</c:v>
                </c:pt>
                <c:pt idx="38">
                  <c:v>39.921187401609487</c:v>
                </c:pt>
                <c:pt idx="39">
                  <c:v>45.845770247746259</c:v>
                </c:pt>
                <c:pt idx="40">
                  <c:v>45.75110290078446</c:v>
                </c:pt>
                <c:pt idx="41">
                  <c:v>42.920121750002728</c:v>
                </c:pt>
                <c:pt idx="42">
                  <c:v>9.2131713218986944E-2</c:v>
                </c:pt>
                <c:pt idx="43">
                  <c:v>19.982999072643</c:v>
                </c:pt>
                <c:pt idx="44">
                  <c:v>19.96563140838407</c:v>
                </c:pt>
                <c:pt idx="45">
                  <c:v>9.2153339553624355E-2</c:v>
                </c:pt>
                <c:pt idx="46">
                  <c:v>38.927373982733123</c:v>
                </c:pt>
                <c:pt idx="47">
                  <c:v>44.302199367061263</c:v>
                </c:pt>
                <c:pt idx="48">
                  <c:v>45.998884076392279</c:v>
                </c:pt>
                <c:pt idx="49">
                  <c:v>42.966914051538332</c:v>
                </c:pt>
                <c:pt idx="50">
                  <c:v>9.4102856237441274E-2</c:v>
                </c:pt>
                <c:pt idx="51">
                  <c:v>19.857377611845731</c:v>
                </c:pt>
                <c:pt idx="52">
                  <c:v>19.86005947603844</c:v>
                </c:pt>
                <c:pt idx="53">
                  <c:v>9.260370321571823E-2</c:v>
                </c:pt>
                <c:pt idx="54">
                  <c:v>39.303898198204116</c:v>
                </c:pt>
                <c:pt idx="55">
                  <c:v>44.694037726847448</c:v>
                </c:pt>
                <c:pt idx="56">
                  <c:v>45.630201367428533</c:v>
                </c:pt>
                <c:pt idx="57">
                  <c:v>42.987286435207352</c:v>
                </c:pt>
                <c:pt idx="58">
                  <c:v>9.2280853819102004E-2</c:v>
                </c:pt>
                <c:pt idx="59">
                  <c:v>19.782515845214949</c:v>
                </c:pt>
                <c:pt idx="60">
                  <c:v>19.746630945568899</c:v>
                </c:pt>
                <c:pt idx="61">
                  <c:v>8.9535044180229256E-2</c:v>
                </c:pt>
                <c:pt idx="62">
                  <c:v>39.183597920043397</c:v>
                </c:pt>
                <c:pt idx="63">
                  <c:v>43.53621988175437</c:v>
                </c:pt>
                <c:pt idx="64">
                  <c:v>10.5926331887953</c:v>
                </c:pt>
                <c:pt idx="65">
                  <c:v>8.4760007541626659E-2</c:v>
                </c:pt>
                <c:pt idx="66">
                  <c:v>8.6546702357008995E-2</c:v>
                </c:pt>
                <c:pt idx="67">
                  <c:v>10.313345700129871</c:v>
                </c:pt>
                <c:pt idx="68">
                  <c:v>10.58184666638263</c:v>
                </c:pt>
                <c:pt idx="69">
                  <c:v>8.6043871566653191E-2</c:v>
                </c:pt>
                <c:pt idx="70">
                  <c:v>8.5228561796247895E-2</c:v>
                </c:pt>
                <c:pt idx="71">
                  <c:v>10.15559980417602</c:v>
                </c:pt>
                <c:pt idx="72">
                  <c:v>5.8578525295015416</c:v>
                </c:pt>
                <c:pt idx="73">
                  <c:v>8.8387663010507794E-2</c:v>
                </c:pt>
                <c:pt idx="74">
                  <c:v>9.060080265626308E-2</c:v>
                </c:pt>
                <c:pt idx="75">
                  <c:v>6.1144607949536294</c:v>
                </c:pt>
                <c:pt idx="76">
                  <c:v>5.8565732128452508</c:v>
                </c:pt>
                <c:pt idx="77">
                  <c:v>9.4909709366038417E-2</c:v>
                </c:pt>
                <c:pt idx="78">
                  <c:v>9.1156430589035095E-2</c:v>
                </c:pt>
                <c:pt idx="79">
                  <c:v>6.1744624604005356</c:v>
                </c:pt>
                <c:pt idx="80">
                  <c:v>8.7729086028411937E-2</c:v>
                </c:pt>
                <c:pt idx="81">
                  <c:v>6.0574412796646353</c:v>
                </c:pt>
                <c:pt idx="82">
                  <c:v>5.8072488042060284</c:v>
                </c:pt>
                <c:pt idx="83">
                  <c:v>9.1168798599392142E-2</c:v>
                </c:pt>
                <c:pt idx="84">
                  <c:v>8.9179138001054481E-2</c:v>
                </c:pt>
                <c:pt idx="85">
                  <c:v>6.1325335265137264</c:v>
                </c:pt>
                <c:pt idx="86">
                  <c:v>5.6908336040563876</c:v>
                </c:pt>
                <c:pt idx="87">
                  <c:v>8.8723228033632001E-2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7F-49AD-92E1-950A9995BDDE}"/>
            </c:ext>
          </c:extLst>
        </c:ser>
        <c:ser>
          <c:idx val="7"/>
          <c:order val="3"/>
          <c:tx>
            <c:strRef>
              <c:f>ddSky!$AF$2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ddSky!$AF$3:$AF$290</c:f>
              <c:numCache>
                <c:formatCode>General</c:formatCode>
                <c:ptCount val="288"/>
                <c:pt idx="0">
                  <c:v>0.59652422014623885</c:v>
                </c:pt>
                <c:pt idx="1">
                  <c:v>0.58083547065034513</c:v>
                </c:pt>
                <c:pt idx="2">
                  <c:v>0.57132980348542328</c:v>
                </c:pt>
                <c:pt idx="3">
                  <c:v>0.59630664461292326</c:v>
                </c:pt>
                <c:pt idx="4">
                  <c:v>0.60638263174332674</c:v>
                </c:pt>
                <c:pt idx="5">
                  <c:v>0.60619030580855904</c:v>
                </c:pt>
                <c:pt idx="6">
                  <c:v>0.60969939967617393</c:v>
                </c:pt>
                <c:pt idx="7">
                  <c:v>0.60358853903599086</c:v>
                </c:pt>
                <c:pt idx="8">
                  <c:v>0.59669263083487745</c:v>
                </c:pt>
                <c:pt idx="9">
                  <c:v>0.59038617196492849</c:v>
                </c:pt>
                <c:pt idx="10">
                  <c:v>0.59033236461691563</c:v>
                </c:pt>
                <c:pt idx="11">
                  <c:v>0.59154402106069026</c:v>
                </c:pt>
                <c:pt idx="12">
                  <c:v>0.59940665098838508</c:v>
                </c:pt>
                <c:pt idx="13">
                  <c:v>0.59311443036422129</c:v>
                </c:pt>
                <c:pt idx="14">
                  <c:v>0.59640901768580079</c:v>
                </c:pt>
                <c:pt idx="15">
                  <c:v>0.59117707605473702</c:v>
                </c:pt>
                <c:pt idx="16">
                  <c:v>0.60127898724749684</c:v>
                </c:pt>
                <c:pt idx="17">
                  <c:v>0.5985972090624273</c:v>
                </c:pt>
                <c:pt idx="18">
                  <c:v>0.59486160739324989</c:v>
                </c:pt>
                <c:pt idx="19">
                  <c:v>0.60374445058405402</c:v>
                </c:pt>
                <c:pt idx="20">
                  <c:v>0.59407722721807654</c:v>
                </c:pt>
                <c:pt idx="21">
                  <c:v>0.60058439206331971</c:v>
                </c:pt>
                <c:pt idx="22">
                  <c:v>0.59278533910401165</c:v>
                </c:pt>
                <c:pt idx="23">
                  <c:v>0.58802258451469247</c:v>
                </c:pt>
                <c:pt idx="24">
                  <c:v>0.60125082232989369</c:v>
                </c:pt>
                <c:pt idx="25">
                  <c:v>0.59643888231366871</c:v>
                </c:pt>
                <c:pt idx="26">
                  <c:v>0.60136779868043955</c:v>
                </c:pt>
                <c:pt idx="27">
                  <c:v>0.59960871855728326</c:v>
                </c:pt>
                <c:pt idx="28">
                  <c:v>0.60386281097307803</c:v>
                </c:pt>
                <c:pt idx="29">
                  <c:v>0.60886809001676734</c:v>
                </c:pt>
                <c:pt idx="30">
                  <c:v>0.60271138977259398</c:v>
                </c:pt>
                <c:pt idx="31">
                  <c:v>0.6010100369341671</c:v>
                </c:pt>
                <c:pt idx="32">
                  <c:v>4.0538133766036477</c:v>
                </c:pt>
                <c:pt idx="33">
                  <c:v>4.0872184459120033</c:v>
                </c:pt>
                <c:pt idx="34">
                  <c:v>1.308885483630001</c:v>
                </c:pt>
                <c:pt idx="35">
                  <c:v>1.321800471050665</c:v>
                </c:pt>
                <c:pt idx="36">
                  <c:v>1.3060664766468111</c:v>
                </c:pt>
                <c:pt idx="37">
                  <c:v>1.3108024439774451</c:v>
                </c:pt>
                <c:pt idx="38">
                  <c:v>4.0781935126986353</c:v>
                </c:pt>
                <c:pt idx="39">
                  <c:v>4.1408179781399674</c:v>
                </c:pt>
                <c:pt idx="40">
                  <c:v>4.0402634904719887</c:v>
                </c:pt>
                <c:pt idx="41">
                  <c:v>4.0443864894565191</c:v>
                </c:pt>
                <c:pt idx="42">
                  <c:v>1.3116950154770171</c:v>
                </c:pt>
                <c:pt idx="43">
                  <c:v>1.323008230188861</c:v>
                </c:pt>
                <c:pt idx="44">
                  <c:v>1.2967957598157229</c:v>
                </c:pt>
                <c:pt idx="45">
                  <c:v>1.3082366535905749</c:v>
                </c:pt>
                <c:pt idx="46">
                  <c:v>4.0356734111905102</c:v>
                </c:pt>
                <c:pt idx="47">
                  <c:v>4.0501625531353058</c:v>
                </c:pt>
                <c:pt idx="48">
                  <c:v>4.0713574437424542</c:v>
                </c:pt>
                <c:pt idx="49">
                  <c:v>4.0545830459799621</c:v>
                </c:pt>
                <c:pt idx="50">
                  <c:v>1.291391217289493</c:v>
                </c:pt>
                <c:pt idx="51">
                  <c:v>1.304905464313924</c:v>
                </c:pt>
                <c:pt idx="52">
                  <c:v>1.306847226060927</c:v>
                </c:pt>
                <c:pt idx="53">
                  <c:v>1.2746886787470431</c:v>
                </c:pt>
                <c:pt idx="54">
                  <c:v>4.0527412986848503</c:v>
                </c:pt>
                <c:pt idx="55">
                  <c:v>4.060828514769673</c:v>
                </c:pt>
                <c:pt idx="56">
                  <c:v>4.0517676203977313</c:v>
                </c:pt>
                <c:pt idx="57">
                  <c:v>4.1189116525463758</c:v>
                </c:pt>
                <c:pt idx="58">
                  <c:v>1.298414113093167</c:v>
                </c:pt>
                <c:pt idx="59">
                  <c:v>1.3026692687999459</c:v>
                </c:pt>
                <c:pt idx="60">
                  <c:v>1.290637770481408</c:v>
                </c:pt>
                <c:pt idx="61">
                  <c:v>1.2834678842220451</c:v>
                </c:pt>
                <c:pt idx="62">
                  <c:v>4.0415042001754049</c:v>
                </c:pt>
                <c:pt idx="63">
                  <c:v>4.0155034433118999</c:v>
                </c:pt>
                <c:pt idx="64">
                  <c:v>0.58926260545849796</c:v>
                </c:pt>
                <c:pt idx="65">
                  <c:v>0.59404713483527305</c:v>
                </c:pt>
                <c:pt idx="66">
                  <c:v>0.59408352137543263</c:v>
                </c:pt>
                <c:pt idx="67">
                  <c:v>0.60160456956364217</c:v>
                </c:pt>
                <c:pt idx="68">
                  <c:v>0.60049779783003032</c:v>
                </c:pt>
                <c:pt idx="69">
                  <c:v>0.60039445473812525</c:v>
                </c:pt>
                <c:pt idx="70">
                  <c:v>0.59449814385734501</c:v>
                </c:pt>
                <c:pt idx="71">
                  <c:v>0.60076465341262519</c:v>
                </c:pt>
                <c:pt idx="72">
                  <c:v>0.5960404625628144</c:v>
                </c:pt>
                <c:pt idx="73">
                  <c:v>0.59237409387715156</c:v>
                </c:pt>
                <c:pt idx="74">
                  <c:v>0.59656871478073303</c:v>
                </c:pt>
                <c:pt idx="75">
                  <c:v>0.59282295978628097</c:v>
                </c:pt>
                <c:pt idx="76">
                  <c:v>0.60031415801495314</c:v>
                </c:pt>
                <c:pt idx="77">
                  <c:v>0.614100274303928</c:v>
                </c:pt>
                <c:pt idx="78">
                  <c:v>0.60503442203626034</c:v>
                </c:pt>
                <c:pt idx="79">
                  <c:v>0.59531609513796868</c:v>
                </c:pt>
                <c:pt idx="80">
                  <c:v>0.60218862500041725</c:v>
                </c:pt>
                <c:pt idx="81">
                  <c:v>0.5890265339519829</c:v>
                </c:pt>
                <c:pt idx="82">
                  <c:v>0.603276809072122</c:v>
                </c:pt>
                <c:pt idx="83">
                  <c:v>0.6077227661386132</c:v>
                </c:pt>
                <c:pt idx="84">
                  <c:v>0.59837109255604448</c:v>
                </c:pt>
                <c:pt idx="85">
                  <c:v>0.60050356131978333</c:v>
                </c:pt>
                <c:pt idx="86">
                  <c:v>0.59887396818958227</c:v>
                </c:pt>
                <c:pt idx="87">
                  <c:v>0.59646091316826644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D7F-49AD-92E1-950A9995BDDE}"/>
            </c:ext>
          </c:extLst>
        </c:ser>
        <c:ser>
          <c:idx val="9"/>
          <c:order val="4"/>
          <c:tx>
            <c:strRef>
              <c:f>ddSky!$AH$2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ddSky!$AH$3:$AH$290</c:f>
              <c:numCache>
                <c:formatCode>General</c:formatCode>
                <c:ptCount val="288"/>
                <c:pt idx="0">
                  <c:v>3.0160400976426902</c:v>
                </c:pt>
                <c:pt idx="1">
                  <c:v>4.2222545947878994E-3</c:v>
                </c:pt>
                <c:pt idx="2">
                  <c:v>4.6600576024502004E-3</c:v>
                </c:pt>
                <c:pt idx="3">
                  <c:v>3.2007881017867481</c:v>
                </c:pt>
                <c:pt idx="4">
                  <c:v>3.0652026906143872</c:v>
                </c:pt>
                <c:pt idx="5">
                  <c:v>5.3281543776392401E-3</c:v>
                </c:pt>
                <c:pt idx="6">
                  <c:v>4.6078772284089999E-3</c:v>
                </c:pt>
                <c:pt idx="7">
                  <c:v>3.0193773538339879</c:v>
                </c:pt>
                <c:pt idx="8">
                  <c:v>2.9454111160244789</c:v>
                </c:pt>
                <c:pt idx="9">
                  <c:v>5.3144253790378196E-3</c:v>
                </c:pt>
                <c:pt idx="10">
                  <c:v>4.61730859242372E-3</c:v>
                </c:pt>
                <c:pt idx="11">
                  <c:v>3.0300964891444888</c:v>
                </c:pt>
                <c:pt idx="12">
                  <c:v>3.005820505972951</c:v>
                </c:pt>
                <c:pt idx="13">
                  <c:v>4.3492428027093206E-3</c:v>
                </c:pt>
                <c:pt idx="14">
                  <c:v>4.5496294740586798E-3</c:v>
                </c:pt>
                <c:pt idx="15">
                  <c:v>3.1177341115660959</c:v>
                </c:pt>
                <c:pt idx="16">
                  <c:v>3.0514787298161541</c:v>
                </c:pt>
                <c:pt idx="17">
                  <c:v>4.3264413252472201E-3</c:v>
                </c:pt>
                <c:pt idx="18">
                  <c:v>4.3296413496136197E-3</c:v>
                </c:pt>
                <c:pt idx="19">
                  <c:v>3.0552545510698108</c:v>
                </c:pt>
                <c:pt idx="20">
                  <c:v>3.142712988331914</c:v>
                </c:pt>
                <c:pt idx="21">
                  <c:v>4.4398833531885604E-3</c:v>
                </c:pt>
                <c:pt idx="22">
                  <c:v>4.7044686041771786E-3</c:v>
                </c:pt>
                <c:pt idx="23">
                  <c:v>3.1530510266311471</c:v>
                </c:pt>
                <c:pt idx="24">
                  <c:v>3.1620945409871641</c:v>
                </c:pt>
                <c:pt idx="25">
                  <c:v>4.3626788072287596E-3</c:v>
                </c:pt>
                <c:pt idx="26">
                  <c:v>4.2484910227357803E-3</c:v>
                </c:pt>
                <c:pt idx="27">
                  <c:v>3.217283038236201</c:v>
                </c:pt>
                <c:pt idx="28">
                  <c:v>3.1218656983692199</c:v>
                </c:pt>
                <c:pt idx="29">
                  <c:v>4.3282330036162799E-3</c:v>
                </c:pt>
                <c:pt idx="30">
                  <c:v>5.3561701904981801E-3</c:v>
                </c:pt>
                <c:pt idx="31">
                  <c:v>3.1627808493562042</c:v>
                </c:pt>
                <c:pt idx="32">
                  <c:v>24.70700614559464</c:v>
                </c:pt>
                <c:pt idx="33">
                  <c:v>19.384721031924709</c:v>
                </c:pt>
                <c:pt idx="34">
                  <c:v>5.3110742010175601E-3</c:v>
                </c:pt>
                <c:pt idx="35">
                  <c:v>12.240425658039751</c:v>
                </c:pt>
                <c:pt idx="36">
                  <c:v>12.878432226972651</c:v>
                </c:pt>
                <c:pt idx="37">
                  <c:v>5.2774674259125597E-3</c:v>
                </c:pt>
                <c:pt idx="38">
                  <c:v>18.341583658615129</c:v>
                </c:pt>
                <c:pt idx="39">
                  <c:v>24.31520359716378</c:v>
                </c:pt>
                <c:pt idx="40">
                  <c:v>24.73023423440754</c:v>
                </c:pt>
                <c:pt idx="41">
                  <c:v>19.482537514436991</c:v>
                </c:pt>
                <c:pt idx="42">
                  <c:v>7.6717526186257197E-3</c:v>
                </c:pt>
                <c:pt idx="43">
                  <c:v>12.42564129503444</c:v>
                </c:pt>
                <c:pt idx="44">
                  <c:v>12.961837523803119</c:v>
                </c:pt>
                <c:pt idx="45">
                  <c:v>5.3255383856593997E-3</c:v>
                </c:pt>
                <c:pt idx="46">
                  <c:v>18.482184996921571</c:v>
                </c:pt>
                <c:pt idx="47">
                  <c:v>24.074447518959641</c:v>
                </c:pt>
                <c:pt idx="48">
                  <c:v>25.048474769806489</c:v>
                </c:pt>
                <c:pt idx="49">
                  <c:v>19.37546800365671</c:v>
                </c:pt>
                <c:pt idx="50">
                  <c:v>5.4763006046414002E-3</c:v>
                </c:pt>
                <c:pt idx="51">
                  <c:v>12.43593024937436</c:v>
                </c:pt>
                <c:pt idx="52">
                  <c:v>13.06453397385776</c:v>
                </c:pt>
                <c:pt idx="53">
                  <c:v>5.3206047508865201E-3</c:v>
                </c:pt>
                <c:pt idx="54">
                  <c:v>18.474071530066428</c:v>
                </c:pt>
                <c:pt idx="55">
                  <c:v>23.825355032738301</c:v>
                </c:pt>
                <c:pt idx="56">
                  <c:v>24.712421178538349</c:v>
                </c:pt>
                <c:pt idx="57">
                  <c:v>19.406144284084441</c:v>
                </c:pt>
                <c:pt idx="58">
                  <c:v>5.28813279233868E-3</c:v>
                </c:pt>
                <c:pt idx="59">
                  <c:v>12.458565491437909</c:v>
                </c:pt>
                <c:pt idx="60">
                  <c:v>13.04640651769005</c:v>
                </c:pt>
                <c:pt idx="61">
                  <c:v>5.2279707975684802E-3</c:v>
                </c:pt>
                <c:pt idx="62">
                  <c:v>18.269713681377471</c:v>
                </c:pt>
                <c:pt idx="63">
                  <c:v>24.258847257262101</c:v>
                </c:pt>
                <c:pt idx="64">
                  <c:v>3.0890855001285669</c:v>
                </c:pt>
                <c:pt idx="65">
                  <c:v>4.5475806109606803E-3</c:v>
                </c:pt>
                <c:pt idx="66">
                  <c:v>5.5660005658864399E-3</c:v>
                </c:pt>
                <c:pt idx="67">
                  <c:v>3.12954445653595</c:v>
                </c:pt>
                <c:pt idx="68">
                  <c:v>3.0563160951714958</c:v>
                </c:pt>
                <c:pt idx="69">
                  <c:v>4.6134283766150197E-3</c:v>
                </c:pt>
                <c:pt idx="70">
                  <c:v>4.3365863617509199E-3</c:v>
                </c:pt>
                <c:pt idx="71">
                  <c:v>3.076384407514706</c:v>
                </c:pt>
                <c:pt idx="72">
                  <c:v>5.339061045227572</c:v>
                </c:pt>
                <c:pt idx="73">
                  <c:v>4.5845704153179801E-3</c:v>
                </c:pt>
                <c:pt idx="74">
                  <c:v>4.9190951976924597E-3</c:v>
                </c:pt>
                <c:pt idx="75">
                  <c:v>5.41261779027991</c:v>
                </c:pt>
                <c:pt idx="76">
                  <c:v>5.22590411119163</c:v>
                </c:pt>
                <c:pt idx="77">
                  <c:v>4.5149764511733604E-3</c:v>
                </c:pt>
                <c:pt idx="78">
                  <c:v>4.9043492879717798E-3</c:v>
                </c:pt>
                <c:pt idx="79">
                  <c:v>5.4261186883784829</c:v>
                </c:pt>
                <c:pt idx="80">
                  <c:v>4.42046839743848E-3</c:v>
                </c:pt>
                <c:pt idx="81">
                  <c:v>5.3403985864482824</c:v>
                </c:pt>
                <c:pt idx="82">
                  <c:v>5.2451993706170468</c:v>
                </c:pt>
                <c:pt idx="83">
                  <c:v>4.5473520644008598E-3</c:v>
                </c:pt>
                <c:pt idx="84">
                  <c:v>6.0036595910787204E-3</c:v>
                </c:pt>
                <c:pt idx="85">
                  <c:v>5.3101809116546068</c:v>
                </c:pt>
                <c:pt idx="86">
                  <c:v>5.0384925657883288</c:v>
                </c:pt>
                <c:pt idx="87">
                  <c:v>4.5602283906191199E-3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D7F-49AD-92E1-950A9995B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ddSky!$Z$2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ddSky!$Z$3:$Z$290</c:f>
              <c:numCache>
                <c:formatCode>General</c:formatCode>
                <c:ptCount val="288"/>
                <c:pt idx="0">
                  <c:v>0.75459966375492515</c:v>
                </c:pt>
                <c:pt idx="1">
                  <c:v>0.97017554081976409</c:v>
                </c:pt>
                <c:pt idx="2">
                  <c:v>0.96519146780483422</c:v>
                </c:pt>
                <c:pt idx="3">
                  <c:v>0.74285175758413968</c:v>
                </c:pt>
                <c:pt idx="4">
                  <c:v>0.87698704688809814</c:v>
                </c:pt>
                <c:pt idx="5">
                  <c:v>0.48768927706405518</c:v>
                </c:pt>
                <c:pt idx="6">
                  <c:v>0.49069363069720567</c:v>
                </c:pt>
                <c:pt idx="7">
                  <c:v>0.85370430159382527</c:v>
                </c:pt>
                <c:pt idx="8">
                  <c:v>0.82388010043650861</c:v>
                </c:pt>
                <c:pt idx="9">
                  <c:v>0.47231060825288301</c:v>
                </c:pt>
                <c:pt idx="10">
                  <c:v>0.46608827016316362</c:v>
                </c:pt>
                <c:pt idx="11">
                  <c:v>0.82092096190899611</c:v>
                </c:pt>
                <c:pt idx="12">
                  <c:v>0.76222197213210163</c:v>
                </c:pt>
                <c:pt idx="13">
                  <c:v>0.99385810862295332</c:v>
                </c:pt>
                <c:pt idx="14">
                  <c:v>0.98312623286619782</c:v>
                </c:pt>
                <c:pt idx="15">
                  <c:v>0.77062201830558474</c:v>
                </c:pt>
                <c:pt idx="16">
                  <c:v>0.79576325351372357</c:v>
                </c:pt>
                <c:pt idx="17">
                  <c:v>1.152739347051829</c:v>
                </c:pt>
                <c:pt idx="18">
                  <c:v>1.1338617254048591</c:v>
                </c:pt>
                <c:pt idx="19">
                  <c:v>0.78734764289110903</c:v>
                </c:pt>
                <c:pt idx="20">
                  <c:v>4.7392114740330724</c:v>
                </c:pt>
                <c:pt idx="21">
                  <c:v>0.43261254299432039</c:v>
                </c:pt>
                <c:pt idx="22">
                  <c:v>0.42742544757202272</c:v>
                </c:pt>
                <c:pt idx="23">
                  <c:v>4.5294590583071113</c:v>
                </c:pt>
                <c:pt idx="24">
                  <c:v>4.6789537516888231</c:v>
                </c:pt>
                <c:pt idx="25">
                  <c:v>0.42790370024740698</c:v>
                </c:pt>
                <c:pt idx="26">
                  <c:v>0.43052501869387932</c:v>
                </c:pt>
                <c:pt idx="27">
                  <c:v>4.589829946216196</c:v>
                </c:pt>
                <c:pt idx="28">
                  <c:v>0.80427826568484306</c:v>
                </c:pt>
                <c:pt idx="29">
                  <c:v>1.155633165268227</c:v>
                </c:pt>
                <c:pt idx="30">
                  <c:v>1.146497104829177</c:v>
                </c:pt>
                <c:pt idx="31">
                  <c:v>0.79476753785274923</c:v>
                </c:pt>
                <c:pt idx="32">
                  <c:v>2.1394329061731701</c:v>
                </c:pt>
                <c:pt idx="33">
                  <c:v>2.398547154664993</c:v>
                </c:pt>
                <c:pt idx="34">
                  <c:v>1.868844418087974</c:v>
                </c:pt>
                <c:pt idx="35">
                  <c:v>2.7055591700132942</c:v>
                </c:pt>
                <c:pt idx="36">
                  <c:v>2.6618313941173262</c:v>
                </c:pt>
                <c:pt idx="37">
                  <c:v>1.8440319780260319</c:v>
                </c:pt>
                <c:pt idx="38">
                  <c:v>2.316251615062356</c:v>
                </c:pt>
                <c:pt idx="39">
                  <c:v>2.1192152061499661</c:v>
                </c:pt>
                <c:pt idx="40">
                  <c:v>2.4202907977160071</c:v>
                </c:pt>
                <c:pt idx="41">
                  <c:v>2.1471068655140702</c:v>
                </c:pt>
                <c:pt idx="42">
                  <c:v>1.8270062220748511</c:v>
                </c:pt>
                <c:pt idx="43">
                  <c:v>2.7880525602959101</c:v>
                </c:pt>
                <c:pt idx="44">
                  <c:v>2.608809956070036</c:v>
                </c:pt>
                <c:pt idx="45">
                  <c:v>1.8071942497044799</c:v>
                </c:pt>
                <c:pt idx="46">
                  <c:v>2.0199709066189819</c:v>
                </c:pt>
                <c:pt idx="47">
                  <c:v>2.2608198686037211</c:v>
                </c:pt>
                <c:pt idx="48">
                  <c:v>3.9522851046174758</c:v>
                </c:pt>
                <c:pt idx="49">
                  <c:v>4.0047938914038239</c:v>
                </c:pt>
                <c:pt idx="50">
                  <c:v>0.61701764692552385</c:v>
                </c:pt>
                <c:pt idx="51">
                  <c:v>1.198035222943872</c:v>
                </c:pt>
                <c:pt idx="52">
                  <c:v>1.2709494990296659</c:v>
                </c:pt>
                <c:pt idx="53">
                  <c:v>0.58950877361930909</c:v>
                </c:pt>
                <c:pt idx="54">
                  <c:v>3.9880054178182029</c:v>
                </c:pt>
                <c:pt idx="55">
                  <c:v>3.859911082265898</c:v>
                </c:pt>
                <c:pt idx="56">
                  <c:v>3.3906747887842359</c:v>
                </c:pt>
                <c:pt idx="57">
                  <c:v>5.4702113061677666</c:v>
                </c:pt>
                <c:pt idx="58">
                  <c:v>2.737010973179713</c:v>
                </c:pt>
                <c:pt idx="59">
                  <c:v>1.0135942669585349</c:v>
                </c:pt>
                <c:pt idx="60">
                  <c:v>1.017571682948619</c:v>
                </c:pt>
                <c:pt idx="61">
                  <c:v>2.71762930424884</c:v>
                </c:pt>
                <c:pt idx="62">
                  <c:v>5.527119803475216</c:v>
                </c:pt>
                <c:pt idx="63">
                  <c:v>3.2956468653865159</c:v>
                </c:pt>
                <c:pt idx="64">
                  <c:v>0.74796697194688022</c:v>
                </c:pt>
                <c:pt idx="65">
                  <c:v>1.134604501584545</c:v>
                </c:pt>
                <c:pt idx="66">
                  <c:v>1.1027983869891611</c:v>
                </c:pt>
                <c:pt idx="67">
                  <c:v>0.77540127849206331</c:v>
                </c:pt>
                <c:pt idx="68">
                  <c:v>1.307409880124033</c:v>
                </c:pt>
                <c:pt idx="69">
                  <c:v>0.44436589018441741</c:v>
                </c:pt>
                <c:pt idx="70">
                  <c:v>0.43952994798310102</c:v>
                </c:pt>
                <c:pt idx="71">
                  <c:v>1.2330032122787089</c:v>
                </c:pt>
                <c:pt idx="72">
                  <c:v>0.66065894411876802</c:v>
                </c:pt>
                <c:pt idx="73">
                  <c:v>1.100755128357559</c:v>
                </c:pt>
                <c:pt idx="74">
                  <c:v>1.0884473126847301</c:v>
                </c:pt>
                <c:pt idx="75">
                  <c:v>0.67083267909474675</c:v>
                </c:pt>
                <c:pt idx="76">
                  <c:v>0.74660211075097327</c:v>
                </c:pt>
                <c:pt idx="77">
                  <c:v>0.47328268480487168</c:v>
                </c:pt>
                <c:pt idx="78">
                  <c:v>0.47389663392677911</c:v>
                </c:pt>
                <c:pt idx="79">
                  <c:v>0.7525474925525486</c:v>
                </c:pt>
                <c:pt idx="80">
                  <c:v>0.47770903832279138</c:v>
                </c:pt>
                <c:pt idx="81">
                  <c:v>0.74768560314550991</c:v>
                </c:pt>
                <c:pt idx="82">
                  <c:v>0.78406222625635569</c:v>
                </c:pt>
                <c:pt idx="83">
                  <c:v>0.47426266851834947</c:v>
                </c:pt>
                <c:pt idx="84">
                  <c:v>0.88165192231535916</c:v>
                </c:pt>
                <c:pt idx="85">
                  <c:v>0.67675138334743679</c:v>
                </c:pt>
                <c:pt idx="86">
                  <c:v>0.68239168589934707</c:v>
                </c:pt>
                <c:pt idx="87">
                  <c:v>0.9074066056404263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6E-4834-B063-D3519048D9D1}"/>
            </c:ext>
          </c:extLst>
        </c:ser>
        <c:ser>
          <c:idx val="3"/>
          <c:order val="1"/>
          <c:tx>
            <c:strRef>
              <c:f>ddSky!$AC$2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ddSky!$AC$3:$AC$290</c:f>
              <c:numCache>
                <c:formatCode>General</c:formatCode>
                <c:ptCount val="288"/>
                <c:pt idx="0">
                  <c:v>0.59841426978819068</c:v>
                </c:pt>
                <c:pt idx="1">
                  <c:v>1.1579446786025069</c:v>
                </c:pt>
                <c:pt idx="2">
                  <c:v>1.2229781884117981</c:v>
                </c:pt>
                <c:pt idx="3">
                  <c:v>0.60986454259254974</c:v>
                </c:pt>
                <c:pt idx="4">
                  <c:v>0.62034535038983452</c:v>
                </c:pt>
                <c:pt idx="5">
                  <c:v>0.49595477239927283</c:v>
                </c:pt>
                <c:pt idx="6">
                  <c:v>0.50089000502484848</c:v>
                </c:pt>
                <c:pt idx="7">
                  <c:v>0.62554717618040745</c:v>
                </c:pt>
                <c:pt idx="8">
                  <c:v>0.60434694580035286</c:v>
                </c:pt>
                <c:pt idx="9">
                  <c:v>0.49011096879257821</c:v>
                </c:pt>
                <c:pt idx="10">
                  <c:v>0.49490906240534971</c:v>
                </c:pt>
                <c:pt idx="11">
                  <c:v>0.61589153836830524</c:v>
                </c:pt>
                <c:pt idx="12">
                  <c:v>0.65179332721745598</c:v>
                </c:pt>
                <c:pt idx="13">
                  <c:v>1.2887290506216229</c:v>
                </c:pt>
                <c:pt idx="14">
                  <c:v>1.3033496057789311</c:v>
                </c:pt>
                <c:pt idx="15">
                  <c:v>0.61812577438540761</c:v>
                </c:pt>
                <c:pt idx="16">
                  <c:v>0.58849319798755462</c:v>
                </c:pt>
                <c:pt idx="17">
                  <c:v>1.382589015003759</c:v>
                </c:pt>
                <c:pt idx="18">
                  <c:v>1.367940068180906</c:v>
                </c:pt>
                <c:pt idx="19">
                  <c:v>0.59792861700989308</c:v>
                </c:pt>
                <c:pt idx="20">
                  <c:v>2.1014814393885901</c:v>
                </c:pt>
                <c:pt idx="21">
                  <c:v>0.45723435461404732</c:v>
                </c:pt>
                <c:pt idx="22">
                  <c:v>0.45944013359257951</c:v>
                </c:pt>
                <c:pt idx="23">
                  <c:v>2.0165285605820831</c:v>
                </c:pt>
                <c:pt idx="24">
                  <c:v>1.9325359682028651</c:v>
                </c:pt>
                <c:pt idx="25">
                  <c:v>0.42171426279819568</c:v>
                </c:pt>
                <c:pt idx="26">
                  <c:v>0.42128617981215938</c:v>
                </c:pt>
                <c:pt idx="27">
                  <c:v>1.8445070167828821</c:v>
                </c:pt>
                <c:pt idx="28">
                  <c:v>0.58000993721652772</c:v>
                </c:pt>
                <c:pt idx="29">
                  <c:v>1.3952487772039599</c:v>
                </c:pt>
                <c:pt idx="30">
                  <c:v>1.39875411040266</c:v>
                </c:pt>
                <c:pt idx="31">
                  <c:v>0.61296165560488591</c:v>
                </c:pt>
                <c:pt idx="32">
                  <c:v>1.794896060536848</c:v>
                </c:pt>
                <c:pt idx="33">
                  <c:v>1.5902741093712389</c:v>
                </c:pt>
                <c:pt idx="34">
                  <c:v>1.4946966712013821</c:v>
                </c:pt>
                <c:pt idx="35">
                  <c:v>1.94417854596395</c:v>
                </c:pt>
                <c:pt idx="36">
                  <c:v>2.0980035386222879</c:v>
                </c:pt>
                <c:pt idx="37">
                  <c:v>1.5717765784182121</c:v>
                </c:pt>
                <c:pt idx="38">
                  <c:v>1.485680828394834</c:v>
                </c:pt>
                <c:pt idx="39">
                  <c:v>1.7507465953764041</c:v>
                </c:pt>
                <c:pt idx="40">
                  <c:v>2.0130275860079569</c:v>
                </c:pt>
                <c:pt idx="41">
                  <c:v>1.423231573577505</c:v>
                </c:pt>
                <c:pt idx="42">
                  <c:v>1.517492008185946</c:v>
                </c:pt>
                <c:pt idx="43">
                  <c:v>1.9670938874129209</c:v>
                </c:pt>
                <c:pt idx="44">
                  <c:v>2.0553548287833112</c:v>
                </c:pt>
                <c:pt idx="45">
                  <c:v>1.5355936666135681</c:v>
                </c:pt>
                <c:pt idx="46">
                  <c:v>1.4006592318008191</c:v>
                </c:pt>
                <c:pt idx="47">
                  <c:v>1.9699214353924619</c:v>
                </c:pt>
                <c:pt idx="48">
                  <c:v>3.0307130357949061</c:v>
                </c:pt>
                <c:pt idx="49">
                  <c:v>2.0857860634336252</c:v>
                </c:pt>
                <c:pt idx="50">
                  <c:v>0.62847661559353585</c:v>
                </c:pt>
                <c:pt idx="51">
                  <c:v>1.0236240298021579</c:v>
                </c:pt>
                <c:pt idx="52">
                  <c:v>0.95938672920456158</c:v>
                </c:pt>
                <c:pt idx="53">
                  <c:v>0.60583744238247161</c:v>
                </c:pt>
                <c:pt idx="54">
                  <c:v>2.1869432868144938</c:v>
                </c:pt>
                <c:pt idx="55">
                  <c:v>2.929082734632539</c:v>
                </c:pt>
                <c:pt idx="56">
                  <c:v>2.4492889398068649</c:v>
                </c:pt>
                <c:pt idx="57">
                  <c:v>3.1476858646085022</c:v>
                </c:pt>
                <c:pt idx="58">
                  <c:v>2.8327447750139978</c:v>
                </c:pt>
                <c:pt idx="59">
                  <c:v>1.091982801584527</c:v>
                </c:pt>
                <c:pt idx="60">
                  <c:v>1.0377897453727201</c:v>
                </c:pt>
                <c:pt idx="61">
                  <c:v>2.79942785599851</c:v>
                </c:pt>
                <c:pt idx="62">
                  <c:v>3.1831776652135888</c:v>
                </c:pt>
                <c:pt idx="63">
                  <c:v>2.2428874486242418</c:v>
                </c:pt>
                <c:pt idx="64">
                  <c:v>0.64655753081897271</c:v>
                </c:pt>
                <c:pt idx="65">
                  <c:v>1.4412203650572331</c:v>
                </c:pt>
                <c:pt idx="66">
                  <c:v>1.423244898405392</c:v>
                </c:pt>
                <c:pt idx="67">
                  <c:v>0.61960821942775512</c:v>
                </c:pt>
                <c:pt idx="68">
                  <c:v>0.78647468360140915</c:v>
                </c:pt>
                <c:pt idx="69">
                  <c:v>0.4801487574062776</c:v>
                </c:pt>
                <c:pt idx="70">
                  <c:v>0.47631053041550331</c:v>
                </c:pt>
                <c:pt idx="71">
                  <c:v>0.7702273026283365</c:v>
                </c:pt>
                <c:pt idx="72">
                  <c:v>0.63828028037678453</c:v>
                </c:pt>
                <c:pt idx="73">
                  <c:v>1.4894867368217091</c:v>
                </c:pt>
                <c:pt idx="74">
                  <c:v>1.404827554820804</c:v>
                </c:pt>
                <c:pt idx="75">
                  <c:v>0.61373315564705988</c:v>
                </c:pt>
                <c:pt idx="76">
                  <c:v>0.54503225100343111</c:v>
                </c:pt>
                <c:pt idx="77">
                  <c:v>0.46359071679762559</c:v>
                </c:pt>
                <c:pt idx="78">
                  <c:v>0.45998397783259859</c:v>
                </c:pt>
                <c:pt idx="79">
                  <c:v>0.52285219578770925</c:v>
                </c:pt>
                <c:pt idx="80">
                  <c:v>0.44689448177814478</c:v>
                </c:pt>
                <c:pt idx="81">
                  <c:v>0.54423702699132259</c:v>
                </c:pt>
                <c:pt idx="82">
                  <c:v>0.53590409640455616</c:v>
                </c:pt>
                <c:pt idx="83">
                  <c:v>0.46137708778260278</c:v>
                </c:pt>
                <c:pt idx="84">
                  <c:v>1.0260162754391791</c:v>
                </c:pt>
                <c:pt idx="85">
                  <c:v>0.57811698457808236</c:v>
                </c:pt>
                <c:pt idx="86">
                  <c:v>0.56668635021196678</c:v>
                </c:pt>
                <c:pt idx="87">
                  <c:v>1.0780698115820999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6E-4834-B063-D3519048D9D1}"/>
            </c:ext>
          </c:extLst>
        </c:ser>
        <c:ser>
          <c:idx val="5"/>
          <c:order val="2"/>
          <c:tx>
            <c:strRef>
              <c:f>ddSky!$AE$2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ddSky!$AE$3:$AE$290</c:f>
              <c:numCache>
                <c:formatCode>General</c:formatCode>
                <c:ptCount val="288"/>
                <c:pt idx="0">
                  <c:v>0.54903179518878464</c:v>
                </c:pt>
                <c:pt idx="1">
                  <c:v>0.70717027056962256</c:v>
                </c:pt>
                <c:pt idx="2">
                  <c:v>0.68999638915993278</c:v>
                </c:pt>
                <c:pt idx="3">
                  <c:v>0.54291197517886758</c:v>
                </c:pt>
                <c:pt idx="4">
                  <c:v>0.66698338300921023</c:v>
                </c:pt>
                <c:pt idx="5">
                  <c:v>0.29662436409853388</c:v>
                </c:pt>
                <c:pt idx="6">
                  <c:v>0.29374164403416209</c:v>
                </c:pt>
                <c:pt idx="7">
                  <c:v>0.69327671648934486</c:v>
                </c:pt>
                <c:pt idx="8">
                  <c:v>0.65327394995838406</c:v>
                </c:pt>
                <c:pt idx="9">
                  <c:v>0.28482934054918579</c:v>
                </c:pt>
                <c:pt idx="10">
                  <c:v>0.28339850381016729</c:v>
                </c:pt>
                <c:pt idx="11">
                  <c:v>0.678115825727582</c:v>
                </c:pt>
                <c:pt idx="12">
                  <c:v>0.56217573042958979</c:v>
                </c:pt>
                <c:pt idx="13">
                  <c:v>0.72107538213022049</c:v>
                </c:pt>
                <c:pt idx="14">
                  <c:v>0.73135047946125264</c:v>
                </c:pt>
                <c:pt idx="15">
                  <c:v>0.54430134259164331</c:v>
                </c:pt>
                <c:pt idx="16">
                  <c:v>0.58517601685598497</c:v>
                </c:pt>
                <c:pt idx="17">
                  <c:v>0.86532862000167365</c:v>
                </c:pt>
                <c:pt idx="18">
                  <c:v>0.85581680680625138</c:v>
                </c:pt>
                <c:pt idx="19">
                  <c:v>0.59491873909719284</c:v>
                </c:pt>
                <c:pt idx="20">
                  <c:v>8.7472991761285819</c:v>
                </c:pt>
                <c:pt idx="21">
                  <c:v>0.25824561258777973</c:v>
                </c:pt>
                <c:pt idx="22">
                  <c:v>0.25260971048846842</c:v>
                </c:pt>
                <c:pt idx="23">
                  <c:v>8.404363333247602</c:v>
                </c:pt>
                <c:pt idx="24">
                  <c:v>8.8525561174377803</c:v>
                </c:pt>
                <c:pt idx="25">
                  <c:v>0.25516684255562722</c:v>
                </c:pt>
                <c:pt idx="26">
                  <c:v>0.24957636916078621</c:v>
                </c:pt>
                <c:pt idx="27">
                  <c:v>8.5152077461127185</c:v>
                </c:pt>
                <c:pt idx="28">
                  <c:v>0.59160352903418245</c:v>
                </c:pt>
                <c:pt idx="29">
                  <c:v>0.8694434033241123</c:v>
                </c:pt>
                <c:pt idx="30">
                  <c:v>0.87243498647585516</c:v>
                </c:pt>
                <c:pt idx="31">
                  <c:v>0.59522827193140981</c:v>
                </c:pt>
                <c:pt idx="32">
                  <c:v>1.4993357318453491</c:v>
                </c:pt>
                <c:pt idx="33">
                  <c:v>1.8824167777784171</c:v>
                </c:pt>
                <c:pt idx="34">
                  <c:v>1.121032673446462</c:v>
                </c:pt>
                <c:pt idx="35">
                  <c:v>2.1490990140940989</c:v>
                </c:pt>
                <c:pt idx="36">
                  <c:v>2.0117562586907298</c:v>
                </c:pt>
                <c:pt idx="37">
                  <c:v>1.14389114077203</c:v>
                </c:pt>
                <c:pt idx="38">
                  <c:v>1.714601862384006</c:v>
                </c:pt>
                <c:pt idx="39">
                  <c:v>1.491204502154142</c:v>
                </c:pt>
                <c:pt idx="40">
                  <c:v>1.7452743101865049</c:v>
                </c:pt>
                <c:pt idx="41">
                  <c:v>1.497124868864194</c:v>
                </c:pt>
                <c:pt idx="42">
                  <c:v>1.100394080486149</c:v>
                </c:pt>
                <c:pt idx="43">
                  <c:v>2.0988294435199348</c:v>
                </c:pt>
                <c:pt idx="44">
                  <c:v>2.0084524799603969</c:v>
                </c:pt>
                <c:pt idx="45">
                  <c:v>1.1239725480787459</c:v>
                </c:pt>
                <c:pt idx="46">
                  <c:v>1.377026334311813</c:v>
                </c:pt>
                <c:pt idx="47">
                  <c:v>1.6984495563898241</c:v>
                </c:pt>
                <c:pt idx="48">
                  <c:v>3.814398223115131</c:v>
                </c:pt>
                <c:pt idx="49">
                  <c:v>3.17225007461384</c:v>
                </c:pt>
                <c:pt idx="50">
                  <c:v>0.33830935899168252</c:v>
                </c:pt>
                <c:pt idx="51">
                  <c:v>0.85888255503959954</c:v>
                </c:pt>
                <c:pt idx="52">
                  <c:v>0.90641565346159036</c:v>
                </c:pt>
                <c:pt idx="53">
                  <c:v>0.33562765866518018</c:v>
                </c:pt>
                <c:pt idx="54">
                  <c:v>3.2090090333484111</c:v>
                </c:pt>
                <c:pt idx="55">
                  <c:v>3.7509583701845259</c:v>
                </c:pt>
                <c:pt idx="56">
                  <c:v>3.104651229223236</c:v>
                </c:pt>
                <c:pt idx="57">
                  <c:v>5.5090888603590429</c:v>
                </c:pt>
                <c:pt idx="58">
                  <c:v>2.061020941799506</c:v>
                </c:pt>
                <c:pt idx="59">
                  <c:v>0.61109973671846096</c:v>
                </c:pt>
                <c:pt idx="60">
                  <c:v>0.61450271601788697</c:v>
                </c:pt>
                <c:pt idx="61">
                  <c:v>2.0425301586277782</c:v>
                </c:pt>
                <c:pt idx="62">
                  <c:v>5.2770708485506477</c:v>
                </c:pt>
                <c:pt idx="63">
                  <c:v>2.8236994222272189</c:v>
                </c:pt>
                <c:pt idx="64">
                  <c:v>0.54591823536902662</c:v>
                </c:pt>
                <c:pt idx="65">
                  <c:v>0.8557151426561177</c:v>
                </c:pt>
                <c:pt idx="66">
                  <c:v>0.87898067524656653</c:v>
                </c:pt>
                <c:pt idx="67">
                  <c:v>0.54959234171547</c:v>
                </c:pt>
                <c:pt idx="68">
                  <c:v>1.2805617933161559</c:v>
                </c:pt>
                <c:pt idx="69">
                  <c:v>0.25637090066447848</c:v>
                </c:pt>
                <c:pt idx="70">
                  <c:v>0.24855477614328261</c:v>
                </c:pt>
                <c:pt idx="71">
                  <c:v>1.20378342885524</c:v>
                </c:pt>
                <c:pt idx="72">
                  <c:v>0.47186845354735851</c:v>
                </c:pt>
                <c:pt idx="73">
                  <c:v>0.91749563398770984</c:v>
                </c:pt>
                <c:pt idx="74">
                  <c:v>0.91372805051505568</c:v>
                </c:pt>
                <c:pt idx="75">
                  <c:v>0.45889915637671952</c:v>
                </c:pt>
                <c:pt idx="76">
                  <c:v>0.50038671693764625</c:v>
                </c:pt>
                <c:pt idx="77">
                  <c:v>0.26099788965657361</c:v>
                </c:pt>
                <c:pt idx="78">
                  <c:v>0.26655050343833858</c:v>
                </c:pt>
                <c:pt idx="79">
                  <c:v>0.48131952672265471</c:v>
                </c:pt>
                <c:pt idx="80">
                  <c:v>0.26515581454150372</c:v>
                </c:pt>
                <c:pt idx="81">
                  <c:v>0.51049564997665586</c:v>
                </c:pt>
                <c:pt idx="82">
                  <c:v>0.50981748076155786</c:v>
                </c:pt>
                <c:pt idx="83">
                  <c:v>0.27984682470560068</c:v>
                </c:pt>
                <c:pt idx="84">
                  <c:v>0.68670768658630554</c:v>
                </c:pt>
                <c:pt idx="85">
                  <c:v>0.47523828009143471</c:v>
                </c:pt>
                <c:pt idx="86">
                  <c:v>0.47072382578626282</c:v>
                </c:pt>
                <c:pt idx="87">
                  <c:v>0.66027925503440199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6E-4834-B063-D3519048D9D1}"/>
            </c:ext>
          </c:extLst>
        </c:ser>
        <c:ser>
          <c:idx val="7"/>
          <c:order val="3"/>
          <c:tx>
            <c:strRef>
              <c:f>ddSky!$AG$2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ddSky!$AG$3:$AG$290</c:f>
              <c:numCache>
                <c:formatCode>General</c:formatCode>
                <c:ptCount val="288"/>
                <c:pt idx="0">
                  <c:v>0.82794060097075994</c:v>
                </c:pt>
                <c:pt idx="1">
                  <c:v>0.81794183803722265</c:v>
                </c:pt>
                <c:pt idx="2">
                  <c:v>0.80674623525701461</c:v>
                </c:pt>
                <c:pt idx="3">
                  <c:v>0.83161900676786904</c:v>
                </c:pt>
                <c:pt idx="4">
                  <c:v>0.75113747194409375</c:v>
                </c:pt>
                <c:pt idx="5">
                  <c:v>0.76773025649599735</c:v>
                </c:pt>
                <c:pt idx="6">
                  <c:v>0.74658351959660652</c:v>
                </c:pt>
                <c:pt idx="7">
                  <c:v>0.75331442607566712</c:v>
                </c:pt>
                <c:pt idx="8">
                  <c:v>0.74128013504669066</c:v>
                </c:pt>
                <c:pt idx="9">
                  <c:v>0.73452661172486844</c:v>
                </c:pt>
                <c:pt idx="10">
                  <c:v>0.7260947803035378</c:v>
                </c:pt>
                <c:pt idx="11">
                  <c:v>0.73316553565673526</c:v>
                </c:pt>
                <c:pt idx="12">
                  <c:v>0.8383064192254096</c:v>
                </c:pt>
                <c:pt idx="13">
                  <c:v>0.8406939778011292</c:v>
                </c:pt>
                <c:pt idx="14">
                  <c:v>0.84214399978518484</c:v>
                </c:pt>
                <c:pt idx="15">
                  <c:v>0.82779042990878227</c:v>
                </c:pt>
                <c:pt idx="16">
                  <c:v>0.80451695839874449</c:v>
                </c:pt>
                <c:pt idx="17">
                  <c:v>0.83752845209091897</c:v>
                </c:pt>
                <c:pt idx="18">
                  <c:v>0.83187108049169178</c:v>
                </c:pt>
                <c:pt idx="19">
                  <c:v>0.82129795234650371</c:v>
                </c:pt>
                <c:pt idx="20">
                  <c:v>0.76509543126448987</c:v>
                </c:pt>
                <c:pt idx="21">
                  <c:v>0.73558226437307894</c:v>
                </c:pt>
                <c:pt idx="22">
                  <c:v>0.72704426739364858</c:v>
                </c:pt>
                <c:pt idx="23">
                  <c:v>0.76426827032119038</c:v>
                </c:pt>
                <c:pt idx="24">
                  <c:v>0.77219345676712692</c:v>
                </c:pt>
                <c:pt idx="25">
                  <c:v>0.73371118679642677</c:v>
                </c:pt>
                <c:pt idx="26">
                  <c:v>0.73309015533886845</c:v>
                </c:pt>
                <c:pt idx="27">
                  <c:v>0.77118704440072183</c:v>
                </c:pt>
                <c:pt idx="28">
                  <c:v>0.81488213823176925</c:v>
                </c:pt>
                <c:pt idx="29">
                  <c:v>0.84960149400867524</c:v>
                </c:pt>
                <c:pt idx="30">
                  <c:v>0.84301977152936158</c:v>
                </c:pt>
                <c:pt idx="31">
                  <c:v>0.82077060658484702</c:v>
                </c:pt>
                <c:pt idx="32">
                  <c:v>3.0589511411730199</c:v>
                </c:pt>
                <c:pt idx="33">
                  <c:v>3.0995916164480151</c:v>
                </c:pt>
                <c:pt idx="34">
                  <c:v>2.1905612661037588</c:v>
                </c:pt>
                <c:pt idx="35">
                  <c:v>2.219278170028701</c:v>
                </c:pt>
                <c:pt idx="36">
                  <c:v>2.1840776882134381</c:v>
                </c:pt>
                <c:pt idx="37">
                  <c:v>2.1785285860765731</c:v>
                </c:pt>
                <c:pt idx="38">
                  <c:v>3.0746253729797899</c:v>
                </c:pt>
                <c:pt idx="39">
                  <c:v>3.1172319919336591</c:v>
                </c:pt>
                <c:pt idx="40">
                  <c:v>3.0615177374333138</c:v>
                </c:pt>
                <c:pt idx="41">
                  <c:v>3.038570051081479</c:v>
                </c:pt>
                <c:pt idx="42">
                  <c:v>2.1937450899276878</c:v>
                </c:pt>
                <c:pt idx="43">
                  <c:v>2.189952795114368</c:v>
                </c:pt>
                <c:pt idx="44">
                  <c:v>2.168378002662211</c:v>
                </c:pt>
                <c:pt idx="45">
                  <c:v>2.1687022261787212</c:v>
                </c:pt>
                <c:pt idx="46">
                  <c:v>3.0539449666626748</c:v>
                </c:pt>
                <c:pt idx="47">
                  <c:v>3.0461461570113899</c:v>
                </c:pt>
                <c:pt idx="48">
                  <c:v>4.219021201413125</c:v>
                </c:pt>
                <c:pt idx="49">
                  <c:v>4.2180100152269002</c:v>
                </c:pt>
                <c:pt idx="50">
                  <c:v>1.406860779458657</c:v>
                </c:pt>
                <c:pt idx="51">
                  <c:v>1.4270102533511819</c:v>
                </c:pt>
                <c:pt idx="52">
                  <c:v>1.4315560839604591</c:v>
                </c:pt>
                <c:pt idx="53">
                  <c:v>1.3943679197691381</c:v>
                </c:pt>
                <c:pt idx="54">
                  <c:v>4.2157504799775776</c:v>
                </c:pt>
                <c:pt idx="55">
                  <c:v>4.2191314397379758</c:v>
                </c:pt>
                <c:pt idx="56">
                  <c:v>3.7176296839956189</c:v>
                </c:pt>
                <c:pt idx="57">
                  <c:v>3.8225791350007059</c:v>
                </c:pt>
                <c:pt idx="58">
                  <c:v>1.752309234207496</c:v>
                </c:pt>
                <c:pt idx="59">
                  <c:v>1.6509731336496769</c:v>
                </c:pt>
                <c:pt idx="60">
                  <c:v>1.6403691783547401</c:v>
                </c:pt>
                <c:pt idx="61">
                  <c:v>1.7308875659480689</c:v>
                </c:pt>
                <c:pt idx="62">
                  <c:v>3.7164790751878169</c:v>
                </c:pt>
                <c:pt idx="63">
                  <c:v>3.6622685651294891</c:v>
                </c:pt>
                <c:pt idx="64">
                  <c:v>0.82358639710582793</c:v>
                </c:pt>
                <c:pt idx="65">
                  <c:v>0.84522441904991863</c:v>
                </c:pt>
                <c:pt idx="66">
                  <c:v>0.84906448284164071</c:v>
                </c:pt>
                <c:pt idx="67">
                  <c:v>0.83665345059707763</c:v>
                </c:pt>
                <c:pt idx="68">
                  <c:v>0.76311230091378091</c:v>
                </c:pt>
                <c:pt idx="69">
                  <c:v>0.74083820064552131</c:v>
                </c:pt>
                <c:pt idx="70">
                  <c:v>0.73520007962360978</c:v>
                </c:pt>
                <c:pt idx="71">
                  <c:v>0.75343770901672547</c:v>
                </c:pt>
                <c:pt idx="72">
                  <c:v>0.86072826697491112</c:v>
                </c:pt>
                <c:pt idx="73">
                  <c:v>0.85797092025168242</c:v>
                </c:pt>
                <c:pt idx="74">
                  <c:v>0.86742649185471232</c:v>
                </c:pt>
                <c:pt idx="75">
                  <c:v>0.83979355474002659</c:v>
                </c:pt>
                <c:pt idx="76">
                  <c:v>0.73705452699214224</c:v>
                </c:pt>
                <c:pt idx="77">
                  <c:v>0.75241287485696373</c:v>
                </c:pt>
                <c:pt idx="78">
                  <c:v>0.73824895471334462</c:v>
                </c:pt>
                <c:pt idx="79">
                  <c:v>0.74396624588407578</c:v>
                </c:pt>
                <c:pt idx="80">
                  <c:v>0.74286720161326225</c:v>
                </c:pt>
                <c:pt idx="81">
                  <c:v>0.73439502371475096</c:v>
                </c:pt>
                <c:pt idx="82">
                  <c:v>0.75750538501888509</c:v>
                </c:pt>
                <c:pt idx="83">
                  <c:v>0.74778484809212387</c:v>
                </c:pt>
                <c:pt idx="84">
                  <c:v>0.8414228377863765</c:v>
                </c:pt>
                <c:pt idx="85">
                  <c:v>0.85305907153524463</c:v>
                </c:pt>
                <c:pt idx="86">
                  <c:v>0.84606035561300819</c:v>
                </c:pt>
                <c:pt idx="87">
                  <c:v>0.85140505791641774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16E-4834-B063-D3519048D9D1}"/>
            </c:ext>
          </c:extLst>
        </c:ser>
        <c:ser>
          <c:idx val="9"/>
          <c:order val="4"/>
          <c:tx>
            <c:strRef>
              <c:f>ddSky!$AI$2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ddSky!$AI$3:$AI$290</c:f>
              <c:numCache>
                <c:formatCode>General</c:formatCode>
                <c:ptCount val="288"/>
                <c:pt idx="0">
                  <c:v>1.6111162789165969</c:v>
                </c:pt>
                <c:pt idx="1">
                  <c:v>2.1264289190527048</c:v>
                </c:pt>
                <c:pt idx="2">
                  <c:v>2.122640924155712</c:v>
                </c:pt>
                <c:pt idx="3">
                  <c:v>1.6078724612016231</c:v>
                </c:pt>
                <c:pt idx="4">
                  <c:v>1.7426410532556471</c:v>
                </c:pt>
                <c:pt idx="5">
                  <c:v>0.28422017553821199</c:v>
                </c:pt>
                <c:pt idx="6">
                  <c:v>0.26269684224389489</c:v>
                </c:pt>
                <c:pt idx="7">
                  <c:v>1.742873037140817</c:v>
                </c:pt>
                <c:pt idx="8">
                  <c:v>1.739776249649003</c:v>
                </c:pt>
                <c:pt idx="9">
                  <c:v>0.28167077847756439</c:v>
                </c:pt>
                <c:pt idx="10">
                  <c:v>0.26383075010962792</c:v>
                </c:pt>
                <c:pt idx="11">
                  <c:v>1.7513895613141359</c:v>
                </c:pt>
                <c:pt idx="12">
                  <c:v>1.6070383291691539</c:v>
                </c:pt>
                <c:pt idx="13">
                  <c:v>2.1087168843951081</c:v>
                </c:pt>
                <c:pt idx="14">
                  <c:v>2.1092545398510989</c:v>
                </c:pt>
                <c:pt idx="15">
                  <c:v>1.6159027042333041</c:v>
                </c:pt>
                <c:pt idx="16">
                  <c:v>1.6338760802987959</c:v>
                </c:pt>
                <c:pt idx="17">
                  <c:v>2.6158445476554339</c:v>
                </c:pt>
                <c:pt idx="18">
                  <c:v>2.6409978139214219</c:v>
                </c:pt>
                <c:pt idx="19">
                  <c:v>1.6531614631414411</c:v>
                </c:pt>
                <c:pt idx="20">
                  <c:v>3.7271520129870619</c:v>
                </c:pt>
                <c:pt idx="21">
                  <c:v>0.18440669872798021</c:v>
                </c:pt>
                <c:pt idx="22">
                  <c:v>0.18663079277612271</c:v>
                </c:pt>
                <c:pt idx="23">
                  <c:v>3.594953302107752</c:v>
                </c:pt>
                <c:pt idx="24">
                  <c:v>3.7034014367032801</c:v>
                </c:pt>
                <c:pt idx="25">
                  <c:v>0.1852162459865212</c:v>
                </c:pt>
                <c:pt idx="26">
                  <c:v>0.18677586931735271</c:v>
                </c:pt>
                <c:pt idx="27">
                  <c:v>3.622459493111819</c:v>
                </c:pt>
                <c:pt idx="28">
                  <c:v>1.6516764951404179</c:v>
                </c:pt>
                <c:pt idx="29">
                  <c:v>2.612861792417243</c:v>
                </c:pt>
                <c:pt idx="30">
                  <c:v>2.6643367358949042</c:v>
                </c:pt>
                <c:pt idx="31">
                  <c:v>1.6400910671800371</c:v>
                </c:pt>
                <c:pt idx="32">
                  <c:v>3.0480533959809688</c:v>
                </c:pt>
                <c:pt idx="33">
                  <c:v>3.201961517566815</c:v>
                </c:pt>
                <c:pt idx="34">
                  <c:v>3.7281696313992141</c:v>
                </c:pt>
                <c:pt idx="35">
                  <c:v>3.9716144753620028</c:v>
                </c:pt>
                <c:pt idx="36">
                  <c:v>4.0639086365699768</c:v>
                </c:pt>
                <c:pt idx="37">
                  <c:v>3.6079035100992769</c:v>
                </c:pt>
                <c:pt idx="38">
                  <c:v>3.018302845489234</c:v>
                </c:pt>
                <c:pt idx="39">
                  <c:v>3.0276884302031251</c:v>
                </c:pt>
                <c:pt idx="40">
                  <c:v>3.206423713592812</c:v>
                </c:pt>
                <c:pt idx="41">
                  <c:v>3.0294547262135891</c:v>
                </c:pt>
                <c:pt idx="42">
                  <c:v>3.7636313759256148</c:v>
                </c:pt>
                <c:pt idx="43">
                  <c:v>3.9876989929936828</c:v>
                </c:pt>
                <c:pt idx="44">
                  <c:v>4.1007057040464137</c:v>
                </c:pt>
                <c:pt idx="45">
                  <c:v>3.5994712047744541</c:v>
                </c:pt>
                <c:pt idx="46">
                  <c:v>2.927180944802239</c:v>
                </c:pt>
                <c:pt idx="47">
                  <c:v>3.1761696552857761</c:v>
                </c:pt>
                <c:pt idx="48">
                  <c:v>4.9408365090843294</c:v>
                </c:pt>
                <c:pt idx="49">
                  <c:v>4.5749726543668654</c:v>
                </c:pt>
                <c:pt idx="50">
                  <c:v>0.41805699532851581</c:v>
                </c:pt>
                <c:pt idx="51">
                  <c:v>2.6518216736149038</c:v>
                </c:pt>
                <c:pt idx="52">
                  <c:v>2.664138367213309</c:v>
                </c:pt>
                <c:pt idx="53">
                  <c:v>0.4250070740003139</c:v>
                </c:pt>
                <c:pt idx="54">
                  <c:v>4.4329784794710578</c:v>
                </c:pt>
                <c:pt idx="55">
                  <c:v>4.5186724479775879</c:v>
                </c:pt>
                <c:pt idx="56">
                  <c:v>4.9152140785008669</c:v>
                </c:pt>
                <c:pt idx="57">
                  <c:v>8.4398635420016941</c:v>
                </c:pt>
                <c:pt idx="58">
                  <c:v>6.339517732756212</c:v>
                </c:pt>
                <c:pt idx="59">
                  <c:v>1.7127444120589641</c:v>
                </c:pt>
                <c:pt idx="60">
                  <c:v>1.7318772032391281</c:v>
                </c:pt>
                <c:pt idx="61">
                  <c:v>6.3449766758829353</c:v>
                </c:pt>
                <c:pt idx="62">
                  <c:v>8.2539560596458621</c:v>
                </c:pt>
                <c:pt idx="63">
                  <c:v>5.0296599218621854</c:v>
                </c:pt>
                <c:pt idx="64">
                  <c:v>1.610972528811544</c:v>
                </c:pt>
                <c:pt idx="65">
                  <c:v>2.526319638406858</c:v>
                </c:pt>
                <c:pt idx="66">
                  <c:v>2.5106836589518928</c:v>
                </c:pt>
                <c:pt idx="67">
                  <c:v>1.582106879493222</c:v>
                </c:pt>
                <c:pt idx="68">
                  <c:v>1.848947451496497</c:v>
                </c:pt>
                <c:pt idx="69">
                  <c:v>0.190893679857254</c:v>
                </c:pt>
                <c:pt idx="70">
                  <c:v>0.19187345434911551</c:v>
                </c:pt>
                <c:pt idx="71">
                  <c:v>1.887025727936998</c:v>
                </c:pt>
                <c:pt idx="72">
                  <c:v>1.014594747591764</c:v>
                </c:pt>
                <c:pt idx="73">
                  <c:v>2.8260878714732831</c:v>
                </c:pt>
                <c:pt idx="74">
                  <c:v>2.8303229427896439</c:v>
                </c:pt>
                <c:pt idx="75">
                  <c:v>0.91858080164529388</c:v>
                </c:pt>
                <c:pt idx="76">
                  <c:v>1.6706879835575821</c:v>
                </c:pt>
                <c:pt idx="77">
                  <c:v>0.24753828430548311</c:v>
                </c:pt>
                <c:pt idx="78">
                  <c:v>0.2398258099332452</c:v>
                </c:pt>
                <c:pt idx="79">
                  <c:v>1.742292261170223</c:v>
                </c:pt>
                <c:pt idx="80">
                  <c:v>0.23871486643329259</c:v>
                </c:pt>
                <c:pt idx="81">
                  <c:v>1.6711350894533099</c:v>
                </c:pt>
                <c:pt idx="82">
                  <c:v>1.609888109564781</c:v>
                </c:pt>
                <c:pt idx="83">
                  <c:v>0.24331310857087371</c:v>
                </c:pt>
                <c:pt idx="84">
                  <c:v>2.1055795236490669</c:v>
                </c:pt>
                <c:pt idx="85">
                  <c:v>1.063264745753258</c:v>
                </c:pt>
                <c:pt idx="86">
                  <c:v>0.98026118762791159</c:v>
                </c:pt>
                <c:pt idx="87">
                  <c:v>2.0400037470739329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16E-4834-B063-D3519048D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ddSky!$N$2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ddSky!$N$3:$N$290</c:f>
              <c:numCache>
                <c:formatCode>General</c:formatCode>
                <c:ptCount val="288"/>
                <c:pt idx="0">
                  <c:v>579299.80000000005</c:v>
                </c:pt>
                <c:pt idx="1">
                  <c:v>701046.6</c:v>
                </c:pt>
                <c:pt idx="2">
                  <c:v>686961.2</c:v>
                </c:pt>
                <c:pt idx="3">
                  <c:v>599244</c:v>
                </c:pt>
                <c:pt idx="4">
                  <c:v>860207.4</c:v>
                </c:pt>
                <c:pt idx="5">
                  <c:v>229898.4</c:v>
                </c:pt>
                <c:pt idx="6">
                  <c:v>227977.4</c:v>
                </c:pt>
                <c:pt idx="7">
                  <c:v>849925.4</c:v>
                </c:pt>
                <c:pt idx="8">
                  <c:v>860207.4</c:v>
                </c:pt>
                <c:pt idx="9">
                  <c:v>229898.4</c:v>
                </c:pt>
                <c:pt idx="10">
                  <c:v>227977.4</c:v>
                </c:pt>
                <c:pt idx="11">
                  <c:v>849925.4</c:v>
                </c:pt>
                <c:pt idx="12">
                  <c:v>579299.80000000005</c:v>
                </c:pt>
                <c:pt idx="13">
                  <c:v>701046.6</c:v>
                </c:pt>
                <c:pt idx="14">
                  <c:v>686961.2</c:v>
                </c:pt>
                <c:pt idx="15">
                  <c:v>599244</c:v>
                </c:pt>
                <c:pt idx="16">
                  <c:v>679321.8</c:v>
                </c:pt>
                <c:pt idx="17">
                  <c:v>808562</c:v>
                </c:pt>
                <c:pt idx="18">
                  <c:v>822661.4</c:v>
                </c:pt>
                <c:pt idx="19">
                  <c:v>670340.6</c:v>
                </c:pt>
                <c:pt idx="20">
                  <c:v>7741142.4000000004</c:v>
                </c:pt>
                <c:pt idx="21">
                  <c:v>200195.6</c:v>
                </c:pt>
                <c:pt idx="22">
                  <c:v>200240.8</c:v>
                </c:pt>
                <c:pt idx="23">
                  <c:v>7439479.4000000004</c:v>
                </c:pt>
                <c:pt idx="24">
                  <c:v>7741142.4000000004</c:v>
                </c:pt>
                <c:pt idx="25">
                  <c:v>200195.6</c:v>
                </c:pt>
                <c:pt idx="26">
                  <c:v>200240.8</c:v>
                </c:pt>
                <c:pt idx="27">
                  <c:v>7439479.4000000004</c:v>
                </c:pt>
                <c:pt idx="28">
                  <c:v>679321.8</c:v>
                </c:pt>
                <c:pt idx="29">
                  <c:v>808562</c:v>
                </c:pt>
                <c:pt idx="30">
                  <c:v>822661.4</c:v>
                </c:pt>
                <c:pt idx="31">
                  <c:v>670340.6</c:v>
                </c:pt>
                <c:pt idx="32">
                  <c:v>2637925</c:v>
                </c:pt>
                <c:pt idx="33">
                  <c:v>3019209.4</c:v>
                </c:pt>
                <c:pt idx="34">
                  <c:v>1600767.4</c:v>
                </c:pt>
                <c:pt idx="35">
                  <c:v>2963148.6</c:v>
                </c:pt>
                <c:pt idx="36">
                  <c:v>2864967.2</c:v>
                </c:pt>
                <c:pt idx="37">
                  <c:v>1581202.6</c:v>
                </c:pt>
                <c:pt idx="38">
                  <c:v>2850318.8</c:v>
                </c:pt>
                <c:pt idx="39">
                  <c:v>2495536.2000000002</c:v>
                </c:pt>
                <c:pt idx="40">
                  <c:v>3043482</c:v>
                </c:pt>
                <c:pt idx="41">
                  <c:v>2613831.6</c:v>
                </c:pt>
                <c:pt idx="42">
                  <c:v>1589694.8</c:v>
                </c:pt>
                <c:pt idx="43">
                  <c:v>2998330.4</c:v>
                </c:pt>
                <c:pt idx="44">
                  <c:v>2822534</c:v>
                </c:pt>
                <c:pt idx="45">
                  <c:v>1586403.6</c:v>
                </c:pt>
                <c:pt idx="46">
                  <c:v>2455997.7999999998</c:v>
                </c:pt>
                <c:pt idx="47">
                  <c:v>2848319.8</c:v>
                </c:pt>
                <c:pt idx="48">
                  <c:v>5766611.5999999996</c:v>
                </c:pt>
                <c:pt idx="49">
                  <c:v>5783606.2000000002</c:v>
                </c:pt>
                <c:pt idx="50">
                  <c:v>290489.59999999998</c:v>
                </c:pt>
                <c:pt idx="51">
                  <c:v>1045330.6</c:v>
                </c:pt>
                <c:pt idx="52">
                  <c:v>1160855.2</c:v>
                </c:pt>
                <c:pt idx="53">
                  <c:v>272380.40000000002</c:v>
                </c:pt>
                <c:pt idx="54">
                  <c:v>5693258.4000000004</c:v>
                </c:pt>
                <c:pt idx="55">
                  <c:v>5566544</c:v>
                </c:pt>
                <c:pt idx="56">
                  <c:v>4724903.5999999996</c:v>
                </c:pt>
                <c:pt idx="57">
                  <c:v>8027503.4000000004</c:v>
                </c:pt>
                <c:pt idx="58">
                  <c:v>2579147</c:v>
                </c:pt>
                <c:pt idx="59">
                  <c:v>720549.8</c:v>
                </c:pt>
                <c:pt idx="60">
                  <c:v>738117.2</c:v>
                </c:pt>
                <c:pt idx="61">
                  <c:v>2594123.2000000002</c:v>
                </c:pt>
                <c:pt idx="62">
                  <c:v>8149188</c:v>
                </c:pt>
                <c:pt idx="63">
                  <c:v>4598645</c:v>
                </c:pt>
                <c:pt idx="64">
                  <c:v>579425.6</c:v>
                </c:pt>
                <c:pt idx="65">
                  <c:v>819035.4</c:v>
                </c:pt>
                <c:pt idx="66">
                  <c:v>796478.8</c:v>
                </c:pt>
                <c:pt idx="67">
                  <c:v>583752.4</c:v>
                </c:pt>
                <c:pt idx="68">
                  <c:v>1654086.8</c:v>
                </c:pt>
                <c:pt idx="69">
                  <c:v>202026.8</c:v>
                </c:pt>
                <c:pt idx="70">
                  <c:v>202373.8</c:v>
                </c:pt>
                <c:pt idx="71">
                  <c:v>1528306.6</c:v>
                </c:pt>
                <c:pt idx="72">
                  <c:v>373407.2</c:v>
                </c:pt>
                <c:pt idx="73">
                  <c:v>857605.6</c:v>
                </c:pt>
                <c:pt idx="74">
                  <c:v>856830.6</c:v>
                </c:pt>
                <c:pt idx="75">
                  <c:v>407179.6</c:v>
                </c:pt>
                <c:pt idx="76">
                  <c:v>698613.6</c:v>
                </c:pt>
                <c:pt idx="77">
                  <c:v>241221.6</c:v>
                </c:pt>
                <c:pt idx="78">
                  <c:v>232970</c:v>
                </c:pt>
                <c:pt idx="79">
                  <c:v>704295.2</c:v>
                </c:pt>
                <c:pt idx="80">
                  <c:v>239877.2</c:v>
                </c:pt>
                <c:pt idx="81">
                  <c:v>682301.6</c:v>
                </c:pt>
                <c:pt idx="82">
                  <c:v>734831.4</c:v>
                </c:pt>
                <c:pt idx="83">
                  <c:v>232042.4</c:v>
                </c:pt>
                <c:pt idx="84">
                  <c:v>620065.4</c:v>
                </c:pt>
                <c:pt idx="85">
                  <c:v>391862</c:v>
                </c:pt>
                <c:pt idx="86">
                  <c:v>408312.2</c:v>
                </c:pt>
                <c:pt idx="87">
                  <c:v>635380.4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BD-47D7-8101-CA2D450BCEC0}"/>
            </c:ext>
          </c:extLst>
        </c:ser>
        <c:ser>
          <c:idx val="3"/>
          <c:order val="1"/>
          <c:tx>
            <c:strRef>
              <c:f>ddSky!$Q$2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ddSky!$Q$3:$Q$290</c:f>
              <c:numCache>
                <c:formatCode>General</c:formatCode>
                <c:ptCount val="288"/>
                <c:pt idx="0">
                  <c:v>287002.2</c:v>
                </c:pt>
                <c:pt idx="1">
                  <c:v>960416.4</c:v>
                </c:pt>
                <c:pt idx="2">
                  <c:v>1019756</c:v>
                </c:pt>
                <c:pt idx="3">
                  <c:v>294544.2</c:v>
                </c:pt>
                <c:pt idx="4">
                  <c:v>386806.4</c:v>
                </c:pt>
                <c:pt idx="5">
                  <c:v>207923.8</c:v>
                </c:pt>
                <c:pt idx="6">
                  <c:v>206797</c:v>
                </c:pt>
                <c:pt idx="7">
                  <c:v>392609.2</c:v>
                </c:pt>
                <c:pt idx="8">
                  <c:v>386806.4</c:v>
                </c:pt>
                <c:pt idx="9">
                  <c:v>207923.8</c:v>
                </c:pt>
                <c:pt idx="10">
                  <c:v>206797</c:v>
                </c:pt>
                <c:pt idx="11">
                  <c:v>392609.2</c:v>
                </c:pt>
                <c:pt idx="12">
                  <c:v>287002.2</c:v>
                </c:pt>
                <c:pt idx="13">
                  <c:v>960416.4</c:v>
                </c:pt>
                <c:pt idx="14">
                  <c:v>1019756</c:v>
                </c:pt>
                <c:pt idx="15">
                  <c:v>294544.2</c:v>
                </c:pt>
                <c:pt idx="16">
                  <c:v>311309.2</c:v>
                </c:pt>
                <c:pt idx="17">
                  <c:v>1222383</c:v>
                </c:pt>
                <c:pt idx="18">
                  <c:v>1162098.3999999999</c:v>
                </c:pt>
                <c:pt idx="19">
                  <c:v>313021</c:v>
                </c:pt>
                <c:pt idx="20">
                  <c:v>2389947.2000000002</c:v>
                </c:pt>
                <c:pt idx="21">
                  <c:v>200002.8</c:v>
                </c:pt>
                <c:pt idx="22">
                  <c:v>200002.8</c:v>
                </c:pt>
                <c:pt idx="23">
                  <c:v>2199103.7999999998</c:v>
                </c:pt>
                <c:pt idx="24">
                  <c:v>2389947.2000000002</c:v>
                </c:pt>
                <c:pt idx="25">
                  <c:v>200002.8</c:v>
                </c:pt>
                <c:pt idx="26">
                  <c:v>200002.8</c:v>
                </c:pt>
                <c:pt idx="27">
                  <c:v>2199103.7999999998</c:v>
                </c:pt>
                <c:pt idx="28">
                  <c:v>311309.2</c:v>
                </c:pt>
                <c:pt idx="29">
                  <c:v>1222383</c:v>
                </c:pt>
                <c:pt idx="30">
                  <c:v>1162098.3999999999</c:v>
                </c:pt>
                <c:pt idx="31">
                  <c:v>313021</c:v>
                </c:pt>
                <c:pt idx="32">
                  <c:v>1556878.2</c:v>
                </c:pt>
                <c:pt idx="33">
                  <c:v>1890601.6</c:v>
                </c:pt>
                <c:pt idx="34">
                  <c:v>635027.19999999995</c:v>
                </c:pt>
                <c:pt idx="35">
                  <c:v>1151898</c:v>
                </c:pt>
                <c:pt idx="36">
                  <c:v>1272207.2</c:v>
                </c:pt>
                <c:pt idx="37">
                  <c:v>671845.8</c:v>
                </c:pt>
                <c:pt idx="38">
                  <c:v>1629182.8</c:v>
                </c:pt>
                <c:pt idx="39">
                  <c:v>1613907.6</c:v>
                </c:pt>
                <c:pt idx="40">
                  <c:v>1820577.8</c:v>
                </c:pt>
                <c:pt idx="41">
                  <c:v>1618928.8</c:v>
                </c:pt>
                <c:pt idx="42">
                  <c:v>665446</c:v>
                </c:pt>
                <c:pt idx="43">
                  <c:v>1182755.2</c:v>
                </c:pt>
                <c:pt idx="44">
                  <c:v>1248195.3999999999</c:v>
                </c:pt>
                <c:pt idx="45">
                  <c:v>671748.2</c:v>
                </c:pt>
                <c:pt idx="46">
                  <c:v>1514463</c:v>
                </c:pt>
                <c:pt idx="47">
                  <c:v>1786799</c:v>
                </c:pt>
                <c:pt idx="48">
                  <c:v>3234019.4</c:v>
                </c:pt>
                <c:pt idx="49">
                  <c:v>2991250</c:v>
                </c:pt>
                <c:pt idx="50">
                  <c:v>222823.8</c:v>
                </c:pt>
                <c:pt idx="51">
                  <c:v>551520.19999999995</c:v>
                </c:pt>
                <c:pt idx="52">
                  <c:v>490379.4</c:v>
                </c:pt>
                <c:pt idx="53">
                  <c:v>219879.6</c:v>
                </c:pt>
                <c:pt idx="54">
                  <c:v>3271678.6</c:v>
                </c:pt>
                <c:pt idx="55">
                  <c:v>3057183</c:v>
                </c:pt>
                <c:pt idx="56">
                  <c:v>2423040.2000000002</c:v>
                </c:pt>
                <c:pt idx="57">
                  <c:v>3540206.8</c:v>
                </c:pt>
                <c:pt idx="58">
                  <c:v>1596449.2</c:v>
                </c:pt>
                <c:pt idx="59">
                  <c:v>590190</c:v>
                </c:pt>
                <c:pt idx="60">
                  <c:v>537881.19999999995</c:v>
                </c:pt>
                <c:pt idx="61">
                  <c:v>1571775.2</c:v>
                </c:pt>
                <c:pt idx="62">
                  <c:v>3589839.8</c:v>
                </c:pt>
                <c:pt idx="63">
                  <c:v>2315967</c:v>
                </c:pt>
                <c:pt idx="64">
                  <c:v>300339.59999999998</c:v>
                </c:pt>
                <c:pt idx="65">
                  <c:v>1157142.8</c:v>
                </c:pt>
                <c:pt idx="66">
                  <c:v>1117158.2</c:v>
                </c:pt>
                <c:pt idx="67">
                  <c:v>300230.59999999998</c:v>
                </c:pt>
                <c:pt idx="68">
                  <c:v>542310.80000000005</c:v>
                </c:pt>
                <c:pt idx="69">
                  <c:v>200056.2</c:v>
                </c:pt>
                <c:pt idx="70">
                  <c:v>200078</c:v>
                </c:pt>
                <c:pt idx="71">
                  <c:v>513473.6</c:v>
                </c:pt>
                <c:pt idx="72">
                  <c:v>238719.2</c:v>
                </c:pt>
                <c:pt idx="73">
                  <c:v>1413505.8</c:v>
                </c:pt>
                <c:pt idx="74">
                  <c:v>1228781.3999999999</c:v>
                </c:pt>
                <c:pt idx="75">
                  <c:v>232374.6</c:v>
                </c:pt>
                <c:pt idx="76">
                  <c:v>276451.20000000001</c:v>
                </c:pt>
                <c:pt idx="77">
                  <c:v>203610.4</c:v>
                </c:pt>
                <c:pt idx="78">
                  <c:v>205268.4</c:v>
                </c:pt>
                <c:pt idx="79">
                  <c:v>281410</c:v>
                </c:pt>
                <c:pt idx="80">
                  <c:v>202946.4</c:v>
                </c:pt>
                <c:pt idx="81">
                  <c:v>283882.2</c:v>
                </c:pt>
                <c:pt idx="82">
                  <c:v>277009</c:v>
                </c:pt>
                <c:pt idx="83">
                  <c:v>204543.8</c:v>
                </c:pt>
                <c:pt idx="84">
                  <c:v>997430.8</c:v>
                </c:pt>
                <c:pt idx="85">
                  <c:v>238350.2</c:v>
                </c:pt>
                <c:pt idx="86">
                  <c:v>236703</c:v>
                </c:pt>
                <c:pt idx="87">
                  <c:v>1069775.2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BD-47D7-8101-CA2D450BCEC0}"/>
            </c:ext>
          </c:extLst>
        </c:ser>
        <c:ser>
          <c:idx val="5"/>
          <c:order val="2"/>
          <c:tx>
            <c:strRef>
              <c:f>ddSky!$S$2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ddSky!$S$3:$S$290</c:f>
              <c:numCache>
                <c:formatCode>General</c:formatCode>
                <c:ptCount val="288"/>
                <c:pt idx="0">
                  <c:v>155146</c:v>
                </c:pt>
                <c:pt idx="1">
                  <c:v>585638.40000000002</c:v>
                </c:pt>
                <c:pt idx="2">
                  <c:v>602687.19999999995</c:v>
                </c:pt>
                <c:pt idx="3">
                  <c:v>140736.4</c:v>
                </c:pt>
                <c:pt idx="4">
                  <c:v>299863</c:v>
                </c:pt>
                <c:pt idx="5">
                  <c:v>14539</c:v>
                </c:pt>
                <c:pt idx="6">
                  <c:v>17821.599999999999</c:v>
                </c:pt>
                <c:pt idx="7">
                  <c:v>333460.8</c:v>
                </c:pt>
                <c:pt idx="8">
                  <c:v>299863</c:v>
                </c:pt>
                <c:pt idx="9">
                  <c:v>14539</c:v>
                </c:pt>
                <c:pt idx="10">
                  <c:v>17821.599999999999</c:v>
                </c:pt>
                <c:pt idx="11">
                  <c:v>333460.8</c:v>
                </c:pt>
                <c:pt idx="12">
                  <c:v>155146</c:v>
                </c:pt>
                <c:pt idx="13">
                  <c:v>585638.40000000002</c:v>
                </c:pt>
                <c:pt idx="14">
                  <c:v>602687.19999999995</c:v>
                </c:pt>
                <c:pt idx="15">
                  <c:v>140736.4</c:v>
                </c:pt>
                <c:pt idx="16">
                  <c:v>174079.8</c:v>
                </c:pt>
                <c:pt idx="17">
                  <c:v>826031.8</c:v>
                </c:pt>
                <c:pt idx="18">
                  <c:v>830047.8</c:v>
                </c:pt>
                <c:pt idx="19">
                  <c:v>179476</c:v>
                </c:pt>
                <c:pt idx="20">
                  <c:v>15144927.800000001</c:v>
                </c:pt>
                <c:pt idx="21">
                  <c:v>15.4</c:v>
                </c:pt>
                <c:pt idx="22">
                  <c:v>15.2</c:v>
                </c:pt>
                <c:pt idx="23">
                  <c:v>14658537.6</c:v>
                </c:pt>
                <c:pt idx="24">
                  <c:v>15144927.800000001</c:v>
                </c:pt>
                <c:pt idx="25">
                  <c:v>15.4</c:v>
                </c:pt>
                <c:pt idx="26">
                  <c:v>15.2</c:v>
                </c:pt>
                <c:pt idx="27">
                  <c:v>14658537.6</c:v>
                </c:pt>
                <c:pt idx="28">
                  <c:v>174079.8</c:v>
                </c:pt>
                <c:pt idx="29">
                  <c:v>826031.8</c:v>
                </c:pt>
                <c:pt idx="30">
                  <c:v>830047.8</c:v>
                </c:pt>
                <c:pt idx="31">
                  <c:v>179476</c:v>
                </c:pt>
                <c:pt idx="32">
                  <c:v>1285927</c:v>
                </c:pt>
                <c:pt idx="33">
                  <c:v>1895026.2</c:v>
                </c:pt>
                <c:pt idx="34">
                  <c:v>938436.2</c:v>
                </c:pt>
                <c:pt idx="35">
                  <c:v>2352964</c:v>
                </c:pt>
                <c:pt idx="36">
                  <c:v>2274513.6</c:v>
                </c:pt>
                <c:pt idx="37">
                  <c:v>994681</c:v>
                </c:pt>
                <c:pt idx="38">
                  <c:v>1660457</c:v>
                </c:pt>
                <c:pt idx="39">
                  <c:v>1279834.6000000001</c:v>
                </c:pt>
                <c:pt idx="40">
                  <c:v>1740478.6</c:v>
                </c:pt>
                <c:pt idx="41">
                  <c:v>1377980.6</c:v>
                </c:pt>
                <c:pt idx="42">
                  <c:v>957141.8</c:v>
                </c:pt>
                <c:pt idx="43">
                  <c:v>2357786.2000000002</c:v>
                </c:pt>
                <c:pt idx="44">
                  <c:v>2305065.4</c:v>
                </c:pt>
                <c:pt idx="45">
                  <c:v>1017810</c:v>
                </c:pt>
                <c:pt idx="46">
                  <c:v>1188585.6000000001</c:v>
                </c:pt>
                <c:pt idx="47">
                  <c:v>1610132.2</c:v>
                </c:pt>
                <c:pt idx="48">
                  <c:v>4571998.8</c:v>
                </c:pt>
                <c:pt idx="49">
                  <c:v>4578775.2</c:v>
                </c:pt>
                <c:pt idx="50">
                  <c:v>42005</c:v>
                </c:pt>
                <c:pt idx="51">
                  <c:v>502605.4</c:v>
                </c:pt>
                <c:pt idx="52">
                  <c:v>542489.4</c:v>
                </c:pt>
                <c:pt idx="53">
                  <c:v>42536.6</c:v>
                </c:pt>
                <c:pt idx="54">
                  <c:v>4625299</c:v>
                </c:pt>
                <c:pt idx="55">
                  <c:v>4454515.8</c:v>
                </c:pt>
                <c:pt idx="56">
                  <c:v>4068560.2</c:v>
                </c:pt>
                <c:pt idx="57">
                  <c:v>7833410.2000000002</c:v>
                </c:pt>
                <c:pt idx="58">
                  <c:v>1821307.6</c:v>
                </c:pt>
                <c:pt idx="59">
                  <c:v>212580.4</c:v>
                </c:pt>
                <c:pt idx="60">
                  <c:v>230891.2</c:v>
                </c:pt>
                <c:pt idx="61">
                  <c:v>1826598</c:v>
                </c:pt>
                <c:pt idx="62">
                  <c:v>7716834.5999999996</c:v>
                </c:pt>
                <c:pt idx="63">
                  <c:v>3714040.4</c:v>
                </c:pt>
                <c:pt idx="64">
                  <c:v>140232.4</c:v>
                </c:pt>
                <c:pt idx="65">
                  <c:v>811211.6</c:v>
                </c:pt>
                <c:pt idx="66">
                  <c:v>806956.6</c:v>
                </c:pt>
                <c:pt idx="67">
                  <c:v>137705.79999999999</c:v>
                </c:pt>
                <c:pt idx="68">
                  <c:v>1309405.3999999999</c:v>
                </c:pt>
                <c:pt idx="69">
                  <c:v>88.8</c:v>
                </c:pt>
                <c:pt idx="70">
                  <c:v>124.8</c:v>
                </c:pt>
                <c:pt idx="71">
                  <c:v>1226837.8</c:v>
                </c:pt>
                <c:pt idx="72">
                  <c:v>72716.600000000006</c:v>
                </c:pt>
                <c:pt idx="73">
                  <c:v>846154.2</c:v>
                </c:pt>
                <c:pt idx="74">
                  <c:v>830270.2</c:v>
                </c:pt>
                <c:pt idx="75">
                  <c:v>70250.600000000006</c:v>
                </c:pt>
                <c:pt idx="76">
                  <c:v>199169.6</c:v>
                </c:pt>
                <c:pt idx="77">
                  <c:v>6449.8</c:v>
                </c:pt>
                <c:pt idx="78">
                  <c:v>10306.200000000001</c:v>
                </c:pt>
                <c:pt idx="79">
                  <c:v>171436.79999999999</c:v>
                </c:pt>
                <c:pt idx="80">
                  <c:v>8032.4</c:v>
                </c:pt>
                <c:pt idx="81">
                  <c:v>202362.4</c:v>
                </c:pt>
                <c:pt idx="82">
                  <c:v>206084.8</c:v>
                </c:pt>
                <c:pt idx="83">
                  <c:v>8950</c:v>
                </c:pt>
                <c:pt idx="84">
                  <c:v>476578.4</c:v>
                </c:pt>
                <c:pt idx="85">
                  <c:v>73978.8</c:v>
                </c:pt>
                <c:pt idx="86">
                  <c:v>71896.600000000006</c:v>
                </c:pt>
                <c:pt idx="87">
                  <c:v>444872.6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BD-47D7-8101-CA2D450BCEC0}"/>
            </c:ext>
          </c:extLst>
        </c:ser>
        <c:ser>
          <c:idx val="7"/>
          <c:order val="3"/>
          <c:tx>
            <c:strRef>
              <c:f>ddSky!$U$2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ddSky!$U$3:$U$290</c:f>
              <c:numCache>
                <c:formatCode>General</c:formatCode>
                <c:ptCount val="288"/>
                <c:pt idx="0">
                  <c:v>2280951.7999999998</c:v>
                </c:pt>
                <c:pt idx="1">
                  <c:v>2306242</c:v>
                </c:pt>
                <c:pt idx="2">
                  <c:v>2305735.6</c:v>
                </c:pt>
                <c:pt idx="3">
                  <c:v>2282013.7999999998</c:v>
                </c:pt>
                <c:pt idx="4">
                  <c:v>2294527</c:v>
                </c:pt>
                <c:pt idx="5">
                  <c:v>2276914.7999999998</c:v>
                </c:pt>
                <c:pt idx="6">
                  <c:v>2273149.4</c:v>
                </c:pt>
                <c:pt idx="7">
                  <c:v>2290128.7999999998</c:v>
                </c:pt>
                <c:pt idx="8">
                  <c:v>2294527</c:v>
                </c:pt>
                <c:pt idx="9">
                  <c:v>2276914.7999999998</c:v>
                </c:pt>
                <c:pt idx="10">
                  <c:v>2273149.4</c:v>
                </c:pt>
                <c:pt idx="11">
                  <c:v>2290128.7999999998</c:v>
                </c:pt>
                <c:pt idx="12">
                  <c:v>2280951.7999999998</c:v>
                </c:pt>
                <c:pt idx="13">
                  <c:v>2306242</c:v>
                </c:pt>
                <c:pt idx="14">
                  <c:v>2305735.6</c:v>
                </c:pt>
                <c:pt idx="15">
                  <c:v>2282013.7999999998</c:v>
                </c:pt>
                <c:pt idx="16">
                  <c:v>2278906.4</c:v>
                </c:pt>
                <c:pt idx="17">
                  <c:v>2327938.2000000002</c:v>
                </c:pt>
                <c:pt idx="18">
                  <c:v>2328609.6</c:v>
                </c:pt>
                <c:pt idx="19">
                  <c:v>2284009.2000000002</c:v>
                </c:pt>
                <c:pt idx="20">
                  <c:v>2328404.2000000002</c:v>
                </c:pt>
                <c:pt idx="21">
                  <c:v>2248504.4</c:v>
                </c:pt>
                <c:pt idx="22">
                  <c:v>2247799</c:v>
                </c:pt>
                <c:pt idx="23">
                  <c:v>2324385.2000000002</c:v>
                </c:pt>
                <c:pt idx="24">
                  <c:v>2328404.2000000002</c:v>
                </c:pt>
                <c:pt idx="25">
                  <c:v>2248504.4</c:v>
                </c:pt>
                <c:pt idx="26">
                  <c:v>2247799</c:v>
                </c:pt>
                <c:pt idx="27">
                  <c:v>2324385.2000000002</c:v>
                </c:pt>
                <c:pt idx="28">
                  <c:v>2278906.4</c:v>
                </c:pt>
                <c:pt idx="29">
                  <c:v>2327938.2000000002</c:v>
                </c:pt>
                <c:pt idx="30">
                  <c:v>2328609.6</c:v>
                </c:pt>
                <c:pt idx="31">
                  <c:v>2284009.2000000002</c:v>
                </c:pt>
                <c:pt idx="32">
                  <c:v>4794757</c:v>
                </c:pt>
                <c:pt idx="33">
                  <c:v>4794679</c:v>
                </c:pt>
                <c:pt idx="34">
                  <c:v>3440462.4</c:v>
                </c:pt>
                <c:pt idx="35">
                  <c:v>3457321.2</c:v>
                </c:pt>
                <c:pt idx="36">
                  <c:v>3464932.6</c:v>
                </c:pt>
                <c:pt idx="37">
                  <c:v>3430796.8</c:v>
                </c:pt>
                <c:pt idx="38">
                  <c:v>4792079.8</c:v>
                </c:pt>
                <c:pt idx="39">
                  <c:v>4763545.2</c:v>
                </c:pt>
                <c:pt idx="40">
                  <c:v>4806138</c:v>
                </c:pt>
                <c:pt idx="41">
                  <c:v>4791344</c:v>
                </c:pt>
                <c:pt idx="42">
                  <c:v>3439915.2</c:v>
                </c:pt>
                <c:pt idx="43">
                  <c:v>3453352.2</c:v>
                </c:pt>
                <c:pt idx="44">
                  <c:v>3459713.4</c:v>
                </c:pt>
                <c:pt idx="45">
                  <c:v>3427733</c:v>
                </c:pt>
                <c:pt idx="46">
                  <c:v>4780500.4000000004</c:v>
                </c:pt>
                <c:pt idx="47">
                  <c:v>4779947.4000000004</c:v>
                </c:pt>
                <c:pt idx="48">
                  <c:v>6545864.4000000004</c:v>
                </c:pt>
                <c:pt idx="49">
                  <c:v>6565041.2000000002</c:v>
                </c:pt>
                <c:pt idx="50">
                  <c:v>2723300.4</c:v>
                </c:pt>
                <c:pt idx="51">
                  <c:v>2765229.4</c:v>
                </c:pt>
                <c:pt idx="52">
                  <c:v>2760717.6</c:v>
                </c:pt>
                <c:pt idx="53">
                  <c:v>2724175.8</c:v>
                </c:pt>
                <c:pt idx="54">
                  <c:v>6533125.5999999996</c:v>
                </c:pt>
                <c:pt idx="55">
                  <c:v>6534620.2000000002</c:v>
                </c:pt>
                <c:pt idx="56">
                  <c:v>5717898.4000000004</c:v>
                </c:pt>
                <c:pt idx="57">
                  <c:v>5823490.2000000002</c:v>
                </c:pt>
                <c:pt idx="58">
                  <c:v>3051553.8</c:v>
                </c:pt>
                <c:pt idx="59">
                  <c:v>2910000.6</c:v>
                </c:pt>
                <c:pt idx="60">
                  <c:v>2919967.4</c:v>
                </c:pt>
                <c:pt idx="61">
                  <c:v>3047023.4</c:v>
                </c:pt>
                <c:pt idx="62">
                  <c:v>5804894.4000000004</c:v>
                </c:pt>
                <c:pt idx="63">
                  <c:v>5694695.7999999998</c:v>
                </c:pt>
                <c:pt idx="64">
                  <c:v>2281309.2000000002</c:v>
                </c:pt>
                <c:pt idx="65">
                  <c:v>2320950.6</c:v>
                </c:pt>
                <c:pt idx="66">
                  <c:v>2316154.7999999998</c:v>
                </c:pt>
                <c:pt idx="67">
                  <c:v>2281314.7999999998</c:v>
                </c:pt>
                <c:pt idx="68">
                  <c:v>2292555.2000000002</c:v>
                </c:pt>
                <c:pt idx="69">
                  <c:v>2261170.6</c:v>
                </c:pt>
                <c:pt idx="70">
                  <c:v>2261272.2000000002</c:v>
                </c:pt>
                <c:pt idx="71">
                  <c:v>2287603.4</c:v>
                </c:pt>
                <c:pt idx="72">
                  <c:v>2269402.4</c:v>
                </c:pt>
                <c:pt idx="73">
                  <c:v>2292495.4</c:v>
                </c:pt>
                <c:pt idx="74">
                  <c:v>2294844.2000000002</c:v>
                </c:pt>
                <c:pt idx="75">
                  <c:v>2267126.7999999998</c:v>
                </c:pt>
                <c:pt idx="76">
                  <c:v>2286353</c:v>
                </c:pt>
                <c:pt idx="77">
                  <c:v>2275294.4</c:v>
                </c:pt>
                <c:pt idx="78">
                  <c:v>2273955.7999999998</c:v>
                </c:pt>
                <c:pt idx="79">
                  <c:v>2288934.4</c:v>
                </c:pt>
                <c:pt idx="80">
                  <c:v>2277769.6</c:v>
                </c:pt>
                <c:pt idx="81">
                  <c:v>2290626.7999999998</c:v>
                </c:pt>
                <c:pt idx="82">
                  <c:v>2293976.2000000002</c:v>
                </c:pt>
                <c:pt idx="83">
                  <c:v>2274131</c:v>
                </c:pt>
                <c:pt idx="84">
                  <c:v>2272215.2000000002</c:v>
                </c:pt>
                <c:pt idx="85">
                  <c:v>2267803.6</c:v>
                </c:pt>
                <c:pt idx="86">
                  <c:v>2265444.7999999998</c:v>
                </c:pt>
                <c:pt idx="87">
                  <c:v>2275149.6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BBD-47D7-8101-CA2D450BCEC0}"/>
            </c:ext>
          </c:extLst>
        </c:ser>
        <c:ser>
          <c:idx val="9"/>
          <c:order val="4"/>
          <c:tx>
            <c:strRef>
              <c:f>ddSky!$W$2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ddSky!$W$3:$W$290</c:f>
              <c:numCache>
                <c:formatCode>General</c:formatCode>
                <c:ptCount val="288"/>
                <c:pt idx="0">
                  <c:v>280661</c:v>
                </c:pt>
                <c:pt idx="1">
                  <c:v>476379</c:v>
                </c:pt>
                <c:pt idx="2">
                  <c:v>484298.4</c:v>
                </c:pt>
                <c:pt idx="3">
                  <c:v>289313.59999999998</c:v>
                </c:pt>
                <c:pt idx="4">
                  <c:v>612475.4</c:v>
                </c:pt>
                <c:pt idx="5">
                  <c:v>28171.599999999999</c:v>
                </c:pt>
                <c:pt idx="6">
                  <c:v>25642.2</c:v>
                </c:pt>
                <c:pt idx="7">
                  <c:v>618872</c:v>
                </c:pt>
                <c:pt idx="8">
                  <c:v>612475.4</c:v>
                </c:pt>
                <c:pt idx="9">
                  <c:v>28171.599999999999</c:v>
                </c:pt>
                <c:pt idx="10">
                  <c:v>25642.2</c:v>
                </c:pt>
                <c:pt idx="11">
                  <c:v>618872</c:v>
                </c:pt>
                <c:pt idx="12">
                  <c:v>280661</c:v>
                </c:pt>
                <c:pt idx="13">
                  <c:v>476379</c:v>
                </c:pt>
                <c:pt idx="14">
                  <c:v>484298.4</c:v>
                </c:pt>
                <c:pt idx="15">
                  <c:v>289313.59999999998</c:v>
                </c:pt>
                <c:pt idx="16">
                  <c:v>316205.59999999998</c:v>
                </c:pt>
                <c:pt idx="17">
                  <c:v>573695.19999999995</c:v>
                </c:pt>
                <c:pt idx="18">
                  <c:v>541592.19999999995</c:v>
                </c:pt>
                <c:pt idx="19">
                  <c:v>308566.59999999998</c:v>
                </c:pt>
                <c:pt idx="20">
                  <c:v>2190763.2000000002</c:v>
                </c:pt>
                <c:pt idx="21">
                  <c:v>1801.6</c:v>
                </c:pt>
                <c:pt idx="22">
                  <c:v>1863.2</c:v>
                </c:pt>
                <c:pt idx="23">
                  <c:v>2088094</c:v>
                </c:pt>
                <c:pt idx="24">
                  <c:v>2190763.2000000002</c:v>
                </c:pt>
                <c:pt idx="25">
                  <c:v>1801.6</c:v>
                </c:pt>
                <c:pt idx="26">
                  <c:v>1863.2</c:v>
                </c:pt>
                <c:pt idx="27">
                  <c:v>2088094</c:v>
                </c:pt>
                <c:pt idx="28">
                  <c:v>316205.59999999998</c:v>
                </c:pt>
                <c:pt idx="29">
                  <c:v>573695.19999999995</c:v>
                </c:pt>
                <c:pt idx="30">
                  <c:v>541592.19999999995</c:v>
                </c:pt>
                <c:pt idx="31">
                  <c:v>308566.59999999998</c:v>
                </c:pt>
                <c:pt idx="32">
                  <c:v>1596416</c:v>
                </c:pt>
                <c:pt idx="33">
                  <c:v>1621117.2</c:v>
                </c:pt>
                <c:pt idx="34">
                  <c:v>873841</c:v>
                </c:pt>
                <c:pt idx="35">
                  <c:v>1225903.2</c:v>
                </c:pt>
                <c:pt idx="36">
                  <c:v>1341229.8</c:v>
                </c:pt>
                <c:pt idx="37">
                  <c:v>918883.8</c:v>
                </c:pt>
                <c:pt idx="38">
                  <c:v>1433019.2</c:v>
                </c:pt>
                <c:pt idx="39">
                  <c:v>1588622.8</c:v>
                </c:pt>
                <c:pt idx="40">
                  <c:v>1574997.6</c:v>
                </c:pt>
                <c:pt idx="41">
                  <c:v>1644702.4</c:v>
                </c:pt>
                <c:pt idx="42">
                  <c:v>909892.6</c:v>
                </c:pt>
                <c:pt idx="43">
                  <c:v>1240252.6000000001</c:v>
                </c:pt>
                <c:pt idx="44">
                  <c:v>1321977.3999999999</c:v>
                </c:pt>
                <c:pt idx="45">
                  <c:v>879043.6</c:v>
                </c:pt>
                <c:pt idx="46">
                  <c:v>1503913.6</c:v>
                </c:pt>
                <c:pt idx="47">
                  <c:v>1524294.8</c:v>
                </c:pt>
                <c:pt idx="48">
                  <c:v>2406683.2000000002</c:v>
                </c:pt>
                <c:pt idx="49">
                  <c:v>2101377.7999999998</c:v>
                </c:pt>
                <c:pt idx="50">
                  <c:v>59260.800000000003</c:v>
                </c:pt>
                <c:pt idx="51">
                  <c:v>2267009.2000000002</c:v>
                </c:pt>
                <c:pt idx="52">
                  <c:v>2354631.4</c:v>
                </c:pt>
                <c:pt idx="53">
                  <c:v>59520.800000000003</c:v>
                </c:pt>
                <c:pt idx="54">
                  <c:v>2223727.4</c:v>
                </c:pt>
                <c:pt idx="55">
                  <c:v>2059895</c:v>
                </c:pt>
                <c:pt idx="56">
                  <c:v>2122602.4</c:v>
                </c:pt>
                <c:pt idx="57">
                  <c:v>2976620.8</c:v>
                </c:pt>
                <c:pt idx="58">
                  <c:v>2727996.2</c:v>
                </c:pt>
                <c:pt idx="59">
                  <c:v>727180.2</c:v>
                </c:pt>
                <c:pt idx="60">
                  <c:v>681264.8</c:v>
                </c:pt>
                <c:pt idx="61">
                  <c:v>2742301.2</c:v>
                </c:pt>
                <c:pt idx="62">
                  <c:v>2983773.2</c:v>
                </c:pt>
                <c:pt idx="63">
                  <c:v>2002694.6</c:v>
                </c:pt>
                <c:pt idx="64">
                  <c:v>293659.59999999998</c:v>
                </c:pt>
                <c:pt idx="65">
                  <c:v>549374.19999999995</c:v>
                </c:pt>
                <c:pt idx="66">
                  <c:v>548032.6</c:v>
                </c:pt>
                <c:pt idx="67">
                  <c:v>285968.8</c:v>
                </c:pt>
                <c:pt idx="68">
                  <c:v>514585.59999999998</c:v>
                </c:pt>
                <c:pt idx="69">
                  <c:v>3481.6</c:v>
                </c:pt>
                <c:pt idx="70">
                  <c:v>4198</c:v>
                </c:pt>
                <c:pt idx="71">
                  <c:v>483202.6</c:v>
                </c:pt>
                <c:pt idx="72">
                  <c:v>274317.8</c:v>
                </c:pt>
                <c:pt idx="73">
                  <c:v>2339292.7999999998</c:v>
                </c:pt>
                <c:pt idx="74">
                  <c:v>2348114.4</c:v>
                </c:pt>
                <c:pt idx="75">
                  <c:v>267857.59999999998</c:v>
                </c:pt>
                <c:pt idx="76">
                  <c:v>610260</c:v>
                </c:pt>
                <c:pt idx="77">
                  <c:v>20707</c:v>
                </c:pt>
                <c:pt idx="78">
                  <c:v>20376.2</c:v>
                </c:pt>
                <c:pt idx="79">
                  <c:v>678148.2</c:v>
                </c:pt>
                <c:pt idx="80">
                  <c:v>19139.2</c:v>
                </c:pt>
                <c:pt idx="81">
                  <c:v>661074.80000000005</c:v>
                </c:pt>
                <c:pt idx="82">
                  <c:v>577081</c:v>
                </c:pt>
                <c:pt idx="83">
                  <c:v>19947.2</c:v>
                </c:pt>
                <c:pt idx="84">
                  <c:v>1484421.8</c:v>
                </c:pt>
                <c:pt idx="85">
                  <c:v>354522.4</c:v>
                </c:pt>
                <c:pt idx="86">
                  <c:v>279647.8</c:v>
                </c:pt>
                <c:pt idx="87">
                  <c:v>1387370.8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BBD-47D7-8101-CA2D450BC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ddSky!$L$632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76A-4B26-AE76-D51D2CFE36FF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6A-4B26-AE76-D51D2CFE36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ddSky!$M$628:$R$628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ddSky!$M$632:$R$632</c:f>
              <c:numCache>
                <c:formatCode>0%</c:formatCode>
                <c:ptCount val="6"/>
                <c:pt idx="0">
                  <c:v>-2.5804733323242264</c:v>
                </c:pt>
                <c:pt idx="1">
                  <c:v>-2.5815595356613086</c:v>
                </c:pt>
                <c:pt idx="2">
                  <c:v>-2.4464089826950306</c:v>
                </c:pt>
                <c:pt idx="3">
                  <c:v>-292574.87922891387</c:v>
                </c:pt>
                <c:pt idx="4">
                  <c:v>0.18187932179252628</c:v>
                </c:pt>
                <c:pt idx="5">
                  <c:v>-2436.2072517701922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6A-4B26-AE76-D51D2CFE36FF}"/>
            </c:ext>
          </c:extLst>
        </c:ser>
        <c:ser>
          <c:idx val="1"/>
          <c:order val="1"/>
          <c:tx>
            <c:strRef>
              <c:f>ddSky!$L$631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ddSky!$M$631:$R$631</c:f>
              <c:numCache>
                <c:formatCode>0%</c:formatCode>
                <c:ptCount val="6"/>
                <c:pt idx="0">
                  <c:v>0.72801623025526396</c:v>
                </c:pt>
                <c:pt idx="1">
                  <c:v>0.7229804585056161</c:v>
                </c:pt>
                <c:pt idx="2">
                  <c:v>0.82617568704369859</c:v>
                </c:pt>
                <c:pt idx="3">
                  <c:v>0.91989521866383994</c:v>
                </c:pt>
                <c:pt idx="4">
                  <c:v>0.19547108205837269</c:v>
                </c:pt>
                <c:pt idx="5">
                  <c:v>0.82882061739860924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6A-4B26-AE76-D51D2CFE36FF}"/>
            </c:ext>
          </c:extLst>
        </c:ser>
        <c:ser>
          <c:idx val="2"/>
          <c:order val="2"/>
          <c:tx>
            <c:strRef>
              <c:f>ddSky!$L$630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ddSky!$M$630:$R$630</c:f>
              <c:numCache>
                <c:formatCode>0%</c:formatCode>
                <c:ptCount val="6"/>
                <c:pt idx="0">
                  <c:v>0.74696794498255681</c:v>
                </c:pt>
                <c:pt idx="1">
                  <c:v>0.73592071921083024</c:v>
                </c:pt>
                <c:pt idx="2">
                  <c:v>0.92391915528672264</c:v>
                </c:pt>
                <c:pt idx="3">
                  <c:v>0.96499664611053204</c:v>
                </c:pt>
                <c:pt idx="4">
                  <c:v>0.12133058748661792</c:v>
                </c:pt>
                <c:pt idx="5">
                  <c:v>0.95880906788217679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6A-4B26-AE76-D51D2CFE36FF}"/>
            </c:ext>
          </c:extLst>
        </c:ser>
        <c:ser>
          <c:idx val="3"/>
          <c:order val="3"/>
          <c:tx>
            <c:strRef>
              <c:f>ddSky!$L$633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ddSky!$M$633:$R$633</c:f>
              <c:numCache>
                <c:formatCode>0%</c:formatCode>
                <c:ptCount val="6"/>
                <c:pt idx="0">
                  <c:v>0.89219952936582059</c:v>
                </c:pt>
                <c:pt idx="1">
                  <c:v>0.8921778842735022</c:v>
                </c:pt>
                <c:pt idx="2">
                  <c:v>0.88294195663727004</c:v>
                </c:pt>
                <c:pt idx="3">
                  <c:v>0.99263561856131621</c:v>
                </c:pt>
                <c:pt idx="4">
                  <c:v>0.1953732078950958</c:v>
                </c:pt>
                <c:pt idx="5">
                  <c:v>0.97338080048323528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6A-4B26-AE76-D51D2CFE3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ddSky!$AC$955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ddSky!$AD$955:$AI$955</c:f>
              <c:numCache>
                <c:formatCode>0%</c:formatCode>
                <c:ptCount val="6"/>
                <c:pt idx="0">
                  <c:v>-0.41485446138594345</c:v>
                </c:pt>
                <c:pt idx="1">
                  <c:v>-0.34525440852895112</c:v>
                </c:pt>
                <c:pt idx="2">
                  <c:v>-0.52124701759537639</c:v>
                </c:pt>
                <c:pt idx="3">
                  <c:v>-0.17458300714535527</c:v>
                </c:pt>
                <c:pt idx="4">
                  <c:v>-0.1160051385743201</c:v>
                </c:pt>
                <c:pt idx="5">
                  <c:v>-2.991198777640911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1-4E2E-9E51-DA91822C0DA9}"/>
            </c:ext>
          </c:extLst>
        </c:ser>
        <c:ser>
          <c:idx val="2"/>
          <c:order val="1"/>
          <c:tx>
            <c:strRef>
              <c:f>ddSky!$AC$954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ddSky!$AD$954:$AI$954</c:f>
              <c:numCache>
                <c:formatCode>0%</c:formatCode>
                <c:ptCount val="6"/>
                <c:pt idx="0">
                  <c:v>0.88459682900568493</c:v>
                </c:pt>
                <c:pt idx="1">
                  <c:v>0.88568369097601929</c:v>
                </c:pt>
                <c:pt idx="2">
                  <c:v>0.91024464882836509</c:v>
                </c:pt>
                <c:pt idx="3">
                  <c:v>0.88915759902741542</c:v>
                </c:pt>
                <c:pt idx="4">
                  <c:v>0.9339332876463875</c:v>
                </c:pt>
                <c:pt idx="5">
                  <c:v>0.76067370221843322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51-4E2E-9E51-DA91822C0DA9}"/>
            </c:ext>
          </c:extLst>
        </c:ser>
        <c:ser>
          <c:idx val="3"/>
          <c:order val="2"/>
          <c:tx>
            <c:strRef>
              <c:f>ddSky!$AC$952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ddSky!$AD$952:$AI$952</c:f>
              <c:numCache>
                <c:formatCode>0%</c:formatCode>
                <c:ptCount val="6"/>
                <c:pt idx="0">
                  <c:v>0.86493564904165154</c:v>
                </c:pt>
                <c:pt idx="1">
                  <c:v>0.86262574594245722</c:v>
                </c:pt>
                <c:pt idx="2">
                  <c:v>0.87812193021364437</c:v>
                </c:pt>
                <c:pt idx="3">
                  <c:v>0.88757798181831749</c:v>
                </c:pt>
                <c:pt idx="4">
                  <c:v>0.9084924910992519</c:v>
                </c:pt>
                <c:pt idx="5">
                  <c:v>0.71506959389919478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51-4E2E-9E51-DA91822C0DA9}"/>
            </c:ext>
          </c:extLst>
        </c:ser>
        <c:ser>
          <c:idx val="1"/>
          <c:order val="3"/>
          <c:tx>
            <c:strRef>
              <c:f>ddSky!$AC$951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ddSky!$AD$951:$AI$951</c:f>
              <c:numCache>
                <c:formatCode>0%</c:formatCode>
                <c:ptCount val="6"/>
                <c:pt idx="0">
                  <c:v>0.88275681882778956</c:v>
                </c:pt>
                <c:pt idx="1">
                  <c:v>0.88844783008069017</c:v>
                </c:pt>
                <c:pt idx="2">
                  <c:v>0.88234504679092396</c:v>
                </c:pt>
                <c:pt idx="3">
                  <c:v>0.89077469323841807</c:v>
                </c:pt>
                <c:pt idx="4">
                  <c:v>0.89519206607217194</c:v>
                </c:pt>
                <c:pt idx="5">
                  <c:v>0.83734705125632891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51-4E2E-9E51-DA91822C0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ddSky!$AC$956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ddSky!$AD$956:$AI$956</c:f>
              <c:numCache>
                <c:formatCode>0%</c:formatCode>
                <c:ptCount val="6"/>
                <c:pt idx="0">
                  <c:v>0.86598970551451648</c:v>
                </c:pt>
                <c:pt idx="1">
                  <c:v>0.87291329060452516</c:v>
                </c:pt>
                <c:pt idx="2">
                  <c:v>0.87370582157002008</c:v>
                </c:pt>
                <c:pt idx="3">
                  <c:v>0.87246513311357443</c:v>
                </c:pt>
                <c:pt idx="4">
                  <c:v>0.87852705512842966</c:v>
                </c:pt>
                <c:pt idx="5">
                  <c:v>0.82298077248435952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9-4A0F-BF6F-AC3CDEBB2FF3}"/>
            </c:ext>
          </c:extLst>
        </c:ser>
        <c:ser>
          <c:idx val="0"/>
          <c:order val="1"/>
          <c:tx>
            <c:strRef>
              <c:f>ddSky!$AC$957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ddSky!$AD$957:$AI$957</c:f>
              <c:numCache>
                <c:formatCode>0%</c:formatCode>
                <c:ptCount val="6"/>
                <c:pt idx="0">
                  <c:v>0.9162910454543356</c:v>
                </c:pt>
                <c:pt idx="1">
                  <c:v>0.9195169090330203</c:v>
                </c:pt>
                <c:pt idx="2">
                  <c:v>0.89962349723273172</c:v>
                </c:pt>
                <c:pt idx="3">
                  <c:v>0.92739381348810512</c:v>
                </c:pt>
                <c:pt idx="4">
                  <c:v>0.92852208795965663</c:v>
                </c:pt>
                <c:pt idx="5">
                  <c:v>0.86607960880026824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A9-4A0F-BF6F-AC3CDEBB2FF3}"/>
            </c:ext>
          </c:extLst>
        </c:ser>
        <c:ser>
          <c:idx val="2"/>
          <c:order val="2"/>
          <c:tx>
            <c:strRef>
              <c:f>ddSky!$AC$958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ddSky!$AD$958:$AI$958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A9-4A0F-BF6F-AC3CDEBB2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ddSky!$AK$2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ddSky!$AK$3:$AK$290</c:f>
              <c:numCache>
                <c:formatCode>General</c:formatCode>
                <c:ptCount val="288"/>
                <c:pt idx="0">
                  <c:v>3.891207120008767</c:v>
                </c:pt>
                <c:pt idx="1">
                  <c:v>0.24232955840416251</c:v>
                </c:pt>
                <c:pt idx="2">
                  <c:v>0.24072027481161051</c:v>
                </c:pt>
                <c:pt idx="3">
                  <c:v>3.6119456469081341</c:v>
                </c:pt>
                <c:pt idx="4">
                  <c:v>4.0935280086938288</c:v>
                </c:pt>
                <c:pt idx="5">
                  <c:v>0.25081067057326428</c:v>
                </c:pt>
                <c:pt idx="6">
                  <c:v>0.25109581281431009</c:v>
                </c:pt>
                <c:pt idx="7">
                  <c:v>3.9524707435164599</c:v>
                </c:pt>
                <c:pt idx="8">
                  <c:v>3.9436574810184539</c:v>
                </c:pt>
                <c:pt idx="9">
                  <c:v>0.24186430517584079</c:v>
                </c:pt>
                <c:pt idx="10">
                  <c:v>0.24475644282065331</c:v>
                </c:pt>
                <c:pt idx="11">
                  <c:v>3.9014060887042432</c:v>
                </c:pt>
                <c:pt idx="12">
                  <c:v>4.0439458079636097</c:v>
                </c:pt>
                <c:pt idx="13">
                  <c:v>0.24677044120617209</c:v>
                </c:pt>
                <c:pt idx="14">
                  <c:v>0.2458847797475755</c:v>
                </c:pt>
                <c:pt idx="15">
                  <c:v>3.8880716717801991</c:v>
                </c:pt>
                <c:pt idx="16">
                  <c:v>4.6367457649670536</c:v>
                </c:pt>
                <c:pt idx="17">
                  <c:v>0.24621360180899499</c:v>
                </c:pt>
                <c:pt idx="18">
                  <c:v>0.24191873557865609</c:v>
                </c:pt>
                <c:pt idx="19">
                  <c:v>4.1335968436207624</c:v>
                </c:pt>
                <c:pt idx="20">
                  <c:v>4.7087790641933678</c:v>
                </c:pt>
                <c:pt idx="21">
                  <c:v>0.25046665421687059</c:v>
                </c:pt>
                <c:pt idx="22">
                  <c:v>0.24419019417837259</c:v>
                </c:pt>
                <c:pt idx="23">
                  <c:v>4.1502536863088606</c:v>
                </c:pt>
                <c:pt idx="24">
                  <c:v>4.6926122731994839</c:v>
                </c:pt>
                <c:pt idx="25">
                  <c:v>0.2495748129673302</c:v>
                </c:pt>
                <c:pt idx="26">
                  <c:v>0.24807639759965239</c:v>
                </c:pt>
                <c:pt idx="27">
                  <c:v>4.2254820067901164</c:v>
                </c:pt>
                <c:pt idx="28">
                  <c:v>4.752124949824065</c:v>
                </c:pt>
                <c:pt idx="29">
                  <c:v>0.25633617779240009</c:v>
                </c:pt>
                <c:pt idx="30">
                  <c:v>0.2498872098512947</c:v>
                </c:pt>
                <c:pt idx="31">
                  <c:v>4.2023250822443519</c:v>
                </c:pt>
                <c:pt idx="32">
                  <c:v>11.921411294071</c:v>
                </c:pt>
                <c:pt idx="33">
                  <c:v>12.01604343098588</c:v>
                </c:pt>
                <c:pt idx="34">
                  <c:v>0.30864591007120901</c:v>
                </c:pt>
                <c:pt idx="35">
                  <c:v>5.3973650420084596</c:v>
                </c:pt>
                <c:pt idx="36">
                  <c:v>4.9760214449372144</c:v>
                </c:pt>
                <c:pt idx="37">
                  <c:v>0.31343812281265848</c:v>
                </c:pt>
                <c:pt idx="38">
                  <c:v>11.04397555156611</c:v>
                </c:pt>
                <c:pt idx="39">
                  <c:v>11.529342725779861</c:v>
                </c:pt>
                <c:pt idx="40">
                  <c:v>12.118514663586391</c:v>
                </c:pt>
                <c:pt idx="41">
                  <c:v>12.269198934966701</c:v>
                </c:pt>
                <c:pt idx="42">
                  <c:v>0.31336889658123263</c:v>
                </c:pt>
                <c:pt idx="43">
                  <c:v>5.4747548914048823</c:v>
                </c:pt>
                <c:pt idx="44">
                  <c:v>4.9074033747892827</c:v>
                </c:pt>
                <c:pt idx="45">
                  <c:v>0.31548543758690351</c:v>
                </c:pt>
                <c:pt idx="46">
                  <c:v>10.747400298202409</c:v>
                </c:pt>
                <c:pt idx="47">
                  <c:v>11.051331975404169</c:v>
                </c:pt>
                <c:pt idx="48">
                  <c:v>12.0421721839346</c:v>
                </c:pt>
                <c:pt idx="49">
                  <c:v>12.07837036545388</c:v>
                </c:pt>
                <c:pt idx="50">
                  <c:v>0.31199936699122188</c:v>
                </c:pt>
                <c:pt idx="51">
                  <c:v>5.4253567236009994</c:v>
                </c:pt>
                <c:pt idx="52">
                  <c:v>4.9079118718393149</c:v>
                </c:pt>
                <c:pt idx="53">
                  <c:v>0.31348511455580591</c:v>
                </c:pt>
                <c:pt idx="54">
                  <c:v>10.88317318460904</c:v>
                </c:pt>
                <c:pt idx="55">
                  <c:v>11.218870346108449</c:v>
                </c:pt>
                <c:pt idx="56">
                  <c:v>12.162898082612079</c:v>
                </c:pt>
                <c:pt idx="57">
                  <c:v>12.133438188256701</c:v>
                </c:pt>
                <c:pt idx="58">
                  <c:v>0.32285024407319718</c:v>
                </c:pt>
                <c:pt idx="59">
                  <c:v>5.3865601880010221</c:v>
                </c:pt>
                <c:pt idx="60">
                  <c:v>4.9430676531046629</c:v>
                </c:pt>
                <c:pt idx="61">
                  <c:v>0.30831356500275431</c:v>
                </c:pt>
                <c:pt idx="62">
                  <c:v>10.941685182787481</c:v>
                </c:pt>
                <c:pt idx="63">
                  <c:v>11.159072989970451</c:v>
                </c:pt>
                <c:pt idx="64">
                  <c:v>4.2211960690096024</c:v>
                </c:pt>
                <c:pt idx="65">
                  <c:v>0.2457906594034284</c:v>
                </c:pt>
                <c:pt idx="66">
                  <c:v>0.24516665516421191</c:v>
                </c:pt>
                <c:pt idx="67">
                  <c:v>3.9601036454085259</c:v>
                </c:pt>
                <c:pt idx="68">
                  <c:v>4.2391913088038562</c:v>
                </c:pt>
                <c:pt idx="69">
                  <c:v>0.24819604395888739</c:v>
                </c:pt>
                <c:pt idx="70">
                  <c:v>0.24469336206093431</c:v>
                </c:pt>
                <c:pt idx="71">
                  <c:v>3.8635880778077989</c:v>
                </c:pt>
                <c:pt idx="72">
                  <c:v>2.593019232852384</c:v>
                </c:pt>
                <c:pt idx="73">
                  <c:v>0.2476122671738267</c:v>
                </c:pt>
                <c:pt idx="74">
                  <c:v>0.25790714593604208</c:v>
                </c:pt>
                <c:pt idx="75">
                  <c:v>2.746097736014053</c:v>
                </c:pt>
                <c:pt idx="76">
                  <c:v>2.5422973752021791</c:v>
                </c:pt>
                <c:pt idx="77">
                  <c:v>0.25352539261803031</c:v>
                </c:pt>
                <c:pt idx="78">
                  <c:v>0.25313454158604137</c:v>
                </c:pt>
                <c:pt idx="79">
                  <c:v>2.791886612772942</c:v>
                </c:pt>
                <c:pt idx="80">
                  <c:v>0.25080220201052722</c:v>
                </c:pt>
                <c:pt idx="81">
                  <c:v>2.6401362759526821</c:v>
                </c:pt>
                <c:pt idx="82">
                  <c:v>2.5351527996361249</c:v>
                </c:pt>
                <c:pt idx="83">
                  <c:v>0.25140310572460289</c:v>
                </c:pt>
                <c:pt idx="84">
                  <c:v>0.25546822105534372</c:v>
                </c:pt>
                <c:pt idx="85">
                  <c:v>2.679698808630929</c:v>
                </c:pt>
                <c:pt idx="86">
                  <c:v>2.5272961984388531</c:v>
                </c:pt>
                <c:pt idx="87">
                  <c:v>0.25231980839744211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E9-4D2C-9D6B-2BB7DC8E171E}"/>
            </c:ext>
          </c:extLst>
        </c:ser>
        <c:ser>
          <c:idx val="3"/>
          <c:order val="1"/>
          <c:tx>
            <c:strRef>
              <c:f>ddSky!$AN$2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ddSky!$AN$3:$AN$290</c:f>
              <c:numCache>
                <c:formatCode>General</c:formatCode>
                <c:ptCount val="288"/>
                <c:pt idx="0">
                  <c:v>1.694101541402051</c:v>
                </c:pt>
                <c:pt idx="1">
                  <c:v>0.26784860900370411</c:v>
                </c:pt>
                <c:pt idx="2">
                  <c:v>0.26645700480439688</c:v>
                </c:pt>
                <c:pt idx="3">
                  <c:v>1.746893868793268</c:v>
                </c:pt>
                <c:pt idx="4">
                  <c:v>1.814383284799987</c:v>
                </c:pt>
                <c:pt idx="5">
                  <c:v>0.2838287914055399</c:v>
                </c:pt>
                <c:pt idx="6">
                  <c:v>0.28890029780450283</c:v>
                </c:pt>
                <c:pt idx="7">
                  <c:v>1.879491373000201</c:v>
                </c:pt>
                <c:pt idx="8">
                  <c:v>1.8319087114010471</c:v>
                </c:pt>
                <c:pt idx="9">
                  <c:v>0.28157106279977601</c:v>
                </c:pt>
                <c:pt idx="10">
                  <c:v>0.29071773359901271</c:v>
                </c:pt>
                <c:pt idx="11">
                  <c:v>1.884662117203697</c:v>
                </c:pt>
                <c:pt idx="12">
                  <c:v>1.8250476938032081</c:v>
                </c:pt>
                <c:pt idx="13">
                  <c:v>0.28626065920107069</c:v>
                </c:pt>
                <c:pt idx="14">
                  <c:v>0.27969589839340192</c:v>
                </c:pt>
                <c:pt idx="15">
                  <c:v>1.8242191995959729</c:v>
                </c:pt>
                <c:pt idx="16">
                  <c:v>1.7812676994013601</c:v>
                </c:pt>
                <c:pt idx="17">
                  <c:v>0.26338778599747459</c:v>
                </c:pt>
                <c:pt idx="18">
                  <c:v>0.27047319679986692</c:v>
                </c:pt>
                <c:pt idx="19">
                  <c:v>1.8613651992054661</c:v>
                </c:pt>
                <c:pt idx="20">
                  <c:v>1.918738162808586</c:v>
                </c:pt>
                <c:pt idx="21">
                  <c:v>0.27841271819779639</c:v>
                </c:pt>
                <c:pt idx="22">
                  <c:v>0.28453037339495502</c:v>
                </c:pt>
                <c:pt idx="23">
                  <c:v>1.982078759197611</c:v>
                </c:pt>
                <c:pt idx="24">
                  <c:v>1.780089153995505</c:v>
                </c:pt>
                <c:pt idx="25">
                  <c:v>0.2693253186007496</c:v>
                </c:pt>
                <c:pt idx="26">
                  <c:v>0.26885254879598508</c:v>
                </c:pt>
                <c:pt idx="27">
                  <c:v>1.8362144489947241</c:v>
                </c:pt>
                <c:pt idx="28">
                  <c:v>1.7737728733976841</c:v>
                </c:pt>
                <c:pt idx="29">
                  <c:v>0.27167130120215011</c:v>
                </c:pt>
                <c:pt idx="30">
                  <c:v>0.2771953574032523</c:v>
                </c:pt>
                <c:pt idx="31">
                  <c:v>1.948537847201806</c:v>
                </c:pt>
                <c:pt idx="32">
                  <c:v>47.867100519791713</c:v>
                </c:pt>
                <c:pt idx="33">
                  <c:v>24.76636687899008</c:v>
                </c:pt>
                <c:pt idx="34">
                  <c:v>0.34539096140651959</c:v>
                </c:pt>
                <c:pt idx="35">
                  <c:v>25.978017512400399</c:v>
                </c:pt>
                <c:pt idx="36">
                  <c:v>28.118233080004579</c:v>
                </c:pt>
                <c:pt idx="37">
                  <c:v>0.35259669059305448</c:v>
                </c:pt>
                <c:pt idx="38">
                  <c:v>24.007198442792291</c:v>
                </c:pt>
                <c:pt idx="39">
                  <c:v>46.048969731200494</c:v>
                </c:pt>
                <c:pt idx="40">
                  <c:v>47.565104913007232</c:v>
                </c:pt>
                <c:pt idx="41">
                  <c:v>24.73148403140949</c:v>
                </c:pt>
                <c:pt idx="42">
                  <c:v>0.34628327979589812</c:v>
                </c:pt>
                <c:pt idx="43">
                  <c:v>26.265546016203011</c:v>
                </c:pt>
                <c:pt idx="44">
                  <c:v>28.189519254403422</c:v>
                </c:pt>
                <c:pt idx="45">
                  <c:v>0.34728508120169871</c:v>
                </c:pt>
                <c:pt idx="46">
                  <c:v>23.554646034404868</c:v>
                </c:pt>
                <c:pt idx="47">
                  <c:v>46.183149056002733</c:v>
                </c:pt>
                <c:pt idx="48">
                  <c:v>47.657300251198457</c:v>
                </c:pt>
                <c:pt idx="49">
                  <c:v>24.588327984005449</c:v>
                </c:pt>
                <c:pt idx="50">
                  <c:v>0.3466450554027688</c:v>
                </c:pt>
                <c:pt idx="51">
                  <c:v>26.55032945479034</c:v>
                </c:pt>
                <c:pt idx="52">
                  <c:v>28.146434609807329</c:v>
                </c:pt>
                <c:pt idx="53">
                  <c:v>0.34839523480040951</c:v>
                </c:pt>
                <c:pt idx="54">
                  <c:v>23.51212861540262</c:v>
                </c:pt>
                <c:pt idx="55">
                  <c:v>46.330757616605837</c:v>
                </c:pt>
                <c:pt idx="56">
                  <c:v>47.617477792408323</c:v>
                </c:pt>
                <c:pt idx="57">
                  <c:v>24.741010617994469</c:v>
                </c:pt>
                <c:pt idx="58">
                  <c:v>0.34795896500581869</c:v>
                </c:pt>
                <c:pt idx="59">
                  <c:v>26.27181269379798</c:v>
                </c:pt>
                <c:pt idx="60">
                  <c:v>28.23006838259171</c:v>
                </c:pt>
                <c:pt idx="61">
                  <c:v>0.34882226058980448</c:v>
                </c:pt>
                <c:pt idx="62">
                  <c:v>23.664379824406929</c:v>
                </c:pt>
                <c:pt idx="63">
                  <c:v>45.391903231001933</c:v>
                </c:pt>
                <c:pt idx="64">
                  <c:v>2.154278234596132</c:v>
                </c:pt>
                <c:pt idx="65">
                  <c:v>0.28176405320409681</c:v>
                </c:pt>
                <c:pt idx="66">
                  <c:v>0.28027878920547672</c:v>
                </c:pt>
                <c:pt idx="67">
                  <c:v>1.965203603601549</c:v>
                </c:pt>
                <c:pt idx="68">
                  <c:v>2.1691931562032551</c:v>
                </c:pt>
                <c:pt idx="69">
                  <c:v>0.28669965179287832</c:v>
                </c:pt>
                <c:pt idx="70">
                  <c:v>0.28455358279752541</c:v>
                </c:pt>
                <c:pt idx="71">
                  <c:v>2.019313880807021</c:v>
                </c:pt>
                <c:pt idx="72">
                  <c:v>1.479470514791319</c:v>
                </c:pt>
                <c:pt idx="73">
                  <c:v>0.28557147720130149</c:v>
                </c:pt>
                <c:pt idx="74">
                  <c:v>0.28972829319536691</c:v>
                </c:pt>
                <c:pt idx="75">
                  <c:v>1.2566669350024311</c:v>
                </c:pt>
                <c:pt idx="76">
                  <c:v>1.462966654193588</c:v>
                </c:pt>
                <c:pt idx="77">
                  <c:v>0.27578838279587209</c:v>
                </c:pt>
                <c:pt idx="78">
                  <c:v>0.28757556341006418</c:v>
                </c:pt>
                <c:pt idx="79">
                  <c:v>1.233766360796289</c:v>
                </c:pt>
                <c:pt idx="80">
                  <c:v>0.27818166220094998</c:v>
                </c:pt>
                <c:pt idx="81">
                  <c:v>1.214477136800997</c:v>
                </c:pt>
                <c:pt idx="82">
                  <c:v>1.1506076064019</c:v>
                </c:pt>
                <c:pt idx="83">
                  <c:v>0.27006192819681019</c:v>
                </c:pt>
                <c:pt idx="84">
                  <c:v>0.2801484322058968</c:v>
                </c:pt>
                <c:pt idx="85">
                  <c:v>1.2197692031972109</c:v>
                </c:pt>
                <c:pt idx="86">
                  <c:v>1.136938342999201</c:v>
                </c:pt>
                <c:pt idx="87">
                  <c:v>0.270864085201174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E9-4D2C-9D6B-2BB7DC8E171E}"/>
            </c:ext>
          </c:extLst>
        </c:ser>
        <c:ser>
          <c:idx val="5"/>
          <c:order val="2"/>
          <c:tx>
            <c:strRef>
              <c:f>ddSky!$AP$2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ddSky!$AP$3:$AP$290</c:f>
              <c:numCache>
                <c:formatCode>General</c:formatCode>
                <c:ptCount val="288"/>
                <c:pt idx="0">
                  <c:v>10.85290517653339</c:v>
                </c:pt>
                <c:pt idx="1">
                  <c:v>8.4769671177491485E-2</c:v>
                </c:pt>
                <c:pt idx="2">
                  <c:v>8.3040754403918962E-2</c:v>
                </c:pt>
                <c:pt idx="3">
                  <c:v>10.25738327545114</c:v>
                </c:pt>
                <c:pt idx="4">
                  <c:v>11.055711118085309</c:v>
                </c:pt>
                <c:pt idx="5">
                  <c:v>8.7937944615259722E-2</c:v>
                </c:pt>
                <c:pt idx="6">
                  <c:v>8.9921197574585623E-2</c:v>
                </c:pt>
                <c:pt idx="7">
                  <c:v>10.575306341610849</c:v>
                </c:pt>
                <c:pt idx="8">
                  <c:v>10.638889999035751</c:v>
                </c:pt>
                <c:pt idx="9">
                  <c:v>9.1431533684954006E-2</c:v>
                </c:pt>
                <c:pt idx="10">
                  <c:v>9.1626416984945475E-2</c:v>
                </c:pt>
                <c:pt idx="11">
                  <c:v>10.21435733400285</c:v>
                </c:pt>
                <c:pt idx="12">
                  <c:v>10.77016767999157</c:v>
                </c:pt>
                <c:pt idx="13">
                  <c:v>8.6651437217369634E-2</c:v>
                </c:pt>
                <c:pt idx="14">
                  <c:v>8.7990135746076642E-2</c:v>
                </c:pt>
                <c:pt idx="15">
                  <c:v>10.268065858772021</c:v>
                </c:pt>
                <c:pt idx="16">
                  <c:v>11.63086232338101</c:v>
                </c:pt>
                <c:pt idx="17">
                  <c:v>8.9053704962134342E-2</c:v>
                </c:pt>
                <c:pt idx="18">
                  <c:v>8.5282187629491066E-2</c:v>
                </c:pt>
                <c:pt idx="19">
                  <c:v>11.8607960592024</c:v>
                </c:pt>
                <c:pt idx="20">
                  <c:v>11.67213632385246</c:v>
                </c:pt>
                <c:pt idx="21">
                  <c:v>8.8789764558896381E-2</c:v>
                </c:pt>
                <c:pt idx="22">
                  <c:v>8.6115886922925683E-2</c:v>
                </c:pt>
                <c:pt idx="23">
                  <c:v>11.855648274766279</c:v>
                </c:pt>
                <c:pt idx="24">
                  <c:v>11.77062263265252</c:v>
                </c:pt>
                <c:pt idx="25">
                  <c:v>8.9588832389563305E-2</c:v>
                </c:pt>
                <c:pt idx="26">
                  <c:v>8.7092140782624436E-2</c:v>
                </c:pt>
                <c:pt idx="27">
                  <c:v>12.02120239846408</c:v>
                </c:pt>
                <c:pt idx="28">
                  <c:v>11.785685535380621</c:v>
                </c:pt>
                <c:pt idx="29">
                  <c:v>8.8241865625604946E-2</c:v>
                </c:pt>
                <c:pt idx="30">
                  <c:v>8.7786945188417981E-2</c:v>
                </c:pt>
                <c:pt idx="31">
                  <c:v>11.90430981745012</c:v>
                </c:pt>
                <c:pt idx="32">
                  <c:v>46.399771799799048</c:v>
                </c:pt>
                <c:pt idx="33">
                  <c:v>43.802875175001098</c:v>
                </c:pt>
                <c:pt idx="34">
                  <c:v>0.10500005222857001</c:v>
                </c:pt>
                <c:pt idx="35">
                  <c:v>20.416623860644179</c:v>
                </c:pt>
                <c:pt idx="36">
                  <c:v>20.489874571142721</c:v>
                </c:pt>
                <c:pt idx="37">
                  <c:v>9.5123848645016537E-2</c:v>
                </c:pt>
                <c:pt idx="38">
                  <c:v>39.921187401609487</c:v>
                </c:pt>
                <c:pt idx="39">
                  <c:v>45.845770247746259</c:v>
                </c:pt>
                <c:pt idx="40">
                  <c:v>45.75110290078446</c:v>
                </c:pt>
                <c:pt idx="41">
                  <c:v>42.920121750002728</c:v>
                </c:pt>
                <c:pt idx="42">
                  <c:v>9.2131713218986944E-2</c:v>
                </c:pt>
                <c:pt idx="43">
                  <c:v>19.982999072643</c:v>
                </c:pt>
                <c:pt idx="44">
                  <c:v>19.96563140838407</c:v>
                </c:pt>
                <c:pt idx="45">
                  <c:v>9.2153339553624355E-2</c:v>
                </c:pt>
                <c:pt idx="46">
                  <c:v>38.927373982733123</c:v>
                </c:pt>
                <c:pt idx="47">
                  <c:v>44.302199367061263</c:v>
                </c:pt>
                <c:pt idx="48">
                  <c:v>45.998884076392279</c:v>
                </c:pt>
                <c:pt idx="49">
                  <c:v>42.966914051538332</c:v>
                </c:pt>
                <c:pt idx="50">
                  <c:v>9.4102856237441274E-2</c:v>
                </c:pt>
                <c:pt idx="51">
                  <c:v>19.857377611845731</c:v>
                </c:pt>
                <c:pt idx="52">
                  <c:v>19.86005947603844</c:v>
                </c:pt>
                <c:pt idx="53">
                  <c:v>9.260370321571823E-2</c:v>
                </c:pt>
                <c:pt idx="54">
                  <c:v>39.303898198204116</c:v>
                </c:pt>
                <c:pt idx="55">
                  <c:v>44.694037726847448</c:v>
                </c:pt>
                <c:pt idx="56">
                  <c:v>45.630201367428533</c:v>
                </c:pt>
                <c:pt idx="57">
                  <c:v>42.987286435207352</c:v>
                </c:pt>
                <c:pt idx="58">
                  <c:v>9.2280853819102004E-2</c:v>
                </c:pt>
                <c:pt idx="59">
                  <c:v>19.782515845214949</c:v>
                </c:pt>
                <c:pt idx="60">
                  <c:v>19.746630945568899</c:v>
                </c:pt>
                <c:pt idx="61">
                  <c:v>8.9535044180229256E-2</c:v>
                </c:pt>
                <c:pt idx="62">
                  <c:v>39.183597920043397</c:v>
                </c:pt>
                <c:pt idx="63">
                  <c:v>43.53621988175437</c:v>
                </c:pt>
                <c:pt idx="64">
                  <c:v>10.5926331887953</c:v>
                </c:pt>
                <c:pt idx="65">
                  <c:v>8.4760007541626659E-2</c:v>
                </c:pt>
                <c:pt idx="66">
                  <c:v>8.6546702357008995E-2</c:v>
                </c:pt>
                <c:pt idx="67">
                  <c:v>10.313345700129871</c:v>
                </c:pt>
                <c:pt idx="68">
                  <c:v>10.58184666638263</c:v>
                </c:pt>
                <c:pt idx="69">
                  <c:v>8.6043871566653191E-2</c:v>
                </c:pt>
                <c:pt idx="70">
                  <c:v>8.5228561796247895E-2</c:v>
                </c:pt>
                <c:pt idx="71">
                  <c:v>10.15559980417602</c:v>
                </c:pt>
                <c:pt idx="72">
                  <c:v>5.8578525295015416</c:v>
                </c:pt>
                <c:pt idx="73">
                  <c:v>8.8387663010507794E-2</c:v>
                </c:pt>
                <c:pt idx="74">
                  <c:v>9.060080265626308E-2</c:v>
                </c:pt>
                <c:pt idx="75">
                  <c:v>6.1144607949536294</c:v>
                </c:pt>
                <c:pt idx="76">
                  <c:v>5.8565732128452508</c:v>
                </c:pt>
                <c:pt idx="77">
                  <c:v>9.4909709366038417E-2</c:v>
                </c:pt>
                <c:pt idx="78">
                  <c:v>9.1156430589035095E-2</c:v>
                </c:pt>
                <c:pt idx="79">
                  <c:v>6.1744624604005356</c:v>
                </c:pt>
                <c:pt idx="80">
                  <c:v>8.7729086028411937E-2</c:v>
                </c:pt>
                <c:pt idx="81">
                  <c:v>6.0574412796646353</c:v>
                </c:pt>
                <c:pt idx="82">
                  <c:v>5.8072488042060284</c:v>
                </c:pt>
                <c:pt idx="83">
                  <c:v>9.1168798599392142E-2</c:v>
                </c:pt>
                <c:pt idx="84">
                  <c:v>8.9179138001054481E-2</c:v>
                </c:pt>
                <c:pt idx="85">
                  <c:v>6.1325335265137264</c:v>
                </c:pt>
                <c:pt idx="86">
                  <c:v>5.6908336040563876</c:v>
                </c:pt>
                <c:pt idx="87">
                  <c:v>8.8723228033632001E-2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E9-4D2C-9D6B-2BB7DC8E171E}"/>
            </c:ext>
          </c:extLst>
        </c:ser>
        <c:ser>
          <c:idx val="7"/>
          <c:order val="3"/>
          <c:tx>
            <c:strRef>
              <c:f>ddSky!$AR$2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ddSky!$AR$3:$AR$290</c:f>
              <c:numCache>
                <c:formatCode>General</c:formatCode>
                <c:ptCount val="288"/>
                <c:pt idx="0">
                  <c:v>0.30156124997884032</c:v>
                </c:pt>
                <c:pt idx="1">
                  <c:v>0.29502055486664169</c:v>
                </c:pt>
                <c:pt idx="2">
                  <c:v>0.29135150872170917</c:v>
                </c:pt>
                <c:pt idx="3">
                  <c:v>0.3013447944074869</c:v>
                </c:pt>
                <c:pt idx="4">
                  <c:v>0.30738189788535242</c:v>
                </c:pt>
                <c:pt idx="5">
                  <c:v>0.31052027400583032</c:v>
                </c:pt>
                <c:pt idx="6">
                  <c:v>0.30940674701705573</c:v>
                </c:pt>
                <c:pt idx="7">
                  <c:v>0.30615384127013379</c:v>
                </c:pt>
                <c:pt idx="8">
                  <c:v>0.30064100744202732</c:v>
                </c:pt>
                <c:pt idx="9">
                  <c:v>0.29918376738205549</c:v>
                </c:pt>
                <c:pt idx="10">
                  <c:v>0.30063288439996538</c:v>
                </c:pt>
                <c:pt idx="11">
                  <c:v>0.29925307244993737</c:v>
                </c:pt>
                <c:pt idx="12">
                  <c:v>0.30286110159941021</c:v>
                </c:pt>
                <c:pt idx="13">
                  <c:v>0.3002579969353974</c:v>
                </c:pt>
                <c:pt idx="14">
                  <c:v>0.30242395019158719</c:v>
                </c:pt>
                <c:pt idx="15">
                  <c:v>0.29891682742163539</c:v>
                </c:pt>
                <c:pt idx="16">
                  <c:v>0.30339847998693581</c:v>
                </c:pt>
                <c:pt idx="17">
                  <c:v>0.3020351687911898</c:v>
                </c:pt>
                <c:pt idx="18">
                  <c:v>0.30024909246712922</c:v>
                </c:pt>
                <c:pt idx="19">
                  <c:v>0.3052898785565048</c:v>
                </c:pt>
                <c:pt idx="20">
                  <c:v>0.30056317970156671</c:v>
                </c:pt>
                <c:pt idx="21">
                  <c:v>0.30387024944648139</c:v>
                </c:pt>
                <c:pt idx="22">
                  <c:v>0.29945401428267349</c:v>
                </c:pt>
                <c:pt idx="23">
                  <c:v>0.29676572345197189</c:v>
                </c:pt>
                <c:pt idx="24">
                  <c:v>0.30383683247491711</c:v>
                </c:pt>
                <c:pt idx="25">
                  <c:v>0.30076416260562838</c:v>
                </c:pt>
                <c:pt idx="26">
                  <c:v>0.30384876467287542</c:v>
                </c:pt>
                <c:pt idx="27">
                  <c:v>0.30292716315016149</c:v>
                </c:pt>
                <c:pt idx="28">
                  <c:v>0.30509014846757049</c:v>
                </c:pt>
                <c:pt idx="29">
                  <c:v>0.30774341635406022</c:v>
                </c:pt>
                <c:pt idx="30">
                  <c:v>0.30363386035896839</c:v>
                </c:pt>
                <c:pt idx="31">
                  <c:v>0.30331005072221162</c:v>
                </c:pt>
                <c:pt idx="32">
                  <c:v>2.0409384756349032</c:v>
                </c:pt>
                <c:pt idx="33">
                  <c:v>2.052443055901676</c:v>
                </c:pt>
                <c:pt idx="34">
                  <c:v>0.65909690842963753</c:v>
                </c:pt>
                <c:pt idx="35">
                  <c:v>0.66602879902347922</c:v>
                </c:pt>
                <c:pt idx="36">
                  <c:v>0.6603886966593564</c:v>
                </c:pt>
                <c:pt idx="37">
                  <c:v>0.66009335019625726</c:v>
                </c:pt>
                <c:pt idx="38">
                  <c:v>2.0504955250769852</c:v>
                </c:pt>
                <c:pt idx="39">
                  <c:v>2.081748169101775</c:v>
                </c:pt>
                <c:pt idx="40">
                  <c:v>2.0331961526535451</c:v>
                </c:pt>
                <c:pt idx="41">
                  <c:v>2.032523039495572</c:v>
                </c:pt>
                <c:pt idx="42">
                  <c:v>0.66248948248103257</c:v>
                </c:pt>
                <c:pt idx="43">
                  <c:v>0.66719399360008536</c:v>
                </c:pt>
                <c:pt idx="44">
                  <c:v>0.65545894140377636</c:v>
                </c:pt>
                <c:pt idx="45">
                  <c:v>0.65924493060447276</c:v>
                </c:pt>
                <c:pt idx="46">
                  <c:v>2.026142088603228</c:v>
                </c:pt>
                <c:pt idx="47">
                  <c:v>2.0334002179559318</c:v>
                </c:pt>
                <c:pt idx="48">
                  <c:v>2.0520363565068691</c:v>
                </c:pt>
                <c:pt idx="49">
                  <c:v>2.0392245315946642</c:v>
                </c:pt>
                <c:pt idx="50">
                  <c:v>0.64937367062084372</c:v>
                </c:pt>
                <c:pt idx="51">
                  <c:v>0.65664725848473604</c:v>
                </c:pt>
                <c:pt idx="52">
                  <c:v>0.65980594190768893</c:v>
                </c:pt>
                <c:pt idx="53">
                  <c:v>0.6409698555711657</c:v>
                </c:pt>
                <c:pt idx="54">
                  <c:v>2.03671432309784</c:v>
                </c:pt>
                <c:pt idx="55">
                  <c:v>2.044872942147776</c:v>
                </c:pt>
                <c:pt idx="56">
                  <c:v>2.0397614551708099</c:v>
                </c:pt>
                <c:pt idx="57">
                  <c:v>2.0717159918975079</c:v>
                </c:pt>
                <c:pt idx="58">
                  <c:v>0.65297815431840722</c:v>
                </c:pt>
                <c:pt idx="59">
                  <c:v>0.6578278617933393</c:v>
                </c:pt>
                <c:pt idx="60">
                  <c:v>0.65109462901018555</c:v>
                </c:pt>
                <c:pt idx="61">
                  <c:v>0.64641724438406523</c:v>
                </c:pt>
                <c:pt idx="62">
                  <c:v>2.0323585525620729</c:v>
                </c:pt>
                <c:pt idx="63">
                  <c:v>2.0172829326707871</c:v>
                </c:pt>
                <c:pt idx="64">
                  <c:v>0.29724753503687668</c:v>
                </c:pt>
                <c:pt idx="65">
                  <c:v>0.30100754704326388</c:v>
                </c:pt>
                <c:pt idx="66">
                  <c:v>0.30039081238210202</c:v>
                </c:pt>
                <c:pt idx="67">
                  <c:v>0.30512282494455578</c:v>
                </c:pt>
                <c:pt idx="68">
                  <c:v>0.30346832065843038</c:v>
                </c:pt>
                <c:pt idx="69">
                  <c:v>0.30347653552889831</c:v>
                </c:pt>
                <c:pt idx="70">
                  <c:v>0.29981189910322431</c:v>
                </c:pt>
                <c:pt idx="71">
                  <c:v>0.3038183808326721</c:v>
                </c:pt>
                <c:pt idx="72">
                  <c:v>0.30114771015942088</c:v>
                </c:pt>
                <c:pt idx="73">
                  <c:v>0.29968285709619519</c:v>
                </c:pt>
                <c:pt idx="74">
                  <c:v>0.30071939076296977</c:v>
                </c:pt>
                <c:pt idx="75">
                  <c:v>0.29880471220240001</c:v>
                </c:pt>
                <c:pt idx="76">
                  <c:v>0.30319496216252451</c:v>
                </c:pt>
                <c:pt idx="77">
                  <c:v>0.31213548611849551</c:v>
                </c:pt>
                <c:pt idx="78">
                  <c:v>0.30692810784094032</c:v>
                </c:pt>
                <c:pt idx="79">
                  <c:v>0.30114960507489741</c:v>
                </c:pt>
                <c:pt idx="80">
                  <c:v>0.30710576782003052</c:v>
                </c:pt>
                <c:pt idx="81">
                  <c:v>0.29723838530480862</c:v>
                </c:pt>
                <c:pt idx="82">
                  <c:v>0.30555318724364039</c:v>
                </c:pt>
                <c:pt idx="83">
                  <c:v>0.30680129737593231</c:v>
                </c:pt>
                <c:pt idx="84">
                  <c:v>0.30430875560268761</c:v>
                </c:pt>
                <c:pt idx="85">
                  <c:v>0.30314005329273641</c:v>
                </c:pt>
                <c:pt idx="86">
                  <c:v>0.30228708931244908</c:v>
                </c:pt>
                <c:pt idx="87">
                  <c:v>0.30141885532066232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FE9-4D2C-9D6B-2BB7DC8E171E}"/>
            </c:ext>
          </c:extLst>
        </c:ser>
        <c:ser>
          <c:idx val="9"/>
          <c:order val="4"/>
          <c:tx>
            <c:strRef>
              <c:f>ddSky!$AT$2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ddSky!$AT$3:$AT$290</c:f>
              <c:numCache>
                <c:formatCode>General</c:formatCode>
                <c:ptCount val="288"/>
                <c:pt idx="0">
                  <c:v>3.0160400976426902</c:v>
                </c:pt>
                <c:pt idx="1">
                  <c:v>4.2222545947878994E-3</c:v>
                </c:pt>
                <c:pt idx="2">
                  <c:v>4.6600576024502004E-3</c:v>
                </c:pt>
                <c:pt idx="3">
                  <c:v>3.2007881017867481</c:v>
                </c:pt>
                <c:pt idx="4">
                  <c:v>3.0652026906143872</c:v>
                </c:pt>
                <c:pt idx="5">
                  <c:v>5.3281543776392401E-3</c:v>
                </c:pt>
                <c:pt idx="6">
                  <c:v>4.6078772284089999E-3</c:v>
                </c:pt>
                <c:pt idx="7">
                  <c:v>3.0193773538339879</c:v>
                </c:pt>
                <c:pt idx="8">
                  <c:v>2.9454111160244789</c:v>
                </c:pt>
                <c:pt idx="9">
                  <c:v>5.3144253790378196E-3</c:v>
                </c:pt>
                <c:pt idx="10">
                  <c:v>4.61730859242372E-3</c:v>
                </c:pt>
                <c:pt idx="11">
                  <c:v>3.0300964891444888</c:v>
                </c:pt>
                <c:pt idx="12">
                  <c:v>3.005820505972951</c:v>
                </c:pt>
                <c:pt idx="13">
                  <c:v>4.3492428027093206E-3</c:v>
                </c:pt>
                <c:pt idx="14">
                  <c:v>4.5496294740586798E-3</c:v>
                </c:pt>
                <c:pt idx="15">
                  <c:v>3.1177341115660959</c:v>
                </c:pt>
                <c:pt idx="16">
                  <c:v>3.0514787298161541</c:v>
                </c:pt>
                <c:pt idx="17">
                  <c:v>4.3264413252472201E-3</c:v>
                </c:pt>
                <c:pt idx="18">
                  <c:v>4.3296413496136197E-3</c:v>
                </c:pt>
                <c:pt idx="19">
                  <c:v>3.0552545510698108</c:v>
                </c:pt>
                <c:pt idx="20">
                  <c:v>3.142712988331914</c:v>
                </c:pt>
                <c:pt idx="21">
                  <c:v>4.4398833531885604E-3</c:v>
                </c:pt>
                <c:pt idx="22">
                  <c:v>4.7044686041771786E-3</c:v>
                </c:pt>
                <c:pt idx="23">
                  <c:v>3.1530510266311471</c:v>
                </c:pt>
                <c:pt idx="24">
                  <c:v>3.1620945409871641</c:v>
                </c:pt>
                <c:pt idx="25">
                  <c:v>4.3626788072287596E-3</c:v>
                </c:pt>
                <c:pt idx="26">
                  <c:v>4.2484910227357803E-3</c:v>
                </c:pt>
                <c:pt idx="27">
                  <c:v>3.217283038236201</c:v>
                </c:pt>
                <c:pt idx="28">
                  <c:v>3.1218656983692199</c:v>
                </c:pt>
                <c:pt idx="29">
                  <c:v>4.3282330036162799E-3</c:v>
                </c:pt>
                <c:pt idx="30">
                  <c:v>5.3561701904981801E-3</c:v>
                </c:pt>
                <c:pt idx="31">
                  <c:v>3.1627808493562042</c:v>
                </c:pt>
                <c:pt idx="32">
                  <c:v>24.70700614559464</c:v>
                </c:pt>
                <c:pt idx="33">
                  <c:v>19.384721031924709</c:v>
                </c:pt>
                <c:pt idx="34">
                  <c:v>5.3110742010175601E-3</c:v>
                </c:pt>
                <c:pt idx="35">
                  <c:v>12.240425658039751</c:v>
                </c:pt>
                <c:pt idx="36">
                  <c:v>12.878432226972651</c:v>
                </c:pt>
                <c:pt idx="37">
                  <c:v>5.2774674259125597E-3</c:v>
                </c:pt>
                <c:pt idx="38">
                  <c:v>18.341583658615129</c:v>
                </c:pt>
                <c:pt idx="39">
                  <c:v>24.31520359716378</c:v>
                </c:pt>
                <c:pt idx="40">
                  <c:v>24.73023423440754</c:v>
                </c:pt>
                <c:pt idx="41">
                  <c:v>19.482537514436991</c:v>
                </c:pt>
                <c:pt idx="42">
                  <c:v>7.6717526186257197E-3</c:v>
                </c:pt>
                <c:pt idx="43">
                  <c:v>12.42564129503444</c:v>
                </c:pt>
                <c:pt idx="44">
                  <c:v>12.961837523803119</c:v>
                </c:pt>
                <c:pt idx="45">
                  <c:v>5.3255383856593997E-3</c:v>
                </c:pt>
                <c:pt idx="46">
                  <c:v>18.482184996921571</c:v>
                </c:pt>
                <c:pt idx="47">
                  <c:v>24.074447518959641</c:v>
                </c:pt>
                <c:pt idx="48">
                  <c:v>25.048474769806489</c:v>
                </c:pt>
                <c:pt idx="49">
                  <c:v>19.37546800365671</c:v>
                </c:pt>
                <c:pt idx="50">
                  <c:v>5.4763006046414002E-3</c:v>
                </c:pt>
                <c:pt idx="51">
                  <c:v>12.43593024937436</c:v>
                </c:pt>
                <c:pt idx="52">
                  <c:v>13.06453397385776</c:v>
                </c:pt>
                <c:pt idx="53">
                  <c:v>5.3206047508865201E-3</c:v>
                </c:pt>
                <c:pt idx="54">
                  <c:v>18.474071530066428</c:v>
                </c:pt>
                <c:pt idx="55">
                  <c:v>23.825355032738301</c:v>
                </c:pt>
                <c:pt idx="56">
                  <c:v>24.712421178538349</c:v>
                </c:pt>
                <c:pt idx="57">
                  <c:v>19.406144284084441</c:v>
                </c:pt>
                <c:pt idx="58">
                  <c:v>5.28813279233868E-3</c:v>
                </c:pt>
                <c:pt idx="59">
                  <c:v>12.458565491437909</c:v>
                </c:pt>
                <c:pt idx="60">
                  <c:v>13.04640651769005</c:v>
                </c:pt>
                <c:pt idx="61">
                  <c:v>5.2279707975684802E-3</c:v>
                </c:pt>
                <c:pt idx="62">
                  <c:v>18.269713681377471</c:v>
                </c:pt>
                <c:pt idx="63">
                  <c:v>24.258847257262101</c:v>
                </c:pt>
                <c:pt idx="64">
                  <c:v>3.0890855001285669</c:v>
                </c:pt>
                <c:pt idx="65">
                  <c:v>4.5475806109606803E-3</c:v>
                </c:pt>
                <c:pt idx="66">
                  <c:v>5.5660005658864399E-3</c:v>
                </c:pt>
                <c:pt idx="67">
                  <c:v>3.12954445653595</c:v>
                </c:pt>
                <c:pt idx="68">
                  <c:v>3.0563160951714958</c:v>
                </c:pt>
                <c:pt idx="69">
                  <c:v>4.6134283766150197E-3</c:v>
                </c:pt>
                <c:pt idx="70">
                  <c:v>4.3365863617509199E-3</c:v>
                </c:pt>
                <c:pt idx="71">
                  <c:v>3.076384407514706</c:v>
                </c:pt>
                <c:pt idx="72">
                  <c:v>5.339061045227572</c:v>
                </c:pt>
                <c:pt idx="73">
                  <c:v>4.5845704153179801E-3</c:v>
                </c:pt>
                <c:pt idx="74">
                  <c:v>4.9190951976924597E-3</c:v>
                </c:pt>
                <c:pt idx="75">
                  <c:v>5.41261779027991</c:v>
                </c:pt>
                <c:pt idx="76">
                  <c:v>5.22590411119163</c:v>
                </c:pt>
                <c:pt idx="77">
                  <c:v>4.5149764511733604E-3</c:v>
                </c:pt>
                <c:pt idx="78">
                  <c:v>4.9043492879717798E-3</c:v>
                </c:pt>
                <c:pt idx="79">
                  <c:v>5.4261186883784829</c:v>
                </c:pt>
                <c:pt idx="80">
                  <c:v>4.42046839743848E-3</c:v>
                </c:pt>
                <c:pt idx="81">
                  <c:v>5.3403985864482824</c:v>
                </c:pt>
                <c:pt idx="82">
                  <c:v>5.2451993706170468</c:v>
                </c:pt>
                <c:pt idx="83">
                  <c:v>4.5473520644008598E-3</c:v>
                </c:pt>
                <c:pt idx="84">
                  <c:v>6.0036595910787204E-3</c:v>
                </c:pt>
                <c:pt idx="85">
                  <c:v>5.3101809116546068</c:v>
                </c:pt>
                <c:pt idx="86">
                  <c:v>5.0384925657883288</c:v>
                </c:pt>
                <c:pt idx="87">
                  <c:v>4.5602283906191199E-3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FE9-4D2C-9D6B-2BB7DC8E1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ddSky!$AL$2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ddSky!$AL$3:$AL$290</c:f>
              <c:numCache>
                <c:formatCode>General</c:formatCode>
                <c:ptCount val="288"/>
                <c:pt idx="0">
                  <c:v>0.34741495563648639</c:v>
                </c:pt>
                <c:pt idx="1">
                  <c:v>0.39687431049533189</c:v>
                </c:pt>
                <c:pt idx="2">
                  <c:v>0.40164095889776952</c:v>
                </c:pt>
                <c:pt idx="3">
                  <c:v>0.35074372855015101</c:v>
                </c:pt>
                <c:pt idx="4">
                  <c:v>0.33999691978096958</c:v>
                </c:pt>
                <c:pt idx="5">
                  <c:v>0.25090479594655329</c:v>
                </c:pt>
                <c:pt idx="6">
                  <c:v>0.25284676779992882</c:v>
                </c:pt>
                <c:pt idx="7">
                  <c:v>0.3220250846818089</c:v>
                </c:pt>
                <c:pt idx="8">
                  <c:v>0.30939162434078749</c:v>
                </c:pt>
                <c:pt idx="9">
                  <c:v>0.2435267424210906</c:v>
                </c:pt>
                <c:pt idx="10">
                  <c:v>0.236696074809879</c:v>
                </c:pt>
                <c:pt idx="11">
                  <c:v>0.3027395618613809</c:v>
                </c:pt>
                <c:pt idx="12">
                  <c:v>0.36095515699125819</c:v>
                </c:pt>
                <c:pt idx="13">
                  <c:v>0.40732499524019661</c:v>
                </c:pt>
                <c:pt idx="14">
                  <c:v>0.39933862877078352</c:v>
                </c:pt>
                <c:pt idx="15">
                  <c:v>0.36318935882300141</c:v>
                </c:pt>
                <c:pt idx="16">
                  <c:v>0.35318018440157167</c:v>
                </c:pt>
                <c:pt idx="17">
                  <c:v>0.4364617540035397</c:v>
                </c:pt>
                <c:pt idx="18">
                  <c:v>0.42635469296947121</c:v>
                </c:pt>
                <c:pt idx="19">
                  <c:v>0.35154814515262839</c:v>
                </c:pt>
                <c:pt idx="20">
                  <c:v>1.0540082749910651</c:v>
                </c:pt>
                <c:pt idx="21">
                  <c:v>0.22897059088572849</c:v>
                </c:pt>
                <c:pt idx="22">
                  <c:v>0.22551339468918741</c:v>
                </c:pt>
                <c:pt idx="23">
                  <c:v>1.0048609748948369</c:v>
                </c:pt>
                <c:pt idx="24">
                  <c:v>1.035178028559312</c:v>
                </c:pt>
                <c:pt idx="25">
                  <c:v>0.22387314671650521</c:v>
                </c:pt>
                <c:pt idx="26">
                  <c:v>0.22568669114261861</c:v>
                </c:pt>
                <c:pt idx="27">
                  <c:v>1.019820895185694</c:v>
                </c:pt>
                <c:pt idx="28">
                  <c:v>0.35671005989424892</c:v>
                </c:pt>
                <c:pt idx="29">
                  <c:v>0.42126897056587043</c:v>
                </c:pt>
                <c:pt idx="30">
                  <c:v>0.42478488818742333</c:v>
                </c:pt>
                <c:pt idx="31">
                  <c:v>0.35798246720805771</c:v>
                </c:pt>
                <c:pt idx="32">
                  <c:v>0.83830280089750886</c:v>
                </c:pt>
                <c:pt idx="33">
                  <c:v>0.94441103502176704</c:v>
                </c:pt>
                <c:pt idx="34">
                  <c:v>0.61765453377738599</c:v>
                </c:pt>
                <c:pt idx="35">
                  <c:v>0.96755771045573058</c:v>
                </c:pt>
                <c:pt idx="36">
                  <c:v>0.94605416180565949</c:v>
                </c:pt>
                <c:pt idx="37">
                  <c:v>0.59704609769396488</c:v>
                </c:pt>
                <c:pt idx="38">
                  <c:v>0.88431124291382734</c:v>
                </c:pt>
                <c:pt idx="39">
                  <c:v>0.84926575482822952</c:v>
                </c:pt>
                <c:pt idx="40">
                  <c:v>0.90977089367806907</c:v>
                </c:pt>
                <c:pt idx="41">
                  <c:v>0.84599162577651443</c:v>
                </c:pt>
                <c:pt idx="42">
                  <c:v>0.57250240468420088</c:v>
                </c:pt>
                <c:pt idx="43">
                  <c:v>1.0044718788005409</c:v>
                </c:pt>
                <c:pt idx="44">
                  <c:v>0.92320358692668381</c:v>
                </c:pt>
                <c:pt idx="45">
                  <c:v>0.58726938972249632</c:v>
                </c:pt>
                <c:pt idx="46">
                  <c:v>0.78633379666134717</c:v>
                </c:pt>
                <c:pt idx="47">
                  <c:v>0.88819524818100037</c:v>
                </c:pt>
                <c:pt idx="48">
                  <c:v>1.2716833279933779</c:v>
                </c:pt>
                <c:pt idx="49">
                  <c:v>1.3471998772118241</c:v>
                </c:pt>
                <c:pt idx="50">
                  <c:v>0.28023461061529809</c:v>
                </c:pt>
                <c:pt idx="51">
                  <c:v>0.44009030661545689</c:v>
                </c:pt>
                <c:pt idx="52">
                  <c:v>0.46728392113000161</c:v>
                </c:pt>
                <c:pt idx="53">
                  <c:v>0.25963874380104252</c:v>
                </c:pt>
                <c:pt idx="54">
                  <c:v>1.280306794540957</c:v>
                </c:pt>
                <c:pt idx="55">
                  <c:v>1.303131500864402</c:v>
                </c:pt>
                <c:pt idx="56">
                  <c:v>1.230840295972303</c:v>
                </c:pt>
                <c:pt idx="57">
                  <c:v>2.0099921273067589</c:v>
                </c:pt>
                <c:pt idx="58">
                  <c:v>0.73986540660262112</c:v>
                </c:pt>
                <c:pt idx="59">
                  <c:v>0.43248510793782768</c:v>
                </c:pt>
                <c:pt idx="60">
                  <c:v>0.4306808096822351</c:v>
                </c:pt>
                <c:pt idx="61">
                  <c:v>0.73558705900795762</c:v>
                </c:pt>
                <c:pt idx="62">
                  <c:v>2.0010969710536299</c:v>
                </c:pt>
                <c:pt idx="63">
                  <c:v>1.191787957074121</c:v>
                </c:pt>
                <c:pt idx="64">
                  <c:v>0.34757417445071043</c:v>
                </c:pt>
                <c:pt idx="65">
                  <c:v>0.4317857117857784</c:v>
                </c:pt>
                <c:pt idx="66">
                  <c:v>0.42408011285588137</c:v>
                </c:pt>
                <c:pt idx="67">
                  <c:v>0.35940624186769132</c:v>
                </c:pt>
                <c:pt idx="68">
                  <c:v>0.41857113060541451</c:v>
                </c:pt>
                <c:pt idx="69">
                  <c:v>0.23223265614360569</c:v>
                </c:pt>
                <c:pt idx="70">
                  <c:v>0.22754933373071251</c:v>
                </c:pt>
                <c:pt idx="71">
                  <c:v>0.38130659228190777</c:v>
                </c:pt>
                <c:pt idx="72">
                  <c:v>0.35082369949668651</c:v>
                </c:pt>
                <c:pt idx="73">
                  <c:v>0.45109542883001269</c:v>
                </c:pt>
                <c:pt idx="74">
                  <c:v>0.44799418076872832</c:v>
                </c:pt>
                <c:pt idx="75">
                  <c:v>0.35527899488806719</c:v>
                </c:pt>
                <c:pt idx="76">
                  <c:v>0.29436801802366969</c:v>
                </c:pt>
                <c:pt idx="77">
                  <c:v>0.2357772506773472</c:v>
                </c:pt>
                <c:pt idx="78">
                  <c:v>0.23927822359837589</c:v>
                </c:pt>
                <c:pt idx="79">
                  <c:v>0.28783343876712031</c:v>
                </c:pt>
                <c:pt idx="80">
                  <c:v>0.2433299533557147</c:v>
                </c:pt>
                <c:pt idx="81">
                  <c:v>0.30516865234822033</c:v>
                </c:pt>
                <c:pt idx="82">
                  <c:v>0.32574814227409649</c:v>
                </c:pt>
                <c:pt idx="83">
                  <c:v>0.24545638733543459</c:v>
                </c:pt>
                <c:pt idx="84">
                  <c:v>0.38637126674875621</c:v>
                </c:pt>
                <c:pt idx="85">
                  <c:v>0.35273352563381188</c:v>
                </c:pt>
                <c:pt idx="86">
                  <c:v>0.35315932165831332</c:v>
                </c:pt>
                <c:pt idx="87">
                  <c:v>0.40526868146844208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A0-4832-882D-C7CCC8AE1F93}"/>
            </c:ext>
          </c:extLst>
        </c:ser>
        <c:ser>
          <c:idx val="3"/>
          <c:order val="1"/>
          <c:tx>
            <c:strRef>
              <c:f>ddSky!$AO$2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ddSky!$AO$3:$AO$290</c:f>
              <c:numCache>
                <c:formatCode>General</c:formatCode>
                <c:ptCount val="288"/>
                <c:pt idx="0">
                  <c:v>0.31136011100024918</c:v>
                </c:pt>
                <c:pt idx="1">
                  <c:v>0.45052612541476272</c:v>
                </c:pt>
                <c:pt idx="2">
                  <c:v>0.46899987180368041</c:v>
                </c:pt>
                <c:pt idx="3">
                  <c:v>0.31912584200617861</c:v>
                </c:pt>
                <c:pt idx="4">
                  <c:v>0.2696933697850909</c:v>
                </c:pt>
                <c:pt idx="5">
                  <c:v>0.2424646288156509</c:v>
                </c:pt>
                <c:pt idx="6">
                  <c:v>0.24410204619052811</c:v>
                </c:pt>
                <c:pt idx="7">
                  <c:v>0.26581128158723</c:v>
                </c:pt>
                <c:pt idx="8">
                  <c:v>0.2587723121978342</c:v>
                </c:pt>
                <c:pt idx="9">
                  <c:v>0.23838919500121841</c:v>
                </c:pt>
                <c:pt idx="10">
                  <c:v>0.24563310000230551</c:v>
                </c:pt>
                <c:pt idx="11">
                  <c:v>0.26622318780864579</c:v>
                </c:pt>
                <c:pt idx="12">
                  <c:v>0.3408883901895024</c:v>
                </c:pt>
                <c:pt idx="13">
                  <c:v>0.50853256682166825</c:v>
                </c:pt>
                <c:pt idx="14">
                  <c:v>0.51560381098533981</c:v>
                </c:pt>
                <c:pt idx="15">
                  <c:v>0.32397193078650161</c:v>
                </c:pt>
                <c:pt idx="16">
                  <c:v>0.29826730620115988</c:v>
                </c:pt>
                <c:pt idx="17">
                  <c:v>0.52133504259400065</c:v>
                </c:pt>
                <c:pt idx="18">
                  <c:v>0.49771505338721911</c:v>
                </c:pt>
                <c:pt idx="19">
                  <c:v>0.30036492240615192</c:v>
                </c:pt>
                <c:pt idx="20">
                  <c:v>0.56764518140116704</c:v>
                </c:pt>
                <c:pt idx="21">
                  <c:v>0.22854915841598991</c:v>
                </c:pt>
                <c:pt idx="22">
                  <c:v>0.22862724100705231</c:v>
                </c:pt>
                <c:pt idx="23">
                  <c:v>0.53830528639373365</c:v>
                </c:pt>
                <c:pt idx="24">
                  <c:v>0.51889927500160415</c:v>
                </c:pt>
                <c:pt idx="25">
                  <c:v>0.2102465294010471</c:v>
                </c:pt>
                <c:pt idx="26">
                  <c:v>0.21058391679544</c:v>
                </c:pt>
                <c:pt idx="27">
                  <c:v>0.48181993920006788</c:v>
                </c:pt>
                <c:pt idx="28">
                  <c:v>0.2934156770003028</c:v>
                </c:pt>
                <c:pt idx="29">
                  <c:v>0.5277326932060532</c:v>
                </c:pt>
                <c:pt idx="30">
                  <c:v>0.51237046980531886</c:v>
                </c:pt>
                <c:pt idx="31">
                  <c:v>0.30862638200051151</c:v>
                </c:pt>
                <c:pt idx="32">
                  <c:v>0.8692237119888887</c:v>
                </c:pt>
                <c:pt idx="33">
                  <c:v>0.67078410598915073</c:v>
                </c:pt>
                <c:pt idx="34">
                  <c:v>0.5000157021917403</c:v>
                </c:pt>
                <c:pt idx="35">
                  <c:v>0.75022913460270502</c:v>
                </c:pt>
                <c:pt idx="36">
                  <c:v>0.80551786480937149</c:v>
                </c:pt>
                <c:pt idx="37">
                  <c:v>0.53007702119648459</c:v>
                </c:pt>
                <c:pt idx="38">
                  <c:v>0.60585261919186451</c:v>
                </c:pt>
                <c:pt idx="39">
                  <c:v>0.85559222038136795</c:v>
                </c:pt>
                <c:pt idx="40">
                  <c:v>0.94942471000249495</c:v>
                </c:pt>
                <c:pt idx="41">
                  <c:v>0.61012650718912487</c:v>
                </c:pt>
                <c:pt idx="42">
                  <c:v>0.52947446937905629</c:v>
                </c:pt>
                <c:pt idx="43">
                  <c:v>0.76661459000315513</c:v>
                </c:pt>
                <c:pt idx="44">
                  <c:v>0.78583818919723858</c:v>
                </c:pt>
                <c:pt idx="45">
                  <c:v>0.53233946059481241</c:v>
                </c:pt>
                <c:pt idx="46">
                  <c:v>0.60455290340469214</c:v>
                </c:pt>
                <c:pt idx="47">
                  <c:v>0.89904024780262259</c:v>
                </c:pt>
                <c:pt idx="48">
                  <c:v>1.082712935394375</c:v>
                </c:pt>
                <c:pt idx="49">
                  <c:v>0.7029648247931618</c:v>
                </c:pt>
                <c:pt idx="50">
                  <c:v>0.28132553518516951</c:v>
                </c:pt>
                <c:pt idx="51">
                  <c:v>0.42907872939831582</c:v>
                </c:pt>
                <c:pt idx="52">
                  <c:v>0.37535720520536409</c:v>
                </c:pt>
                <c:pt idx="53">
                  <c:v>0.26127306358539498</c:v>
                </c:pt>
                <c:pt idx="54">
                  <c:v>0.75387191320187408</c:v>
                </c:pt>
                <c:pt idx="55">
                  <c:v>1.073603583220393</c:v>
                </c:pt>
                <c:pt idx="56">
                  <c:v>1.0779114954115361</c:v>
                </c:pt>
                <c:pt idx="57">
                  <c:v>1.024889123404864</c:v>
                </c:pt>
                <c:pt idx="58">
                  <c:v>0.78024151521385643</c:v>
                </c:pt>
                <c:pt idx="59">
                  <c:v>0.54470696320058776</c:v>
                </c:pt>
                <c:pt idx="60">
                  <c:v>0.4924761715985369</c:v>
                </c:pt>
                <c:pt idx="61">
                  <c:v>0.76989555940381249</c:v>
                </c:pt>
                <c:pt idx="62">
                  <c:v>1.0155583292129451</c:v>
                </c:pt>
                <c:pt idx="63">
                  <c:v>0.89579248701338654</c:v>
                </c:pt>
                <c:pt idx="64">
                  <c:v>0.33343934179865747</c:v>
                </c:pt>
                <c:pt idx="65">
                  <c:v>0.52490436522639361</c:v>
                </c:pt>
                <c:pt idx="66">
                  <c:v>0.54525423518498428</c:v>
                </c:pt>
                <c:pt idx="67">
                  <c:v>0.32022889460786241</c:v>
                </c:pt>
                <c:pt idx="68">
                  <c:v>0.29537531221867541</c:v>
                </c:pt>
                <c:pt idx="69">
                  <c:v>0.23996176699874919</c:v>
                </c:pt>
                <c:pt idx="70">
                  <c:v>0.2343221388000529</c:v>
                </c:pt>
                <c:pt idx="71">
                  <c:v>0.28837512641912322</c:v>
                </c:pt>
                <c:pt idx="72">
                  <c:v>0.35934564579511058</c:v>
                </c:pt>
                <c:pt idx="73">
                  <c:v>0.57775480699492621</c:v>
                </c:pt>
                <c:pt idx="74">
                  <c:v>0.54629500259761699</c:v>
                </c:pt>
                <c:pt idx="75">
                  <c:v>0.34446723182336431</c:v>
                </c:pt>
                <c:pt idx="76">
                  <c:v>0.23507359200157221</c:v>
                </c:pt>
                <c:pt idx="77">
                  <c:v>0.22287001861841421</c:v>
                </c:pt>
                <c:pt idx="78">
                  <c:v>0.21991230900748629</c:v>
                </c:pt>
                <c:pt idx="79">
                  <c:v>0.2312132727995049</c:v>
                </c:pt>
                <c:pt idx="80">
                  <c:v>0.21766820399789141</c:v>
                </c:pt>
                <c:pt idx="81">
                  <c:v>0.25230942058842631</c:v>
                </c:pt>
                <c:pt idx="82">
                  <c:v>0.2458256878016982</c:v>
                </c:pt>
                <c:pt idx="83">
                  <c:v>0.23288417899748309</c:v>
                </c:pt>
                <c:pt idx="84">
                  <c:v>0.4375249748234637</c:v>
                </c:pt>
                <c:pt idx="85">
                  <c:v>0.31597462039208041</c:v>
                </c:pt>
                <c:pt idx="86">
                  <c:v>0.31146835681283852</c:v>
                </c:pt>
                <c:pt idx="87">
                  <c:v>0.43406295119202698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A0-4832-882D-C7CCC8AE1F93}"/>
            </c:ext>
          </c:extLst>
        </c:ser>
        <c:ser>
          <c:idx val="5"/>
          <c:order val="2"/>
          <c:tx>
            <c:strRef>
              <c:f>ddSky!$AQ$2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ddSky!$AQ$3:$AQ$290</c:f>
              <c:numCache>
                <c:formatCode>General</c:formatCode>
                <c:ptCount val="288"/>
                <c:pt idx="0">
                  <c:v>0.33673126255162061</c:v>
                </c:pt>
                <c:pt idx="1">
                  <c:v>0.3443673714529723</c:v>
                </c:pt>
                <c:pt idx="2">
                  <c:v>0.32976410440169268</c:v>
                </c:pt>
                <c:pt idx="3">
                  <c:v>0.31868754569441082</c:v>
                </c:pt>
                <c:pt idx="4">
                  <c:v>0.2587117094546556</c:v>
                </c:pt>
                <c:pt idx="5">
                  <c:v>0.2053427924867719</c:v>
                </c:pt>
                <c:pt idx="6">
                  <c:v>0.20337872989475719</c:v>
                </c:pt>
                <c:pt idx="7">
                  <c:v>0.25569358887150878</c:v>
                </c:pt>
                <c:pt idx="8">
                  <c:v>0.25378426657989622</c:v>
                </c:pt>
                <c:pt idx="9">
                  <c:v>0.1957906175870448</c:v>
                </c:pt>
                <c:pt idx="10">
                  <c:v>0.19391929069533939</c:v>
                </c:pt>
                <c:pt idx="11">
                  <c:v>0.2492228832095861</c:v>
                </c:pt>
                <c:pt idx="12">
                  <c:v>0.3471186048351228</c:v>
                </c:pt>
                <c:pt idx="13">
                  <c:v>0.34805734017863871</c:v>
                </c:pt>
                <c:pt idx="14">
                  <c:v>0.34716533087193963</c:v>
                </c:pt>
                <c:pt idx="15">
                  <c:v>0.31968664308078582</c:v>
                </c:pt>
                <c:pt idx="16">
                  <c:v>0.31209312556311491</c:v>
                </c:pt>
                <c:pt idx="17">
                  <c:v>0.3780886168126017</c:v>
                </c:pt>
                <c:pt idx="18">
                  <c:v>0.36531238434836272</c:v>
                </c:pt>
                <c:pt idx="19">
                  <c:v>0.3237175369635224</c:v>
                </c:pt>
                <c:pt idx="20">
                  <c:v>1.7792229418177159</c:v>
                </c:pt>
                <c:pt idx="21">
                  <c:v>0.19214647882618011</c:v>
                </c:pt>
                <c:pt idx="22">
                  <c:v>0.18954330896958699</c:v>
                </c:pt>
                <c:pt idx="23">
                  <c:v>1.628298980370164</c:v>
                </c:pt>
                <c:pt idx="24">
                  <c:v>1.8042125522624699</c:v>
                </c:pt>
                <c:pt idx="25">
                  <c:v>0.19211423662491139</c:v>
                </c:pt>
                <c:pt idx="26">
                  <c:v>0.18684538155794139</c:v>
                </c:pt>
                <c:pt idx="27">
                  <c:v>1.649637341266498</c:v>
                </c:pt>
                <c:pt idx="28">
                  <c:v>0.31741806203499429</c:v>
                </c:pt>
                <c:pt idx="29">
                  <c:v>0.37010845555923882</c:v>
                </c:pt>
                <c:pt idx="30">
                  <c:v>0.3700044076889753</c:v>
                </c:pt>
                <c:pt idx="31">
                  <c:v>0.32295368453487749</c:v>
                </c:pt>
                <c:pt idx="32">
                  <c:v>0.69892161274328823</c:v>
                </c:pt>
                <c:pt idx="33">
                  <c:v>0.77955852546729143</c:v>
                </c:pt>
                <c:pt idx="34">
                  <c:v>0.45178713360801342</c:v>
                </c:pt>
                <c:pt idx="35">
                  <c:v>0.75114613380283113</c:v>
                </c:pt>
                <c:pt idx="36">
                  <c:v>0.70491234636865552</c:v>
                </c:pt>
                <c:pt idx="37">
                  <c:v>0.44380620527081188</c:v>
                </c:pt>
                <c:pt idx="38">
                  <c:v>0.67393886437639594</c:v>
                </c:pt>
                <c:pt idx="39">
                  <c:v>0.66174899409525101</c:v>
                </c:pt>
                <c:pt idx="40">
                  <c:v>0.71234059836715458</c:v>
                </c:pt>
                <c:pt idx="41">
                  <c:v>0.67759874183684587</c:v>
                </c:pt>
                <c:pt idx="42">
                  <c:v>0.42668676213361317</c:v>
                </c:pt>
                <c:pt idx="43">
                  <c:v>0.73156067216768861</c:v>
                </c:pt>
                <c:pt idx="44">
                  <c:v>0.7038211548235267</c:v>
                </c:pt>
                <c:pt idx="45">
                  <c:v>0.44663144508376718</c:v>
                </c:pt>
                <c:pt idx="46">
                  <c:v>0.61918889028020208</c:v>
                </c:pt>
                <c:pt idx="47">
                  <c:v>0.71211740621365605</c:v>
                </c:pt>
                <c:pt idx="48">
                  <c:v>1.1220914858393369</c:v>
                </c:pt>
                <c:pt idx="49">
                  <c:v>1.001108626602218</c:v>
                </c:pt>
                <c:pt idx="50">
                  <c:v>0.2065776594448834</c:v>
                </c:pt>
                <c:pt idx="51">
                  <c:v>0.34253142517991358</c:v>
                </c:pt>
                <c:pt idx="52">
                  <c:v>0.3568128775339573</c:v>
                </c:pt>
                <c:pt idx="53">
                  <c:v>0.20164006631821391</c:v>
                </c:pt>
                <c:pt idx="54">
                  <c:v>0.99850414176471536</c:v>
                </c:pt>
                <c:pt idx="55">
                  <c:v>1.1532881243154409</c:v>
                </c:pt>
                <c:pt idx="56">
                  <c:v>1.024562966777012</c:v>
                </c:pt>
                <c:pt idx="57">
                  <c:v>1.5544503349810841</c:v>
                </c:pt>
                <c:pt idx="58">
                  <c:v>0.60705621279776101</c:v>
                </c:pt>
                <c:pt idx="59">
                  <c:v>0.3726884851697832</c:v>
                </c:pt>
                <c:pt idx="60">
                  <c:v>0.37579072033986449</c:v>
                </c:pt>
                <c:pt idx="61">
                  <c:v>0.61798317809589209</c:v>
                </c:pt>
                <c:pt idx="62">
                  <c:v>1.5515435209032149</c:v>
                </c:pt>
                <c:pt idx="63">
                  <c:v>0.94458102118223908</c:v>
                </c:pt>
                <c:pt idx="64">
                  <c:v>0.31939049265347419</c:v>
                </c:pt>
                <c:pt idx="65">
                  <c:v>0.37311893841251731</c:v>
                </c:pt>
                <c:pt idx="66">
                  <c:v>0.38842677837237721</c:v>
                </c:pt>
                <c:pt idx="67">
                  <c:v>0.31658419519662861</c:v>
                </c:pt>
                <c:pt idx="68">
                  <c:v>0.3629743982106447</c:v>
                </c:pt>
                <c:pt idx="69">
                  <c:v>0.1909266055561602</c:v>
                </c:pt>
                <c:pt idx="70">
                  <c:v>0.18364509642124169</c:v>
                </c:pt>
                <c:pt idx="71">
                  <c:v>0.34750744495540847</c:v>
                </c:pt>
                <c:pt idx="72">
                  <c:v>0.34049297412857421</c:v>
                </c:pt>
                <c:pt idx="73">
                  <c:v>0.39652678775601091</c:v>
                </c:pt>
                <c:pt idx="74">
                  <c:v>0.40827909116633238</c:v>
                </c:pt>
                <c:pt idx="75">
                  <c:v>0.33262602803297342</c:v>
                </c:pt>
                <c:pt idx="76">
                  <c:v>0.22734487783163779</c:v>
                </c:pt>
                <c:pt idx="77">
                  <c:v>0.18402731772512201</c:v>
                </c:pt>
                <c:pt idx="78">
                  <c:v>0.18613716796971849</c:v>
                </c:pt>
                <c:pt idx="79">
                  <c:v>0.2265637174248695</c:v>
                </c:pt>
                <c:pt idx="80">
                  <c:v>0.19157911632210009</c:v>
                </c:pt>
                <c:pt idx="81">
                  <c:v>0.2436863707378506</c:v>
                </c:pt>
                <c:pt idx="82">
                  <c:v>0.2535307495854795</c:v>
                </c:pt>
                <c:pt idx="83">
                  <c:v>0.1976176640950143</c:v>
                </c:pt>
                <c:pt idx="84">
                  <c:v>0.3542397018056363</c:v>
                </c:pt>
                <c:pt idx="85">
                  <c:v>0.33240848341956741</c:v>
                </c:pt>
                <c:pt idx="86">
                  <c:v>0.33778404467739159</c:v>
                </c:pt>
                <c:pt idx="87">
                  <c:v>0.34146010377444319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A0-4832-882D-C7CCC8AE1F93}"/>
            </c:ext>
          </c:extLst>
        </c:ser>
        <c:ser>
          <c:idx val="7"/>
          <c:order val="3"/>
          <c:tx>
            <c:strRef>
              <c:f>ddSky!$AS$2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ddSky!$AS$3:$AS$290</c:f>
              <c:numCache>
                <c:formatCode>General</c:formatCode>
                <c:ptCount val="288"/>
                <c:pt idx="0">
                  <c:v>0.3024151343852281</c:v>
                </c:pt>
                <c:pt idx="1">
                  <c:v>0.30244807600975032</c:v>
                </c:pt>
                <c:pt idx="2">
                  <c:v>0.29410663349553939</c:v>
                </c:pt>
                <c:pt idx="3">
                  <c:v>0.30262674652040011</c:v>
                </c:pt>
                <c:pt idx="4">
                  <c:v>0.2197741463314741</c:v>
                </c:pt>
                <c:pt idx="5">
                  <c:v>0.24496733974665399</c:v>
                </c:pt>
                <c:pt idx="6">
                  <c:v>0.22324206652119749</c:v>
                </c:pt>
                <c:pt idx="7">
                  <c:v>0.22081125378608699</c:v>
                </c:pt>
                <c:pt idx="8">
                  <c:v>0.21794865070842201</c:v>
                </c:pt>
                <c:pt idx="9">
                  <c:v>0.21703535276465119</c:v>
                </c:pt>
                <c:pt idx="10">
                  <c:v>0.21364650521427381</c:v>
                </c:pt>
                <c:pt idx="11">
                  <c:v>0.21383769796229901</c:v>
                </c:pt>
                <c:pt idx="12">
                  <c:v>0.31081707566045219</c:v>
                </c:pt>
                <c:pt idx="13">
                  <c:v>0.30552860274910931</c:v>
                </c:pt>
                <c:pt idx="14">
                  <c:v>0.31212908574379977</c:v>
                </c:pt>
                <c:pt idx="15">
                  <c:v>0.30040143956430249</c:v>
                </c:pt>
                <c:pt idx="16">
                  <c:v>0.2808001973200589</c:v>
                </c:pt>
                <c:pt idx="17">
                  <c:v>0.2993734817486256</c:v>
                </c:pt>
                <c:pt idx="18">
                  <c:v>0.29757945388555529</c:v>
                </c:pt>
                <c:pt idx="19">
                  <c:v>0.29410226852633059</c:v>
                </c:pt>
                <c:pt idx="20">
                  <c:v>0.22482876647263761</c:v>
                </c:pt>
                <c:pt idx="21">
                  <c:v>0.2221023356541991</c:v>
                </c:pt>
                <c:pt idx="22">
                  <c:v>0.21995283025316889</c:v>
                </c:pt>
                <c:pt idx="23">
                  <c:v>0.22481983308680359</c:v>
                </c:pt>
                <c:pt idx="24">
                  <c:v>0.2279127970337867</c:v>
                </c:pt>
                <c:pt idx="25">
                  <c:v>0.22131108730100091</c:v>
                </c:pt>
                <c:pt idx="26">
                  <c:v>0.22044544038362801</c:v>
                </c:pt>
                <c:pt idx="27">
                  <c:v>0.22871470465324811</c:v>
                </c:pt>
                <c:pt idx="28">
                  <c:v>0.28834150182083251</c:v>
                </c:pt>
                <c:pt idx="29">
                  <c:v>0.30083956904709341</c:v>
                </c:pt>
                <c:pt idx="30">
                  <c:v>0.30004094154573979</c:v>
                </c:pt>
                <c:pt idx="31">
                  <c:v>0.29380303835496308</c:v>
                </c:pt>
                <c:pt idx="32">
                  <c:v>0.50381467859260742</c:v>
                </c:pt>
                <c:pt idx="33">
                  <c:v>0.50931769176386299</c:v>
                </c:pt>
                <c:pt idx="34">
                  <c:v>0.46798096527345479</c:v>
                </c:pt>
                <c:pt idx="35">
                  <c:v>0.47271362273022532</c:v>
                </c:pt>
                <c:pt idx="36">
                  <c:v>0.45714997001923618</c:v>
                </c:pt>
                <c:pt idx="37">
                  <c:v>0.46070172232575712</c:v>
                </c:pt>
                <c:pt idx="38">
                  <c:v>0.50555372000671928</c:v>
                </c:pt>
                <c:pt idx="39">
                  <c:v>0.50421936484053731</c:v>
                </c:pt>
                <c:pt idx="40">
                  <c:v>0.50108704348094757</c:v>
                </c:pt>
                <c:pt idx="41">
                  <c:v>0.50205992646515374</c:v>
                </c:pt>
                <c:pt idx="42">
                  <c:v>0.45967615582048887</c:v>
                </c:pt>
                <c:pt idx="43">
                  <c:v>0.45939234234392629</c:v>
                </c:pt>
                <c:pt idx="44">
                  <c:v>0.44959225007332859</c:v>
                </c:pt>
                <c:pt idx="45">
                  <c:v>0.45428071515634649</c:v>
                </c:pt>
                <c:pt idx="46">
                  <c:v>0.49378822911530729</c:v>
                </c:pt>
                <c:pt idx="47">
                  <c:v>0.49464337667450309</c:v>
                </c:pt>
                <c:pt idx="48">
                  <c:v>0.58248489107936618</c:v>
                </c:pt>
                <c:pt idx="49">
                  <c:v>0.58214857722632585</c:v>
                </c:pt>
                <c:pt idx="50">
                  <c:v>0.2875803762115538</c:v>
                </c:pt>
                <c:pt idx="51">
                  <c:v>0.29478813055902719</c:v>
                </c:pt>
                <c:pt idx="52">
                  <c:v>0.29412252972833808</c:v>
                </c:pt>
                <c:pt idx="53">
                  <c:v>0.28339443095028388</c:v>
                </c:pt>
                <c:pt idx="54">
                  <c:v>0.58685521669685836</c:v>
                </c:pt>
                <c:pt idx="55">
                  <c:v>0.58146490002982321</c:v>
                </c:pt>
                <c:pt idx="56">
                  <c:v>0.53854465926997364</c:v>
                </c:pt>
                <c:pt idx="57">
                  <c:v>0.56850175051949914</c:v>
                </c:pt>
                <c:pt idx="58">
                  <c:v>0.40624212487600742</c:v>
                </c:pt>
                <c:pt idx="59">
                  <c:v>0.37252009515650569</c:v>
                </c:pt>
                <c:pt idx="60">
                  <c:v>0.36479097218252721</c:v>
                </c:pt>
                <c:pt idx="61">
                  <c:v>0.39755253721959888</c:v>
                </c:pt>
                <c:pt idx="62">
                  <c:v>0.54788337866775694</c:v>
                </c:pt>
                <c:pt idx="63">
                  <c:v>0.53032261417247351</c:v>
                </c:pt>
                <c:pt idx="64">
                  <c:v>0.30043148607946929</c:v>
                </c:pt>
                <c:pt idx="65">
                  <c:v>0.30941501464694737</c:v>
                </c:pt>
                <c:pt idx="66">
                  <c:v>0.31490552378818393</c:v>
                </c:pt>
                <c:pt idx="67">
                  <c:v>0.30655606831423932</c:v>
                </c:pt>
                <c:pt idx="68">
                  <c:v>0.22533684512600299</c:v>
                </c:pt>
                <c:pt idx="69">
                  <c:v>0.21762516950257119</c:v>
                </c:pt>
                <c:pt idx="70">
                  <c:v>0.21419688635505729</c:v>
                </c:pt>
                <c:pt idx="71">
                  <c:v>0.22201735246926549</c:v>
                </c:pt>
                <c:pt idx="72">
                  <c:v>0.32622589408420022</c:v>
                </c:pt>
                <c:pt idx="73">
                  <c:v>0.32726953895762562</c:v>
                </c:pt>
                <c:pt idx="74">
                  <c:v>0.32938184202648702</c:v>
                </c:pt>
                <c:pt idx="75">
                  <c:v>0.3159046543296426</c:v>
                </c:pt>
                <c:pt idx="76">
                  <c:v>0.2166394255124032</c:v>
                </c:pt>
                <c:pt idx="77">
                  <c:v>0.22011320199817411</c:v>
                </c:pt>
                <c:pt idx="78">
                  <c:v>0.21530766161158679</c:v>
                </c:pt>
                <c:pt idx="79">
                  <c:v>0.21906163902021941</c:v>
                </c:pt>
                <c:pt idx="80">
                  <c:v>0.22603721064515411</c:v>
                </c:pt>
                <c:pt idx="81">
                  <c:v>0.22231981926597649</c:v>
                </c:pt>
                <c:pt idx="82">
                  <c:v>0.22801876668818291</c:v>
                </c:pt>
                <c:pt idx="83">
                  <c:v>0.2282584783155471</c:v>
                </c:pt>
                <c:pt idx="84">
                  <c:v>0.31326309437863531</c:v>
                </c:pt>
                <c:pt idx="85">
                  <c:v>0.32222990104928612</c:v>
                </c:pt>
                <c:pt idx="86">
                  <c:v>0.31539717540144918</c:v>
                </c:pt>
                <c:pt idx="87">
                  <c:v>0.31910398476757112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0A0-4832-882D-C7CCC8AE1F93}"/>
            </c:ext>
          </c:extLst>
        </c:ser>
        <c:ser>
          <c:idx val="9"/>
          <c:order val="4"/>
          <c:tx>
            <c:strRef>
              <c:f>ddSky!$AU$2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0.71750976437409286</c:v>
                </c:pt>
                <c:pt idx="1">
                  <c:v>-0.71750976437409242</c:v>
                </c:pt>
                <c:pt idx="2">
                  <c:v>-0.71750976437409286</c:v>
                </c:pt>
                <c:pt idx="3">
                  <c:v>0.71750976437409286</c:v>
                </c:pt>
                <c:pt idx="4">
                  <c:v>0.47582361139352669</c:v>
                </c:pt>
                <c:pt idx="5">
                  <c:v>-0.47582361139352652</c:v>
                </c:pt>
                <c:pt idx="6">
                  <c:v>-0.47582361139352691</c:v>
                </c:pt>
                <c:pt idx="7">
                  <c:v>0.47582361139352691</c:v>
                </c:pt>
                <c:pt idx="8">
                  <c:v>0.47582361139352669</c:v>
                </c:pt>
                <c:pt idx="9">
                  <c:v>-0.47582361139352652</c:v>
                </c:pt>
                <c:pt idx="10">
                  <c:v>-0.47582361139352691</c:v>
                </c:pt>
                <c:pt idx="11">
                  <c:v>0.47582361139352691</c:v>
                </c:pt>
                <c:pt idx="12">
                  <c:v>0.71750976437409286</c:v>
                </c:pt>
                <c:pt idx="13">
                  <c:v>-0.71750976437409242</c:v>
                </c:pt>
                <c:pt idx="14">
                  <c:v>-0.71750976437409286</c:v>
                </c:pt>
                <c:pt idx="15">
                  <c:v>0.71750976437409286</c:v>
                </c:pt>
                <c:pt idx="16">
                  <c:v>0.60600939980505242</c:v>
                </c:pt>
                <c:pt idx="17">
                  <c:v>-0.6060093998050522</c:v>
                </c:pt>
                <c:pt idx="18">
                  <c:v>-0.60600939980505208</c:v>
                </c:pt>
                <c:pt idx="19">
                  <c:v>0.60600939980505264</c:v>
                </c:pt>
                <c:pt idx="20">
                  <c:v>3.8065135566711199E-3</c:v>
                </c:pt>
                <c:pt idx="21">
                  <c:v>-3.8065135566711398E-3</c:v>
                </c:pt>
                <c:pt idx="22">
                  <c:v>-3.8065135566707998E-3</c:v>
                </c:pt>
                <c:pt idx="23">
                  <c:v>3.8065135566709399E-3</c:v>
                </c:pt>
                <c:pt idx="24">
                  <c:v>3.8065135566711199E-3</c:v>
                </c:pt>
                <c:pt idx="25">
                  <c:v>-3.8065135566711398E-3</c:v>
                </c:pt>
                <c:pt idx="26">
                  <c:v>-3.8065135566707998E-3</c:v>
                </c:pt>
                <c:pt idx="27">
                  <c:v>3.8065135566709399E-3</c:v>
                </c:pt>
                <c:pt idx="28">
                  <c:v>0.60600939980505242</c:v>
                </c:pt>
                <c:pt idx="29">
                  <c:v>-0.6060093998050522</c:v>
                </c:pt>
                <c:pt idx="30">
                  <c:v>-0.60600939980505208</c:v>
                </c:pt>
                <c:pt idx="31">
                  <c:v>0.60600939980505264</c:v>
                </c:pt>
                <c:pt idx="32">
                  <c:v>0.74113535556065635</c:v>
                </c:pt>
                <c:pt idx="33">
                  <c:v>0.65362782502065997</c:v>
                </c:pt>
                <c:pt idx="34">
                  <c:v>-2.6504572953165431</c:v>
                </c:pt>
                <c:pt idx="35">
                  <c:v>1.2556941147352261</c:v>
                </c:pt>
                <c:pt idx="36">
                  <c:v>1.2556941147352261</c:v>
                </c:pt>
                <c:pt idx="37">
                  <c:v>-2.6504572953165422</c:v>
                </c:pt>
                <c:pt idx="38">
                  <c:v>0.65362782502065997</c:v>
                </c:pt>
                <c:pt idx="39">
                  <c:v>0.74113535556065646</c:v>
                </c:pt>
                <c:pt idx="40">
                  <c:v>0.64947938932340532</c:v>
                </c:pt>
                <c:pt idx="41">
                  <c:v>0.73635485854011173</c:v>
                </c:pt>
                <c:pt idx="42">
                  <c:v>-2.6388903620370008</c:v>
                </c:pt>
                <c:pt idx="43">
                  <c:v>1.2530561141734839</c:v>
                </c:pt>
                <c:pt idx="44">
                  <c:v>1.2530561141734839</c:v>
                </c:pt>
                <c:pt idx="45">
                  <c:v>-2.6388903620370008</c:v>
                </c:pt>
                <c:pt idx="46">
                  <c:v>0.73635485854011173</c:v>
                </c:pt>
                <c:pt idx="47">
                  <c:v>0.64947938932340521</c:v>
                </c:pt>
                <c:pt idx="48">
                  <c:v>0.23449994491347209</c:v>
                </c:pt>
                <c:pt idx="49">
                  <c:v>0.23397186054739461</c:v>
                </c:pt>
                <c:pt idx="50">
                  <c:v>-1.7152205938368801</c:v>
                </c:pt>
                <c:pt idx="51">
                  <c:v>1.246748788376014</c:v>
                </c:pt>
                <c:pt idx="52">
                  <c:v>1.246748788376014</c:v>
                </c:pt>
                <c:pt idx="53">
                  <c:v>-1.715220593836881</c:v>
                </c:pt>
                <c:pt idx="54">
                  <c:v>0.23397186054739449</c:v>
                </c:pt>
                <c:pt idx="55">
                  <c:v>0.23449994491347209</c:v>
                </c:pt>
                <c:pt idx="56">
                  <c:v>0.54531751857141564</c:v>
                </c:pt>
                <c:pt idx="57">
                  <c:v>0.38105261799333678</c:v>
                </c:pt>
                <c:pt idx="58">
                  <c:v>-3.024985129346085</c:v>
                </c:pt>
                <c:pt idx="59">
                  <c:v>2.0986149927813331</c:v>
                </c:pt>
                <c:pt idx="60">
                  <c:v>2.0986149927813318</c:v>
                </c:pt>
                <c:pt idx="61">
                  <c:v>-3.024985129346085</c:v>
                </c:pt>
                <c:pt idx="62">
                  <c:v>0.3810526179933369</c:v>
                </c:pt>
                <c:pt idx="63">
                  <c:v>0.54531751857141553</c:v>
                </c:pt>
                <c:pt idx="64">
                  <c:v>0.73154693836327245</c:v>
                </c:pt>
                <c:pt idx="65">
                  <c:v>-0.73154693836327256</c:v>
                </c:pt>
                <c:pt idx="66">
                  <c:v>-0.73154693836327245</c:v>
                </c:pt>
                <c:pt idx="67">
                  <c:v>0.73154693836327267</c:v>
                </c:pt>
                <c:pt idx="68">
                  <c:v>0.2476097189989597</c:v>
                </c:pt>
                <c:pt idx="69">
                  <c:v>-0.2476097189989595</c:v>
                </c:pt>
                <c:pt idx="70">
                  <c:v>-0.2476097189989597</c:v>
                </c:pt>
                <c:pt idx="71">
                  <c:v>0.24760971899895989</c:v>
                </c:pt>
                <c:pt idx="72">
                  <c:v>1.364227671498329</c:v>
                </c:pt>
                <c:pt idx="73">
                  <c:v>-1.364227671498329</c:v>
                </c:pt>
                <c:pt idx="74">
                  <c:v>-1.364227671498329</c:v>
                </c:pt>
                <c:pt idx="75">
                  <c:v>1.364227671498329</c:v>
                </c:pt>
                <c:pt idx="76">
                  <c:v>0.71616580670496766</c:v>
                </c:pt>
                <c:pt idx="77">
                  <c:v>-0.71616580670496766</c:v>
                </c:pt>
                <c:pt idx="78">
                  <c:v>-0.71616580670496777</c:v>
                </c:pt>
                <c:pt idx="79">
                  <c:v>0.71616580670496766</c:v>
                </c:pt>
                <c:pt idx="80">
                  <c:v>-0.71730370594276438</c:v>
                </c:pt>
                <c:pt idx="81">
                  <c:v>0.71730370594276438</c:v>
                </c:pt>
                <c:pt idx="82">
                  <c:v>0.71730370594276471</c:v>
                </c:pt>
                <c:pt idx="83">
                  <c:v>-0.71730370594276449</c:v>
                </c:pt>
                <c:pt idx="84">
                  <c:v>-1.3163816885218571</c:v>
                </c:pt>
                <c:pt idx="85">
                  <c:v>1.3163816885218571</c:v>
                </c:pt>
                <c:pt idx="86">
                  <c:v>1.3163816885218571</c:v>
                </c:pt>
                <c:pt idx="87">
                  <c:v>-1.3163816885218571</c:v>
                </c:pt>
              </c:numCache>
            </c:numRef>
          </c:xVal>
          <c:yVal>
            <c:numRef>
              <c:f>ddSky!$AU$3:$AU$290</c:f>
              <c:numCache>
                <c:formatCode>General</c:formatCode>
                <c:ptCount val="288"/>
                <c:pt idx="0">
                  <c:v>0.57873125863261521</c:v>
                </c:pt>
                <c:pt idx="1">
                  <c:v>1.135341147705913</c:v>
                </c:pt>
                <c:pt idx="2">
                  <c:v>1.15419525722973</c:v>
                </c:pt>
                <c:pt idx="3">
                  <c:v>0.57073439075611532</c:v>
                </c:pt>
                <c:pt idx="4">
                  <c:v>0.584329838398844</c:v>
                </c:pt>
                <c:pt idx="5">
                  <c:v>0.20028697708621621</c:v>
                </c:pt>
                <c:pt idx="6">
                  <c:v>0.19165615616366261</c:v>
                </c:pt>
                <c:pt idx="7">
                  <c:v>0.57072366899810734</c:v>
                </c:pt>
                <c:pt idx="8">
                  <c:v>0.58960019312798972</c:v>
                </c:pt>
                <c:pt idx="9">
                  <c:v>0.199237364064902</c:v>
                </c:pt>
                <c:pt idx="10">
                  <c:v>0.1907703410834074</c:v>
                </c:pt>
                <c:pt idx="11">
                  <c:v>0.57382916482165458</c:v>
                </c:pt>
                <c:pt idx="12">
                  <c:v>0.57078653601929541</c:v>
                </c:pt>
                <c:pt idx="13">
                  <c:v>1.1262236023787411</c:v>
                </c:pt>
                <c:pt idx="14">
                  <c:v>1.154995285067707</c:v>
                </c:pt>
                <c:pt idx="15">
                  <c:v>0.56348054609261455</c:v>
                </c:pt>
                <c:pt idx="16">
                  <c:v>0.57221642625518143</c:v>
                </c:pt>
                <c:pt idx="17">
                  <c:v>1.5037309336010369</c:v>
                </c:pt>
                <c:pt idx="18">
                  <c:v>1.5305745408404621</c:v>
                </c:pt>
                <c:pt idx="19">
                  <c:v>0.58238676455803218</c:v>
                </c:pt>
                <c:pt idx="20">
                  <c:v>2.1883353453595191</c:v>
                </c:pt>
                <c:pt idx="21">
                  <c:v>0.17483428209088739</c:v>
                </c:pt>
                <c:pt idx="22">
                  <c:v>0.1768525427673012</c:v>
                </c:pt>
                <c:pt idx="23">
                  <c:v>2.065827209083364</c:v>
                </c:pt>
                <c:pt idx="24">
                  <c:v>2.1504484479781238</c:v>
                </c:pt>
                <c:pt idx="25">
                  <c:v>0.17591578061692409</c:v>
                </c:pt>
                <c:pt idx="26">
                  <c:v>0.1766902823001146</c:v>
                </c:pt>
                <c:pt idx="27">
                  <c:v>2.076384352194145</c:v>
                </c:pt>
                <c:pt idx="28">
                  <c:v>0.57289907243102789</c:v>
                </c:pt>
                <c:pt idx="29">
                  <c:v>1.488687109202147</c:v>
                </c:pt>
                <c:pt idx="30">
                  <c:v>1.5610292529687291</c:v>
                </c:pt>
                <c:pt idx="31">
                  <c:v>0.57062953128479421</c:v>
                </c:pt>
                <c:pt idx="32">
                  <c:v>1.59627669644542</c:v>
                </c:pt>
                <c:pt idx="33">
                  <c:v>1.7836360665038229</c:v>
                </c:pt>
                <c:pt idx="34">
                  <c:v>2.4858367586042731</c:v>
                </c:pt>
                <c:pt idx="35">
                  <c:v>2.6080714738462119</c:v>
                </c:pt>
                <c:pt idx="36">
                  <c:v>2.6832413385156539</c:v>
                </c:pt>
                <c:pt idx="37">
                  <c:v>2.3604406453203408</c:v>
                </c:pt>
                <c:pt idx="38">
                  <c:v>1.666033480735496</c:v>
                </c:pt>
                <c:pt idx="39">
                  <c:v>1.563282911572605</c:v>
                </c:pt>
                <c:pt idx="40">
                  <c:v>1.7791832505259659</c:v>
                </c:pt>
                <c:pt idx="41">
                  <c:v>1.599487220263109</c:v>
                </c:pt>
                <c:pt idx="42">
                  <c:v>2.501528956694528</c:v>
                </c:pt>
                <c:pt idx="43">
                  <c:v>2.6370685967151082</c:v>
                </c:pt>
                <c:pt idx="44">
                  <c:v>2.7270569294225431</c:v>
                </c:pt>
                <c:pt idx="45">
                  <c:v>2.3705533606000251</c:v>
                </c:pt>
                <c:pt idx="46">
                  <c:v>1.5306321875657889</c:v>
                </c:pt>
                <c:pt idx="47">
                  <c:v>1.753721382981166</c:v>
                </c:pt>
                <c:pt idx="48">
                  <c:v>3.3843277085572478</c:v>
                </c:pt>
                <c:pt idx="49">
                  <c:v>3.1364451136440041</c:v>
                </c:pt>
                <c:pt idx="50">
                  <c:v>0.27985336920246479</c:v>
                </c:pt>
                <c:pt idx="51">
                  <c:v>0.98322640466503797</c:v>
                </c:pt>
                <c:pt idx="52">
                  <c:v>0.99234243575483561</c:v>
                </c:pt>
                <c:pt idx="53">
                  <c:v>0.26787093649618332</c:v>
                </c:pt>
                <c:pt idx="54">
                  <c:v>2.9719560734461989</c:v>
                </c:pt>
                <c:pt idx="55">
                  <c:v>3.032611628621817</c:v>
                </c:pt>
                <c:pt idx="56">
                  <c:v>3.3751307351514699</c:v>
                </c:pt>
                <c:pt idx="57">
                  <c:v>6.7620700506493447</c:v>
                </c:pt>
                <c:pt idx="58">
                  <c:v>4.4922391336411236</c:v>
                </c:pt>
                <c:pt idx="59">
                  <c:v>0.67293056324124334</c:v>
                </c:pt>
                <c:pt idx="60">
                  <c:v>0.7064290457870811</c:v>
                </c:pt>
                <c:pt idx="61">
                  <c:v>4.4806197138037529</c:v>
                </c:pt>
                <c:pt idx="62">
                  <c:v>6.5600281054154026</c:v>
                </c:pt>
                <c:pt idx="63">
                  <c:v>3.532577527174726</c:v>
                </c:pt>
                <c:pt idx="64">
                  <c:v>0.56419584183022375</c:v>
                </c:pt>
                <c:pt idx="65">
                  <c:v>1.426890060724691</c:v>
                </c:pt>
                <c:pt idx="66">
                  <c:v>1.4048251530621201</c:v>
                </c:pt>
                <c:pt idx="67">
                  <c:v>0.5609975974541157</c:v>
                </c:pt>
                <c:pt idx="68">
                  <c:v>0.68726742183789613</c:v>
                </c:pt>
                <c:pt idx="69">
                  <c:v>0.17642190535552801</c:v>
                </c:pt>
                <c:pt idx="70">
                  <c:v>0.1757378289476037</c:v>
                </c:pt>
                <c:pt idx="71">
                  <c:v>0.69957526470534503</c:v>
                </c:pt>
                <c:pt idx="72">
                  <c:v>0.48836842444725342</c:v>
                </c:pt>
                <c:pt idx="73">
                  <c:v>1.307466593850404</c:v>
                </c:pt>
                <c:pt idx="74">
                  <c:v>1.306305196322501</c:v>
                </c:pt>
                <c:pt idx="75">
                  <c:v>0.45823783311061561</c:v>
                </c:pt>
                <c:pt idx="76">
                  <c:v>0.53127717315219347</c:v>
                </c:pt>
                <c:pt idx="77">
                  <c:v>0.18301059212535609</c:v>
                </c:pt>
                <c:pt idx="78">
                  <c:v>0.17815635623410339</c:v>
                </c:pt>
                <c:pt idx="79">
                  <c:v>0.55152570228092368</c:v>
                </c:pt>
                <c:pt idx="80">
                  <c:v>0.18060137121938169</c:v>
                </c:pt>
                <c:pt idx="81">
                  <c:v>0.53826893605291848</c:v>
                </c:pt>
                <c:pt idx="82">
                  <c:v>0.52086973479017618</c:v>
                </c:pt>
                <c:pt idx="83">
                  <c:v>0.18438500771298999</c:v>
                </c:pt>
                <c:pt idx="84">
                  <c:v>0.91974198133684693</c:v>
                </c:pt>
                <c:pt idx="85">
                  <c:v>0.47410346162505451</c:v>
                </c:pt>
                <c:pt idx="86">
                  <c:v>0.44466345724649731</c:v>
                </c:pt>
                <c:pt idx="87">
                  <c:v>0.85282497373409571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0A0-4832-882D-C7CCC8AE1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ddSky!$M$978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ddSky!$N$978:$S$978</c:f>
              <c:numCache>
                <c:formatCode>0%</c:formatCode>
                <c:ptCount val="6"/>
                <c:pt idx="0">
                  <c:v>-2.3052161959740287</c:v>
                </c:pt>
                <c:pt idx="1">
                  <c:v>-2.3063389840520205</c:v>
                </c:pt>
                <c:pt idx="2">
                  <c:v>-2.3419913285260821</c:v>
                </c:pt>
                <c:pt idx="3">
                  <c:v>-1.6551204700176825</c:v>
                </c:pt>
                <c:pt idx="4">
                  <c:v>-10.499449450781267</c:v>
                </c:pt>
                <c:pt idx="5">
                  <c:v>-1.4013858262149956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7-4357-BD0A-CE21740AF87C}"/>
            </c:ext>
          </c:extLst>
        </c:ser>
        <c:ser>
          <c:idx val="2"/>
          <c:order val="1"/>
          <c:tx>
            <c:strRef>
              <c:f>ddSky!$M$977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ddSky!$N$977:$S$977</c:f>
              <c:numCache>
                <c:formatCode>0%</c:formatCode>
                <c:ptCount val="6"/>
                <c:pt idx="0">
                  <c:v>0.83336618233128668</c:v>
                </c:pt>
                <c:pt idx="1">
                  <c:v>0.83290959941233644</c:v>
                </c:pt>
                <c:pt idx="2">
                  <c:v>0.91055054885635389</c:v>
                </c:pt>
                <c:pt idx="3">
                  <c:v>0.92389847420930504</c:v>
                </c:pt>
                <c:pt idx="4">
                  <c:v>0.63616127953579693</c:v>
                </c:pt>
                <c:pt idx="5">
                  <c:v>0.90128877496999338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97-4357-BD0A-CE21740AF87C}"/>
            </c:ext>
          </c:extLst>
        </c:ser>
        <c:ser>
          <c:idx val="3"/>
          <c:order val="2"/>
          <c:tx>
            <c:strRef>
              <c:f>ddSky!$M$975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ddSky!$N$975:$S$975</c:f>
              <c:numCache>
                <c:formatCode>0%</c:formatCode>
                <c:ptCount val="6"/>
                <c:pt idx="0">
                  <c:v>0.84784914397934863</c:v>
                </c:pt>
                <c:pt idx="1">
                  <c:v>0.8463514575337675</c:v>
                </c:pt>
                <c:pt idx="2">
                  <c:v>0.90731896052005734</c:v>
                </c:pt>
                <c:pt idx="3">
                  <c:v>0.93825636436982363</c:v>
                </c:pt>
                <c:pt idx="4">
                  <c:v>0.44693785838097122</c:v>
                </c:pt>
                <c:pt idx="5">
                  <c:v>0.83853263804149403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97-4357-BD0A-CE21740AF87C}"/>
            </c:ext>
          </c:extLst>
        </c:ser>
        <c:ser>
          <c:idx val="1"/>
          <c:order val="3"/>
          <c:tx>
            <c:strRef>
              <c:f>ddSky!$M$974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ddSky!$N$974:$S$974</c:f>
              <c:numCache>
                <c:formatCode>0%</c:formatCode>
                <c:ptCount val="6"/>
                <c:pt idx="0">
                  <c:v>0.89775210281253048</c:v>
                </c:pt>
                <c:pt idx="1">
                  <c:v>0.89785814642626971</c:v>
                </c:pt>
                <c:pt idx="2">
                  <c:v>0.93786109378777094</c:v>
                </c:pt>
                <c:pt idx="3">
                  <c:v>0.98109908873584373</c:v>
                </c:pt>
                <c:pt idx="4">
                  <c:v>0.45644749045047162</c:v>
                </c:pt>
                <c:pt idx="5">
                  <c:v>0.91993372509304838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97-4357-BD0A-CE21740AF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ddSky!$U$978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ddSky!$V$978:$AA$978</c:f>
              <c:numCache>
                <c:formatCode>0%</c:formatCode>
                <c:ptCount val="6"/>
                <c:pt idx="0">
                  <c:v>-2.7972883692146384</c:v>
                </c:pt>
                <c:pt idx="1">
                  <c:v>-2.7114384380513288</c:v>
                </c:pt>
                <c:pt idx="2">
                  <c:v>-3.5255102966185694</c:v>
                </c:pt>
                <c:pt idx="3">
                  <c:v>-1.7772090894098924</c:v>
                </c:pt>
                <c:pt idx="4">
                  <c:v>-2.3684648838479196</c:v>
                </c:pt>
                <c:pt idx="5">
                  <c:v>-7.3936490339762919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E-4785-B9FD-BC351374C82D}"/>
            </c:ext>
          </c:extLst>
        </c:ser>
        <c:ser>
          <c:idx val="2"/>
          <c:order val="1"/>
          <c:tx>
            <c:strRef>
              <c:f>ddSky!$U$977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ddSky!$V$977:$AA$977</c:f>
              <c:numCache>
                <c:formatCode>0%</c:formatCode>
                <c:ptCount val="6"/>
                <c:pt idx="0">
                  <c:v>0.75158332288369212</c:v>
                </c:pt>
                <c:pt idx="1">
                  <c:v>0.7588179417811538</c:v>
                </c:pt>
                <c:pt idx="2">
                  <c:v>0.80792418527282384</c:v>
                </c:pt>
                <c:pt idx="3">
                  <c:v>0.82539171796872668</c:v>
                </c:pt>
                <c:pt idx="4">
                  <c:v>0.73157592069232691</c:v>
                </c:pt>
                <c:pt idx="5">
                  <c:v>0.58783265755676073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0E-4785-B9FD-BC351374C82D}"/>
            </c:ext>
          </c:extLst>
        </c:ser>
        <c:ser>
          <c:idx val="3"/>
          <c:order val="2"/>
          <c:tx>
            <c:strRef>
              <c:f>ddSky!$U$975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ddSky!$V$975:$AA$975</c:f>
              <c:numCache>
                <c:formatCode>0%</c:formatCode>
                <c:ptCount val="6"/>
                <c:pt idx="0">
                  <c:v>0.74312850962587673</c:v>
                </c:pt>
                <c:pt idx="1">
                  <c:v>0.74838177804977801</c:v>
                </c:pt>
                <c:pt idx="2">
                  <c:v>0.77614042002203154</c:v>
                </c:pt>
                <c:pt idx="3">
                  <c:v>0.81666948028691011</c:v>
                </c:pt>
                <c:pt idx="4">
                  <c:v>0.66810348613779857</c:v>
                </c:pt>
                <c:pt idx="5">
                  <c:v>0.5572159578554432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0E-4785-B9FD-BC351374C82D}"/>
            </c:ext>
          </c:extLst>
        </c:ser>
        <c:ser>
          <c:idx val="1"/>
          <c:order val="3"/>
          <c:tx>
            <c:strRef>
              <c:f>ddSky!$U$974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ddSky!$V$974:$AA$974</c:f>
              <c:numCache>
                <c:formatCode>0%</c:formatCode>
                <c:ptCount val="6"/>
                <c:pt idx="0">
                  <c:v>0.75158332288369212</c:v>
                </c:pt>
                <c:pt idx="1">
                  <c:v>0.7588179417811538</c:v>
                </c:pt>
                <c:pt idx="2">
                  <c:v>0.78038381548402347</c:v>
                </c:pt>
                <c:pt idx="3">
                  <c:v>0.82777140127971471</c:v>
                </c:pt>
                <c:pt idx="4">
                  <c:v>0.67490306797988964</c:v>
                </c:pt>
                <c:pt idx="5">
                  <c:v>0.63088280550865283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0E-4785-B9FD-BC351374C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ddSky!$AC$978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ddSky!$AD$978:$AI$978</c:f>
              <c:numCache>
                <c:formatCode>0%</c:formatCode>
                <c:ptCount val="6"/>
                <c:pt idx="0">
                  <c:v>-0.61512956725033008</c:v>
                </c:pt>
                <c:pt idx="1">
                  <c:v>-0.53192968768910021</c:v>
                </c:pt>
                <c:pt idx="2">
                  <c:v>-0.6884932770734481</c:v>
                </c:pt>
                <c:pt idx="3">
                  <c:v>-0.36575876759403714</c:v>
                </c:pt>
                <c:pt idx="4">
                  <c:v>-0.20830753789660311</c:v>
                </c:pt>
                <c:pt idx="5">
                  <c:v>-3.0820360142918011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4-42E6-85D5-EF0282313AC6}"/>
            </c:ext>
          </c:extLst>
        </c:ser>
        <c:ser>
          <c:idx val="2"/>
          <c:order val="1"/>
          <c:tx>
            <c:strRef>
              <c:f>ddSky!$AC$977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ddSky!$AD$977:$AI$977</c:f>
              <c:numCache>
                <c:formatCode>0%</c:formatCode>
                <c:ptCount val="6"/>
                <c:pt idx="0">
                  <c:v>0.90210052880817793</c:v>
                </c:pt>
                <c:pt idx="1">
                  <c:v>0.9078994978043462</c:v>
                </c:pt>
                <c:pt idx="2">
                  <c:v>0.91791627883674642</c:v>
                </c:pt>
                <c:pt idx="3">
                  <c:v>0.91555817273351914</c:v>
                </c:pt>
                <c:pt idx="4">
                  <c:v>0.94333466434661117</c:v>
                </c:pt>
                <c:pt idx="5">
                  <c:v>0.82859346742249151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94-42E6-85D5-EF0282313AC6}"/>
            </c:ext>
          </c:extLst>
        </c:ser>
        <c:ser>
          <c:idx val="3"/>
          <c:order val="2"/>
          <c:tx>
            <c:strRef>
              <c:f>ddSky!$AC$975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ddSky!$AD$975:$AI$975</c:f>
              <c:numCache>
                <c:formatCode>0%</c:formatCode>
                <c:ptCount val="6"/>
                <c:pt idx="0">
                  <c:v>0.86653638556542478</c:v>
                </c:pt>
                <c:pt idx="1">
                  <c:v>0.87379620778098266</c:v>
                </c:pt>
                <c:pt idx="2">
                  <c:v>0.87565972984274743</c:v>
                </c:pt>
                <c:pt idx="3">
                  <c:v>0.87232082363053642</c:v>
                </c:pt>
                <c:pt idx="4">
                  <c:v>0.91040130208634207</c:v>
                </c:pt>
                <c:pt idx="5">
                  <c:v>0.81521617094357901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94-42E6-85D5-EF0282313AC6}"/>
            </c:ext>
          </c:extLst>
        </c:ser>
        <c:ser>
          <c:idx val="1"/>
          <c:order val="3"/>
          <c:tx>
            <c:strRef>
              <c:f>ddSky!$AC$974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ddSky!$AD$974:$AI$974</c:f>
              <c:numCache>
                <c:formatCode>0%</c:formatCode>
                <c:ptCount val="6"/>
                <c:pt idx="0">
                  <c:v>0.86949613625129607</c:v>
                </c:pt>
                <c:pt idx="1">
                  <c:v>0.87617401412564455</c:v>
                </c:pt>
                <c:pt idx="2">
                  <c:v>0.8794220200184204</c:v>
                </c:pt>
                <c:pt idx="3">
                  <c:v>0.87741312198652421</c:v>
                </c:pt>
                <c:pt idx="4">
                  <c:v>0.88235689470089107</c:v>
                </c:pt>
                <c:pt idx="5">
                  <c:v>0.82859346742249151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94-42E6-85D5-EF0282313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ddSky!$M$979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ddSky!$N$979:$S$979</c:f>
              <c:numCache>
                <c:formatCode>0%</c:formatCode>
                <c:ptCount val="6"/>
                <c:pt idx="0">
                  <c:v>0.90129100808853024</c:v>
                </c:pt>
                <c:pt idx="1">
                  <c:v>0.90137844201128714</c:v>
                </c:pt>
                <c:pt idx="2">
                  <c:v>0.94088232339326794</c:v>
                </c:pt>
                <c:pt idx="3">
                  <c:v>0.9819536719110773</c:v>
                </c:pt>
                <c:pt idx="4">
                  <c:v>0.43347030678277643</c:v>
                </c:pt>
                <c:pt idx="5">
                  <c:v>0.92662503588240996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A-4545-9AE3-2AD57BAFDE8A}"/>
            </c:ext>
          </c:extLst>
        </c:ser>
        <c:ser>
          <c:idx val="0"/>
          <c:order val="1"/>
          <c:tx>
            <c:strRef>
              <c:f>ddSky!$M$980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ddSky!$N$980:$S$980</c:f>
              <c:numCache>
                <c:formatCode>0%</c:formatCode>
                <c:ptCount val="6"/>
                <c:pt idx="0">
                  <c:v>0.87401657192040139</c:v>
                </c:pt>
                <c:pt idx="1">
                  <c:v>0.87377676879793209</c:v>
                </c:pt>
                <c:pt idx="2">
                  <c:v>0.90294735942614945</c:v>
                </c:pt>
                <c:pt idx="3">
                  <c:v>0.96162353474628626</c:v>
                </c:pt>
                <c:pt idx="4">
                  <c:v>0.49681745366025815</c:v>
                </c:pt>
                <c:pt idx="5">
                  <c:v>0.87871450274853846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FA-4545-9AE3-2AD57BAFDE8A}"/>
            </c:ext>
          </c:extLst>
        </c:ser>
        <c:ser>
          <c:idx val="2"/>
          <c:order val="2"/>
          <c:tx>
            <c:strRef>
              <c:f>ddSky!$M$981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ddSky!$N$981:$S$981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FA-4545-9AE3-2AD57BAFD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ddSky!$U$979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ddSky!$V$979:$AA$979</c:f>
              <c:numCache>
                <c:formatCode>0%</c:formatCode>
                <c:ptCount val="6"/>
                <c:pt idx="0">
                  <c:v>0.74459359735655295</c:v>
                </c:pt>
                <c:pt idx="1">
                  <c:v>0.7520940712429397</c:v>
                </c:pt>
                <c:pt idx="2">
                  <c:v>0.77259699657554204</c:v>
                </c:pt>
                <c:pt idx="3">
                  <c:v>0.82182761154973527</c:v>
                </c:pt>
                <c:pt idx="4">
                  <c:v>0.67728390901118263</c:v>
                </c:pt>
                <c:pt idx="5">
                  <c:v>0.62239048917249029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6-46E8-813C-114A61AF7D15}"/>
            </c:ext>
          </c:extLst>
        </c:ser>
        <c:ser>
          <c:idx val="0"/>
          <c:order val="1"/>
          <c:tx>
            <c:strRef>
              <c:f>ddSky!$U$980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ddSky!$V$980:$AA$980</c:f>
              <c:numCache>
                <c:formatCode>0%</c:formatCode>
                <c:ptCount val="6"/>
                <c:pt idx="0">
                  <c:v>0.80298534582422154</c:v>
                </c:pt>
                <c:pt idx="1">
                  <c:v>0.80704615847274108</c:v>
                </c:pt>
                <c:pt idx="2">
                  <c:v>0.79366394587957168</c:v>
                </c:pt>
                <c:pt idx="3">
                  <c:v>0.88111747994040268</c:v>
                </c:pt>
                <c:pt idx="4">
                  <c:v>0.68082447032233051</c:v>
                </c:pt>
                <c:pt idx="5">
                  <c:v>0.66583443892939265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D6-46E8-813C-114A61AF7D15}"/>
            </c:ext>
          </c:extLst>
        </c:ser>
        <c:ser>
          <c:idx val="2"/>
          <c:order val="2"/>
          <c:tx>
            <c:strRef>
              <c:f>ddSky!$U$981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ddSky!$V$981:$AA$981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D6-46E8-813C-114A61AF7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ddSky!$AC$979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ddSky!$AD$979:$AI$979</c:f>
              <c:numCache>
                <c:formatCode>0%</c:formatCode>
                <c:ptCount val="6"/>
                <c:pt idx="0">
                  <c:v>0.86598970551451648</c:v>
                </c:pt>
                <c:pt idx="1">
                  <c:v>0.87291329060452516</c:v>
                </c:pt>
                <c:pt idx="2">
                  <c:v>0.87370582157002008</c:v>
                </c:pt>
                <c:pt idx="3">
                  <c:v>0.87246513311357443</c:v>
                </c:pt>
                <c:pt idx="4">
                  <c:v>0.87852705512842966</c:v>
                </c:pt>
                <c:pt idx="5">
                  <c:v>0.82298077248435952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8-4C2B-AAFA-DA2A38921290}"/>
            </c:ext>
          </c:extLst>
        </c:ser>
        <c:ser>
          <c:idx val="0"/>
          <c:order val="1"/>
          <c:tx>
            <c:strRef>
              <c:f>ddSky!$AC$980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ddSky!$AD$980:$AI$980</c:f>
              <c:numCache>
                <c:formatCode>0%</c:formatCode>
                <c:ptCount val="6"/>
                <c:pt idx="0">
                  <c:v>0.9162910454543356</c:v>
                </c:pt>
                <c:pt idx="1">
                  <c:v>0.9195169090330203</c:v>
                </c:pt>
                <c:pt idx="2">
                  <c:v>0.89962349723273172</c:v>
                </c:pt>
                <c:pt idx="3">
                  <c:v>0.92739381348810512</c:v>
                </c:pt>
                <c:pt idx="4">
                  <c:v>0.92852208795965663</c:v>
                </c:pt>
                <c:pt idx="5">
                  <c:v>0.86607960880026824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8-4C2B-AAFA-DA2A38921290}"/>
            </c:ext>
          </c:extLst>
        </c:ser>
        <c:ser>
          <c:idx val="2"/>
          <c:order val="2"/>
          <c:tx>
            <c:strRef>
              <c:f>ddSky!$AC$981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ddSky!$AD$981:$AI$981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8-4C2B-AAFA-DA2A38921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ddSky!$S$632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279-411F-8712-820BB5F92F85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79-411F-8712-820BB5F92F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ddSky!$T$628:$Y$628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ddSky!$T$632:$Y$632</c:f>
              <c:numCache>
                <c:formatCode>0%</c:formatCode>
                <c:ptCount val="6"/>
                <c:pt idx="0">
                  <c:v>-2.6049611243705382</c:v>
                </c:pt>
                <c:pt idx="1">
                  <c:v>-2.5314474780148943</c:v>
                </c:pt>
                <c:pt idx="2">
                  <c:v>-2.528585271744539</c:v>
                </c:pt>
                <c:pt idx="3">
                  <c:v>-6.498936765620118</c:v>
                </c:pt>
                <c:pt idx="4">
                  <c:v>-0.35061990289793027</c:v>
                </c:pt>
                <c:pt idx="5">
                  <c:v>-360.81987687335538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79-411F-8712-820BB5F92F85}"/>
            </c:ext>
          </c:extLst>
        </c:ser>
        <c:ser>
          <c:idx val="1"/>
          <c:order val="1"/>
          <c:tx>
            <c:strRef>
              <c:f>ddSky!$S$631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ddSky!$T$631:$Y$631</c:f>
              <c:numCache>
                <c:formatCode>0%</c:formatCode>
                <c:ptCount val="6"/>
                <c:pt idx="0">
                  <c:v>0.67103078488946499</c:v>
                </c:pt>
                <c:pt idx="1">
                  <c:v>0.67287310836644987</c:v>
                </c:pt>
                <c:pt idx="2">
                  <c:v>0.71718068885889308</c:v>
                </c:pt>
                <c:pt idx="3">
                  <c:v>0.88167303660516083</c:v>
                </c:pt>
                <c:pt idx="4">
                  <c:v>-0.19971389531635073</c:v>
                </c:pt>
                <c:pt idx="5">
                  <c:v>0.60220134154729754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79-411F-8712-820BB5F92F85}"/>
            </c:ext>
          </c:extLst>
        </c:ser>
        <c:ser>
          <c:idx val="2"/>
          <c:order val="2"/>
          <c:tx>
            <c:strRef>
              <c:f>ddSky!$S$630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ddSky!$T$630:$Y$630</c:f>
              <c:numCache>
                <c:formatCode>0%</c:formatCode>
                <c:ptCount val="6"/>
                <c:pt idx="0">
                  <c:v>0.66895795260774349</c:v>
                </c:pt>
                <c:pt idx="1">
                  <c:v>0.66788137742004838</c:v>
                </c:pt>
                <c:pt idx="2">
                  <c:v>0.80496513547290827</c:v>
                </c:pt>
                <c:pt idx="3">
                  <c:v>0.92701752324924902</c:v>
                </c:pt>
                <c:pt idx="4">
                  <c:v>-0.42499841173412639</c:v>
                </c:pt>
                <c:pt idx="5">
                  <c:v>0.77339741670522166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79-411F-8712-820BB5F92F85}"/>
            </c:ext>
          </c:extLst>
        </c:ser>
        <c:ser>
          <c:idx val="3"/>
          <c:order val="3"/>
          <c:tx>
            <c:strRef>
              <c:f>ddSky!$S$633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ddSky!$T$633:$Y$633</c:f>
              <c:numCache>
                <c:formatCode>0%</c:formatCode>
                <c:ptCount val="6"/>
                <c:pt idx="0">
                  <c:v>0.76405751351244255</c:v>
                </c:pt>
                <c:pt idx="1">
                  <c:v>0.77041143365287346</c:v>
                </c:pt>
                <c:pt idx="2">
                  <c:v>0.67157980999494449</c:v>
                </c:pt>
                <c:pt idx="3">
                  <c:v>0.93702906282878373</c:v>
                </c:pt>
                <c:pt idx="4">
                  <c:v>-0.37205922340958925</c:v>
                </c:pt>
                <c:pt idx="5">
                  <c:v>0.82920800775189873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79-411F-8712-820BB5F92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ddSky!$Z$632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ddSky!$AA$632:$AF$632</c:f>
              <c:numCache>
                <c:formatCode>0%</c:formatCode>
                <c:ptCount val="6"/>
                <c:pt idx="0">
                  <c:v>-0.41485446138594345</c:v>
                </c:pt>
                <c:pt idx="1">
                  <c:v>-0.34525440852895112</c:v>
                </c:pt>
                <c:pt idx="2">
                  <c:v>-0.36207978812055114</c:v>
                </c:pt>
                <c:pt idx="3">
                  <c:v>-2.4764539236577012</c:v>
                </c:pt>
                <c:pt idx="4">
                  <c:v>0.18087287474097688</c:v>
                </c:pt>
                <c:pt idx="5">
                  <c:v>-217.64955553682935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4-410C-85A5-7880462E9642}"/>
            </c:ext>
          </c:extLst>
        </c:ser>
        <c:ser>
          <c:idx val="1"/>
          <c:order val="1"/>
          <c:tx>
            <c:strRef>
              <c:f>ddSky!$Z$631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ddSky!$AA$631:$AF$631</c:f>
              <c:numCache>
                <c:formatCode>0%</c:formatCode>
                <c:ptCount val="6"/>
                <c:pt idx="0">
                  <c:v>0.88459682900568493</c:v>
                </c:pt>
                <c:pt idx="1">
                  <c:v>0.88568369097601929</c:v>
                </c:pt>
                <c:pt idx="2">
                  <c:v>0.88292453401133386</c:v>
                </c:pt>
                <c:pt idx="3">
                  <c:v>0.96178686132871838</c:v>
                </c:pt>
                <c:pt idx="4">
                  <c:v>0.35819692761324112</c:v>
                </c:pt>
                <c:pt idx="5">
                  <c:v>0.81146484293028165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74-410C-85A5-7880462E9642}"/>
            </c:ext>
          </c:extLst>
        </c:ser>
        <c:ser>
          <c:idx val="2"/>
          <c:order val="2"/>
          <c:tx>
            <c:strRef>
              <c:f>ddSky!$Z$630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ddSky!$AA$630:$AF$630</c:f>
              <c:numCache>
                <c:formatCode>0%</c:formatCode>
                <c:ptCount val="6"/>
                <c:pt idx="0">
                  <c:v>0.86493564904165154</c:v>
                </c:pt>
                <c:pt idx="1">
                  <c:v>0.86262574594245722</c:v>
                </c:pt>
                <c:pt idx="2">
                  <c:v>0.89731130061816688</c:v>
                </c:pt>
                <c:pt idx="3">
                  <c:v>0.96314781520266524</c:v>
                </c:pt>
                <c:pt idx="4">
                  <c:v>0.24628621513721827</c:v>
                </c:pt>
                <c:pt idx="5">
                  <c:v>0.87825921440798282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74-410C-85A5-7880462E9642}"/>
            </c:ext>
          </c:extLst>
        </c:ser>
        <c:ser>
          <c:idx val="3"/>
          <c:order val="3"/>
          <c:tx>
            <c:strRef>
              <c:f>ddSky!$Z$633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ddSky!$AA$633:$AF$633</c:f>
              <c:numCache>
                <c:formatCode>0%</c:formatCode>
                <c:ptCount val="6"/>
                <c:pt idx="0">
                  <c:v>0.88275681882778956</c:v>
                </c:pt>
                <c:pt idx="1">
                  <c:v>0.88844783008069017</c:v>
                </c:pt>
                <c:pt idx="2">
                  <c:v>0.81863723154406787</c:v>
                </c:pt>
                <c:pt idx="3">
                  <c:v>0.95600739574005189</c:v>
                </c:pt>
                <c:pt idx="4">
                  <c:v>0.10443200251845058</c:v>
                </c:pt>
                <c:pt idx="5">
                  <c:v>0.9230286626523676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74-410C-85A5-7880462E9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ddSky!$L$641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ddSky!$M$641:$R$641</c:f>
              <c:numCache>
                <c:formatCode>0%</c:formatCode>
                <c:ptCount val="6"/>
                <c:pt idx="0">
                  <c:v>-2.3052161959740287</c:v>
                </c:pt>
                <c:pt idx="1">
                  <c:v>-2.3063389840520205</c:v>
                </c:pt>
                <c:pt idx="2">
                  <c:v>-2.3429922332811479</c:v>
                </c:pt>
                <c:pt idx="3">
                  <c:v>-221384.72549019608</c:v>
                </c:pt>
                <c:pt idx="4">
                  <c:v>0.21156727887112714</c:v>
                </c:pt>
                <c:pt idx="5">
                  <c:v>-1956.3134595718629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0-467B-B2EA-F9CB62CEB831}"/>
            </c:ext>
          </c:extLst>
        </c:ser>
        <c:ser>
          <c:idx val="1"/>
          <c:order val="1"/>
          <c:tx>
            <c:strRef>
              <c:f>ddSky!$L$640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ddSky!$M$640:$R$640</c:f>
              <c:numCache>
                <c:formatCode>0%</c:formatCode>
                <c:ptCount val="6"/>
                <c:pt idx="0">
                  <c:v>0.83336618233128668</c:v>
                </c:pt>
                <c:pt idx="1">
                  <c:v>0.83290959941233644</c:v>
                </c:pt>
                <c:pt idx="2">
                  <c:v>0.86774556515112955</c:v>
                </c:pt>
                <c:pt idx="3">
                  <c:v>0.98134908884096927</c:v>
                </c:pt>
                <c:pt idx="4">
                  <c:v>0.21621845097335404</c:v>
                </c:pt>
                <c:pt idx="5">
                  <c:v>0.94891924090455426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40-467B-B2EA-F9CB62CEB831}"/>
            </c:ext>
          </c:extLst>
        </c:ser>
        <c:ser>
          <c:idx val="2"/>
          <c:order val="2"/>
          <c:tx>
            <c:strRef>
              <c:f>ddSky!$L$639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ddSky!$M$639:$R$639</c:f>
              <c:numCache>
                <c:formatCode>0%</c:formatCode>
                <c:ptCount val="6"/>
                <c:pt idx="0">
                  <c:v>0.84784914397934863</c:v>
                </c:pt>
                <c:pt idx="1">
                  <c:v>0.8463514575337675</c:v>
                </c:pt>
                <c:pt idx="2">
                  <c:v>0.95659565001240687</c:v>
                </c:pt>
                <c:pt idx="3">
                  <c:v>0.98663591400737516</c:v>
                </c:pt>
                <c:pt idx="4">
                  <c:v>0.16267575498209133</c:v>
                </c:pt>
                <c:pt idx="5">
                  <c:v>0.96196805644264405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40-467B-B2EA-F9CB62CEB831}"/>
            </c:ext>
          </c:extLst>
        </c:ser>
        <c:ser>
          <c:idx val="3"/>
          <c:order val="3"/>
          <c:tx>
            <c:strRef>
              <c:f>ddSky!$L$642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ddSky!$M$642:$R$642</c:f>
              <c:numCache>
                <c:formatCode>0%</c:formatCode>
                <c:ptCount val="6"/>
                <c:pt idx="0">
                  <c:v>0.89775210281253048</c:v>
                </c:pt>
                <c:pt idx="1">
                  <c:v>0.89785814642626971</c:v>
                </c:pt>
                <c:pt idx="2">
                  <c:v>0.85182164883044287</c:v>
                </c:pt>
                <c:pt idx="3">
                  <c:v>0.992775015544619</c:v>
                </c:pt>
                <c:pt idx="4">
                  <c:v>0.2229489030128376</c:v>
                </c:pt>
                <c:pt idx="5">
                  <c:v>0.97370873933805913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40-467B-B2EA-F9CB62CEB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ddSky!$S$641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ddSky!$T$641:$Y$641</c:f>
              <c:numCache>
                <c:formatCode>0%</c:formatCode>
                <c:ptCount val="6"/>
                <c:pt idx="0">
                  <c:v>-2.7972883692146384</c:v>
                </c:pt>
                <c:pt idx="1">
                  <c:v>-2.7114384380513288</c:v>
                </c:pt>
                <c:pt idx="2">
                  <c:v>-3.1516223676312567</c:v>
                </c:pt>
                <c:pt idx="3">
                  <c:v>-7.0047235962240109</c:v>
                </c:pt>
                <c:pt idx="4">
                  <c:v>-0.37247756565977852</c:v>
                </c:pt>
                <c:pt idx="5">
                  <c:v>-448.21091439876636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F-4B1C-B04E-4A85F0201538}"/>
            </c:ext>
          </c:extLst>
        </c:ser>
        <c:ser>
          <c:idx val="1"/>
          <c:order val="1"/>
          <c:tx>
            <c:strRef>
              <c:f>ddSky!$S$640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ddSky!$T$640:$Y$640</c:f>
              <c:numCache>
                <c:formatCode>0%</c:formatCode>
                <c:ptCount val="6"/>
                <c:pt idx="0">
                  <c:v>0.75158332288369212</c:v>
                </c:pt>
                <c:pt idx="1">
                  <c:v>0.7588179417811538</c:v>
                </c:pt>
                <c:pt idx="2">
                  <c:v>0.68506761686613038</c:v>
                </c:pt>
                <c:pt idx="3">
                  <c:v>0.93402766033164175</c:v>
                </c:pt>
                <c:pt idx="4">
                  <c:v>-0.25489132361302863</c:v>
                </c:pt>
                <c:pt idx="5">
                  <c:v>0.68196940039324372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5F-4B1C-B04E-4A85F0201538}"/>
            </c:ext>
          </c:extLst>
        </c:ser>
        <c:ser>
          <c:idx val="2"/>
          <c:order val="2"/>
          <c:tx>
            <c:strRef>
              <c:f>ddSky!$S$639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ddSky!$T$639:$Y$639</c:f>
              <c:numCache>
                <c:formatCode>0%</c:formatCode>
                <c:ptCount val="6"/>
                <c:pt idx="0">
                  <c:v>0.74312850962587673</c:v>
                </c:pt>
                <c:pt idx="1">
                  <c:v>0.74838177804977801</c:v>
                </c:pt>
                <c:pt idx="2">
                  <c:v>0.9252734966652002</c:v>
                </c:pt>
                <c:pt idx="3">
                  <c:v>0.92097612283179153</c:v>
                </c:pt>
                <c:pt idx="4">
                  <c:v>-0.41858690212240912</c:v>
                </c:pt>
                <c:pt idx="5">
                  <c:v>0.79792360818042274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5F-4B1C-B04E-4A85F0201538}"/>
            </c:ext>
          </c:extLst>
        </c:ser>
        <c:ser>
          <c:idx val="3"/>
          <c:order val="3"/>
          <c:tx>
            <c:strRef>
              <c:f>ddSky!$S$642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ddSky!$T$642:$Y$642</c:f>
              <c:numCache>
                <c:formatCode>0%</c:formatCode>
                <c:ptCount val="6"/>
                <c:pt idx="0">
                  <c:v>0.75158332288369212</c:v>
                </c:pt>
                <c:pt idx="1">
                  <c:v>0.7588179417811538</c:v>
                </c:pt>
                <c:pt idx="2">
                  <c:v>0.54730957545445647</c:v>
                </c:pt>
                <c:pt idx="3">
                  <c:v>0.92372697049632635</c:v>
                </c:pt>
                <c:pt idx="4">
                  <c:v>-0.41467642982748132</c:v>
                </c:pt>
                <c:pt idx="5">
                  <c:v>0.82012828249357062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5F-4B1C-B04E-4A85F0201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ddSky!$Z$641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ddSky!$AA$641:$AF$641</c:f>
              <c:numCache>
                <c:formatCode>0%</c:formatCode>
                <c:ptCount val="6"/>
                <c:pt idx="0">
                  <c:v>-0.61512956725033008</c:v>
                </c:pt>
                <c:pt idx="1">
                  <c:v>-0.53192968768910021</c:v>
                </c:pt>
                <c:pt idx="2">
                  <c:v>-0.51618670556632451</c:v>
                </c:pt>
                <c:pt idx="3">
                  <c:v>-2.9583072301588444</c:v>
                </c:pt>
                <c:pt idx="4">
                  <c:v>0.26482890358341293</c:v>
                </c:pt>
                <c:pt idx="5">
                  <c:v>-216.34598898139626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F-4244-BB54-9C01F4BA6621}"/>
            </c:ext>
          </c:extLst>
        </c:ser>
        <c:ser>
          <c:idx val="1"/>
          <c:order val="1"/>
          <c:tx>
            <c:strRef>
              <c:f>ddSky!$Z$640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ddSky!$AA$640:$AF$640</c:f>
              <c:numCache>
                <c:formatCode>0%</c:formatCode>
                <c:ptCount val="6"/>
                <c:pt idx="0">
                  <c:v>0.90210052880817793</c:v>
                </c:pt>
                <c:pt idx="1">
                  <c:v>0.9078994978043462</c:v>
                </c:pt>
                <c:pt idx="2">
                  <c:v>0.85874195920242002</c:v>
                </c:pt>
                <c:pt idx="3">
                  <c:v>0.97127739813166691</c:v>
                </c:pt>
                <c:pt idx="4">
                  <c:v>0.28522064280936432</c:v>
                </c:pt>
                <c:pt idx="5">
                  <c:v>0.82990614478215918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2F-4244-BB54-9C01F4BA6621}"/>
            </c:ext>
          </c:extLst>
        </c:ser>
        <c:ser>
          <c:idx val="2"/>
          <c:order val="2"/>
          <c:tx>
            <c:strRef>
              <c:f>ddSky!$Z$639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ddSky!$AA$639:$AF$639</c:f>
              <c:numCache>
                <c:formatCode>0%</c:formatCode>
                <c:ptCount val="6"/>
                <c:pt idx="0">
                  <c:v>0.86653638556542478</c:v>
                </c:pt>
                <c:pt idx="1">
                  <c:v>0.87379620778098266</c:v>
                </c:pt>
                <c:pt idx="2">
                  <c:v>0.97123654425025929</c:v>
                </c:pt>
                <c:pt idx="3">
                  <c:v>0.96406960586006996</c:v>
                </c:pt>
                <c:pt idx="4">
                  <c:v>0.309606167244589</c:v>
                </c:pt>
                <c:pt idx="5">
                  <c:v>0.91123237417230896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2F-4244-BB54-9C01F4BA6621}"/>
            </c:ext>
          </c:extLst>
        </c:ser>
        <c:ser>
          <c:idx val="3"/>
          <c:order val="3"/>
          <c:tx>
            <c:strRef>
              <c:f>ddSky!$Z$642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ddSky!$AA$642:$AF$642</c:f>
              <c:numCache>
                <c:formatCode>0%</c:formatCode>
                <c:ptCount val="6"/>
                <c:pt idx="0">
                  <c:v>0.86949613625129607</c:v>
                </c:pt>
                <c:pt idx="1">
                  <c:v>0.87617401412564455</c:v>
                </c:pt>
                <c:pt idx="2">
                  <c:v>0.74903369817376664</c:v>
                </c:pt>
                <c:pt idx="3">
                  <c:v>0.94569800040386487</c:v>
                </c:pt>
                <c:pt idx="4">
                  <c:v>-5.0298736102152422E-2</c:v>
                </c:pt>
                <c:pt idx="5">
                  <c:v>0.9135428454404444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2F-4244-BB54-9C01F4BA6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ddSky!$M$298:$W$298</c:f>
              <c:numCache>
                <c:formatCode>0.0</c:formatCode>
                <c:ptCount val="11"/>
                <c:pt idx="0">
                  <c:v>200038.22222222222</c:v>
                </c:pt>
                <c:pt idx="1">
                  <c:v>716255.64999999991</c:v>
                </c:pt>
                <c:pt idx="2">
                  <c:v>716472.93888888904</c:v>
                </c:pt>
                <c:pt idx="3">
                  <c:v>199999.24444444451</c:v>
                </c:pt>
                <c:pt idx="4">
                  <c:v>689279.24444444419</c:v>
                </c:pt>
                <c:pt idx="5">
                  <c:v>1.8444444444444441</c:v>
                </c:pt>
                <c:pt idx="6">
                  <c:v>490114.01666666672</c:v>
                </c:pt>
                <c:pt idx="7">
                  <c:v>3017633.8555555562</c:v>
                </c:pt>
                <c:pt idx="8">
                  <c:v>2480837.5055555552</c:v>
                </c:pt>
                <c:pt idx="9">
                  <c:v>240.64444444444442</c:v>
                </c:pt>
                <c:pt idx="10">
                  <c:v>616168.9611111111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6-4A1D-B7F5-47476084DF6F}"/>
            </c:ext>
          </c:extLst>
        </c:ser>
        <c:ser>
          <c:idx val="0"/>
          <c:order val="1"/>
          <c:tx>
            <c:strRef>
              <c:f>ddSky!$L$297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ddSky!$M$297:$W$297</c:f>
              <c:numCache>
                <c:formatCode>0.0</c:formatCode>
                <c:ptCount val="11"/>
                <c:pt idx="0">
                  <c:v>9306232.7384615373</c:v>
                </c:pt>
                <c:pt idx="1">
                  <c:v>2561019.4153846148</c:v>
                </c:pt>
                <c:pt idx="2">
                  <c:v>2614060.6000000006</c:v>
                </c:pt>
                <c:pt idx="3">
                  <c:v>27166429.076923057</c:v>
                </c:pt>
                <c:pt idx="4">
                  <c:v>1187490.2038461543</c:v>
                </c:pt>
                <c:pt idx="5">
                  <c:v>38719004.269230768</c:v>
                </c:pt>
                <c:pt idx="6">
                  <c:v>2508370.846153846</c:v>
                </c:pt>
                <c:pt idx="7">
                  <c:v>4255605.538461539</c:v>
                </c:pt>
                <c:pt idx="8">
                  <c:v>3400249.2076923093</c:v>
                </c:pt>
                <c:pt idx="9">
                  <c:v>27698474.392307702</c:v>
                </c:pt>
                <c:pt idx="10">
                  <c:v>1177194.9153846153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66-4A1D-B7F5-47476084DF6F}"/>
            </c:ext>
          </c:extLst>
        </c:ser>
        <c:ser>
          <c:idx val="4"/>
          <c:order val="2"/>
          <c:tx>
            <c:strRef>
              <c:f>ddSky!$L$295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ddSky!$M$295:$W$295</c:f>
              <c:numCache>
                <c:formatCode>0.0</c:formatCode>
                <c:ptCount val="11"/>
                <c:pt idx="0">
                  <c:v>5216926.8666666662</c:v>
                </c:pt>
                <c:pt idx="1">
                  <c:v>1407882.8333333333</c:v>
                </c:pt>
                <c:pt idx="2">
                  <c:v>1471721.45</c:v>
                </c:pt>
                <c:pt idx="3">
                  <c:v>19161814.566666666</c:v>
                </c:pt>
                <c:pt idx="4">
                  <c:v>664264.46666666679</c:v>
                </c:pt>
                <c:pt idx="5">
                  <c:v>21766738.366666667</c:v>
                </c:pt>
                <c:pt idx="6">
                  <c:v>922311.5166666666</c:v>
                </c:pt>
                <c:pt idx="7">
                  <c:v>3231233.7166666668</c:v>
                </c:pt>
                <c:pt idx="8">
                  <c:v>2855084.3333333335</c:v>
                </c:pt>
                <c:pt idx="9">
                  <c:v>22953099.933333337</c:v>
                </c:pt>
                <c:pt idx="10">
                  <c:v>1027982.8500000001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66-4A1D-B7F5-47476084DF6F}"/>
            </c:ext>
          </c:extLst>
        </c:ser>
        <c:ser>
          <c:idx val="2"/>
          <c:order val="3"/>
          <c:tx>
            <c:strRef>
              <c:f>ddSky!$L$294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ddSky!$M$294:$W$294</c:f>
              <c:numCache>
                <c:formatCode>0.0</c:formatCode>
                <c:ptCount val="11"/>
                <c:pt idx="0">
                  <c:v>4614443.7333333334</c:v>
                </c:pt>
                <c:pt idx="1">
                  <c:v>506571.33333333331</c:v>
                </c:pt>
                <c:pt idx="2">
                  <c:v>506825.93333333335</c:v>
                </c:pt>
                <c:pt idx="3">
                  <c:v>10311944.733333332</c:v>
                </c:pt>
                <c:pt idx="4">
                  <c:v>345703.03333333333</c:v>
                </c:pt>
                <c:pt idx="5">
                  <c:v>16032737.33333333</c:v>
                </c:pt>
                <c:pt idx="6">
                  <c:v>122052.36666666665</c:v>
                </c:pt>
                <c:pt idx="7">
                  <c:v>3075421.3333333335</c:v>
                </c:pt>
                <c:pt idx="8">
                  <c:v>2483290.9333333331</c:v>
                </c:pt>
                <c:pt idx="9">
                  <c:v>16757055.266666668</c:v>
                </c:pt>
                <c:pt idx="10">
                  <c:v>430798.43333333329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66-4A1D-B7F5-47476084D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ddSky!$Y$298:$AI$298</c:f>
              <c:numCache>
                <c:formatCode>0.0</c:formatCode>
                <c:ptCount val="11"/>
                <c:pt idx="0">
                  <c:v>0.26290283700865169</c:v>
                </c:pt>
                <c:pt idx="1">
                  <c:v>0.97620237432032197</c:v>
                </c:pt>
                <c:pt idx="2">
                  <c:v>0.95659623271915017</c:v>
                </c:pt>
                <c:pt idx="3">
                  <c:v>0.29399228021130613</c:v>
                </c:pt>
                <c:pt idx="4">
                  <c:v>1.0526747233664435</c:v>
                </c:pt>
                <c:pt idx="5">
                  <c:v>8.9519050836356084E-2</c:v>
                </c:pt>
                <c:pt idx="6">
                  <c:v>0.67344362331269725</c:v>
                </c:pt>
                <c:pt idx="7">
                  <c:v>0.75327603664870058</c:v>
                </c:pt>
                <c:pt idx="8">
                  <c:v>1.0322149702205528</c:v>
                </c:pt>
                <c:pt idx="9">
                  <c:v>4.8933915276493769E-3</c:v>
                </c:pt>
                <c:pt idx="10">
                  <c:v>1.812622808235594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5-4449-A95E-CBCBEAC9EEAF}"/>
            </c:ext>
          </c:extLst>
        </c:ser>
        <c:ser>
          <c:idx val="0"/>
          <c:order val="1"/>
          <c:tx>
            <c:strRef>
              <c:f>ddSky!$L$297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ddSky!$Y$297:$AI$297</c:f>
              <c:numCache>
                <c:formatCode>0.0</c:formatCode>
                <c:ptCount val="11"/>
                <c:pt idx="0">
                  <c:v>6.363522249389475</c:v>
                </c:pt>
                <c:pt idx="1">
                  <c:v>2.0093346067999773</c:v>
                </c:pt>
                <c:pt idx="2">
                  <c:v>2.0071764676652561</c:v>
                </c:pt>
                <c:pt idx="3">
                  <c:v>16.035051732850285</c:v>
                </c:pt>
                <c:pt idx="4">
                  <c:v>1.3355365761751625</c:v>
                </c:pt>
                <c:pt idx="5">
                  <c:v>21.552731476805643</c:v>
                </c:pt>
                <c:pt idx="6">
                  <c:v>2.00116589232527</c:v>
                </c:pt>
                <c:pt idx="7">
                  <c:v>1.77294691099445</c:v>
                </c:pt>
                <c:pt idx="8">
                  <c:v>1.7969454251489465</c:v>
                </c:pt>
                <c:pt idx="9">
                  <c:v>10.626086207501626</c:v>
                </c:pt>
                <c:pt idx="10">
                  <c:v>2.8244430178230129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E5-4449-A95E-CBCBEAC9EEAF}"/>
            </c:ext>
          </c:extLst>
        </c:ser>
        <c:ser>
          <c:idx val="4"/>
          <c:order val="2"/>
          <c:tx>
            <c:strRef>
              <c:f>ddSky!$L$295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ddSky!$Y$295:$AI$295</c:f>
              <c:numCache>
                <c:formatCode>0.0</c:formatCode>
                <c:ptCount val="11"/>
                <c:pt idx="0">
                  <c:v>4.330379430468505</c:v>
                </c:pt>
                <c:pt idx="1">
                  <c:v>1.4962532037364629</c:v>
                </c:pt>
                <c:pt idx="2">
                  <c:v>1.5080426462964776</c:v>
                </c:pt>
                <c:pt idx="3">
                  <c:v>18.570233833332413</c:v>
                </c:pt>
                <c:pt idx="4">
                  <c:v>1.2145192397966942</c:v>
                </c:pt>
                <c:pt idx="5">
                  <c:v>15.324782770542276</c:v>
                </c:pt>
                <c:pt idx="6">
                  <c:v>1.094647297775373</c:v>
                </c:pt>
                <c:pt idx="7">
                  <c:v>1.0700809682680605</c:v>
                </c:pt>
                <c:pt idx="8">
                  <c:v>1.5259363795164973</c:v>
                </c:pt>
                <c:pt idx="9">
                  <c:v>10.217677104096705</c:v>
                </c:pt>
                <c:pt idx="10">
                  <c:v>2.4051009123097176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E5-4449-A95E-CBCBEAC9EEAF}"/>
            </c:ext>
          </c:extLst>
        </c:ser>
        <c:ser>
          <c:idx val="2"/>
          <c:order val="3"/>
          <c:tx>
            <c:strRef>
              <c:f>ddSky!$X$294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ddSky!$Y$294:$AI$294</c:f>
              <c:numCache>
                <c:formatCode>0.0</c:formatCode>
                <c:ptCount val="11"/>
                <c:pt idx="0">
                  <c:v>3.4792899695069841</c:v>
                </c:pt>
                <c:pt idx="1">
                  <c:v>0.7869667737279088</c:v>
                </c:pt>
                <c:pt idx="2">
                  <c:v>0.76689085378311572</c:v>
                </c:pt>
                <c:pt idx="3">
                  <c:v>9.932454345396641</c:v>
                </c:pt>
                <c:pt idx="4">
                  <c:v>0.75443155296185671</c:v>
                </c:pt>
                <c:pt idx="5">
                  <c:v>10.554137874301523</c:v>
                </c:pt>
                <c:pt idx="6">
                  <c:v>0.51705536142302055</c:v>
                </c:pt>
                <c:pt idx="7">
                  <c:v>0.83025799852330262</c:v>
                </c:pt>
                <c:pt idx="8">
                  <c:v>1.1151639268112679</c:v>
                </c:pt>
                <c:pt idx="9">
                  <c:v>7.7675540536797305</c:v>
                </c:pt>
                <c:pt idx="10">
                  <c:v>1.2368871829860533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E5-4449-A95E-CBCBEAC9E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ddSky!$AK$298:$AU$298</c:f>
              <c:numCache>
                <c:formatCode>0.0</c:formatCode>
                <c:ptCount val="11"/>
                <c:pt idx="0">
                  <c:v>0.26290283700865169</c:v>
                </c:pt>
                <c:pt idx="1">
                  <c:v>0.37672457879848981</c:v>
                </c:pt>
                <c:pt idx="2">
                  <c:v>0.35842018146067856</c:v>
                </c:pt>
                <c:pt idx="3">
                  <c:v>0.29399228021130613</c:v>
                </c:pt>
                <c:pt idx="4">
                  <c:v>0.40192968691214159</c:v>
                </c:pt>
                <c:pt idx="5">
                  <c:v>8.9519050836356084E-2</c:v>
                </c:pt>
                <c:pt idx="6">
                  <c:v>0.31139171889129402</c:v>
                </c:pt>
                <c:pt idx="7">
                  <c:v>0.38069020336390369</c:v>
                </c:pt>
                <c:pt idx="8">
                  <c:v>0.29575098435808383</c:v>
                </c:pt>
                <c:pt idx="9">
                  <c:v>4.8933915276493769E-3</c:v>
                </c:pt>
                <c:pt idx="10">
                  <c:v>1.1021202986154497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DA-4C1F-ABB6-50DF46794E83}"/>
            </c:ext>
          </c:extLst>
        </c:ser>
        <c:ser>
          <c:idx val="0"/>
          <c:order val="1"/>
          <c:tx>
            <c:strRef>
              <c:f>ddSky!$L$297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ddSky!$AK$297:$AU$297</c:f>
              <c:numCache>
                <c:formatCode>0.0</c:formatCode>
                <c:ptCount val="11"/>
                <c:pt idx="0">
                  <c:v>6.363522249389475</c:v>
                </c:pt>
                <c:pt idx="1">
                  <c:v>0.70300319397266797</c:v>
                </c:pt>
                <c:pt idx="2">
                  <c:v>0.70641553680179647</c:v>
                </c:pt>
                <c:pt idx="3">
                  <c:v>16.035051732850285</c:v>
                </c:pt>
                <c:pt idx="4">
                  <c:v>0.53534629737774742</c:v>
                </c:pt>
                <c:pt idx="5">
                  <c:v>21.552731476805643</c:v>
                </c:pt>
                <c:pt idx="6">
                  <c:v>0.6412094649437885</c:v>
                </c:pt>
                <c:pt idx="7">
                  <c:v>0.89270707590666665</c:v>
                </c:pt>
                <c:pt idx="8">
                  <c:v>0.36672796559466331</c:v>
                </c:pt>
                <c:pt idx="9">
                  <c:v>10.626086207501626</c:v>
                </c:pt>
                <c:pt idx="10">
                  <c:v>1.5757396254178067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DA-4C1F-ABB6-50DF46794E83}"/>
            </c:ext>
          </c:extLst>
        </c:ser>
        <c:ser>
          <c:idx val="4"/>
          <c:order val="2"/>
          <c:tx>
            <c:strRef>
              <c:f>ddSky!$L$295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ddSky!$AK$295:$AU$295</c:f>
              <c:numCache>
                <c:formatCode>0.0</c:formatCode>
                <c:ptCount val="11"/>
                <c:pt idx="0">
                  <c:v>4.330379430468505</c:v>
                </c:pt>
                <c:pt idx="1">
                  <c:v>0.58531858541925119</c:v>
                </c:pt>
                <c:pt idx="2">
                  <c:v>0.60308022173121578</c:v>
                </c:pt>
                <c:pt idx="3">
                  <c:v>18.570233833332413</c:v>
                </c:pt>
                <c:pt idx="4">
                  <c:v>0.52342289190322233</c:v>
                </c:pt>
                <c:pt idx="5">
                  <c:v>15.324782770542276</c:v>
                </c:pt>
                <c:pt idx="6">
                  <c:v>0.47354794547039392</c:v>
                </c:pt>
                <c:pt idx="7">
                  <c:v>0.53998547390413776</c:v>
                </c:pt>
                <c:pt idx="8">
                  <c:v>0.37040229480480763</c:v>
                </c:pt>
                <c:pt idx="9">
                  <c:v>10.217677104096705</c:v>
                </c:pt>
                <c:pt idx="10">
                  <c:v>1.3229783303647613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DA-4C1F-ABB6-50DF46794E83}"/>
            </c:ext>
          </c:extLst>
        </c:ser>
        <c:ser>
          <c:idx val="2"/>
          <c:order val="3"/>
          <c:tx>
            <c:strRef>
              <c:f>ddSky!$X$294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ddSky!$AK$294:$AU$294</c:f>
              <c:numCache>
                <c:formatCode>0.0</c:formatCode>
                <c:ptCount val="11"/>
                <c:pt idx="0">
                  <c:v>3.4792899695069841</c:v>
                </c:pt>
                <c:pt idx="1">
                  <c:v>0.37919357654949026</c:v>
                </c:pt>
                <c:pt idx="2">
                  <c:v>0.36152186789549884</c:v>
                </c:pt>
                <c:pt idx="3">
                  <c:v>9.932454345396641</c:v>
                </c:pt>
                <c:pt idx="4">
                  <c:v>0.39473983160375309</c:v>
                </c:pt>
                <c:pt idx="5">
                  <c:v>10.554137874301523</c:v>
                </c:pt>
                <c:pt idx="6">
                  <c:v>0.34863178929469241</c:v>
                </c:pt>
                <c:pt idx="7">
                  <c:v>0.41905034262842195</c:v>
                </c:pt>
                <c:pt idx="8">
                  <c:v>0.33617811536726849</c:v>
                </c:pt>
                <c:pt idx="9">
                  <c:v>7.7675540536797305</c:v>
                </c:pt>
                <c:pt idx="10">
                  <c:v>0.54078879757629095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DA-4C1F-ABB6-50DF46794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ddSky!$L$299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ddSky!$M$299:$W$299</c:f>
              <c:numCache>
                <c:formatCode>0.0</c:formatCode>
                <c:ptCount val="11"/>
                <c:pt idx="0">
                  <c:v>4011960.6</c:v>
                </c:pt>
                <c:pt idx="1">
                  <c:v>395190.25</c:v>
                </c:pt>
                <c:pt idx="2">
                  <c:v>394847.55000000005</c:v>
                </c:pt>
                <c:pt idx="3">
                  <c:v>1462074.9</c:v>
                </c:pt>
                <c:pt idx="4">
                  <c:v>236536.75</c:v>
                </c:pt>
                <c:pt idx="5">
                  <c:v>10298736.299999999</c:v>
                </c:pt>
                <c:pt idx="6">
                  <c:v>72210.649999999994</c:v>
                </c:pt>
                <c:pt idx="7">
                  <c:v>2919608.95</c:v>
                </c:pt>
                <c:pt idx="8">
                  <c:v>2267444.3999999994</c:v>
                </c:pt>
                <c:pt idx="9">
                  <c:v>10561010.600000001</c:v>
                </c:pt>
                <c:pt idx="10">
                  <c:v>294086.39999999997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7-42C8-9B32-0C1129FAEF6F}"/>
            </c:ext>
          </c:extLst>
        </c:ser>
        <c:ser>
          <c:idx val="3"/>
          <c:order val="1"/>
          <c:tx>
            <c:strRef>
              <c:f>ddSky!$L$300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ddSky!$M$300:$W$300</c:f>
              <c:numCache>
                <c:formatCode>0.0</c:formatCode>
                <c:ptCount val="11"/>
                <c:pt idx="0">
                  <c:v>5819410</c:v>
                </c:pt>
                <c:pt idx="1">
                  <c:v>729333.5</c:v>
                </c:pt>
                <c:pt idx="2">
                  <c:v>730782.7</c:v>
                </c:pt>
                <c:pt idx="3">
                  <c:v>28011684.399999999</c:v>
                </c:pt>
                <c:pt idx="4">
                  <c:v>564035.6</c:v>
                </c:pt>
                <c:pt idx="5">
                  <c:v>27500739.399999999</c:v>
                </c:pt>
                <c:pt idx="6">
                  <c:v>221735.8</c:v>
                </c:pt>
                <c:pt idx="7">
                  <c:v>3387046.1</c:v>
                </c:pt>
                <c:pt idx="8">
                  <c:v>2914984</c:v>
                </c:pt>
                <c:pt idx="9">
                  <c:v>29149144.600000001</c:v>
                </c:pt>
                <c:pt idx="10">
                  <c:v>704222.5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F7-42C8-9B32-0C1129FAEF6F}"/>
            </c:ext>
          </c:extLst>
        </c:ser>
        <c:ser>
          <c:idx val="0"/>
          <c:order val="2"/>
          <c:tx>
            <c:strRef>
              <c:f>ddSky!$L$301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ddSky!$M$301:$W$301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F7-42C8-9B32-0C1129FAE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ddSky!$X$299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ddSky!$Y$299:$AI$299</c:f>
              <c:numCache>
                <c:formatCode>0.0</c:formatCode>
                <c:ptCount val="11"/>
                <c:pt idx="0">
                  <c:v>2.6365279939840547</c:v>
                </c:pt>
                <c:pt idx="1">
                  <c:v>0.67265867311507466</c:v>
                </c:pt>
                <c:pt idx="2">
                  <c:v>0.65292071400908758</c:v>
                </c:pt>
                <c:pt idx="3">
                  <c:v>1.2732112489975405</c:v>
                </c:pt>
                <c:pt idx="4">
                  <c:v>0.59920419270347336</c:v>
                </c:pt>
                <c:pt idx="5">
                  <c:v>5.948920113756321</c:v>
                </c:pt>
                <c:pt idx="6">
                  <c:v>0.46918242895044393</c:v>
                </c:pt>
                <c:pt idx="7">
                  <c:v>0.59706023796461527</c:v>
                </c:pt>
                <c:pt idx="8">
                  <c:v>0.8499103122157976</c:v>
                </c:pt>
                <c:pt idx="9">
                  <c:v>5.2750880782376042</c:v>
                </c:pt>
                <c:pt idx="10">
                  <c:v>0.99417537065455686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A-439F-A26E-089129081886}"/>
            </c:ext>
          </c:extLst>
        </c:ser>
        <c:ser>
          <c:idx val="3"/>
          <c:order val="1"/>
          <c:tx>
            <c:strRef>
              <c:f>ddSky!$X$300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ddSky!$Y$292:$AI$292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ddSky!$Y$300:$AI$300</c:f>
              <c:numCache>
                <c:formatCode>0.0</c:formatCode>
                <c:ptCount val="11"/>
                <c:pt idx="0">
                  <c:v>5.1648139205528425</c:v>
                </c:pt>
                <c:pt idx="1">
                  <c:v>1.015582974953577</c:v>
                </c:pt>
                <c:pt idx="2">
                  <c:v>0.99483113333117212</c:v>
                </c:pt>
                <c:pt idx="3">
                  <c:v>27.250940538194847</c:v>
                </c:pt>
                <c:pt idx="4">
                  <c:v>1.0648862734786235</c:v>
                </c:pt>
                <c:pt idx="5">
                  <c:v>19.764573395391924</c:v>
                </c:pt>
                <c:pt idx="6">
                  <c:v>0.61280122636817391</c:v>
                </c:pt>
                <c:pt idx="7">
                  <c:v>1.296653519640677</c:v>
                </c:pt>
                <c:pt idx="8">
                  <c:v>1.6456711560022086</c:v>
                </c:pt>
                <c:pt idx="9">
                  <c:v>12.752486004563981</c:v>
                </c:pt>
                <c:pt idx="10">
                  <c:v>1.7223108076490461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A-439F-A26E-089129081886}"/>
            </c:ext>
          </c:extLst>
        </c:ser>
        <c:ser>
          <c:idx val="0"/>
          <c:order val="2"/>
          <c:tx>
            <c:strRef>
              <c:f>ddSky!$X$301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ddSky!$Y$301:$AI$301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BA-439F-A26E-089129081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ddSky!$AJ$299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ddSky!$AK$299:$AU$299</c:f>
              <c:numCache>
                <c:formatCode>0.0</c:formatCode>
                <c:ptCount val="11"/>
                <c:pt idx="0">
                  <c:v>2.6365279939840547</c:v>
                </c:pt>
                <c:pt idx="1">
                  <c:v>0.3529988854192197</c:v>
                </c:pt>
                <c:pt idx="2">
                  <c:v>0.3347664538421668</c:v>
                </c:pt>
                <c:pt idx="3">
                  <c:v>1.2732112489975405</c:v>
                </c:pt>
                <c:pt idx="4">
                  <c:v>0.33281396370584843</c:v>
                </c:pt>
                <c:pt idx="5">
                  <c:v>5.948920113756321</c:v>
                </c:pt>
                <c:pt idx="6">
                  <c:v>0.3358278825646267</c:v>
                </c:pt>
                <c:pt idx="7">
                  <c:v>0.30134489124175157</c:v>
                </c:pt>
                <c:pt idx="8">
                  <c:v>0.31993940621614458</c:v>
                </c:pt>
                <c:pt idx="9">
                  <c:v>5.2750880782376042</c:v>
                </c:pt>
                <c:pt idx="10">
                  <c:v>0.46634329410735526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8-4E1F-837B-678C12610B36}"/>
            </c:ext>
          </c:extLst>
        </c:ser>
        <c:ser>
          <c:idx val="3"/>
          <c:order val="1"/>
          <c:tx>
            <c:strRef>
              <c:f>ddSky!$AJ$300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ddSky!$AK$292:$AU$292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ddSky!$AK$300:$AU$300</c:f>
              <c:numCache>
                <c:formatCode>0.0</c:formatCode>
                <c:ptCount val="11"/>
                <c:pt idx="0">
                  <c:v>5.1648139205528425</c:v>
                </c:pt>
                <c:pt idx="1">
                  <c:v>0.43158295881003139</c:v>
                </c:pt>
                <c:pt idx="2">
                  <c:v>0.41503269600216297</c:v>
                </c:pt>
                <c:pt idx="3">
                  <c:v>27.250940538194847</c:v>
                </c:pt>
                <c:pt idx="4">
                  <c:v>0.51859156739956236</c:v>
                </c:pt>
                <c:pt idx="5">
                  <c:v>19.764573395391924</c:v>
                </c:pt>
                <c:pt idx="6">
                  <c:v>0.37423960275482382</c:v>
                </c:pt>
                <c:pt idx="7">
                  <c:v>0.65446124540176243</c:v>
                </c:pt>
                <c:pt idx="8">
                  <c:v>0.36865553366951642</c:v>
                </c:pt>
                <c:pt idx="9">
                  <c:v>12.752486004563981</c:v>
                </c:pt>
                <c:pt idx="10">
                  <c:v>0.68967980451416222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48-4E1F-837B-678C12610B36}"/>
            </c:ext>
          </c:extLst>
        </c:ser>
        <c:ser>
          <c:idx val="0"/>
          <c:order val="2"/>
          <c:tx>
            <c:strRef>
              <c:f>ddSky!$AJ$301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ddSky!$AK$301:$AU$301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48-4E1F-837B-678C12610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ddSky!$L$320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ddSky!$M$320:$W$320</c:f>
              <c:numCache>
                <c:formatCode>0.0</c:formatCode>
                <c:ptCount val="11"/>
                <c:pt idx="0">
                  <c:v>200031.2</c:v>
                </c:pt>
                <c:pt idx="1">
                  <c:v>661170.80000000005</c:v>
                </c:pt>
                <c:pt idx="2">
                  <c:v>661395.4</c:v>
                </c:pt>
                <c:pt idx="3">
                  <c:v>199999</c:v>
                </c:pt>
                <c:pt idx="4">
                  <c:v>668597.1</c:v>
                </c:pt>
                <c:pt idx="5">
                  <c:v>1.6</c:v>
                </c:pt>
                <c:pt idx="6">
                  <c:v>531108.4</c:v>
                </c:pt>
                <c:pt idx="7">
                  <c:v>2917860.6</c:v>
                </c:pt>
                <c:pt idx="8">
                  <c:v>2300289.9000000004</c:v>
                </c:pt>
                <c:pt idx="9">
                  <c:v>247.60000000000002</c:v>
                </c:pt>
                <c:pt idx="10">
                  <c:v>480338.7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F-4DE6-A919-9D8141ED3086}"/>
            </c:ext>
          </c:extLst>
        </c:ser>
        <c:ser>
          <c:idx val="0"/>
          <c:order val="1"/>
          <c:tx>
            <c:strRef>
              <c:f>ddSky!$L$319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ddSky!$M$319:$W$319</c:f>
              <c:numCache>
                <c:formatCode>0.0</c:formatCode>
                <c:ptCount val="11"/>
                <c:pt idx="0">
                  <c:v>6533491.7000000002</c:v>
                </c:pt>
                <c:pt idx="1">
                  <c:v>1344580.9</c:v>
                </c:pt>
                <c:pt idx="2">
                  <c:v>1352824.4</c:v>
                </c:pt>
                <c:pt idx="3">
                  <c:v>2405280</c:v>
                </c:pt>
                <c:pt idx="4">
                  <c:v>546915.5</c:v>
                </c:pt>
                <c:pt idx="5">
                  <c:v>22278667.600000001</c:v>
                </c:pt>
                <c:pt idx="6">
                  <c:v>865537.5</c:v>
                </c:pt>
                <c:pt idx="7">
                  <c:v>2924448.2</c:v>
                </c:pt>
                <c:pt idx="8">
                  <c:v>2326394.7000000002</c:v>
                </c:pt>
                <c:pt idx="9">
                  <c:v>10890844.100000001</c:v>
                </c:pt>
                <c:pt idx="10">
                  <c:v>976541.7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3F-4DE6-A919-9D8141ED3086}"/>
            </c:ext>
          </c:extLst>
        </c:ser>
        <c:ser>
          <c:idx val="4"/>
          <c:order val="2"/>
          <c:tx>
            <c:strRef>
              <c:f>ddSky!$L$317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ddSky!$M$317:$W$317</c:f>
              <c:numCache>
                <c:formatCode>0.0</c:formatCode>
                <c:ptCount val="11"/>
                <c:pt idx="0">
                  <c:v>5432998</c:v>
                </c:pt>
                <c:pt idx="1">
                  <c:v>891723.89999999991</c:v>
                </c:pt>
                <c:pt idx="2">
                  <c:v>900979.29999999993</c:v>
                </c:pt>
                <c:pt idx="3">
                  <c:v>27026234.800000001</c:v>
                </c:pt>
                <c:pt idx="4">
                  <c:v>544700.69999999995</c:v>
                </c:pt>
                <c:pt idx="5">
                  <c:v>27346416.800000001</c:v>
                </c:pt>
                <c:pt idx="6">
                  <c:v>366748.30000000005</c:v>
                </c:pt>
                <c:pt idx="7">
                  <c:v>3385184</c:v>
                </c:pt>
                <c:pt idx="8">
                  <c:v>2837615</c:v>
                </c:pt>
                <c:pt idx="9">
                  <c:v>28157676.800000001</c:v>
                </c:pt>
                <c:pt idx="10">
                  <c:v>976541.7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3F-4DE6-A919-9D8141ED3086}"/>
            </c:ext>
          </c:extLst>
        </c:ser>
        <c:ser>
          <c:idx val="2"/>
          <c:order val="3"/>
          <c:tx>
            <c:strRef>
              <c:f>ddSky!$L$316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ddSky!$M$316:$W$316</c:f>
              <c:numCache>
                <c:formatCode>0.0</c:formatCode>
                <c:ptCount val="11"/>
                <c:pt idx="0">
                  <c:v>4197820</c:v>
                </c:pt>
                <c:pt idx="1">
                  <c:v>407745.9</c:v>
                </c:pt>
                <c:pt idx="2">
                  <c:v>407290.7</c:v>
                </c:pt>
                <c:pt idx="3">
                  <c:v>1620050.1</c:v>
                </c:pt>
                <c:pt idx="4">
                  <c:v>238534.7</c:v>
                </c:pt>
                <c:pt idx="5">
                  <c:v>10501321.699999999</c:v>
                </c:pt>
                <c:pt idx="6">
                  <c:v>73347.700000000012</c:v>
                </c:pt>
                <c:pt idx="7">
                  <c:v>2920205.4000000004</c:v>
                </c:pt>
                <c:pt idx="8">
                  <c:v>2268603</c:v>
                </c:pt>
                <c:pt idx="9">
                  <c:v>10890844.100000001</c:v>
                </c:pt>
                <c:pt idx="10">
                  <c:v>317085.09999999998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3F-4DE6-A919-9D8141ED3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ddSky!$X$320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ddSky!$Y$320:$AI$320</c:f>
              <c:numCache>
                <c:formatCode>0.0</c:formatCode>
                <c:ptCount val="11"/>
                <c:pt idx="0">
                  <c:v>0.2506344281136989</c:v>
                </c:pt>
                <c:pt idx="1">
                  <c:v>0.93629903672263026</c:v>
                </c:pt>
                <c:pt idx="2">
                  <c:v>0.91429611844941971</c:v>
                </c:pt>
                <c:pt idx="3">
                  <c:v>0.28279642230481838</c:v>
                </c:pt>
                <c:pt idx="4">
                  <c:v>1.1180072450923033</c:v>
                </c:pt>
                <c:pt idx="5">
                  <c:v>8.8921734760515361E-2</c:v>
                </c:pt>
                <c:pt idx="6">
                  <c:v>0.68835203787311916</c:v>
                </c:pt>
                <c:pt idx="7">
                  <c:v>0.60048942340072253</c:v>
                </c:pt>
                <c:pt idx="8">
                  <c:v>0.83911121494602403</c:v>
                </c:pt>
                <c:pt idx="9">
                  <c:v>4.6153684845193698E-3</c:v>
                </c:pt>
                <c:pt idx="10">
                  <c:v>2.1071482040220877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F-43BF-A065-0E2A8984BA48}"/>
            </c:ext>
          </c:extLst>
        </c:ser>
        <c:ser>
          <c:idx val="0"/>
          <c:order val="1"/>
          <c:tx>
            <c:strRef>
              <c:f>ddSky!$X$319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ddSky!$Y$319:$AI$319</c:f>
              <c:numCache>
                <c:formatCode>0.0</c:formatCode>
                <c:ptCount val="11"/>
                <c:pt idx="0">
                  <c:v>4.7006956686964259</c:v>
                </c:pt>
                <c:pt idx="1">
                  <c:v>1.2519763556541874</c:v>
                </c:pt>
                <c:pt idx="2">
                  <c:v>1.2336653237929565</c:v>
                </c:pt>
                <c:pt idx="3">
                  <c:v>2.0867960577015765</c:v>
                </c:pt>
                <c:pt idx="4">
                  <c:v>1.030706887587439</c:v>
                </c:pt>
                <c:pt idx="5">
                  <c:v>11.88255293832626</c:v>
                </c:pt>
                <c:pt idx="6">
                  <c:v>1.0550995411584152</c:v>
                </c:pt>
                <c:pt idx="7">
                  <c:v>0.60380363077856603</c:v>
                </c:pt>
                <c:pt idx="8">
                  <c:v>0.84955971357412641</c:v>
                </c:pt>
                <c:pt idx="9">
                  <c:v>5.3765081883640962</c:v>
                </c:pt>
                <c:pt idx="10">
                  <c:v>2.2694237007759508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EF-43BF-A065-0E2A8984BA48}"/>
            </c:ext>
          </c:extLst>
        </c:ser>
        <c:ser>
          <c:idx val="4"/>
          <c:order val="2"/>
          <c:tx>
            <c:strRef>
              <c:f>ddSky!$X$317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ddSky!$Y$317:$AI$317</c:f>
              <c:numCache>
                <c:formatCode>0.0</c:formatCode>
                <c:ptCount val="11"/>
                <c:pt idx="0">
                  <c:v>4.9254897624719884</c:v>
                </c:pt>
                <c:pt idx="1">
                  <c:v>1.1078034529462455</c:v>
                </c:pt>
                <c:pt idx="2">
                  <c:v>1.0871881155297163</c:v>
                </c:pt>
                <c:pt idx="3">
                  <c:v>26.268679355000494</c:v>
                </c:pt>
                <c:pt idx="4">
                  <c:v>1.030706887587439</c:v>
                </c:pt>
                <c:pt idx="5">
                  <c:v>19.81994672853034</c:v>
                </c:pt>
                <c:pt idx="6">
                  <c:v>0.73669263552874331</c:v>
                </c:pt>
                <c:pt idx="7">
                  <c:v>1.2997325143078344</c:v>
                </c:pt>
                <c:pt idx="8">
                  <c:v>1.5359626311575996</c:v>
                </c:pt>
                <c:pt idx="9">
                  <c:v>12.4307857722044</c:v>
                </c:pt>
                <c:pt idx="10">
                  <c:v>2.191849438427016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EF-43BF-A065-0E2A8984BA48}"/>
            </c:ext>
          </c:extLst>
        </c:ser>
        <c:ser>
          <c:idx val="2"/>
          <c:order val="3"/>
          <c:tx>
            <c:strRef>
              <c:f>ddSky!$X$316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ddSky!$Y$316:$AI$316</c:f>
              <c:numCache>
                <c:formatCode>0.0</c:formatCode>
                <c:ptCount val="11"/>
                <c:pt idx="0">
                  <c:v>2.7128982723224908</c:v>
                </c:pt>
                <c:pt idx="1">
                  <c:v>0.67957153462339193</c:v>
                </c:pt>
                <c:pt idx="2">
                  <c:v>0.65870777724776419</c:v>
                </c:pt>
                <c:pt idx="3">
                  <c:v>1.368068724896875</c:v>
                </c:pt>
                <c:pt idx="4">
                  <c:v>0.6260067180119222</c:v>
                </c:pt>
                <c:pt idx="5">
                  <c:v>6.1234971607336774</c:v>
                </c:pt>
                <c:pt idx="6">
                  <c:v>0.47355336681939664</c:v>
                </c:pt>
                <c:pt idx="7">
                  <c:v>0.5996887647546828</c:v>
                </c:pt>
                <c:pt idx="8">
                  <c:v>0.85689366925507793</c:v>
                </c:pt>
                <c:pt idx="9">
                  <c:v>5.375839417753741</c:v>
                </c:pt>
                <c:pt idx="10">
                  <c:v>1.0389297466725109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EF-43BF-A065-0E2A8984B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ddSky!$AJ$320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ddSky!$AK$320:$AU$320</c:f>
              <c:numCache>
                <c:formatCode>0.0</c:formatCode>
                <c:ptCount val="11"/>
                <c:pt idx="0">
                  <c:v>0.2506344281136989</c:v>
                </c:pt>
                <c:pt idx="1">
                  <c:v>0.39810646963305774</c:v>
                </c:pt>
                <c:pt idx="2">
                  <c:v>0.38117478103376923</c:v>
                </c:pt>
                <c:pt idx="3">
                  <c:v>0.28279642230481838</c:v>
                </c:pt>
                <c:pt idx="4">
                  <c:v>0.44402555011911321</c:v>
                </c:pt>
                <c:pt idx="5">
                  <c:v>8.8921734760515361E-2</c:v>
                </c:pt>
                <c:pt idx="6">
                  <c:v>0.34291373761370775</c:v>
                </c:pt>
                <c:pt idx="7">
                  <c:v>0.3037413125159219</c:v>
                </c:pt>
                <c:pt idx="8">
                  <c:v>0.29847646781709047</c:v>
                </c:pt>
                <c:pt idx="9">
                  <c:v>4.6153684845193698E-3</c:v>
                </c:pt>
                <c:pt idx="10">
                  <c:v>1.0229827918577941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5-48C5-A534-203C99A34A16}"/>
            </c:ext>
          </c:extLst>
        </c:ser>
        <c:ser>
          <c:idx val="0"/>
          <c:order val="1"/>
          <c:tx>
            <c:strRef>
              <c:f>ddSky!$AJ$319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ddSky!$AK$319:$AU$319</c:f>
              <c:numCache>
                <c:formatCode>0.0</c:formatCode>
                <c:ptCount val="11"/>
                <c:pt idx="0">
                  <c:v>4.7006956686964259</c:v>
                </c:pt>
                <c:pt idx="1">
                  <c:v>0.43628770727664229</c:v>
                </c:pt>
                <c:pt idx="2">
                  <c:v>0.42324854480102658</c:v>
                </c:pt>
                <c:pt idx="3">
                  <c:v>2.0867960577015765</c:v>
                </c:pt>
                <c:pt idx="4">
                  <c:v>0.45544933429919188</c:v>
                </c:pt>
                <c:pt idx="5">
                  <c:v>11.88255293832626</c:v>
                </c:pt>
                <c:pt idx="6">
                  <c:v>0.36783144169021398</c:v>
                </c:pt>
                <c:pt idx="7">
                  <c:v>0.30585351425688712</c:v>
                </c:pt>
                <c:pt idx="8">
                  <c:v>0.31310712553095066</c:v>
                </c:pt>
                <c:pt idx="9">
                  <c:v>5.3765081883640962</c:v>
                </c:pt>
                <c:pt idx="10">
                  <c:v>0.84482772522605953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45-48C5-A534-203C99A34A16}"/>
            </c:ext>
          </c:extLst>
        </c:ser>
        <c:ser>
          <c:idx val="4"/>
          <c:order val="2"/>
          <c:tx>
            <c:strRef>
              <c:f>ddSky!$AJ$317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ddSky!$AK$317:$AU$317</c:f>
              <c:numCache>
                <c:formatCode>0.0</c:formatCode>
                <c:ptCount val="11"/>
                <c:pt idx="0">
                  <c:v>4.9254897624719884</c:v>
                </c:pt>
                <c:pt idx="1">
                  <c:v>0.43628770727664229</c:v>
                </c:pt>
                <c:pt idx="2">
                  <c:v>0.42324854480102658</c:v>
                </c:pt>
                <c:pt idx="3">
                  <c:v>26.268679355000494</c:v>
                </c:pt>
                <c:pt idx="4">
                  <c:v>0.46077745049842633</c:v>
                </c:pt>
                <c:pt idx="5">
                  <c:v>19.81994672853034</c:v>
                </c:pt>
                <c:pt idx="6">
                  <c:v>0.36475068135187028</c:v>
                </c:pt>
                <c:pt idx="7">
                  <c:v>0.6560530999442562</c:v>
                </c:pt>
                <c:pt idx="8">
                  <c:v>0.34550843313336371</c:v>
                </c:pt>
                <c:pt idx="9">
                  <c:v>12.4307857722044</c:v>
                </c:pt>
                <c:pt idx="10">
                  <c:v>0.84482772522605953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45-48C5-A534-203C99A34A16}"/>
            </c:ext>
          </c:extLst>
        </c:ser>
        <c:ser>
          <c:idx val="2"/>
          <c:order val="3"/>
          <c:tx>
            <c:strRef>
              <c:f>ddSky!$AJ$316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ddSky!$AK$316:$AU$316</c:f>
              <c:numCache>
                <c:formatCode>0.0</c:formatCode>
                <c:ptCount val="11"/>
                <c:pt idx="0">
                  <c:v>2.7128982723224908</c:v>
                </c:pt>
                <c:pt idx="1">
                  <c:v>0.35421915827319028</c:v>
                </c:pt>
                <c:pt idx="2">
                  <c:v>0.3368870446458459</c:v>
                </c:pt>
                <c:pt idx="3">
                  <c:v>1.368068724896875</c:v>
                </c:pt>
                <c:pt idx="4">
                  <c:v>0.35190643880923744</c:v>
                </c:pt>
                <c:pt idx="5">
                  <c:v>6.1234971607336774</c:v>
                </c:pt>
                <c:pt idx="6">
                  <c:v>0.3391385094029829</c:v>
                </c:pt>
                <c:pt idx="7">
                  <c:v>0.30271357130259274</c:v>
                </c:pt>
                <c:pt idx="8">
                  <c:v>0.3242278975667432</c:v>
                </c:pt>
                <c:pt idx="9">
                  <c:v>5.375839417753741</c:v>
                </c:pt>
                <c:pt idx="10">
                  <c:v>0.48123594303615397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45-48C5-A534-203C99A34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ddSky!$L$321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ddSky!$M$321:$W$321</c:f>
              <c:numCache>
                <c:formatCode>0.0</c:formatCode>
                <c:ptCount val="11"/>
                <c:pt idx="0">
                  <c:v>4011960.6</c:v>
                </c:pt>
                <c:pt idx="1">
                  <c:v>395190.25</c:v>
                </c:pt>
                <c:pt idx="2">
                  <c:v>394847.55000000005</c:v>
                </c:pt>
                <c:pt idx="3">
                  <c:v>1462074.9</c:v>
                </c:pt>
                <c:pt idx="4">
                  <c:v>236536.75</c:v>
                </c:pt>
                <c:pt idx="5">
                  <c:v>10298736.299999999</c:v>
                </c:pt>
                <c:pt idx="6">
                  <c:v>72210.649999999994</c:v>
                </c:pt>
                <c:pt idx="7">
                  <c:v>2919608.95</c:v>
                </c:pt>
                <c:pt idx="8">
                  <c:v>2267444.3999999994</c:v>
                </c:pt>
                <c:pt idx="9">
                  <c:v>10561010.600000001</c:v>
                </c:pt>
                <c:pt idx="10">
                  <c:v>294086.39999999997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2-4A9E-A143-E9019B15F4CD}"/>
            </c:ext>
          </c:extLst>
        </c:ser>
        <c:ser>
          <c:idx val="3"/>
          <c:order val="1"/>
          <c:tx>
            <c:strRef>
              <c:f>ddSky!$L$322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ddSky!$M$314:$W$314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ddSky!$M$322:$W$322</c:f>
              <c:numCache>
                <c:formatCode>0.0</c:formatCode>
                <c:ptCount val="11"/>
                <c:pt idx="0">
                  <c:v>5819410</c:v>
                </c:pt>
                <c:pt idx="1">
                  <c:v>729333.5</c:v>
                </c:pt>
                <c:pt idx="2">
                  <c:v>730782.7</c:v>
                </c:pt>
                <c:pt idx="3">
                  <c:v>28011684.399999999</c:v>
                </c:pt>
                <c:pt idx="4">
                  <c:v>564035.6</c:v>
                </c:pt>
                <c:pt idx="5">
                  <c:v>27500739.399999999</c:v>
                </c:pt>
                <c:pt idx="6">
                  <c:v>221735.8</c:v>
                </c:pt>
                <c:pt idx="7">
                  <c:v>3387046.1</c:v>
                </c:pt>
                <c:pt idx="8">
                  <c:v>2914984</c:v>
                </c:pt>
                <c:pt idx="9">
                  <c:v>29149144.600000001</c:v>
                </c:pt>
                <c:pt idx="10">
                  <c:v>704222.5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2-4A9E-A143-E9019B15F4CD}"/>
            </c:ext>
          </c:extLst>
        </c:ser>
        <c:ser>
          <c:idx val="0"/>
          <c:order val="2"/>
          <c:tx>
            <c:strRef>
              <c:f>ddSky!$L$323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72-4A9E-A143-E9019B15F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ddSky!$X$321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ddSky!$Y$321:$AI$321</c:f>
              <c:numCache>
                <c:formatCode>0.0</c:formatCode>
                <c:ptCount val="11"/>
                <c:pt idx="0">
                  <c:v>2.6365279939840547</c:v>
                </c:pt>
                <c:pt idx="1">
                  <c:v>0.67265867311507466</c:v>
                </c:pt>
                <c:pt idx="2">
                  <c:v>0.65292071400908758</c:v>
                </c:pt>
                <c:pt idx="3">
                  <c:v>1.2732112489975405</c:v>
                </c:pt>
                <c:pt idx="4">
                  <c:v>0.59920419270347336</c:v>
                </c:pt>
                <c:pt idx="5">
                  <c:v>5.948920113756321</c:v>
                </c:pt>
                <c:pt idx="6">
                  <c:v>0.46918242895044393</c:v>
                </c:pt>
                <c:pt idx="7">
                  <c:v>0.59706023796461527</c:v>
                </c:pt>
                <c:pt idx="8">
                  <c:v>0.8499103122157976</c:v>
                </c:pt>
                <c:pt idx="9">
                  <c:v>5.2750880782376042</c:v>
                </c:pt>
                <c:pt idx="10">
                  <c:v>0.99417537065455686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2-480D-AB47-D2DBDD2D8065}"/>
            </c:ext>
          </c:extLst>
        </c:ser>
        <c:ser>
          <c:idx val="3"/>
          <c:order val="1"/>
          <c:tx>
            <c:strRef>
              <c:f>ddSky!$X$322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ddSky!$Y$314:$AI$314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ddSky!$Y$322:$AI$322</c:f>
              <c:numCache>
                <c:formatCode>0.0</c:formatCode>
                <c:ptCount val="11"/>
                <c:pt idx="0">
                  <c:v>5.1648139205528425</c:v>
                </c:pt>
                <c:pt idx="1">
                  <c:v>1.015582974953577</c:v>
                </c:pt>
                <c:pt idx="2">
                  <c:v>0.99483113333117212</c:v>
                </c:pt>
                <c:pt idx="3">
                  <c:v>27.250940538194847</c:v>
                </c:pt>
                <c:pt idx="4">
                  <c:v>1.0648862734786235</c:v>
                </c:pt>
                <c:pt idx="5">
                  <c:v>19.764573395391924</c:v>
                </c:pt>
                <c:pt idx="6">
                  <c:v>0.61280122636817391</c:v>
                </c:pt>
                <c:pt idx="7">
                  <c:v>1.296653519640677</c:v>
                </c:pt>
                <c:pt idx="8">
                  <c:v>1.6456711560022086</c:v>
                </c:pt>
                <c:pt idx="9">
                  <c:v>12.752486004563981</c:v>
                </c:pt>
                <c:pt idx="10">
                  <c:v>1.7223108076490461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22-480D-AB47-D2DBDD2D8065}"/>
            </c:ext>
          </c:extLst>
        </c:ser>
        <c:ser>
          <c:idx val="0"/>
          <c:order val="2"/>
          <c:tx>
            <c:strRef>
              <c:f>ddSky!$X$323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22-480D-AB47-D2DBDD2D8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ddSky!$AJ$321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ddSky!$AK$321:$AU$321</c:f>
              <c:numCache>
                <c:formatCode>0.0</c:formatCode>
                <c:ptCount val="11"/>
                <c:pt idx="0">
                  <c:v>2.6365279939840547</c:v>
                </c:pt>
                <c:pt idx="1">
                  <c:v>0.3529988854192197</c:v>
                </c:pt>
                <c:pt idx="2">
                  <c:v>0.3347664538421668</c:v>
                </c:pt>
                <c:pt idx="3">
                  <c:v>1.2732112489975405</c:v>
                </c:pt>
                <c:pt idx="4">
                  <c:v>0.33281396370584843</c:v>
                </c:pt>
                <c:pt idx="5">
                  <c:v>5.948920113756321</c:v>
                </c:pt>
                <c:pt idx="6">
                  <c:v>0.3358278825646267</c:v>
                </c:pt>
                <c:pt idx="7">
                  <c:v>0.30134489124175157</c:v>
                </c:pt>
                <c:pt idx="8">
                  <c:v>0.31993940621614458</c:v>
                </c:pt>
                <c:pt idx="9">
                  <c:v>5.2750880782376042</c:v>
                </c:pt>
                <c:pt idx="10">
                  <c:v>0.46634329410735526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9-4568-ACEE-EE6EE556F2F8}"/>
            </c:ext>
          </c:extLst>
        </c:ser>
        <c:ser>
          <c:idx val="3"/>
          <c:order val="1"/>
          <c:tx>
            <c:strRef>
              <c:f>ddSky!$AJ$322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ddSky!$AK$314:$AU$314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ddSky!$AK$322:$AU$322</c:f>
              <c:numCache>
                <c:formatCode>0.0</c:formatCode>
                <c:ptCount val="11"/>
                <c:pt idx="0">
                  <c:v>5.1648139205528425</c:v>
                </c:pt>
                <c:pt idx="1">
                  <c:v>0.43158295881003139</c:v>
                </c:pt>
                <c:pt idx="2">
                  <c:v>0.41503269600216297</c:v>
                </c:pt>
                <c:pt idx="3">
                  <c:v>27.250940538194847</c:v>
                </c:pt>
                <c:pt idx="4">
                  <c:v>0.51859156739956236</c:v>
                </c:pt>
                <c:pt idx="5">
                  <c:v>19.764573395391924</c:v>
                </c:pt>
                <c:pt idx="6">
                  <c:v>0.37423960275482382</c:v>
                </c:pt>
                <c:pt idx="7">
                  <c:v>0.65446124540176243</c:v>
                </c:pt>
                <c:pt idx="8">
                  <c:v>0.36865553366951642</c:v>
                </c:pt>
                <c:pt idx="9">
                  <c:v>12.752486004563981</c:v>
                </c:pt>
                <c:pt idx="10">
                  <c:v>0.68967980451416222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09-4568-ACEE-EE6EE556F2F8}"/>
            </c:ext>
          </c:extLst>
        </c:ser>
        <c:ser>
          <c:idx val="0"/>
          <c:order val="2"/>
          <c:tx>
            <c:strRef>
              <c:f>ddSky!$AJ$323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09-4568-ACEE-EE6EE556F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Decorrelation'!$N$955:$S$955</c:f>
              <c:numCache>
                <c:formatCode>0%</c:formatCode>
                <c:ptCount val="6"/>
                <c:pt idx="0">
                  <c:v>-7.9751492024937969</c:v>
                </c:pt>
                <c:pt idx="1">
                  <c:v>-7.9775594516057469</c:v>
                </c:pt>
                <c:pt idx="2">
                  <c:v>-15.364249016968449</c:v>
                </c:pt>
                <c:pt idx="3">
                  <c:v>-8.8595152594241906</c:v>
                </c:pt>
                <c:pt idx="4">
                  <c:v>-7.951653140763244</c:v>
                </c:pt>
                <c:pt idx="5">
                  <c:v>-20.718176364062998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7-49B1-8F43-B790541658AC}"/>
            </c:ext>
          </c:extLst>
        </c:ser>
        <c:ser>
          <c:idx val="2"/>
          <c:order val="1"/>
          <c:tx>
            <c:strRef>
              <c:f>'Pure Decorrelation'!$M$954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Decorrelation'!$N$954:$S$954</c:f>
              <c:numCache>
                <c:formatCode>0%</c:formatCode>
                <c:ptCount val="6"/>
                <c:pt idx="0">
                  <c:v>0.88188762192849779</c:v>
                </c:pt>
                <c:pt idx="1">
                  <c:v>0.8819782885767613</c:v>
                </c:pt>
                <c:pt idx="2">
                  <c:v>0.93376610863692577</c:v>
                </c:pt>
                <c:pt idx="3">
                  <c:v>0.95491611790450315</c:v>
                </c:pt>
                <c:pt idx="4">
                  <c:v>0.6138522730200775</c:v>
                </c:pt>
                <c:pt idx="5">
                  <c:v>0.93502164889555905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C7-49B1-8F43-B790541658AC}"/>
            </c:ext>
          </c:extLst>
        </c:ser>
        <c:ser>
          <c:idx val="3"/>
          <c:order val="2"/>
          <c:tx>
            <c:strRef>
              <c:f>'Pure Decorrelation'!$M$952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Decorrelation'!$N$952:$S$952</c:f>
              <c:numCache>
                <c:formatCode>0%</c:formatCode>
                <c:ptCount val="6"/>
                <c:pt idx="0">
                  <c:v>0.86385112435718503</c:v>
                </c:pt>
                <c:pt idx="1">
                  <c:v>0.86401636023753925</c:v>
                </c:pt>
                <c:pt idx="2">
                  <c:v>0.92955317416117733</c:v>
                </c:pt>
                <c:pt idx="3">
                  <c:v>0.93338783411952608</c:v>
                </c:pt>
                <c:pt idx="4">
                  <c:v>0.68748981954854294</c:v>
                </c:pt>
                <c:pt idx="5">
                  <c:v>0.93637709780527245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C7-49B1-8F43-B790541658AC}"/>
            </c:ext>
          </c:extLst>
        </c:ser>
        <c:ser>
          <c:idx val="1"/>
          <c:order val="3"/>
          <c:tx>
            <c:strRef>
              <c:f>'Pure Decorrelation'!$M$951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Decorrelation'!$N$951:$S$951</c:f>
              <c:numCache>
                <c:formatCode>0%</c:formatCode>
                <c:ptCount val="6"/>
                <c:pt idx="0">
                  <c:v>0.86385112435718503</c:v>
                </c:pt>
                <c:pt idx="1">
                  <c:v>0.86401636023753925</c:v>
                </c:pt>
                <c:pt idx="2">
                  <c:v>0.92955317416117733</c:v>
                </c:pt>
                <c:pt idx="3">
                  <c:v>0.93338783411952608</c:v>
                </c:pt>
                <c:pt idx="4">
                  <c:v>0.68748981954854294</c:v>
                </c:pt>
                <c:pt idx="5">
                  <c:v>0.93637709780527245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C7-49B1-8F43-B79054165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Decorrelation'!$V$955:$AA$955</c:f>
              <c:numCache>
                <c:formatCode>0%</c:formatCode>
                <c:ptCount val="6"/>
                <c:pt idx="0">
                  <c:v>-4.7430086515391743</c:v>
                </c:pt>
                <c:pt idx="1">
                  <c:v>-4.5707217599060517</c:v>
                </c:pt>
                <c:pt idx="2">
                  <c:v>-10.80681461467899</c:v>
                </c:pt>
                <c:pt idx="3">
                  <c:v>-4.0971115951108077</c:v>
                </c:pt>
                <c:pt idx="4">
                  <c:v>-1.7264779819100355</c:v>
                </c:pt>
                <c:pt idx="5">
                  <c:v>-15.446275414132852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0-438A-BD90-6E127EBF87C8}"/>
            </c:ext>
          </c:extLst>
        </c:ser>
        <c:ser>
          <c:idx val="2"/>
          <c:order val="1"/>
          <c:tx>
            <c:strRef>
              <c:f>'Pure Decorrelation'!$U$954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Decorrelation'!$V$954:$AA$954</c:f>
              <c:numCache>
                <c:formatCode>0%</c:formatCode>
                <c:ptCount val="6"/>
                <c:pt idx="0">
                  <c:v>0.80837963581594452</c:v>
                </c:pt>
                <c:pt idx="1">
                  <c:v>0.8122966604324523</c:v>
                </c:pt>
                <c:pt idx="2">
                  <c:v>0.8357305872201154</c:v>
                </c:pt>
                <c:pt idx="3">
                  <c:v>0.8707039623071039</c:v>
                </c:pt>
                <c:pt idx="4">
                  <c:v>0.76589134863701047</c:v>
                </c:pt>
                <c:pt idx="5">
                  <c:v>0.68429032824265956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30-438A-BD90-6E127EBF87C8}"/>
            </c:ext>
          </c:extLst>
        </c:ser>
        <c:ser>
          <c:idx val="3"/>
          <c:order val="2"/>
          <c:tx>
            <c:strRef>
              <c:f>'Pure Decorrelation'!$U$952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Decorrelation'!$V$952:$AA$952</c:f>
              <c:numCache>
                <c:formatCode>0%</c:formatCode>
                <c:ptCount val="6"/>
                <c:pt idx="0">
                  <c:v>0.81825112854738524</c:v>
                </c:pt>
                <c:pt idx="1">
                  <c:v>0.82387220986869936</c:v>
                </c:pt>
                <c:pt idx="2">
                  <c:v>0.86864178859511176</c:v>
                </c:pt>
                <c:pt idx="3">
                  <c:v>0.87584871761882055</c:v>
                </c:pt>
                <c:pt idx="4">
                  <c:v>0.79813176905760697</c:v>
                </c:pt>
                <c:pt idx="5">
                  <c:v>0.7371471491870496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30-438A-BD90-6E127EBF87C8}"/>
            </c:ext>
          </c:extLst>
        </c:ser>
        <c:ser>
          <c:idx val="1"/>
          <c:order val="3"/>
          <c:tx>
            <c:strRef>
              <c:f>'Pure Decorrelation'!$U$951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Decorrelation'!$V$951:$AA$951</c:f>
              <c:numCache>
                <c:formatCode>0%</c:formatCode>
                <c:ptCount val="6"/>
                <c:pt idx="0">
                  <c:v>0.81825112854738524</c:v>
                </c:pt>
                <c:pt idx="1">
                  <c:v>0.82387220986869936</c:v>
                </c:pt>
                <c:pt idx="2">
                  <c:v>0.86864178859511176</c:v>
                </c:pt>
                <c:pt idx="3">
                  <c:v>0.87584871761882055</c:v>
                </c:pt>
                <c:pt idx="4">
                  <c:v>0.79813176905760697</c:v>
                </c:pt>
                <c:pt idx="5">
                  <c:v>0.7371471491870496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30-438A-BD90-6E127EBF8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Decorrelation'!$N$956:$S$956</c:f>
              <c:numCache>
                <c:formatCode>0%</c:formatCode>
                <c:ptCount val="6"/>
                <c:pt idx="0">
                  <c:v>0.90475069252258322</c:v>
                </c:pt>
                <c:pt idx="1">
                  <c:v>0.90473069527054828</c:v>
                </c:pt>
                <c:pt idx="2">
                  <c:v>0.95590875333185299</c:v>
                </c:pt>
                <c:pt idx="3">
                  <c:v>0.97500821660882808</c:v>
                </c:pt>
                <c:pt idx="4">
                  <c:v>0.6777978626984249</c:v>
                </c:pt>
                <c:pt idx="5">
                  <c:v>0.95592629558604558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7-449C-A33F-7511FB4A0B97}"/>
            </c:ext>
          </c:extLst>
        </c:ser>
        <c:ser>
          <c:idx val="0"/>
          <c:order val="1"/>
          <c:tx>
            <c:strRef>
              <c:f>'Pure Decorrelation'!$M$957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Decorrelation'!$N$957:$S$957</c:f>
              <c:numCache>
                <c:formatCode>0%</c:formatCode>
                <c:ptCount val="6"/>
                <c:pt idx="0">
                  <c:v>0.82295155619178706</c:v>
                </c:pt>
                <c:pt idx="1">
                  <c:v>0.82330202520453044</c:v>
                </c:pt>
                <c:pt idx="2">
                  <c:v>0.90319759499050156</c:v>
                </c:pt>
                <c:pt idx="3">
                  <c:v>0.89176745163022386</c:v>
                </c:pt>
                <c:pt idx="4">
                  <c:v>0.69718177639866108</c:v>
                </c:pt>
                <c:pt idx="5">
                  <c:v>0.91682790002449932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07-449C-A33F-7511FB4A0B97}"/>
            </c:ext>
          </c:extLst>
        </c:ser>
        <c:ser>
          <c:idx val="2"/>
          <c:order val="2"/>
          <c:tx>
            <c:strRef>
              <c:f>'Pure Decorrelation'!$M$958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Decorrelation'!$N$958:$S$958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07-449C-A33F-7511FB4A0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Decorrelation'!$V$956:$AA$956</c:f>
              <c:numCache>
                <c:formatCode>0%</c:formatCode>
                <c:ptCount val="6"/>
                <c:pt idx="0">
                  <c:v>0.82963789591809056</c:v>
                </c:pt>
                <c:pt idx="1">
                  <c:v>0.83649563976520147</c:v>
                </c:pt>
                <c:pt idx="2">
                  <c:v>0.86581366954128292</c:v>
                </c:pt>
                <c:pt idx="3">
                  <c:v>0.88835405198093087</c:v>
                </c:pt>
                <c:pt idx="4">
                  <c:v>0.84443690259454407</c:v>
                </c:pt>
                <c:pt idx="5">
                  <c:v>0.70670561522100495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1-4139-A040-780C2025E86A}"/>
            </c:ext>
          </c:extLst>
        </c:ser>
        <c:ser>
          <c:idx val="0"/>
          <c:order val="1"/>
          <c:tx>
            <c:strRef>
              <c:f>'Pure Decorrelation'!$U$957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Decorrelation'!$V$957:$AA$957</c:f>
              <c:numCache>
                <c:formatCode>0%</c:formatCode>
                <c:ptCount val="6"/>
                <c:pt idx="0">
                  <c:v>0.80686436117667992</c:v>
                </c:pt>
                <c:pt idx="1">
                  <c:v>0.81124877997219702</c:v>
                </c:pt>
                <c:pt idx="2">
                  <c:v>0.87146990764894072</c:v>
                </c:pt>
                <c:pt idx="3">
                  <c:v>0.86334338325671034</c:v>
                </c:pt>
                <c:pt idx="4">
                  <c:v>0.75182663552066975</c:v>
                </c:pt>
                <c:pt idx="5">
                  <c:v>0.76758868315309425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51-4139-A040-780C2025E86A}"/>
            </c:ext>
          </c:extLst>
        </c:ser>
        <c:ser>
          <c:idx val="2"/>
          <c:order val="2"/>
          <c:tx>
            <c:strRef>
              <c:f>'Pure Decorrelation'!$U$958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Decorrelation'!$V$958:$AA$958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51-4139-A040-780C2025E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Decorrelation'!$M$3:$M$290</c:f>
              <c:numCache>
                <c:formatCode>General</c:formatCode>
                <c:ptCount val="288"/>
                <c:pt idx="0">
                  <c:v>6472497.2000000002</c:v>
                </c:pt>
                <c:pt idx="1">
                  <c:v>200022.6</c:v>
                </c:pt>
                <c:pt idx="2">
                  <c:v>200028.6</c:v>
                </c:pt>
                <c:pt idx="3">
                  <c:v>6241646.2000000002</c:v>
                </c:pt>
                <c:pt idx="4">
                  <c:v>6472497.2000000002</c:v>
                </c:pt>
                <c:pt idx="5">
                  <c:v>200022.6</c:v>
                </c:pt>
                <c:pt idx="6">
                  <c:v>200028.6</c:v>
                </c:pt>
                <c:pt idx="7">
                  <c:v>6241646.2000000002</c:v>
                </c:pt>
                <c:pt idx="8">
                  <c:v>6472497.2000000002</c:v>
                </c:pt>
                <c:pt idx="9">
                  <c:v>200022.6</c:v>
                </c:pt>
                <c:pt idx="10">
                  <c:v>200028.6</c:v>
                </c:pt>
                <c:pt idx="11">
                  <c:v>6241646.2000000002</c:v>
                </c:pt>
                <c:pt idx="12">
                  <c:v>6472497.2000000002</c:v>
                </c:pt>
                <c:pt idx="13">
                  <c:v>200022.6</c:v>
                </c:pt>
                <c:pt idx="14">
                  <c:v>200028.6</c:v>
                </c:pt>
                <c:pt idx="15">
                  <c:v>6241646.2000000002</c:v>
                </c:pt>
                <c:pt idx="16">
                  <c:v>7645979</c:v>
                </c:pt>
                <c:pt idx="17">
                  <c:v>200029.8</c:v>
                </c:pt>
                <c:pt idx="18">
                  <c:v>200023.8</c:v>
                </c:pt>
                <c:pt idx="19">
                  <c:v>6594486.2000000002</c:v>
                </c:pt>
                <c:pt idx="20">
                  <c:v>7645979</c:v>
                </c:pt>
                <c:pt idx="21">
                  <c:v>200029.8</c:v>
                </c:pt>
                <c:pt idx="22">
                  <c:v>200023.8</c:v>
                </c:pt>
                <c:pt idx="23">
                  <c:v>6594486.2000000002</c:v>
                </c:pt>
                <c:pt idx="24">
                  <c:v>7645979</c:v>
                </c:pt>
                <c:pt idx="25">
                  <c:v>200029.8</c:v>
                </c:pt>
                <c:pt idx="26">
                  <c:v>200023.8</c:v>
                </c:pt>
                <c:pt idx="27">
                  <c:v>6594486.2000000002</c:v>
                </c:pt>
                <c:pt idx="28">
                  <c:v>7645979</c:v>
                </c:pt>
                <c:pt idx="29">
                  <c:v>200029.8</c:v>
                </c:pt>
                <c:pt idx="30">
                  <c:v>200023.8</c:v>
                </c:pt>
                <c:pt idx="31">
                  <c:v>6594486.2000000002</c:v>
                </c:pt>
                <c:pt idx="32">
                  <c:v>18052569.600000001</c:v>
                </c:pt>
                <c:pt idx="33">
                  <c:v>17982606.199999999</c:v>
                </c:pt>
                <c:pt idx="34">
                  <c:v>200060.4</c:v>
                </c:pt>
                <c:pt idx="35">
                  <c:v>6205822</c:v>
                </c:pt>
                <c:pt idx="36">
                  <c:v>5432998</c:v>
                </c:pt>
                <c:pt idx="37">
                  <c:v>200058.6</c:v>
                </c:pt>
                <c:pt idx="38">
                  <c:v>15727331.199999999</c:v>
                </c:pt>
                <c:pt idx="39">
                  <c:v>16165831.800000001</c:v>
                </c:pt>
                <c:pt idx="40">
                  <c:v>18052569.600000001</c:v>
                </c:pt>
                <c:pt idx="41">
                  <c:v>17982606.199999999</c:v>
                </c:pt>
                <c:pt idx="42">
                  <c:v>200060.4</c:v>
                </c:pt>
                <c:pt idx="43">
                  <c:v>6205822</c:v>
                </c:pt>
                <c:pt idx="44">
                  <c:v>5432998</c:v>
                </c:pt>
                <c:pt idx="45">
                  <c:v>200058.6</c:v>
                </c:pt>
                <c:pt idx="46">
                  <c:v>15727331.199999999</c:v>
                </c:pt>
                <c:pt idx="47">
                  <c:v>16165831.800000001</c:v>
                </c:pt>
                <c:pt idx="48">
                  <c:v>18052569.600000001</c:v>
                </c:pt>
                <c:pt idx="49">
                  <c:v>17982606.199999999</c:v>
                </c:pt>
                <c:pt idx="50">
                  <c:v>200060.4</c:v>
                </c:pt>
                <c:pt idx="51">
                  <c:v>6205822</c:v>
                </c:pt>
                <c:pt idx="52">
                  <c:v>5432998</c:v>
                </c:pt>
                <c:pt idx="53">
                  <c:v>200058.6</c:v>
                </c:pt>
                <c:pt idx="54">
                  <c:v>15727331.199999999</c:v>
                </c:pt>
                <c:pt idx="55">
                  <c:v>16165831.800000001</c:v>
                </c:pt>
                <c:pt idx="56">
                  <c:v>18052569.600000001</c:v>
                </c:pt>
                <c:pt idx="57">
                  <c:v>17982606.199999999</c:v>
                </c:pt>
                <c:pt idx="58">
                  <c:v>200060.4</c:v>
                </c:pt>
                <c:pt idx="59">
                  <c:v>6205822</c:v>
                </c:pt>
                <c:pt idx="60">
                  <c:v>5432998</c:v>
                </c:pt>
                <c:pt idx="61">
                  <c:v>200058.6</c:v>
                </c:pt>
                <c:pt idx="62">
                  <c:v>15727331.199999999</c:v>
                </c:pt>
                <c:pt idx="63">
                  <c:v>16165831.800000001</c:v>
                </c:pt>
                <c:pt idx="64">
                  <c:v>6777640.7999999998</c:v>
                </c:pt>
                <c:pt idx="65">
                  <c:v>200030.2</c:v>
                </c:pt>
                <c:pt idx="66">
                  <c:v>200032.2</c:v>
                </c:pt>
                <c:pt idx="67">
                  <c:v>6093033.2000000002</c:v>
                </c:pt>
                <c:pt idx="68">
                  <c:v>6777640.7999999998</c:v>
                </c:pt>
                <c:pt idx="69">
                  <c:v>200030.2</c:v>
                </c:pt>
                <c:pt idx="70">
                  <c:v>200032.2</c:v>
                </c:pt>
                <c:pt idx="71">
                  <c:v>6093033.2000000002</c:v>
                </c:pt>
                <c:pt idx="72">
                  <c:v>3883662</c:v>
                </c:pt>
                <c:pt idx="73">
                  <c:v>200044.6</c:v>
                </c:pt>
                <c:pt idx="74">
                  <c:v>200041</c:v>
                </c:pt>
                <c:pt idx="75">
                  <c:v>4269769.2</c:v>
                </c:pt>
                <c:pt idx="76">
                  <c:v>3883662</c:v>
                </c:pt>
                <c:pt idx="77">
                  <c:v>200044.6</c:v>
                </c:pt>
                <c:pt idx="78">
                  <c:v>200041</c:v>
                </c:pt>
                <c:pt idx="79">
                  <c:v>4269769.2</c:v>
                </c:pt>
                <c:pt idx="80">
                  <c:v>200043</c:v>
                </c:pt>
                <c:pt idx="81">
                  <c:v>4125870.8</c:v>
                </c:pt>
                <c:pt idx="82">
                  <c:v>3768540.4</c:v>
                </c:pt>
                <c:pt idx="83">
                  <c:v>200049.4</c:v>
                </c:pt>
                <c:pt idx="84">
                  <c:v>200043</c:v>
                </c:pt>
                <c:pt idx="85">
                  <c:v>4125870.8</c:v>
                </c:pt>
                <c:pt idx="86">
                  <c:v>3768540.4</c:v>
                </c:pt>
                <c:pt idx="87">
                  <c:v>200049.4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A9-4C05-B946-51DD77B997B6}"/>
            </c:ext>
          </c:extLst>
        </c:ser>
        <c:ser>
          <c:idx val="2"/>
          <c:order val="1"/>
          <c:tx>
            <c:strRef>
              <c:f>'Pure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Decorrelation'!$P$3:$P$290</c:f>
              <c:numCache>
                <c:formatCode>General</c:formatCode>
                <c:ptCount val="288"/>
                <c:pt idx="0">
                  <c:v>2003733</c:v>
                </c:pt>
                <c:pt idx="1">
                  <c:v>199999</c:v>
                </c:pt>
                <c:pt idx="2">
                  <c:v>199999</c:v>
                </c:pt>
                <c:pt idx="3">
                  <c:v>1951224.2</c:v>
                </c:pt>
                <c:pt idx="4">
                  <c:v>2003733</c:v>
                </c:pt>
                <c:pt idx="5">
                  <c:v>199999</c:v>
                </c:pt>
                <c:pt idx="6">
                  <c:v>199999</c:v>
                </c:pt>
                <c:pt idx="7">
                  <c:v>1951224.2</c:v>
                </c:pt>
                <c:pt idx="8">
                  <c:v>2003733</c:v>
                </c:pt>
                <c:pt idx="9">
                  <c:v>199999</c:v>
                </c:pt>
                <c:pt idx="10">
                  <c:v>199999</c:v>
                </c:pt>
                <c:pt idx="11">
                  <c:v>1951224.2</c:v>
                </c:pt>
                <c:pt idx="12">
                  <c:v>2003733</c:v>
                </c:pt>
                <c:pt idx="13">
                  <c:v>199999</c:v>
                </c:pt>
                <c:pt idx="14">
                  <c:v>199999</c:v>
                </c:pt>
                <c:pt idx="15">
                  <c:v>1951224.2</c:v>
                </c:pt>
                <c:pt idx="16">
                  <c:v>2251794</c:v>
                </c:pt>
                <c:pt idx="17">
                  <c:v>199999</c:v>
                </c:pt>
                <c:pt idx="18">
                  <c:v>199999</c:v>
                </c:pt>
                <c:pt idx="19">
                  <c:v>2151958</c:v>
                </c:pt>
                <c:pt idx="20">
                  <c:v>2251794</c:v>
                </c:pt>
                <c:pt idx="21">
                  <c:v>199999</c:v>
                </c:pt>
                <c:pt idx="22">
                  <c:v>199999</c:v>
                </c:pt>
                <c:pt idx="23">
                  <c:v>2151958</c:v>
                </c:pt>
                <c:pt idx="24">
                  <c:v>2251794</c:v>
                </c:pt>
                <c:pt idx="25">
                  <c:v>199999</c:v>
                </c:pt>
                <c:pt idx="26">
                  <c:v>199999</c:v>
                </c:pt>
                <c:pt idx="27">
                  <c:v>2151958</c:v>
                </c:pt>
                <c:pt idx="28">
                  <c:v>2251794</c:v>
                </c:pt>
                <c:pt idx="29">
                  <c:v>199999</c:v>
                </c:pt>
                <c:pt idx="30">
                  <c:v>199999</c:v>
                </c:pt>
                <c:pt idx="31">
                  <c:v>2151958</c:v>
                </c:pt>
                <c:pt idx="32">
                  <c:v>72311227.599999994</c:v>
                </c:pt>
                <c:pt idx="33">
                  <c:v>72290236.200000003</c:v>
                </c:pt>
                <c:pt idx="34">
                  <c:v>200000.2</c:v>
                </c:pt>
                <c:pt idx="35">
                  <c:v>27026234.800000001</c:v>
                </c:pt>
                <c:pt idx="36">
                  <c:v>28997134</c:v>
                </c:pt>
                <c:pt idx="37">
                  <c:v>199999</c:v>
                </c:pt>
                <c:pt idx="38">
                  <c:v>68694863.599999994</c:v>
                </c:pt>
                <c:pt idx="39">
                  <c:v>70175281</c:v>
                </c:pt>
                <c:pt idx="40">
                  <c:v>72311227.599999994</c:v>
                </c:pt>
                <c:pt idx="41">
                  <c:v>72290236.200000003</c:v>
                </c:pt>
                <c:pt idx="42">
                  <c:v>200000.2</c:v>
                </c:pt>
                <c:pt idx="43">
                  <c:v>27026234.800000001</c:v>
                </c:pt>
                <c:pt idx="44">
                  <c:v>28997134</c:v>
                </c:pt>
                <c:pt idx="45">
                  <c:v>199999</c:v>
                </c:pt>
                <c:pt idx="46">
                  <c:v>68694863.599999994</c:v>
                </c:pt>
                <c:pt idx="47">
                  <c:v>70175281</c:v>
                </c:pt>
                <c:pt idx="48">
                  <c:v>72311227.599999994</c:v>
                </c:pt>
                <c:pt idx="49">
                  <c:v>72290236.200000003</c:v>
                </c:pt>
                <c:pt idx="50">
                  <c:v>200000.2</c:v>
                </c:pt>
                <c:pt idx="51">
                  <c:v>27026234.800000001</c:v>
                </c:pt>
                <c:pt idx="52">
                  <c:v>28997134</c:v>
                </c:pt>
                <c:pt idx="53">
                  <c:v>199999</c:v>
                </c:pt>
                <c:pt idx="54">
                  <c:v>68694863.599999994</c:v>
                </c:pt>
                <c:pt idx="55">
                  <c:v>70175281</c:v>
                </c:pt>
                <c:pt idx="56">
                  <c:v>72311227.599999994</c:v>
                </c:pt>
                <c:pt idx="57">
                  <c:v>72290236.200000003</c:v>
                </c:pt>
                <c:pt idx="58">
                  <c:v>200000.2</c:v>
                </c:pt>
                <c:pt idx="59">
                  <c:v>27026234.800000001</c:v>
                </c:pt>
                <c:pt idx="60">
                  <c:v>28997134</c:v>
                </c:pt>
                <c:pt idx="61">
                  <c:v>199999</c:v>
                </c:pt>
                <c:pt idx="62">
                  <c:v>68694863.599999994</c:v>
                </c:pt>
                <c:pt idx="63">
                  <c:v>70175281</c:v>
                </c:pt>
                <c:pt idx="64">
                  <c:v>2558766</c:v>
                </c:pt>
                <c:pt idx="65">
                  <c:v>199999.2</c:v>
                </c:pt>
                <c:pt idx="66">
                  <c:v>199999</c:v>
                </c:pt>
                <c:pt idx="67">
                  <c:v>2212717.6</c:v>
                </c:pt>
                <c:pt idx="68">
                  <c:v>2558766</c:v>
                </c:pt>
                <c:pt idx="69">
                  <c:v>199999.2</c:v>
                </c:pt>
                <c:pt idx="70">
                  <c:v>199999</c:v>
                </c:pt>
                <c:pt idx="71">
                  <c:v>2212717.6</c:v>
                </c:pt>
                <c:pt idx="72">
                  <c:v>1853053.6</c:v>
                </c:pt>
                <c:pt idx="73">
                  <c:v>199999</c:v>
                </c:pt>
                <c:pt idx="74">
                  <c:v>200000</c:v>
                </c:pt>
                <c:pt idx="75">
                  <c:v>1387046.6</c:v>
                </c:pt>
                <c:pt idx="76">
                  <c:v>1853053.6</c:v>
                </c:pt>
                <c:pt idx="77">
                  <c:v>199999</c:v>
                </c:pt>
                <c:pt idx="78">
                  <c:v>200000</c:v>
                </c:pt>
                <c:pt idx="79">
                  <c:v>1387046.6</c:v>
                </c:pt>
                <c:pt idx="80">
                  <c:v>199999.4</c:v>
                </c:pt>
                <c:pt idx="81">
                  <c:v>1384971.8</c:v>
                </c:pt>
                <c:pt idx="82">
                  <c:v>1223227.6000000001</c:v>
                </c:pt>
                <c:pt idx="83">
                  <c:v>199999.4</c:v>
                </c:pt>
                <c:pt idx="84">
                  <c:v>199999.4</c:v>
                </c:pt>
                <c:pt idx="85">
                  <c:v>1384971.8</c:v>
                </c:pt>
                <c:pt idx="86">
                  <c:v>1223227.6000000001</c:v>
                </c:pt>
                <c:pt idx="87">
                  <c:v>199999.4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A9-4C05-B946-51DD77B997B6}"/>
            </c:ext>
          </c:extLst>
        </c:ser>
        <c:ser>
          <c:idx val="4"/>
          <c:order val="2"/>
          <c:tx>
            <c:strRef>
              <c:f>'Pure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Decorrelation'!$R$3:$R$290</c:f>
              <c:numCache>
                <c:formatCode>General</c:formatCode>
                <c:ptCount val="288"/>
                <c:pt idx="0">
                  <c:v>19403441.600000001</c:v>
                </c:pt>
                <c:pt idx="1">
                  <c:v>1</c:v>
                </c:pt>
                <c:pt idx="2">
                  <c:v>1.6</c:v>
                </c:pt>
                <c:pt idx="3">
                  <c:v>19050969.800000001</c:v>
                </c:pt>
                <c:pt idx="4">
                  <c:v>19403441.600000001</c:v>
                </c:pt>
                <c:pt idx="5">
                  <c:v>1</c:v>
                </c:pt>
                <c:pt idx="6">
                  <c:v>1.6</c:v>
                </c:pt>
                <c:pt idx="7">
                  <c:v>19050969.800000001</c:v>
                </c:pt>
                <c:pt idx="8">
                  <c:v>19403441.600000001</c:v>
                </c:pt>
                <c:pt idx="9">
                  <c:v>1</c:v>
                </c:pt>
                <c:pt idx="10">
                  <c:v>1.6</c:v>
                </c:pt>
                <c:pt idx="11">
                  <c:v>19050969.800000001</c:v>
                </c:pt>
                <c:pt idx="12">
                  <c:v>19403441.600000001</c:v>
                </c:pt>
                <c:pt idx="13">
                  <c:v>1</c:v>
                </c:pt>
                <c:pt idx="14">
                  <c:v>1.6</c:v>
                </c:pt>
                <c:pt idx="15">
                  <c:v>19050969.800000001</c:v>
                </c:pt>
                <c:pt idx="16">
                  <c:v>21349713.199999999</c:v>
                </c:pt>
                <c:pt idx="17">
                  <c:v>1.2</c:v>
                </c:pt>
                <c:pt idx="18">
                  <c:v>1</c:v>
                </c:pt>
                <c:pt idx="19">
                  <c:v>22278667.600000001</c:v>
                </c:pt>
                <c:pt idx="20">
                  <c:v>21349713.199999999</c:v>
                </c:pt>
                <c:pt idx="21">
                  <c:v>1.2</c:v>
                </c:pt>
                <c:pt idx="22">
                  <c:v>1</c:v>
                </c:pt>
                <c:pt idx="23">
                  <c:v>22278667.600000001</c:v>
                </c:pt>
                <c:pt idx="24">
                  <c:v>21349713.199999999</c:v>
                </c:pt>
                <c:pt idx="25">
                  <c:v>1.2</c:v>
                </c:pt>
                <c:pt idx="26">
                  <c:v>1</c:v>
                </c:pt>
                <c:pt idx="27">
                  <c:v>22278667.600000001</c:v>
                </c:pt>
                <c:pt idx="28">
                  <c:v>21349713.199999999</c:v>
                </c:pt>
                <c:pt idx="29">
                  <c:v>1.2</c:v>
                </c:pt>
                <c:pt idx="30">
                  <c:v>1</c:v>
                </c:pt>
                <c:pt idx="31">
                  <c:v>22278667.600000001</c:v>
                </c:pt>
                <c:pt idx="32">
                  <c:v>83478477.599999994</c:v>
                </c:pt>
                <c:pt idx="33">
                  <c:v>82975801.200000003</c:v>
                </c:pt>
                <c:pt idx="34">
                  <c:v>3.4</c:v>
                </c:pt>
                <c:pt idx="35">
                  <c:v>27346416.800000001</c:v>
                </c:pt>
                <c:pt idx="36">
                  <c:v>27655062</c:v>
                </c:pt>
                <c:pt idx="37">
                  <c:v>1.8</c:v>
                </c:pt>
                <c:pt idx="38">
                  <c:v>77310329.400000006</c:v>
                </c:pt>
                <c:pt idx="39">
                  <c:v>82753004.799999997</c:v>
                </c:pt>
                <c:pt idx="40">
                  <c:v>83478477.599999994</c:v>
                </c:pt>
                <c:pt idx="41">
                  <c:v>82975801.200000003</c:v>
                </c:pt>
                <c:pt idx="42">
                  <c:v>3.4</c:v>
                </c:pt>
                <c:pt idx="43">
                  <c:v>27346416.800000001</c:v>
                </c:pt>
                <c:pt idx="44">
                  <c:v>27655062</c:v>
                </c:pt>
                <c:pt idx="45">
                  <c:v>1.8</c:v>
                </c:pt>
                <c:pt idx="46">
                  <c:v>77310329.400000006</c:v>
                </c:pt>
                <c:pt idx="47">
                  <c:v>82753004.799999997</c:v>
                </c:pt>
                <c:pt idx="48">
                  <c:v>83478477.599999994</c:v>
                </c:pt>
                <c:pt idx="49">
                  <c:v>82975801.200000003</c:v>
                </c:pt>
                <c:pt idx="50">
                  <c:v>3.4</c:v>
                </c:pt>
                <c:pt idx="51">
                  <c:v>27346416.800000001</c:v>
                </c:pt>
                <c:pt idx="52">
                  <c:v>27655062</c:v>
                </c:pt>
                <c:pt idx="53">
                  <c:v>1.8</c:v>
                </c:pt>
                <c:pt idx="54">
                  <c:v>77310329.400000006</c:v>
                </c:pt>
                <c:pt idx="55">
                  <c:v>82753004.799999997</c:v>
                </c:pt>
                <c:pt idx="56">
                  <c:v>83478477.599999994</c:v>
                </c:pt>
                <c:pt idx="57">
                  <c:v>82975801.200000003</c:v>
                </c:pt>
                <c:pt idx="58">
                  <c:v>3.4</c:v>
                </c:pt>
                <c:pt idx="59">
                  <c:v>27346416.800000001</c:v>
                </c:pt>
                <c:pt idx="60">
                  <c:v>27655062</c:v>
                </c:pt>
                <c:pt idx="61">
                  <c:v>1.8</c:v>
                </c:pt>
                <c:pt idx="62">
                  <c:v>77310329.400000006</c:v>
                </c:pt>
                <c:pt idx="63">
                  <c:v>82753004.799999997</c:v>
                </c:pt>
                <c:pt idx="64">
                  <c:v>19284299.600000001</c:v>
                </c:pt>
                <c:pt idx="65">
                  <c:v>2.4</c:v>
                </c:pt>
                <c:pt idx="66">
                  <c:v>1.2</c:v>
                </c:pt>
                <c:pt idx="67">
                  <c:v>19011098.199999999</c:v>
                </c:pt>
                <c:pt idx="68">
                  <c:v>19284299.600000001</c:v>
                </c:pt>
                <c:pt idx="69">
                  <c:v>2.4</c:v>
                </c:pt>
                <c:pt idx="70">
                  <c:v>1.2</c:v>
                </c:pt>
                <c:pt idx="71">
                  <c:v>19011098.199999999</c:v>
                </c:pt>
                <c:pt idx="72">
                  <c:v>10525478.4</c:v>
                </c:pt>
                <c:pt idx="73">
                  <c:v>1.4</c:v>
                </c:pt>
                <c:pt idx="74">
                  <c:v>3.4</c:v>
                </c:pt>
                <c:pt idx="75">
                  <c:v>10477165</c:v>
                </c:pt>
                <c:pt idx="76">
                  <c:v>10525478.4</c:v>
                </c:pt>
                <c:pt idx="77">
                  <c:v>1.4</c:v>
                </c:pt>
                <c:pt idx="78">
                  <c:v>3.4</c:v>
                </c:pt>
                <c:pt idx="79">
                  <c:v>10477165</c:v>
                </c:pt>
                <c:pt idx="80">
                  <c:v>2.4</c:v>
                </c:pt>
                <c:pt idx="81">
                  <c:v>10289607.199999999</c:v>
                </c:pt>
                <c:pt idx="82">
                  <c:v>9902694.5999999996</c:v>
                </c:pt>
                <c:pt idx="83">
                  <c:v>2.4</c:v>
                </c:pt>
                <c:pt idx="84">
                  <c:v>2.4</c:v>
                </c:pt>
                <c:pt idx="85">
                  <c:v>10289607.199999999</c:v>
                </c:pt>
                <c:pt idx="86">
                  <c:v>9902694.5999999996</c:v>
                </c:pt>
                <c:pt idx="87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A9-4C05-B946-51DD77B997B6}"/>
            </c:ext>
          </c:extLst>
        </c:ser>
        <c:ser>
          <c:idx val="6"/>
          <c:order val="3"/>
          <c:tx>
            <c:strRef>
              <c:f>'Pure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Decorrelation'!$T$3:$T$290</c:f>
              <c:numCache>
                <c:formatCode>General</c:formatCode>
                <c:ptCount val="288"/>
                <c:pt idx="0">
                  <c:v>2924194.8</c:v>
                </c:pt>
                <c:pt idx="1">
                  <c:v>2915786.6</c:v>
                </c:pt>
                <c:pt idx="2">
                  <c:v>2915994.6</c:v>
                </c:pt>
                <c:pt idx="3">
                  <c:v>2921896.8</c:v>
                </c:pt>
                <c:pt idx="4">
                  <c:v>2924194.8</c:v>
                </c:pt>
                <c:pt idx="5">
                  <c:v>2915786.6</c:v>
                </c:pt>
                <c:pt idx="6">
                  <c:v>2915994.6</c:v>
                </c:pt>
                <c:pt idx="7">
                  <c:v>2921896.8</c:v>
                </c:pt>
                <c:pt idx="8">
                  <c:v>2924194.8</c:v>
                </c:pt>
                <c:pt idx="9">
                  <c:v>2915786.6</c:v>
                </c:pt>
                <c:pt idx="10">
                  <c:v>2915994.6</c:v>
                </c:pt>
                <c:pt idx="11">
                  <c:v>2921896.8</c:v>
                </c:pt>
                <c:pt idx="12">
                  <c:v>2924194.8</c:v>
                </c:pt>
                <c:pt idx="13">
                  <c:v>2915786.6</c:v>
                </c:pt>
                <c:pt idx="14">
                  <c:v>2915994.6</c:v>
                </c:pt>
                <c:pt idx="15">
                  <c:v>2921896.8</c:v>
                </c:pt>
                <c:pt idx="16">
                  <c:v>2923754.4</c:v>
                </c:pt>
                <c:pt idx="17">
                  <c:v>2916340.4</c:v>
                </c:pt>
                <c:pt idx="18">
                  <c:v>2917860.6</c:v>
                </c:pt>
                <c:pt idx="19">
                  <c:v>2924448.2</c:v>
                </c:pt>
                <c:pt idx="20">
                  <c:v>2923754.4</c:v>
                </c:pt>
                <c:pt idx="21">
                  <c:v>2916340.4</c:v>
                </c:pt>
                <c:pt idx="22">
                  <c:v>2917860.6</c:v>
                </c:pt>
                <c:pt idx="23">
                  <c:v>2924448.2</c:v>
                </c:pt>
                <c:pt idx="24">
                  <c:v>2923754.4</c:v>
                </c:pt>
                <c:pt idx="25">
                  <c:v>2916340.4</c:v>
                </c:pt>
                <c:pt idx="26">
                  <c:v>2917860.6</c:v>
                </c:pt>
                <c:pt idx="27">
                  <c:v>2924448.2</c:v>
                </c:pt>
                <c:pt idx="28">
                  <c:v>2923754.4</c:v>
                </c:pt>
                <c:pt idx="29">
                  <c:v>2916340.4</c:v>
                </c:pt>
                <c:pt idx="30">
                  <c:v>2917860.6</c:v>
                </c:pt>
                <c:pt idx="31">
                  <c:v>2924448.2</c:v>
                </c:pt>
                <c:pt idx="32">
                  <c:v>7025333.4000000004</c:v>
                </c:pt>
                <c:pt idx="33">
                  <c:v>7027277</c:v>
                </c:pt>
                <c:pt idx="34">
                  <c:v>3369400.2</c:v>
                </c:pt>
                <c:pt idx="35">
                  <c:v>3388908.2</c:v>
                </c:pt>
                <c:pt idx="36">
                  <c:v>3385184</c:v>
                </c:pt>
                <c:pt idx="37">
                  <c:v>3368723.8</c:v>
                </c:pt>
                <c:pt idx="38">
                  <c:v>7022104</c:v>
                </c:pt>
                <c:pt idx="39">
                  <c:v>7020468.4000000004</c:v>
                </c:pt>
                <c:pt idx="40">
                  <c:v>7025333.4000000004</c:v>
                </c:pt>
                <c:pt idx="41">
                  <c:v>7027277</c:v>
                </c:pt>
                <c:pt idx="42">
                  <c:v>3369400.2</c:v>
                </c:pt>
                <c:pt idx="43">
                  <c:v>3388908.2</c:v>
                </c:pt>
                <c:pt idx="44">
                  <c:v>3385184</c:v>
                </c:pt>
                <c:pt idx="45">
                  <c:v>3368723.8</c:v>
                </c:pt>
                <c:pt idx="46">
                  <c:v>7022104</c:v>
                </c:pt>
                <c:pt idx="47">
                  <c:v>7020468.4000000004</c:v>
                </c:pt>
                <c:pt idx="48">
                  <c:v>7025333.4000000004</c:v>
                </c:pt>
                <c:pt idx="49">
                  <c:v>7027277</c:v>
                </c:pt>
                <c:pt idx="50">
                  <c:v>3369400.2</c:v>
                </c:pt>
                <c:pt idx="51">
                  <c:v>3388908.2</c:v>
                </c:pt>
                <c:pt idx="52">
                  <c:v>3385184</c:v>
                </c:pt>
                <c:pt idx="53">
                  <c:v>3368723.8</c:v>
                </c:pt>
                <c:pt idx="54">
                  <c:v>7022104</c:v>
                </c:pt>
                <c:pt idx="55">
                  <c:v>7020468.4000000004</c:v>
                </c:pt>
                <c:pt idx="56">
                  <c:v>7025333.4000000004</c:v>
                </c:pt>
                <c:pt idx="57">
                  <c:v>7027277</c:v>
                </c:pt>
                <c:pt idx="58">
                  <c:v>3369400.2</c:v>
                </c:pt>
                <c:pt idx="59">
                  <c:v>3388908.2</c:v>
                </c:pt>
                <c:pt idx="60">
                  <c:v>3385184</c:v>
                </c:pt>
                <c:pt idx="61">
                  <c:v>3368723.8</c:v>
                </c:pt>
                <c:pt idx="62">
                  <c:v>7022104</c:v>
                </c:pt>
                <c:pt idx="63">
                  <c:v>7020468.4000000004</c:v>
                </c:pt>
                <c:pt idx="64">
                  <c:v>2918668.8</c:v>
                </c:pt>
                <c:pt idx="65">
                  <c:v>2918074.8</c:v>
                </c:pt>
                <c:pt idx="66">
                  <c:v>2917883.8</c:v>
                </c:pt>
                <c:pt idx="67">
                  <c:v>2921501</c:v>
                </c:pt>
                <c:pt idx="68">
                  <c:v>2918668.8</c:v>
                </c:pt>
                <c:pt idx="69">
                  <c:v>2918074.8</c:v>
                </c:pt>
                <c:pt idx="70">
                  <c:v>2917883.8</c:v>
                </c:pt>
                <c:pt idx="71">
                  <c:v>2921501</c:v>
                </c:pt>
                <c:pt idx="72">
                  <c:v>2919941.6</c:v>
                </c:pt>
                <c:pt idx="73">
                  <c:v>2917510.2</c:v>
                </c:pt>
                <c:pt idx="74">
                  <c:v>2919109.4</c:v>
                </c:pt>
                <c:pt idx="75">
                  <c:v>2920469.2</c:v>
                </c:pt>
                <c:pt idx="76">
                  <c:v>2919941.6</c:v>
                </c:pt>
                <c:pt idx="77">
                  <c:v>2917510.2</c:v>
                </c:pt>
                <c:pt idx="78">
                  <c:v>2919109.4</c:v>
                </c:pt>
                <c:pt idx="79">
                  <c:v>2920469.2</c:v>
                </c:pt>
                <c:pt idx="80">
                  <c:v>2919107.4</c:v>
                </c:pt>
                <c:pt idx="81">
                  <c:v>2919064.2</c:v>
                </c:pt>
                <c:pt idx="82">
                  <c:v>2918960.8</c:v>
                </c:pt>
                <c:pt idx="83">
                  <c:v>2917511.4</c:v>
                </c:pt>
                <c:pt idx="84">
                  <c:v>2919107.4</c:v>
                </c:pt>
                <c:pt idx="85">
                  <c:v>2919064.2</c:v>
                </c:pt>
                <c:pt idx="86">
                  <c:v>2918960.8</c:v>
                </c:pt>
                <c:pt idx="87">
                  <c:v>2917511.4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6A9-4C05-B946-51DD77B997B6}"/>
            </c:ext>
          </c:extLst>
        </c:ser>
        <c:ser>
          <c:idx val="8"/>
          <c:order val="4"/>
          <c:tx>
            <c:strRef>
              <c:f>'Pure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Decorrelation'!$V$3:$V$290</c:f>
              <c:numCache>
                <c:formatCode>General</c:formatCode>
                <c:ptCount val="288"/>
                <c:pt idx="0">
                  <c:v>1778593.2</c:v>
                </c:pt>
                <c:pt idx="1">
                  <c:v>181.4</c:v>
                </c:pt>
                <c:pt idx="2">
                  <c:v>275.39999999999998</c:v>
                </c:pt>
                <c:pt idx="3">
                  <c:v>1797560.4</c:v>
                </c:pt>
                <c:pt idx="4">
                  <c:v>1778593.2</c:v>
                </c:pt>
                <c:pt idx="5">
                  <c:v>181.4</c:v>
                </c:pt>
                <c:pt idx="6">
                  <c:v>275.39999999999998</c:v>
                </c:pt>
                <c:pt idx="7">
                  <c:v>1797560.4</c:v>
                </c:pt>
                <c:pt idx="8">
                  <c:v>1778593.2</c:v>
                </c:pt>
                <c:pt idx="9">
                  <c:v>181.4</c:v>
                </c:pt>
                <c:pt idx="10">
                  <c:v>275.39999999999998</c:v>
                </c:pt>
                <c:pt idx="11">
                  <c:v>1797560.4</c:v>
                </c:pt>
                <c:pt idx="12">
                  <c:v>1778593.2</c:v>
                </c:pt>
                <c:pt idx="13">
                  <c:v>181.4</c:v>
                </c:pt>
                <c:pt idx="14">
                  <c:v>275.39999999999998</c:v>
                </c:pt>
                <c:pt idx="15">
                  <c:v>1797560.4</c:v>
                </c:pt>
                <c:pt idx="16">
                  <c:v>1987378.4</c:v>
                </c:pt>
                <c:pt idx="17">
                  <c:v>206.6</c:v>
                </c:pt>
                <c:pt idx="18">
                  <c:v>181.2</c:v>
                </c:pt>
                <c:pt idx="19">
                  <c:v>2033017.2</c:v>
                </c:pt>
                <c:pt idx="20">
                  <c:v>1987378.4</c:v>
                </c:pt>
                <c:pt idx="21">
                  <c:v>206.6</c:v>
                </c:pt>
                <c:pt idx="22">
                  <c:v>181.2</c:v>
                </c:pt>
                <c:pt idx="23">
                  <c:v>2033017.2</c:v>
                </c:pt>
                <c:pt idx="24">
                  <c:v>1987378.4</c:v>
                </c:pt>
                <c:pt idx="25">
                  <c:v>206.6</c:v>
                </c:pt>
                <c:pt idx="26">
                  <c:v>181.2</c:v>
                </c:pt>
                <c:pt idx="27">
                  <c:v>2033017.2</c:v>
                </c:pt>
                <c:pt idx="28">
                  <c:v>1987378.4</c:v>
                </c:pt>
                <c:pt idx="29">
                  <c:v>206.6</c:v>
                </c:pt>
                <c:pt idx="30">
                  <c:v>181.2</c:v>
                </c:pt>
                <c:pt idx="31">
                  <c:v>2033017.2</c:v>
                </c:pt>
                <c:pt idx="32">
                  <c:v>69230914.799999997</c:v>
                </c:pt>
                <c:pt idx="33">
                  <c:v>69001816.400000006</c:v>
                </c:pt>
                <c:pt idx="34">
                  <c:v>287</c:v>
                </c:pt>
                <c:pt idx="35">
                  <c:v>28157676.800000001</c:v>
                </c:pt>
                <c:pt idx="36">
                  <c:v>30140612.399999999</c:v>
                </c:pt>
                <c:pt idx="37">
                  <c:v>255.4</c:v>
                </c:pt>
                <c:pt idx="38">
                  <c:v>65373740.399999999</c:v>
                </c:pt>
                <c:pt idx="39">
                  <c:v>67508266.200000003</c:v>
                </c:pt>
                <c:pt idx="40">
                  <c:v>69230914.799999997</c:v>
                </c:pt>
                <c:pt idx="41">
                  <c:v>69001816.400000006</c:v>
                </c:pt>
                <c:pt idx="42">
                  <c:v>287</c:v>
                </c:pt>
                <c:pt idx="43">
                  <c:v>28157676.800000001</c:v>
                </c:pt>
                <c:pt idx="44">
                  <c:v>30140612.399999999</c:v>
                </c:pt>
                <c:pt idx="45">
                  <c:v>255.4</c:v>
                </c:pt>
                <c:pt idx="46">
                  <c:v>65373740.399999999</c:v>
                </c:pt>
                <c:pt idx="47">
                  <c:v>67508266.200000003</c:v>
                </c:pt>
                <c:pt idx="48">
                  <c:v>69230914.799999997</c:v>
                </c:pt>
                <c:pt idx="49">
                  <c:v>69001816.400000006</c:v>
                </c:pt>
                <c:pt idx="50">
                  <c:v>287</c:v>
                </c:pt>
                <c:pt idx="51">
                  <c:v>28157676.800000001</c:v>
                </c:pt>
                <c:pt idx="52">
                  <c:v>30140612.399999999</c:v>
                </c:pt>
                <c:pt idx="53">
                  <c:v>255.4</c:v>
                </c:pt>
                <c:pt idx="54">
                  <c:v>65373740.399999999</c:v>
                </c:pt>
                <c:pt idx="55">
                  <c:v>67508266.200000003</c:v>
                </c:pt>
                <c:pt idx="56">
                  <c:v>69230914.799999997</c:v>
                </c:pt>
                <c:pt idx="57">
                  <c:v>69001816.400000006</c:v>
                </c:pt>
                <c:pt idx="58">
                  <c:v>287</c:v>
                </c:pt>
                <c:pt idx="59">
                  <c:v>28157676.800000001</c:v>
                </c:pt>
                <c:pt idx="60">
                  <c:v>30140612.399999999</c:v>
                </c:pt>
                <c:pt idx="61">
                  <c:v>255.4</c:v>
                </c:pt>
                <c:pt idx="62">
                  <c:v>65373740.399999999</c:v>
                </c:pt>
                <c:pt idx="63">
                  <c:v>67508266.200000003</c:v>
                </c:pt>
                <c:pt idx="64">
                  <c:v>2002056.4</c:v>
                </c:pt>
                <c:pt idx="65">
                  <c:v>254.8</c:v>
                </c:pt>
                <c:pt idx="66">
                  <c:v>198.6</c:v>
                </c:pt>
                <c:pt idx="67">
                  <c:v>1895083</c:v>
                </c:pt>
                <c:pt idx="68">
                  <c:v>2002056.4</c:v>
                </c:pt>
                <c:pt idx="69">
                  <c:v>254.8</c:v>
                </c:pt>
                <c:pt idx="70">
                  <c:v>198.6</c:v>
                </c:pt>
                <c:pt idx="71">
                  <c:v>1895083</c:v>
                </c:pt>
                <c:pt idx="72">
                  <c:v>10252100</c:v>
                </c:pt>
                <c:pt idx="73">
                  <c:v>240.4</c:v>
                </c:pt>
                <c:pt idx="74">
                  <c:v>336.6</c:v>
                </c:pt>
                <c:pt idx="75">
                  <c:v>10882294.800000001</c:v>
                </c:pt>
                <c:pt idx="76">
                  <c:v>10252100</c:v>
                </c:pt>
                <c:pt idx="77">
                  <c:v>240.4</c:v>
                </c:pt>
                <c:pt idx="78">
                  <c:v>336.6</c:v>
                </c:pt>
                <c:pt idx="79">
                  <c:v>10882294.800000001</c:v>
                </c:pt>
                <c:pt idx="80">
                  <c:v>240.2</c:v>
                </c:pt>
                <c:pt idx="81">
                  <c:v>10899393.4</c:v>
                </c:pt>
                <c:pt idx="82">
                  <c:v>10210254.199999999</c:v>
                </c:pt>
                <c:pt idx="83">
                  <c:v>287</c:v>
                </c:pt>
                <c:pt idx="84">
                  <c:v>240.2</c:v>
                </c:pt>
                <c:pt idx="85">
                  <c:v>10899393.4</c:v>
                </c:pt>
                <c:pt idx="86">
                  <c:v>10210254.199999999</c:v>
                </c:pt>
                <c:pt idx="87">
                  <c:v>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6A9-4C05-B946-51DD77B99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Decorrelation'!$Y$3:$Y$290</c:f>
              <c:numCache>
                <c:formatCode>General</c:formatCode>
                <c:ptCount val="288"/>
                <c:pt idx="0">
                  <c:v>5.4005498865968544</c:v>
                </c:pt>
                <c:pt idx="1">
                  <c:v>0.24712727618170899</c:v>
                </c:pt>
                <c:pt idx="2">
                  <c:v>0.24687187420204279</c:v>
                </c:pt>
                <c:pt idx="3">
                  <c:v>5.6218474620021883</c:v>
                </c:pt>
                <c:pt idx="4">
                  <c:v>7.5361130957957361</c:v>
                </c:pt>
                <c:pt idx="5">
                  <c:v>0.46593757959781212</c:v>
                </c:pt>
                <c:pt idx="6">
                  <c:v>0.47876525279134508</c:v>
                </c:pt>
                <c:pt idx="7">
                  <c:v>7.2379885363974612</c:v>
                </c:pt>
                <c:pt idx="8">
                  <c:v>3.966796047589741</c:v>
                </c:pt>
                <c:pt idx="9">
                  <c:v>0.25619344383012499</c:v>
                </c:pt>
                <c:pt idx="10">
                  <c:v>0.25605747799854728</c:v>
                </c:pt>
                <c:pt idx="11">
                  <c:v>3.9282717010006309</c:v>
                </c:pt>
                <c:pt idx="12">
                  <c:v>3.9998027767869639</c:v>
                </c:pt>
                <c:pt idx="13">
                  <c:v>0.26653112978674459</c:v>
                </c:pt>
                <c:pt idx="14">
                  <c:v>0.2495224236045033</c:v>
                </c:pt>
                <c:pt idx="15">
                  <c:v>3.9666991556179712</c:v>
                </c:pt>
                <c:pt idx="16">
                  <c:v>6.7612693720264359</c:v>
                </c:pt>
                <c:pt idx="17">
                  <c:v>0.2929802323924377</c:v>
                </c:pt>
                <c:pt idx="18">
                  <c:v>0.25328758938703688</c:v>
                </c:pt>
                <c:pt idx="19">
                  <c:v>7.6270302393939344</c:v>
                </c:pt>
                <c:pt idx="20">
                  <c:v>4.7651054000016302</c:v>
                </c:pt>
                <c:pt idx="21">
                  <c:v>0.30130453518358991</c:v>
                </c:pt>
                <c:pt idx="22">
                  <c:v>0.30769814139930529</c:v>
                </c:pt>
                <c:pt idx="23">
                  <c:v>4.2767795634106731</c:v>
                </c:pt>
                <c:pt idx="24">
                  <c:v>4.8160523677826861</c:v>
                </c:pt>
                <c:pt idx="25">
                  <c:v>0.31268924599280579</c:v>
                </c:pt>
                <c:pt idx="26">
                  <c:v>0.34124710499309002</c:v>
                </c:pt>
                <c:pt idx="27">
                  <c:v>4.1903676500078291</c:v>
                </c:pt>
                <c:pt idx="28">
                  <c:v>4.8557173837907612</c:v>
                </c:pt>
                <c:pt idx="29">
                  <c:v>0.30724829020909961</c:v>
                </c:pt>
                <c:pt idx="30">
                  <c:v>0.27186431898735458</c:v>
                </c:pt>
                <c:pt idx="31">
                  <c:v>4.2780998016125524</c:v>
                </c:pt>
                <c:pt idx="32">
                  <c:v>15.82344910281245</c:v>
                </c:pt>
                <c:pt idx="33">
                  <c:v>16.82832179222023</c:v>
                </c:pt>
                <c:pt idx="34">
                  <c:v>0.50430626921588551</c:v>
                </c:pt>
                <c:pt idx="35">
                  <c:v>8.0143413793877691</c:v>
                </c:pt>
                <c:pt idx="36">
                  <c:v>9.028598676214461</c:v>
                </c:pt>
                <c:pt idx="37">
                  <c:v>0.46945688038831579</c:v>
                </c:pt>
                <c:pt idx="38">
                  <c:v>18.115357124200091</c:v>
                </c:pt>
                <c:pt idx="39">
                  <c:v>15.952179286605681</c:v>
                </c:pt>
                <c:pt idx="40">
                  <c:v>12.130643552006219</c:v>
                </c:pt>
                <c:pt idx="41">
                  <c:v>12.304292123601771</c:v>
                </c:pt>
                <c:pt idx="42">
                  <c:v>0.32676716418936852</c:v>
                </c:pt>
                <c:pt idx="43">
                  <c:v>5.4893176713841969</c:v>
                </c:pt>
                <c:pt idx="44">
                  <c:v>4.905894551204983</c:v>
                </c:pt>
                <c:pt idx="45">
                  <c:v>0.32067460060352448</c:v>
                </c:pt>
                <c:pt idx="46">
                  <c:v>10.896880092390351</c:v>
                </c:pt>
                <c:pt idx="47">
                  <c:v>11.15081257700222</c:v>
                </c:pt>
                <c:pt idx="48">
                  <c:v>12.179432842996899</c:v>
                </c:pt>
                <c:pt idx="49">
                  <c:v>12.036679560795889</c:v>
                </c:pt>
                <c:pt idx="50">
                  <c:v>0.31642662140075117</c:v>
                </c:pt>
                <c:pt idx="51">
                  <c:v>5.449867329583503</c:v>
                </c:pt>
                <c:pt idx="52">
                  <c:v>4.9152864739880897</c:v>
                </c:pt>
                <c:pt idx="53">
                  <c:v>0.31190424602245909</c:v>
                </c:pt>
                <c:pt idx="54">
                  <c:v>10.92454978980822</c:v>
                </c:pt>
                <c:pt idx="55">
                  <c:v>11.26602350359317</c:v>
                </c:pt>
                <c:pt idx="56">
                  <c:v>12.287835846398959</c:v>
                </c:pt>
                <c:pt idx="57">
                  <c:v>12.063990892411679</c:v>
                </c:pt>
                <c:pt idx="58">
                  <c:v>0.36462793380487712</c:v>
                </c:pt>
                <c:pt idx="59">
                  <c:v>5.4757179540116336</c:v>
                </c:pt>
                <c:pt idx="60">
                  <c:v>4.9385957043967208</c:v>
                </c:pt>
                <c:pt idx="61">
                  <c:v>0.40612907441100099</c:v>
                </c:pt>
                <c:pt idx="62">
                  <c:v>10.690182273590469</c:v>
                </c:pt>
                <c:pt idx="63">
                  <c:v>11.07540521798655</c:v>
                </c:pt>
                <c:pt idx="64">
                  <c:v>4.2451928276102988</c:v>
                </c:pt>
                <c:pt idx="65">
                  <c:v>0.3119615470059216</c:v>
                </c:pt>
                <c:pt idx="66">
                  <c:v>0.33066550799412647</c:v>
                </c:pt>
                <c:pt idx="67">
                  <c:v>3.9012097980128599</c:v>
                </c:pt>
                <c:pt idx="68">
                  <c:v>4.2083576463861387</c:v>
                </c:pt>
                <c:pt idx="69">
                  <c:v>0.25889759261626738</c:v>
                </c:pt>
                <c:pt idx="70">
                  <c:v>0.24766354281455269</c:v>
                </c:pt>
                <c:pt idx="71">
                  <c:v>3.8571488161804148</c:v>
                </c:pt>
                <c:pt idx="72">
                  <c:v>2.548741838999558</c:v>
                </c:pt>
                <c:pt idx="73">
                  <c:v>0.29759147800505159</c:v>
                </c:pt>
                <c:pt idx="74">
                  <c:v>0.30759084839373818</c:v>
                </c:pt>
                <c:pt idx="75">
                  <c:v>2.7651931152096951</c:v>
                </c:pt>
                <c:pt idx="76">
                  <c:v>2.5476460552075881</c:v>
                </c:pt>
                <c:pt idx="77">
                  <c:v>0.28283694020938122</c:v>
                </c:pt>
                <c:pt idx="78">
                  <c:v>0.25590570460772138</c:v>
                </c:pt>
                <c:pt idx="79">
                  <c:v>2.7545345766004181</c:v>
                </c:pt>
                <c:pt idx="80">
                  <c:v>0.32401147359050808</c:v>
                </c:pt>
                <c:pt idx="81">
                  <c:v>2.745629518595524</c:v>
                </c:pt>
                <c:pt idx="82">
                  <c:v>2.6755274805938831</c:v>
                </c:pt>
                <c:pt idx="83">
                  <c:v>0.30355893659871069</c:v>
                </c:pt>
                <c:pt idx="84">
                  <c:v>0.33349277240922681</c:v>
                </c:pt>
                <c:pt idx="85">
                  <c:v>2.7575494641903791</c:v>
                </c:pt>
                <c:pt idx="86">
                  <c:v>2.5615847723907792</c:v>
                </c:pt>
                <c:pt idx="87">
                  <c:v>0.26880860798992212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E1-4450-824D-DA526B2053EE}"/>
            </c:ext>
          </c:extLst>
        </c:ser>
        <c:ser>
          <c:idx val="3"/>
          <c:order val="1"/>
          <c:tx>
            <c:strRef>
              <c:f>'Pure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Decorrelation'!$AB$3:$AB$290</c:f>
              <c:numCache>
                <c:formatCode>General</c:formatCode>
                <c:ptCount val="288"/>
                <c:pt idx="0">
                  <c:v>2.3837266732065472</c:v>
                </c:pt>
                <c:pt idx="1">
                  <c:v>0.29352705940254958</c:v>
                </c:pt>
                <c:pt idx="2">
                  <c:v>0.2928759381873533</c:v>
                </c:pt>
                <c:pt idx="3">
                  <c:v>2.689335002604639</c:v>
                </c:pt>
                <c:pt idx="4">
                  <c:v>3.2069122431916179</c:v>
                </c:pt>
                <c:pt idx="5">
                  <c:v>0.58211409760406241</c:v>
                </c:pt>
                <c:pt idx="6">
                  <c:v>0.50075838959892283</c:v>
                </c:pt>
                <c:pt idx="7">
                  <c:v>2.5515769120014742</c:v>
                </c:pt>
                <c:pt idx="8">
                  <c:v>2.9594936744018918</c:v>
                </c:pt>
                <c:pt idx="9">
                  <c:v>0.42097488140570932</c:v>
                </c:pt>
                <c:pt idx="10">
                  <c:v>0.45306303660618141</c:v>
                </c:pt>
                <c:pt idx="11">
                  <c:v>2.4295232575968839</c:v>
                </c:pt>
                <c:pt idx="12">
                  <c:v>2.0215006440004801</c:v>
                </c:pt>
                <c:pt idx="13">
                  <c:v>0.30677798420656471</c:v>
                </c:pt>
                <c:pt idx="14">
                  <c:v>0.37632269079913377</c:v>
                </c:pt>
                <c:pt idx="15">
                  <c:v>1.859577415999957</c:v>
                </c:pt>
                <c:pt idx="16">
                  <c:v>2.329504899593303</c:v>
                </c:pt>
                <c:pt idx="17">
                  <c:v>0.38233664279687218</c:v>
                </c:pt>
                <c:pt idx="18">
                  <c:v>0.40059149919543408</c:v>
                </c:pt>
                <c:pt idx="19">
                  <c:v>3.748163587599993</c:v>
                </c:pt>
                <c:pt idx="20">
                  <c:v>2.321722782211145</c:v>
                </c:pt>
                <c:pt idx="21">
                  <c:v>0.36021406999789179</c:v>
                </c:pt>
                <c:pt idx="22">
                  <c:v>0.43517147901002318</c:v>
                </c:pt>
                <c:pt idx="23">
                  <c:v>3.0677845244004862</c:v>
                </c:pt>
                <c:pt idx="24">
                  <c:v>1.932643801800441</c:v>
                </c:pt>
                <c:pt idx="25">
                  <c:v>0.47704157419502741</c:v>
                </c:pt>
                <c:pt idx="26">
                  <c:v>0.43603959579486401</c:v>
                </c:pt>
                <c:pt idx="27">
                  <c:v>3.095122515805997</c:v>
                </c:pt>
                <c:pt idx="28">
                  <c:v>2.4858546231989749</c:v>
                </c:pt>
                <c:pt idx="29">
                  <c:v>0.47997601379174742</c:v>
                </c:pt>
                <c:pt idx="30">
                  <c:v>0.52821944619645367</c:v>
                </c:pt>
                <c:pt idx="31">
                  <c:v>2.34492171339225</c:v>
                </c:pt>
                <c:pt idx="32">
                  <c:v>55.899998415797008</c:v>
                </c:pt>
                <c:pt idx="33">
                  <c:v>29.451543565402972</c:v>
                </c:pt>
                <c:pt idx="34">
                  <c:v>0.47646801859955301</c:v>
                </c:pt>
                <c:pt idx="35">
                  <c:v>31.535852040199099</c:v>
                </c:pt>
                <c:pt idx="36">
                  <c:v>33.241426542802948</c:v>
                </c:pt>
                <c:pt idx="37">
                  <c:v>0.53921633599675256</c:v>
                </c:pt>
                <c:pt idx="38">
                  <c:v>28.74703275539796</c:v>
                </c:pt>
                <c:pt idx="39">
                  <c:v>54.261758876807292</c:v>
                </c:pt>
                <c:pt idx="40">
                  <c:v>51.676237465406302</c:v>
                </c:pt>
                <c:pt idx="41">
                  <c:v>25.765162406803579</c:v>
                </c:pt>
                <c:pt idx="42">
                  <c:v>0.35245544660137962</c:v>
                </c:pt>
                <c:pt idx="43">
                  <c:v>26.431443142396169</c:v>
                </c:pt>
                <c:pt idx="44">
                  <c:v>33.96758053600206</c:v>
                </c:pt>
                <c:pt idx="45">
                  <c:v>0.54417669479735198</c:v>
                </c:pt>
                <c:pt idx="46">
                  <c:v>26.58177718059742</c:v>
                </c:pt>
                <c:pt idx="47">
                  <c:v>53.354514480993387</c:v>
                </c:pt>
                <c:pt idx="48">
                  <c:v>50.408385128597729</c:v>
                </c:pt>
                <c:pt idx="49">
                  <c:v>28.412709832802651</c:v>
                </c:pt>
                <c:pt idx="50">
                  <c:v>0.61416925859521143</c:v>
                </c:pt>
                <c:pt idx="51">
                  <c:v>29.228788312000692</c:v>
                </c:pt>
                <c:pt idx="52">
                  <c:v>29.969415800407301</c:v>
                </c:pt>
                <c:pt idx="53">
                  <c:v>0.52842684561037456</c:v>
                </c:pt>
                <c:pt idx="54">
                  <c:v>24.621115829999329</c:v>
                </c:pt>
                <c:pt idx="55">
                  <c:v>47.018130327999828</c:v>
                </c:pt>
                <c:pt idx="56">
                  <c:v>48.620915732800498</c:v>
                </c:pt>
                <c:pt idx="57">
                  <c:v>24.665705740201521</c:v>
                </c:pt>
                <c:pt idx="58">
                  <c:v>0.39418782120337709</c:v>
                </c:pt>
                <c:pt idx="59">
                  <c:v>27.02661688340595</c:v>
                </c:pt>
                <c:pt idx="60">
                  <c:v>28.71561714240233</c:v>
                </c:pt>
                <c:pt idx="61">
                  <c:v>0.47624055360211059</c:v>
                </c:pt>
                <c:pt idx="62">
                  <c:v>23.63317512700451</c:v>
                </c:pt>
                <c:pt idx="63">
                  <c:v>46.18771470999927</c:v>
                </c:pt>
                <c:pt idx="64">
                  <c:v>3.0684399635938462</c:v>
                </c:pt>
                <c:pt idx="65">
                  <c:v>0.4689490297983866</c:v>
                </c:pt>
                <c:pt idx="66">
                  <c:v>0.36679052279796448</c:v>
                </c:pt>
                <c:pt idx="67">
                  <c:v>2.952791074599372</c:v>
                </c:pt>
                <c:pt idx="68">
                  <c:v>2.3692036765976812</c:v>
                </c:pt>
                <c:pt idx="69">
                  <c:v>0.30704988920479082</c:v>
                </c:pt>
                <c:pt idx="70">
                  <c:v>0.29057193439803092</c:v>
                </c:pt>
                <c:pt idx="71">
                  <c:v>2.1312965770019221</c:v>
                </c:pt>
                <c:pt idx="72">
                  <c:v>1.599990342796082</c:v>
                </c:pt>
                <c:pt idx="73">
                  <c:v>0.28641914619365699</c:v>
                </c:pt>
                <c:pt idx="74">
                  <c:v>0.29446507259272042</c:v>
                </c:pt>
                <c:pt idx="75">
                  <c:v>1.3187727608019491</c:v>
                </c:pt>
                <c:pt idx="76">
                  <c:v>1.5671956924023109</c:v>
                </c:pt>
                <c:pt idx="77">
                  <c:v>0.31583483019494452</c:v>
                </c:pt>
                <c:pt idx="78">
                  <c:v>0.32499635219573969</c:v>
                </c:pt>
                <c:pt idx="79">
                  <c:v>1.3353262355958579</c:v>
                </c:pt>
                <c:pt idx="80">
                  <c:v>0.29637621059664532</c:v>
                </c:pt>
                <c:pt idx="81">
                  <c:v>1.418125320004765</c:v>
                </c:pt>
                <c:pt idx="82">
                  <c:v>1.526825739187188</c:v>
                </c:pt>
                <c:pt idx="83">
                  <c:v>0.39439592819544478</c:v>
                </c:pt>
                <c:pt idx="84">
                  <c:v>0.28778594339964908</c:v>
                </c:pt>
                <c:pt idx="85">
                  <c:v>1.324176578997867</c:v>
                </c:pt>
                <c:pt idx="86">
                  <c:v>1.2387529308034571</c:v>
                </c:pt>
                <c:pt idx="87">
                  <c:v>0.28692743479623461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E1-4450-824D-DA526B2053EE}"/>
            </c:ext>
          </c:extLst>
        </c:ser>
        <c:ser>
          <c:idx val="5"/>
          <c:order val="2"/>
          <c:tx>
            <c:strRef>
              <c:f>'Pure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Decorrelation'!$AD$3:$AD$290</c:f>
              <c:numCache>
                <c:formatCode>General</c:formatCode>
                <c:ptCount val="288"/>
                <c:pt idx="0">
                  <c:v>14.37292679039529</c:v>
                </c:pt>
                <c:pt idx="1">
                  <c:v>0.12581457059131931</c:v>
                </c:pt>
                <c:pt idx="2">
                  <c:v>0.1144657504046336</c:v>
                </c:pt>
                <c:pt idx="3">
                  <c:v>14.77203274278436</c:v>
                </c:pt>
                <c:pt idx="4">
                  <c:v>12.706764265801761</c:v>
                </c:pt>
                <c:pt idx="5">
                  <c:v>0.13807437939103689</c:v>
                </c:pt>
                <c:pt idx="6">
                  <c:v>0.11531600499292829</c:v>
                </c:pt>
                <c:pt idx="7">
                  <c:v>14.995963170006871</c:v>
                </c:pt>
                <c:pt idx="8">
                  <c:v>10.575852660404051</c:v>
                </c:pt>
                <c:pt idx="9">
                  <c:v>8.9590684801805737E-2</c:v>
                </c:pt>
                <c:pt idx="10">
                  <c:v>8.8315443182364062E-2</c:v>
                </c:pt>
                <c:pt idx="11">
                  <c:v>10.24959540980635</c:v>
                </c:pt>
                <c:pt idx="12">
                  <c:v>10.560336106421889</c:v>
                </c:pt>
                <c:pt idx="13">
                  <c:v>8.970922798616808E-2</c:v>
                </c:pt>
                <c:pt idx="14">
                  <c:v>8.8166300777811499E-2</c:v>
                </c:pt>
                <c:pt idx="15">
                  <c:v>10.31353452359326</c:v>
                </c:pt>
                <c:pt idx="16">
                  <c:v>14.57026820940664</c:v>
                </c:pt>
                <c:pt idx="17">
                  <c:v>0.1164156958111561</c:v>
                </c:pt>
                <c:pt idx="18">
                  <c:v>0.12993747518630699</c:v>
                </c:pt>
                <c:pt idx="19">
                  <c:v>16.957173766777849</c:v>
                </c:pt>
                <c:pt idx="20">
                  <c:v>11.560041738185101</c:v>
                </c:pt>
                <c:pt idx="21">
                  <c:v>8.6555315402802008E-2</c:v>
                </c:pt>
                <c:pt idx="22">
                  <c:v>8.529457059921694E-2</c:v>
                </c:pt>
                <c:pt idx="23">
                  <c:v>11.83383142898092</c:v>
                </c:pt>
                <c:pt idx="24">
                  <c:v>11.57599420500919</c:v>
                </c:pt>
                <c:pt idx="25">
                  <c:v>8.9996343199163636E-2</c:v>
                </c:pt>
                <c:pt idx="26">
                  <c:v>8.852373500121756E-2</c:v>
                </c:pt>
                <c:pt idx="27">
                  <c:v>11.90069113459904</c:v>
                </c:pt>
                <c:pt idx="28">
                  <c:v>11.652975590399</c:v>
                </c:pt>
                <c:pt idx="29">
                  <c:v>8.4649087605066536E-2</c:v>
                </c:pt>
                <c:pt idx="30">
                  <c:v>8.96308090072125E-2</c:v>
                </c:pt>
                <c:pt idx="31">
                  <c:v>11.917445935995779</c:v>
                </c:pt>
                <c:pt idx="32">
                  <c:v>45.707490552589299</c:v>
                </c:pt>
                <c:pt idx="33">
                  <c:v>43.295778575388248</c:v>
                </c:pt>
                <c:pt idx="34">
                  <c:v>9.6990951395127881E-2</c:v>
                </c:pt>
                <c:pt idx="35">
                  <c:v>20.400628623412921</c:v>
                </c:pt>
                <c:pt idx="36">
                  <c:v>20.514817081997169</c:v>
                </c:pt>
                <c:pt idx="37">
                  <c:v>9.1149500408209835E-2</c:v>
                </c:pt>
                <c:pt idx="38">
                  <c:v>39.933285507606342</c:v>
                </c:pt>
                <c:pt idx="39">
                  <c:v>44.338240528991449</c:v>
                </c:pt>
                <c:pt idx="40">
                  <c:v>46.392498784407508</c:v>
                </c:pt>
                <c:pt idx="41">
                  <c:v>43.226637680409468</c:v>
                </c:pt>
                <c:pt idx="42">
                  <c:v>9.3228966998867624E-2</c:v>
                </c:pt>
                <c:pt idx="43">
                  <c:v>19.794773850787902</c:v>
                </c:pt>
                <c:pt idx="44">
                  <c:v>20.116106217016931</c:v>
                </c:pt>
                <c:pt idx="45">
                  <c:v>9.0458458196371758E-2</c:v>
                </c:pt>
                <c:pt idx="46">
                  <c:v>39.48733670540387</c:v>
                </c:pt>
                <c:pt idx="47">
                  <c:v>44.394388208608142</c:v>
                </c:pt>
                <c:pt idx="48">
                  <c:v>46.313796503597402</c:v>
                </c:pt>
                <c:pt idx="49">
                  <c:v>43.149968717992309</c:v>
                </c:pt>
                <c:pt idx="50">
                  <c:v>9.2254628788214152E-2</c:v>
                </c:pt>
                <c:pt idx="51">
                  <c:v>19.903227378416339</c:v>
                </c:pt>
                <c:pt idx="52">
                  <c:v>19.901841346418951</c:v>
                </c:pt>
                <c:pt idx="53">
                  <c:v>9.0808683005161539E-2</c:v>
                </c:pt>
                <c:pt idx="54">
                  <c:v>39.046350092801731</c:v>
                </c:pt>
                <c:pt idx="55">
                  <c:v>44.535849365417377</c:v>
                </c:pt>
                <c:pt idx="56">
                  <c:v>45.992968071205539</c:v>
                </c:pt>
                <c:pt idx="57">
                  <c:v>42.838502164615782</c:v>
                </c:pt>
                <c:pt idx="58">
                  <c:v>8.8394986791536179E-2</c:v>
                </c:pt>
                <c:pt idx="59">
                  <c:v>19.99756745720515</c:v>
                </c:pt>
                <c:pt idx="60">
                  <c:v>20.010061360802499</c:v>
                </c:pt>
                <c:pt idx="61">
                  <c:v>8.9556771796196671E-2</c:v>
                </c:pt>
                <c:pt idx="62">
                  <c:v>38.746852756000592</c:v>
                </c:pt>
                <c:pt idx="63">
                  <c:v>44.820148157817307</c:v>
                </c:pt>
                <c:pt idx="64">
                  <c:v>10.62471475561615</c:v>
                </c:pt>
                <c:pt idx="65">
                  <c:v>8.6595865420531437E-2</c:v>
                </c:pt>
                <c:pt idx="66">
                  <c:v>9.0949977200943943E-2</c:v>
                </c:pt>
                <c:pt idx="67">
                  <c:v>10.25127739519812</c:v>
                </c:pt>
                <c:pt idx="68">
                  <c:v>10.57831886099884</c:v>
                </c:pt>
                <c:pt idx="69">
                  <c:v>9.063254201319064E-2</c:v>
                </c:pt>
                <c:pt idx="70">
                  <c:v>9.0097115794196686E-2</c:v>
                </c:pt>
                <c:pt idx="71">
                  <c:v>10.23942458360689</c:v>
                </c:pt>
                <c:pt idx="72">
                  <c:v>5.9608038436039346</c:v>
                </c:pt>
                <c:pt idx="73">
                  <c:v>8.9724829792976329E-2</c:v>
                </c:pt>
                <c:pt idx="74">
                  <c:v>8.5430754197295719E-2</c:v>
                </c:pt>
                <c:pt idx="75">
                  <c:v>6.1627671206020747</c:v>
                </c:pt>
                <c:pt idx="76">
                  <c:v>5.9465081564034339</c:v>
                </c:pt>
                <c:pt idx="77">
                  <c:v>8.5503013408742806E-2</c:v>
                </c:pt>
                <c:pt idx="78">
                  <c:v>9.0098150004632727E-2</c:v>
                </c:pt>
                <c:pt idx="79">
                  <c:v>6.2007173118065113</c:v>
                </c:pt>
                <c:pt idx="80">
                  <c:v>8.6686517787165879E-2</c:v>
                </c:pt>
                <c:pt idx="81">
                  <c:v>6.0395425010006871</c:v>
                </c:pt>
                <c:pt idx="82">
                  <c:v>5.7514120011939669</c:v>
                </c:pt>
                <c:pt idx="83">
                  <c:v>8.9138180599547881E-2</c:v>
                </c:pt>
                <c:pt idx="84">
                  <c:v>8.716366258449848E-2</c:v>
                </c:pt>
                <c:pt idx="85">
                  <c:v>6.0477503160014754</c:v>
                </c:pt>
                <c:pt idx="86">
                  <c:v>5.7520365777891129</c:v>
                </c:pt>
                <c:pt idx="87">
                  <c:v>8.6515732610132498E-2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E1-4450-824D-DA526B2053EE}"/>
            </c:ext>
          </c:extLst>
        </c:ser>
        <c:ser>
          <c:idx val="7"/>
          <c:order val="3"/>
          <c:tx>
            <c:strRef>
              <c:f>'Pure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Decorrelation'!$AF$3:$AF$290</c:f>
              <c:numCache>
                <c:formatCode>General</c:formatCode>
                <c:ptCount val="288"/>
                <c:pt idx="0">
                  <c:v>0.64966481601586568</c:v>
                </c:pt>
                <c:pt idx="1">
                  <c:v>1.006978882593103</c:v>
                </c:pt>
                <c:pt idx="2">
                  <c:v>0.87457475018454711</c:v>
                </c:pt>
                <c:pt idx="3">
                  <c:v>0.73520258598728105</c:v>
                </c:pt>
                <c:pt idx="4">
                  <c:v>0.63772712238132956</c:v>
                </c:pt>
                <c:pt idx="5">
                  <c:v>1.060734959016554</c:v>
                </c:pt>
                <c:pt idx="6">
                  <c:v>1.045747132005636</c:v>
                </c:pt>
                <c:pt idx="7">
                  <c:v>0.77378958219196647</c:v>
                </c:pt>
                <c:pt idx="8">
                  <c:v>0.59751908261096109</c:v>
                </c:pt>
                <c:pt idx="9">
                  <c:v>0.60196096099680285</c:v>
                </c:pt>
                <c:pt idx="10">
                  <c:v>0.60300687140552323</c:v>
                </c:pt>
                <c:pt idx="11">
                  <c:v>0.60335366335930307</c:v>
                </c:pt>
                <c:pt idx="12">
                  <c:v>0.59615630762418736</c:v>
                </c:pt>
                <c:pt idx="13">
                  <c:v>0.59384951459942381</c:v>
                </c:pt>
                <c:pt idx="14">
                  <c:v>0.60396469805855302</c:v>
                </c:pt>
                <c:pt idx="15">
                  <c:v>0.60567207079147922</c:v>
                </c:pt>
                <c:pt idx="16">
                  <c:v>0.71464905277825896</c:v>
                </c:pt>
                <c:pt idx="17">
                  <c:v>0.90312176937004551</c:v>
                </c:pt>
                <c:pt idx="18">
                  <c:v>0.97941264942055573</c:v>
                </c:pt>
                <c:pt idx="19">
                  <c:v>0.75331778140971439</c:v>
                </c:pt>
                <c:pt idx="20">
                  <c:v>0.6000251661753282</c:v>
                </c:pt>
                <c:pt idx="21">
                  <c:v>0.60032808178802954</c:v>
                </c:pt>
                <c:pt idx="22">
                  <c:v>0.59974134258227418</c:v>
                </c:pt>
                <c:pt idx="23">
                  <c:v>0.60449478905647991</c:v>
                </c:pt>
                <c:pt idx="24">
                  <c:v>0.59191273039905357</c:v>
                </c:pt>
                <c:pt idx="25">
                  <c:v>0.60832179842982437</c:v>
                </c:pt>
                <c:pt idx="26">
                  <c:v>0.59971106060547752</c:v>
                </c:pt>
                <c:pt idx="27">
                  <c:v>0.60288107718806716</c:v>
                </c:pt>
                <c:pt idx="28">
                  <c:v>0.59923086556373162</c:v>
                </c:pt>
                <c:pt idx="29">
                  <c:v>0.59547484638169412</c:v>
                </c:pt>
                <c:pt idx="30">
                  <c:v>0.59736341277603056</c:v>
                </c:pt>
                <c:pt idx="31">
                  <c:v>0.59809968901099642</c:v>
                </c:pt>
                <c:pt idx="32">
                  <c:v>4.0608085429761562</c:v>
                </c:pt>
                <c:pt idx="33">
                  <c:v>4.0553623816231266</c:v>
                </c:pt>
                <c:pt idx="34">
                  <c:v>1.302636029431596</c:v>
                </c:pt>
                <c:pt idx="35">
                  <c:v>1.3170882901991721</c:v>
                </c:pt>
                <c:pt idx="36">
                  <c:v>1.2955145531916059</c:v>
                </c:pt>
                <c:pt idx="37">
                  <c:v>1.280071676569059</c:v>
                </c:pt>
                <c:pt idx="38">
                  <c:v>4.052613926213235</c:v>
                </c:pt>
                <c:pt idx="39">
                  <c:v>4.0379231962142512</c:v>
                </c:pt>
                <c:pt idx="40">
                  <c:v>4.0657530766213306</c:v>
                </c:pt>
                <c:pt idx="41">
                  <c:v>4.037804200232495</c:v>
                </c:pt>
                <c:pt idx="42">
                  <c:v>1.282058316178154</c:v>
                </c:pt>
                <c:pt idx="43">
                  <c:v>1.3012751253787429</c:v>
                </c:pt>
                <c:pt idx="44">
                  <c:v>1.29896332458593</c:v>
                </c:pt>
                <c:pt idx="45">
                  <c:v>1.276614256971516</c:v>
                </c:pt>
                <c:pt idx="46">
                  <c:v>4.0324952187831524</c:v>
                </c:pt>
                <c:pt idx="47">
                  <c:v>4.0440038674161771</c:v>
                </c:pt>
                <c:pt idx="48">
                  <c:v>4.0567971930140629</c:v>
                </c:pt>
                <c:pt idx="49">
                  <c:v>4.0703015992185101</c:v>
                </c:pt>
                <c:pt idx="50">
                  <c:v>1.2986433247919189</c:v>
                </c:pt>
                <c:pt idx="51">
                  <c:v>1.316154993360396</c:v>
                </c:pt>
                <c:pt idx="52">
                  <c:v>1.2896907093818299</c:v>
                </c:pt>
                <c:pt idx="53">
                  <c:v>1.2943405116209761</c:v>
                </c:pt>
                <c:pt idx="54">
                  <c:v>4.0576843630056816</c:v>
                </c:pt>
                <c:pt idx="55">
                  <c:v>4.0815067478222771</c:v>
                </c:pt>
                <c:pt idx="56">
                  <c:v>4.0808951032231562</c:v>
                </c:pt>
                <c:pt idx="57">
                  <c:v>4.0703795856214127</c:v>
                </c:pt>
                <c:pt idx="58">
                  <c:v>1.289799648383632</c:v>
                </c:pt>
                <c:pt idx="59">
                  <c:v>1.326395601802506</c:v>
                </c:pt>
                <c:pt idx="60">
                  <c:v>1.309719355602283</c:v>
                </c:pt>
                <c:pt idx="61">
                  <c:v>1.2819340956397349</c:v>
                </c:pt>
                <c:pt idx="62">
                  <c:v>4.0747933453763832</c:v>
                </c:pt>
                <c:pt idx="63">
                  <c:v>4.0506167036248373</c:v>
                </c:pt>
                <c:pt idx="64">
                  <c:v>0.60519877542974432</c:v>
                </c:pt>
                <c:pt idx="65">
                  <c:v>0.60306340537499636</c:v>
                </c:pt>
                <c:pt idx="66">
                  <c:v>0.60274212637450542</c:v>
                </c:pt>
                <c:pt idx="67">
                  <c:v>0.60400760422926392</c:v>
                </c:pt>
                <c:pt idx="68">
                  <c:v>0.60302821177756416</c:v>
                </c:pt>
                <c:pt idx="69">
                  <c:v>0.60381734321126712</c:v>
                </c:pt>
                <c:pt idx="70">
                  <c:v>0.60113892753142861</c:v>
                </c:pt>
                <c:pt idx="71">
                  <c:v>0.61506624160101642</c:v>
                </c:pt>
                <c:pt idx="72">
                  <c:v>0.60558542977087204</c:v>
                </c:pt>
                <c:pt idx="73">
                  <c:v>0.61311347599839794</c:v>
                </c:pt>
                <c:pt idx="74">
                  <c:v>0.59901466256706049</c:v>
                </c:pt>
                <c:pt idx="75">
                  <c:v>0.60432724163401874</c:v>
                </c:pt>
                <c:pt idx="76">
                  <c:v>0.60516170081682508</c:v>
                </c:pt>
                <c:pt idx="77">
                  <c:v>0.6077693300438114</c:v>
                </c:pt>
                <c:pt idx="78">
                  <c:v>0.61586236499715596</c:v>
                </c:pt>
                <c:pt idx="79">
                  <c:v>0.61342476283898573</c:v>
                </c:pt>
                <c:pt idx="80">
                  <c:v>0.62923131642164665</c:v>
                </c:pt>
                <c:pt idx="81">
                  <c:v>0.60084356560837482</c:v>
                </c:pt>
                <c:pt idx="82">
                  <c:v>0.60079887699102985</c:v>
                </c:pt>
                <c:pt idx="83">
                  <c:v>0.60830435940297323</c:v>
                </c:pt>
                <c:pt idx="84">
                  <c:v>0.59954136398155244</c:v>
                </c:pt>
                <c:pt idx="85">
                  <c:v>0.59578417094890024</c:v>
                </c:pt>
                <c:pt idx="86">
                  <c:v>0.60394300780026244</c:v>
                </c:pt>
                <c:pt idx="87">
                  <c:v>0.59808919382048775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EE1-4450-824D-DA526B2053EE}"/>
            </c:ext>
          </c:extLst>
        </c:ser>
        <c:ser>
          <c:idx val="9"/>
          <c:order val="4"/>
          <c:tx>
            <c:strRef>
              <c:f>'Pure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Decorrelation'!$AH$3:$AH$290</c:f>
              <c:numCache>
                <c:formatCode>General</c:formatCode>
                <c:ptCount val="288"/>
                <c:pt idx="0">
                  <c:v>3.018649353191722</c:v>
                </c:pt>
                <c:pt idx="1">
                  <c:v>6.5587723976931996E-3</c:v>
                </c:pt>
                <c:pt idx="2">
                  <c:v>5.6487909983842814E-3</c:v>
                </c:pt>
                <c:pt idx="3">
                  <c:v>3.0647336235851981</c:v>
                </c:pt>
                <c:pt idx="4">
                  <c:v>2.9820079693803558</c:v>
                </c:pt>
                <c:pt idx="5">
                  <c:v>6.23069540597492E-3</c:v>
                </c:pt>
                <c:pt idx="6">
                  <c:v>6.5930263954214197E-3</c:v>
                </c:pt>
                <c:pt idx="7">
                  <c:v>3.0152599149965682</c:v>
                </c:pt>
                <c:pt idx="8">
                  <c:v>3.0463296050089408</c:v>
                </c:pt>
                <c:pt idx="9">
                  <c:v>4.1911653708665998E-3</c:v>
                </c:pt>
                <c:pt idx="10">
                  <c:v>4.5998696121386604E-3</c:v>
                </c:pt>
                <c:pt idx="11">
                  <c:v>3.1144307262031359</c:v>
                </c:pt>
                <c:pt idx="12">
                  <c:v>2.9589446509955448</c:v>
                </c:pt>
                <c:pt idx="13">
                  <c:v>4.2481479933484797E-3</c:v>
                </c:pt>
                <c:pt idx="14">
                  <c:v>4.6321024186908614E-3</c:v>
                </c:pt>
                <c:pt idx="15">
                  <c:v>3.0622540095937438</c:v>
                </c:pt>
                <c:pt idx="16">
                  <c:v>3.0766914789914148</c:v>
                </c:pt>
                <c:pt idx="17">
                  <c:v>8.5368521860799997E-3</c:v>
                </c:pt>
                <c:pt idx="18">
                  <c:v>7.3708314099348807E-3</c:v>
                </c:pt>
                <c:pt idx="19">
                  <c:v>3.144094739190769</c:v>
                </c:pt>
                <c:pt idx="20">
                  <c:v>3.0791467225877569</c:v>
                </c:pt>
                <c:pt idx="21">
                  <c:v>5.8743759989738006E-3</c:v>
                </c:pt>
                <c:pt idx="22">
                  <c:v>4.4165891944430201E-3</c:v>
                </c:pt>
                <c:pt idx="23">
                  <c:v>3.2574980805977249</c:v>
                </c:pt>
                <c:pt idx="24">
                  <c:v>3.0098483365844002</c:v>
                </c:pt>
                <c:pt idx="25">
                  <c:v>4.3693281942978196E-3</c:v>
                </c:pt>
                <c:pt idx="26">
                  <c:v>4.2694844072684E-3</c:v>
                </c:pt>
                <c:pt idx="27">
                  <c:v>3.0465113179991019</c:v>
                </c:pt>
                <c:pt idx="28">
                  <c:v>3.1635054943966678</c:v>
                </c:pt>
                <c:pt idx="29">
                  <c:v>5.4741781787015402E-3</c:v>
                </c:pt>
                <c:pt idx="30">
                  <c:v>4.2861391906625999E-3</c:v>
                </c:pt>
                <c:pt idx="31">
                  <c:v>3.2350505993701519</c:v>
                </c:pt>
                <c:pt idx="32">
                  <c:v>25.029642142390369</c:v>
                </c:pt>
                <c:pt idx="33">
                  <c:v>19.22354383600177</c:v>
                </c:pt>
                <c:pt idx="34">
                  <c:v>5.3905991953797404E-3</c:v>
                </c:pt>
                <c:pt idx="35">
                  <c:v>12.399883874796799</c:v>
                </c:pt>
                <c:pt idx="36">
                  <c:v>13.010893755988221</c:v>
                </c:pt>
                <c:pt idx="37">
                  <c:v>5.2546452265232399E-3</c:v>
                </c:pt>
                <c:pt idx="38">
                  <c:v>18.49666276719654</c:v>
                </c:pt>
                <c:pt idx="39">
                  <c:v>24.19852677381132</c:v>
                </c:pt>
                <c:pt idx="40">
                  <c:v>25.6889039214002</c:v>
                </c:pt>
                <c:pt idx="41">
                  <c:v>19.865320755203719</c:v>
                </c:pt>
                <c:pt idx="42">
                  <c:v>5.4053629864938002E-3</c:v>
                </c:pt>
                <c:pt idx="43">
                  <c:v>12.597255700803361</c:v>
                </c:pt>
                <c:pt idx="44">
                  <c:v>13.41781243538717</c:v>
                </c:pt>
                <c:pt idx="45">
                  <c:v>5.2720964071340396E-3</c:v>
                </c:pt>
                <c:pt idx="46">
                  <c:v>19.25893983038841</c:v>
                </c:pt>
                <c:pt idx="47">
                  <c:v>25.13823713320307</c:v>
                </c:pt>
                <c:pt idx="48">
                  <c:v>25.25920473041479</c:v>
                </c:pt>
                <c:pt idx="49">
                  <c:v>19.522593020193749</c:v>
                </c:pt>
                <c:pt idx="50">
                  <c:v>7.2449652012437204E-3</c:v>
                </c:pt>
                <c:pt idx="51">
                  <c:v>12.66251800219761</c:v>
                </c:pt>
                <c:pt idx="52">
                  <c:v>13.023475514189339</c:v>
                </c:pt>
                <c:pt idx="53">
                  <c:v>5.3815057966857599E-3</c:v>
                </c:pt>
                <c:pt idx="54">
                  <c:v>19.244655031594451</c:v>
                </c:pt>
                <c:pt idx="55">
                  <c:v>25.084206694597381</c:v>
                </c:pt>
                <c:pt idx="56">
                  <c:v>25.091253655008039</c:v>
                </c:pt>
                <c:pt idx="57">
                  <c:v>19.466873322403991</c:v>
                </c:pt>
                <c:pt idx="58">
                  <c:v>6.8263182067311804E-3</c:v>
                </c:pt>
                <c:pt idx="59">
                  <c:v>12.62499883219134</c:v>
                </c:pt>
                <c:pt idx="60">
                  <c:v>13.115896676585541</c:v>
                </c:pt>
                <c:pt idx="61">
                  <c:v>6.8239693995564591E-3</c:v>
                </c:pt>
                <c:pt idx="62">
                  <c:v>18.636360599810718</c:v>
                </c:pt>
                <c:pt idx="63">
                  <c:v>24.440293306182141</c:v>
                </c:pt>
                <c:pt idx="64">
                  <c:v>3.075868673215155</c:v>
                </c:pt>
                <c:pt idx="65">
                  <c:v>4.5934075955301207E-3</c:v>
                </c:pt>
                <c:pt idx="66">
                  <c:v>5.3189835976808798E-3</c:v>
                </c:pt>
                <c:pt idx="67">
                  <c:v>3.0951992652262561</c:v>
                </c:pt>
                <c:pt idx="68">
                  <c:v>3.0984166450100021</c:v>
                </c:pt>
                <c:pt idx="69">
                  <c:v>4.5246696216053803E-3</c:v>
                </c:pt>
                <c:pt idx="70">
                  <c:v>4.3171029887161599E-3</c:v>
                </c:pt>
                <c:pt idx="71">
                  <c:v>3.092081848799717</c:v>
                </c:pt>
                <c:pt idx="72">
                  <c:v>5.3506900249980394</c:v>
                </c:pt>
                <c:pt idx="73">
                  <c:v>4.5064175850711204E-3</c:v>
                </c:pt>
                <c:pt idx="74">
                  <c:v>4.8721808125264596E-3</c:v>
                </c:pt>
                <c:pt idx="75">
                  <c:v>5.5026276801945642</c:v>
                </c:pt>
                <c:pt idx="76">
                  <c:v>5.3707511926186271</c:v>
                </c:pt>
                <c:pt idx="77">
                  <c:v>4.4657710124738192E-3</c:v>
                </c:pt>
                <c:pt idx="78">
                  <c:v>4.8925234004854601E-3</c:v>
                </c:pt>
                <c:pt idx="79">
                  <c:v>5.4761090955696998</c:v>
                </c:pt>
                <c:pt idx="80">
                  <c:v>6.6909860121085792E-3</c:v>
                </c:pt>
                <c:pt idx="81">
                  <c:v>5.3436174278031103</c:v>
                </c:pt>
                <c:pt idx="82">
                  <c:v>5.1709509675973093</c:v>
                </c:pt>
                <c:pt idx="83">
                  <c:v>6.4164037932641403E-3</c:v>
                </c:pt>
                <c:pt idx="84">
                  <c:v>5.9415910160168601E-3</c:v>
                </c:pt>
                <c:pt idx="85">
                  <c:v>5.3478972412063737</c:v>
                </c:pt>
                <c:pt idx="86">
                  <c:v>5.1978248139843348</c:v>
                </c:pt>
                <c:pt idx="87">
                  <c:v>6.0175340040586403E-3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EE1-4450-824D-DA526B205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Decorrelation'!$Z$3:$Z$290</c:f>
              <c:numCache>
                <c:formatCode>General</c:formatCode>
                <c:ptCount val="288"/>
                <c:pt idx="0">
                  <c:v>1.044628380599897</c:v>
                </c:pt>
                <c:pt idx="1">
                  <c:v>1.5667453187750651</c:v>
                </c:pt>
                <c:pt idx="2">
                  <c:v>1.620403215487022</c:v>
                </c:pt>
                <c:pt idx="3">
                  <c:v>1.128263267013244</c:v>
                </c:pt>
                <c:pt idx="4">
                  <c:v>0.99415190845029433</c:v>
                </c:pt>
                <c:pt idx="5">
                  <c:v>2.1514621311449451</c:v>
                </c:pt>
                <c:pt idx="6">
                  <c:v>1.9678078255732541</c:v>
                </c:pt>
                <c:pt idx="7">
                  <c:v>1.280736945185345</c:v>
                </c:pt>
                <c:pt idx="8">
                  <c:v>0.72915468553546814</c:v>
                </c:pt>
                <c:pt idx="9">
                  <c:v>1.232437420170754</c:v>
                </c:pt>
                <c:pt idx="10">
                  <c:v>1.223292566789314</c:v>
                </c:pt>
                <c:pt idx="11">
                  <c:v>0.71543103356380011</c:v>
                </c:pt>
                <c:pt idx="12">
                  <c:v>0.7136617310112342</c:v>
                </c:pt>
                <c:pt idx="13">
                  <c:v>1.1978749609552319</c:v>
                </c:pt>
                <c:pt idx="14">
                  <c:v>1.19952322919853</c:v>
                </c:pt>
                <c:pt idx="15">
                  <c:v>0.72386470319470386</c:v>
                </c:pt>
                <c:pt idx="16">
                  <c:v>1.0289290178101509</c:v>
                </c:pt>
                <c:pt idx="17">
                  <c:v>1.484583278535865</c:v>
                </c:pt>
                <c:pt idx="18">
                  <c:v>1.829063069401309</c:v>
                </c:pt>
                <c:pt idx="19">
                  <c:v>1.4013353633461521</c:v>
                </c:pt>
                <c:pt idx="20">
                  <c:v>0.77897605004254733</c:v>
                </c:pt>
                <c:pt idx="21">
                  <c:v>1.1357987728202721</c:v>
                </c:pt>
                <c:pt idx="22">
                  <c:v>1.1571626441902481</c:v>
                </c:pt>
                <c:pt idx="23">
                  <c:v>0.78010884460527452</c:v>
                </c:pt>
                <c:pt idx="24">
                  <c:v>0.79583377357339491</c:v>
                </c:pt>
                <c:pt idx="25">
                  <c:v>1.149771167407744</c:v>
                </c:pt>
                <c:pt idx="26">
                  <c:v>1.1833976864116269</c:v>
                </c:pt>
                <c:pt idx="27">
                  <c:v>0.78847254539141431</c:v>
                </c:pt>
                <c:pt idx="28">
                  <c:v>0.79327505598776038</c:v>
                </c:pt>
                <c:pt idx="29">
                  <c:v>1.1328584545874041</c:v>
                </c:pt>
                <c:pt idx="30">
                  <c:v>1.137446973228361</c:v>
                </c:pt>
                <c:pt idx="31">
                  <c:v>0.77932651380542661</c:v>
                </c:pt>
                <c:pt idx="32">
                  <c:v>2.6013889796216971</c:v>
                </c:pt>
                <c:pt idx="33">
                  <c:v>2.583847250405233</c:v>
                </c:pt>
                <c:pt idx="34">
                  <c:v>10.964926973229741</c:v>
                </c:pt>
                <c:pt idx="35">
                  <c:v>1.588647245790344</c:v>
                </c:pt>
                <c:pt idx="36">
                  <c:v>1.7961384417372761</c:v>
                </c:pt>
                <c:pt idx="37">
                  <c:v>10.828279015375299</c:v>
                </c:pt>
                <c:pt idx="38">
                  <c:v>3.3032989373896271</c:v>
                </c:pt>
                <c:pt idx="39">
                  <c:v>3.2518067786470062</c:v>
                </c:pt>
                <c:pt idx="40">
                  <c:v>2.4574951877817508</c:v>
                </c:pt>
                <c:pt idx="41">
                  <c:v>2.3678584886598402</c:v>
                </c:pt>
                <c:pt idx="42">
                  <c:v>7.2131907722097823</c:v>
                </c:pt>
                <c:pt idx="43">
                  <c:v>1.127146326610819</c:v>
                </c:pt>
                <c:pt idx="44">
                  <c:v>1.114631558198016</c:v>
                </c:pt>
                <c:pt idx="45">
                  <c:v>7.2287217047996819</c:v>
                </c:pt>
                <c:pt idx="46">
                  <c:v>2.3085348395747132</c:v>
                </c:pt>
                <c:pt idx="47">
                  <c:v>2.3379362690495329</c:v>
                </c:pt>
                <c:pt idx="48">
                  <c:v>2.4315343737485819</c:v>
                </c:pt>
                <c:pt idx="49">
                  <c:v>2.365309531928506</c:v>
                </c:pt>
                <c:pt idx="50">
                  <c:v>7.1685810959315859</c:v>
                </c:pt>
                <c:pt idx="51">
                  <c:v>1.110734838433564</c:v>
                </c:pt>
                <c:pt idx="52">
                  <c:v>1.1362548347911801</c:v>
                </c:pt>
                <c:pt idx="53">
                  <c:v>7.2960362815298136</c:v>
                </c:pt>
                <c:pt idx="54">
                  <c:v>2.34013095520204</c:v>
                </c:pt>
                <c:pt idx="55">
                  <c:v>2.373780308151618</c:v>
                </c:pt>
                <c:pt idx="56">
                  <c:v>2.4782030796166512</c:v>
                </c:pt>
                <c:pt idx="57">
                  <c:v>2.3770208170288241</c:v>
                </c:pt>
                <c:pt idx="58">
                  <c:v>7.1767656123731287</c:v>
                </c:pt>
                <c:pt idx="59">
                  <c:v>1.1352102094562719</c:v>
                </c:pt>
                <c:pt idx="60">
                  <c:v>1.1342135604238139</c:v>
                </c:pt>
                <c:pt idx="61">
                  <c:v>7.1808065991732288</c:v>
                </c:pt>
                <c:pt idx="62">
                  <c:v>2.2988274470204488</c:v>
                </c:pt>
                <c:pt idx="63">
                  <c:v>2.379995240003336</c:v>
                </c:pt>
                <c:pt idx="64">
                  <c:v>0.72317143119871619</c:v>
                </c:pt>
                <c:pt idx="65">
                  <c:v>1.2112090768176129</c:v>
                </c:pt>
                <c:pt idx="66">
                  <c:v>1.227810692950152</c:v>
                </c:pt>
                <c:pt idx="67">
                  <c:v>0.7426399018149823</c:v>
                </c:pt>
                <c:pt idx="68">
                  <c:v>0.72056683113332842</c:v>
                </c:pt>
                <c:pt idx="69">
                  <c:v>1.2232744946028109</c:v>
                </c:pt>
                <c:pt idx="70">
                  <c:v>1.195455047988798</c:v>
                </c:pt>
                <c:pt idx="71">
                  <c:v>0.73899310539709406</c:v>
                </c:pt>
                <c:pt idx="72">
                  <c:v>0.60780287089291962</c:v>
                </c:pt>
                <c:pt idx="73">
                  <c:v>1.5275680772378111</c:v>
                </c:pt>
                <c:pt idx="74">
                  <c:v>1.5195351382135409</c:v>
                </c:pt>
                <c:pt idx="75">
                  <c:v>0.6112173460191116</c:v>
                </c:pt>
                <c:pt idx="76">
                  <c:v>0.60936147299362342</c:v>
                </c:pt>
                <c:pt idx="77">
                  <c:v>1.517983992793597</c:v>
                </c:pt>
                <c:pt idx="78">
                  <c:v>1.547983264003415</c:v>
                </c:pt>
                <c:pt idx="79">
                  <c:v>0.61667534058215101</c:v>
                </c:pt>
                <c:pt idx="80">
                  <c:v>1.488286139373667</c:v>
                </c:pt>
                <c:pt idx="81">
                  <c:v>0.65831924061058089</c:v>
                </c:pt>
                <c:pt idx="82">
                  <c:v>0.64972147056832907</c:v>
                </c:pt>
                <c:pt idx="83">
                  <c:v>1.478825468150899</c:v>
                </c:pt>
                <c:pt idx="84">
                  <c:v>1.503489053505473</c:v>
                </c:pt>
                <c:pt idx="85">
                  <c:v>0.65412038356298585</c:v>
                </c:pt>
                <c:pt idx="86">
                  <c:v>0.65178018241422253</c:v>
                </c:pt>
                <c:pt idx="87">
                  <c:v>1.4875846781535069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81-4E74-A334-8F8EF93FDDD4}"/>
            </c:ext>
          </c:extLst>
        </c:ser>
        <c:ser>
          <c:idx val="3"/>
          <c:order val="1"/>
          <c:tx>
            <c:strRef>
              <c:f>'Pure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Decorrelation'!$AC$3:$AC$290</c:f>
              <c:numCache>
                <c:formatCode>General</c:formatCode>
                <c:ptCount val="288"/>
                <c:pt idx="0">
                  <c:v>0.81491748358821492</c:v>
                </c:pt>
                <c:pt idx="1">
                  <c:v>2.1626785425993149</c:v>
                </c:pt>
                <c:pt idx="2">
                  <c:v>2.608620431390591</c:v>
                </c:pt>
                <c:pt idx="3">
                  <c:v>0.90281388838775456</c:v>
                </c:pt>
                <c:pt idx="4">
                  <c:v>0.68559433561167682</c:v>
                </c:pt>
                <c:pt idx="5">
                  <c:v>2.6898839509580279</c:v>
                </c:pt>
                <c:pt idx="6">
                  <c:v>2.1718963721941691</c:v>
                </c:pt>
                <c:pt idx="7">
                  <c:v>0.69980418778141029</c:v>
                </c:pt>
                <c:pt idx="8">
                  <c:v>0.65431405722629277</c:v>
                </c:pt>
                <c:pt idx="9">
                  <c:v>2.1687336984032299</c:v>
                </c:pt>
                <c:pt idx="10">
                  <c:v>2.271860728180036</c:v>
                </c:pt>
                <c:pt idx="11">
                  <c:v>0.676916083827382</c:v>
                </c:pt>
                <c:pt idx="12">
                  <c:v>0.81821565458085388</c:v>
                </c:pt>
                <c:pt idx="13">
                  <c:v>1.8133027179865171</c:v>
                </c:pt>
                <c:pt idx="14">
                  <c:v>2.1146947738190649</c:v>
                </c:pt>
                <c:pt idx="15">
                  <c:v>0.61516546221100721</c:v>
                </c:pt>
                <c:pt idx="16">
                  <c:v>0.85593130522174765</c:v>
                </c:pt>
                <c:pt idx="17">
                  <c:v>2.2973906670056752</c:v>
                </c:pt>
                <c:pt idx="18">
                  <c:v>2.3523708395834548</c:v>
                </c:pt>
                <c:pt idx="19">
                  <c:v>0.84640794520382767</c:v>
                </c:pt>
                <c:pt idx="20">
                  <c:v>0.78833958000177518</c:v>
                </c:pt>
                <c:pt idx="21">
                  <c:v>1.9002328188216779</c:v>
                </c:pt>
                <c:pt idx="22">
                  <c:v>2.2120071226265279</c:v>
                </c:pt>
                <c:pt idx="23">
                  <c:v>0.7213356227672193</c:v>
                </c:pt>
                <c:pt idx="24">
                  <c:v>0.6409889487782493</c:v>
                </c:pt>
                <c:pt idx="25">
                  <c:v>2.1887999862257859</c:v>
                </c:pt>
                <c:pt idx="26">
                  <c:v>2.0821856480382852</c:v>
                </c:pt>
                <c:pt idx="27">
                  <c:v>0.70875308958929961</c:v>
                </c:pt>
                <c:pt idx="28">
                  <c:v>0.67879423577105624</c:v>
                </c:pt>
                <c:pt idx="29">
                  <c:v>2.06214645964792</c:v>
                </c:pt>
                <c:pt idx="30">
                  <c:v>1.734881901356857</c:v>
                </c:pt>
                <c:pt idx="31">
                  <c:v>0.68186272478778842</c:v>
                </c:pt>
                <c:pt idx="32">
                  <c:v>1.9145292778091969</c:v>
                </c:pt>
                <c:pt idx="33">
                  <c:v>1.87573947921046</c:v>
                </c:pt>
                <c:pt idx="34">
                  <c:v>21.39380527821486</c:v>
                </c:pt>
                <c:pt idx="35">
                  <c:v>1.202416210022057</c:v>
                </c:pt>
                <c:pt idx="36">
                  <c:v>1.23505203621462</c:v>
                </c:pt>
                <c:pt idx="37">
                  <c:v>20.150301109009892</c:v>
                </c:pt>
                <c:pt idx="38">
                  <c:v>1.5939526722067969</c:v>
                </c:pt>
                <c:pt idx="39">
                  <c:v>2.0328891941928311</c:v>
                </c:pt>
                <c:pt idx="40">
                  <c:v>1.880885799817043</c:v>
                </c:pt>
                <c:pt idx="41">
                  <c:v>1.550162831804482</c:v>
                </c:pt>
                <c:pt idx="42">
                  <c:v>17.002093174378391</c:v>
                </c:pt>
                <c:pt idx="43">
                  <c:v>1.1182388289947991</c:v>
                </c:pt>
                <c:pt idx="44">
                  <c:v>1.220961924409494</c:v>
                </c:pt>
                <c:pt idx="45">
                  <c:v>20.266994010790949</c:v>
                </c:pt>
                <c:pt idx="46">
                  <c:v>1.522350891568931</c:v>
                </c:pt>
                <c:pt idx="47">
                  <c:v>1.9480722562177111</c:v>
                </c:pt>
                <c:pt idx="48">
                  <c:v>1.868560732802143</c:v>
                </c:pt>
                <c:pt idx="49">
                  <c:v>1.5900856754218691</c:v>
                </c:pt>
                <c:pt idx="50">
                  <c:v>19.535138279182139</c:v>
                </c:pt>
                <c:pt idx="51">
                  <c:v>1.1267920648271681</c:v>
                </c:pt>
                <c:pt idx="52">
                  <c:v>1.1880383642041119</c:v>
                </c:pt>
                <c:pt idx="53">
                  <c:v>19.130667741002981</c:v>
                </c:pt>
                <c:pt idx="54">
                  <c:v>1.4778260852035601</c:v>
                </c:pt>
                <c:pt idx="55">
                  <c:v>1.827982347417856</c:v>
                </c:pt>
                <c:pt idx="56">
                  <c:v>1.762327622412704</c:v>
                </c:pt>
                <c:pt idx="57">
                  <c:v>1.5447667969972829</c:v>
                </c:pt>
                <c:pt idx="58">
                  <c:v>17.00399768720963</c:v>
                </c:pt>
                <c:pt idx="59">
                  <c:v>1.109521573630627</c:v>
                </c:pt>
                <c:pt idx="60">
                  <c:v>1.1635010861966291</c:v>
                </c:pt>
                <c:pt idx="61">
                  <c:v>17.661907700618031</c:v>
                </c:pt>
                <c:pt idx="62">
                  <c:v>1.482007778598927</c:v>
                </c:pt>
                <c:pt idx="63">
                  <c:v>1.8019181679817851</c:v>
                </c:pt>
                <c:pt idx="64">
                  <c:v>0.74042766076163391</c:v>
                </c:pt>
                <c:pt idx="65">
                  <c:v>2.488066258002072</c:v>
                </c:pt>
                <c:pt idx="66">
                  <c:v>2.6387133483891381</c:v>
                </c:pt>
                <c:pt idx="67">
                  <c:v>0.71655176416388711</c:v>
                </c:pt>
                <c:pt idx="68">
                  <c:v>0.65885454678209499</c:v>
                </c:pt>
                <c:pt idx="69">
                  <c:v>1.726997928589117</c:v>
                </c:pt>
                <c:pt idx="70">
                  <c:v>1.6850351144326849</c:v>
                </c:pt>
                <c:pt idx="71">
                  <c:v>0.63871801942586903</c:v>
                </c:pt>
                <c:pt idx="72">
                  <c:v>0.59881927904789334</c:v>
                </c:pt>
                <c:pt idx="73">
                  <c:v>2.5997485086088998</c:v>
                </c:pt>
                <c:pt idx="74">
                  <c:v>2.570482363237534</c:v>
                </c:pt>
                <c:pt idx="75">
                  <c:v>0.61504290620796387</c:v>
                </c:pt>
                <c:pt idx="76">
                  <c:v>0.63691846799338236</c:v>
                </c:pt>
                <c:pt idx="77">
                  <c:v>2.766081212012796</c:v>
                </c:pt>
                <c:pt idx="78">
                  <c:v>2.7595352726057172</c:v>
                </c:pt>
                <c:pt idx="79">
                  <c:v>0.60727377019356932</c:v>
                </c:pt>
                <c:pt idx="80">
                  <c:v>2.7640079261967911</c:v>
                </c:pt>
                <c:pt idx="81">
                  <c:v>0.67276418837718666</c:v>
                </c:pt>
                <c:pt idx="82">
                  <c:v>0.67607697817729784</c:v>
                </c:pt>
                <c:pt idx="83">
                  <c:v>2.6454382646246808</c:v>
                </c:pt>
                <c:pt idx="84">
                  <c:v>2.594388237391831</c:v>
                </c:pt>
                <c:pt idx="85">
                  <c:v>0.63347905520349745</c:v>
                </c:pt>
                <c:pt idx="86">
                  <c:v>0.6169055039936211</c:v>
                </c:pt>
                <c:pt idx="87">
                  <c:v>2.537024530197959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81-4E74-A334-8F8EF93FDDD4}"/>
            </c:ext>
          </c:extLst>
        </c:ser>
        <c:ser>
          <c:idx val="5"/>
          <c:order val="2"/>
          <c:tx>
            <c:strRef>
              <c:f>'Pure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Decorrelation'!$AE$3:$AE$290</c:f>
              <c:numCache>
                <c:formatCode>General</c:formatCode>
                <c:ptCount val="288"/>
                <c:pt idx="0">
                  <c:v>0.54676063684746623</c:v>
                </c:pt>
                <c:pt idx="1">
                  <c:v>1.5036620618309831</c:v>
                </c:pt>
                <c:pt idx="2">
                  <c:v>1.298583844595123</c:v>
                </c:pt>
                <c:pt idx="3">
                  <c:v>0.60928690598811952</c:v>
                </c:pt>
                <c:pt idx="4">
                  <c:v>0.54034475897205991</c:v>
                </c:pt>
                <c:pt idx="5">
                  <c:v>1.587632929615211</c:v>
                </c:pt>
                <c:pt idx="6">
                  <c:v>1.511962540005334</c:v>
                </c:pt>
                <c:pt idx="7">
                  <c:v>0.64639424412744118</c:v>
                </c:pt>
                <c:pt idx="8">
                  <c:v>0.50079419016838078</c:v>
                </c:pt>
                <c:pt idx="9">
                  <c:v>0.9217909546452574</c:v>
                </c:pt>
                <c:pt idx="10">
                  <c:v>0.92664038902148604</c:v>
                </c:pt>
                <c:pt idx="11">
                  <c:v>0.51174601040547718</c:v>
                </c:pt>
                <c:pt idx="12">
                  <c:v>0.50715327705256641</c:v>
                </c:pt>
                <c:pt idx="13">
                  <c:v>0.9167301818379201</c:v>
                </c:pt>
                <c:pt idx="14">
                  <c:v>0.91097069560782984</c:v>
                </c:pt>
                <c:pt idx="15">
                  <c:v>0.5254944606567733</c:v>
                </c:pt>
                <c:pt idx="16">
                  <c:v>0.64396073379321028</c:v>
                </c:pt>
                <c:pt idx="17">
                  <c:v>1.253291865857318</c:v>
                </c:pt>
                <c:pt idx="18">
                  <c:v>1.386723203759175</c:v>
                </c:pt>
                <c:pt idx="19">
                  <c:v>0.70231023941887538</c:v>
                </c:pt>
                <c:pt idx="20">
                  <c:v>0.58274360694922511</c:v>
                </c:pt>
                <c:pt idx="21">
                  <c:v>0.8725881988299079</c:v>
                </c:pt>
                <c:pt idx="22">
                  <c:v>0.8475299359764904</c:v>
                </c:pt>
                <c:pt idx="23">
                  <c:v>0.58088819535914804</c:v>
                </c:pt>
                <c:pt idx="24">
                  <c:v>0.59598647480597722</c:v>
                </c:pt>
                <c:pt idx="25">
                  <c:v>0.87639600400580098</c:v>
                </c:pt>
                <c:pt idx="26">
                  <c:v>0.86638196021085601</c:v>
                </c:pt>
                <c:pt idx="27">
                  <c:v>0.59107374961022285</c:v>
                </c:pt>
                <c:pt idx="28">
                  <c:v>0.59531419702107091</c:v>
                </c:pt>
                <c:pt idx="29">
                  <c:v>0.8496555406134576</c:v>
                </c:pt>
                <c:pt idx="30">
                  <c:v>0.8624624719843268</c:v>
                </c:pt>
                <c:pt idx="31">
                  <c:v>0.58463999062078076</c:v>
                </c:pt>
                <c:pt idx="32">
                  <c:v>1.806609174527694</c:v>
                </c:pt>
                <c:pt idx="33">
                  <c:v>1.894838543015066</c:v>
                </c:pt>
                <c:pt idx="34">
                  <c:v>7.4284935926552862</c:v>
                </c:pt>
                <c:pt idx="35">
                  <c:v>0.70676409223815428</c:v>
                </c:pt>
                <c:pt idx="36">
                  <c:v>0.71212414401816204</c:v>
                </c:pt>
                <c:pt idx="37">
                  <c:v>7.2858869053423403</c:v>
                </c:pt>
                <c:pt idx="38">
                  <c:v>1.857626690587495</c:v>
                </c:pt>
                <c:pt idx="39">
                  <c:v>1.732126210816205</c:v>
                </c:pt>
                <c:pt idx="40">
                  <c:v>1.81892616340192</c:v>
                </c:pt>
                <c:pt idx="41">
                  <c:v>1.893413761374541</c:v>
                </c:pt>
                <c:pt idx="42">
                  <c:v>7.3031116557423958</c:v>
                </c:pt>
                <c:pt idx="43">
                  <c:v>0.69760586975608019</c:v>
                </c:pt>
                <c:pt idx="44">
                  <c:v>0.70178630780428652</c:v>
                </c:pt>
                <c:pt idx="45">
                  <c:v>7.3413073726231231</c:v>
                </c:pt>
                <c:pt idx="46">
                  <c:v>1.8523471495485859</c:v>
                </c:pt>
                <c:pt idx="47">
                  <c:v>1.726958057458978</c:v>
                </c:pt>
                <c:pt idx="48">
                  <c:v>1.806239461631048</c:v>
                </c:pt>
                <c:pt idx="49">
                  <c:v>1.8926909017842259</c:v>
                </c:pt>
                <c:pt idx="50">
                  <c:v>7.3039774494362062</c:v>
                </c:pt>
                <c:pt idx="51">
                  <c:v>0.69758239818038414</c:v>
                </c:pt>
                <c:pt idx="52">
                  <c:v>0.69975563921034334</c:v>
                </c:pt>
                <c:pt idx="53">
                  <c:v>7.3687454122351479</c:v>
                </c:pt>
                <c:pt idx="54">
                  <c:v>1.858904282399453</c:v>
                </c:pt>
                <c:pt idx="55">
                  <c:v>1.7451669941889121</c:v>
                </c:pt>
                <c:pt idx="56">
                  <c:v>1.8287549739936371</c:v>
                </c:pt>
                <c:pt idx="57">
                  <c:v>1.8964821888017469</c:v>
                </c:pt>
                <c:pt idx="58">
                  <c:v>7.2614102259860376</c:v>
                </c:pt>
                <c:pt idx="59">
                  <c:v>0.70809335183585065</c:v>
                </c:pt>
                <c:pt idx="60">
                  <c:v>0.70622638439526786</c:v>
                </c:pt>
                <c:pt idx="61">
                  <c:v>7.2546119718113911</c:v>
                </c:pt>
                <c:pt idx="62">
                  <c:v>1.851789646258112</c:v>
                </c:pt>
                <c:pt idx="63">
                  <c:v>1.74378451280063</c:v>
                </c:pt>
                <c:pt idx="64">
                  <c:v>0.52998230266384783</c:v>
                </c:pt>
                <c:pt idx="65">
                  <c:v>0.96800183263840156</c:v>
                </c:pt>
                <c:pt idx="66">
                  <c:v>0.97415646666195244</c:v>
                </c:pt>
                <c:pt idx="67">
                  <c:v>0.53263638459611684</c:v>
                </c:pt>
                <c:pt idx="68">
                  <c:v>0.52647622398799288</c:v>
                </c:pt>
                <c:pt idx="69">
                  <c:v>0.96482831477187569</c:v>
                </c:pt>
                <c:pt idx="70">
                  <c:v>0.96233976660296316</c:v>
                </c:pt>
                <c:pt idx="71">
                  <c:v>0.53222619487205525</c:v>
                </c:pt>
                <c:pt idx="72">
                  <c:v>0.41645664682146161</c:v>
                </c:pt>
                <c:pt idx="73">
                  <c:v>1.5701946335844701</c:v>
                </c:pt>
                <c:pt idx="74">
                  <c:v>1.452138242998626</c:v>
                </c:pt>
                <c:pt idx="75">
                  <c:v>0.43180885282345122</c:v>
                </c:pt>
                <c:pt idx="76">
                  <c:v>0.41964977438328782</c:v>
                </c:pt>
                <c:pt idx="77">
                  <c:v>1.5059293669764879</c:v>
                </c:pt>
                <c:pt idx="78">
                  <c:v>1.4806001860415561</c:v>
                </c:pt>
                <c:pt idx="79">
                  <c:v>0.42268970276927581</c:v>
                </c:pt>
                <c:pt idx="80">
                  <c:v>1.4586701041553169</c:v>
                </c:pt>
                <c:pt idx="81">
                  <c:v>0.46769435501191758</c:v>
                </c:pt>
                <c:pt idx="82">
                  <c:v>0.46281216938514258</c:v>
                </c:pt>
                <c:pt idx="83">
                  <c:v>1.430531592073385</c:v>
                </c:pt>
                <c:pt idx="84">
                  <c:v>1.470424654416274</c:v>
                </c:pt>
                <c:pt idx="85">
                  <c:v>0.46383990019094201</c:v>
                </c:pt>
                <c:pt idx="86">
                  <c:v>0.46553886835463337</c:v>
                </c:pt>
                <c:pt idx="87">
                  <c:v>1.4366914083599109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81-4E74-A334-8F8EF93FDDD4}"/>
            </c:ext>
          </c:extLst>
        </c:ser>
        <c:ser>
          <c:idx val="7"/>
          <c:order val="3"/>
          <c:tx>
            <c:strRef>
              <c:f>'Pure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Decorrelation'!$AG$3:$AG$290</c:f>
              <c:numCache>
                <c:formatCode>General</c:formatCode>
                <c:ptCount val="288"/>
                <c:pt idx="0">
                  <c:v>0.87985839642351493</c:v>
                </c:pt>
                <c:pt idx="1">
                  <c:v>1.3986718255211601</c:v>
                </c:pt>
                <c:pt idx="2">
                  <c:v>1.174047107645311</c:v>
                </c:pt>
                <c:pt idx="3">
                  <c:v>0.98216501944698398</c:v>
                </c:pt>
                <c:pt idx="4">
                  <c:v>0.85588800808181986</c:v>
                </c:pt>
                <c:pt idx="5">
                  <c:v>1.3411536341183821</c:v>
                </c:pt>
                <c:pt idx="6">
                  <c:v>1.2686716428725049</c:v>
                </c:pt>
                <c:pt idx="7">
                  <c:v>1.0489964329754</c:v>
                </c:pt>
                <c:pt idx="8">
                  <c:v>0.80324661348713566</c:v>
                </c:pt>
                <c:pt idx="9">
                  <c:v>0.83824955788441002</c:v>
                </c:pt>
                <c:pt idx="10">
                  <c:v>0.83680162143427883</c:v>
                </c:pt>
                <c:pt idx="11">
                  <c:v>0.81288661560975017</c:v>
                </c:pt>
                <c:pt idx="12">
                  <c:v>0.81484563343692573</c:v>
                </c:pt>
                <c:pt idx="13">
                  <c:v>0.84024122976697979</c:v>
                </c:pt>
                <c:pt idx="14">
                  <c:v>0.83820697383489462</c:v>
                </c:pt>
                <c:pt idx="15">
                  <c:v>0.82201113034971063</c:v>
                </c:pt>
                <c:pt idx="16">
                  <c:v>0.8962460748734884</c:v>
                </c:pt>
                <c:pt idx="17">
                  <c:v>1.236981888965238</c:v>
                </c:pt>
                <c:pt idx="18">
                  <c:v>1.340563553175889</c:v>
                </c:pt>
                <c:pt idx="19">
                  <c:v>1.000079854310024</c:v>
                </c:pt>
                <c:pt idx="20">
                  <c:v>0.80908206000458449</c:v>
                </c:pt>
                <c:pt idx="21">
                  <c:v>0.83815682078711684</c:v>
                </c:pt>
                <c:pt idx="22">
                  <c:v>0.8319017282570712</c:v>
                </c:pt>
                <c:pt idx="23">
                  <c:v>0.80894613271811977</c:v>
                </c:pt>
                <c:pt idx="24">
                  <c:v>0.80713665205985308</c:v>
                </c:pt>
                <c:pt idx="25">
                  <c:v>0.85328917630249634</c:v>
                </c:pt>
                <c:pt idx="26">
                  <c:v>0.84115660609677434</c:v>
                </c:pt>
                <c:pt idx="27">
                  <c:v>0.81959238341078167</c:v>
                </c:pt>
                <c:pt idx="28">
                  <c:v>0.81760058499639854</c:v>
                </c:pt>
                <c:pt idx="29">
                  <c:v>0.83250384568236768</c:v>
                </c:pt>
                <c:pt idx="30">
                  <c:v>0.83147654517088088</c:v>
                </c:pt>
                <c:pt idx="31">
                  <c:v>0.81367084523662925</c:v>
                </c:pt>
                <c:pt idx="32">
                  <c:v>3.321646571392193</c:v>
                </c:pt>
                <c:pt idx="33">
                  <c:v>3.345191618474201</c:v>
                </c:pt>
                <c:pt idx="34">
                  <c:v>2.3799946298706351</c:v>
                </c:pt>
                <c:pt idx="35">
                  <c:v>2.0838955785380682</c:v>
                </c:pt>
                <c:pt idx="36">
                  <c:v>2.069708774518221</c:v>
                </c:pt>
                <c:pt idx="37">
                  <c:v>2.3680523286690009</c:v>
                </c:pt>
                <c:pt idx="38">
                  <c:v>3.3321409395430241</c:v>
                </c:pt>
                <c:pt idx="39">
                  <c:v>3.32756851160666</c:v>
                </c:pt>
                <c:pt idx="40">
                  <c:v>3.3350663352059202</c:v>
                </c:pt>
                <c:pt idx="41">
                  <c:v>3.3238249283982442</c:v>
                </c:pt>
                <c:pt idx="42">
                  <c:v>2.3606729607912711</c:v>
                </c:pt>
                <c:pt idx="43">
                  <c:v>2.070445136446506</c:v>
                </c:pt>
                <c:pt idx="44">
                  <c:v>2.0562105753109789</c:v>
                </c:pt>
                <c:pt idx="45">
                  <c:v>2.3630402809591029</c:v>
                </c:pt>
                <c:pt idx="46">
                  <c:v>3.3131126965512521</c:v>
                </c:pt>
                <c:pt idx="47">
                  <c:v>3.3228114411467691</c:v>
                </c:pt>
                <c:pt idx="48">
                  <c:v>3.3167550482205121</c:v>
                </c:pt>
                <c:pt idx="49">
                  <c:v>3.3462397827766841</c:v>
                </c:pt>
                <c:pt idx="50">
                  <c:v>2.380828963697422</c:v>
                </c:pt>
                <c:pt idx="51">
                  <c:v>2.0759792905882928</c:v>
                </c:pt>
                <c:pt idx="52">
                  <c:v>2.06960169528611</c:v>
                </c:pt>
                <c:pt idx="53">
                  <c:v>2.380371984536759</c:v>
                </c:pt>
                <c:pt idx="54">
                  <c:v>3.3338505119434561</c:v>
                </c:pt>
                <c:pt idx="55">
                  <c:v>3.345551730447915</c:v>
                </c:pt>
                <c:pt idx="56">
                  <c:v>3.3458649356500252</c:v>
                </c:pt>
                <c:pt idx="57">
                  <c:v>3.3459717417717911</c:v>
                </c:pt>
                <c:pt idx="58">
                  <c:v>2.365590847970453</c:v>
                </c:pt>
                <c:pt idx="59">
                  <c:v>2.0849186738487329</c:v>
                </c:pt>
                <c:pt idx="60">
                  <c:v>2.0857166193542072</c:v>
                </c:pt>
                <c:pt idx="61">
                  <c:v>2.3801368102314879</c:v>
                </c:pt>
                <c:pt idx="62">
                  <c:v>3.3134986674180249</c:v>
                </c:pt>
                <c:pt idx="63">
                  <c:v>3.325752202200237</c:v>
                </c:pt>
                <c:pt idx="64">
                  <c:v>0.8313495861017145</c:v>
                </c:pt>
                <c:pt idx="65">
                  <c:v>0.85143972994992512</c:v>
                </c:pt>
                <c:pt idx="66">
                  <c:v>0.84479038183344524</c:v>
                </c:pt>
                <c:pt idx="67">
                  <c:v>0.83156227573053909</c:v>
                </c:pt>
                <c:pt idx="68">
                  <c:v>0.81852103867568071</c:v>
                </c:pt>
                <c:pt idx="69">
                  <c:v>0.85023712740512569</c:v>
                </c:pt>
                <c:pt idx="70">
                  <c:v>0.84886467676842581</c:v>
                </c:pt>
                <c:pt idx="71">
                  <c:v>0.82859668316086754</c:v>
                </c:pt>
                <c:pt idx="72">
                  <c:v>0.81779382063541561</c:v>
                </c:pt>
                <c:pt idx="73">
                  <c:v>0.85801904171239585</c:v>
                </c:pt>
                <c:pt idx="74">
                  <c:v>0.84215615451103076</c:v>
                </c:pt>
                <c:pt idx="75">
                  <c:v>0.83528281723847608</c:v>
                </c:pt>
                <c:pt idx="76">
                  <c:v>0.82031157873570915</c:v>
                </c:pt>
                <c:pt idx="77">
                  <c:v>0.85992699908092618</c:v>
                </c:pt>
                <c:pt idx="78">
                  <c:v>0.86341477913083509</c:v>
                </c:pt>
                <c:pt idx="79">
                  <c:v>0.8282108583371155</c:v>
                </c:pt>
                <c:pt idx="80">
                  <c:v>0.84752221828093754</c:v>
                </c:pt>
                <c:pt idx="81">
                  <c:v>0.82007460125023501</c:v>
                </c:pt>
                <c:pt idx="82">
                  <c:v>0.81794552151113753</c:v>
                </c:pt>
                <c:pt idx="83">
                  <c:v>0.85603520616423334</c:v>
                </c:pt>
                <c:pt idx="84">
                  <c:v>0.84969309165608142</c:v>
                </c:pt>
                <c:pt idx="85">
                  <c:v>0.81008862620219591</c:v>
                </c:pt>
                <c:pt idx="86">
                  <c:v>0.81900874157436188</c:v>
                </c:pt>
                <c:pt idx="87">
                  <c:v>0.85012240888318047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981-4E74-A334-8F8EF93FDDD4}"/>
            </c:ext>
          </c:extLst>
        </c:ser>
        <c:ser>
          <c:idx val="9"/>
          <c:order val="4"/>
          <c:tx>
            <c:strRef>
              <c:f>'Pure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Decorrelation'!$AI$3:$AI$290</c:f>
              <c:numCache>
                <c:formatCode>General</c:formatCode>
                <c:ptCount val="288"/>
                <c:pt idx="0">
                  <c:v>1.590310178382788</c:v>
                </c:pt>
                <c:pt idx="1">
                  <c:v>2.7676634014118462</c:v>
                </c:pt>
                <c:pt idx="2">
                  <c:v>2.7615841855993488</c:v>
                </c:pt>
                <c:pt idx="3">
                  <c:v>1.6224597543827259</c:v>
                </c:pt>
                <c:pt idx="4">
                  <c:v>1.5820139048038979</c:v>
                </c:pt>
                <c:pt idx="5">
                  <c:v>2.7446980098728089</c:v>
                </c:pt>
                <c:pt idx="6">
                  <c:v>2.7531457669683732</c:v>
                </c:pt>
                <c:pt idx="7">
                  <c:v>1.622064984845929</c:v>
                </c:pt>
                <c:pt idx="8">
                  <c:v>1.580800881015602</c:v>
                </c:pt>
                <c:pt idx="9">
                  <c:v>2.6785353220184329</c:v>
                </c:pt>
                <c:pt idx="10">
                  <c:v>2.685556118341629</c:v>
                </c:pt>
                <c:pt idx="11">
                  <c:v>1.6087900595739479</c:v>
                </c:pt>
                <c:pt idx="12">
                  <c:v>1.5956875933683481</c:v>
                </c:pt>
                <c:pt idx="13">
                  <c:v>2.6960248239687639</c:v>
                </c:pt>
                <c:pt idx="14">
                  <c:v>2.7064065601443872</c:v>
                </c:pt>
                <c:pt idx="15">
                  <c:v>1.6279479791643101</c:v>
                </c:pt>
                <c:pt idx="16">
                  <c:v>1.660626683011651</c:v>
                </c:pt>
                <c:pt idx="17">
                  <c:v>2.654991025850177</c:v>
                </c:pt>
                <c:pt idx="18">
                  <c:v>2.6785341493901802</c:v>
                </c:pt>
                <c:pt idx="19">
                  <c:v>1.621091391856317</c:v>
                </c:pt>
                <c:pt idx="20">
                  <c:v>1.645438569004182</c:v>
                </c:pt>
                <c:pt idx="21">
                  <c:v>2.5912609552615322</c:v>
                </c:pt>
                <c:pt idx="22">
                  <c:v>2.595376478391699</c:v>
                </c:pt>
                <c:pt idx="23">
                  <c:v>1.6226057442836459</c:v>
                </c:pt>
                <c:pt idx="24">
                  <c:v>1.627418599021621</c:v>
                </c:pt>
                <c:pt idx="25">
                  <c:v>2.6091572534292942</c:v>
                </c:pt>
                <c:pt idx="26">
                  <c:v>2.6620663964306011</c:v>
                </c:pt>
                <c:pt idx="27">
                  <c:v>1.611234470398631</c:v>
                </c:pt>
                <c:pt idx="28">
                  <c:v>1.6430057262070481</c:v>
                </c:pt>
                <c:pt idx="29">
                  <c:v>2.578274632955436</c:v>
                </c:pt>
                <c:pt idx="30">
                  <c:v>2.605747124156915</c:v>
                </c:pt>
                <c:pt idx="31">
                  <c:v>1.611380851606373</c:v>
                </c:pt>
                <c:pt idx="32">
                  <c:v>3.2373911342117929</c:v>
                </c:pt>
                <c:pt idx="33">
                  <c:v>3.142401665728539</c:v>
                </c:pt>
                <c:pt idx="34">
                  <c:v>26.768449348583822</c:v>
                </c:pt>
                <c:pt idx="35">
                  <c:v>1.846502047555987</c:v>
                </c:pt>
                <c:pt idx="36">
                  <c:v>1.907070289552212</c:v>
                </c:pt>
                <c:pt idx="37">
                  <c:v>26.21937570337905</c:v>
                </c:pt>
                <c:pt idx="38">
                  <c:v>3.0500555520411581</c:v>
                </c:pt>
                <c:pt idx="39">
                  <c:v>3.187829932023305</c:v>
                </c:pt>
                <c:pt idx="40">
                  <c:v>3.193398076773156</c:v>
                </c:pt>
                <c:pt idx="41">
                  <c:v>3.099968563439325</c:v>
                </c:pt>
                <c:pt idx="42">
                  <c:v>26.792581088817681</c:v>
                </c:pt>
                <c:pt idx="43">
                  <c:v>1.7927982726483609</c:v>
                </c:pt>
                <c:pt idx="44">
                  <c:v>1.852838304033503</c:v>
                </c:pt>
                <c:pt idx="45">
                  <c:v>26.463199632789479</c:v>
                </c:pt>
                <c:pt idx="46">
                  <c:v>2.9778127319877972</c:v>
                </c:pt>
                <c:pt idx="47">
                  <c:v>3.115988283581101</c:v>
                </c:pt>
                <c:pt idx="48">
                  <c:v>3.145584889431484</c:v>
                </c:pt>
                <c:pt idx="49">
                  <c:v>3.09735500466777</c:v>
                </c:pt>
                <c:pt idx="50">
                  <c:v>26.349465090746531</c:v>
                </c:pt>
                <c:pt idx="51">
                  <c:v>1.784270713559817</c:v>
                </c:pt>
                <c:pt idx="52">
                  <c:v>1.8588174800621351</c:v>
                </c:pt>
                <c:pt idx="53">
                  <c:v>26.02757119539892</c:v>
                </c:pt>
                <c:pt idx="54">
                  <c:v>2.977969241014216</c:v>
                </c:pt>
                <c:pt idx="55">
                  <c:v>3.1256444543949331</c:v>
                </c:pt>
                <c:pt idx="56">
                  <c:v>3.1918162880116139</c:v>
                </c:pt>
                <c:pt idx="57">
                  <c:v>3.155200865375809</c:v>
                </c:pt>
                <c:pt idx="58">
                  <c:v>26.784060043550561</c:v>
                </c:pt>
                <c:pt idx="59">
                  <c:v>1.8107808386674149</c:v>
                </c:pt>
                <c:pt idx="60">
                  <c:v>1.874859538825695</c:v>
                </c:pt>
                <c:pt idx="61">
                  <c:v>26.1244102290133</c:v>
                </c:pt>
                <c:pt idx="62">
                  <c:v>2.993091125728097</c:v>
                </c:pt>
                <c:pt idx="63">
                  <c:v>3.137873988505453</c:v>
                </c:pt>
                <c:pt idx="64">
                  <c:v>1.5995941481785849</c:v>
                </c:pt>
                <c:pt idx="65">
                  <c:v>2.7440839817631062</c:v>
                </c:pt>
                <c:pt idx="66">
                  <c:v>2.6848694164538758</c:v>
                </c:pt>
                <c:pt idx="67">
                  <c:v>1.5530759824556299</c:v>
                </c:pt>
                <c:pt idx="68">
                  <c:v>1.5864441740093751</c:v>
                </c:pt>
                <c:pt idx="69">
                  <c:v>2.7225808812072501</c:v>
                </c:pt>
                <c:pt idx="70">
                  <c:v>2.6777385083143601</c:v>
                </c:pt>
                <c:pt idx="71">
                  <c:v>1.5483700520126149</c:v>
                </c:pt>
                <c:pt idx="72">
                  <c:v>0.93504711439600219</c:v>
                </c:pt>
                <c:pt idx="73">
                  <c:v>4.5590342648094522</c:v>
                </c:pt>
                <c:pt idx="74">
                  <c:v>4.5373499033972617</c:v>
                </c:pt>
                <c:pt idx="75">
                  <c:v>0.92886691418243572</c:v>
                </c:pt>
                <c:pt idx="76">
                  <c:v>0.93149509680224585</c:v>
                </c:pt>
                <c:pt idx="77">
                  <c:v>4.5686173576163132</c:v>
                </c:pt>
                <c:pt idx="78">
                  <c:v>4.5437485114089213</c:v>
                </c:pt>
                <c:pt idx="79">
                  <c:v>0.91730007219593968</c:v>
                </c:pt>
                <c:pt idx="80">
                  <c:v>4.3114833782543416</c:v>
                </c:pt>
                <c:pt idx="81">
                  <c:v>1.061462670564651</c:v>
                </c:pt>
                <c:pt idx="82">
                  <c:v>0.9712284808396362</c:v>
                </c:pt>
                <c:pt idx="83">
                  <c:v>4.2922219684580343</c:v>
                </c:pt>
                <c:pt idx="84">
                  <c:v>4.2498154197935936</c:v>
                </c:pt>
                <c:pt idx="85">
                  <c:v>1.050316814624239</c:v>
                </c:pt>
                <c:pt idx="86">
                  <c:v>0.96679428962524983</c:v>
                </c:pt>
                <c:pt idx="87">
                  <c:v>4.1640871648094624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981-4E74-A334-8F8EF93FD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Decorrelation'!$N$3:$N$290</c:f>
              <c:numCache>
                <c:formatCode>General</c:formatCode>
                <c:ptCount val="288"/>
                <c:pt idx="0">
                  <c:v>546106.19999999995</c:v>
                </c:pt>
                <c:pt idx="1">
                  <c:v>867067.8</c:v>
                </c:pt>
                <c:pt idx="2">
                  <c:v>871788.2</c:v>
                </c:pt>
                <c:pt idx="3">
                  <c:v>562577.4</c:v>
                </c:pt>
                <c:pt idx="4">
                  <c:v>546106.19999999995</c:v>
                </c:pt>
                <c:pt idx="5">
                  <c:v>867067.8</c:v>
                </c:pt>
                <c:pt idx="6">
                  <c:v>871788.2</c:v>
                </c:pt>
                <c:pt idx="7">
                  <c:v>562577.4</c:v>
                </c:pt>
                <c:pt idx="8">
                  <c:v>546106.19999999995</c:v>
                </c:pt>
                <c:pt idx="9">
                  <c:v>867067.8</c:v>
                </c:pt>
                <c:pt idx="10">
                  <c:v>871788.2</c:v>
                </c:pt>
                <c:pt idx="11">
                  <c:v>562577.4</c:v>
                </c:pt>
                <c:pt idx="12">
                  <c:v>546106.19999999995</c:v>
                </c:pt>
                <c:pt idx="13">
                  <c:v>867067.8</c:v>
                </c:pt>
                <c:pt idx="14">
                  <c:v>871788.2</c:v>
                </c:pt>
                <c:pt idx="15">
                  <c:v>562577.4</c:v>
                </c:pt>
                <c:pt idx="16">
                  <c:v>679321.8</c:v>
                </c:pt>
                <c:pt idx="17">
                  <c:v>808562</c:v>
                </c:pt>
                <c:pt idx="18">
                  <c:v>822661.4</c:v>
                </c:pt>
                <c:pt idx="19">
                  <c:v>670340.6</c:v>
                </c:pt>
                <c:pt idx="20">
                  <c:v>679321.8</c:v>
                </c:pt>
                <c:pt idx="21">
                  <c:v>808562</c:v>
                </c:pt>
                <c:pt idx="22">
                  <c:v>822661.4</c:v>
                </c:pt>
                <c:pt idx="23">
                  <c:v>670340.6</c:v>
                </c:pt>
                <c:pt idx="24">
                  <c:v>679321.8</c:v>
                </c:pt>
                <c:pt idx="25">
                  <c:v>808562</c:v>
                </c:pt>
                <c:pt idx="26">
                  <c:v>822661.4</c:v>
                </c:pt>
                <c:pt idx="27">
                  <c:v>670340.6</c:v>
                </c:pt>
                <c:pt idx="28">
                  <c:v>679321.8</c:v>
                </c:pt>
                <c:pt idx="29">
                  <c:v>808562</c:v>
                </c:pt>
                <c:pt idx="30">
                  <c:v>822661.4</c:v>
                </c:pt>
                <c:pt idx="31">
                  <c:v>670340.6</c:v>
                </c:pt>
                <c:pt idx="32">
                  <c:v>3141644</c:v>
                </c:pt>
                <c:pt idx="33">
                  <c:v>2969514</c:v>
                </c:pt>
                <c:pt idx="34">
                  <c:v>8539019.1999999993</c:v>
                </c:pt>
                <c:pt idx="35">
                  <c:v>831542.2</c:v>
                </c:pt>
                <c:pt idx="36">
                  <c:v>846741</c:v>
                </c:pt>
                <c:pt idx="37">
                  <c:v>8705901.4000000004</c:v>
                </c:pt>
                <c:pt idx="38">
                  <c:v>2908400.6</c:v>
                </c:pt>
                <c:pt idx="39">
                  <c:v>2976245.4</c:v>
                </c:pt>
                <c:pt idx="40">
                  <c:v>3141644</c:v>
                </c:pt>
                <c:pt idx="41">
                  <c:v>2969514</c:v>
                </c:pt>
                <c:pt idx="42">
                  <c:v>8539019.1999999993</c:v>
                </c:pt>
                <c:pt idx="43">
                  <c:v>831542.2</c:v>
                </c:pt>
                <c:pt idx="44">
                  <c:v>846741</c:v>
                </c:pt>
                <c:pt idx="45">
                  <c:v>8705901.4000000004</c:v>
                </c:pt>
                <c:pt idx="46">
                  <c:v>2908400.6</c:v>
                </c:pt>
                <c:pt idx="47">
                  <c:v>2976245.4</c:v>
                </c:pt>
                <c:pt idx="48">
                  <c:v>3141644</c:v>
                </c:pt>
                <c:pt idx="49">
                  <c:v>2969514</c:v>
                </c:pt>
                <c:pt idx="50">
                  <c:v>8539019.1999999993</c:v>
                </c:pt>
                <c:pt idx="51">
                  <c:v>831542.2</c:v>
                </c:pt>
                <c:pt idx="52">
                  <c:v>846741</c:v>
                </c:pt>
                <c:pt idx="53">
                  <c:v>8705901.4000000004</c:v>
                </c:pt>
                <c:pt idx="54">
                  <c:v>2908400.6</c:v>
                </c:pt>
                <c:pt idx="55">
                  <c:v>2976245.4</c:v>
                </c:pt>
                <c:pt idx="56">
                  <c:v>3141644</c:v>
                </c:pt>
                <c:pt idx="57">
                  <c:v>2969514</c:v>
                </c:pt>
                <c:pt idx="58">
                  <c:v>8539019.1999999993</c:v>
                </c:pt>
                <c:pt idx="59">
                  <c:v>831542.2</c:v>
                </c:pt>
                <c:pt idx="60">
                  <c:v>846741</c:v>
                </c:pt>
                <c:pt idx="61">
                  <c:v>8705901.4000000004</c:v>
                </c:pt>
                <c:pt idx="62">
                  <c:v>2908400.6</c:v>
                </c:pt>
                <c:pt idx="63">
                  <c:v>2976245.4</c:v>
                </c:pt>
                <c:pt idx="64">
                  <c:v>571614.4</c:v>
                </c:pt>
                <c:pt idx="65">
                  <c:v>904547.2</c:v>
                </c:pt>
                <c:pt idx="66">
                  <c:v>891256.4</c:v>
                </c:pt>
                <c:pt idx="67">
                  <c:v>578045.6</c:v>
                </c:pt>
                <c:pt idx="68">
                  <c:v>571614.4</c:v>
                </c:pt>
                <c:pt idx="69">
                  <c:v>904547.2</c:v>
                </c:pt>
                <c:pt idx="70">
                  <c:v>891256.4</c:v>
                </c:pt>
                <c:pt idx="71">
                  <c:v>578045.6</c:v>
                </c:pt>
                <c:pt idx="72">
                  <c:v>350362.2</c:v>
                </c:pt>
                <c:pt idx="73">
                  <c:v>1312704.8</c:v>
                </c:pt>
                <c:pt idx="74">
                  <c:v>1350109.6</c:v>
                </c:pt>
                <c:pt idx="75">
                  <c:v>361896.4</c:v>
                </c:pt>
                <c:pt idx="76">
                  <c:v>350362.2</c:v>
                </c:pt>
                <c:pt idx="77">
                  <c:v>1312704.8</c:v>
                </c:pt>
                <c:pt idx="78">
                  <c:v>1350109.6</c:v>
                </c:pt>
                <c:pt idx="79">
                  <c:v>361896.4</c:v>
                </c:pt>
                <c:pt idx="80">
                  <c:v>1270270.3999999999</c:v>
                </c:pt>
                <c:pt idx="81">
                  <c:v>418737.2</c:v>
                </c:pt>
                <c:pt idx="82">
                  <c:v>392125</c:v>
                </c:pt>
                <c:pt idx="83">
                  <c:v>1263909.8</c:v>
                </c:pt>
                <c:pt idx="84">
                  <c:v>1270270.3999999999</c:v>
                </c:pt>
                <c:pt idx="85">
                  <c:v>418737.2</c:v>
                </c:pt>
                <c:pt idx="86">
                  <c:v>392125</c:v>
                </c:pt>
                <c:pt idx="87">
                  <c:v>1263909.8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50-4B53-9593-CF55EE67F012}"/>
            </c:ext>
          </c:extLst>
        </c:ser>
        <c:ser>
          <c:idx val="3"/>
          <c:order val="1"/>
          <c:tx>
            <c:strRef>
              <c:f>'Pure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Decorrelation'!$Q$3:$Q$290</c:f>
              <c:numCache>
                <c:formatCode>General</c:formatCode>
                <c:ptCount val="288"/>
                <c:pt idx="0">
                  <c:v>279021.40000000002</c:v>
                </c:pt>
                <c:pt idx="1">
                  <c:v>1434862.8</c:v>
                </c:pt>
                <c:pt idx="2">
                  <c:v>1476420.2</c:v>
                </c:pt>
                <c:pt idx="3">
                  <c:v>288646.59999999998</c:v>
                </c:pt>
                <c:pt idx="4">
                  <c:v>279021.40000000002</c:v>
                </c:pt>
                <c:pt idx="5">
                  <c:v>1434862.8</c:v>
                </c:pt>
                <c:pt idx="6">
                  <c:v>1476420.2</c:v>
                </c:pt>
                <c:pt idx="7">
                  <c:v>288646.59999999998</c:v>
                </c:pt>
                <c:pt idx="8">
                  <c:v>279021.40000000002</c:v>
                </c:pt>
                <c:pt idx="9">
                  <c:v>1434862.8</c:v>
                </c:pt>
                <c:pt idx="10">
                  <c:v>1476420.2</c:v>
                </c:pt>
                <c:pt idx="11">
                  <c:v>288646.59999999998</c:v>
                </c:pt>
                <c:pt idx="12">
                  <c:v>279021.40000000002</c:v>
                </c:pt>
                <c:pt idx="13">
                  <c:v>1434862.8</c:v>
                </c:pt>
                <c:pt idx="14">
                  <c:v>1476420.2</c:v>
                </c:pt>
                <c:pt idx="15">
                  <c:v>288646.59999999998</c:v>
                </c:pt>
                <c:pt idx="16">
                  <c:v>311309.2</c:v>
                </c:pt>
                <c:pt idx="17">
                  <c:v>1222383</c:v>
                </c:pt>
                <c:pt idx="18">
                  <c:v>1162098.3999999999</c:v>
                </c:pt>
                <c:pt idx="19">
                  <c:v>313021</c:v>
                </c:pt>
                <c:pt idx="20">
                  <c:v>311309.2</c:v>
                </c:pt>
                <c:pt idx="21">
                  <c:v>1222383</c:v>
                </c:pt>
                <c:pt idx="22">
                  <c:v>1162098.3999999999</c:v>
                </c:pt>
                <c:pt idx="23">
                  <c:v>313021</c:v>
                </c:pt>
                <c:pt idx="24">
                  <c:v>311309.2</c:v>
                </c:pt>
                <c:pt idx="25">
                  <c:v>1222383</c:v>
                </c:pt>
                <c:pt idx="26">
                  <c:v>1162098.3999999999</c:v>
                </c:pt>
                <c:pt idx="27">
                  <c:v>313021</c:v>
                </c:pt>
                <c:pt idx="28">
                  <c:v>311309.2</c:v>
                </c:pt>
                <c:pt idx="29">
                  <c:v>1222383</c:v>
                </c:pt>
                <c:pt idx="30">
                  <c:v>1162098.3999999999</c:v>
                </c:pt>
                <c:pt idx="31">
                  <c:v>313021</c:v>
                </c:pt>
                <c:pt idx="32">
                  <c:v>1589853.6</c:v>
                </c:pt>
                <c:pt idx="33">
                  <c:v>1726364.2</c:v>
                </c:pt>
                <c:pt idx="34">
                  <c:v>15574614.4</c:v>
                </c:pt>
                <c:pt idx="35">
                  <c:v>557237.80000000005</c:v>
                </c:pt>
                <c:pt idx="36">
                  <c:v>615730.19999999995</c:v>
                </c:pt>
                <c:pt idx="37">
                  <c:v>15846642.800000001</c:v>
                </c:pt>
                <c:pt idx="38">
                  <c:v>1498953.6</c:v>
                </c:pt>
                <c:pt idx="39">
                  <c:v>1743176.2</c:v>
                </c:pt>
                <c:pt idx="40">
                  <c:v>1589853.6</c:v>
                </c:pt>
                <c:pt idx="41">
                  <c:v>1726364.2</c:v>
                </c:pt>
                <c:pt idx="42">
                  <c:v>15574614.4</c:v>
                </c:pt>
                <c:pt idx="43">
                  <c:v>557237.80000000005</c:v>
                </c:pt>
                <c:pt idx="44">
                  <c:v>615730.19999999995</c:v>
                </c:pt>
                <c:pt idx="45">
                  <c:v>15846642.800000001</c:v>
                </c:pt>
                <c:pt idx="46">
                  <c:v>1498953.6</c:v>
                </c:pt>
                <c:pt idx="47">
                  <c:v>1743176.2</c:v>
                </c:pt>
                <c:pt idx="48">
                  <c:v>1589853.6</c:v>
                </c:pt>
                <c:pt idx="49">
                  <c:v>1726364.2</c:v>
                </c:pt>
                <c:pt idx="50">
                  <c:v>15574614.4</c:v>
                </c:pt>
                <c:pt idx="51">
                  <c:v>557237.80000000005</c:v>
                </c:pt>
                <c:pt idx="52">
                  <c:v>615730.19999999995</c:v>
                </c:pt>
                <c:pt idx="53">
                  <c:v>15846642.800000001</c:v>
                </c:pt>
                <c:pt idx="54">
                  <c:v>1498953.6</c:v>
                </c:pt>
                <c:pt idx="55">
                  <c:v>1743176.2</c:v>
                </c:pt>
                <c:pt idx="56">
                  <c:v>1589853.6</c:v>
                </c:pt>
                <c:pt idx="57">
                  <c:v>1726364.2</c:v>
                </c:pt>
                <c:pt idx="58">
                  <c:v>15574614.4</c:v>
                </c:pt>
                <c:pt idx="59">
                  <c:v>557237.80000000005</c:v>
                </c:pt>
                <c:pt idx="60">
                  <c:v>615730.19999999995</c:v>
                </c:pt>
                <c:pt idx="61">
                  <c:v>15846642.800000001</c:v>
                </c:pt>
                <c:pt idx="62">
                  <c:v>1498953.6</c:v>
                </c:pt>
                <c:pt idx="63">
                  <c:v>1743176.2</c:v>
                </c:pt>
                <c:pt idx="64">
                  <c:v>297856.59999999998</c:v>
                </c:pt>
                <c:pt idx="65">
                  <c:v>1426750.8</c:v>
                </c:pt>
                <c:pt idx="66">
                  <c:v>1403059</c:v>
                </c:pt>
                <c:pt idx="67">
                  <c:v>304470.2</c:v>
                </c:pt>
                <c:pt idx="68">
                  <c:v>297856.59999999998</c:v>
                </c:pt>
                <c:pt idx="69">
                  <c:v>1426750.8</c:v>
                </c:pt>
                <c:pt idx="70">
                  <c:v>1403059</c:v>
                </c:pt>
                <c:pt idx="71">
                  <c:v>304470.2</c:v>
                </c:pt>
                <c:pt idx="72">
                  <c:v>235189.4</c:v>
                </c:pt>
                <c:pt idx="73">
                  <c:v>2964600.6</c:v>
                </c:pt>
                <c:pt idx="74">
                  <c:v>2900064.2</c:v>
                </c:pt>
                <c:pt idx="75">
                  <c:v>230349.4</c:v>
                </c:pt>
                <c:pt idx="76">
                  <c:v>235189.4</c:v>
                </c:pt>
                <c:pt idx="77">
                  <c:v>2964600.6</c:v>
                </c:pt>
                <c:pt idx="78">
                  <c:v>2900064.2</c:v>
                </c:pt>
                <c:pt idx="79">
                  <c:v>230349.4</c:v>
                </c:pt>
                <c:pt idx="80">
                  <c:v>3079201.8</c:v>
                </c:pt>
                <c:pt idx="81">
                  <c:v>304835.59999999998</c:v>
                </c:pt>
                <c:pt idx="82">
                  <c:v>297072.59999999998</c:v>
                </c:pt>
                <c:pt idx="83">
                  <c:v>3028225.6</c:v>
                </c:pt>
                <c:pt idx="84">
                  <c:v>3079201.8</c:v>
                </c:pt>
                <c:pt idx="85">
                  <c:v>304835.59999999998</c:v>
                </c:pt>
                <c:pt idx="86">
                  <c:v>297072.59999999998</c:v>
                </c:pt>
                <c:pt idx="87">
                  <c:v>3028225.6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50-4B53-9593-CF55EE67F012}"/>
            </c:ext>
          </c:extLst>
        </c:ser>
        <c:ser>
          <c:idx val="5"/>
          <c:order val="2"/>
          <c:tx>
            <c:strRef>
              <c:f>'Pure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Decorrelation'!$S$3:$S$290</c:f>
              <c:numCache>
                <c:formatCode>General</c:formatCode>
                <c:ptCount val="288"/>
                <c:pt idx="0">
                  <c:v>126105.60000000001</c:v>
                </c:pt>
                <c:pt idx="1">
                  <c:v>928338</c:v>
                </c:pt>
                <c:pt idx="2">
                  <c:v>948870.8</c:v>
                </c:pt>
                <c:pt idx="3">
                  <c:v>119639.2</c:v>
                </c:pt>
                <c:pt idx="4">
                  <c:v>126105.60000000001</c:v>
                </c:pt>
                <c:pt idx="5">
                  <c:v>928338</c:v>
                </c:pt>
                <c:pt idx="6">
                  <c:v>948870.8</c:v>
                </c:pt>
                <c:pt idx="7">
                  <c:v>119639.2</c:v>
                </c:pt>
                <c:pt idx="8">
                  <c:v>126105.60000000001</c:v>
                </c:pt>
                <c:pt idx="9">
                  <c:v>928338</c:v>
                </c:pt>
                <c:pt idx="10">
                  <c:v>948870.8</c:v>
                </c:pt>
                <c:pt idx="11">
                  <c:v>119639.2</c:v>
                </c:pt>
                <c:pt idx="12">
                  <c:v>126105.60000000001</c:v>
                </c:pt>
                <c:pt idx="13">
                  <c:v>928338</c:v>
                </c:pt>
                <c:pt idx="14">
                  <c:v>948870.8</c:v>
                </c:pt>
                <c:pt idx="15">
                  <c:v>119639.2</c:v>
                </c:pt>
                <c:pt idx="16">
                  <c:v>174079.8</c:v>
                </c:pt>
                <c:pt idx="17">
                  <c:v>826031.8</c:v>
                </c:pt>
                <c:pt idx="18">
                  <c:v>830047.8</c:v>
                </c:pt>
                <c:pt idx="19">
                  <c:v>179476</c:v>
                </c:pt>
                <c:pt idx="20">
                  <c:v>174079.8</c:v>
                </c:pt>
                <c:pt idx="21">
                  <c:v>826031.8</c:v>
                </c:pt>
                <c:pt idx="22">
                  <c:v>830047.8</c:v>
                </c:pt>
                <c:pt idx="23">
                  <c:v>179476</c:v>
                </c:pt>
                <c:pt idx="24">
                  <c:v>174079.8</c:v>
                </c:pt>
                <c:pt idx="25">
                  <c:v>826031.8</c:v>
                </c:pt>
                <c:pt idx="26">
                  <c:v>830047.8</c:v>
                </c:pt>
                <c:pt idx="27">
                  <c:v>179476</c:v>
                </c:pt>
                <c:pt idx="28">
                  <c:v>174079.8</c:v>
                </c:pt>
                <c:pt idx="29">
                  <c:v>826031.8</c:v>
                </c:pt>
                <c:pt idx="30">
                  <c:v>830047.8</c:v>
                </c:pt>
                <c:pt idx="31">
                  <c:v>179476</c:v>
                </c:pt>
                <c:pt idx="32">
                  <c:v>1845855.4</c:v>
                </c:pt>
                <c:pt idx="33">
                  <c:v>1863090.4</c:v>
                </c:pt>
                <c:pt idx="34">
                  <c:v>9133539.4000000004</c:v>
                </c:pt>
                <c:pt idx="35">
                  <c:v>266482.59999999998</c:v>
                </c:pt>
                <c:pt idx="36">
                  <c:v>276876.40000000002</c:v>
                </c:pt>
                <c:pt idx="37">
                  <c:v>9286908.4000000004</c:v>
                </c:pt>
                <c:pt idx="38">
                  <c:v>1830577</c:v>
                </c:pt>
                <c:pt idx="39">
                  <c:v>1789258.8</c:v>
                </c:pt>
                <c:pt idx="40">
                  <c:v>1845855.4</c:v>
                </c:pt>
                <c:pt idx="41">
                  <c:v>1863090.4</c:v>
                </c:pt>
                <c:pt idx="42">
                  <c:v>9133539.4000000004</c:v>
                </c:pt>
                <c:pt idx="43">
                  <c:v>266482.59999999998</c:v>
                </c:pt>
                <c:pt idx="44">
                  <c:v>276876.40000000002</c:v>
                </c:pt>
                <c:pt idx="45">
                  <c:v>9286908.4000000004</c:v>
                </c:pt>
                <c:pt idx="46">
                  <c:v>1830577</c:v>
                </c:pt>
                <c:pt idx="47">
                  <c:v>1789258.8</c:v>
                </c:pt>
                <c:pt idx="48">
                  <c:v>1845855.4</c:v>
                </c:pt>
                <c:pt idx="49">
                  <c:v>1863090.4</c:v>
                </c:pt>
                <c:pt idx="50">
                  <c:v>9133539.4000000004</c:v>
                </c:pt>
                <c:pt idx="51">
                  <c:v>266482.59999999998</c:v>
                </c:pt>
                <c:pt idx="52">
                  <c:v>276876.40000000002</c:v>
                </c:pt>
                <c:pt idx="53">
                  <c:v>9286908.4000000004</c:v>
                </c:pt>
                <c:pt idx="54">
                  <c:v>1830577</c:v>
                </c:pt>
                <c:pt idx="55">
                  <c:v>1789258.8</c:v>
                </c:pt>
                <c:pt idx="56">
                  <c:v>1845855.4</c:v>
                </c:pt>
                <c:pt idx="57">
                  <c:v>1863090.4</c:v>
                </c:pt>
                <c:pt idx="58">
                  <c:v>9133539.4000000004</c:v>
                </c:pt>
                <c:pt idx="59">
                  <c:v>266482.59999999998</c:v>
                </c:pt>
                <c:pt idx="60">
                  <c:v>276876.40000000002</c:v>
                </c:pt>
                <c:pt idx="61">
                  <c:v>9286908.4000000004</c:v>
                </c:pt>
                <c:pt idx="62">
                  <c:v>1830577</c:v>
                </c:pt>
                <c:pt idx="63">
                  <c:v>1789258.8</c:v>
                </c:pt>
                <c:pt idx="64">
                  <c:v>133426</c:v>
                </c:pt>
                <c:pt idx="65">
                  <c:v>997481</c:v>
                </c:pt>
                <c:pt idx="66">
                  <c:v>994919.4</c:v>
                </c:pt>
                <c:pt idx="67">
                  <c:v>132558.6</c:v>
                </c:pt>
                <c:pt idx="68">
                  <c:v>133426</c:v>
                </c:pt>
                <c:pt idx="69">
                  <c:v>997481</c:v>
                </c:pt>
                <c:pt idx="70">
                  <c:v>994919.4</c:v>
                </c:pt>
                <c:pt idx="71">
                  <c:v>132558.6</c:v>
                </c:pt>
                <c:pt idx="72">
                  <c:v>56150.6</c:v>
                </c:pt>
                <c:pt idx="73">
                  <c:v>1857211.6</c:v>
                </c:pt>
                <c:pt idx="74">
                  <c:v>1843907.8</c:v>
                </c:pt>
                <c:pt idx="75">
                  <c:v>54937.8</c:v>
                </c:pt>
                <c:pt idx="76">
                  <c:v>56150.6</c:v>
                </c:pt>
                <c:pt idx="77">
                  <c:v>1857211.6</c:v>
                </c:pt>
                <c:pt idx="78">
                  <c:v>1843907.8</c:v>
                </c:pt>
                <c:pt idx="79">
                  <c:v>54937.8</c:v>
                </c:pt>
                <c:pt idx="80">
                  <c:v>1769772.8</c:v>
                </c:pt>
                <c:pt idx="81">
                  <c:v>108897</c:v>
                </c:pt>
                <c:pt idx="82">
                  <c:v>111121.4</c:v>
                </c:pt>
                <c:pt idx="83">
                  <c:v>1766585.8</c:v>
                </c:pt>
                <c:pt idx="84">
                  <c:v>1769772.8</c:v>
                </c:pt>
                <c:pt idx="85">
                  <c:v>108897</c:v>
                </c:pt>
                <c:pt idx="86">
                  <c:v>111121.4</c:v>
                </c:pt>
                <c:pt idx="87">
                  <c:v>1766585.8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50-4B53-9593-CF55EE67F012}"/>
            </c:ext>
          </c:extLst>
        </c:ser>
        <c:ser>
          <c:idx val="7"/>
          <c:order val="3"/>
          <c:tx>
            <c:strRef>
              <c:f>'Pure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Decorrelation'!$U$3:$U$290</c:f>
              <c:numCache>
                <c:formatCode>General</c:formatCode>
                <c:ptCount val="288"/>
                <c:pt idx="0">
                  <c:v>2286809.6</c:v>
                </c:pt>
                <c:pt idx="1">
                  <c:v>2332242</c:v>
                </c:pt>
                <c:pt idx="2">
                  <c:v>2338180.7999999998</c:v>
                </c:pt>
                <c:pt idx="3">
                  <c:v>2284802.2000000002</c:v>
                </c:pt>
                <c:pt idx="4">
                  <c:v>2286809.6</c:v>
                </c:pt>
                <c:pt idx="5">
                  <c:v>2332242</c:v>
                </c:pt>
                <c:pt idx="6">
                  <c:v>2338180.7999999998</c:v>
                </c:pt>
                <c:pt idx="7">
                  <c:v>2284802.2000000002</c:v>
                </c:pt>
                <c:pt idx="8">
                  <c:v>2286809.6</c:v>
                </c:pt>
                <c:pt idx="9">
                  <c:v>2332242</c:v>
                </c:pt>
                <c:pt idx="10">
                  <c:v>2338180.7999999998</c:v>
                </c:pt>
                <c:pt idx="11">
                  <c:v>2284802.2000000002</c:v>
                </c:pt>
                <c:pt idx="12">
                  <c:v>2286809.6</c:v>
                </c:pt>
                <c:pt idx="13">
                  <c:v>2332242</c:v>
                </c:pt>
                <c:pt idx="14">
                  <c:v>2338180.7999999998</c:v>
                </c:pt>
                <c:pt idx="15">
                  <c:v>2284802.2000000002</c:v>
                </c:pt>
                <c:pt idx="16">
                  <c:v>2278906.4</c:v>
                </c:pt>
                <c:pt idx="17">
                  <c:v>2327938.2000000002</c:v>
                </c:pt>
                <c:pt idx="18">
                  <c:v>2328609.6</c:v>
                </c:pt>
                <c:pt idx="19">
                  <c:v>2284009.2000000002</c:v>
                </c:pt>
                <c:pt idx="20">
                  <c:v>2278906.4</c:v>
                </c:pt>
                <c:pt idx="21">
                  <c:v>2327938.2000000002</c:v>
                </c:pt>
                <c:pt idx="22">
                  <c:v>2328609.6</c:v>
                </c:pt>
                <c:pt idx="23">
                  <c:v>2284009.2000000002</c:v>
                </c:pt>
                <c:pt idx="24">
                  <c:v>2278906.4</c:v>
                </c:pt>
                <c:pt idx="25">
                  <c:v>2327938.2000000002</c:v>
                </c:pt>
                <c:pt idx="26">
                  <c:v>2328609.6</c:v>
                </c:pt>
                <c:pt idx="27">
                  <c:v>2284009.2000000002</c:v>
                </c:pt>
                <c:pt idx="28">
                  <c:v>2278906.4</c:v>
                </c:pt>
                <c:pt idx="29">
                  <c:v>2327938.2000000002</c:v>
                </c:pt>
                <c:pt idx="30">
                  <c:v>2328609.6</c:v>
                </c:pt>
                <c:pt idx="31">
                  <c:v>2284009.2000000002</c:v>
                </c:pt>
                <c:pt idx="32">
                  <c:v>5116624.4000000004</c:v>
                </c:pt>
                <c:pt idx="33">
                  <c:v>5135157.4000000004</c:v>
                </c:pt>
                <c:pt idx="34">
                  <c:v>3724242.8</c:v>
                </c:pt>
                <c:pt idx="35">
                  <c:v>3287693</c:v>
                </c:pt>
                <c:pt idx="36">
                  <c:v>3288037.2</c:v>
                </c:pt>
                <c:pt idx="37">
                  <c:v>3737101</c:v>
                </c:pt>
                <c:pt idx="38">
                  <c:v>5122122.5999999996</c:v>
                </c:pt>
                <c:pt idx="39">
                  <c:v>5118076.4000000004</c:v>
                </c:pt>
                <c:pt idx="40">
                  <c:v>5116624.4000000004</c:v>
                </c:pt>
                <c:pt idx="41">
                  <c:v>5135157.4000000004</c:v>
                </c:pt>
                <c:pt idx="42">
                  <c:v>3724242.8</c:v>
                </c:pt>
                <c:pt idx="43">
                  <c:v>3287693</c:v>
                </c:pt>
                <c:pt idx="44">
                  <c:v>3288037.2</c:v>
                </c:pt>
                <c:pt idx="45">
                  <c:v>3737101</c:v>
                </c:pt>
                <c:pt idx="46">
                  <c:v>5122122.5999999996</c:v>
                </c:pt>
                <c:pt idx="47">
                  <c:v>5118076.4000000004</c:v>
                </c:pt>
                <c:pt idx="48">
                  <c:v>5116624.4000000004</c:v>
                </c:pt>
                <c:pt idx="49">
                  <c:v>5135157.4000000004</c:v>
                </c:pt>
                <c:pt idx="50">
                  <c:v>3724242.8</c:v>
                </c:pt>
                <c:pt idx="51">
                  <c:v>3287693</c:v>
                </c:pt>
                <c:pt idx="52">
                  <c:v>3288037.2</c:v>
                </c:pt>
                <c:pt idx="53">
                  <c:v>3737101</c:v>
                </c:pt>
                <c:pt idx="54">
                  <c:v>5122122.5999999996</c:v>
                </c:pt>
                <c:pt idx="55">
                  <c:v>5118076.4000000004</c:v>
                </c:pt>
                <c:pt idx="56">
                  <c:v>5116624.4000000004</c:v>
                </c:pt>
                <c:pt idx="57">
                  <c:v>5135157.4000000004</c:v>
                </c:pt>
                <c:pt idx="58">
                  <c:v>3724242.8</c:v>
                </c:pt>
                <c:pt idx="59">
                  <c:v>3287693</c:v>
                </c:pt>
                <c:pt idx="60">
                  <c:v>3288037.2</c:v>
                </c:pt>
                <c:pt idx="61">
                  <c:v>3737101</c:v>
                </c:pt>
                <c:pt idx="62">
                  <c:v>5122122.5999999996</c:v>
                </c:pt>
                <c:pt idx="63">
                  <c:v>5118076.4000000004</c:v>
                </c:pt>
                <c:pt idx="64">
                  <c:v>2284948.6</c:v>
                </c:pt>
                <c:pt idx="65">
                  <c:v>2337225.7999999998</c:v>
                </c:pt>
                <c:pt idx="66">
                  <c:v>2330649.4</c:v>
                </c:pt>
                <c:pt idx="67">
                  <c:v>2284861.6</c:v>
                </c:pt>
                <c:pt idx="68">
                  <c:v>2284948.6</c:v>
                </c:pt>
                <c:pt idx="69">
                  <c:v>2337225.7999999998</c:v>
                </c:pt>
                <c:pt idx="70">
                  <c:v>2330649.4</c:v>
                </c:pt>
                <c:pt idx="71">
                  <c:v>2284861.6</c:v>
                </c:pt>
                <c:pt idx="72">
                  <c:v>2272996</c:v>
                </c:pt>
                <c:pt idx="73">
                  <c:v>2336982.4</c:v>
                </c:pt>
                <c:pt idx="74">
                  <c:v>2333202</c:v>
                </c:pt>
                <c:pt idx="75">
                  <c:v>2270690.7999999998</c:v>
                </c:pt>
                <c:pt idx="76">
                  <c:v>2272996</c:v>
                </c:pt>
                <c:pt idx="77">
                  <c:v>2336982.4</c:v>
                </c:pt>
                <c:pt idx="78">
                  <c:v>2333202</c:v>
                </c:pt>
                <c:pt idx="79">
                  <c:v>2270690.7999999998</c:v>
                </c:pt>
                <c:pt idx="80">
                  <c:v>2328480.6</c:v>
                </c:pt>
                <c:pt idx="81">
                  <c:v>2269889</c:v>
                </c:pt>
                <c:pt idx="82">
                  <c:v>2268932.4</c:v>
                </c:pt>
                <c:pt idx="83">
                  <c:v>2338051.7999999998</c:v>
                </c:pt>
                <c:pt idx="84">
                  <c:v>2328480.6</c:v>
                </c:pt>
                <c:pt idx="85">
                  <c:v>2269889</c:v>
                </c:pt>
                <c:pt idx="86">
                  <c:v>2268932.4</c:v>
                </c:pt>
                <c:pt idx="87">
                  <c:v>2338051.7999999998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50-4B53-9593-CF55EE67F012}"/>
            </c:ext>
          </c:extLst>
        </c:ser>
        <c:ser>
          <c:idx val="9"/>
          <c:order val="4"/>
          <c:tx>
            <c:strRef>
              <c:f>'Pure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Decorrelation'!$W$3:$W$290</c:f>
              <c:numCache>
                <c:formatCode>General</c:formatCode>
                <c:ptCount val="288"/>
                <c:pt idx="0">
                  <c:v>277380.2</c:v>
                </c:pt>
                <c:pt idx="1">
                  <c:v>711724.4</c:v>
                </c:pt>
                <c:pt idx="2">
                  <c:v>706496.8</c:v>
                </c:pt>
                <c:pt idx="3">
                  <c:v>287584.40000000002</c:v>
                </c:pt>
                <c:pt idx="4">
                  <c:v>277380.2</c:v>
                </c:pt>
                <c:pt idx="5">
                  <c:v>711724.4</c:v>
                </c:pt>
                <c:pt idx="6">
                  <c:v>706496.8</c:v>
                </c:pt>
                <c:pt idx="7">
                  <c:v>287584.40000000002</c:v>
                </c:pt>
                <c:pt idx="8">
                  <c:v>277380.2</c:v>
                </c:pt>
                <c:pt idx="9">
                  <c:v>711724.4</c:v>
                </c:pt>
                <c:pt idx="10">
                  <c:v>706496.8</c:v>
                </c:pt>
                <c:pt idx="11">
                  <c:v>287584.40000000002</c:v>
                </c:pt>
                <c:pt idx="12">
                  <c:v>277380.2</c:v>
                </c:pt>
                <c:pt idx="13">
                  <c:v>711724.4</c:v>
                </c:pt>
                <c:pt idx="14">
                  <c:v>706496.8</c:v>
                </c:pt>
                <c:pt idx="15">
                  <c:v>287584.40000000002</c:v>
                </c:pt>
                <c:pt idx="16">
                  <c:v>316205.59999999998</c:v>
                </c:pt>
                <c:pt idx="17">
                  <c:v>573695.19999999995</c:v>
                </c:pt>
                <c:pt idx="18">
                  <c:v>541592.19999999995</c:v>
                </c:pt>
                <c:pt idx="19">
                  <c:v>308566.59999999998</c:v>
                </c:pt>
                <c:pt idx="20">
                  <c:v>316205.59999999998</c:v>
                </c:pt>
                <c:pt idx="21">
                  <c:v>573695.19999999995</c:v>
                </c:pt>
                <c:pt idx="22">
                  <c:v>541592.19999999995</c:v>
                </c:pt>
                <c:pt idx="23">
                  <c:v>308566.59999999998</c:v>
                </c:pt>
                <c:pt idx="24">
                  <c:v>316205.59999999998</c:v>
                </c:pt>
                <c:pt idx="25">
                  <c:v>573695.19999999995</c:v>
                </c:pt>
                <c:pt idx="26">
                  <c:v>541592.19999999995</c:v>
                </c:pt>
                <c:pt idx="27">
                  <c:v>308566.59999999998</c:v>
                </c:pt>
                <c:pt idx="28">
                  <c:v>316205.59999999998</c:v>
                </c:pt>
                <c:pt idx="29">
                  <c:v>573695.19999999995</c:v>
                </c:pt>
                <c:pt idx="30">
                  <c:v>541592.19999999995</c:v>
                </c:pt>
                <c:pt idx="31">
                  <c:v>308566.59999999998</c:v>
                </c:pt>
                <c:pt idx="32">
                  <c:v>1410459.4</c:v>
                </c:pt>
                <c:pt idx="33">
                  <c:v>1508097.8</c:v>
                </c:pt>
                <c:pt idx="34">
                  <c:v>22501780</c:v>
                </c:pt>
                <c:pt idx="35">
                  <c:v>599180.6</c:v>
                </c:pt>
                <c:pt idx="36">
                  <c:v>677981.6</c:v>
                </c:pt>
                <c:pt idx="37">
                  <c:v>22718635</c:v>
                </c:pt>
                <c:pt idx="38">
                  <c:v>1267970.2</c:v>
                </c:pt>
                <c:pt idx="39">
                  <c:v>1456079</c:v>
                </c:pt>
                <c:pt idx="40">
                  <c:v>1410459.4</c:v>
                </c:pt>
                <c:pt idx="41">
                  <c:v>1508097.8</c:v>
                </c:pt>
                <c:pt idx="42">
                  <c:v>22501780</c:v>
                </c:pt>
                <c:pt idx="43">
                  <c:v>599180.6</c:v>
                </c:pt>
                <c:pt idx="44">
                  <c:v>677981.6</c:v>
                </c:pt>
                <c:pt idx="45">
                  <c:v>22718635</c:v>
                </c:pt>
                <c:pt idx="46">
                  <c:v>1267970.2</c:v>
                </c:pt>
                <c:pt idx="47">
                  <c:v>1456079</c:v>
                </c:pt>
                <c:pt idx="48">
                  <c:v>1410459.4</c:v>
                </c:pt>
                <c:pt idx="49">
                  <c:v>1508097.8</c:v>
                </c:pt>
                <c:pt idx="50">
                  <c:v>22501780</c:v>
                </c:pt>
                <c:pt idx="51">
                  <c:v>599180.6</c:v>
                </c:pt>
                <c:pt idx="52">
                  <c:v>677981.6</c:v>
                </c:pt>
                <c:pt idx="53">
                  <c:v>22718635</c:v>
                </c:pt>
                <c:pt idx="54">
                  <c:v>1267970.2</c:v>
                </c:pt>
                <c:pt idx="55">
                  <c:v>1456079</c:v>
                </c:pt>
                <c:pt idx="56">
                  <c:v>1410459.4</c:v>
                </c:pt>
                <c:pt idx="57">
                  <c:v>1508097.8</c:v>
                </c:pt>
                <c:pt idx="58">
                  <c:v>22501780</c:v>
                </c:pt>
                <c:pt idx="59">
                  <c:v>599180.6</c:v>
                </c:pt>
                <c:pt idx="60">
                  <c:v>677981.6</c:v>
                </c:pt>
                <c:pt idx="61">
                  <c:v>22718635</c:v>
                </c:pt>
                <c:pt idx="62">
                  <c:v>1267970.2</c:v>
                </c:pt>
                <c:pt idx="63">
                  <c:v>1456079</c:v>
                </c:pt>
                <c:pt idx="64">
                  <c:v>290391.40000000002</c:v>
                </c:pt>
                <c:pt idx="65">
                  <c:v>649447.19999999995</c:v>
                </c:pt>
                <c:pt idx="66">
                  <c:v>643849</c:v>
                </c:pt>
                <c:pt idx="67">
                  <c:v>286728.8</c:v>
                </c:pt>
                <c:pt idx="68">
                  <c:v>290391.40000000002</c:v>
                </c:pt>
                <c:pt idx="69">
                  <c:v>649447.19999999995</c:v>
                </c:pt>
                <c:pt idx="70">
                  <c:v>643849</c:v>
                </c:pt>
                <c:pt idx="71">
                  <c:v>286728.8</c:v>
                </c:pt>
                <c:pt idx="72">
                  <c:v>240893.8</c:v>
                </c:pt>
                <c:pt idx="73">
                  <c:v>5215763.4000000004</c:v>
                </c:pt>
                <c:pt idx="74">
                  <c:v>5214696.8</c:v>
                </c:pt>
                <c:pt idx="75">
                  <c:v>252563.20000000001</c:v>
                </c:pt>
                <c:pt idx="76">
                  <c:v>240893.8</c:v>
                </c:pt>
                <c:pt idx="77">
                  <c:v>5215763.4000000004</c:v>
                </c:pt>
                <c:pt idx="78">
                  <c:v>5214696.8</c:v>
                </c:pt>
                <c:pt idx="79">
                  <c:v>252563.20000000001</c:v>
                </c:pt>
                <c:pt idx="80">
                  <c:v>4935506.8</c:v>
                </c:pt>
                <c:pt idx="81">
                  <c:v>340841.4</c:v>
                </c:pt>
                <c:pt idx="82">
                  <c:v>373841.8</c:v>
                </c:pt>
                <c:pt idx="83">
                  <c:v>4993232.8</c:v>
                </c:pt>
                <c:pt idx="84">
                  <c:v>4935506.8</c:v>
                </c:pt>
                <c:pt idx="85">
                  <c:v>340841.4</c:v>
                </c:pt>
                <c:pt idx="86">
                  <c:v>373841.8</c:v>
                </c:pt>
                <c:pt idx="87">
                  <c:v>4993232.8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50-4B53-9593-CF55EE67F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B7-45D3-BA58-048B9E7A63F2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B7-45D3-BA58-048B9E7A63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Decorrelation'!$M$632:$R$632</c:f>
              <c:numCache>
                <c:formatCode>0%</c:formatCode>
                <c:ptCount val="6"/>
                <c:pt idx="0">
                  <c:v>-7.9751492024937969</c:v>
                </c:pt>
                <c:pt idx="1">
                  <c:v>-7.9775594516057469</c:v>
                </c:pt>
                <c:pt idx="2">
                  <c:v>-15.363711758241026</c:v>
                </c:pt>
                <c:pt idx="3">
                  <c:v>-976226.48581404437</c:v>
                </c:pt>
                <c:pt idx="4">
                  <c:v>0.1547683817922382</c:v>
                </c:pt>
                <c:pt idx="5">
                  <c:v>-16300.757498351943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B7-45D3-BA58-048B9E7A63F2}"/>
            </c:ext>
          </c:extLst>
        </c:ser>
        <c:ser>
          <c:idx val="1"/>
          <c:order val="1"/>
          <c:tx>
            <c:strRef>
              <c:f>'Pure Decorrelation'!$L$631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Decorrelation'!$M$631:$R$631</c:f>
              <c:numCache>
                <c:formatCode>0%</c:formatCode>
                <c:ptCount val="6"/>
                <c:pt idx="0">
                  <c:v>0.88188762192849779</c:v>
                </c:pt>
                <c:pt idx="1">
                  <c:v>0.8819782885767613</c:v>
                </c:pt>
                <c:pt idx="2">
                  <c:v>0.8952270235325297</c:v>
                </c:pt>
                <c:pt idx="3">
                  <c:v>0.98878021223085477</c:v>
                </c:pt>
                <c:pt idx="4">
                  <c:v>0.20907449131890091</c:v>
                </c:pt>
                <c:pt idx="5">
                  <c:v>0.90670072470861829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B7-45D3-BA58-048B9E7A63F2}"/>
            </c:ext>
          </c:extLst>
        </c:ser>
        <c:ser>
          <c:idx val="2"/>
          <c:order val="2"/>
          <c:tx>
            <c:strRef>
              <c:f>'Pure Decorrelation'!$L$630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Decorrelation'!$M$630:$R$630</c:f>
              <c:numCache>
                <c:formatCode>0%</c:formatCode>
                <c:ptCount val="6"/>
                <c:pt idx="0">
                  <c:v>0.86385112435718503</c:v>
                </c:pt>
                <c:pt idx="1">
                  <c:v>0.86401636023753925</c:v>
                </c:pt>
                <c:pt idx="2">
                  <c:v>0.91750696630575457</c:v>
                </c:pt>
                <c:pt idx="3">
                  <c:v>0.98471443481002052</c:v>
                </c:pt>
                <c:pt idx="4">
                  <c:v>0.24519896213446163</c:v>
                </c:pt>
                <c:pt idx="5">
                  <c:v>0.9118796381337978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B7-45D3-BA58-048B9E7A63F2}"/>
            </c:ext>
          </c:extLst>
        </c:ser>
        <c:ser>
          <c:idx val="3"/>
          <c:order val="3"/>
          <c:tx>
            <c:strRef>
              <c:f>'Pure Decorrelation'!$L$633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Decorrelation'!$M$633:$R$633</c:f>
              <c:numCache>
                <c:formatCode>0%</c:formatCode>
                <c:ptCount val="6"/>
                <c:pt idx="0">
                  <c:v>0.88079643867566171</c:v>
                </c:pt>
                <c:pt idx="1">
                  <c:v>0.88089642699714088</c:v>
                </c:pt>
                <c:pt idx="2">
                  <c:v>0.90436456621937578</c:v>
                </c:pt>
                <c:pt idx="3">
                  <c:v>0.98865682707319857</c:v>
                </c:pt>
                <c:pt idx="4">
                  <c:v>0.2079512132342142</c:v>
                </c:pt>
                <c:pt idx="5">
                  <c:v>0.89518963205869861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B7-45D3-BA58-048B9E7A6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Decorrelation'!$AD$955:$AI$955</c:f>
              <c:numCache>
                <c:formatCode>0%</c:formatCode>
                <c:ptCount val="6"/>
                <c:pt idx="0">
                  <c:v>-0.70348378136076262</c:v>
                </c:pt>
                <c:pt idx="1">
                  <c:v>-0.6207099102562359</c:v>
                </c:pt>
                <c:pt idx="2">
                  <c:v>-2.4529290074542871</c:v>
                </c:pt>
                <c:pt idx="3">
                  <c:v>-0.5670201832237749</c:v>
                </c:pt>
                <c:pt idx="4">
                  <c:v>0.14751426543818802</c:v>
                </c:pt>
                <c:pt idx="5">
                  <c:v>-9.8263692735619852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6-4F84-B91B-EE9B6C64B10A}"/>
            </c:ext>
          </c:extLst>
        </c:ser>
        <c:ser>
          <c:idx val="2"/>
          <c:order val="1"/>
          <c:tx>
            <c:strRef>
              <c:f>'Pure Decorrelation'!$AC$954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Decorrelation'!$AD$954:$AI$954</c:f>
              <c:numCache>
                <c:formatCode>0%</c:formatCode>
                <c:ptCount val="6"/>
                <c:pt idx="0">
                  <c:v>0.91573235068508985</c:v>
                </c:pt>
                <c:pt idx="1">
                  <c:v>0.91891576969765398</c:v>
                </c:pt>
                <c:pt idx="2">
                  <c:v>0.91644141055829409</c:v>
                </c:pt>
                <c:pt idx="3">
                  <c:v>0.92792315234470668</c:v>
                </c:pt>
                <c:pt idx="4">
                  <c:v>0.93338893832613301</c:v>
                </c:pt>
                <c:pt idx="5">
                  <c:v>0.86950192007270943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6-4F84-B91B-EE9B6C64B10A}"/>
            </c:ext>
          </c:extLst>
        </c:ser>
        <c:ser>
          <c:idx val="3"/>
          <c:order val="2"/>
          <c:tx>
            <c:strRef>
              <c:f>'Pure Decorrelation'!$AC$952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Decorrelation'!$AD$952:$AI$952</c:f>
              <c:numCache>
                <c:formatCode>0%</c:formatCode>
                <c:ptCount val="6"/>
                <c:pt idx="0">
                  <c:v>0.92636054385711319</c:v>
                </c:pt>
                <c:pt idx="1">
                  <c:v>0.92903556495071071</c:v>
                </c:pt>
                <c:pt idx="2">
                  <c:v>0.93648993812467518</c:v>
                </c:pt>
                <c:pt idx="3">
                  <c:v>0.94162738741416974</c:v>
                </c:pt>
                <c:pt idx="4">
                  <c:v>0.95166552085961797</c:v>
                </c:pt>
                <c:pt idx="5">
                  <c:v>0.88360185131544855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26-4F84-B91B-EE9B6C64B10A}"/>
            </c:ext>
          </c:extLst>
        </c:ser>
        <c:ser>
          <c:idx val="1"/>
          <c:order val="3"/>
          <c:tx>
            <c:strRef>
              <c:f>'Pure Decorrelation'!$AC$951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Decorrelation'!$AD$951:$AI$951</c:f>
              <c:numCache>
                <c:formatCode>0%</c:formatCode>
                <c:ptCount val="6"/>
                <c:pt idx="0">
                  <c:v>0.92636054385711319</c:v>
                </c:pt>
                <c:pt idx="1">
                  <c:v>0.92903556495071071</c:v>
                </c:pt>
                <c:pt idx="2">
                  <c:v>0.93648993812467518</c:v>
                </c:pt>
                <c:pt idx="3">
                  <c:v>0.94162738741416974</c:v>
                </c:pt>
                <c:pt idx="4">
                  <c:v>0.95166552085961797</c:v>
                </c:pt>
                <c:pt idx="5">
                  <c:v>0.88360185131544855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26-4F84-B91B-EE9B6C64B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Decorrelation'!$AD$956:$AI$956</c:f>
              <c:numCache>
                <c:formatCode>0%</c:formatCode>
                <c:ptCount val="6"/>
                <c:pt idx="0">
                  <c:v>0.92659164369275671</c:v>
                </c:pt>
                <c:pt idx="1">
                  <c:v>0.93017440741724811</c:v>
                </c:pt>
                <c:pt idx="2">
                  <c:v>0.93247193980640641</c:v>
                </c:pt>
                <c:pt idx="3">
                  <c:v>0.94023333443684676</c:v>
                </c:pt>
                <c:pt idx="4">
                  <c:v>0.94539517806190143</c:v>
                </c:pt>
                <c:pt idx="5">
                  <c:v>0.89718124303835844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B-4199-9908-09544C31F53A}"/>
            </c:ext>
          </c:extLst>
        </c:ser>
        <c:ser>
          <c:idx val="0"/>
          <c:order val="1"/>
          <c:tx>
            <c:strRef>
              <c:f>'Pure Decorrelation'!$AC$957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Decorrelation'!$AD$957:$AI$957</c:f>
              <c:numCache>
                <c:formatCode>0%</c:formatCode>
                <c:ptCount val="6"/>
                <c:pt idx="0">
                  <c:v>0.92612944402146968</c:v>
                </c:pt>
                <c:pt idx="1">
                  <c:v>0.92789672248417343</c:v>
                </c:pt>
                <c:pt idx="2">
                  <c:v>0.94050793644294395</c:v>
                </c:pt>
                <c:pt idx="3">
                  <c:v>0.9430214403914926</c:v>
                </c:pt>
                <c:pt idx="4">
                  <c:v>0.95793586365733452</c:v>
                </c:pt>
                <c:pt idx="5">
                  <c:v>0.87002245959253866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EB-4199-9908-09544C31F53A}"/>
            </c:ext>
          </c:extLst>
        </c:ser>
        <c:ser>
          <c:idx val="2"/>
          <c:order val="2"/>
          <c:tx>
            <c:strRef>
              <c:f>'Pure Decorrelation'!$AC$958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Decorrelation'!$AD$958:$AI$958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EB-4199-9908-09544C31F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Decorrelation'!$AK$3:$AK$290</c:f>
              <c:numCache>
                <c:formatCode>General</c:formatCode>
                <c:ptCount val="288"/>
                <c:pt idx="0">
                  <c:v>5.4005498865968544</c:v>
                </c:pt>
                <c:pt idx="1">
                  <c:v>0.24712727618170899</c:v>
                </c:pt>
                <c:pt idx="2">
                  <c:v>0.24687187420204279</c:v>
                </c:pt>
                <c:pt idx="3">
                  <c:v>5.6218474620021883</c:v>
                </c:pt>
                <c:pt idx="4">
                  <c:v>7.5361130957957361</c:v>
                </c:pt>
                <c:pt idx="5">
                  <c:v>0.46593757959781212</c:v>
                </c:pt>
                <c:pt idx="6">
                  <c:v>0.47876525279134508</c:v>
                </c:pt>
                <c:pt idx="7">
                  <c:v>7.2379885363974612</c:v>
                </c:pt>
                <c:pt idx="8">
                  <c:v>3.966796047589741</c:v>
                </c:pt>
                <c:pt idx="9">
                  <c:v>0.25619344383012499</c:v>
                </c:pt>
                <c:pt idx="10">
                  <c:v>0.25605747799854728</c:v>
                </c:pt>
                <c:pt idx="11">
                  <c:v>3.9282717010006309</c:v>
                </c:pt>
                <c:pt idx="12">
                  <c:v>3.9998027767869639</c:v>
                </c:pt>
                <c:pt idx="13">
                  <c:v>0.26653112978674459</c:v>
                </c:pt>
                <c:pt idx="14">
                  <c:v>0.2495224236045033</c:v>
                </c:pt>
                <c:pt idx="15">
                  <c:v>3.9666991556179712</c:v>
                </c:pt>
                <c:pt idx="16">
                  <c:v>6.7612693720264359</c:v>
                </c:pt>
                <c:pt idx="17">
                  <c:v>0.2929802323924377</c:v>
                </c:pt>
                <c:pt idx="18">
                  <c:v>0.25328758938703688</c:v>
                </c:pt>
                <c:pt idx="19">
                  <c:v>7.6270302393939344</c:v>
                </c:pt>
                <c:pt idx="20">
                  <c:v>4.7651054000016302</c:v>
                </c:pt>
                <c:pt idx="21">
                  <c:v>0.30130453518358991</c:v>
                </c:pt>
                <c:pt idx="22">
                  <c:v>0.30769814139930529</c:v>
                </c:pt>
                <c:pt idx="23">
                  <c:v>4.2767795634106731</c:v>
                </c:pt>
                <c:pt idx="24">
                  <c:v>4.8160523677826861</c:v>
                </c:pt>
                <c:pt idx="25">
                  <c:v>0.31268924599280579</c:v>
                </c:pt>
                <c:pt idx="26">
                  <c:v>0.34124710499309002</c:v>
                </c:pt>
                <c:pt idx="27">
                  <c:v>4.1903676500078291</c:v>
                </c:pt>
                <c:pt idx="28">
                  <c:v>4.8557173837907612</c:v>
                </c:pt>
                <c:pt idx="29">
                  <c:v>0.30724829020909961</c:v>
                </c:pt>
                <c:pt idx="30">
                  <c:v>0.27186431898735458</c:v>
                </c:pt>
                <c:pt idx="31">
                  <c:v>4.2780998016125524</c:v>
                </c:pt>
                <c:pt idx="32">
                  <c:v>15.82344910281245</c:v>
                </c:pt>
                <c:pt idx="33">
                  <c:v>16.82832179222023</c:v>
                </c:pt>
                <c:pt idx="34">
                  <c:v>0.50430626921588551</c:v>
                </c:pt>
                <c:pt idx="35">
                  <c:v>8.0143413793877691</c:v>
                </c:pt>
                <c:pt idx="36">
                  <c:v>9.028598676214461</c:v>
                </c:pt>
                <c:pt idx="37">
                  <c:v>0.46945688038831579</c:v>
                </c:pt>
                <c:pt idx="38">
                  <c:v>18.115357124200091</c:v>
                </c:pt>
                <c:pt idx="39">
                  <c:v>15.952179286605681</c:v>
                </c:pt>
                <c:pt idx="40">
                  <c:v>12.130643552006219</c:v>
                </c:pt>
                <c:pt idx="41">
                  <c:v>12.304292123601771</c:v>
                </c:pt>
                <c:pt idx="42">
                  <c:v>0.32676716418936852</c:v>
                </c:pt>
                <c:pt idx="43">
                  <c:v>5.4893176713841969</c:v>
                </c:pt>
                <c:pt idx="44">
                  <c:v>4.905894551204983</c:v>
                </c:pt>
                <c:pt idx="45">
                  <c:v>0.32067460060352448</c:v>
                </c:pt>
                <c:pt idx="46">
                  <c:v>10.896880092390351</c:v>
                </c:pt>
                <c:pt idx="47">
                  <c:v>11.15081257700222</c:v>
                </c:pt>
                <c:pt idx="48">
                  <c:v>12.179432842996899</c:v>
                </c:pt>
                <c:pt idx="49">
                  <c:v>12.036679560795889</c:v>
                </c:pt>
                <c:pt idx="50">
                  <c:v>0.31642662140075117</c:v>
                </c:pt>
                <c:pt idx="51">
                  <c:v>5.449867329583503</c:v>
                </c:pt>
                <c:pt idx="52">
                  <c:v>4.9152864739880897</c:v>
                </c:pt>
                <c:pt idx="53">
                  <c:v>0.31190424602245909</c:v>
                </c:pt>
                <c:pt idx="54">
                  <c:v>10.92454978980822</c:v>
                </c:pt>
                <c:pt idx="55">
                  <c:v>11.26602350359317</c:v>
                </c:pt>
                <c:pt idx="56">
                  <c:v>12.287835846398959</c:v>
                </c:pt>
                <c:pt idx="57">
                  <c:v>12.063990892411679</c:v>
                </c:pt>
                <c:pt idx="58">
                  <c:v>0.36462793380487712</c:v>
                </c:pt>
                <c:pt idx="59">
                  <c:v>5.4757179540116336</c:v>
                </c:pt>
                <c:pt idx="60">
                  <c:v>4.9385957043967208</c:v>
                </c:pt>
                <c:pt idx="61">
                  <c:v>0.40612907441100099</c:v>
                </c:pt>
                <c:pt idx="62">
                  <c:v>10.690182273590469</c:v>
                </c:pt>
                <c:pt idx="63">
                  <c:v>11.07540521798655</c:v>
                </c:pt>
                <c:pt idx="64">
                  <c:v>4.2451928276102988</c:v>
                </c:pt>
                <c:pt idx="65">
                  <c:v>0.3119615470059216</c:v>
                </c:pt>
                <c:pt idx="66">
                  <c:v>0.33066550799412647</c:v>
                </c:pt>
                <c:pt idx="67">
                  <c:v>3.9012097980128599</c:v>
                </c:pt>
                <c:pt idx="68">
                  <c:v>4.2083576463861387</c:v>
                </c:pt>
                <c:pt idx="69">
                  <c:v>0.25889759261626738</c:v>
                </c:pt>
                <c:pt idx="70">
                  <c:v>0.24766354281455269</c:v>
                </c:pt>
                <c:pt idx="71">
                  <c:v>3.8571488161804148</c:v>
                </c:pt>
                <c:pt idx="72">
                  <c:v>2.548741838999558</c:v>
                </c:pt>
                <c:pt idx="73">
                  <c:v>0.29759147800505159</c:v>
                </c:pt>
                <c:pt idx="74">
                  <c:v>0.30759084839373818</c:v>
                </c:pt>
                <c:pt idx="75">
                  <c:v>2.7651931152096951</c:v>
                </c:pt>
                <c:pt idx="76">
                  <c:v>2.5476460552075881</c:v>
                </c:pt>
                <c:pt idx="77">
                  <c:v>0.28283694020938122</c:v>
                </c:pt>
                <c:pt idx="78">
                  <c:v>0.25590570460772138</c:v>
                </c:pt>
                <c:pt idx="79">
                  <c:v>2.7545345766004181</c:v>
                </c:pt>
                <c:pt idx="80">
                  <c:v>0.32401147359050808</c:v>
                </c:pt>
                <c:pt idx="81">
                  <c:v>2.745629518595524</c:v>
                </c:pt>
                <c:pt idx="82">
                  <c:v>2.6755274805938831</c:v>
                </c:pt>
                <c:pt idx="83">
                  <c:v>0.30355893659871069</c:v>
                </c:pt>
                <c:pt idx="84">
                  <c:v>0.33349277240922681</c:v>
                </c:pt>
                <c:pt idx="85">
                  <c:v>2.7575494641903791</c:v>
                </c:pt>
                <c:pt idx="86">
                  <c:v>2.5615847723907792</c:v>
                </c:pt>
                <c:pt idx="87">
                  <c:v>0.26880860798992212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08-4DB9-B5D1-9E78C1AF40C0}"/>
            </c:ext>
          </c:extLst>
        </c:ser>
        <c:ser>
          <c:idx val="3"/>
          <c:order val="1"/>
          <c:tx>
            <c:strRef>
              <c:f>'Pure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Decorrelation'!$AN$3:$AN$290</c:f>
              <c:numCache>
                <c:formatCode>General</c:formatCode>
                <c:ptCount val="288"/>
                <c:pt idx="0">
                  <c:v>2.3837266732065472</c:v>
                </c:pt>
                <c:pt idx="1">
                  <c:v>0.29352705940254958</c:v>
                </c:pt>
                <c:pt idx="2">
                  <c:v>0.2928759381873533</c:v>
                </c:pt>
                <c:pt idx="3">
                  <c:v>2.689335002604639</c:v>
                </c:pt>
                <c:pt idx="4">
                  <c:v>3.2069122431916179</c:v>
                </c:pt>
                <c:pt idx="5">
                  <c:v>0.58211409760406241</c:v>
                </c:pt>
                <c:pt idx="6">
                  <c:v>0.50075838959892283</c:v>
                </c:pt>
                <c:pt idx="7">
                  <c:v>2.5515769120014742</c:v>
                </c:pt>
                <c:pt idx="8">
                  <c:v>2.9594936744018918</c:v>
                </c:pt>
                <c:pt idx="9">
                  <c:v>0.42097488140570932</c:v>
                </c:pt>
                <c:pt idx="10">
                  <c:v>0.45306303660618141</c:v>
                </c:pt>
                <c:pt idx="11">
                  <c:v>2.4295232575968839</c:v>
                </c:pt>
                <c:pt idx="12">
                  <c:v>2.0215006440004801</c:v>
                </c:pt>
                <c:pt idx="13">
                  <c:v>0.30677798420656471</c:v>
                </c:pt>
                <c:pt idx="14">
                  <c:v>0.37632269079913377</c:v>
                </c:pt>
                <c:pt idx="15">
                  <c:v>1.859577415999957</c:v>
                </c:pt>
                <c:pt idx="16">
                  <c:v>2.329504899593303</c:v>
                </c:pt>
                <c:pt idx="17">
                  <c:v>0.38233664279687218</c:v>
                </c:pt>
                <c:pt idx="18">
                  <c:v>0.40059149919543408</c:v>
                </c:pt>
                <c:pt idx="19">
                  <c:v>3.748163587599993</c:v>
                </c:pt>
                <c:pt idx="20">
                  <c:v>2.321722782211145</c:v>
                </c:pt>
                <c:pt idx="21">
                  <c:v>0.36021406999789179</c:v>
                </c:pt>
                <c:pt idx="22">
                  <c:v>0.43517147901002318</c:v>
                </c:pt>
                <c:pt idx="23">
                  <c:v>3.0677845244004862</c:v>
                </c:pt>
                <c:pt idx="24">
                  <c:v>1.932643801800441</c:v>
                </c:pt>
                <c:pt idx="25">
                  <c:v>0.47704157419502741</c:v>
                </c:pt>
                <c:pt idx="26">
                  <c:v>0.43603959579486401</c:v>
                </c:pt>
                <c:pt idx="27">
                  <c:v>3.095122515805997</c:v>
                </c:pt>
                <c:pt idx="28">
                  <c:v>2.4858546231989749</c:v>
                </c:pt>
                <c:pt idx="29">
                  <c:v>0.47997601379174742</c:v>
                </c:pt>
                <c:pt idx="30">
                  <c:v>0.52821944619645367</c:v>
                </c:pt>
                <c:pt idx="31">
                  <c:v>2.34492171339225</c:v>
                </c:pt>
                <c:pt idx="32">
                  <c:v>55.899998415797008</c:v>
                </c:pt>
                <c:pt idx="33">
                  <c:v>29.451543565402972</c:v>
                </c:pt>
                <c:pt idx="34">
                  <c:v>0.47646801859955301</c:v>
                </c:pt>
                <c:pt idx="35">
                  <c:v>31.535852040199099</c:v>
                </c:pt>
                <c:pt idx="36">
                  <c:v>33.241426542802948</c:v>
                </c:pt>
                <c:pt idx="37">
                  <c:v>0.53921633599675256</c:v>
                </c:pt>
                <c:pt idx="38">
                  <c:v>28.74703275539796</c:v>
                </c:pt>
                <c:pt idx="39">
                  <c:v>54.261758876807292</c:v>
                </c:pt>
                <c:pt idx="40">
                  <c:v>51.676237465406302</c:v>
                </c:pt>
                <c:pt idx="41">
                  <c:v>25.765162406803579</c:v>
                </c:pt>
                <c:pt idx="42">
                  <c:v>0.35245544660137962</c:v>
                </c:pt>
                <c:pt idx="43">
                  <c:v>26.431443142396169</c:v>
                </c:pt>
                <c:pt idx="44">
                  <c:v>33.96758053600206</c:v>
                </c:pt>
                <c:pt idx="45">
                  <c:v>0.54417669479735198</c:v>
                </c:pt>
                <c:pt idx="46">
                  <c:v>26.58177718059742</c:v>
                </c:pt>
                <c:pt idx="47">
                  <c:v>53.354514480993387</c:v>
                </c:pt>
                <c:pt idx="48">
                  <c:v>50.408385128597729</c:v>
                </c:pt>
                <c:pt idx="49">
                  <c:v>28.412709832802651</c:v>
                </c:pt>
                <c:pt idx="50">
                  <c:v>0.61416925859521143</c:v>
                </c:pt>
                <c:pt idx="51">
                  <c:v>29.228788312000692</c:v>
                </c:pt>
                <c:pt idx="52">
                  <c:v>29.969415800407301</c:v>
                </c:pt>
                <c:pt idx="53">
                  <c:v>0.52842684561037456</c:v>
                </c:pt>
                <c:pt idx="54">
                  <c:v>24.621115829999329</c:v>
                </c:pt>
                <c:pt idx="55">
                  <c:v>47.018130327999828</c:v>
                </c:pt>
                <c:pt idx="56">
                  <c:v>48.620915732800498</c:v>
                </c:pt>
                <c:pt idx="57">
                  <c:v>24.665705740201521</c:v>
                </c:pt>
                <c:pt idx="58">
                  <c:v>0.39418782120337709</c:v>
                </c:pt>
                <c:pt idx="59">
                  <c:v>27.02661688340595</c:v>
                </c:pt>
                <c:pt idx="60">
                  <c:v>28.71561714240233</c:v>
                </c:pt>
                <c:pt idx="61">
                  <c:v>0.47624055360211059</c:v>
                </c:pt>
                <c:pt idx="62">
                  <c:v>23.63317512700451</c:v>
                </c:pt>
                <c:pt idx="63">
                  <c:v>46.18771470999927</c:v>
                </c:pt>
                <c:pt idx="64">
                  <c:v>3.0684399635938462</c:v>
                </c:pt>
                <c:pt idx="65">
                  <c:v>0.4689490297983866</c:v>
                </c:pt>
                <c:pt idx="66">
                  <c:v>0.36679052279796448</c:v>
                </c:pt>
                <c:pt idx="67">
                  <c:v>2.952791074599372</c:v>
                </c:pt>
                <c:pt idx="68">
                  <c:v>2.3692036765976812</c:v>
                </c:pt>
                <c:pt idx="69">
                  <c:v>0.30704988920479082</c:v>
                </c:pt>
                <c:pt idx="70">
                  <c:v>0.29057193439803092</c:v>
                </c:pt>
                <c:pt idx="71">
                  <c:v>2.1312965770019221</c:v>
                </c:pt>
                <c:pt idx="72">
                  <c:v>1.599990342796082</c:v>
                </c:pt>
                <c:pt idx="73">
                  <c:v>0.28641914619365699</c:v>
                </c:pt>
                <c:pt idx="74">
                  <c:v>0.29446507259272042</c:v>
                </c:pt>
                <c:pt idx="75">
                  <c:v>1.3187727608019491</c:v>
                </c:pt>
                <c:pt idx="76">
                  <c:v>1.5671956924023109</c:v>
                </c:pt>
                <c:pt idx="77">
                  <c:v>0.31583483019494452</c:v>
                </c:pt>
                <c:pt idx="78">
                  <c:v>0.32499635219573969</c:v>
                </c:pt>
                <c:pt idx="79">
                  <c:v>1.3353262355958579</c:v>
                </c:pt>
                <c:pt idx="80">
                  <c:v>0.29637621059664532</c:v>
                </c:pt>
                <c:pt idx="81">
                  <c:v>1.418125320004765</c:v>
                </c:pt>
                <c:pt idx="82">
                  <c:v>1.526825739187188</c:v>
                </c:pt>
                <c:pt idx="83">
                  <c:v>0.39439592819544478</c:v>
                </c:pt>
                <c:pt idx="84">
                  <c:v>0.28778594339964908</c:v>
                </c:pt>
                <c:pt idx="85">
                  <c:v>1.324176578997867</c:v>
                </c:pt>
                <c:pt idx="86">
                  <c:v>1.2387529308034571</c:v>
                </c:pt>
                <c:pt idx="87">
                  <c:v>0.28692743479623461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08-4DB9-B5D1-9E78C1AF40C0}"/>
            </c:ext>
          </c:extLst>
        </c:ser>
        <c:ser>
          <c:idx val="5"/>
          <c:order val="2"/>
          <c:tx>
            <c:strRef>
              <c:f>'Pure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Decorrelation'!$AP$3:$AP$290</c:f>
              <c:numCache>
                <c:formatCode>General</c:formatCode>
                <c:ptCount val="288"/>
                <c:pt idx="0">
                  <c:v>14.37292679039529</c:v>
                </c:pt>
                <c:pt idx="1">
                  <c:v>0.12581457059131931</c:v>
                </c:pt>
                <c:pt idx="2">
                  <c:v>0.1144657504046336</c:v>
                </c:pt>
                <c:pt idx="3">
                  <c:v>14.77203274278436</c:v>
                </c:pt>
                <c:pt idx="4">
                  <c:v>12.706764265801761</c:v>
                </c:pt>
                <c:pt idx="5">
                  <c:v>0.13807437939103689</c:v>
                </c:pt>
                <c:pt idx="6">
                  <c:v>0.11531600499292829</c:v>
                </c:pt>
                <c:pt idx="7">
                  <c:v>14.995963170006871</c:v>
                </c:pt>
                <c:pt idx="8">
                  <c:v>10.575852660404051</c:v>
                </c:pt>
                <c:pt idx="9">
                  <c:v>8.9590684801805737E-2</c:v>
                </c:pt>
                <c:pt idx="10">
                  <c:v>8.8315443182364062E-2</c:v>
                </c:pt>
                <c:pt idx="11">
                  <c:v>10.24959540980635</c:v>
                </c:pt>
                <c:pt idx="12">
                  <c:v>10.560336106421889</c:v>
                </c:pt>
                <c:pt idx="13">
                  <c:v>8.970922798616808E-2</c:v>
                </c:pt>
                <c:pt idx="14">
                  <c:v>8.8166300777811499E-2</c:v>
                </c:pt>
                <c:pt idx="15">
                  <c:v>10.31353452359326</c:v>
                </c:pt>
                <c:pt idx="16">
                  <c:v>14.57026820940664</c:v>
                </c:pt>
                <c:pt idx="17">
                  <c:v>0.1164156958111561</c:v>
                </c:pt>
                <c:pt idx="18">
                  <c:v>0.12993747518630699</c:v>
                </c:pt>
                <c:pt idx="19">
                  <c:v>16.957173766777849</c:v>
                </c:pt>
                <c:pt idx="20">
                  <c:v>11.560041738185101</c:v>
                </c:pt>
                <c:pt idx="21">
                  <c:v>8.6555315402802008E-2</c:v>
                </c:pt>
                <c:pt idx="22">
                  <c:v>8.529457059921694E-2</c:v>
                </c:pt>
                <c:pt idx="23">
                  <c:v>11.83383142898092</c:v>
                </c:pt>
                <c:pt idx="24">
                  <c:v>11.57599420500919</c:v>
                </c:pt>
                <c:pt idx="25">
                  <c:v>8.9996343199163636E-2</c:v>
                </c:pt>
                <c:pt idx="26">
                  <c:v>8.852373500121756E-2</c:v>
                </c:pt>
                <c:pt idx="27">
                  <c:v>11.90069113459904</c:v>
                </c:pt>
                <c:pt idx="28">
                  <c:v>11.652975590399</c:v>
                </c:pt>
                <c:pt idx="29">
                  <c:v>8.4649087605066536E-2</c:v>
                </c:pt>
                <c:pt idx="30">
                  <c:v>8.96308090072125E-2</c:v>
                </c:pt>
                <c:pt idx="31">
                  <c:v>11.917445935995779</c:v>
                </c:pt>
                <c:pt idx="32">
                  <c:v>45.707490552589299</c:v>
                </c:pt>
                <c:pt idx="33">
                  <c:v>43.295778575388248</c:v>
                </c:pt>
                <c:pt idx="34">
                  <c:v>9.6990951395127881E-2</c:v>
                </c:pt>
                <c:pt idx="35">
                  <c:v>20.400628623412921</c:v>
                </c:pt>
                <c:pt idx="36">
                  <c:v>20.514817081997169</c:v>
                </c:pt>
                <c:pt idx="37">
                  <c:v>9.1149500408209835E-2</c:v>
                </c:pt>
                <c:pt idx="38">
                  <c:v>39.933285507606342</c:v>
                </c:pt>
                <c:pt idx="39">
                  <c:v>44.338240528991449</c:v>
                </c:pt>
                <c:pt idx="40">
                  <c:v>46.392498784407508</c:v>
                </c:pt>
                <c:pt idx="41">
                  <c:v>43.226637680409468</c:v>
                </c:pt>
                <c:pt idx="42">
                  <c:v>9.3228966998867624E-2</c:v>
                </c:pt>
                <c:pt idx="43">
                  <c:v>19.794773850787902</c:v>
                </c:pt>
                <c:pt idx="44">
                  <c:v>20.116106217016931</c:v>
                </c:pt>
                <c:pt idx="45">
                  <c:v>9.0458458196371758E-2</c:v>
                </c:pt>
                <c:pt idx="46">
                  <c:v>39.48733670540387</c:v>
                </c:pt>
                <c:pt idx="47">
                  <c:v>44.394388208608142</c:v>
                </c:pt>
                <c:pt idx="48">
                  <c:v>46.313796503597402</c:v>
                </c:pt>
                <c:pt idx="49">
                  <c:v>43.149968717992309</c:v>
                </c:pt>
                <c:pt idx="50">
                  <c:v>9.2254628788214152E-2</c:v>
                </c:pt>
                <c:pt idx="51">
                  <c:v>19.903227378416339</c:v>
                </c:pt>
                <c:pt idx="52">
                  <c:v>19.901841346418951</c:v>
                </c:pt>
                <c:pt idx="53">
                  <c:v>9.0808683005161539E-2</c:v>
                </c:pt>
                <c:pt idx="54">
                  <c:v>39.046350092801731</c:v>
                </c:pt>
                <c:pt idx="55">
                  <c:v>44.535849365417377</c:v>
                </c:pt>
                <c:pt idx="56">
                  <c:v>45.992968071205539</c:v>
                </c:pt>
                <c:pt idx="57">
                  <c:v>42.838502164615782</c:v>
                </c:pt>
                <c:pt idx="58">
                  <c:v>8.8394986791536179E-2</c:v>
                </c:pt>
                <c:pt idx="59">
                  <c:v>19.99756745720515</c:v>
                </c:pt>
                <c:pt idx="60">
                  <c:v>20.010061360802499</c:v>
                </c:pt>
                <c:pt idx="61">
                  <c:v>8.9556771796196671E-2</c:v>
                </c:pt>
                <c:pt idx="62">
                  <c:v>38.746852756000592</c:v>
                </c:pt>
                <c:pt idx="63">
                  <c:v>44.820148157817307</c:v>
                </c:pt>
                <c:pt idx="64">
                  <c:v>10.62471475561615</c:v>
                </c:pt>
                <c:pt idx="65">
                  <c:v>8.6595865420531437E-2</c:v>
                </c:pt>
                <c:pt idx="66">
                  <c:v>9.0949977200943943E-2</c:v>
                </c:pt>
                <c:pt idx="67">
                  <c:v>10.25127739519812</c:v>
                </c:pt>
                <c:pt idx="68">
                  <c:v>10.57831886099884</c:v>
                </c:pt>
                <c:pt idx="69">
                  <c:v>9.063254201319064E-2</c:v>
                </c:pt>
                <c:pt idx="70">
                  <c:v>9.0097115794196686E-2</c:v>
                </c:pt>
                <c:pt idx="71">
                  <c:v>10.23942458360689</c:v>
                </c:pt>
                <c:pt idx="72">
                  <c:v>5.9608038436039346</c:v>
                </c:pt>
                <c:pt idx="73">
                  <c:v>8.9724829792976329E-2</c:v>
                </c:pt>
                <c:pt idx="74">
                  <c:v>8.5430754197295719E-2</c:v>
                </c:pt>
                <c:pt idx="75">
                  <c:v>6.1627671206020747</c:v>
                </c:pt>
                <c:pt idx="76">
                  <c:v>5.9465081564034339</c:v>
                </c:pt>
                <c:pt idx="77">
                  <c:v>8.5503013408742806E-2</c:v>
                </c:pt>
                <c:pt idx="78">
                  <c:v>9.0098150004632727E-2</c:v>
                </c:pt>
                <c:pt idx="79">
                  <c:v>6.2007173118065113</c:v>
                </c:pt>
                <c:pt idx="80">
                  <c:v>8.6686517787165879E-2</c:v>
                </c:pt>
                <c:pt idx="81">
                  <c:v>6.0395425010006871</c:v>
                </c:pt>
                <c:pt idx="82">
                  <c:v>5.7514120011939669</c:v>
                </c:pt>
                <c:pt idx="83">
                  <c:v>8.9138180599547881E-2</c:v>
                </c:pt>
                <c:pt idx="84">
                  <c:v>8.716366258449848E-2</c:v>
                </c:pt>
                <c:pt idx="85">
                  <c:v>6.0477503160014754</c:v>
                </c:pt>
                <c:pt idx="86">
                  <c:v>5.7520365777891129</c:v>
                </c:pt>
                <c:pt idx="87">
                  <c:v>8.6515732610132498E-2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08-4DB9-B5D1-9E78C1AF40C0}"/>
            </c:ext>
          </c:extLst>
        </c:ser>
        <c:ser>
          <c:idx val="7"/>
          <c:order val="3"/>
          <c:tx>
            <c:strRef>
              <c:f>'Pure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Decorrelation'!$AR$3:$AR$290</c:f>
              <c:numCache>
                <c:formatCode>General</c:formatCode>
                <c:ptCount val="288"/>
                <c:pt idx="0">
                  <c:v>0.32858757640933611</c:v>
                </c:pt>
                <c:pt idx="1">
                  <c:v>0.50948099279776216</c:v>
                </c:pt>
                <c:pt idx="2">
                  <c:v>0.45006691718008368</c:v>
                </c:pt>
                <c:pt idx="3">
                  <c:v>0.37288344019325448</c:v>
                </c:pt>
                <c:pt idx="4">
                  <c:v>0.32309005159186199</c:v>
                </c:pt>
                <c:pt idx="5">
                  <c:v>0.54054931101854886</c:v>
                </c:pt>
                <c:pt idx="6">
                  <c:v>0.53044403638923543</c:v>
                </c:pt>
                <c:pt idx="7">
                  <c:v>0.3950408030184917</c:v>
                </c:pt>
                <c:pt idx="8">
                  <c:v>0.30137694801669568</c:v>
                </c:pt>
                <c:pt idx="9">
                  <c:v>0.30411464681383221</c:v>
                </c:pt>
                <c:pt idx="10">
                  <c:v>0.30629234520019971</c:v>
                </c:pt>
                <c:pt idx="11">
                  <c:v>0.30433922937372698</c:v>
                </c:pt>
                <c:pt idx="12">
                  <c:v>0.30072229661745947</c:v>
                </c:pt>
                <c:pt idx="13">
                  <c:v>0.29951537760207431</c:v>
                </c:pt>
                <c:pt idx="14">
                  <c:v>0.30511646624654531</c:v>
                </c:pt>
                <c:pt idx="15">
                  <c:v>0.3063132449868135</c:v>
                </c:pt>
                <c:pt idx="16">
                  <c:v>0.3853713591932319</c:v>
                </c:pt>
                <c:pt idx="17">
                  <c:v>0.45641860335599632</c:v>
                </c:pt>
                <c:pt idx="18">
                  <c:v>0.49842674020910638</c:v>
                </c:pt>
                <c:pt idx="19">
                  <c:v>0.3796837972011417</c:v>
                </c:pt>
                <c:pt idx="20">
                  <c:v>0.30349524979246778</c:v>
                </c:pt>
                <c:pt idx="21">
                  <c:v>0.30341462079668419</c:v>
                </c:pt>
                <c:pt idx="22">
                  <c:v>0.30333494659280402</c:v>
                </c:pt>
                <c:pt idx="23">
                  <c:v>0.30574150445172571</c:v>
                </c:pt>
                <c:pt idx="24">
                  <c:v>0.29928456841735168</c:v>
                </c:pt>
                <c:pt idx="25">
                  <c:v>0.30720001002773639</c:v>
                </c:pt>
                <c:pt idx="26">
                  <c:v>0.30542872500373047</c:v>
                </c:pt>
                <c:pt idx="27">
                  <c:v>0.30374914997955782</c:v>
                </c:pt>
                <c:pt idx="28">
                  <c:v>0.30447510436642922</c:v>
                </c:pt>
                <c:pt idx="29">
                  <c:v>0.30016605738783247</c:v>
                </c:pt>
                <c:pt idx="30">
                  <c:v>0.30219397618202493</c:v>
                </c:pt>
                <c:pt idx="31">
                  <c:v>0.30156626601237801</c:v>
                </c:pt>
                <c:pt idx="32">
                  <c:v>2.042094117577653</c:v>
                </c:pt>
                <c:pt idx="33">
                  <c:v>2.038992560200859</c:v>
                </c:pt>
                <c:pt idx="34">
                  <c:v>0.65766481083119288</c:v>
                </c:pt>
                <c:pt idx="35">
                  <c:v>0.66558722440386187</c:v>
                </c:pt>
                <c:pt idx="36">
                  <c:v>0.65445067220134656</c:v>
                </c:pt>
                <c:pt idx="37">
                  <c:v>0.6467098621767946</c:v>
                </c:pt>
                <c:pt idx="38">
                  <c:v>2.0378940140130002</c:v>
                </c:pt>
                <c:pt idx="39">
                  <c:v>2.0320165518205608</c:v>
                </c:pt>
                <c:pt idx="40">
                  <c:v>2.0464300518273379</c:v>
                </c:pt>
                <c:pt idx="41">
                  <c:v>2.0309277620166539</c:v>
                </c:pt>
                <c:pt idx="42">
                  <c:v>0.6475409969803877</c:v>
                </c:pt>
                <c:pt idx="43">
                  <c:v>0.6569645113893785</c:v>
                </c:pt>
                <c:pt idx="44">
                  <c:v>0.65684869079850616</c:v>
                </c:pt>
                <c:pt idx="45">
                  <c:v>0.64141000017989425</c:v>
                </c:pt>
                <c:pt idx="46">
                  <c:v>2.026311669009738</c:v>
                </c:pt>
                <c:pt idx="47">
                  <c:v>2.0353625414194538</c:v>
                </c:pt>
                <c:pt idx="48">
                  <c:v>2.0445574962184758</c:v>
                </c:pt>
                <c:pt idx="49">
                  <c:v>2.0453671656316148</c:v>
                </c:pt>
                <c:pt idx="50">
                  <c:v>0.6564243668224663</c:v>
                </c:pt>
                <c:pt idx="51">
                  <c:v>0.66327281956328077</c:v>
                </c:pt>
                <c:pt idx="52">
                  <c:v>0.65087757000001145</c:v>
                </c:pt>
                <c:pt idx="53">
                  <c:v>0.65135825661709534</c:v>
                </c:pt>
                <c:pt idx="54">
                  <c:v>2.0416857955977319</c:v>
                </c:pt>
                <c:pt idx="55">
                  <c:v>2.052584605617449</c:v>
                </c:pt>
                <c:pt idx="56">
                  <c:v>2.053762451000511</c:v>
                </c:pt>
                <c:pt idx="57">
                  <c:v>2.0463620776194151</c:v>
                </c:pt>
                <c:pt idx="58">
                  <c:v>0.65146469158353282</c:v>
                </c:pt>
                <c:pt idx="59">
                  <c:v>0.66899301579687742</c:v>
                </c:pt>
                <c:pt idx="60">
                  <c:v>0.66227807559771468</c:v>
                </c:pt>
                <c:pt idx="61">
                  <c:v>0.64663543762872</c:v>
                </c:pt>
                <c:pt idx="62">
                  <c:v>2.0524197595776061</c:v>
                </c:pt>
                <c:pt idx="63">
                  <c:v>2.0352525120135398</c:v>
                </c:pt>
                <c:pt idx="64">
                  <c:v>0.3053348610294051</c:v>
                </c:pt>
                <c:pt idx="65">
                  <c:v>0.30559210737701498</c:v>
                </c:pt>
                <c:pt idx="66">
                  <c:v>0.30473389058606692</c:v>
                </c:pt>
                <c:pt idx="67">
                  <c:v>0.30619234903715548</c:v>
                </c:pt>
                <c:pt idx="68">
                  <c:v>0.30555032117990782</c:v>
                </c:pt>
                <c:pt idx="69">
                  <c:v>0.3046799332136288</c:v>
                </c:pt>
                <c:pt idx="70">
                  <c:v>0.30426308474270619</c:v>
                </c:pt>
                <c:pt idx="71">
                  <c:v>0.31205771861132242</c:v>
                </c:pt>
                <c:pt idx="72">
                  <c:v>0.30716484476579348</c:v>
                </c:pt>
                <c:pt idx="73">
                  <c:v>0.31049411857966341</c:v>
                </c:pt>
                <c:pt idx="74">
                  <c:v>0.30318012336501848</c:v>
                </c:pt>
                <c:pt idx="75">
                  <c:v>0.3060596386319957</c:v>
                </c:pt>
                <c:pt idx="76">
                  <c:v>0.30726807260653011</c:v>
                </c:pt>
                <c:pt idx="77">
                  <c:v>0.30851155384443701</c:v>
                </c:pt>
                <c:pt idx="78">
                  <c:v>0.31060109359677879</c:v>
                </c:pt>
                <c:pt idx="79">
                  <c:v>0.30994409603299572</c:v>
                </c:pt>
                <c:pt idx="80">
                  <c:v>0.32449053839081887</c:v>
                </c:pt>
                <c:pt idx="81">
                  <c:v>0.30375166360754519</c:v>
                </c:pt>
                <c:pt idx="82">
                  <c:v>0.30337256698403509</c:v>
                </c:pt>
                <c:pt idx="83">
                  <c:v>0.30841376479947941</c:v>
                </c:pt>
                <c:pt idx="84">
                  <c:v>0.30376465618610382</c:v>
                </c:pt>
                <c:pt idx="85">
                  <c:v>0.30012326275464141</c:v>
                </c:pt>
                <c:pt idx="86">
                  <c:v>0.3053645207895897</c:v>
                </c:pt>
                <c:pt idx="87">
                  <c:v>0.30278843281557782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C08-4DB9-B5D1-9E78C1AF40C0}"/>
            </c:ext>
          </c:extLst>
        </c:ser>
        <c:ser>
          <c:idx val="9"/>
          <c:order val="4"/>
          <c:tx>
            <c:strRef>
              <c:f>'Pure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Decorrelation'!$AT$3:$AT$290</c:f>
              <c:numCache>
                <c:formatCode>General</c:formatCode>
                <c:ptCount val="288"/>
                <c:pt idx="0">
                  <c:v>3.018649353191722</c:v>
                </c:pt>
                <c:pt idx="1">
                  <c:v>6.5587723976931996E-3</c:v>
                </c:pt>
                <c:pt idx="2">
                  <c:v>5.6487909983842814E-3</c:v>
                </c:pt>
                <c:pt idx="3">
                  <c:v>3.0647336235851981</c:v>
                </c:pt>
                <c:pt idx="4">
                  <c:v>2.9820079693803558</c:v>
                </c:pt>
                <c:pt idx="5">
                  <c:v>6.23069540597492E-3</c:v>
                </c:pt>
                <c:pt idx="6">
                  <c:v>6.5930263954214197E-3</c:v>
                </c:pt>
                <c:pt idx="7">
                  <c:v>3.0152599149965682</c:v>
                </c:pt>
                <c:pt idx="8">
                  <c:v>3.0463296050089408</c:v>
                </c:pt>
                <c:pt idx="9">
                  <c:v>4.1911653708665998E-3</c:v>
                </c:pt>
                <c:pt idx="10">
                  <c:v>4.5998696121386604E-3</c:v>
                </c:pt>
                <c:pt idx="11">
                  <c:v>3.1144307262031359</c:v>
                </c:pt>
                <c:pt idx="12">
                  <c:v>2.9589446509955448</c:v>
                </c:pt>
                <c:pt idx="13">
                  <c:v>4.2481479933484797E-3</c:v>
                </c:pt>
                <c:pt idx="14">
                  <c:v>4.6321024186908614E-3</c:v>
                </c:pt>
                <c:pt idx="15">
                  <c:v>3.0622540095937438</c:v>
                </c:pt>
                <c:pt idx="16">
                  <c:v>3.0766914789914148</c:v>
                </c:pt>
                <c:pt idx="17">
                  <c:v>8.5368521860799997E-3</c:v>
                </c:pt>
                <c:pt idx="18">
                  <c:v>7.3708314099348807E-3</c:v>
                </c:pt>
                <c:pt idx="19">
                  <c:v>3.144094739190769</c:v>
                </c:pt>
                <c:pt idx="20">
                  <c:v>3.0791467225877569</c:v>
                </c:pt>
                <c:pt idx="21">
                  <c:v>5.8743759989738006E-3</c:v>
                </c:pt>
                <c:pt idx="22">
                  <c:v>4.4165891944430201E-3</c:v>
                </c:pt>
                <c:pt idx="23">
                  <c:v>3.2574980805977249</c:v>
                </c:pt>
                <c:pt idx="24">
                  <c:v>3.0098483365844002</c:v>
                </c:pt>
                <c:pt idx="25">
                  <c:v>4.3693281942978196E-3</c:v>
                </c:pt>
                <c:pt idx="26">
                  <c:v>4.2694844072684E-3</c:v>
                </c:pt>
                <c:pt idx="27">
                  <c:v>3.0465113179991019</c:v>
                </c:pt>
                <c:pt idx="28">
                  <c:v>3.1635054943966678</c:v>
                </c:pt>
                <c:pt idx="29">
                  <c:v>5.4741781787015402E-3</c:v>
                </c:pt>
                <c:pt idx="30">
                  <c:v>4.2861391906625999E-3</c:v>
                </c:pt>
                <c:pt idx="31">
                  <c:v>3.2350505993701519</c:v>
                </c:pt>
                <c:pt idx="32">
                  <c:v>25.029642142390369</c:v>
                </c:pt>
                <c:pt idx="33">
                  <c:v>19.22354383600177</c:v>
                </c:pt>
                <c:pt idx="34">
                  <c:v>5.3905991953797404E-3</c:v>
                </c:pt>
                <c:pt idx="35">
                  <c:v>12.399883874796799</c:v>
                </c:pt>
                <c:pt idx="36">
                  <c:v>13.010893755988221</c:v>
                </c:pt>
                <c:pt idx="37">
                  <c:v>5.2546452265232399E-3</c:v>
                </c:pt>
                <c:pt idx="38">
                  <c:v>18.49666276719654</c:v>
                </c:pt>
                <c:pt idx="39">
                  <c:v>24.19852677381132</c:v>
                </c:pt>
                <c:pt idx="40">
                  <c:v>25.6889039214002</c:v>
                </c:pt>
                <c:pt idx="41">
                  <c:v>19.865320755203719</c:v>
                </c:pt>
                <c:pt idx="42">
                  <c:v>5.4053629864938002E-3</c:v>
                </c:pt>
                <c:pt idx="43">
                  <c:v>12.597255700803361</c:v>
                </c:pt>
                <c:pt idx="44">
                  <c:v>13.41781243538717</c:v>
                </c:pt>
                <c:pt idx="45">
                  <c:v>5.2720964071340396E-3</c:v>
                </c:pt>
                <c:pt idx="46">
                  <c:v>19.25893983038841</c:v>
                </c:pt>
                <c:pt idx="47">
                  <c:v>25.13823713320307</c:v>
                </c:pt>
                <c:pt idx="48">
                  <c:v>25.25920473041479</c:v>
                </c:pt>
                <c:pt idx="49">
                  <c:v>19.522593020193749</c:v>
                </c:pt>
                <c:pt idx="50">
                  <c:v>7.2449652012437204E-3</c:v>
                </c:pt>
                <c:pt idx="51">
                  <c:v>12.66251800219761</c:v>
                </c:pt>
                <c:pt idx="52">
                  <c:v>13.023475514189339</c:v>
                </c:pt>
                <c:pt idx="53">
                  <c:v>5.3815057966857599E-3</c:v>
                </c:pt>
                <c:pt idx="54">
                  <c:v>19.244655031594451</c:v>
                </c:pt>
                <c:pt idx="55">
                  <c:v>25.084206694597381</c:v>
                </c:pt>
                <c:pt idx="56">
                  <c:v>25.091253655008039</c:v>
                </c:pt>
                <c:pt idx="57">
                  <c:v>19.466873322403991</c:v>
                </c:pt>
                <c:pt idx="58">
                  <c:v>6.8263182067311804E-3</c:v>
                </c:pt>
                <c:pt idx="59">
                  <c:v>12.62499883219134</c:v>
                </c:pt>
                <c:pt idx="60">
                  <c:v>13.115896676585541</c:v>
                </c:pt>
                <c:pt idx="61">
                  <c:v>6.8239693995564591E-3</c:v>
                </c:pt>
                <c:pt idx="62">
                  <c:v>18.636360599810718</c:v>
                </c:pt>
                <c:pt idx="63">
                  <c:v>24.440293306182141</c:v>
                </c:pt>
                <c:pt idx="64">
                  <c:v>3.075868673215155</c:v>
                </c:pt>
                <c:pt idx="65">
                  <c:v>4.5934075955301207E-3</c:v>
                </c:pt>
                <c:pt idx="66">
                  <c:v>5.3189835976808798E-3</c:v>
                </c:pt>
                <c:pt idx="67">
                  <c:v>3.0951992652262561</c:v>
                </c:pt>
                <c:pt idx="68">
                  <c:v>3.0984166450100021</c:v>
                </c:pt>
                <c:pt idx="69">
                  <c:v>4.5246696216053803E-3</c:v>
                </c:pt>
                <c:pt idx="70">
                  <c:v>4.3171029887161599E-3</c:v>
                </c:pt>
                <c:pt idx="71">
                  <c:v>3.092081848799717</c:v>
                </c:pt>
                <c:pt idx="72">
                  <c:v>5.3506900249980394</c:v>
                </c:pt>
                <c:pt idx="73">
                  <c:v>4.5064175850711204E-3</c:v>
                </c:pt>
                <c:pt idx="74">
                  <c:v>4.8721808125264596E-3</c:v>
                </c:pt>
                <c:pt idx="75">
                  <c:v>5.5026276801945642</c:v>
                </c:pt>
                <c:pt idx="76">
                  <c:v>5.3707511926186271</c:v>
                </c:pt>
                <c:pt idx="77">
                  <c:v>4.4657710124738192E-3</c:v>
                </c:pt>
                <c:pt idx="78">
                  <c:v>4.8925234004854601E-3</c:v>
                </c:pt>
                <c:pt idx="79">
                  <c:v>5.4761090955696998</c:v>
                </c:pt>
                <c:pt idx="80">
                  <c:v>6.6909860121085792E-3</c:v>
                </c:pt>
                <c:pt idx="81">
                  <c:v>5.3436174278031103</c:v>
                </c:pt>
                <c:pt idx="82">
                  <c:v>5.1709509675973093</c:v>
                </c:pt>
                <c:pt idx="83">
                  <c:v>6.4164037932641403E-3</c:v>
                </c:pt>
                <c:pt idx="84">
                  <c:v>5.9415910160168601E-3</c:v>
                </c:pt>
                <c:pt idx="85">
                  <c:v>5.3478972412063737</c:v>
                </c:pt>
                <c:pt idx="86">
                  <c:v>5.1978248139843348</c:v>
                </c:pt>
                <c:pt idx="87">
                  <c:v>6.0175340040586403E-3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C08-4DB9-B5D1-9E78C1AF4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Decorrelation'!$AL$3:$AL$290</c:f>
              <c:numCache>
                <c:formatCode>General</c:formatCode>
                <c:ptCount val="288"/>
                <c:pt idx="0">
                  <c:v>0.46281769520137461</c:v>
                </c:pt>
                <c:pt idx="1">
                  <c:v>0.58902740598423409</c:v>
                </c:pt>
                <c:pt idx="2">
                  <c:v>0.612178181426134</c:v>
                </c:pt>
                <c:pt idx="3">
                  <c:v>0.48318325181026012</c:v>
                </c:pt>
                <c:pt idx="4">
                  <c:v>0.44480541781522331</c:v>
                </c:pt>
                <c:pt idx="5">
                  <c:v>0.807124704180751</c:v>
                </c:pt>
                <c:pt idx="6">
                  <c:v>0.73439488076837733</c:v>
                </c:pt>
                <c:pt idx="7">
                  <c:v>0.54230622019385921</c:v>
                </c:pt>
                <c:pt idx="8">
                  <c:v>0.3456662489916198</c:v>
                </c:pt>
                <c:pt idx="9">
                  <c:v>0.47815619158791378</c:v>
                </c:pt>
                <c:pt idx="10">
                  <c:v>0.48284461800940343</c:v>
                </c:pt>
                <c:pt idx="11">
                  <c:v>0.32962093679234378</c:v>
                </c:pt>
                <c:pt idx="12">
                  <c:v>0.32620000920724118</c:v>
                </c:pt>
                <c:pt idx="13">
                  <c:v>0.45761053401511159</c:v>
                </c:pt>
                <c:pt idx="14">
                  <c:v>0.45105242797872053</c:v>
                </c:pt>
                <c:pt idx="15">
                  <c:v>0.33807662819745021</c:v>
                </c:pt>
                <c:pt idx="16">
                  <c:v>0.44021633899537849</c:v>
                </c:pt>
                <c:pt idx="17">
                  <c:v>0.54478270979598165</c:v>
                </c:pt>
                <c:pt idx="18">
                  <c:v>0.68127276459708808</c:v>
                </c:pt>
                <c:pt idx="19">
                  <c:v>0.58449756900081407</c:v>
                </c:pt>
                <c:pt idx="20">
                  <c:v>0.33809282421134412</c:v>
                </c:pt>
                <c:pt idx="21">
                  <c:v>0.41233285281341531</c:v>
                </c:pt>
                <c:pt idx="22">
                  <c:v>0.42930513480678201</c:v>
                </c:pt>
                <c:pt idx="23">
                  <c:v>0.34809076879173517</c:v>
                </c:pt>
                <c:pt idx="24">
                  <c:v>0.35057631199015299</c:v>
                </c:pt>
                <c:pt idx="25">
                  <c:v>0.42507410360267378</c:v>
                </c:pt>
                <c:pt idx="26">
                  <c:v>0.443227440607734</c:v>
                </c:pt>
                <c:pt idx="27">
                  <c:v>0.35468694820301611</c:v>
                </c:pt>
                <c:pt idx="28">
                  <c:v>0.34826973500894381</c:v>
                </c:pt>
                <c:pt idx="29">
                  <c:v>0.41431839116849012</c:v>
                </c:pt>
                <c:pt idx="30">
                  <c:v>0.42362762420671057</c:v>
                </c:pt>
                <c:pt idx="31">
                  <c:v>0.34295915397815402</c:v>
                </c:pt>
                <c:pt idx="32">
                  <c:v>0.99147545621963218</c:v>
                </c:pt>
                <c:pt idx="33">
                  <c:v>0.99930977482581507</c:v>
                </c:pt>
                <c:pt idx="34">
                  <c:v>2.8059715230134321</c:v>
                </c:pt>
                <c:pt idx="35">
                  <c:v>0.67282884118612851</c:v>
                </c:pt>
                <c:pt idx="36">
                  <c:v>0.75217335597844792</c:v>
                </c:pt>
                <c:pt idx="37">
                  <c:v>2.7679681363864801</c:v>
                </c:pt>
                <c:pt idx="38">
                  <c:v>1.2538900304120031</c:v>
                </c:pt>
                <c:pt idx="39">
                  <c:v>1.220584357634652</c:v>
                </c:pt>
                <c:pt idx="40">
                  <c:v>0.93242329279892144</c:v>
                </c:pt>
                <c:pt idx="41">
                  <c:v>0.90366314360871913</c:v>
                </c:pt>
                <c:pt idx="42">
                  <c:v>1.724141246592626</c:v>
                </c:pt>
                <c:pt idx="43">
                  <c:v>0.49604427980957561</c:v>
                </c:pt>
                <c:pt idx="44">
                  <c:v>0.49342190319439388</c:v>
                </c:pt>
                <c:pt idx="45">
                  <c:v>1.7169303385773671</c:v>
                </c:pt>
                <c:pt idx="46">
                  <c:v>0.90297514458652584</c:v>
                </c:pt>
                <c:pt idx="47">
                  <c:v>0.91508607942378151</c:v>
                </c:pt>
                <c:pt idx="48">
                  <c:v>0.93818531620781864</c:v>
                </c:pt>
                <c:pt idx="49">
                  <c:v>0.91655632299371059</c:v>
                </c:pt>
                <c:pt idx="50">
                  <c:v>1.729318665189203</c:v>
                </c:pt>
                <c:pt idx="51">
                  <c:v>0.48313577463850382</c:v>
                </c:pt>
                <c:pt idx="52">
                  <c:v>0.51402748018736022</c:v>
                </c:pt>
                <c:pt idx="53">
                  <c:v>1.729790784604847</c:v>
                </c:pt>
                <c:pt idx="54">
                  <c:v>0.90719813299365337</c:v>
                </c:pt>
                <c:pt idx="55">
                  <c:v>0.92151595719624313</c:v>
                </c:pt>
                <c:pt idx="56">
                  <c:v>0.94068272021831945</c:v>
                </c:pt>
                <c:pt idx="57">
                  <c:v>0.9107625784003176</c:v>
                </c:pt>
                <c:pt idx="58">
                  <c:v>1.707554909808096</c:v>
                </c:pt>
                <c:pt idx="59">
                  <c:v>0.49564942861907191</c:v>
                </c:pt>
                <c:pt idx="60">
                  <c:v>0.50424087361898273</c:v>
                </c:pt>
                <c:pt idx="61">
                  <c:v>1.7042927758186119</c:v>
                </c:pt>
                <c:pt idx="62">
                  <c:v>0.89019936739932748</c:v>
                </c:pt>
                <c:pt idx="63">
                  <c:v>0.92573602001648392</c:v>
                </c:pt>
                <c:pt idx="64">
                  <c:v>0.32744303540093822</c:v>
                </c:pt>
                <c:pt idx="65">
                  <c:v>0.43324656059267003</c:v>
                </c:pt>
                <c:pt idx="66">
                  <c:v>0.43554843819001687</c:v>
                </c:pt>
                <c:pt idx="67">
                  <c:v>0.33445551140466701</c:v>
                </c:pt>
                <c:pt idx="68">
                  <c:v>0.32367733819410199</c:v>
                </c:pt>
                <c:pt idx="69">
                  <c:v>0.44308959720656282</c:v>
                </c:pt>
                <c:pt idx="70">
                  <c:v>0.43115141759626568</c:v>
                </c:pt>
                <c:pt idx="71">
                  <c:v>0.32726056819083171</c:v>
                </c:pt>
                <c:pt idx="72">
                  <c:v>0.31247571181738742</c:v>
                </c:pt>
                <c:pt idx="73">
                  <c:v>0.50796796322101723</c:v>
                </c:pt>
                <c:pt idx="74">
                  <c:v>0.51453055900055911</c:v>
                </c:pt>
                <c:pt idx="75">
                  <c:v>0.30737307959934701</c:v>
                </c:pt>
                <c:pt idx="76">
                  <c:v>0.31001925939926878</c:v>
                </c:pt>
                <c:pt idx="77">
                  <c:v>0.49378095361171292</c:v>
                </c:pt>
                <c:pt idx="78">
                  <c:v>0.52326694460352885</c:v>
                </c:pt>
                <c:pt idx="79">
                  <c:v>0.31287461080355572</c:v>
                </c:pt>
                <c:pt idx="80">
                  <c:v>0.50962315377546474</c:v>
                </c:pt>
                <c:pt idx="81">
                  <c:v>0.33591219503432512</c:v>
                </c:pt>
                <c:pt idx="82">
                  <c:v>0.3334471251931973</c:v>
                </c:pt>
                <c:pt idx="83">
                  <c:v>0.52058832177426662</c:v>
                </c:pt>
                <c:pt idx="84">
                  <c:v>0.51209177781129256</c:v>
                </c:pt>
                <c:pt idx="85">
                  <c:v>0.33518734816461798</c:v>
                </c:pt>
                <c:pt idx="86">
                  <c:v>0.33614918219391249</c:v>
                </c:pt>
                <c:pt idx="87">
                  <c:v>0.51934679658152161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B9-427A-8EA9-5817CEB4BC57}"/>
            </c:ext>
          </c:extLst>
        </c:ser>
        <c:ser>
          <c:idx val="3"/>
          <c:order val="1"/>
          <c:tx>
            <c:strRef>
              <c:f>'Pure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Decorrelation'!$AO$3:$AO$290</c:f>
              <c:numCache>
                <c:formatCode>General</c:formatCode>
                <c:ptCount val="288"/>
                <c:pt idx="0">
                  <c:v>0.4428832019912079</c:v>
                </c:pt>
                <c:pt idx="1">
                  <c:v>0.82446117158979182</c:v>
                </c:pt>
                <c:pt idx="2">
                  <c:v>0.9265440487943124</c:v>
                </c:pt>
                <c:pt idx="3">
                  <c:v>0.44181125998729842</c:v>
                </c:pt>
                <c:pt idx="4">
                  <c:v>0.35113776400685309</c:v>
                </c:pt>
                <c:pt idx="5">
                  <c:v>1.053404205990955</c:v>
                </c:pt>
                <c:pt idx="6">
                  <c:v>0.90225561979459601</c:v>
                </c:pt>
                <c:pt idx="7">
                  <c:v>0.36552026838180612</c:v>
                </c:pt>
                <c:pt idx="8">
                  <c:v>0.34100015460280703</c:v>
                </c:pt>
                <c:pt idx="9">
                  <c:v>0.81000040739891122</c:v>
                </c:pt>
                <c:pt idx="10">
                  <c:v>0.94287014938890934</c:v>
                </c:pt>
                <c:pt idx="11">
                  <c:v>0.34100067300023512</c:v>
                </c:pt>
                <c:pt idx="12">
                  <c:v>0.40623628600733352</c:v>
                </c:pt>
                <c:pt idx="13">
                  <c:v>0.6461061319918372</c:v>
                </c:pt>
                <c:pt idx="14">
                  <c:v>0.72161492721061227</c:v>
                </c:pt>
                <c:pt idx="15">
                  <c:v>0.3094154204125516</c:v>
                </c:pt>
                <c:pt idx="16">
                  <c:v>0.43284819381078699</c:v>
                </c:pt>
                <c:pt idx="17">
                  <c:v>0.92318362779333252</c:v>
                </c:pt>
                <c:pt idx="18">
                  <c:v>0.8962748401914723</c:v>
                </c:pt>
                <c:pt idx="19">
                  <c:v>0.41917769820429379</c:v>
                </c:pt>
                <c:pt idx="20">
                  <c:v>0.39234217000193888</c:v>
                </c:pt>
                <c:pt idx="21">
                  <c:v>0.711640567809809</c:v>
                </c:pt>
                <c:pt idx="22">
                  <c:v>0.79687910239445048</c:v>
                </c:pt>
                <c:pt idx="23">
                  <c:v>0.35632985859410837</c:v>
                </c:pt>
                <c:pt idx="24">
                  <c:v>0.32275509820319709</c:v>
                </c:pt>
                <c:pt idx="25">
                  <c:v>0.80705247301375493</c:v>
                </c:pt>
                <c:pt idx="26">
                  <c:v>0.72778958500712176</c:v>
                </c:pt>
                <c:pt idx="27">
                  <c:v>0.36588423959328792</c:v>
                </c:pt>
                <c:pt idx="28">
                  <c:v>0.34400698378449313</c:v>
                </c:pt>
                <c:pt idx="29">
                  <c:v>0.76311144381179474</c:v>
                </c:pt>
                <c:pt idx="30">
                  <c:v>0.72335079678450709</c:v>
                </c:pt>
                <c:pt idx="31">
                  <c:v>0.3434809935919475</c:v>
                </c:pt>
                <c:pt idx="32">
                  <c:v>0.93752624798798934</c:v>
                </c:pt>
                <c:pt idx="33">
                  <c:v>0.84301781340036541</c:v>
                </c:pt>
                <c:pt idx="34">
                  <c:v>5.5806950668047648</c:v>
                </c:pt>
                <c:pt idx="35">
                  <c:v>0.6137764992250595</c:v>
                </c:pt>
                <c:pt idx="36">
                  <c:v>0.65944960939232256</c:v>
                </c:pt>
                <c:pt idx="37">
                  <c:v>5.3090492776071194</c:v>
                </c:pt>
                <c:pt idx="38">
                  <c:v>0.64328046520822679</c:v>
                </c:pt>
                <c:pt idx="39">
                  <c:v>1.0212961861921941</c:v>
                </c:pt>
                <c:pt idx="40">
                  <c:v>0.92198615419329144</c:v>
                </c:pt>
                <c:pt idx="41">
                  <c:v>0.71368576579261567</c:v>
                </c:pt>
                <c:pt idx="42">
                  <c:v>4.0974508036044428</c:v>
                </c:pt>
                <c:pt idx="43">
                  <c:v>0.56903290680493224</c:v>
                </c:pt>
                <c:pt idx="44">
                  <c:v>0.65919387759640813</c:v>
                </c:pt>
                <c:pt idx="45">
                  <c:v>5.2990272833791092</c:v>
                </c:pt>
                <c:pt idx="46">
                  <c:v>0.61778476518229586</c:v>
                </c:pt>
                <c:pt idx="47">
                  <c:v>0.97635416039847767</c:v>
                </c:pt>
                <c:pt idx="48">
                  <c:v>0.91979797639651228</c:v>
                </c:pt>
                <c:pt idx="49">
                  <c:v>0.71176820981199851</c:v>
                </c:pt>
                <c:pt idx="50">
                  <c:v>5.0900587295938751</c:v>
                </c:pt>
                <c:pt idx="51">
                  <c:v>0.57867673479486259</c:v>
                </c:pt>
                <c:pt idx="52">
                  <c:v>0.63622951741563161</c:v>
                </c:pt>
                <c:pt idx="53">
                  <c:v>5.0621723938034844</c:v>
                </c:pt>
                <c:pt idx="54">
                  <c:v>0.60970178939169273</c:v>
                </c:pt>
                <c:pt idx="55">
                  <c:v>0.91752804900170304</c:v>
                </c:pt>
                <c:pt idx="56">
                  <c:v>0.84547844141488893</c:v>
                </c:pt>
                <c:pt idx="57">
                  <c:v>0.7029032160004135</c:v>
                </c:pt>
                <c:pt idx="58">
                  <c:v>4.0955309767974537</c:v>
                </c:pt>
                <c:pt idx="59">
                  <c:v>0.5666082426090725</c:v>
                </c:pt>
                <c:pt idx="60">
                  <c:v>0.62976931059383789</c:v>
                </c:pt>
                <c:pt idx="61">
                  <c:v>4.4696978751977436</c:v>
                </c:pt>
                <c:pt idx="62">
                  <c:v>0.60566558658611025</c:v>
                </c:pt>
                <c:pt idx="63">
                  <c:v>0.90943346419371662</c:v>
                </c:pt>
                <c:pt idx="64">
                  <c:v>0.38939602079335589</c:v>
                </c:pt>
                <c:pt idx="65">
                  <c:v>0.82324022960383447</c:v>
                </c:pt>
                <c:pt idx="66">
                  <c:v>0.9271991424029693</c:v>
                </c:pt>
                <c:pt idx="67">
                  <c:v>0.36522623478667809</c:v>
                </c:pt>
                <c:pt idx="68">
                  <c:v>0.32779684819397509</c:v>
                </c:pt>
                <c:pt idx="69">
                  <c:v>0.58803588219452652</c:v>
                </c:pt>
                <c:pt idx="70">
                  <c:v>0.63353680641739629</c:v>
                </c:pt>
                <c:pt idx="71">
                  <c:v>0.3209019060130231</c:v>
                </c:pt>
                <c:pt idx="72">
                  <c:v>0.32016166879329833</c:v>
                </c:pt>
                <c:pt idx="73">
                  <c:v>0.81517674739588986</c:v>
                </c:pt>
                <c:pt idx="74">
                  <c:v>0.89460307061672206</c:v>
                </c:pt>
                <c:pt idx="75">
                  <c:v>0.32878384441137309</c:v>
                </c:pt>
                <c:pt idx="76">
                  <c:v>0.34601344038965182</c:v>
                </c:pt>
                <c:pt idx="77">
                  <c:v>0.86691502980538648</c:v>
                </c:pt>
                <c:pt idx="78">
                  <c:v>0.94383460860117341</c:v>
                </c:pt>
                <c:pt idx="79">
                  <c:v>0.32284830940770909</c:v>
                </c:pt>
                <c:pt idx="80">
                  <c:v>0.94561432001064527</c:v>
                </c:pt>
                <c:pt idx="81">
                  <c:v>0.37504114400944671</c:v>
                </c:pt>
                <c:pt idx="82">
                  <c:v>0.38280712860869243</c:v>
                </c:pt>
                <c:pt idx="83">
                  <c:v>0.83595472660963421</c:v>
                </c:pt>
                <c:pt idx="84">
                  <c:v>0.88228608740027992</c:v>
                </c:pt>
                <c:pt idx="85">
                  <c:v>0.34668135279789569</c:v>
                </c:pt>
                <c:pt idx="86">
                  <c:v>0.33692436498240569</c:v>
                </c:pt>
                <c:pt idx="87">
                  <c:v>0.79595701260259377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B9-427A-8EA9-5817CEB4BC57}"/>
            </c:ext>
          </c:extLst>
        </c:ser>
        <c:ser>
          <c:idx val="5"/>
          <c:order val="2"/>
          <c:tx>
            <c:strRef>
              <c:f>'Pure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Decorrelation'!$AQ$3:$AQ$290</c:f>
              <c:numCache>
                <c:formatCode>General</c:formatCode>
                <c:ptCount val="288"/>
                <c:pt idx="0">
                  <c:v>0.32795445841038601</c:v>
                </c:pt>
                <c:pt idx="1">
                  <c:v>0.60699256543302904</c:v>
                </c:pt>
                <c:pt idx="2">
                  <c:v>0.52297607818618419</c:v>
                </c:pt>
                <c:pt idx="3">
                  <c:v>0.34683228797512122</c:v>
                </c:pt>
                <c:pt idx="4">
                  <c:v>0.32565275441156699</c:v>
                </c:pt>
                <c:pt idx="5">
                  <c:v>0.62352055179653687</c:v>
                </c:pt>
                <c:pt idx="6">
                  <c:v>0.58240008541615684</c:v>
                </c:pt>
                <c:pt idx="7">
                  <c:v>0.3603693507844582</c:v>
                </c:pt>
                <c:pt idx="8">
                  <c:v>0.29872832439141339</c:v>
                </c:pt>
                <c:pt idx="9">
                  <c:v>0.38259963820455589</c:v>
                </c:pt>
                <c:pt idx="10">
                  <c:v>0.38682411919580773</c:v>
                </c:pt>
                <c:pt idx="11">
                  <c:v>0.29323547419626272</c:v>
                </c:pt>
                <c:pt idx="12">
                  <c:v>0.30513152040075509</c:v>
                </c:pt>
                <c:pt idx="13">
                  <c:v>0.38209336642175912</c:v>
                </c:pt>
                <c:pt idx="14">
                  <c:v>0.37294394898926841</c:v>
                </c:pt>
                <c:pt idx="15">
                  <c:v>0.30566160340094928</c:v>
                </c:pt>
                <c:pt idx="16">
                  <c:v>0.34223062117816883</c:v>
                </c:pt>
                <c:pt idx="17">
                  <c:v>0.51320865818997841</c:v>
                </c:pt>
                <c:pt idx="18">
                  <c:v>0.56477629515575245</c:v>
                </c:pt>
                <c:pt idx="19">
                  <c:v>0.371371223218739</c:v>
                </c:pt>
                <c:pt idx="20">
                  <c:v>0.30919861062429838</c:v>
                </c:pt>
                <c:pt idx="21">
                  <c:v>0.37732134460238742</c:v>
                </c:pt>
                <c:pt idx="22">
                  <c:v>0.35939104775898162</c:v>
                </c:pt>
                <c:pt idx="23">
                  <c:v>0.31145227599190539</c:v>
                </c:pt>
                <c:pt idx="24">
                  <c:v>0.31809456221526478</c:v>
                </c:pt>
                <c:pt idx="25">
                  <c:v>0.374891041405499</c:v>
                </c:pt>
                <c:pt idx="26">
                  <c:v>0.37072288962081068</c:v>
                </c:pt>
                <c:pt idx="27">
                  <c:v>0.31858598842518399</c:v>
                </c:pt>
                <c:pt idx="28">
                  <c:v>0.32128272560657928</c:v>
                </c:pt>
                <c:pt idx="29">
                  <c:v>0.36276444820687181</c:v>
                </c:pt>
                <c:pt idx="30">
                  <c:v>0.37229649559594691</c:v>
                </c:pt>
                <c:pt idx="31">
                  <c:v>0.31483826440526169</c:v>
                </c:pt>
                <c:pt idx="32">
                  <c:v>0.75558137699263173</c:v>
                </c:pt>
                <c:pt idx="33">
                  <c:v>0.82346538319252427</c:v>
                </c:pt>
                <c:pt idx="34">
                  <c:v>1.8253297180170189</c:v>
                </c:pt>
                <c:pt idx="35">
                  <c:v>0.45727103083627302</c:v>
                </c:pt>
                <c:pt idx="36">
                  <c:v>0.45951158179668711</c:v>
                </c:pt>
                <c:pt idx="37">
                  <c:v>1.820594036579132</c:v>
                </c:pt>
                <c:pt idx="38">
                  <c:v>0.74232983299298216</c:v>
                </c:pt>
                <c:pt idx="39">
                  <c:v>0.72750230118399484</c:v>
                </c:pt>
                <c:pt idx="40">
                  <c:v>0.7588560045696795</c:v>
                </c:pt>
                <c:pt idx="41">
                  <c:v>0.81984543319558723</c:v>
                </c:pt>
                <c:pt idx="42">
                  <c:v>1.7909634970128541</c:v>
                </c:pt>
                <c:pt idx="43">
                  <c:v>0.45100892776390539</c:v>
                </c:pt>
                <c:pt idx="44">
                  <c:v>0.45121558781247578</c:v>
                </c:pt>
                <c:pt idx="45">
                  <c:v>1.8271268059732391</c:v>
                </c:pt>
                <c:pt idx="46">
                  <c:v>0.74019730521831661</c:v>
                </c:pt>
                <c:pt idx="47">
                  <c:v>0.72826458880444989</c:v>
                </c:pt>
                <c:pt idx="48">
                  <c:v>0.75431266261730345</c:v>
                </c:pt>
                <c:pt idx="49">
                  <c:v>0.82174983059521767</c:v>
                </c:pt>
                <c:pt idx="50">
                  <c:v>1.797864644625224</c:v>
                </c:pt>
                <c:pt idx="51">
                  <c:v>0.45018204099033032</c:v>
                </c:pt>
                <c:pt idx="52">
                  <c:v>0.45089505922514939</c:v>
                </c:pt>
                <c:pt idx="53">
                  <c:v>1.831759851402603</c:v>
                </c:pt>
                <c:pt idx="54">
                  <c:v>0.74128327280050144</c:v>
                </c:pt>
                <c:pt idx="55">
                  <c:v>0.73299913100199776</c:v>
                </c:pt>
                <c:pt idx="56">
                  <c:v>0.76220086799003184</c:v>
                </c:pt>
                <c:pt idx="57">
                  <c:v>0.82090555499307816</c:v>
                </c:pt>
                <c:pt idx="58">
                  <c:v>1.7832442648010329</c:v>
                </c:pt>
                <c:pt idx="59">
                  <c:v>0.4585981974028982</c:v>
                </c:pt>
                <c:pt idx="60">
                  <c:v>0.45607918322784818</c:v>
                </c:pt>
                <c:pt idx="61">
                  <c:v>1.813639054005034</c:v>
                </c:pt>
                <c:pt idx="62">
                  <c:v>0.73782038142671813</c:v>
                </c:pt>
                <c:pt idx="63">
                  <c:v>0.73368585337884729</c:v>
                </c:pt>
                <c:pt idx="64">
                  <c:v>0.30627765122335399</c:v>
                </c:pt>
                <c:pt idx="65">
                  <c:v>0.39096493379911401</c:v>
                </c:pt>
                <c:pt idx="66">
                  <c:v>0.40299447482684619</c:v>
                </c:pt>
                <c:pt idx="67">
                  <c:v>0.30189079160336407</c:v>
                </c:pt>
                <c:pt idx="68">
                  <c:v>0.30315308220451698</c:v>
                </c:pt>
                <c:pt idx="69">
                  <c:v>0.39600296496646481</c:v>
                </c:pt>
                <c:pt idx="70">
                  <c:v>0.38766988281859083</c:v>
                </c:pt>
                <c:pt idx="71">
                  <c:v>0.30001685679890222</c:v>
                </c:pt>
                <c:pt idx="72">
                  <c:v>0.28981445300159969</c:v>
                </c:pt>
                <c:pt idx="73">
                  <c:v>0.51529693058691917</c:v>
                </c:pt>
                <c:pt idx="74">
                  <c:v>0.48869934140238908</c:v>
                </c:pt>
                <c:pt idx="75">
                  <c:v>0.30459174778079612</c:v>
                </c:pt>
                <c:pt idx="76">
                  <c:v>0.29117110759252679</c:v>
                </c:pt>
                <c:pt idx="77">
                  <c:v>0.49894700220320382</c:v>
                </c:pt>
                <c:pt idx="78">
                  <c:v>0.49486878842581061</c:v>
                </c:pt>
                <c:pt idx="79">
                  <c:v>0.29516493659466497</c:v>
                </c:pt>
                <c:pt idx="80">
                  <c:v>0.50835011859890078</c:v>
                </c:pt>
                <c:pt idx="81">
                  <c:v>0.32376679220469662</c:v>
                </c:pt>
                <c:pt idx="82">
                  <c:v>0.32325406759046021</c:v>
                </c:pt>
                <c:pt idx="83">
                  <c:v>0.51625658920966089</c:v>
                </c:pt>
                <c:pt idx="84">
                  <c:v>0.50987868603551756</c:v>
                </c:pt>
                <c:pt idx="85">
                  <c:v>0.32078622358385472</c:v>
                </c:pt>
                <c:pt idx="86">
                  <c:v>0.32579447680618612</c:v>
                </c:pt>
                <c:pt idx="87">
                  <c:v>0.51856977519346403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B9-427A-8EA9-5817CEB4BC57}"/>
            </c:ext>
          </c:extLst>
        </c:ser>
        <c:ser>
          <c:idx val="7"/>
          <c:order val="3"/>
          <c:tx>
            <c:strRef>
              <c:f>'Pure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Decorrelation'!$AS$3:$AS$290</c:f>
              <c:numCache>
                <c:formatCode>General</c:formatCode>
                <c:ptCount val="288"/>
                <c:pt idx="0">
                  <c:v>0.31074072076007719</c:v>
                </c:pt>
                <c:pt idx="1">
                  <c:v>0.48265040082624178</c:v>
                </c:pt>
                <c:pt idx="2">
                  <c:v>0.39327462505316357</c:v>
                </c:pt>
                <c:pt idx="3">
                  <c:v>0.3315651918528601</c:v>
                </c:pt>
                <c:pt idx="4">
                  <c:v>0.30070660480996592</c:v>
                </c:pt>
                <c:pt idx="5">
                  <c:v>0.4558732811594382</c:v>
                </c:pt>
                <c:pt idx="6">
                  <c:v>0.4201824788353406</c:v>
                </c:pt>
                <c:pt idx="7">
                  <c:v>0.36151718575274572</c:v>
                </c:pt>
                <c:pt idx="8">
                  <c:v>0.28133149441564448</c:v>
                </c:pt>
                <c:pt idx="9">
                  <c:v>0.30246786122443148</c:v>
                </c:pt>
                <c:pt idx="10">
                  <c:v>0.29666772184427831</c:v>
                </c:pt>
                <c:pt idx="11">
                  <c:v>0.28808099679881699</c:v>
                </c:pt>
                <c:pt idx="12">
                  <c:v>0.2917119980091229</c:v>
                </c:pt>
                <c:pt idx="13">
                  <c:v>0.30636405030963942</c:v>
                </c:pt>
                <c:pt idx="14">
                  <c:v>0.29753088735742489</c:v>
                </c:pt>
                <c:pt idx="15">
                  <c:v>0.29365085478639219</c:v>
                </c:pt>
                <c:pt idx="16">
                  <c:v>0.32358115556417028</c:v>
                </c:pt>
                <c:pt idx="17">
                  <c:v>0.41083318307064481</c:v>
                </c:pt>
                <c:pt idx="18">
                  <c:v>0.45328863882459702</c:v>
                </c:pt>
                <c:pt idx="19">
                  <c:v>0.33686603520764041</c:v>
                </c:pt>
                <c:pt idx="20">
                  <c:v>0.28314682757481929</c:v>
                </c:pt>
                <c:pt idx="21">
                  <c:v>0.29511988314334298</c:v>
                </c:pt>
                <c:pt idx="22">
                  <c:v>0.29451718798372889</c:v>
                </c:pt>
                <c:pt idx="23">
                  <c:v>0.28300907602533693</c:v>
                </c:pt>
                <c:pt idx="24">
                  <c:v>0.28654249258106568</c:v>
                </c:pt>
                <c:pt idx="25">
                  <c:v>0.30513257998973131</c:v>
                </c:pt>
                <c:pt idx="26">
                  <c:v>0.30001248520566148</c:v>
                </c:pt>
                <c:pt idx="27">
                  <c:v>0.2918344111763872</c:v>
                </c:pt>
                <c:pt idx="28">
                  <c:v>0.29219792080111801</c:v>
                </c:pt>
                <c:pt idx="29">
                  <c:v>0.2919838858069852</c:v>
                </c:pt>
                <c:pt idx="30">
                  <c:v>0.2949810303980484</c:v>
                </c:pt>
                <c:pt idx="31">
                  <c:v>0.28328632075572391</c:v>
                </c:pt>
                <c:pt idx="32">
                  <c:v>0.56681839234661313</c:v>
                </c:pt>
                <c:pt idx="33">
                  <c:v>0.56374775756848972</c:v>
                </c:pt>
                <c:pt idx="34">
                  <c:v>0.5966856174753048</c:v>
                </c:pt>
                <c:pt idx="35">
                  <c:v>0.48307126736035572</c:v>
                </c:pt>
                <c:pt idx="36">
                  <c:v>0.48479522975394501</c:v>
                </c:pt>
                <c:pt idx="37">
                  <c:v>0.58631520314374941</c:v>
                </c:pt>
                <c:pt idx="38">
                  <c:v>0.56396384189138193</c:v>
                </c:pt>
                <c:pt idx="39">
                  <c:v>0.56382255222415556</c:v>
                </c:pt>
                <c:pt idx="40">
                  <c:v>0.56876271800138056</c:v>
                </c:pt>
                <c:pt idx="41">
                  <c:v>0.55963072180747986</c:v>
                </c:pt>
                <c:pt idx="42">
                  <c:v>0.58714385242201383</c:v>
                </c:pt>
                <c:pt idx="43">
                  <c:v>0.48064498581225051</c:v>
                </c:pt>
                <c:pt idx="44">
                  <c:v>0.47605915078893302</c:v>
                </c:pt>
                <c:pt idx="45">
                  <c:v>0.58545747079188004</c:v>
                </c:pt>
                <c:pt idx="46">
                  <c:v>0.56236638815607876</c:v>
                </c:pt>
                <c:pt idx="47">
                  <c:v>0.56414392594015228</c:v>
                </c:pt>
                <c:pt idx="48">
                  <c:v>0.566202217375394</c:v>
                </c:pt>
                <c:pt idx="49">
                  <c:v>0.56490410257829349</c:v>
                </c:pt>
                <c:pt idx="50">
                  <c:v>0.58884928103070711</c:v>
                </c:pt>
                <c:pt idx="51">
                  <c:v>0.47684221836971119</c:v>
                </c:pt>
                <c:pt idx="52">
                  <c:v>0.48103846181184051</c:v>
                </c:pt>
                <c:pt idx="53">
                  <c:v>0.59117778039071711</c:v>
                </c:pt>
                <c:pt idx="54">
                  <c:v>0.56541028318461029</c:v>
                </c:pt>
                <c:pt idx="55">
                  <c:v>0.56678449165774514</c:v>
                </c:pt>
                <c:pt idx="56">
                  <c:v>0.56634597775992002</c:v>
                </c:pt>
                <c:pt idx="57">
                  <c:v>0.564604097022675</c:v>
                </c:pt>
                <c:pt idx="58">
                  <c:v>0.59365084843011573</c:v>
                </c:pt>
                <c:pt idx="59">
                  <c:v>0.48753133859718217</c:v>
                </c:pt>
                <c:pt idx="60">
                  <c:v>0.48089312936645001</c:v>
                </c:pt>
                <c:pt idx="61">
                  <c:v>0.5958052731817588</c:v>
                </c:pt>
                <c:pt idx="62">
                  <c:v>0.5573108685901389</c:v>
                </c:pt>
                <c:pt idx="63">
                  <c:v>0.56249785601394253</c:v>
                </c:pt>
                <c:pt idx="64">
                  <c:v>0.28907813838450241</c:v>
                </c:pt>
                <c:pt idx="65">
                  <c:v>0.30260089699877418</c:v>
                </c:pt>
                <c:pt idx="66">
                  <c:v>0.30350900840712708</c:v>
                </c:pt>
                <c:pt idx="67">
                  <c:v>0.29358736278954889</c:v>
                </c:pt>
                <c:pt idx="68">
                  <c:v>0.28442303221672771</c:v>
                </c:pt>
                <c:pt idx="69">
                  <c:v>0.30326382818166159</c:v>
                </c:pt>
                <c:pt idx="70">
                  <c:v>0.30387806199723849</c:v>
                </c:pt>
                <c:pt idx="71">
                  <c:v>0.2915116991731338</c:v>
                </c:pt>
                <c:pt idx="72">
                  <c:v>0.29275986703578383</c:v>
                </c:pt>
                <c:pt idx="73">
                  <c:v>0.31398133463226258</c:v>
                </c:pt>
                <c:pt idx="74">
                  <c:v>0.303322937421035</c:v>
                </c:pt>
                <c:pt idx="75">
                  <c:v>0.30731445606797941</c:v>
                </c:pt>
                <c:pt idx="76">
                  <c:v>0.29309889803407713</c:v>
                </c:pt>
                <c:pt idx="77">
                  <c:v>0.31146886168280619</c:v>
                </c:pt>
                <c:pt idx="78">
                  <c:v>0.31650980580598109</c:v>
                </c:pt>
                <c:pt idx="79">
                  <c:v>0.29470698436489318</c:v>
                </c:pt>
                <c:pt idx="80">
                  <c:v>0.30991935502970591</c:v>
                </c:pt>
                <c:pt idx="81">
                  <c:v>0.2959439920610748</c:v>
                </c:pt>
                <c:pt idx="82">
                  <c:v>0.29556624003453169</c:v>
                </c:pt>
                <c:pt idx="83">
                  <c:v>0.31599202180514108</c:v>
                </c:pt>
                <c:pt idx="84">
                  <c:v>0.30917967003770169</c:v>
                </c:pt>
                <c:pt idx="85">
                  <c:v>0.29337242438923561</c:v>
                </c:pt>
                <c:pt idx="86">
                  <c:v>0.29754915398079901</c:v>
                </c:pt>
                <c:pt idx="87">
                  <c:v>0.31255670359823851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1B9-427A-8EA9-5817CEB4BC57}"/>
            </c:ext>
          </c:extLst>
        </c:ser>
        <c:ser>
          <c:idx val="9"/>
          <c:order val="4"/>
          <c:tx>
            <c:strRef>
              <c:f>'Pure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Decorrelation'!$AU$3:$AU$290</c:f>
              <c:numCache>
                <c:formatCode>General</c:formatCode>
                <c:ptCount val="288"/>
                <c:pt idx="0">
                  <c:v>0.55589468681719156</c:v>
                </c:pt>
                <c:pt idx="1">
                  <c:v>1.6286012608208691</c:v>
                </c:pt>
                <c:pt idx="2">
                  <c:v>1.6362344889901581</c:v>
                </c:pt>
                <c:pt idx="3">
                  <c:v>0.57231962600490083</c:v>
                </c:pt>
                <c:pt idx="4">
                  <c:v>0.54933502799831335</c:v>
                </c:pt>
                <c:pt idx="5">
                  <c:v>1.616155293025076</c:v>
                </c:pt>
                <c:pt idx="6">
                  <c:v>1.6281561087816949</c:v>
                </c:pt>
                <c:pt idx="7">
                  <c:v>0.57014390822732819</c:v>
                </c:pt>
                <c:pt idx="8">
                  <c:v>0.55168265340616929</c:v>
                </c:pt>
                <c:pt idx="9">
                  <c:v>1.5479803499649281</c:v>
                </c:pt>
                <c:pt idx="10">
                  <c:v>1.559088509390131</c:v>
                </c:pt>
                <c:pt idx="11">
                  <c:v>0.55796522838063534</c:v>
                </c:pt>
                <c:pt idx="12">
                  <c:v>0.55383243121905257</c:v>
                </c:pt>
                <c:pt idx="13">
                  <c:v>1.55585975459544</c:v>
                </c:pt>
                <c:pt idx="14">
                  <c:v>1.5615028584026731</c:v>
                </c:pt>
                <c:pt idx="15">
                  <c:v>0.57183158536208789</c:v>
                </c:pt>
                <c:pt idx="16">
                  <c:v>0.59097045579692353</c:v>
                </c:pt>
                <c:pt idx="17">
                  <c:v>1.547372176032513</c:v>
                </c:pt>
                <c:pt idx="18">
                  <c:v>1.5881185319973159</c:v>
                </c:pt>
                <c:pt idx="19">
                  <c:v>0.56924961720360445</c:v>
                </c:pt>
                <c:pt idx="20">
                  <c:v>0.57758715882664546</c:v>
                </c:pt>
                <c:pt idx="21">
                  <c:v>1.481248473818414</c:v>
                </c:pt>
                <c:pt idx="22">
                  <c:v>1.5080146525986491</c:v>
                </c:pt>
                <c:pt idx="23">
                  <c:v>0.56930143964709712</c:v>
                </c:pt>
                <c:pt idx="24">
                  <c:v>0.56569799097487705</c:v>
                </c:pt>
                <c:pt idx="25">
                  <c:v>1.5021567380288621</c:v>
                </c:pt>
                <c:pt idx="26">
                  <c:v>1.5674816317972731</c:v>
                </c:pt>
                <c:pt idx="27">
                  <c:v>0.56361375519772994</c:v>
                </c:pt>
                <c:pt idx="28">
                  <c:v>0.57084777738200498</c:v>
                </c:pt>
                <c:pt idx="29">
                  <c:v>1.4671786003978919</c:v>
                </c:pt>
                <c:pt idx="30">
                  <c:v>1.5097192416084</c:v>
                </c:pt>
                <c:pt idx="31">
                  <c:v>0.56330584981478748</c:v>
                </c:pt>
                <c:pt idx="32">
                  <c:v>1.813806252810173</c:v>
                </c:pt>
                <c:pt idx="33">
                  <c:v>1.774169734551106</c:v>
                </c:pt>
                <c:pt idx="34">
                  <c:v>19.230491385981441</c:v>
                </c:pt>
                <c:pt idx="35">
                  <c:v>0.85219483257969841</c:v>
                </c:pt>
                <c:pt idx="36">
                  <c:v>0.87588566818740221</c:v>
                </c:pt>
                <c:pt idx="37">
                  <c:v>18.584355652995871</c:v>
                </c:pt>
                <c:pt idx="38">
                  <c:v>1.72229469420854</c:v>
                </c:pt>
                <c:pt idx="39">
                  <c:v>1.786602917988785</c:v>
                </c:pt>
                <c:pt idx="40">
                  <c:v>1.804556609399151</c:v>
                </c:pt>
                <c:pt idx="41">
                  <c:v>1.7320844844332901</c:v>
                </c:pt>
                <c:pt idx="42">
                  <c:v>19.25611441538204</c:v>
                </c:pt>
                <c:pt idx="43">
                  <c:v>0.8030605738167651</c:v>
                </c:pt>
                <c:pt idx="44">
                  <c:v>0.82494887920329352</c:v>
                </c:pt>
                <c:pt idx="45">
                  <c:v>18.872499392204919</c:v>
                </c:pt>
                <c:pt idx="46">
                  <c:v>1.6619294386240651</c:v>
                </c:pt>
                <c:pt idx="47">
                  <c:v>1.7223471642239021</c:v>
                </c:pt>
                <c:pt idx="48">
                  <c:v>1.752360562398098</c:v>
                </c:pt>
                <c:pt idx="49">
                  <c:v>1.7149925552075731</c:v>
                </c:pt>
                <c:pt idx="50">
                  <c:v>18.838299349974839</c:v>
                </c:pt>
                <c:pt idx="51">
                  <c:v>0.7952375609776936</c:v>
                </c:pt>
                <c:pt idx="52">
                  <c:v>0.82927272102097049</c:v>
                </c:pt>
                <c:pt idx="53">
                  <c:v>18.42088377799373</c:v>
                </c:pt>
                <c:pt idx="54">
                  <c:v>1.6604242334025909</c:v>
                </c:pt>
                <c:pt idx="55">
                  <c:v>1.743123351200484</c:v>
                </c:pt>
                <c:pt idx="56">
                  <c:v>1.793988367228303</c:v>
                </c:pt>
                <c:pt idx="57">
                  <c:v>1.7715842557838191</c:v>
                </c:pt>
                <c:pt idx="58">
                  <c:v>19.220952306990512</c:v>
                </c:pt>
                <c:pt idx="59">
                  <c:v>0.80873771181795751</c:v>
                </c:pt>
                <c:pt idx="60">
                  <c:v>0.8336549279978499</c:v>
                </c:pt>
                <c:pt idx="61">
                  <c:v>18.523311822977849</c:v>
                </c:pt>
                <c:pt idx="62">
                  <c:v>1.673570635414217</c:v>
                </c:pt>
                <c:pt idx="63">
                  <c:v>1.7504608191782609</c:v>
                </c:pt>
                <c:pt idx="64">
                  <c:v>0.54310073577798901</c:v>
                </c:pt>
                <c:pt idx="65">
                  <c:v>1.6109219893929549</c:v>
                </c:pt>
                <c:pt idx="66">
                  <c:v>1.561943211604375</c:v>
                </c:pt>
                <c:pt idx="67">
                  <c:v>0.5440793408080935</c:v>
                </c:pt>
                <c:pt idx="68">
                  <c:v>0.53731827319134029</c:v>
                </c:pt>
                <c:pt idx="69">
                  <c:v>1.5942061241948979</c:v>
                </c:pt>
                <c:pt idx="70">
                  <c:v>1.560846182366368</c:v>
                </c:pt>
                <c:pt idx="71">
                  <c:v>0.53751109619624915</c:v>
                </c:pt>
                <c:pt idx="72">
                  <c:v>0.44033597358502452</c:v>
                </c:pt>
                <c:pt idx="73">
                  <c:v>2.3541173002333382</c:v>
                </c:pt>
                <c:pt idx="74">
                  <c:v>2.3410997702041638</c:v>
                </c:pt>
                <c:pt idx="75">
                  <c:v>0.43331856478471309</c:v>
                </c:pt>
                <c:pt idx="76">
                  <c:v>0.43656202518614012</c:v>
                </c:pt>
                <c:pt idx="77">
                  <c:v>2.3540546086034739</c:v>
                </c:pt>
                <c:pt idx="78">
                  <c:v>2.353240886016283</c:v>
                </c:pt>
                <c:pt idx="79">
                  <c:v>0.42504790199454873</c:v>
                </c:pt>
                <c:pt idx="80">
                  <c:v>2.233705609617755</c:v>
                </c:pt>
                <c:pt idx="81">
                  <c:v>0.46677035117754712</c:v>
                </c:pt>
                <c:pt idx="82">
                  <c:v>0.46561905982671298</c:v>
                </c:pt>
                <c:pt idx="83">
                  <c:v>2.2361268116161228</c:v>
                </c:pt>
                <c:pt idx="84">
                  <c:v>2.1827027370105498</c:v>
                </c:pt>
                <c:pt idx="85">
                  <c:v>0.459667624195572</c:v>
                </c:pt>
                <c:pt idx="86">
                  <c:v>0.46341362982057033</c:v>
                </c:pt>
                <c:pt idx="87">
                  <c:v>2.1368226436199622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1B9-427A-8EA9-5817CEB4B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Decorrelation'!$N$978:$S$978</c:f>
              <c:numCache>
                <c:formatCode>0%</c:formatCode>
                <c:ptCount val="6"/>
                <c:pt idx="0">
                  <c:v>-3.3348491620446894</c:v>
                </c:pt>
                <c:pt idx="1">
                  <c:v>-3.3369249274831945</c:v>
                </c:pt>
                <c:pt idx="2">
                  <c:v>-6.0141657193191893</c:v>
                </c:pt>
                <c:pt idx="3">
                  <c:v>-3.641165548293043</c:v>
                </c:pt>
                <c:pt idx="4">
                  <c:v>-10.641662642145587</c:v>
                </c:pt>
                <c:pt idx="5">
                  <c:v>-2.2187267849876169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8-4309-9ECB-660183C0C859}"/>
            </c:ext>
          </c:extLst>
        </c:ser>
        <c:ser>
          <c:idx val="2"/>
          <c:order val="1"/>
          <c:tx>
            <c:strRef>
              <c:f>'Pure Decorrelation'!$M$977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Decorrelation'!$N$977:$S$977</c:f>
              <c:numCache>
                <c:formatCode>0%</c:formatCode>
                <c:ptCount val="6"/>
                <c:pt idx="0">
                  <c:v>0.89842884831996539</c:v>
                </c:pt>
                <c:pt idx="1">
                  <c:v>0.89841061856112536</c:v>
                </c:pt>
                <c:pt idx="2">
                  <c:v>0.95128135108159162</c:v>
                </c:pt>
                <c:pt idx="3">
                  <c:v>0.97319511438236606</c:v>
                </c:pt>
                <c:pt idx="4">
                  <c:v>0.65016842764130578</c:v>
                </c:pt>
                <c:pt idx="5">
                  <c:v>0.95307496364866851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D8-4309-9ECB-660183C0C859}"/>
            </c:ext>
          </c:extLst>
        </c:ser>
        <c:ser>
          <c:idx val="3"/>
          <c:order val="2"/>
          <c:tx>
            <c:strRef>
              <c:f>'Pure Decorrelation'!$M$975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Decorrelation'!$N$975:$S$975</c:f>
              <c:numCache>
                <c:formatCode>0%</c:formatCode>
                <c:ptCount val="6"/>
                <c:pt idx="0">
                  <c:v>0.86660787443668785</c:v>
                </c:pt>
                <c:pt idx="1">
                  <c:v>0.86676668032878301</c:v>
                </c:pt>
                <c:pt idx="2">
                  <c:v>0.9322324630611164</c:v>
                </c:pt>
                <c:pt idx="3">
                  <c:v>0.93526751440145284</c:v>
                </c:pt>
                <c:pt idx="4">
                  <c:v>0.69267434040884668</c:v>
                </c:pt>
                <c:pt idx="5">
                  <c:v>0.9375388608419073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D8-4309-9ECB-660183C0C859}"/>
            </c:ext>
          </c:extLst>
        </c:ser>
        <c:ser>
          <c:idx val="1"/>
          <c:order val="3"/>
          <c:tx>
            <c:strRef>
              <c:f>'Pure Decorrelation'!$M$974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Decorrelation'!$N$974:$S$974</c:f>
              <c:numCache>
                <c:formatCode>0%</c:formatCode>
                <c:ptCount val="6"/>
                <c:pt idx="0">
                  <c:v>0.86660787443668785</c:v>
                </c:pt>
                <c:pt idx="1">
                  <c:v>0.86676668032878301</c:v>
                </c:pt>
                <c:pt idx="2">
                  <c:v>0.9322324630611164</c:v>
                </c:pt>
                <c:pt idx="3">
                  <c:v>0.93526751440145284</c:v>
                </c:pt>
                <c:pt idx="4">
                  <c:v>0.69267434040884668</c:v>
                </c:pt>
                <c:pt idx="5">
                  <c:v>0.9375388608419073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D8-4309-9ECB-660183C0C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Decorrelation'!$V$978:$AA$978</c:f>
              <c:numCache>
                <c:formatCode>0%</c:formatCode>
                <c:ptCount val="6"/>
                <c:pt idx="0">
                  <c:v>-3.3390963869816446</c:v>
                </c:pt>
                <c:pt idx="1">
                  <c:v>-3.2936438929200618</c:v>
                </c:pt>
                <c:pt idx="2">
                  <c:v>-5.9018239089806563</c:v>
                </c:pt>
                <c:pt idx="3">
                  <c:v>-2.2898972134656299</c:v>
                </c:pt>
                <c:pt idx="4">
                  <c:v>-1.7336100901126643</c:v>
                </c:pt>
                <c:pt idx="5">
                  <c:v>-7.9291196360862219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6-4EC4-B850-A3A8B7C12C14}"/>
            </c:ext>
          </c:extLst>
        </c:ser>
        <c:ser>
          <c:idx val="2"/>
          <c:order val="1"/>
          <c:tx>
            <c:strRef>
              <c:f>'Pure Decorrelation'!$U$977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Decorrelation'!$V$977:$AA$977</c:f>
              <c:numCache>
                <c:formatCode>0%</c:formatCode>
                <c:ptCount val="6"/>
                <c:pt idx="0">
                  <c:v>0.81401119586143067</c:v>
                </c:pt>
                <c:pt idx="1">
                  <c:v>0.81836225962531972</c:v>
                </c:pt>
                <c:pt idx="2">
                  <c:v>0.83723100330695654</c:v>
                </c:pt>
                <c:pt idx="3">
                  <c:v>0.87134247610672899</c:v>
                </c:pt>
                <c:pt idx="4">
                  <c:v>0.79467308308367945</c:v>
                </c:pt>
                <c:pt idx="5">
                  <c:v>0.66308529504122982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76-4EC4-B850-A3A8B7C12C14}"/>
            </c:ext>
          </c:extLst>
        </c:ser>
        <c:ser>
          <c:idx val="3"/>
          <c:order val="2"/>
          <c:tx>
            <c:strRef>
              <c:f>'Pure Decorrelation'!$U$975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Decorrelation'!$V$975:$AA$975</c:f>
              <c:numCache>
                <c:formatCode>0%</c:formatCode>
                <c:ptCount val="6"/>
                <c:pt idx="0">
                  <c:v>0.81705036151741339</c:v>
                </c:pt>
                <c:pt idx="1">
                  <c:v>0.82910573212838701</c:v>
                </c:pt>
                <c:pt idx="2">
                  <c:v>0.87298512914283377</c:v>
                </c:pt>
                <c:pt idx="3">
                  <c:v>0.88161321254119152</c:v>
                </c:pt>
                <c:pt idx="4">
                  <c:v>0.80060453224034733</c:v>
                </c:pt>
                <c:pt idx="5">
                  <c:v>0.75122461817299391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76-4EC4-B850-A3A8B7C12C14}"/>
            </c:ext>
          </c:extLst>
        </c:ser>
        <c:ser>
          <c:idx val="1"/>
          <c:order val="3"/>
          <c:tx>
            <c:strRef>
              <c:f>'Pure Decorrelation'!$U$974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Decorrelation'!$V$974:$AA$974</c:f>
              <c:numCache>
                <c:formatCode>0%</c:formatCode>
                <c:ptCount val="6"/>
                <c:pt idx="0">
                  <c:v>0.81705036151741339</c:v>
                </c:pt>
                <c:pt idx="1">
                  <c:v>0.82910573212838701</c:v>
                </c:pt>
                <c:pt idx="2">
                  <c:v>0.87298512914283377</c:v>
                </c:pt>
                <c:pt idx="3">
                  <c:v>0.88161321254119152</c:v>
                </c:pt>
                <c:pt idx="4">
                  <c:v>0.80060453224034733</c:v>
                </c:pt>
                <c:pt idx="5">
                  <c:v>0.75122461817299391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76-4EC4-B850-A3A8B7C12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Decorrelation'!$AD$978:$AI$978</c:f>
              <c:numCache>
                <c:formatCode>0%</c:formatCode>
                <c:ptCount val="6"/>
                <c:pt idx="0">
                  <c:v>-0.54688632351487176</c:v>
                </c:pt>
                <c:pt idx="1">
                  <c:v>-0.47013990294183583</c:v>
                </c:pt>
                <c:pt idx="2">
                  <c:v>-1.5854064356863531</c:v>
                </c:pt>
                <c:pt idx="3">
                  <c:v>-0.35381320366831637</c:v>
                </c:pt>
                <c:pt idx="4">
                  <c:v>2.2883398218727886E-2</c:v>
                </c:pt>
                <c:pt idx="5">
                  <c:v>-4.2226689804646096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E-4164-B462-F2D6F021B4D8}"/>
            </c:ext>
          </c:extLst>
        </c:ser>
        <c:ser>
          <c:idx val="2"/>
          <c:order val="1"/>
          <c:tx>
            <c:strRef>
              <c:f>'Pure Decorrelation'!$AC$977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Decorrelation'!$AD$977:$AI$977</c:f>
              <c:numCache>
                <c:formatCode>0%</c:formatCode>
                <c:ptCount val="6"/>
                <c:pt idx="0">
                  <c:v>0.9181907284097115</c:v>
                </c:pt>
                <c:pt idx="1">
                  <c:v>0.9221041789097244</c:v>
                </c:pt>
                <c:pt idx="2">
                  <c:v>0.91782821427137262</c:v>
                </c:pt>
                <c:pt idx="3">
                  <c:v>0.92996280620743299</c:v>
                </c:pt>
                <c:pt idx="4">
                  <c:v>0.93682526838673208</c:v>
                </c:pt>
                <c:pt idx="5">
                  <c:v>0.86351642209902035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AE-4164-B462-F2D6F021B4D8}"/>
            </c:ext>
          </c:extLst>
        </c:ser>
        <c:ser>
          <c:idx val="3"/>
          <c:order val="2"/>
          <c:tx>
            <c:strRef>
              <c:f>'Pure Decorrelation'!$AC$975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Decorrelation'!$AD$975:$AI$975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0.92994967540633744</c:v>
                </c:pt>
                <c:pt idx="2">
                  <c:v>0.93836602597545415</c:v>
                </c:pt>
                <c:pt idx="3">
                  <c:v>0.94160890559572208</c:v>
                </c:pt>
                <c:pt idx="4">
                  <c:v>0.95332969520285726</c:v>
                </c:pt>
                <c:pt idx="5">
                  <c:v>0.88390513581272567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AE-4164-B462-F2D6F021B4D8}"/>
            </c:ext>
          </c:extLst>
        </c:ser>
        <c:ser>
          <c:idx val="1"/>
          <c:order val="3"/>
          <c:tx>
            <c:strRef>
              <c:f>'Pure Decorrelation'!$AC$974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Decorrelation'!$AD$974:$AI$974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0.92994967540633744</c:v>
                </c:pt>
                <c:pt idx="2">
                  <c:v>0.93836602597545415</c:v>
                </c:pt>
                <c:pt idx="3">
                  <c:v>0.94160890559572208</c:v>
                </c:pt>
                <c:pt idx="4">
                  <c:v>0.95332969520285726</c:v>
                </c:pt>
                <c:pt idx="5">
                  <c:v>0.88390513581272567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AE-4164-B462-F2D6F021B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Decorrelation'!$N$979:$S$979</c:f>
              <c:numCache>
                <c:formatCode>0%</c:formatCode>
                <c:ptCount val="6"/>
                <c:pt idx="0">
                  <c:v>0.90475069252258322</c:v>
                </c:pt>
                <c:pt idx="1">
                  <c:v>0.90473069527054828</c:v>
                </c:pt>
                <c:pt idx="2">
                  <c:v>0.95590875333185299</c:v>
                </c:pt>
                <c:pt idx="3">
                  <c:v>0.97500821660882808</c:v>
                </c:pt>
                <c:pt idx="4">
                  <c:v>0.6777978626984249</c:v>
                </c:pt>
                <c:pt idx="5">
                  <c:v>0.95592629558604558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1-4D01-A8AA-1061EC962B26}"/>
            </c:ext>
          </c:extLst>
        </c:ser>
        <c:ser>
          <c:idx val="0"/>
          <c:order val="1"/>
          <c:tx>
            <c:strRef>
              <c:f>'Pure Decorrelation'!$M$980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Decorrelation'!$N$980:$S$980</c:f>
              <c:numCache>
                <c:formatCode>0%</c:formatCode>
                <c:ptCount val="6"/>
                <c:pt idx="0">
                  <c:v>0.82093265713944952</c:v>
                </c:pt>
                <c:pt idx="1">
                  <c:v>0.82112715786038715</c:v>
                </c:pt>
                <c:pt idx="2">
                  <c:v>0.90434463746418592</c:v>
                </c:pt>
                <c:pt idx="3">
                  <c:v>0.89285667201903396</c:v>
                </c:pt>
                <c:pt idx="4">
                  <c:v>0.69891956876295847</c:v>
                </c:pt>
                <c:pt idx="5">
                  <c:v>0.91775683304345868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51-4D01-A8AA-1061EC962B26}"/>
            </c:ext>
          </c:extLst>
        </c:ser>
        <c:ser>
          <c:idx val="2"/>
          <c:order val="2"/>
          <c:tx>
            <c:strRef>
              <c:f>'Pure Decorrelation'!$M$981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Decorrelation'!$N$981:$S$981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51-4D01-A8AA-1061EC962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Decorrelation'!$V$979:$AA$979</c:f>
              <c:numCache>
                <c:formatCode>0%</c:formatCode>
                <c:ptCount val="6"/>
                <c:pt idx="0">
                  <c:v>0.82963789591809056</c:v>
                </c:pt>
                <c:pt idx="1">
                  <c:v>0.83649563976520147</c:v>
                </c:pt>
                <c:pt idx="2">
                  <c:v>0.86581366954128292</c:v>
                </c:pt>
                <c:pt idx="3">
                  <c:v>0.88835405198093087</c:v>
                </c:pt>
                <c:pt idx="4">
                  <c:v>0.84443690259454407</c:v>
                </c:pt>
                <c:pt idx="5">
                  <c:v>0.70670561522100495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4-48F6-A3B8-03E8BBD211DB}"/>
            </c:ext>
          </c:extLst>
        </c:ser>
        <c:ser>
          <c:idx val="0"/>
          <c:order val="1"/>
          <c:tx>
            <c:strRef>
              <c:f>'Pure Decorrelation'!$U$980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Decorrelation'!$V$980:$AA$980</c:f>
              <c:numCache>
                <c:formatCode>0%</c:formatCode>
                <c:ptCount val="6"/>
                <c:pt idx="0">
                  <c:v>0.80185557594538492</c:v>
                </c:pt>
                <c:pt idx="1">
                  <c:v>0.80942461538027199</c:v>
                </c:pt>
                <c:pt idx="2">
                  <c:v>0.87328900425013534</c:v>
                </c:pt>
                <c:pt idx="3">
                  <c:v>0.86597235655201532</c:v>
                </c:pt>
                <c:pt idx="4">
                  <c:v>0.75997267270603475</c:v>
                </c:pt>
                <c:pt idx="5">
                  <c:v>0.77173171066607482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94-48F6-A3B8-03E8BBD211DB}"/>
            </c:ext>
          </c:extLst>
        </c:ser>
        <c:ser>
          <c:idx val="2"/>
          <c:order val="2"/>
          <c:tx>
            <c:strRef>
              <c:f>'Pure Decorrelation'!$U$981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Decorrelation'!$V$981:$AA$981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94-48F6-A3B8-03E8BBD21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Decorrelation'!$AD$979:$AI$979</c:f>
              <c:numCache>
                <c:formatCode>0%</c:formatCode>
                <c:ptCount val="6"/>
                <c:pt idx="0">
                  <c:v>0.92659164369275671</c:v>
                </c:pt>
                <c:pt idx="1">
                  <c:v>0.93017440741724811</c:v>
                </c:pt>
                <c:pt idx="2">
                  <c:v>0.93247193980640641</c:v>
                </c:pt>
                <c:pt idx="3">
                  <c:v>0.94023333443684676</c:v>
                </c:pt>
                <c:pt idx="4">
                  <c:v>0.94539517806190143</c:v>
                </c:pt>
                <c:pt idx="5">
                  <c:v>0.89718124303835844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9-4688-A047-F2B32106F1A2}"/>
            </c:ext>
          </c:extLst>
        </c:ser>
        <c:ser>
          <c:idx val="0"/>
          <c:order val="1"/>
          <c:tx>
            <c:strRef>
              <c:f>'Pure Decorrelation'!$AC$980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Decorrelation'!$AD$980:$AI$980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0.92767335410871443</c:v>
                </c:pt>
                <c:pt idx="2">
                  <c:v>0.9413739179689089</c:v>
                </c:pt>
                <c:pt idx="3">
                  <c:v>0.94280920624583509</c:v>
                </c:pt>
                <c:pt idx="4">
                  <c:v>0.95934801006011661</c:v>
                </c:pt>
                <c:pt idx="5">
                  <c:v>0.87230075144319374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29-4688-A047-F2B32106F1A2}"/>
            </c:ext>
          </c:extLst>
        </c:ser>
        <c:ser>
          <c:idx val="2"/>
          <c:order val="2"/>
          <c:tx>
            <c:strRef>
              <c:f>'Pure Decorrelation'!$AC$981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Decorrelation'!$AD$981:$AI$981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29-4688-A047-F2B32106F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38-407F-AD5F-E402E128CB2C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38-407F-AD5F-E402E128CB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Decorrelation'!$T$632:$Y$632</c:f>
              <c:numCache>
                <c:formatCode>0%</c:formatCode>
                <c:ptCount val="6"/>
                <c:pt idx="0">
                  <c:v>-4.7430086515391743</c:v>
                </c:pt>
                <c:pt idx="1">
                  <c:v>-4.5707217599060517</c:v>
                </c:pt>
                <c:pt idx="2">
                  <c:v>-8.2198175616030902</c:v>
                </c:pt>
                <c:pt idx="3">
                  <c:v>-17.302852124144518</c:v>
                </c:pt>
                <c:pt idx="4">
                  <c:v>-0.3803226793163883</c:v>
                </c:pt>
                <c:pt idx="5">
                  <c:v>-986.28668908497036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8-407F-AD5F-E402E128CB2C}"/>
            </c:ext>
          </c:extLst>
        </c:ser>
        <c:ser>
          <c:idx val="1"/>
          <c:order val="1"/>
          <c:tx>
            <c:strRef>
              <c:f>'Pure Decorrelation'!$S$631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Decorrelation'!$T$631:$Y$631</c:f>
              <c:numCache>
                <c:formatCode>0%</c:formatCode>
                <c:ptCount val="6"/>
                <c:pt idx="0">
                  <c:v>0.80837963581594452</c:v>
                </c:pt>
                <c:pt idx="1">
                  <c:v>0.8122966604324523</c:v>
                </c:pt>
                <c:pt idx="2">
                  <c:v>0.77837357362782078</c:v>
                </c:pt>
                <c:pt idx="3">
                  <c:v>0.95218851873651622</c:v>
                </c:pt>
                <c:pt idx="4">
                  <c:v>-0.25414411213372179</c:v>
                </c:pt>
                <c:pt idx="5">
                  <c:v>0.65082040655219597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38-407F-AD5F-E402E128CB2C}"/>
            </c:ext>
          </c:extLst>
        </c:ser>
        <c:ser>
          <c:idx val="2"/>
          <c:order val="2"/>
          <c:tx>
            <c:strRef>
              <c:f>'Pure Decorrelation'!$S$630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Decorrelation'!$T$630:$Y$630</c:f>
              <c:numCache>
                <c:formatCode>0%</c:formatCode>
                <c:ptCount val="6"/>
                <c:pt idx="0">
                  <c:v>0.81825112854738524</c:v>
                </c:pt>
                <c:pt idx="1">
                  <c:v>0.82387220986869936</c:v>
                </c:pt>
                <c:pt idx="2">
                  <c:v>0.83171942458913439</c:v>
                </c:pt>
                <c:pt idx="3">
                  <c:v>0.95561730756477337</c:v>
                </c:pt>
                <c:pt idx="4">
                  <c:v>-7.4169113804871914E-2</c:v>
                </c:pt>
                <c:pt idx="5">
                  <c:v>0.66943075649577799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38-407F-AD5F-E402E128CB2C}"/>
            </c:ext>
          </c:extLst>
        </c:ser>
        <c:ser>
          <c:idx val="3"/>
          <c:order val="3"/>
          <c:tx>
            <c:strRef>
              <c:f>'Pure Decorrelation'!$S$633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Decorrelation'!$T$633:$Y$633</c:f>
              <c:numCache>
                <c:formatCode>0%</c:formatCode>
                <c:ptCount val="6"/>
                <c:pt idx="0">
                  <c:v>0.81208027210718092</c:v>
                </c:pt>
                <c:pt idx="1">
                  <c:v>0.81673178615968101</c:v>
                </c:pt>
                <c:pt idx="2">
                  <c:v>0.7921922790508521</c:v>
                </c:pt>
                <c:pt idx="3">
                  <c:v>0.95588328646576182</c:v>
                </c:pt>
                <c:pt idx="4">
                  <c:v>-0.24514948293211858</c:v>
                </c:pt>
                <c:pt idx="5">
                  <c:v>0.62000863322022182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38-407F-AD5F-E402E128C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Decorrelation'!$AA$632:$AF$632</c:f>
              <c:numCache>
                <c:formatCode>0%</c:formatCode>
                <c:ptCount val="6"/>
                <c:pt idx="0">
                  <c:v>-0.70348378136076262</c:v>
                </c:pt>
                <c:pt idx="1">
                  <c:v>-0.6207099102562359</c:v>
                </c:pt>
                <c:pt idx="2">
                  <c:v>-1.6952491225660193</c:v>
                </c:pt>
                <c:pt idx="3">
                  <c:v>-4.4242921963919288</c:v>
                </c:pt>
                <c:pt idx="4">
                  <c:v>0.16178875948828944</c:v>
                </c:pt>
                <c:pt idx="5">
                  <c:v>-653.67954533377986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0-43E7-9AEF-AA3E4EB0D9D7}"/>
            </c:ext>
          </c:extLst>
        </c:ser>
        <c:ser>
          <c:idx val="1"/>
          <c:order val="1"/>
          <c:tx>
            <c:strRef>
              <c:f>'Pure Decorrelation'!$Z$631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Decorrelation'!$AA$631:$AF$631</c:f>
              <c:numCache>
                <c:formatCode>0%</c:formatCode>
                <c:ptCount val="6"/>
                <c:pt idx="0">
                  <c:v>0.91573235068508985</c:v>
                </c:pt>
                <c:pt idx="1">
                  <c:v>0.91891576969765398</c:v>
                </c:pt>
                <c:pt idx="2">
                  <c:v>0.88617596589215952</c:v>
                </c:pt>
                <c:pt idx="3">
                  <c:v>0.97305709328809509</c:v>
                </c:pt>
                <c:pt idx="4">
                  <c:v>0.24010987114548049</c:v>
                </c:pt>
                <c:pt idx="5">
                  <c:v>0.86682608751243551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10-43E7-9AEF-AA3E4EB0D9D7}"/>
            </c:ext>
          </c:extLst>
        </c:ser>
        <c:ser>
          <c:idx val="2"/>
          <c:order val="2"/>
          <c:tx>
            <c:strRef>
              <c:f>'Pure Decorrelation'!$Z$630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Decorrelation'!$AA$630:$AF$630</c:f>
              <c:numCache>
                <c:formatCode>0%</c:formatCode>
                <c:ptCount val="6"/>
                <c:pt idx="0">
                  <c:v>0.92636054385711319</c:v>
                </c:pt>
                <c:pt idx="1">
                  <c:v>0.92903556495071071</c:v>
                </c:pt>
                <c:pt idx="2">
                  <c:v>0.91636938879472041</c:v>
                </c:pt>
                <c:pt idx="3">
                  <c:v>0.97874647939971804</c:v>
                </c:pt>
                <c:pt idx="4">
                  <c:v>0.40824096588711001</c:v>
                </c:pt>
                <c:pt idx="5">
                  <c:v>0.869063775703524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10-43E7-9AEF-AA3E4EB0D9D7}"/>
            </c:ext>
          </c:extLst>
        </c:ser>
        <c:ser>
          <c:idx val="3"/>
          <c:order val="3"/>
          <c:tx>
            <c:strRef>
              <c:f>'Pure Decorrelation'!$Z$633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Decorrelation'!$AA$633:$AF$633</c:f>
              <c:numCache>
                <c:formatCode>0%</c:formatCode>
                <c:ptCount val="6"/>
                <c:pt idx="0">
                  <c:v>0.9198107674636915</c:v>
                </c:pt>
                <c:pt idx="1">
                  <c:v>0.92278002645673241</c:v>
                </c:pt>
                <c:pt idx="2">
                  <c:v>0.89500261530149205</c:v>
                </c:pt>
                <c:pt idx="3">
                  <c:v>0.97632144379772534</c:v>
                </c:pt>
                <c:pt idx="4">
                  <c:v>0.25886779507003754</c:v>
                </c:pt>
                <c:pt idx="5">
                  <c:v>0.85798351619815616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10-43E7-9AEF-AA3E4EB0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Decorrelation'!$M$641:$R$641</c:f>
              <c:numCache>
                <c:formatCode>0%</c:formatCode>
                <c:ptCount val="6"/>
                <c:pt idx="0">
                  <c:v>-3.3348491620446894</c:v>
                </c:pt>
                <c:pt idx="1">
                  <c:v>-3.3369249274831945</c:v>
                </c:pt>
                <c:pt idx="2">
                  <c:v>-6.0153300766503834</c:v>
                </c:pt>
                <c:pt idx="3">
                  <c:v>-688358.83333333349</c:v>
                </c:pt>
                <c:pt idx="4">
                  <c:v>0.200714437081392</c:v>
                </c:pt>
                <c:pt idx="5">
                  <c:v>-2775.8402710551791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7-4231-A9FF-CBADEA3B4C3F}"/>
            </c:ext>
          </c:extLst>
        </c:ser>
        <c:ser>
          <c:idx val="1"/>
          <c:order val="1"/>
          <c:tx>
            <c:strRef>
              <c:f>'Pure Decorrelation'!$L$640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Decorrelation'!$M$640:$R$640</c:f>
              <c:numCache>
                <c:formatCode>0%</c:formatCode>
                <c:ptCount val="6"/>
                <c:pt idx="0">
                  <c:v>0.89842884831996539</c:v>
                </c:pt>
                <c:pt idx="1">
                  <c:v>0.89841061856112536</c:v>
                </c:pt>
                <c:pt idx="2">
                  <c:v>0.86175058642131563</c:v>
                </c:pt>
                <c:pt idx="3">
                  <c:v>0.99184626985996227</c:v>
                </c:pt>
                <c:pt idx="4">
                  <c:v>0.21899481755224795</c:v>
                </c:pt>
                <c:pt idx="5">
                  <c:v>0.85182599496055511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7-4231-A9FF-CBADEA3B4C3F}"/>
            </c:ext>
          </c:extLst>
        </c:ser>
        <c:ser>
          <c:idx val="2"/>
          <c:order val="2"/>
          <c:tx>
            <c:strRef>
              <c:f>'Pure Decorrelation'!$L$639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Decorrelation'!$M$639:$R$639</c:f>
              <c:numCache>
                <c:formatCode>0%</c:formatCode>
                <c:ptCount val="6"/>
                <c:pt idx="0">
                  <c:v>0.86660787443668785</c:v>
                </c:pt>
                <c:pt idx="1">
                  <c:v>0.86676668032878301</c:v>
                </c:pt>
                <c:pt idx="2">
                  <c:v>0.91845513489308728</c:v>
                </c:pt>
                <c:pt idx="3">
                  <c:v>0.9851122960708707</c:v>
                </c:pt>
                <c:pt idx="4">
                  <c:v>0.24490418638584016</c:v>
                </c:pt>
                <c:pt idx="5">
                  <c:v>0.91318321111289358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07-4231-A9FF-CBADEA3B4C3F}"/>
            </c:ext>
          </c:extLst>
        </c:ser>
        <c:ser>
          <c:idx val="3"/>
          <c:order val="3"/>
          <c:tx>
            <c:strRef>
              <c:f>'Pure Decorrelation'!$L$642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Decorrelation'!$M$642:$R$642</c:f>
              <c:numCache>
                <c:formatCode>0%</c:formatCode>
                <c:ptCount val="6"/>
                <c:pt idx="0">
                  <c:v>0.90173919779540368</c:v>
                </c:pt>
                <c:pt idx="1">
                  <c:v>0.90172570553507692</c:v>
                </c:pt>
                <c:pt idx="2">
                  <c:v>0.86207523485707482</c:v>
                </c:pt>
                <c:pt idx="3">
                  <c:v>0.99189515616521873</c:v>
                </c:pt>
                <c:pt idx="4">
                  <c:v>0.21851813120547187</c:v>
                </c:pt>
                <c:pt idx="5">
                  <c:v>0.84846044488836758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07-4231-A9FF-CBADEA3B4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Decorrelation'!$T$641:$Y$641</c:f>
              <c:numCache>
                <c:formatCode>0%</c:formatCode>
                <c:ptCount val="6"/>
                <c:pt idx="0">
                  <c:v>-3.3390963869816446</c:v>
                </c:pt>
                <c:pt idx="1">
                  <c:v>-3.2936438929200618</c:v>
                </c:pt>
                <c:pt idx="2">
                  <c:v>-4.2134907169440901</c:v>
                </c:pt>
                <c:pt idx="3">
                  <c:v>-9.4124036486932976</c:v>
                </c:pt>
                <c:pt idx="4">
                  <c:v>-0.39710750258617833</c:v>
                </c:pt>
                <c:pt idx="5">
                  <c:v>-543.30211836986302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7-47F0-9FD1-3340F8AC780B}"/>
            </c:ext>
          </c:extLst>
        </c:ser>
        <c:ser>
          <c:idx val="1"/>
          <c:order val="1"/>
          <c:tx>
            <c:strRef>
              <c:f>'Pure Decorrelation'!$S$640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Decorrelation'!$T$640:$Y$640</c:f>
              <c:numCache>
                <c:formatCode>0%</c:formatCode>
                <c:ptCount val="6"/>
                <c:pt idx="0">
                  <c:v>0.81401119586143067</c:v>
                </c:pt>
                <c:pt idx="1">
                  <c:v>0.81836225962531972</c:v>
                </c:pt>
                <c:pt idx="2">
                  <c:v>0.7617816519334254</c:v>
                </c:pt>
                <c:pt idx="3">
                  <c:v>0.95328592165740056</c:v>
                </c:pt>
                <c:pt idx="4">
                  <c:v>-0.35237263604827551</c:v>
                </c:pt>
                <c:pt idx="5">
                  <c:v>0.50189261499134263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37-47F0-9FD1-3340F8AC780B}"/>
            </c:ext>
          </c:extLst>
        </c:ser>
        <c:ser>
          <c:idx val="2"/>
          <c:order val="2"/>
          <c:tx>
            <c:strRef>
              <c:f>'Pure Decorrelation'!$S$639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Decorrelation'!$T$639:$Y$639</c:f>
              <c:numCache>
                <c:formatCode>0%</c:formatCode>
                <c:ptCount val="6"/>
                <c:pt idx="0">
                  <c:v>0.81705036151741339</c:v>
                </c:pt>
                <c:pt idx="1">
                  <c:v>0.82910573212838701</c:v>
                </c:pt>
                <c:pt idx="2">
                  <c:v>0.85700777868525968</c:v>
                </c:pt>
                <c:pt idx="3">
                  <c:v>0.95600054171286708</c:v>
                </c:pt>
                <c:pt idx="4">
                  <c:v>-3.9092886084779788E-2</c:v>
                </c:pt>
                <c:pt idx="5">
                  <c:v>0.67292503901069955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37-47F0-9FD1-3340F8AC780B}"/>
            </c:ext>
          </c:extLst>
        </c:ser>
        <c:ser>
          <c:idx val="3"/>
          <c:order val="3"/>
          <c:tx>
            <c:strRef>
              <c:f>'Pure Decorrelation'!$S$642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Decorrelation'!$T$642:$Y$642</c:f>
              <c:numCache>
                <c:formatCode>0%</c:formatCode>
                <c:ptCount val="6"/>
                <c:pt idx="0">
                  <c:v>0.8129528986041068</c:v>
                </c:pt>
                <c:pt idx="1">
                  <c:v>0.8180542300452327</c:v>
                </c:pt>
                <c:pt idx="2">
                  <c:v>0.75801321220107998</c:v>
                </c:pt>
                <c:pt idx="3">
                  <c:v>0.95600054171286708</c:v>
                </c:pt>
                <c:pt idx="4">
                  <c:v>-0.3557575602237254</c:v>
                </c:pt>
                <c:pt idx="5">
                  <c:v>0.49131596093422747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37-47F0-9FD1-3340F8AC7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Decorrelation'!$AA$641:$AF$641</c:f>
              <c:numCache>
                <c:formatCode>0%</c:formatCode>
                <c:ptCount val="6"/>
                <c:pt idx="0">
                  <c:v>-0.54688632351487176</c:v>
                </c:pt>
                <c:pt idx="1">
                  <c:v>-0.47013990294183583</c:v>
                </c:pt>
                <c:pt idx="2">
                  <c:v>-0.91632903580021774</c:v>
                </c:pt>
                <c:pt idx="3">
                  <c:v>-3.3246618440702251</c:v>
                </c:pt>
                <c:pt idx="4">
                  <c:v>5.9251521380431868E-2</c:v>
                </c:pt>
                <c:pt idx="5">
                  <c:v>-312.74624235258341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3-4F52-BBCD-62615EE4A377}"/>
            </c:ext>
          </c:extLst>
        </c:ser>
        <c:ser>
          <c:idx val="1"/>
          <c:order val="1"/>
          <c:tx>
            <c:strRef>
              <c:f>'Pure Decorrelation'!$Z$640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Decorrelation'!$AA$640:$AF$640</c:f>
              <c:numCache>
                <c:formatCode>0%</c:formatCode>
                <c:ptCount val="6"/>
                <c:pt idx="0">
                  <c:v>0.9181907284097115</c:v>
                </c:pt>
                <c:pt idx="1">
                  <c:v>0.9221041789097244</c:v>
                </c:pt>
                <c:pt idx="2">
                  <c:v>0.87904917657781101</c:v>
                </c:pt>
                <c:pt idx="3">
                  <c:v>0.97517030514050951</c:v>
                </c:pt>
                <c:pt idx="4">
                  <c:v>7.1815536458093243E-2</c:v>
                </c:pt>
                <c:pt idx="5">
                  <c:v>0.82555385337195131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83-4F52-BBCD-62615EE4A377}"/>
            </c:ext>
          </c:extLst>
        </c:ser>
        <c:ser>
          <c:idx val="2"/>
          <c:order val="2"/>
          <c:tx>
            <c:strRef>
              <c:f>'Pure Decorrelation'!$Z$639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Decorrelation'!$AA$639:$AF$639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0.92994967540633744</c:v>
                </c:pt>
                <c:pt idx="2">
                  <c:v>0.9302324359365175</c:v>
                </c:pt>
                <c:pt idx="3">
                  <c:v>0.97956662678638107</c:v>
                </c:pt>
                <c:pt idx="4">
                  <c:v>0.44138607721562656</c:v>
                </c:pt>
                <c:pt idx="5">
                  <c:v>0.86934140442973373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83-4F52-BBCD-62615EE4A377}"/>
            </c:ext>
          </c:extLst>
        </c:ser>
        <c:ser>
          <c:idx val="3"/>
          <c:order val="3"/>
          <c:tx>
            <c:strRef>
              <c:f>'Pure Decorrelation'!$Z$642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Decorrelation'!$AA$642:$AF$642</c:f>
              <c:numCache>
                <c:formatCode>0%</c:formatCode>
                <c:ptCount val="6"/>
                <c:pt idx="0">
                  <c:v>0.91913987081412019</c:v>
                </c:pt>
                <c:pt idx="1">
                  <c:v>0.92266951332811753</c:v>
                </c:pt>
                <c:pt idx="2">
                  <c:v>0.87470397012795109</c:v>
                </c:pt>
                <c:pt idx="3">
                  <c:v>0.97679415954365512</c:v>
                </c:pt>
                <c:pt idx="4">
                  <c:v>0.11178978522209644</c:v>
                </c:pt>
                <c:pt idx="5">
                  <c:v>0.82382503485974845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83-4F52-BBCD-62615EE4A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Decorrelation'!$M$298:$W$298</c:f>
              <c:numCache>
                <c:formatCode>0.0</c:formatCode>
                <c:ptCount val="11"/>
                <c:pt idx="0">
                  <c:v>3615818.7037037034</c:v>
                </c:pt>
                <c:pt idx="1">
                  <c:v>2341973.1777777784</c:v>
                </c:pt>
                <c:pt idx="2">
                  <c:v>2341536.5111111114</c:v>
                </c:pt>
                <c:pt idx="3">
                  <c:v>12903883.525925931</c:v>
                </c:pt>
                <c:pt idx="4">
                  <c:v>3585264.7296296293</c:v>
                </c:pt>
                <c:pt idx="5">
                  <c:v>15602381.351851849</c:v>
                </c:pt>
                <c:pt idx="6">
                  <c:v>2270668.0407407405</c:v>
                </c:pt>
                <c:pt idx="7">
                  <c:v>3627629.1555555575</c:v>
                </c:pt>
                <c:pt idx="8">
                  <c:v>3017595.9629629641</c:v>
                </c:pt>
                <c:pt idx="9">
                  <c:v>13055109.240740741</c:v>
                </c:pt>
                <c:pt idx="10">
                  <c:v>4628620.0740740756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2-4667-BD44-C55E83F7E6EB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Decorrelation'!$M$297:$W$297</c:f>
              <c:numCache>
                <c:formatCode>0.0</c:formatCode>
                <c:ptCount val="11"/>
                <c:pt idx="0">
                  <c:v>8702096.1294117644</c:v>
                </c:pt>
                <c:pt idx="1">
                  <c:v>1172186.4470588239</c:v>
                </c:pt>
                <c:pt idx="2">
                  <c:v>1170771.317647059</c:v>
                </c:pt>
                <c:pt idx="3">
                  <c:v>21266016.894117642</c:v>
                </c:pt>
                <c:pt idx="4">
                  <c:v>644129.34705882357</c:v>
                </c:pt>
                <c:pt idx="5">
                  <c:v>34437049.864705876</c:v>
                </c:pt>
                <c:pt idx="6">
                  <c:v>551134.55882352951</c:v>
                </c:pt>
                <c:pt idx="7">
                  <c:v>3942186.2470588242</c:v>
                </c:pt>
                <c:pt idx="8">
                  <c:v>3068407.3529411764</c:v>
                </c:pt>
                <c:pt idx="9">
                  <c:v>21628042.135294113</c:v>
                </c:pt>
                <c:pt idx="10">
                  <c:v>599521.90588235296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82-4667-BD44-C55E83F7E6EB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Decorrelation'!$M$295:$W$295</c:f>
              <c:numCache>
                <c:formatCode>0.0</c:formatCode>
                <c:ptCount val="11"/>
                <c:pt idx="0">
                  <c:v>12051158.65</c:v>
                </c:pt>
                <c:pt idx="1">
                  <c:v>1836891.0999999999</c:v>
                </c:pt>
                <c:pt idx="2">
                  <c:v>1834079.425</c:v>
                </c:pt>
                <c:pt idx="3">
                  <c:v>36534889.049999997</c:v>
                </c:pt>
                <c:pt idx="4">
                  <c:v>975876</c:v>
                </c:pt>
                <c:pt idx="5">
                  <c:v>51721796.825000003</c:v>
                </c:pt>
                <c:pt idx="6">
                  <c:v>1004486.6499999999</c:v>
                </c:pt>
                <c:pt idx="7">
                  <c:v>4973948.5</c:v>
                </c:pt>
                <c:pt idx="8">
                  <c:v>3702226.5</c:v>
                </c:pt>
                <c:pt idx="9">
                  <c:v>34894441.125</c:v>
                </c:pt>
                <c:pt idx="10">
                  <c:v>861518.85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82-4667-BD44-C55E83F7E6EB}"/>
            </c:ext>
          </c:extLst>
        </c:ser>
        <c:ser>
          <c:idx val="2"/>
          <c:order val="3"/>
          <c:tx>
            <c:strRef>
              <c:f>'Pure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Decorrelation'!$M$294:$W$294</c:f>
              <c:numCache>
                <c:formatCode>0.0</c:formatCode>
                <c:ptCount val="11"/>
                <c:pt idx="0">
                  <c:v>12051158.65</c:v>
                </c:pt>
                <c:pt idx="1">
                  <c:v>1836891.0999999999</c:v>
                </c:pt>
                <c:pt idx="2">
                  <c:v>1834079.425</c:v>
                </c:pt>
                <c:pt idx="3">
                  <c:v>36534889.049999997</c:v>
                </c:pt>
                <c:pt idx="4">
                  <c:v>975876</c:v>
                </c:pt>
                <c:pt idx="5">
                  <c:v>51721796.825000003</c:v>
                </c:pt>
                <c:pt idx="6">
                  <c:v>1004486.6499999999</c:v>
                </c:pt>
                <c:pt idx="7">
                  <c:v>4973948.5</c:v>
                </c:pt>
                <c:pt idx="8">
                  <c:v>3702226.5</c:v>
                </c:pt>
                <c:pt idx="9">
                  <c:v>34894441.125</c:v>
                </c:pt>
                <c:pt idx="10">
                  <c:v>861518.85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82-4667-BD44-C55E83F7E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Decorrelation'!$Y$298:$AI$298</c:f>
              <c:numCache>
                <c:formatCode>0.0</c:formatCode>
                <c:ptCount val="11"/>
                <c:pt idx="0">
                  <c:v>2.7805499992249274</c:v>
                </c:pt>
                <c:pt idx="1">
                  <c:v>2.463350827396519</c:v>
                </c:pt>
                <c:pt idx="2">
                  <c:v>2.3729091686498442</c:v>
                </c:pt>
                <c:pt idx="3">
                  <c:v>8.2160006592547123</c:v>
                </c:pt>
                <c:pt idx="4">
                  <c:v>4.4217566811288842</c:v>
                </c:pt>
                <c:pt idx="5">
                  <c:v>8.7858985129704976</c:v>
                </c:pt>
                <c:pt idx="6">
                  <c:v>2.0720128838813654</c:v>
                </c:pt>
                <c:pt idx="7">
                  <c:v>1.3121521806189174</c:v>
                </c:pt>
                <c:pt idx="8">
                  <c:v>1.5783405434542894</c:v>
                </c:pt>
                <c:pt idx="9">
                  <c:v>4.7392716794035454</c:v>
                </c:pt>
                <c:pt idx="10">
                  <c:v>6.2887742705574174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0-4CA7-83B7-AAA2D8B87F10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Decorrelation'!$Y$297:$AI$297</c:f>
              <c:numCache>
                <c:formatCode>0.0</c:formatCode>
                <c:ptCount val="11"/>
                <c:pt idx="0">
                  <c:v>6.9408636873249003</c:v>
                </c:pt>
                <c:pt idx="1">
                  <c:v>1.2998665326250964</c:v>
                </c:pt>
                <c:pt idx="2">
                  <c:v>1.2807948098668607</c:v>
                </c:pt>
                <c:pt idx="3">
                  <c:v>14.517904447294733</c:v>
                </c:pt>
                <c:pt idx="4">
                  <c:v>1.0181710666588244</c:v>
                </c:pt>
                <c:pt idx="5">
                  <c:v>19.76185681687134</c:v>
                </c:pt>
                <c:pt idx="6">
                  <c:v>0.8676370044588112</c:v>
                </c:pt>
                <c:pt idx="7">
                  <c:v>1.5150372847818825</c:v>
                </c:pt>
                <c:pt idx="8">
                  <c:v>1.5786740478323362</c:v>
                </c:pt>
                <c:pt idx="9">
                  <c:v>8.9756391325369727</c:v>
                </c:pt>
                <c:pt idx="10">
                  <c:v>1.9188278572144237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B0-4CA7-83B7-AAA2D8B87F10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Decorrelation'!$Y$295:$AI$295</c:f>
              <c:numCache>
                <c:formatCode>0.0</c:formatCode>
                <c:ptCount val="11"/>
                <c:pt idx="0">
                  <c:v>9.8123646752792411</c:v>
                </c:pt>
                <c:pt idx="1">
                  <c:v>1.8165568796815934</c:v>
                </c:pt>
                <c:pt idx="2">
                  <c:v>1.7599491498243875</c:v>
                </c:pt>
                <c:pt idx="3">
                  <c:v>21.677142712973726</c:v>
                </c:pt>
                <c:pt idx="4">
                  <c:v>1.2603660507949828</c:v>
                </c:pt>
                <c:pt idx="5">
                  <c:v>28.48219612124667</c:v>
                </c:pt>
                <c:pt idx="6">
                  <c:v>1.2263401821401203</c:v>
                </c:pt>
                <c:pt idx="7">
                  <c:v>2.3542910683710945</c:v>
                </c:pt>
                <c:pt idx="8">
                  <c:v>2.1017187584206112</c:v>
                </c:pt>
                <c:pt idx="9">
                  <c:v>12.621471476717854</c:v>
                </c:pt>
                <c:pt idx="10">
                  <c:v>2.3798883767929513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B0-4CA7-83B7-AAA2D8B87F10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Decorrelation'!$Y$294:$AI$294</c:f>
              <c:numCache>
                <c:formatCode>0.0</c:formatCode>
                <c:ptCount val="11"/>
                <c:pt idx="0">
                  <c:v>9.8123646752792411</c:v>
                </c:pt>
                <c:pt idx="1">
                  <c:v>1.8165568796815934</c:v>
                </c:pt>
                <c:pt idx="2">
                  <c:v>1.7599491498243875</c:v>
                </c:pt>
                <c:pt idx="3">
                  <c:v>21.677142712973726</c:v>
                </c:pt>
                <c:pt idx="4">
                  <c:v>1.2603660507949828</c:v>
                </c:pt>
                <c:pt idx="5">
                  <c:v>28.48219612124667</c:v>
                </c:pt>
                <c:pt idx="6">
                  <c:v>1.2263401821401203</c:v>
                </c:pt>
                <c:pt idx="7">
                  <c:v>2.3542910683710945</c:v>
                </c:pt>
                <c:pt idx="8">
                  <c:v>2.1017187584206112</c:v>
                </c:pt>
                <c:pt idx="9">
                  <c:v>12.621471476717854</c:v>
                </c:pt>
                <c:pt idx="10">
                  <c:v>2.3798883767929513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B0-4CA7-83B7-AAA2D8B87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Decorrelation'!$AK$298:$AU$298</c:f>
              <c:numCache>
                <c:formatCode>0.0</c:formatCode>
                <c:ptCount val="11"/>
                <c:pt idx="0">
                  <c:v>2.7805499992249274</c:v>
                </c:pt>
                <c:pt idx="1">
                  <c:v>0.77453753188731067</c:v>
                </c:pt>
                <c:pt idx="2">
                  <c:v>0.73608241953231679</c:v>
                </c:pt>
                <c:pt idx="3">
                  <c:v>8.2160006592547123</c:v>
                </c:pt>
                <c:pt idx="4">
                  <c:v>1.3505872883676571</c:v>
                </c:pt>
                <c:pt idx="5">
                  <c:v>8.7858985129704976</c:v>
                </c:pt>
                <c:pt idx="6">
                  <c:v>0.68583769371595071</c:v>
                </c:pt>
                <c:pt idx="7">
                  <c:v>0.66223468322617329</c:v>
                </c:pt>
                <c:pt idx="8">
                  <c:v>0.41159313643109752</c:v>
                </c:pt>
                <c:pt idx="9">
                  <c:v>4.7392716794035454</c:v>
                </c:pt>
                <c:pt idx="10">
                  <c:v>4.082536816488977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A-4A6D-B1E5-462AE3115565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Decorrelation'!$AK$297:$AU$297</c:f>
              <c:numCache>
                <c:formatCode>0.0</c:formatCode>
                <c:ptCount val="11"/>
                <c:pt idx="0">
                  <c:v>6.9408636873249003</c:v>
                </c:pt>
                <c:pt idx="1">
                  <c:v>0.54263561069246324</c:v>
                </c:pt>
                <c:pt idx="2">
                  <c:v>0.52714493169743748</c:v>
                </c:pt>
                <c:pt idx="3">
                  <c:v>14.517904447294733</c:v>
                </c:pt>
                <c:pt idx="4">
                  <c:v>0.50438879748552978</c:v>
                </c:pt>
                <c:pt idx="5">
                  <c:v>19.76185681687134</c:v>
                </c:pt>
                <c:pt idx="6">
                  <c:v>0.43916388519505484</c:v>
                </c:pt>
                <c:pt idx="7">
                  <c:v>0.76415914163157783</c:v>
                </c:pt>
                <c:pt idx="8">
                  <c:v>0.38391153340001921</c:v>
                </c:pt>
                <c:pt idx="9">
                  <c:v>8.9756391325369727</c:v>
                </c:pt>
                <c:pt idx="10">
                  <c:v>0.85947615527308208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0A-4A6D-B1E5-462AE3115565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Decorrelation'!$AK$295:$AU$295</c:f>
              <c:numCache>
                <c:formatCode>0.0</c:formatCode>
                <c:ptCount val="11"/>
                <c:pt idx="0">
                  <c:v>9.8123646752792411</c:v>
                </c:pt>
                <c:pt idx="1">
                  <c:v>0.71683011237910244</c:v>
                </c:pt>
                <c:pt idx="2">
                  <c:v>0.69277035431878176</c:v>
                </c:pt>
                <c:pt idx="3">
                  <c:v>21.677142712973726</c:v>
                </c:pt>
                <c:pt idx="4">
                  <c:v>0.60372585431832704</c:v>
                </c:pt>
                <c:pt idx="5">
                  <c:v>28.48219612124667</c:v>
                </c:pt>
                <c:pt idx="6">
                  <c:v>0.54910615637491</c:v>
                </c:pt>
                <c:pt idx="7">
                  <c:v>1.1878058283997233</c:v>
                </c:pt>
                <c:pt idx="8">
                  <c:v>0.43607118585787252</c:v>
                </c:pt>
                <c:pt idx="9">
                  <c:v>12.621471476717854</c:v>
                </c:pt>
                <c:pt idx="10">
                  <c:v>1.1610995992567044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0A-4A6D-B1E5-462AE3115565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Decorrelation'!$AK$294:$AU$294</c:f>
              <c:numCache>
                <c:formatCode>0.0</c:formatCode>
                <c:ptCount val="11"/>
                <c:pt idx="0">
                  <c:v>9.8123646752792411</c:v>
                </c:pt>
                <c:pt idx="1">
                  <c:v>0.71683011237910244</c:v>
                </c:pt>
                <c:pt idx="2">
                  <c:v>0.69277035431878176</c:v>
                </c:pt>
                <c:pt idx="3">
                  <c:v>21.677142712973726</c:v>
                </c:pt>
                <c:pt idx="4">
                  <c:v>0.60372585431832704</c:v>
                </c:pt>
                <c:pt idx="5">
                  <c:v>28.48219612124667</c:v>
                </c:pt>
                <c:pt idx="6">
                  <c:v>0.54910615637491</c:v>
                </c:pt>
                <c:pt idx="7">
                  <c:v>1.1878058283997233</c:v>
                </c:pt>
                <c:pt idx="8">
                  <c:v>0.43607118585787252</c:v>
                </c:pt>
                <c:pt idx="9">
                  <c:v>12.621471476717854</c:v>
                </c:pt>
                <c:pt idx="10">
                  <c:v>1.1610995992567044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0A-4A6D-B1E5-462AE3115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Decorrelation'!$M$299:$W$299</c:f>
              <c:numCache>
                <c:formatCode>0.0</c:formatCode>
                <c:ptCount val="11"/>
                <c:pt idx="0">
                  <c:v>7120232.5999999996</c:v>
                </c:pt>
                <c:pt idx="1">
                  <c:v>674831.2</c:v>
                </c:pt>
                <c:pt idx="2">
                  <c:v>674968.6</c:v>
                </c:pt>
                <c:pt idx="3">
                  <c:v>2201876</c:v>
                </c:pt>
                <c:pt idx="4">
                  <c:v>312165.09999999998</c:v>
                </c:pt>
                <c:pt idx="5">
                  <c:v>21814190.399999999</c:v>
                </c:pt>
                <c:pt idx="6">
                  <c:v>176777.9</c:v>
                </c:pt>
                <c:pt idx="7">
                  <c:v>2924101.3</c:v>
                </c:pt>
                <c:pt idx="8">
                  <c:v>2281457.7999999998</c:v>
                </c:pt>
                <c:pt idx="9">
                  <c:v>2010197.8</c:v>
                </c:pt>
                <c:pt idx="10">
                  <c:v>312386.09999999998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5-4728-959E-6D95859D6A7F}"/>
            </c:ext>
          </c:extLst>
        </c:ser>
        <c:ser>
          <c:idx val="3"/>
          <c:order val="1"/>
          <c:tx>
            <c:strRef>
              <c:f>'Pure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Decorrelation'!$M$300:$W$300</c:f>
              <c:numCache>
                <c:formatCode>0.0</c:formatCode>
                <c:ptCount val="11"/>
                <c:pt idx="0">
                  <c:v>16982084.700000003</c:v>
                </c:pt>
                <c:pt idx="1">
                  <c:v>2998951</c:v>
                </c:pt>
                <c:pt idx="2">
                  <c:v>2993190.25</c:v>
                </c:pt>
                <c:pt idx="3">
                  <c:v>70867902.099999994</c:v>
                </c:pt>
                <c:pt idx="4">
                  <c:v>1639586.9</c:v>
                </c:pt>
                <c:pt idx="5">
                  <c:v>81629403.25</c:v>
                </c:pt>
                <c:pt idx="6">
                  <c:v>1832195.4</c:v>
                </c:pt>
                <c:pt idx="7">
                  <c:v>7023795.7000000002</c:v>
                </c:pt>
                <c:pt idx="8">
                  <c:v>5122995.2</c:v>
                </c:pt>
                <c:pt idx="9">
                  <c:v>67778684.450000003</c:v>
                </c:pt>
                <c:pt idx="10">
                  <c:v>1410651.6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95-4728-959E-6D95859D6A7F}"/>
            </c:ext>
          </c:extLst>
        </c:ser>
        <c:ser>
          <c:idx val="0"/>
          <c:order val="2"/>
          <c:tx>
            <c:strRef>
              <c:f>'Pure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'Pure Decorrelation'!$M$301:$W$301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95-4728-959E-6D95859D6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Decorrelation'!$Y$299:$AI$299</c:f>
              <c:numCache>
                <c:formatCode>0.0</c:formatCode>
                <c:ptCount val="11"/>
                <c:pt idx="0">
                  <c:v>5.8805291992059212</c:v>
                </c:pt>
                <c:pt idx="1">
                  <c:v>1.0007164877373727</c:v>
                </c:pt>
                <c:pt idx="2">
                  <c:v>0.95498851814190833</c:v>
                </c:pt>
                <c:pt idx="3">
                  <c:v>2.7271112059461302</c:v>
                </c:pt>
                <c:pt idx="4">
                  <c:v>0.76574905274610505</c:v>
                </c:pt>
                <c:pt idx="5">
                  <c:v>13.774465875644818</c:v>
                </c:pt>
                <c:pt idx="6">
                  <c:v>0.63155629021348436</c:v>
                </c:pt>
                <c:pt idx="7">
                  <c:v>0.66632434719067546</c:v>
                </c:pt>
                <c:pt idx="8">
                  <c:v>0.88189933985413504</c:v>
                </c:pt>
                <c:pt idx="9">
                  <c:v>3.1548355779872512</c:v>
                </c:pt>
                <c:pt idx="10">
                  <c:v>1.6340261631703474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9-42B6-9E57-CB87811184C1}"/>
            </c:ext>
          </c:extLst>
        </c:ser>
        <c:ser>
          <c:idx val="3"/>
          <c:order val="1"/>
          <c:tx>
            <c:strRef>
              <c:f>'Pure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Decorrelation'!$Y$300:$AI$300</c:f>
              <c:numCache>
                <c:formatCode>0.0</c:formatCode>
                <c:ptCount val="11"/>
                <c:pt idx="0">
                  <c:v>13.744200151352562</c:v>
                </c:pt>
                <c:pt idx="1">
                  <c:v>2.6323972716258144</c:v>
                </c:pt>
                <c:pt idx="2">
                  <c:v>2.5649097815068673</c:v>
                </c:pt>
                <c:pt idx="3">
                  <c:v>40.627174220001322</c:v>
                </c:pt>
                <c:pt idx="4">
                  <c:v>1.7549830488438602</c:v>
                </c:pt>
                <c:pt idx="5">
                  <c:v>43.189926366848518</c:v>
                </c:pt>
                <c:pt idx="6">
                  <c:v>1.8211240740667565</c:v>
                </c:pt>
                <c:pt idx="7">
                  <c:v>4.0422577895515133</c:v>
                </c:pt>
                <c:pt idx="8">
                  <c:v>3.3215381769870875</c:v>
                </c:pt>
                <c:pt idx="9">
                  <c:v>22.088107375448455</c:v>
                </c:pt>
                <c:pt idx="10">
                  <c:v>3.1257505904155547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9-42B6-9E57-CB87811184C1}"/>
            </c:ext>
          </c:extLst>
        </c:ser>
        <c:ser>
          <c:idx val="0"/>
          <c:order val="2"/>
          <c:tx>
            <c:strRef>
              <c:f>'Pure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Decorrelation'!$Y$301:$AI$301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09-42B6-9E57-CB8781118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Decorrelation'!$AK$299:$AU$299</c:f>
              <c:numCache>
                <c:formatCode>0.0</c:formatCode>
                <c:ptCount val="11"/>
                <c:pt idx="0">
                  <c:v>5.8805291992059212</c:v>
                </c:pt>
                <c:pt idx="1">
                  <c:v>0.42898569924582264</c:v>
                </c:pt>
                <c:pt idx="2">
                  <c:v>0.40676080859266217</c:v>
                </c:pt>
                <c:pt idx="3">
                  <c:v>2.7271112059461302</c:v>
                </c:pt>
                <c:pt idx="4">
                  <c:v>0.38487846734788034</c:v>
                </c:pt>
                <c:pt idx="5">
                  <c:v>13.774465875644818</c:v>
                </c:pt>
                <c:pt idx="6">
                  <c:v>0.33743070860218721</c:v>
                </c:pt>
                <c:pt idx="7">
                  <c:v>0.34277413169329518</c:v>
                </c:pt>
                <c:pt idx="8">
                  <c:v>0.30898285808216314</c:v>
                </c:pt>
                <c:pt idx="9">
                  <c:v>3.1548355779872512</c:v>
                </c:pt>
                <c:pt idx="10">
                  <c:v>0.5735934250493302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3-4AB8-8479-95A0FA4D59DE}"/>
            </c:ext>
          </c:extLst>
        </c:ser>
        <c:ser>
          <c:idx val="3"/>
          <c:order val="1"/>
          <c:tx>
            <c:strRef>
              <c:f>'Pure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Decorrelation'!$AK$300:$AU$300</c:f>
              <c:numCache>
                <c:formatCode>0.0</c:formatCode>
                <c:ptCount val="11"/>
                <c:pt idx="0">
                  <c:v>13.744200151352562</c:v>
                </c:pt>
                <c:pt idx="1">
                  <c:v>1.0046745255123823</c:v>
                </c:pt>
                <c:pt idx="2">
                  <c:v>0.97877990004490123</c:v>
                </c:pt>
                <c:pt idx="3">
                  <c:v>40.627174220001322</c:v>
                </c:pt>
                <c:pt idx="4">
                  <c:v>0.82257324128877363</c:v>
                </c:pt>
                <c:pt idx="5">
                  <c:v>43.189926366848518</c:v>
                </c:pt>
                <c:pt idx="6">
                  <c:v>0.76078160414763263</c:v>
                </c:pt>
                <c:pt idx="7">
                  <c:v>2.0328375251061517</c:v>
                </c:pt>
                <c:pt idx="8">
                  <c:v>0.56315951363358185</c:v>
                </c:pt>
                <c:pt idx="9">
                  <c:v>22.088107375448455</c:v>
                </c:pt>
                <c:pt idx="10">
                  <c:v>1.7486057734640783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3-4AB8-8479-95A0FA4D59DE}"/>
            </c:ext>
          </c:extLst>
        </c:ser>
        <c:ser>
          <c:idx val="0"/>
          <c:order val="2"/>
          <c:tx>
            <c:strRef>
              <c:f>'Pure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Decorrelation'!$AK$301:$AU$301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3-4AB8-8479-95A0FA4D5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Decorrelation'!$M$320:$W$320</c:f>
              <c:numCache>
                <c:formatCode>0.0</c:formatCode>
                <c:ptCount val="11"/>
                <c:pt idx="0">
                  <c:v>200049.4</c:v>
                </c:pt>
                <c:pt idx="1">
                  <c:v>891256.4</c:v>
                </c:pt>
                <c:pt idx="2">
                  <c:v>891570.2</c:v>
                </c:pt>
                <c:pt idx="3">
                  <c:v>199999.4</c:v>
                </c:pt>
                <c:pt idx="4">
                  <c:v>1476420.2</c:v>
                </c:pt>
                <c:pt idx="5">
                  <c:v>2.4</c:v>
                </c:pt>
                <c:pt idx="6">
                  <c:v>994919.4</c:v>
                </c:pt>
                <c:pt idx="7">
                  <c:v>2919085.8</c:v>
                </c:pt>
                <c:pt idx="8">
                  <c:v>2337225.7999999998</c:v>
                </c:pt>
                <c:pt idx="9">
                  <c:v>275.39999999999998</c:v>
                </c:pt>
                <c:pt idx="10">
                  <c:v>711724.4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9-48C7-A92E-68B0CCFE3885}"/>
            </c:ext>
          </c:extLst>
        </c:ser>
        <c:ser>
          <c:idx val="0"/>
          <c:order val="1"/>
          <c:tx>
            <c:strRef>
              <c:f>'Pure Decorrelation'!$L$319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Decorrelation'!$M$319:$W$319</c:f>
              <c:numCache>
                <c:formatCode>0.0</c:formatCode>
                <c:ptCount val="11"/>
                <c:pt idx="0">
                  <c:v>6533491.7000000002</c:v>
                </c:pt>
                <c:pt idx="1">
                  <c:v>670340.6</c:v>
                </c:pt>
                <c:pt idx="2">
                  <c:v>670535</c:v>
                </c:pt>
                <c:pt idx="3">
                  <c:v>2232255.7999999998</c:v>
                </c:pt>
                <c:pt idx="4">
                  <c:v>311309.2</c:v>
                </c:pt>
                <c:pt idx="5">
                  <c:v>21349713.199999999</c:v>
                </c:pt>
                <c:pt idx="6">
                  <c:v>174079.8</c:v>
                </c:pt>
                <c:pt idx="7">
                  <c:v>2924194.8</c:v>
                </c:pt>
                <c:pt idx="8">
                  <c:v>2284905.1</c:v>
                </c:pt>
                <c:pt idx="9">
                  <c:v>2033017.2</c:v>
                </c:pt>
                <c:pt idx="10">
                  <c:v>316205.59999999998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9-48C7-A92E-68B0CCFE3885}"/>
            </c:ext>
          </c:extLst>
        </c:ser>
        <c:ser>
          <c:idx val="4"/>
          <c:order val="2"/>
          <c:tx>
            <c:strRef>
              <c:f>'Pure Decorrelation'!$L$317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Decorrelation'!$M$317:$W$317</c:f>
              <c:numCache>
                <c:formatCode>0.0</c:formatCode>
                <c:ptCount val="11"/>
                <c:pt idx="0">
                  <c:v>11686655.1</c:v>
                </c:pt>
                <c:pt idx="1">
                  <c:v>1793861.2</c:v>
                </c:pt>
                <c:pt idx="2">
                  <c:v>1788665.9000000001</c:v>
                </c:pt>
                <c:pt idx="3">
                  <c:v>35473328.799999997</c:v>
                </c:pt>
                <c:pt idx="4">
                  <c:v>905987.3</c:v>
                </c:pt>
                <c:pt idx="5">
                  <c:v>49794498.5</c:v>
                </c:pt>
                <c:pt idx="6">
                  <c:v>984367.4</c:v>
                </c:pt>
                <c:pt idx="7">
                  <c:v>4972458.3000000007</c:v>
                </c:pt>
                <c:pt idx="8">
                  <c:v>3700316.8000000003</c:v>
                </c:pt>
                <c:pt idx="9">
                  <c:v>33703378.799999997</c:v>
                </c:pt>
                <c:pt idx="10">
                  <c:v>792087.89999999991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79-48C7-A92E-68B0CCFE3885}"/>
            </c:ext>
          </c:extLst>
        </c:ser>
        <c:ser>
          <c:idx val="2"/>
          <c:order val="3"/>
          <c:tx>
            <c:strRef>
              <c:f>'Pure Decorrelation'!$L$316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Decorrelation'!$M$316:$W$316</c:f>
              <c:numCache>
                <c:formatCode>0.0</c:formatCode>
                <c:ptCount val="11"/>
                <c:pt idx="0">
                  <c:v>11686655.1</c:v>
                </c:pt>
                <c:pt idx="1">
                  <c:v>1793861.2</c:v>
                </c:pt>
                <c:pt idx="2">
                  <c:v>1788665.9000000001</c:v>
                </c:pt>
                <c:pt idx="3">
                  <c:v>35473328.799999997</c:v>
                </c:pt>
                <c:pt idx="4">
                  <c:v>905987.3</c:v>
                </c:pt>
                <c:pt idx="5">
                  <c:v>49794498.5</c:v>
                </c:pt>
                <c:pt idx="6">
                  <c:v>984367.4</c:v>
                </c:pt>
                <c:pt idx="7">
                  <c:v>4972458.3000000007</c:v>
                </c:pt>
                <c:pt idx="8">
                  <c:v>3700316.8000000003</c:v>
                </c:pt>
                <c:pt idx="9">
                  <c:v>33703378.799999997</c:v>
                </c:pt>
                <c:pt idx="10">
                  <c:v>792087.89999999991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79-48C7-A92E-68B0CCFE3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Decorrelation'!$X$320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Decorrelation'!$Y$320:$AI$320</c:f>
              <c:numCache>
                <c:formatCode>0.0</c:formatCode>
                <c:ptCount val="11"/>
                <c:pt idx="0">
                  <c:v>0.3287163360917475</c:v>
                </c:pt>
                <c:pt idx="1">
                  <c:v>1.5107365231495349</c:v>
                </c:pt>
                <c:pt idx="2">
                  <c:v>1.4870903425151485</c:v>
                </c:pt>
                <c:pt idx="3">
                  <c:v>0.47675479639729024</c:v>
                </c:pt>
                <c:pt idx="4">
                  <c:v>2.1657061205012722</c:v>
                </c:pt>
                <c:pt idx="5">
                  <c:v>9.1702064598211994E-2</c:v>
                </c:pt>
                <c:pt idx="6">
                  <c:v>1.40862739791628</c:v>
                </c:pt>
                <c:pt idx="7">
                  <c:v>0.62254684070940125</c:v>
                </c:pt>
                <c:pt idx="8">
                  <c:v>0.86167088910588063</c:v>
                </c:pt>
                <c:pt idx="9">
                  <c:v>6.3235495996195306E-3</c:v>
                </c:pt>
                <c:pt idx="10">
                  <c:v>2.748921888420591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8-47FF-8321-245095EBD108}"/>
            </c:ext>
          </c:extLst>
        </c:ser>
        <c:ser>
          <c:idx val="0"/>
          <c:order val="1"/>
          <c:tx>
            <c:strRef>
              <c:f>'Pure Decorrelation'!$X$319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Decorrelation'!$Y$319:$AI$319</c:f>
              <c:numCache>
                <c:formatCode>0.0</c:formatCode>
                <c:ptCount val="11"/>
                <c:pt idx="0">
                  <c:v>4.9269410891924057</c:v>
                </c:pt>
                <c:pt idx="1">
                  <c:v>1.0115404631302227</c:v>
                </c:pt>
                <c:pt idx="2">
                  <c:v>0.95402896036976048</c:v>
                </c:pt>
                <c:pt idx="3">
                  <c:v>3.013639099401189</c:v>
                </c:pt>
                <c:pt idx="4">
                  <c:v>0.80162853179499505</c:v>
                </c:pt>
                <c:pt idx="5">
                  <c:v>13.539845528098525</c:v>
                </c:pt>
                <c:pt idx="6">
                  <c:v>0.59565033591352412</c:v>
                </c:pt>
                <c:pt idx="7">
                  <c:v>0.64369596919859762</c:v>
                </c:pt>
                <c:pt idx="8">
                  <c:v>0.8678732022526674</c:v>
                </c:pt>
                <c:pt idx="9">
                  <c:v>3.2462743399839384</c:v>
                </c:pt>
                <c:pt idx="10">
                  <c:v>1.6250121716526333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8-47FF-8321-245095EBD108}"/>
            </c:ext>
          </c:extLst>
        </c:ser>
        <c:ser>
          <c:idx val="4"/>
          <c:order val="2"/>
          <c:tx>
            <c:strRef>
              <c:f>'Pure Decorrelation'!$X$317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Decorrelation'!$Y$317:$AI$317</c:f>
              <c:numCache>
                <c:formatCode>0.0</c:formatCode>
                <c:ptCount val="11"/>
                <c:pt idx="0">
                  <c:v>9.2619551658921431</c:v>
                </c:pt>
                <c:pt idx="1">
                  <c:v>1.8549351014604327</c:v>
                </c:pt>
                <c:pt idx="2">
                  <c:v>1.7723391196108418</c:v>
                </c:pt>
                <c:pt idx="3">
                  <c:v>14.756662997201786</c:v>
                </c:pt>
                <c:pt idx="4">
                  <c:v>1.1891410983953392</c:v>
                </c:pt>
                <c:pt idx="5">
                  <c:v>28.222255236090859</c:v>
                </c:pt>
                <c:pt idx="6">
                  <c:v>1.2172182251175401</c:v>
                </c:pt>
                <c:pt idx="7">
                  <c:v>2.3929065000964336</c:v>
                </c:pt>
                <c:pt idx="8">
                  <c:v>2.1565962754306378</c:v>
                </c:pt>
                <c:pt idx="9">
                  <c:v>11.246995214879281</c:v>
                </c:pt>
                <c:pt idx="10">
                  <c:v>2.3192197074997241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08-47FF-8321-245095EBD108}"/>
            </c:ext>
          </c:extLst>
        </c:ser>
        <c:ser>
          <c:idx val="2"/>
          <c:order val="3"/>
          <c:tx>
            <c:strRef>
              <c:f>'Pure Decorrelation'!$X$316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Decorrelation'!$Y$316:$AI$316</c:f>
              <c:numCache>
                <c:formatCode>0.0</c:formatCode>
                <c:ptCount val="11"/>
                <c:pt idx="0">
                  <c:v>9.2619551658921431</c:v>
                </c:pt>
                <c:pt idx="1">
                  <c:v>1.8549351014604327</c:v>
                </c:pt>
                <c:pt idx="2">
                  <c:v>1.7723391196108418</c:v>
                </c:pt>
                <c:pt idx="3">
                  <c:v>14.756662997201786</c:v>
                </c:pt>
                <c:pt idx="4">
                  <c:v>1.1891410983953392</c:v>
                </c:pt>
                <c:pt idx="5">
                  <c:v>28.222255236090859</c:v>
                </c:pt>
                <c:pt idx="6">
                  <c:v>1.2172182251175401</c:v>
                </c:pt>
                <c:pt idx="7">
                  <c:v>2.3929065000964336</c:v>
                </c:pt>
                <c:pt idx="8">
                  <c:v>2.1565962754306378</c:v>
                </c:pt>
                <c:pt idx="9">
                  <c:v>11.246995214879281</c:v>
                </c:pt>
                <c:pt idx="10">
                  <c:v>2.3192197074997241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08-47FF-8321-245095EBD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Decorrelation'!$AJ$320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Decorrelation'!$AK$320:$AU$320</c:f>
              <c:numCache>
                <c:formatCode>0.0</c:formatCode>
                <c:ptCount val="11"/>
                <c:pt idx="0">
                  <c:v>0.3287163360917475</c:v>
                </c:pt>
                <c:pt idx="1">
                  <c:v>0.5169386777910403</c:v>
                </c:pt>
                <c:pt idx="2">
                  <c:v>0.50013082769582984</c:v>
                </c:pt>
                <c:pt idx="3">
                  <c:v>0.47675479639729024</c:v>
                </c:pt>
                <c:pt idx="4">
                  <c:v>0.81920848849986216</c:v>
                </c:pt>
                <c:pt idx="5">
                  <c:v>9.1702064598211994E-2</c:v>
                </c:pt>
                <c:pt idx="6">
                  <c:v>0.50364856040105233</c:v>
                </c:pt>
                <c:pt idx="7">
                  <c:v>0.31827412850107062</c:v>
                </c:pt>
                <c:pt idx="8">
                  <c:v>0.31625091380556108</c:v>
                </c:pt>
                <c:pt idx="9">
                  <c:v>6.3235495996195306E-3</c:v>
                </c:pt>
                <c:pt idx="10">
                  <c:v>1.6221557009033853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6-42B4-8BF6-681589054F16}"/>
            </c:ext>
          </c:extLst>
        </c:ser>
        <c:ser>
          <c:idx val="0"/>
          <c:order val="1"/>
          <c:tx>
            <c:strRef>
              <c:f>'Pure Decorrelation'!$AJ$319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Decorrelation'!$AK$319:$AU$319</c:f>
              <c:numCache>
                <c:formatCode>0.0</c:formatCode>
                <c:ptCount val="11"/>
                <c:pt idx="0">
                  <c:v>4.9269410891924057</c:v>
                </c:pt>
                <c:pt idx="1">
                  <c:v>0.4425108784053009</c:v>
                </c:pt>
                <c:pt idx="2">
                  <c:v>0.41292748527484946</c:v>
                </c:pt>
                <c:pt idx="3">
                  <c:v>3.013639099401189</c:v>
                </c:pt>
                <c:pt idx="4">
                  <c:v>0.39928922800463618</c:v>
                </c:pt>
                <c:pt idx="5">
                  <c:v>13.539845528098525</c:v>
                </c:pt>
                <c:pt idx="6">
                  <c:v>0.32687446760828609</c:v>
                </c:pt>
                <c:pt idx="7">
                  <c:v>0.32583881400059905</c:v>
                </c:pt>
                <c:pt idx="8">
                  <c:v>0.30902758841402833</c:v>
                </c:pt>
                <c:pt idx="9">
                  <c:v>3.2462743399839384</c:v>
                </c:pt>
                <c:pt idx="10">
                  <c:v>0.57049584280466659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E6-42B4-8BF6-681589054F16}"/>
            </c:ext>
          </c:extLst>
        </c:ser>
        <c:ser>
          <c:idx val="4"/>
          <c:order val="2"/>
          <c:tx>
            <c:strRef>
              <c:f>'Pure Decorrelation'!$AJ$317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Decorrelation'!$AK$317:$AU$317</c:f>
              <c:numCache>
                <c:formatCode>0.0</c:formatCode>
                <c:ptCount val="11"/>
                <c:pt idx="0">
                  <c:v>9.2619551658921431</c:v>
                </c:pt>
                <c:pt idx="1">
                  <c:v>0.74373635679366989</c:v>
                </c:pt>
                <c:pt idx="2">
                  <c:v>0.70439649309264496</c:v>
                </c:pt>
                <c:pt idx="3">
                  <c:v>14.756662997201786</c:v>
                </c:pt>
                <c:pt idx="4">
                  <c:v>0.52531647949654148</c:v>
                </c:pt>
                <c:pt idx="5">
                  <c:v>28.222255236090859</c:v>
                </c:pt>
                <c:pt idx="6">
                  <c:v>0.54943676220136695</c:v>
                </c:pt>
                <c:pt idx="7">
                  <c:v>1.2058415141014849</c:v>
                </c:pt>
                <c:pt idx="8">
                  <c:v>0.44824837850756016</c:v>
                </c:pt>
                <c:pt idx="9">
                  <c:v>11.246995214879281</c:v>
                </c:pt>
                <c:pt idx="10">
                  <c:v>1.1264499472104943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E6-42B4-8BF6-681589054F16}"/>
            </c:ext>
          </c:extLst>
        </c:ser>
        <c:ser>
          <c:idx val="2"/>
          <c:order val="3"/>
          <c:tx>
            <c:strRef>
              <c:f>'Pure Decorrelation'!$AJ$316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Decorrelation'!$AK$316:$AU$316</c:f>
              <c:numCache>
                <c:formatCode>0.0</c:formatCode>
                <c:ptCount val="11"/>
                <c:pt idx="0">
                  <c:v>9.2619551658921431</c:v>
                </c:pt>
                <c:pt idx="1">
                  <c:v>0.74373635679366989</c:v>
                </c:pt>
                <c:pt idx="2">
                  <c:v>0.70439649309264496</c:v>
                </c:pt>
                <c:pt idx="3">
                  <c:v>14.756662997201786</c:v>
                </c:pt>
                <c:pt idx="4">
                  <c:v>0.52531647949654148</c:v>
                </c:pt>
                <c:pt idx="5">
                  <c:v>28.222255236090859</c:v>
                </c:pt>
                <c:pt idx="6">
                  <c:v>0.54943676220136695</c:v>
                </c:pt>
                <c:pt idx="7">
                  <c:v>1.2058415141014849</c:v>
                </c:pt>
                <c:pt idx="8">
                  <c:v>0.44824837850756016</c:v>
                </c:pt>
                <c:pt idx="9">
                  <c:v>11.246995214879281</c:v>
                </c:pt>
                <c:pt idx="10">
                  <c:v>1.1264499472104943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E6-42B4-8BF6-681589054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Decorrelation'!$M$321:$W$321</c:f>
              <c:numCache>
                <c:formatCode>0.0</c:formatCode>
                <c:ptCount val="11"/>
                <c:pt idx="0">
                  <c:v>7120232.5999999996</c:v>
                </c:pt>
                <c:pt idx="1">
                  <c:v>674831.2</c:v>
                </c:pt>
                <c:pt idx="2">
                  <c:v>674968.6</c:v>
                </c:pt>
                <c:pt idx="3">
                  <c:v>2201876</c:v>
                </c:pt>
                <c:pt idx="4">
                  <c:v>312165.09999999998</c:v>
                </c:pt>
                <c:pt idx="5">
                  <c:v>21814190.399999999</c:v>
                </c:pt>
                <c:pt idx="6">
                  <c:v>176777.9</c:v>
                </c:pt>
                <c:pt idx="7">
                  <c:v>2924101.3</c:v>
                </c:pt>
                <c:pt idx="8">
                  <c:v>2281457.7999999998</c:v>
                </c:pt>
                <c:pt idx="9">
                  <c:v>2010197.8</c:v>
                </c:pt>
                <c:pt idx="10">
                  <c:v>312386.09999999998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E-4FB9-81F9-F3D53FED1404}"/>
            </c:ext>
          </c:extLst>
        </c:ser>
        <c:ser>
          <c:idx val="3"/>
          <c:order val="1"/>
          <c:tx>
            <c:strRef>
              <c:f>'Pure Decorrelation'!$L$322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Decorrelation'!$M$322:$W$322</c:f>
              <c:numCache>
                <c:formatCode>0.0</c:formatCode>
                <c:ptCount val="11"/>
                <c:pt idx="0">
                  <c:v>17074219</c:v>
                </c:pt>
                <c:pt idx="1">
                  <c:v>2972879.7</c:v>
                </c:pt>
                <c:pt idx="2">
                  <c:v>2966794</c:v>
                </c:pt>
                <c:pt idx="3">
                  <c:v>71232758.599999994</c:v>
                </c:pt>
                <c:pt idx="4">
                  <c:v>1658108.9</c:v>
                </c:pt>
                <c:pt idx="5">
                  <c:v>82864403</c:v>
                </c:pt>
                <c:pt idx="6">
                  <c:v>1838216.2</c:v>
                </c:pt>
                <c:pt idx="7">
                  <c:v>7023718.7000000002</c:v>
                </c:pt>
                <c:pt idx="8">
                  <c:v>5120099.5</c:v>
                </c:pt>
                <c:pt idx="9">
                  <c:v>68255041.300000012</c:v>
                </c:pt>
                <c:pt idx="10">
                  <c:v>1433269.2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4E-4FB9-81F9-F3D53FED1404}"/>
            </c:ext>
          </c:extLst>
        </c:ser>
        <c:ser>
          <c:idx val="0"/>
          <c:order val="2"/>
          <c:tx>
            <c:strRef>
              <c:f>'Pure Decorrelation'!$L$323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4E-4FB9-81F9-F3D53FED1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Decorrelation'!$Y$321:$AI$321</c:f>
              <c:numCache>
                <c:formatCode>0.0</c:formatCode>
                <c:ptCount val="11"/>
                <c:pt idx="0">
                  <c:v>5.8805291992059212</c:v>
                </c:pt>
                <c:pt idx="1">
                  <c:v>1.0007164877373727</c:v>
                </c:pt>
                <c:pt idx="2">
                  <c:v>0.95498851814190833</c:v>
                </c:pt>
                <c:pt idx="3">
                  <c:v>2.7271112059461302</c:v>
                </c:pt>
                <c:pt idx="4">
                  <c:v>0.76574905274610505</c:v>
                </c:pt>
                <c:pt idx="5">
                  <c:v>13.774465875644818</c:v>
                </c:pt>
                <c:pt idx="6">
                  <c:v>0.63155629021348436</c:v>
                </c:pt>
                <c:pt idx="7">
                  <c:v>0.66632434719067546</c:v>
                </c:pt>
                <c:pt idx="8">
                  <c:v>0.88189933985413504</c:v>
                </c:pt>
                <c:pt idx="9">
                  <c:v>3.1548355779872512</c:v>
                </c:pt>
                <c:pt idx="10">
                  <c:v>1.6340261631703474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7-4DA4-8354-F09FBD5997DE}"/>
            </c:ext>
          </c:extLst>
        </c:ser>
        <c:ser>
          <c:idx val="3"/>
          <c:order val="1"/>
          <c:tx>
            <c:strRef>
              <c:f>'Pure Decorrelation'!$X$322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Decorrelation'!$Y$322:$AI$322</c:f>
              <c:numCache>
                <c:formatCode>0.0</c:formatCode>
                <c:ptCount val="11"/>
                <c:pt idx="0">
                  <c:v>14.063870613207111</c:v>
                </c:pt>
                <c:pt idx="1">
                  <c:v>2.4846237341407686</c:v>
                </c:pt>
                <c:pt idx="2">
                  <c:v>2.4729665326012764</c:v>
                </c:pt>
                <c:pt idx="3">
                  <c:v>40.42176802870236</c:v>
                </c:pt>
                <c:pt idx="4">
                  <c:v>1.7323460548068395</c:v>
                </c:pt>
                <c:pt idx="5">
                  <c:v>43.782439104700458</c:v>
                </c:pt>
                <c:pt idx="6">
                  <c:v>1.82947816203814</c:v>
                </c:pt>
                <c:pt idx="7">
                  <c:v>4.0378636982233731</c:v>
                </c:pt>
                <c:pt idx="8">
                  <c:v>3.3227357498952186</c:v>
                </c:pt>
                <c:pt idx="9">
                  <c:v>22.031923764507518</c:v>
                </c:pt>
                <c:pt idx="10">
                  <c:v>3.1438992477313148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B7-4DA4-8354-F09FBD5997DE}"/>
            </c:ext>
          </c:extLst>
        </c:ser>
        <c:ser>
          <c:idx val="0"/>
          <c:order val="2"/>
          <c:tx>
            <c:strRef>
              <c:f>'Pure Decorrelation'!$X$323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B7-4DA4-8354-F09FBD599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Decorrelation'!$AK$321:$AU$321</c:f>
              <c:numCache>
                <c:formatCode>0.0</c:formatCode>
                <c:ptCount val="11"/>
                <c:pt idx="0">
                  <c:v>5.8805291992059212</c:v>
                </c:pt>
                <c:pt idx="1">
                  <c:v>0.42898569924582264</c:v>
                </c:pt>
                <c:pt idx="2">
                  <c:v>0.40676080859266217</c:v>
                </c:pt>
                <c:pt idx="3">
                  <c:v>2.7271112059461302</c:v>
                </c:pt>
                <c:pt idx="4">
                  <c:v>0.38487846734788034</c:v>
                </c:pt>
                <c:pt idx="5">
                  <c:v>13.774465875644818</c:v>
                </c:pt>
                <c:pt idx="6">
                  <c:v>0.33743070860218721</c:v>
                </c:pt>
                <c:pt idx="7">
                  <c:v>0.34277413169329518</c:v>
                </c:pt>
                <c:pt idx="8">
                  <c:v>0.30898285808216314</c:v>
                </c:pt>
                <c:pt idx="9">
                  <c:v>3.1548355779872512</c:v>
                </c:pt>
                <c:pt idx="10">
                  <c:v>0.5735934250493302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C-4CA3-870D-2C157EC55A00}"/>
            </c:ext>
          </c:extLst>
        </c:ser>
        <c:ser>
          <c:idx val="3"/>
          <c:order val="1"/>
          <c:tx>
            <c:strRef>
              <c:f>'Pure Decorrelation'!$AJ$322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Decorrelation'!$AK$322:$AU$322</c:f>
              <c:numCache>
                <c:formatCode>0.0</c:formatCode>
                <c:ptCount val="11"/>
                <c:pt idx="0">
                  <c:v>14.063870613207111</c:v>
                </c:pt>
                <c:pt idx="1">
                  <c:v>0.9475692999141756</c:v>
                </c:pt>
                <c:pt idx="2">
                  <c:v>0.94221995089901611</c:v>
                </c:pt>
                <c:pt idx="3">
                  <c:v>40.42176802870236</c:v>
                </c:pt>
                <c:pt idx="4">
                  <c:v>0.8256060068903025</c:v>
                </c:pt>
                <c:pt idx="5">
                  <c:v>43.782439104700458</c:v>
                </c:pt>
                <c:pt idx="6">
                  <c:v>0.74788934110547411</c:v>
                </c:pt>
                <c:pt idx="7">
                  <c:v>2.0314721569186074</c:v>
                </c:pt>
                <c:pt idx="8">
                  <c:v>0.56309447019011716</c:v>
                </c:pt>
                <c:pt idx="9">
                  <c:v>22.031923764507518</c:v>
                </c:pt>
                <c:pt idx="10">
                  <c:v>1.7593437012110376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C-4CA3-870D-2C157EC55A00}"/>
            </c:ext>
          </c:extLst>
        </c:ser>
        <c:ser>
          <c:idx val="0"/>
          <c:order val="2"/>
          <c:tx>
            <c:strRef>
              <c:f>'Pure Decorrelation'!$AJ$323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1C-4CA3-870D-2C157EC55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Decorrelation'!$N$955:$S$955</c:f>
              <c:numCache>
                <c:formatCode>0%</c:formatCode>
                <c:ptCount val="6"/>
                <c:pt idx="0">
                  <c:v>-7.9751492024937969</c:v>
                </c:pt>
                <c:pt idx="1">
                  <c:v>-7.9775594516057469</c:v>
                </c:pt>
                <c:pt idx="2">
                  <c:v>-15.364249016968449</c:v>
                </c:pt>
                <c:pt idx="3">
                  <c:v>-8.8595152594241906</c:v>
                </c:pt>
                <c:pt idx="4">
                  <c:v>-7.951653140763244</c:v>
                </c:pt>
                <c:pt idx="5">
                  <c:v>-20.718176364062998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3-4853-8A13-099348403E1C}"/>
            </c:ext>
          </c:extLst>
        </c:ser>
        <c:ser>
          <c:idx val="2"/>
          <c:order val="1"/>
          <c:tx>
            <c:strRef>
              <c:f>'Pure Decorrelation'!$M$954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Decorrelation'!$N$954:$S$954</c:f>
              <c:numCache>
                <c:formatCode>0%</c:formatCode>
                <c:ptCount val="6"/>
                <c:pt idx="0">
                  <c:v>0.88188762192849779</c:v>
                </c:pt>
                <c:pt idx="1">
                  <c:v>0.8819782885767613</c:v>
                </c:pt>
                <c:pt idx="2">
                  <c:v>0.93376610863692577</c:v>
                </c:pt>
                <c:pt idx="3">
                  <c:v>0.95491611790450315</c:v>
                </c:pt>
                <c:pt idx="4">
                  <c:v>0.6138522730200775</c:v>
                </c:pt>
                <c:pt idx="5">
                  <c:v>0.93502164889555905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B3-4853-8A13-099348403E1C}"/>
            </c:ext>
          </c:extLst>
        </c:ser>
        <c:ser>
          <c:idx val="3"/>
          <c:order val="2"/>
          <c:tx>
            <c:strRef>
              <c:f>'Pure Decorrelation'!$M$952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Decorrelation'!$N$952:$S$952</c:f>
              <c:numCache>
                <c:formatCode>0%</c:formatCode>
                <c:ptCount val="6"/>
                <c:pt idx="0">
                  <c:v>0.86385112435718503</c:v>
                </c:pt>
                <c:pt idx="1">
                  <c:v>0.86401636023753925</c:v>
                </c:pt>
                <c:pt idx="2">
                  <c:v>0.92955317416117733</c:v>
                </c:pt>
                <c:pt idx="3">
                  <c:v>0.93338783411952608</c:v>
                </c:pt>
                <c:pt idx="4">
                  <c:v>0.68748981954854294</c:v>
                </c:pt>
                <c:pt idx="5">
                  <c:v>0.93637709780527245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B3-4853-8A13-099348403E1C}"/>
            </c:ext>
          </c:extLst>
        </c:ser>
        <c:ser>
          <c:idx val="1"/>
          <c:order val="3"/>
          <c:tx>
            <c:strRef>
              <c:f>'Pure Decorrelation'!$M$951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Decorrelation'!$N$951:$S$951</c:f>
              <c:numCache>
                <c:formatCode>0%</c:formatCode>
                <c:ptCount val="6"/>
                <c:pt idx="0">
                  <c:v>0.86385112435718503</c:v>
                </c:pt>
                <c:pt idx="1">
                  <c:v>0.86401636023753925</c:v>
                </c:pt>
                <c:pt idx="2">
                  <c:v>0.92955317416117733</c:v>
                </c:pt>
                <c:pt idx="3">
                  <c:v>0.93338783411952608</c:v>
                </c:pt>
                <c:pt idx="4">
                  <c:v>0.68748981954854294</c:v>
                </c:pt>
                <c:pt idx="5">
                  <c:v>0.93637709780527245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B3-4853-8A13-099348403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Decorrelation'!$V$955:$AA$955</c:f>
              <c:numCache>
                <c:formatCode>0%</c:formatCode>
                <c:ptCount val="6"/>
                <c:pt idx="0">
                  <c:v>-4.7430086515391743</c:v>
                </c:pt>
                <c:pt idx="1">
                  <c:v>-4.5707217599060517</c:v>
                </c:pt>
                <c:pt idx="2">
                  <c:v>-10.80681461467899</c:v>
                </c:pt>
                <c:pt idx="3">
                  <c:v>-4.0971115951108077</c:v>
                </c:pt>
                <c:pt idx="4">
                  <c:v>-1.7264779819100355</c:v>
                </c:pt>
                <c:pt idx="5">
                  <c:v>-15.446275414132852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1-441E-A3CF-21F486D1E2A6}"/>
            </c:ext>
          </c:extLst>
        </c:ser>
        <c:ser>
          <c:idx val="2"/>
          <c:order val="1"/>
          <c:tx>
            <c:strRef>
              <c:f>'Pure Decorrelation'!$U$954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Decorrelation'!$V$954:$AA$954</c:f>
              <c:numCache>
                <c:formatCode>0%</c:formatCode>
                <c:ptCount val="6"/>
                <c:pt idx="0">
                  <c:v>0.80837963581594452</c:v>
                </c:pt>
                <c:pt idx="1">
                  <c:v>0.8122966604324523</c:v>
                </c:pt>
                <c:pt idx="2">
                  <c:v>0.8357305872201154</c:v>
                </c:pt>
                <c:pt idx="3">
                  <c:v>0.8707039623071039</c:v>
                </c:pt>
                <c:pt idx="4">
                  <c:v>0.76589134863701047</c:v>
                </c:pt>
                <c:pt idx="5">
                  <c:v>0.68429032824265956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F1-441E-A3CF-21F486D1E2A6}"/>
            </c:ext>
          </c:extLst>
        </c:ser>
        <c:ser>
          <c:idx val="3"/>
          <c:order val="2"/>
          <c:tx>
            <c:strRef>
              <c:f>'Pure Decorrelation'!$U$952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Decorrelation'!$V$952:$AA$952</c:f>
              <c:numCache>
                <c:formatCode>0%</c:formatCode>
                <c:ptCount val="6"/>
                <c:pt idx="0">
                  <c:v>0.81825112854738524</c:v>
                </c:pt>
                <c:pt idx="1">
                  <c:v>0.82387220986869936</c:v>
                </c:pt>
                <c:pt idx="2">
                  <c:v>0.86864178859511176</c:v>
                </c:pt>
                <c:pt idx="3">
                  <c:v>0.87584871761882055</c:v>
                </c:pt>
                <c:pt idx="4">
                  <c:v>0.79813176905760697</c:v>
                </c:pt>
                <c:pt idx="5">
                  <c:v>0.7371471491870496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F1-441E-A3CF-21F486D1E2A6}"/>
            </c:ext>
          </c:extLst>
        </c:ser>
        <c:ser>
          <c:idx val="1"/>
          <c:order val="3"/>
          <c:tx>
            <c:strRef>
              <c:f>'Pure Decorrelation'!$U$951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Decorrelation'!$V$951:$AA$951</c:f>
              <c:numCache>
                <c:formatCode>0%</c:formatCode>
                <c:ptCount val="6"/>
                <c:pt idx="0">
                  <c:v>0.81825112854738524</c:v>
                </c:pt>
                <c:pt idx="1">
                  <c:v>0.82387220986869936</c:v>
                </c:pt>
                <c:pt idx="2">
                  <c:v>0.86864178859511176</c:v>
                </c:pt>
                <c:pt idx="3">
                  <c:v>0.87584871761882055</c:v>
                </c:pt>
                <c:pt idx="4">
                  <c:v>0.79813176905760697</c:v>
                </c:pt>
                <c:pt idx="5">
                  <c:v>0.7371471491870496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F1-441E-A3CF-21F486D1E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Decorrelation'!$N$956:$S$956</c:f>
              <c:numCache>
                <c:formatCode>0%</c:formatCode>
                <c:ptCount val="6"/>
                <c:pt idx="0">
                  <c:v>0.90475069252258322</c:v>
                </c:pt>
                <c:pt idx="1">
                  <c:v>0.90473069527054828</c:v>
                </c:pt>
                <c:pt idx="2">
                  <c:v>0.95590875333185299</c:v>
                </c:pt>
                <c:pt idx="3">
                  <c:v>0.97500821660882808</c:v>
                </c:pt>
                <c:pt idx="4">
                  <c:v>0.6777978626984249</c:v>
                </c:pt>
                <c:pt idx="5">
                  <c:v>0.95592629558604558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2-44C0-BDD4-0577022C9729}"/>
            </c:ext>
          </c:extLst>
        </c:ser>
        <c:ser>
          <c:idx val="0"/>
          <c:order val="1"/>
          <c:tx>
            <c:strRef>
              <c:f>'Pure Decorrelation'!$M$957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Decorrelation'!$N$957:$S$957</c:f>
              <c:numCache>
                <c:formatCode>0%</c:formatCode>
                <c:ptCount val="6"/>
                <c:pt idx="0">
                  <c:v>0.82295155619178706</c:v>
                </c:pt>
                <c:pt idx="1">
                  <c:v>0.82330202520453044</c:v>
                </c:pt>
                <c:pt idx="2">
                  <c:v>0.90319759499050156</c:v>
                </c:pt>
                <c:pt idx="3">
                  <c:v>0.89176745163022386</c:v>
                </c:pt>
                <c:pt idx="4">
                  <c:v>0.69718177639866108</c:v>
                </c:pt>
                <c:pt idx="5">
                  <c:v>0.91682790002449932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42-44C0-BDD4-0577022C9729}"/>
            </c:ext>
          </c:extLst>
        </c:ser>
        <c:ser>
          <c:idx val="2"/>
          <c:order val="2"/>
          <c:tx>
            <c:strRef>
              <c:f>'Pure Decorrelation'!$M$958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Decorrelation'!$N$958:$S$958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42-44C0-BDD4-0577022C9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Decorrelation'!$V$956:$AA$956</c:f>
              <c:numCache>
                <c:formatCode>0%</c:formatCode>
                <c:ptCount val="6"/>
                <c:pt idx="0">
                  <c:v>0.82963789591809056</c:v>
                </c:pt>
                <c:pt idx="1">
                  <c:v>0.83649563976520147</c:v>
                </c:pt>
                <c:pt idx="2">
                  <c:v>0.86581366954128292</c:v>
                </c:pt>
                <c:pt idx="3">
                  <c:v>0.88835405198093087</c:v>
                </c:pt>
                <c:pt idx="4">
                  <c:v>0.84443690259454407</c:v>
                </c:pt>
                <c:pt idx="5">
                  <c:v>0.70670561522100495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3-4C8D-A3CE-F07FDD5C9658}"/>
            </c:ext>
          </c:extLst>
        </c:ser>
        <c:ser>
          <c:idx val="0"/>
          <c:order val="1"/>
          <c:tx>
            <c:strRef>
              <c:f>'Pure Decorrelation'!$U$957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Decorrelation'!$V$957:$AA$957</c:f>
              <c:numCache>
                <c:formatCode>0%</c:formatCode>
                <c:ptCount val="6"/>
                <c:pt idx="0">
                  <c:v>0.80686436117667992</c:v>
                </c:pt>
                <c:pt idx="1">
                  <c:v>0.81124877997219702</c:v>
                </c:pt>
                <c:pt idx="2">
                  <c:v>0.87146990764894072</c:v>
                </c:pt>
                <c:pt idx="3">
                  <c:v>0.86334338325671034</c:v>
                </c:pt>
                <c:pt idx="4">
                  <c:v>0.75182663552066975</c:v>
                </c:pt>
                <c:pt idx="5">
                  <c:v>0.76758868315309425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C3-4C8D-A3CE-F07FDD5C9658}"/>
            </c:ext>
          </c:extLst>
        </c:ser>
        <c:ser>
          <c:idx val="2"/>
          <c:order val="2"/>
          <c:tx>
            <c:strRef>
              <c:f>'Pure Decorrelation'!$U$958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Decorrelation'!$V$958:$AA$958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C3-4C8D-A3CE-F07FDD5C9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Decorrelation'!$M$3:$M$290</c:f>
              <c:numCache>
                <c:formatCode>General</c:formatCode>
                <c:ptCount val="288"/>
                <c:pt idx="0">
                  <c:v>6472497.2000000002</c:v>
                </c:pt>
                <c:pt idx="1">
                  <c:v>200022.6</c:v>
                </c:pt>
                <c:pt idx="2">
                  <c:v>200028.6</c:v>
                </c:pt>
                <c:pt idx="3">
                  <c:v>6241646.2000000002</c:v>
                </c:pt>
                <c:pt idx="4">
                  <c:v>6472497.2000000002</c:v>
                </c:pt>
                <c:pt idx="5">
                  <c:v>200022.6</c:v>
                </c:pt>
                <c:pt idx="6">
                  <c:v>200028.6</c:v>
                </c:pt>
                <c:pt idx="7">
                  <c:v>6241646.2000000002</c:v>
                </c:pt>
                <c:pt idx="8">
                  <c:v>6472497.2000000002</c:v>
                </c:pt>
                <c:pt idx="9">
                  <c:v>200022.6</c:v>
                </c:pt>
                <c:pt idx="10">
                  <c:v>200028.6</c:v>
                </c:pt>
                <c:pt idx="11">
                  <c:v>6241646.2000000002</c:v>
                </c:pt>
                <c:pt idx="12">
                  <c:v>6472497.2000000002</c:v>
                </c:pt>
                <c:pt idx="13">
                  <c:v>200022.6</c:v>
                </c:pt>
                <c:pt idx="14">
                  <c:v>200028.6</c:v>
                </c:pt>
                <c:pt idx="15">
                  <c:v>6241646.2000000002</c:v>
                </c:pt>
                <c:pt idx="16">
                  <c:v>7645979</c:v>
                </c:pt>
                <c:pt idx="17">
                  <c:v>200029.8</c:v>
                </c:pt>
                <c:pt idx="18">
                  <c:v>200023.8</c:v>
                </c:pt>
                <c:pt idx="19">
                  <c:v>6594486.2000000002</c:v>
                </c:pt>
                <c:pt idx="20">
                  <c:v>7645979</c:v>
                </c:pt>
                <c:pt idx="21">
                  <c:v>200029.8</c:v>
                </c:pt>
                <c:pt idx="22">
                  <c:v>200023.8</c:v>
                </c:pt>
                <c:pt idx="23">
                  <c:v>6594486.2000000002</c:v>
                </c:pt>
                <c:pt idx="24">
                  <c:v>7645979</c:v>
                </c:pt>
                <c:pt idx="25">
                  <c:v>200029.8</c:v>
                </c:pt>
                <c:pt idx="26">
                  <c:v>200023.8</c:v>
                </c:pt>
                <c:pt idx="27">
                  <c:v>6594486.2000000002</c:v>
                </c:pt>
                <c:pt idx="28">
                  <c:v>7645979</c:v>
                </c:pt>
                <c:pt idx="29">
                  <c:v>200029.8</c:v>
                </c:pt>
                <c:pt idx="30">
                  <c:v>200023.8</c:v>
                </c:pt>
                <c:pt idx="31">
                  <c:v>6594486.2000000002</c:v>
                </c:pt>
                <c:pt idx="32">
                  <c:v>18052569.600000001</c:v>
                </c:pt>
                <c:pt idx="33">
                  <c:v>17982606.199999999</c:v>
                </c:pt>
                <c:pt idx="34">
                  <c:v>200060.4</c:v>
                </c:pt>
                <c:pt idx="35">
                  <c:v>6205822</c:v>
                </c:pt>
                <c:pt idx="36">
                  <c:v>5432998</c:v>
                </c:pt>
                <c:pt idx="37">
                  <c:v>200058.6</c:v>
                </c:pt>
                <c:pt idx="38">
                  <c:v>15727331.199999999</c:v>
                </c:pt>
                <c:pt idx="39">
                  <c:v>16165831.800000001</c:v>
                </c:pt>
                <c:pt idx="40">
                  <c:v>18052569.600000001</c:v>
                </c:pt>
                <c:pt idx="41">
                  <c:v>17982606.199999999</c:v>
                </c:pt>
                <c:pt idx="42">
                  <c:v>200060.4</c:v>
                </c:pt>
                <c:pt idx="43">
                  <c:v>6205822</c:v>
                </c:pt>
                <c:pt idx="44">
                  <c:v>5432998</c:v>
                </c:pt>
                <c:pt idx="45">
                  <c:v>200058.6</c:v>
                </c:pt>
                <c:pt idx="46">
                  <c:v>15727331.199999999</c:v>
                </c:pt>
                <c:pt idx="47">
                  <c:v>16165831.800000001</c:v>
                </c:pt>
                <c:pt idx="48">
                  <c:v>18052569.600000001</c:v>
                </c:pt>
                <c:pt idx="49">
                  <c:v>17982606.199999999</c:v>
                </c:pt>
                <c:pt idx="50">
                  <c:v>200060.4</c:v>
                </c:pt>
                <c:pt idx="51">
                  <c:v>6205822</c:v>
                </c:pt>
                <c:pt idx="52">
                  <c:v>5432998</c:v>
                </c:pt>
                <c:pt idx="53">
                  <c:v>200058.6</c:v>
                </c:pt>
                <c:pt idx="54">
                  <c:v>15727331.199999999</c:v>
                </c:pt>
                <c:pt idx="55">
                  <c:v>16165831.800000001</c:v>
                </c:pt>
                <c:pt idx="56">
                  <c:v>18052569.600000001</c:v>
                </c:pt>
                <c:pt idx="57">
                  <c:v>17982606.199999999</c:v>
                </c:pt>
                <c:pt idx="58">
                  <c:v>200060.4</c:v>
                </c:pt>
                <c:pt idx="59">
                  <c:v>6205822</c:v>
                </c:pt>
                <c:pt idx="60">
                  <c:v>5432998</c:v>
                </c:pt>
                <c:pt idx="61">
                  <c:v>200058.6</c:v>
                </c:pt>
                <c:pt idx="62">
                  <c:v>15727331.199999999</c:v>
                </c:pt>
                <c:pt idx="63">
                  <c:v>16165831.800000001</c:v>
                </c:pt>
                <c:pt idx="64">
                  <c:v>6777640.7999999998</c:v>
                </c:pt>
                <c:pt idx="65">
                  <c:v>200030.2</c:v>
                </c:pt>
                <c:pt idx="66">
                  <c:v>200032.2</c:v>
                </c:pt>
                <c:pt idx="67">
                  <c:v>6093033.2000000002</c:v>
                </c:pt>
                <c:pt idx="68">
                  <c:v>6777640.7999999998</c:v>
                </c:pt>
                <c:pt idx="69">
                  <c:v>200030.2</c:v>
                </c:pt>
                <c:pt idx="70">
                  <c:v>200032.2</c:v>
                </c:pt>
                <c:pt idx="71">
                  <c:v>6093033.2000000002</c:v>
                </c:pt>
                <c:pt idx="72">
                  <c:v>3883662</c:v>
                </c:pt>
                <c:pt idx="73">
                  <c:v>200044.6</c:v>
                </c:pt>
                <c:pt idx="74">
                  <c:v>200041</c:v>
                </c:pt>
                <c:pt idx="75">
                  <c:v>4269769.2</c:v>
                </c:pt>
                <c:pt idx="76">
                  <c:v>3883662</c:v>
                </c:pt>
                <c:pt idx="77">
                  <c:v>200044.6</c:v>
                </c:pt>
                <c:pt idx="78">
                  <c:v>200041</c:v>
                </c:pt>
                <c:pt idx="79">
                  <c:v>4269769.2</c:v>
                </c:pt>
                <c:pt idx="80">
                  <c:v>200043</c:v>
                </c:pt>
                <c:pt idx="81">
                  <c:v>4125870.8</c:v>
                </c:pt>
                <c:pt idx="82">
                  <c:v>3768540.4</c:v>
                </c:pt>
                <c:pt idx="83">
                  <c:v>200049.4</c:v>
                </c:pt>
                <c:pt idx="84">
                  <c:v>200043</c:v>
                </c:pt>
                <c:pt idx="85">
                  <c:v>4125870.8</c:v>
                </c:pt>
                <c:pt idx="86">
                  <c:v>3768540.4</c:v>
                </c:pt>
                <c:pt idx="87">
                  <c:v>200049.4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BA-4966-9AE7-C104B196F79E}"/>
            </c:ext>
          </c:extLst>
        </c:ser>
        <c:ser>
          <c:idx val="2"/>
          <c:order val="1"/>
          <c:tx>
            <c:strRef>
              <c:f>'Pure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Decorrelation'!$P$3:$P$290</c:f>
              <c:numCache>
                <c:formatCode>General</c:formatCode>
                <c:ptCount val="288"/>
                <c:pt idx="0">
                  <c:v>2003733</c:v>
                </c:pt>
                <c:pt idx="1">
                  <c:v>199999</c:v>
                </c:pt>
                <c:pt idx="2">
                  <c:v>199999</c:v>
                </c:pt>
                <c:pt idx="3">
                  <c:v>1951224.2</c:v>
                </c:pt>
                <c:pt idx="4">
                  <c:v>2003733</c:v>
                </c:pt>
                <c:pt idx="5">
                  <c:v>199999</c:v>
                </c:pt>
                <c:pt idx="6">
                  <c:v>199999</c:v>
                </c:pt>
                <c:pt idx="7">
                  <c:v>1951224.2</c:v>
                </c:pt>
                <c:pt idx="8">
                  <c:v>2003733</c:v>
                </c:pt>
                <c:pt idx="9">
                  <c:v>199999</c:v>
                </c:pt>
                <c:pt idx="10">
                  <c:v>199999</c:v>
                </c:pt>
                <c:pt idx="11">
                  <c:v>1951224.2</c:v>
                </c:pt>
                <c:pt idx="12">
                  <c:v>2003733</c:v>
                </c:pt>
                <c:pt idx="13">
                  <c:v>199999</c:v>
                </c:pt>
                <c:pt idx="14">
                  <c:v>199999</c:v>
                </c:pt>
                <c:pt idx="15">
                  <c:v>1951224.2</c:v>
                </c:pt>
                <c:pt idx="16">
                  <c:v>2251794</c:v>
                </c:pt>
                <c:pt idx="17">
                  <c:v>199999</c:v>
                </c:pt>
                <c:pt idx="18">
                  <c:v>199999</c:v>
                </c:pt>
                <c:pt idx="19">
                  <c:v>2151958</c:v>
                </c:pt>
                <c:pt idx="20">
                  <c:v>2251794</c:v>
                </c:pt>
                <c:pt idx="21">
                  <c:v>199999</c:v>
                </c:pt>
                <c:pt idx="22">
                  <c:v>199999</c:v>
                </c:pt>
                <c:pt idx="23">
                  <c:v>2151958</c:v>
                </c:pt>
                <c:pt idx="24">
                  <c:v>2251794</c:v>
                </c:pt>
                <c:pt idx="25">
                  <c:v>199999</c:v>
                </c:pt>
                <c:pt idx="26">
                  <c:v>199999</c:v>
                </c:pt>
                <c:pt idx="27">
                  <c:v>2151958</c:v>
                </c:pt>
                <c:pt idx="28">
                  <c:v>2251794</c:v>
                </c:pt>
                <c:pt idx="29">
                  <c:v>199999</c:v>
                </c:pt>
                <c:pt idx="30">
                  <c:v>199999</c:v>
                </c:pt>
                <c:pt idx="31">
                  <c:v>2151958</c:v>
                </c:pt>
                <c:pt idx="32">
                  <c:v>72311227.599999994</c:v>
                </c:pt>
                <c:pt idx="33">
                  <c:v>72290236.200000003</c:v>
                </c:pt>
                <c:pt idx="34">
                  <c:v>200000.2</c:v>
                </c:pt>
                <c:pt idx="35">
                  <c:v>27026234.800000001</c:v>
                </c:pt>
                <c:pt idx="36">
                  <c:v>28997134</c:v>
                </c:pt>
                <c:pt idx="37">
                  <c:v>199999</c:v>
                </c:pt>
                <c:pt idx="38">
                  <c:v>68694863.599999994</c:v>
                </c:pt>
                <c:pt idx="39">
                  <c:v>70175281</c:v>
                </c:pt>
                <c:pt idx="40">
                  <c:v>72311227.599999994</c:v>
                </c:pt>
                <c:pt idx="41">
                  <c:v>72290236.200000003</c:v>
                </c:pt>
                <c:pt idx="42">
                  <c:v>200000.2</c:v>
                </c:pt>
                <c:pt idx="43">
                  <c:v>27026234.800000001</c:v>
                </c:pt>
                <c:pt idx="44">
                  <c:v>28997134</c:v>
                </c:pt>
                <c:pt idx="45">
                  <c:v>199999</c:v>
                </c:pt>
                <c:pt idx="46">
                  <c:v>68694863.599999994</c:v>
                </c:pt>
                <c:pt idx="47">
                  <c:v>70175281</c:v>
                </c:pt>
                <c:pt idx="48">
                  <c:v>72311227.599999994</c:v>
                </c:pt>
                <c:pt idx="49">
                  <c:v>72290236.200000003</c:v>
                </c:pt>
                <c:pt idx="50">
                  <c:v>200000.2</c:v>
                </c:pt>
                <c:pt idx="51">
                  <c:v>27026234.800000001</c:v>
                </c:pt>
                <c:pt idx="52">
                  <c:v>28997134</c:v>
                </c:pt>
                <c:pt idx="53">
                  <c:v>199999</c:v>
                </c:pt>
                <c:pt idx="54">
                  <c:v>68694863.599999994</c:v>
                </c:pt>
                <c:pt idx="55">
                  <c:v>70175281</c:v>
                </c:pt>
                <c:pt idx="56">
                  <c:v>72311227.599999994</c:v>
                </c:pt>
                <c:pt idx="57">
                  <c:v>72290236.200000003</c:v>
                </c:pt>
                <c:pt idx="58">
                  <c:v>200000.2</c:v>
                </c:pt>
                <c:pt idx="59">
                  <c:v>27026234.800000001</c:v>
                </c:pt>
                <c:pt idx="60">
                  <c:v>28997134</c:v>
                </c:pt>
                <c:pt idx="61">
                  <c:v>199999</c:v>
                </c:pt>
                <c:pt idx="62">
                  <c:v>68694863.599999994</c:v>
                </c:pt>
                <c:pt idx="63">
                  <c:v>70175281</c:v>
                </c:pt>
                <c:pt idx="64">
                  <c:v>2558766</c:v>
                </c:pt>
                <c:pt idx="65">
                  <c:v>199999.2</c:v>
                </c:pt>
                <c:pt idx="66">
                  <c:v>199999</c:v>
                </c:pt>
                <c:pt idx="67">
                  <c:v>2212717.6</c:v>
                </c:pt>
                <c:pt idx="68">
                  <c:v>2558766</c:v>
                </c:pt>
                <c:pt idx="69">
                  <c:v>199999.2</c:v>
                </c:pt>
                <c:pt idx="70">
                  <c:v>199999</c:v>
                </c:pt>
                <c:pt idx="71">
                  <c:v>2212717.6</c:v>
                </c:pt>
                <c:pt idx="72">
                  <c:v>1853053.6</c:v>
                </c:pt>
                <c:pt idx="73">
                  <c:v>199999</c:v>
                </c:pt>
                <c:pt idx="74">
                  <c:v>200000</c:v>
                </c:pt>
                <c:pt idx="75">
                  <c:v>1387046.6</c:v>
                </c:pt>
                <c:pt idx="76">
                  <c:v>1853053.6</c:v>
                </c:pt>
                <c:pt idx="77">
                  <c:v>199999</c:v>
                </c:pt>
                <c:pt idx="78">
                  <c:v>200000</c:v>
                </c:pt>
                <c:pt idx="79">
                  <c:v>1387046.6</c:v>
                </c:pt>
                <c:pt idx="80">
                  <c:v>199999.4</c:v>
                </c:pt>
                <c:pt idx="81">
                  <c:v>1384971.8</c:v>
                </c:pt>
                <c:pt idx="82">
                  <c:v>1223227.6000000001</c:v>
                </c:pt>
                <c:pt idx="83">
                  <c:v>199999.4</c:v>
                </c:pt>
                <c:pt idx="84">
                  <c:v>199999.4</c:v>
                </c:pt>
                <c:pt idx="85">
                  <c:v>1384971.8</c:v>
                </c:pt>
                <c:pt idx="86">
                  <c:v>1223227.6000000001</c:v>
                </c:pt>
                <c:pt idx="87">
                  <c:v>199999.4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BA-4966-9AE7-C104B196F79E}"/>
            </c:ext>
          </c:extLst>
        </c:ser>
        <c:ser>
          <c:idx val="4"/>
          <c:order val="2"/>
          <c:tx>
            <c:strRef>
              <c:f>'Pure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Decorrelation'!$R$3:$R$290</c:f>
              <c:numCache>
                <c:formatCode>General</c:formatCode>
                <c:ptCount val="288"/>
                <c:pt idx="0">
                  <c:v>19403441.600000001</c:v>
                </c:pt>
                <c:pt idx="1">
                  <c:v>1</c:v>
                </c:pt>
                <c:pt idx="2">
                  <c:v>1.6</c:v>
                </c:pt>
                <c:pt idx="3">
                  <c:v>19050969.800000001</c:v>
                </c:pt>
                <c:pt idx="4">
                  <c:v>19403441.600000001</c:v>
                </c:pt>
                <c:pt idx="5">
                  <c:v>1</c:v>
                </c:pt>
                <c:pt idx="6">
                  <c:v>1.6</c:v>
                </c:pt>
                <c:pt idx="7">
                  <c:v>19050969.800000001</c:v>
                </c:pt>
                <c:pt idx="8">
                  <c:v>19403441.600000001</c:v>
                </c:pt>
                <c:pt idx="9">
                  <c:v>1</c:v>
                </c:pt>
                <c:pt idx="10">
                  <c:v>1.6</c:v>
                </c:pt>
                <c:pt idx="11">
                  <c:v>19050969.800000001</c:v>
                </c:pt>
                <c:pt idx="12">
                  <c:v>19403441.600000001</c:v>
                </c:pt>
                <c:pt idx="13">
                  <c:v>1</c:v>
                </c:pt>
                <c:pt idx="14">
                  <c:v>1.6</c:v>
                </c:pt>
                <c:pt idx="15">
                  <c:v>19050969.800000001</c:v>
                </c:pt>
                <c:pt idx="16">
                  <c:v>21349713.199999999</c:v>
                </c:pt>
                <c:pt idx="17">
                  <c:v>1.2</c:v>
                </c:pt>
                <c:pt idx="18">
                  <c:v>1</c:v>
                </c:pt>
                <c:pt idx="19">
                  <c:v>22278667.600000001</c:v>
                </c:pt>
                <c:pt idx="20">
                  <c:v>21349713.199999999</c:v>
                </c:pt>
                <c:pt idx="21">
                  <c:v>1.2</c:v>
                </c:pt>
                <c:pt idx="22">
                  <c:v>1</c:v>
                </c:pt>
                <c:pt idx="23">
                  <c:v>22278667.600000001</c:v>
                </c:pt>
                <c:pt idx="24">
                  <c:v>21349713.199999999</c:v>
                </c:pt>
                <c:pt idx="25">
                  <c:v>1.2</c:v>
                </c:pt>
                <c:pt idx="26">
                  <c:v>1</c:v>
                </c:pt>
                <c:pt idx="27">
                  <c:v>22278667.600000001</c:v>
                </c:pt>
                <c:pt idx="28">
                  <c:v>21349713.199999999</c:v>
                </c:pt>
                <c:pt idx="29">
                  <c:v>1.2</c:v>
                </c:pt>
                <c:pt idx="30">
                  <c:v>1</c:v>
                </c:pt>
                <c:pt idx="31">
                  <c:v>22278667.600000001</c:v>
                </c:pt>
                <c:pt idx="32">
                  <c:v>83478477.599999994</c:v>
                </c:pt>
                <c:pt idx="33">
                  <c:v>82975801.200000003</c:v>
                </c:pt>
                <c:pt idx="34">
                  <c:v>3.4</c:v>
                </c:pt>
                <c:pt idx="35">
                  <c:v>27346416.800000001</c:v>
                </c:pt>
                <c:pt idx="36">
                  <c:v>27655062</c:v>
                </c:pt>
                <c:pt idx="37">
                  <c:v>1.8</c:v>
                </c:pt>
                <c:pt idx="38">
                  <c:v>77310329.400000006</c:v>
                </c:pt>
                <c:pt idx="39">
                  <c:v>82753004.799999997</c:v>
                </c:pt>
                <c:pt idx="40">
                  <c:v>83478477.599999994</c:v>
                </c:pt>
                <c:pt idx="41">
                  <c:v>82975801.200000003</c:v>
                </c:pt>
                <c:pt idx="42">
                  <c:v>3.4</c:v>
                </c:pt>
                <c:pt idx="43">
                  <c:v>27346416.800000001</c:v>
                </c:pt>
                <c:pt idx="44">
                  <c:v>27655062</c:v>
                </c:pt>
                <c:pt idx="45">
                  <c:v>1.8</c:v>
                </c:pt>
                <c:pt idx="46">
                  <c:v>77310329.400000006</c:v>
                </c:pt>
                <c:pt idx="47">
                  <c:v>82753004.799999997</c:v>
                </c:pt>
                <c:pt idx="48">
                  <c:v>83478477.599999994</c:v>
                </c:pt>
                <c:pt idx="49">
                  <c:v>82975801.200000003</c:v>
                </c:pt>
                <c:pt idx="50">
                  <c:v>3.4</c:v>
                </c:pt>
                <c:pt idx="51">
                  <c:v>27346416.800000001</c:v>
                </c:pt>
                <c:pt idx="52">
                  <c:v>27655062</c:v>
                </c:pt>
                <c:pt idx="53">
                  <c:v>1.8</c:v>
                </c:pt>
                <c:pt idx="54">
                  <c:v>77310329.400000006</c:v>
                </c:pt>
                <c:pt idx="55">
                  <c:v>82753004.799999997</c:v>
                </c:pt>
                <c:pt idx="56">
                  <c:v>83478477.599999994</c:v>
                </c:pt>
                <c:pt idx="57">
                  <c:v>82975801.200000003</c:v>
                </c:pt>
                <c:pt idx="58">
                  <c:v>3.4</c:v>
                </c:pt>
                <c:pt idx="59">
                  <c:v>27346416.800000001</c:v>
                </c:pt>
                <c:pt idx="60">
                  <c:v>27655062</c:v>
                </c:pt>
                <c:pt idx="61">
                  <c:v>1.8</c:v>
                </c:pt>
                <c:pt idx="62">
                  <c:v>77310329.400000006</c:v>
                </c:pt>
                <c:pt idx="63">
                  <c:v>82753004.799999997</c:v>
                </c:pt>
                <c:pt idx="64">
                  <c:v>19284299.600000001</c:v>
                </c:pt>
                <c:pt idx="65">
                  <c:v>2.4</c:v>
                </c:pt>
                <c:pt idx="66">
                  <c:v>1.2</c:v>
                </c:pt>
                <c:pt idx="67">
                  <c:v>19011098.199999999</c:v>
                </c:pt>
                <c:pt idx="68">
                  <c:v>19284299.600000001</c:v>
                </c:pt>
                <c:pt idx="69">
                  <c:v>2.4</c:v>
                </c:pt>
                <c:pt idx="70">
                  <c:v>1.2</c:v>
                </c:pt>
                <c:pt idx="71">
                  <c:v>19011098.199999999</c:v>
                </c:pt>
                <c:pt idx="72">
                  <c:v>10525478.4</c:v>
                </c:pt>
                <c:pt idx="73">
                  <c:v>1.4</c:v>
                </c:pt>
                <c:pt idx="74">
                  <c:v>3.4</c:v>
                </c:pt>
                <c:pt idx="75">
                  <c:v>10477165</c:v>
                </c:pt>
                <c:pt idx="76">
                  <c:v>10525478.4</c:v>
                </c:pt>
                <c:pt idx="77">
                  <c:v>1.4</c:v>
                </c:pt>
                <c:pt idx="78">
                  <c:v>3.4</c:v>
                </c:pt>
                <c:pt idx="79">
                  <c:v>10477165</c:v>
                </c:pt>
                <c:pt idx="80">
                  <c:v>2.4</c:v>
                </c:pt>
                <c:pt idx="81">
                  <c:v>10289607.199999999</c:v>
                </c:pt>
                <c:pt idx="82">
                  <c:v>9902694.5999999996</c:v>
                </c:pt>
                <c:pt idx="83">
                  <c:v>2.4</c:v>
                </c:pt>
                <c:pt idx="84">
                  <c:v>2.4</c:v>
                </c:pt>
                <c:pt idx="85">
                  <c:v>10289607.199999999</c:v>
                </c:pt>
                <c:pt idx="86">
                  <c:v>9902694.5999999996</c:v>
                </c:pt>
                <c:pt idx="87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BA-4966-9AE7-C104B196F79E}"/>
            </c:ext>
          </c:extLst>
        </c:ser>
        <c:ser>
          <c:idx val="6"/>
          <c:order val="3"/>
          <c:tx>
            <c:strRef>
              <c:f>'Pure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Decorrelation'!$T$3:$T$290</c:f>
              <c:numCache>
                <c:formatCode>General</c:formatCode>
                <c:ptCount val="288"/>
                <c:pt idx="0">
                  <c:v>2924194.8</c:v>
                </c:pt>
                <c:pt idx="1">
                  <c:v>2915786.6</c:v>
                </c:pt>
                <c:pt idx="2">
                  <c:v>2915994.6</c:v>
                </c:pt>
                <c:pt idx="3">
                  <c:v>2921896.8</c:v>
                </c:pt>
                <c:pt idx="4">
                  <c:v>2924194.8</c:v>
                </c:pt>
                <c:pt idx="5">
                  <c:v>2915786.6</c:v>
                </c:pt>
                <c:pt idx="6">
                  <c:v>2915994.6</c:v>
                </c:pt>
                <c:pt idx="7">
                  <c:v>2921896.8</c:v>
                </c:pt>
                <c:pt idx="8">
                  <c:v>2924194.8</c:v>
                </c:pt>
                <c:pt idx="9">
                  <c:v>2915786.6</c:v>
                </c:pt>
                <c:pt idx="10">
                  <c:v>2915994.6</c:v>
                </c:pt>
                <c:pt idx="11">
                  <c:v>2921896.8</c:v>
                </c:pt>
                <c:pt idx="12">
                  <c:v>2924194.8</c:v>
                </c:pt>
                <c:pt idx="13">
                  <c:v>2915786.6</c:v>
                </c:pt>
                <c:pt idx="14">
                  <c:v>2915994.6</c:v>
                </c:pt>
                <c:pt idx="15">
                  <c:v>2921896.8</c:v>
                </c:pt>
                <c:pt idx="16">
                  <c:v>2923754.4</c:v>
                </c:pt>
                <c:pt idx="17">
                  <c:v>2916340.4</c:v>
                </c:pt>
                <c:pt idx="18">
                  <c:v>2917860.6</c:v>
                </c:pt>
                <c:pt idx="19">
                  <c:v>2924448.2</c:v>
                </c:pt>
                <c:pt idx="20">
                  <c:v>2923754.4</c:v>
                </c:pt>
                <c:pt idx="21">
                  <c:v>2916340.4</c:v>
                </c:pt>
                <c:pt idx="22">
                  <c:v>2917860.6</c:v>
                </c:pt>
                <c:pt idx="23">
                  <c:v>2924448.2</c:v>
                </c:pt>
                <c:pt idx="24">
                  <c:v>2923754.4</c:v>
                </c:pt>
                <c:pt idx="25">
                  <c:v>2916340.4</c:v>
                </c:pt>
                <c:pt idx="26">
                  <c:v>2917860.6</c:v>
                </c:pt>
                <c:pt idx="27">
                  <c:v>2924448.2</c:v>
                </c:pt>
                <c:pt idx="28">
                  <c:v>2923754.4</c:v>
                </c:pt>
                <c:pt idx="29">
                  <c:v>2916340.4</c:v>
                </c:pt>
                <c:pt idx="30">
                  <c:v>2917860.6</c:v>
                </c:pt>
                <c:pt idx="31">
                  <c:v>2924448.2</c:v>
                </c:pt>
                <c:pt idx="32">
                  <c:v>7025333.4000000004</c:v>
                </c:pt>
                <c:pt idx="33">
                  <c:v>7027277</c:v>
                </c:pt>
                <c:pt idx="34">
                  <c:v>3369400.2</c:v>
                </c:pt>
                <c:pt idx="35">
                  <c:v>3388908.2</c:v>
                </c:pt>
                <c:pt idx="36">
                  <c:v>3385184</c:v>
                </c:pt>
                <c:pt idx="37">
                  <c:v>3368723.8</c:v>
                </c:pt>
                <c:pt idx="38">
                  <c:v>7022104</c:v>
                </c:pt>
                <c:pt idx="39">
                  <c:v>7020468.4000000004</c:v>
                </c:pt>
                <c:pt idx="40">
                  <c:v>7025333.4000000004</c:v>
                </c:pt>
                <c:pt idx="41">
                  <c:v>7027277</c:v>
                </c:pt>
                <c:pt idx="42">
                  <c:v>3369400.2</c:v>
                </c:pt>
                <c:pt idx="43">
                  <c:v>3388908.2</c:v>
                </c:pt>
                <c:pt idx="44">
                  <c:v>3385184</c:v>
                </c:pt>
                <c:pt idx="45">
                  <c:v>3368723.8</c:v>
                </c:pt>
                <c:pt idx="46">
                  <c:v>7022104</c:v>
                </c:pt>
                <c:pt idx="47">
                  <c:v>7020468.4000000004</c:v>
                </c:pt>
                <c:pt idx="48">
                  <c:v>7025333.4000000004</c:v>
                </c:pt>
                <c:pt idx="49">
                  <c:v>7027277</c:v>
                </c:pt>
                <c:pt idx="50">
                  <c:v>3369400.2</c:v>
                </c:pt>
                <c:pt idx="51">
                  <c:v>3388908.2</c:v>
                </c:pt>
                <c:pt idx="52">
                  <c:v>3385184</c:v>
                </c:pt>
                <c:pt idx="53">
                  <c:v>3368723.8</c:v>
                </c:pt>
                <c:pt idx="54">
                  <c:v>7022104</c:v>
                </c:pt>
                <c:pt idx="55">
                  <c:v>7020468.4000000004</c:v>
                </c:pt>
                <c:pt idx="56">
                  <c:v>7025333.4000000004</c:v>
                </c:pt>
                <c:pt idx="57">
                  <c:v>7027277</c:v>
                </c:pt>
                <c:pt idx="58">
                  <c:v>3369400.2</c:v>
                </c:pt>
                <c:pt idx="59">
                  <c:v>3388908.2</c:v>
                </c:pt>
                <c:pt idx="60">
                  <c:v>3385184</c:v>
                </c:pt>
                <c:pt idx="61">
                  <c:v>3368723.8</c:v>
                </c:pt>
                <c:pt idx="62">
                  <c:v>7022104</c:v>
                </c:pt>
                <c:pt idx="63">
                  <c:v>7020468.4000000004</c:v>
                </c:pt>
                <c:pt idx="64">
                  <c:v>2918668.8</c:v>
                </c:pt>
                <c:pt idx="65">
                  <c:v>2918074.8</c:v>
                </c:pt>
                <c:pt idx="66">
                  <c:v>2917883.8</c:v>
                </c:pt>
                <c:pt idx="67">
                  <c:v>2921501</c:v>
                </c:pt>
                <c:pt idx="68">
                  <c:v>2918668.8</c:v>
                </c:pt>
                <c:pt idx="69">
                  <c:v>2918074.8</c:v>
                </c:pt>
                <c:pt idx="70">
                  <c:v>2917883.8</c:v>
                </c:pt>
                <c:pt idx="71">
                  <c:v>2921501</c:v>
                </c:pt>
                <c:pt idx="72">
                  <c:v>2919941.6</c:v>
                </c:pt>
                <c:pt idx="73">
                  <c:v>2917510.2</c:v>
                </c:pt>
                <c:pt idx="74">
                  <c:v>2919109.4</c:v>
                </c:pt>
                <c:pt idx="75">
                  <c:v>2920469.2</c:v>
                </c:pt>
                <c:pt idx="76">
                  <c:v>2919941.6</c:v>
                </c:pt>
                <c:pt idx="77">
                  <c:v>2917510.2</c:v>
                </c:pt>
                <c:pt idx="78">
                  <c:v>2919109.4</c:v>
                </c:pt>
                <c:pt idx="79">
                  <c:v>2920469.2</c:v>
                </c:pt>
                <c:pt idx="80">
                  <c:v>2919107.4</c:v>
                </c:pt>
                <c:pt idx="81">
                  <c:v>2919064.2</c:v>
                </c:pt>
                <c:pt idx="82">
                  <c:v>2918960.8</c:v>
                </c:pt>
                <c:pt idx="83">
                  <c:v>2917511.4</c:v>
                </c:pt>
                <c:pt idx="84">
                  <c:v>2919107.4</c:v>
                </c:pt>
                <c:pt idx="85">
                  <c:v>2919064.2</c:v>
                </c:pt>
                <c:pt idx="86">
                  <c:v>2918960.8</c:v>
                </c:pt>
                <c:pt idx="87">
                  <c:v>2917511.4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6BA-4966-9AE7-C104B196F79E}"/>
            </c:ext>
          </c:extLst>
        </c:ser>
        <c:ser>
          <c:idx val="8"/>
          <c:order val="4"/>
          <c:tx>
            <c:strRef>
              <c:f>'Pure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Decorrelation'!$V$3:$V$290</c:f>
              <c:numCache>
                <c:formatCode>General</c:formatCode>
                <c:ptCount val="288"/>
                <c:pt idx="0">
                  <c:v>1778593.2</c:v>
                </c:pt>
                <c:pt idx="1">
                  <c:v>181.4</c:v>
                </c:pt>
                <c:pt idx="2">
                  <c:v>275.39999999999998</c:v>
                </c:pt>
                <c:pt idx="3">
                  <c:v>1797560.4</c:v>
                </c:pt>
                <c:pt idx="4">
                  <c:v>1778593.2</c:v>
                </c:pt>
                <c:pt idx="5">
                  <c:v>181.4</c:v>
                </c:pt>
                <c:pt idx="6">
                  <c:v>275.39999999999998</c:v>
                </c:pt>
                <c:pt idx="7">
                  <c:v>1797560.4</c:v>
                </c:pt>
                <c:pt idx="8">
                  <c:v>1778593.2</c:v>
                </c:pt>
                <c:pt idx="9">
                  <c:v>181.4</c:v>
                </c:pt>
                <c:pt idx="10">
                  <c:v>275.39999999999998</c:v>
                </c:pt>
                <c:pt idx="11">
                  <c:v>1797560.4</c:v>
                </c:pt>
                <c:pt idx="12">
                  <c:v>1778593.2</c:v>
                </c:pt>
                <c:pt idx="13">
                  <c:v>181.4</c:v>
                </c:pt>
                <c:pt idx="14">
                  <c:v>275.39999999999998</c:v>
                </c:pt>
                <c:pt idx="15">
                  <c:v>1797560.4</c:v>
                </c:pt>
                <c:pt idx="16">
                  <c:v>1987378.4</c:v>
                </c:pt>
                <c:pt idx="17">
                  <c:v>206.6</c:v>
                </c:pt>
                <c:pt idx="18">
                  <c:v>181.2</c:v>
                </c:pt>
                <c:pt idx="19">
                  <c:v>2033017.2</c:v>
                </c:pt>
                <c:pt idx="20">
                  <c:v>1987378.4</c:v>
                </c:pt>
                <c:pt idx="21">
                  <c:v>206.6</c:v>
                </c:pt>
                <c:pt idx="22">
                  <c:v>181.2</c:v>
                </c:pt>
                <c:pt idx="23">
                  <c:v>2033017.2</c:v>
                </c:pt>
                <c:pt idx="24">
                  <c:v>1987378.4</c:v>
                </c:pt>
                <c:pt idx="25">
                  <c:v>206.6</c:v>
                </c:pt>
                <c:pt idx="26">
                  <c:v>181.2</c:v>
                </c:pt>
                <c:pt idx="27">
                  <c:v>2033017.2</c:v>
                </c:pt>
                <c:pt idx="28">
                  <c:v>1987378.4</c:v>
                </c:pt>
                <c:pt idx="29">
                  <c:v>206.6</c:v>
                </c:pt>
                <c:pt idx="30">
                  <c:v>181.2</c:v>
                </c:pt>
                <c:pt idx="31">
                  <c:v>2033017.2</c:v>
                </c:pt>
                <c:pt idx="32">
                  <c:v>69230914.799999997</c:v>
                </c:pt>
                <c:pt idx="33">
                  <c:v>69001816.400000006</c:v>
                </c:pt>
                <c:pt idx="34">
                  <c:v>287</c:v>
                </c:pt>
                <c:pt idx="35">
                  <c:v>28157676.800000001</c:v>
                </c:pt>
                <c:pt idx="36">
                  <c:v>30140612.399999999</c:v>
                </c:pt>
                <c:pt idx="37">
                  <c:v>255.4</c:v>
                </c:pt>
                <c:pt idx="38">
                  <c:v>65373740.399999999</c:v>
                </c:pt>
                <c:pt idx="39">
                  <c:v>67508266.200000003</c:v>
                </c:pt>
                <c:pt idx="40">
                  <c:v>69230914.799999997</c:v>
                </c:pt>
                <c:pt idx="41">
                  <c:v>69001816.400000006</c:v>
                </c:pt>
                <c:pt idx="42">
                  <c:v>287</c:v>
                </c:pt>
                <c:pt idx="43">
                  <c:v>28157676.800000001</c:v>
                </c:pt>
                <c:pt idx="44">
                  <c:v>30140612.399999999</c:v>
                </c:pt>
                <c:pt idx="45">
                  <c:v>255.4</c:v>
                </c:pt>
                <c:pt idx="46">
                  <c:v>65373740.399999999</c:v>
                </c:pt>
                <c:pt idx="47">
                  <c:v>67508266.200000003</c:v>
                </c:pt>
                <c:pt idx="48">
                  <c:v>69230914.799999997</c:v>
                </c:pt>
                <c:pt idx="49">
                  <c:v>69001816.400000006</c:v>
                </c:pt>
                <c:pt idx="50">
                  <c:v>287</c:v>
                </c:pt>
                <c:pt idx="51">
                  <c:v>28157676.800000001</c:v>
                </c:pt>
                <c:pt idx="52">
                  <c:v>30140612.399999999</c:v>
                </c:pt>
                <c:pt idx="53">
                  <c:v>255.4</c:v>
                </c:pt>
                <c:pt idx="54">
                  <c:v>65373740.399999999</c:v>
                </c:pt>
                <c:pt idx="55">
                  <c:v>67508266.200000003</c:v>
                </c:pt>
                <c:pt idx="56">
                  <c:v>69230914.799999997</c:v>
                </c:pt>
                <c:pt idx="57">
                  <c:v>69001816.400000006</c:v>
                </c:pt>
                <c:pt idx="58">
                  <c:v>287</c:v>
                </c:pt>
                <c:pt idx="59">
                  <c:v>28157676.800000001</c:v>
                </c:pt>
                <c:pt idx="60">
                  <c:v>30140612.399999999</c:v>
                </c:pt>
                <c:pt idx="61">
                  <c:v>255.4</c:v>
                </c:pt>
                <c:pt idx="62">
                  <c:v>65373740.399999999</c:v>
                </c:pt>
                <c:pt idx="63">
                  <c:v>67508266.200000003</c:v>
                </c:pt>
                <c:pt idx="64">
                  <c:v>2002056.4</c:v>
                </c:pt>
                <c:pt idx="65">
                  <c:v>254.8</c:v>
                </c:pt>
                <c:pt idx="66">
                  <c:v>198.6</c:v>
                </c:pt>
                <c:pt idx="67">
                  <c:v>1895083</c:v>
                </c:pt>
                <c:pt idx="68">
                  <c:v>2002056.4</c:v>
                </c:pt>
                <c:pt idx="69">
                  <c:v>254.8</c:v>
                </c:pt>
                <c:pt idx="70">
                  <c:v>198.6</c:v>
                </c:pt>
                <c:pt idx="71">
                  <c:v>1895083</c:v>
                </c:pt>
                <c:pt idx="72">
                  <c:v>10252100</c:v>
                </c:pt>
                <c:pt idx="73">
                  <c:v>240.4</c:v>
                </c:pt>
                <c:pt idx="74">
                  <c:v>336.6</c:v>
                </c:pt>
                <c:pt idx="75">
                  <c:v>10882294.800000001</c:v>
                </c:pt>
                <c:pt idx="76">
                  <c:v>10252100</c:v>
                </c:pt>
                <c:pt idx="77">
                  <c:v>240.4</c:v>
                </c:pt>
                <c:pt idx="78">
                  <c:v>336.6</c:v>
                </c:pt>
                <c:pt idx="79">
                  <c:v>10882294.800000001</c:v>
                </c:pt>
                <c:pt idx="80">
                  <c:v>240.2</c:v>
                </c:pt>
                <c:pt idx="81">
                  <c:v>10899393.4</c:v>
                </c:pt>
                <c:pt idx="82">
                  <c:v>10210254.199999999</c:v>
                </c:pt>
                <c:pt idx="83">
                  <c:v>287</c:v>
                </c:pt>
                <c:pt idx="84">
                  <c:v>240.2</c:v>
                </c:pt>
                <c:pt idx="85">
                  <c:v>10899393.4</c:v>
                </c:pt>
                <c:pt idx="86">
                  <c:v>10210254.199999999</c:v>
                </c:pt>
                <c:pt idx="87">
                  <c:v>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6BA-4966-9AE7-C104B196F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Decorrelation'!$Y$3:$Y$290</c:f>
              <c:numCache>
                <c:formatCode>General</c:formatCode>
                <c:ptCount val="288"/>
                <c:pt idx="0">
                  <c:v>5.4005498865968544</c:v>
                </c:pt>
                <c:pt idx="1">
                  <c:v>0.24712727618170899</c:v>
                </c:pt>
                <c:pt idx="2">
                  <c:v>0.24687187420204279</c:v>
                </c:pt>
                <c:pt idx="3">
                  <c:v>5.6218474620021883</c:v>
                </c:pt>
                <c:pt idx="4">
                  <c:v>7.5361130957957361</c:v>
                </c:pt>
                <c:pt idx="5">
                  <c:v>0.46593757959781212</c:v>
                </c:pt>
                <c:pt idx="6">
                  <c:v>0.47876525279134508</c:v>
                </c:pt>
                <c:pt idx="7">
                  <c:v>7.2379885363974612</c:v>
                </c:pt>
                <c:pt idx="8">
                  <c:v>3.966796047589741</c:v>
                </c:pt>
                <c:pt idx="9">
                  <c:v>0.25619344383012499</c:v>
                </c:pt>
                <c:pt idx="10">
                  <c:v>0.25605747799854728</c:v>
                </c:pt>
                <c:pt idx="11">
                  <c:v>3.9282717010006309</c:v>
                </c:pt>
                <c:pt idx="12">
                  <c:v>3.9998027767869639</c:v>
                </c:pt>
                <c:pt idx="13">
                  <c:v>0.26653112978674459</c:v>
                </c:pt>
                <c:pt idx="14">
                  <c:v>0.2495224236045033</c:v>
                </c:pt>
                <c:pt idx="15">
                  <c:v>3.9666991556179712</c:v>
                </c:pt>
                <c:pt idx="16">
                  <c:v>6.7612693720264359</c:v>
                </c:pt>
                <c:pt idx="17">
                  <c:v>0.2929802323924377</c:v>
                </c:pt>
                <c:pt idx="18">
                  <c:v>0.25328758938703688</c:v>
                </c:pt>
                <c:pt idx="19">
                  <c:v>7.6270302393939344</c:v>
                </c:pt>
                <c:pt idx="20">
                  <c:v>4.7651054000016302</c:v>
                </c:pt>
                <c:pt idx="21">
                  <c:v>0.30130453518358991</c:v>
                </c:pt>
                <c:pt idx="22">
                  <c:v>0.30769814139930529</c:v>
                </c:pt>
                <c:pt idx="23">
                  <c:v>4.2767795634106731</c:v>
                </c:pt>
                <c:pt idx="24">
                  <c:v>4.8160523677826861</c:v>
                </c:pt>
                <c:pt idx="25">
                  <c:v>0.31268924599280579</c:v>
                </c:pt>
                <c:pt idx="26">
                  <c:v>0.34124710499309002</c:v>
                </c:pt>
                <c:pt idx="27">
                  <c:v>4.1903676500078291</c:v>
                </c:pt>
                <c:pt idx="28">
                  <c:v>4.8557173837907612</c:v>
                </c:pt>
                <c:pt idx="29">
                  <c:v>0.30724829020909961</c:v>
                </c:pt>
                <c:pt idx="30">
                  <c:v>0.27186431898735458</c:v>
                </c:pt>
                <c:pt idx="31">
                  <c:v>4.2780998016125524</c:v>
                </c:pt>
                <c:pt idx="32">
                  <c:v>15.82344910281245</c:v>
                </c:pt>
                <c:pt idx="33">
                  <c:v>16.82832179222023</c:v>
                </c:pt>
                <c:pt idx="34">
                  <c:v>0.50430626921588551</c:v>
                </c:pt>
                <c:pt idx="35">
                  <c:v>8.0143413793877691</c:v>
                </c:pt>
                <c:pt idx="36">
                  <c:v>9.028598676214461</c:v>
                </c:pt>
                <c:pt idx="37">
                  <c:v>0.46945688038831579</c:v>
                </c:pt>
                <c:pt idx="38">
                  <c:v>18.115357124200091</c:v>
                </c:pt>
                <c:pt idx="39">
                  <c:v>15.952179286605681</c:v>
                </c:pt>
                <c:pt idx="40">
                  <c:v>12.130643552006219</c:v>
                </c:pt>
                <c:pt idx="41">
                  <c:v>12.304292123601771</c:v>
                </c:pt>
                <c:pt idx="42">
                  <c:v>0.32676716418936852</c:v>
                </c:pt>
                <c:pt idx="43">
                  <c:v>5.4893176713841969</c:v>
                </c:pt>
                <c:pt idx="44">
                  <c:v>4.905894551204983</c:v>
                </c:pt>
                <c:pt idx="45">
                  <c:v>0.32067460060352448</c:v>
                </c:pt>
                <c:pt idx="46">
                  <c:v>10.896880092390351</c:v>
                </c:pt>
                <c:pt idx="47">
                  <c:v>11.15081257700222</c:v>
                </c:pt>
                <c:pt idx="48">
                  <c:v>12.179432842996899</c:v>
                </c:pt>
                <c:pt idx="49">
                  <c:v>12.036679560795889</c:v>
                </c:pt>
                <c:pt idx="50">
                  <c:v>0.31642662140075117</c:v>
                </c:pt>
                <c:pt idx="51">
                  <c:v>5.449867329583503</c:v>
                </c:pt>
                <c:pt idx="52">
                  <c:v>4.9152864739880897</c:v>
                </c:pt>
                <c:pt idx="53">
                  <c:v>0.31190424602245909</c:v>
                </c:pt>
                <c:pt idx="54">
                  <c:v>10.92454978980822</c:v>
                </c:pt>
                <c:pt idx="55">
                  <c:v>11.26602350359317</c:v>
                </c:pt>
                <c:pt idx="56">
                  <c:v>12.287835846398959</c:v>
                </c:pt>
                <c:pt idx="57">
                  <c:v>12.063990892411679</c:v>
                </c:pt>
                <c:pt idx="58">
                  <c:v>0.36462793380487712</c:v>
                </c:pt>
                <c:pt idx="59">
                  <c:v>5.4757179540116336</c:v>
                </c:pt>
                <c:pt idx="60">
                  <c:v>4.9385957043967208</c:v>
                </c:pt>
                <c:pt idx="61">
                  <c:v>0.40612907441100099</c:v>
                </c:pt>
                <c:pt idx="62">
                  <c:v>10.690182273590469</c:v>
                </c:pt>
                <c:pt idx="63">
                  <c:v>11.07540521798655</c:v>
                </c:pt>
                <c:pt idx="64">
                  <c:v>4.2451928276102988</c:v>
                </c:pt>
                <c:pt idx="65">
                  <c:v>0.3119615470059216</c:v>
                </c:pt>
                <c:pt idx="66">
                  <c:v>0.33066550799412647</c:v>
                </c:pt>
                <c:pt idx="67">
                  <c:v>3.9012097980128599</c:v>
                </c:pt>
                <c:pt idx="68">
                  <c:v>4.2083576463861387</c:v>
                </c:pt>
                <c:pt idx="69">
                  <c:v>0.25889759261626738</c:v>
                </c:pt>
                <c:pt idx="70">
                  <c:v>0.24766354281455269</c:v>
                </c:pt>
                <c:pt idx="71">
                  <c:v>3.8571488161804148</c:v>
                </c:pt>
                <c:pt idx="72">
                  <c:v>2.548741838999558</c:v>
                </c:pt>
                <c:pt idx="73">
                  <c:v>0.29759147800505159</c:v>
                </c:pt>
                <c:pt idx="74">
                  <c:v>0.30759084839373818</c:v>
                </c:pt>
                <c:pt idx="75">
                  <c:v>2.7651931152096951</c:v>
                </c:pt>
                <c:pt idx="76">
                  <c:v>2.5476460552075881</c:v>
                </c:pt>
                <c:pt idx="77">
                  <c:v>0.28283694020938122</c:v>
                </c:pt>
                <c:pt idx="78">
                  <c:v>0.25590570460772138</c:v>
                </c:pt>
                <c:pt idx="79">
                  <c:v>2.7545345766004181</c:v>
                </c:pt>
                <c:pt idx="80">
                  <c:v>0.32401147359050808</c:v>
                </c:pt>
                <c:pt idx="81">
                  <c:v>2.745629518595524</c:v>
                </c:pt>
                <c:pt idx="82">
                  <c:v>2.6755274805938831</c:v>
                </c:pt>
                <c:pt idx="83">
                  <c:v>0.30355893659871069</c:v>
                </c:pt>
                <c:pt idx="84">
                  <c:v>0.33349277240922681</c:v>
                </c:pt>
                <c:pt idx="85">
                  <c:v>2.7575494641903791</c:v>
                </c:pt>
                <c:pt idx="86">
                  <c:v>2.5615847723907792</c:v>
                </c:pt>
                <c:pt idx="87">
                  <c:v>0.26880860798992212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CD-43FC-A550-CC1DF91A3395}"/>
            </c:ext>
          </c:extLst>
        </c:ser>
        <c:ser>
          <c:idx val="3"/>
          <c:order val="1"/>
          <c:tx>
            <c:strRef>
              <c:f>'Pure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Decorrelation'!$AB$3:$AB$290</c:f>
              <c:numCache>
                <c:formatCode>General</c:formatCode>
                <c:ptCount val="288"/>
                <c:pt idx="0">
                  <c:v>2.3837266732065472</c:v>
                </c:pt>
                <c:pt idx="1">
                  <c:v>0.29352705940254958</c:v>
                </c:pt>
                <c:pt idx="2">
                  <c:v>0.2928759381873533</c:v>
                </c:pt>
                <c:pt idx="3">
                  <c:v>2.689335002604639</c:v>
                </c:pt>
                <c:pt idx="4">
                  <c:v>3.2069122431916179</c:v>
                </c:pt>
                <c:pt idx="5">
                  <c:v>0.58211409760406241</c:v>
                </c:pt>
                <c:pt idx="6">
                  <c:v>0.50075838959892283</c:v>
                </c:pt>
                <c:pt idx="7">
                  <c:v>2.5515769120014742</c:v>
                </c:pt>
                <c:pt idx="8">
                  <c:v>2.9594936744018918</c:v>
                </c:pt>
                <c:pt idx="9">
                  <c:v>0.42097488140570932</c:v>
                </c:pt>
                <c:pt idx="10">
                  <c:v>0.45306303660618141</c:v>
                </c:pt>
                <c:pt idx="11">
                  <c:v>2.4295232575968839</c:v>
                </c:pt>
                <c:pt idx="12">
                  <c:v>2.0215006440004801</c:v>
                </c:pt>
                <c:pt idx="13">
                  <c:v>0.30677798420656471</c:v>
                </c:pt>
                <c:pt idx="14">
                  <c:v>0.37632269079913377</c:v>
                </c:pt>
                <c:pt idx="15">
                  <c:v>1.859577415999957</c:v>
                </c:pt>
                <c:pt idx="16">
                  <c:v>2.329504899593303</c:v>
                </c:pt>
                <c:pt idx="17">
                  <c:v>0.38233664279687218</c:v>
                </c:pt>
                <c:pt idx="18">
                  <c:v>0.40059149919543408</c:v>
                </c:pt>
                <c:pt idx="19">
                  <c:v>3.748163587599993</c:v>
                </c:pt>
                <c:pt idx="20">
                  <c:v>2.321722782211145</c:v>
                </c:pt>
                <c:pt idx="21">
                  <c:v>0.36021406999789179</c:v>
                </c:pt>
                <c:pt idx="22">
                  <c:v>0.43517147901002318</c:v>
                </c:pt>
                <c:pt idx="23">
                  <c:v>3.0677845244004862</c:v>
                </c:pt>
                <c:pt idx="24">
                  <c:v>1.932643801800441</c:v>
                </c:pt>
                <c:pt idx="25">
                  <c:v>0.47704157419502741</c:v>
                </c:pt>
                <c:pt idx="26">
                  <c:v>0.43603959579486401</c:v>
                </c:pt>
                <c:pt idx="27">
                  <c:v>3.095122515805997</c:v>
                </c:pt>
                <c:pt idx="28">
                  <c:v>2.4858546231989749</c:v>
                </c:pt>
                <c:pt idx="29">
                  <c:v>0.47997601379174742</c:v>
                </c:pt>
                <c:pt idx="30">
                  <c:v>0.52821944619645367</c:v>
                </c:pt>
                <c:pt idx="31">
                  <c:v>2.34492171339225</c:v>
                </c:pt>
                <c:pt idx="32">
                  <c:v>55.899998415797008</c:v>
                </c:pt>
                <c:pt idx="33">
                  <c:v>29.451543565402972</c:v>
                </c:pt>
                <c:pt idx="34">
                  <c:v>0.47646801859955301</c:v>
                </c:pt>
                <c:pt idx="35">
                  <c:v>31.535852040199099</c:v>
                </c:pt>
                <c:pt idx="36">
                  <c:v>33.241426542802948</c:v>
                </c:pt>
                <c:pt idx="37">
                  <c:v>0.53921633599675256</c:v>
                </c:pt>
                <c:pt idx="38">
                  <c:v>28.74703275539796</c:v>
                </c:pt>
                <c:pt idx="39">
                  <c:v>54.261758876807292</c:v>
                </c:pt>
                <c:pt idx="40">
                  <c:v>51.676237465406302</c:v>
                </c:pt>
                <c:pt idx="41">
                  <c:v>25.765162406803579</c:v>
                </c:pt>
                <c:pt idx="42">
                  <c:v>0.35245544660137962</c:v>
                </c:pt>
                <c:pt idx="43">
                  <c:v>26.431443142396169</c:v>
                </c:pt>
                <c:pt idx="44">
                  <c:v>33.96758053600206</c:v>
                </c:pt>
                <c:pt idx="45">
                  <c:v>0.54417669479735198</c:v>
                </c:pt>
                <c:pt idx="46">
                  <c:v>26.58177718059742</c:v>
                </c:pt>
                <c:pt idx="47">
                  <c:v>53.354514480993387</c:v>
                </c:pt>
                <c:pt idx="48">
                  <c:v>50.408385128597729</c:v>
                </c:pt>
                <c:pt idx="49">
                  <c:v>28.412709832802651</c:v>
                </c:pt>
                <c:pt idx="50">
                  <c:v>0.61416925859521143</c:v>
                </c:pt>
                <c:pt idx="51">
                  <c:v>29.228788312000692</c:v>
                </c:pt>
                <c:pt idx="52">
                  <c:v>29.969415800407301</c:v>
                </c:pt>
                <c:pt idx="53">
                  <c:v>0.52842684561037456</c:v>
                </c:pt>
                <c:pt idx="54">
                  <c:v>24.621115829999329</c:v>
                </c:pt>
                <c:pt idx="55">
                  <c:v>47.018130327999828</c:v>
                </c:pt>
                <c:pt idx="56">
                  <c:v>48.620915732800498</c:v>
                </c:pt>
                <c:pt idx="57">
                  <c:v>24.665705740201521</c:v>
                </c:pt>
                <c:pt idx="58">
                  <c:v>0.39418782120337709</c:v>
                </c:pt>
                <c:pt idx="59">
                  <c:v>27.02661688340595</c:v>
                </c:pt>
                <c:pt idx="60">
                  <c:v>28.71561714240233</c:v>
                </c:pt>
                <c:pt idx="61">
                  <c:v>0.47624055360211059</c:v>
                </c:pt>
                <c:pt idx="62">
                  <c:v>23.63317512700451</c:v>
                </c:pt>
                <c:pt idx="63">
                  <c:v>46.18771470999927</c:v>
                </c:pt>
                <c:pt idx="64">
                  <c:v>3.0684399635938462</c:v>
                </c:pt>
                <c:pt idx="65">
                  <c:v>0.4689490297983866</c:v>
                </c:pt>
                <c:pt idx="66">
                  <c:v>0.36679052279796448</c:v>
                </c:pt>
                <c:pt idx="67">
                  <c:v>2.952791074599372</c:v>
                </c:pt>
                <c:pt idx="68">
                  <c:v>2.3692036765976812</c:v>
                </c:pt>
                <c:pt idx="69">
                  <c:v>0.30704988920479082</c:v>
                </c:pt>
                <c:pt idx="70">
                  <c:v>0.29057193439803092</c:v>
                </c:pt>
                <c:pt idx="71">
                  <c:v>2.1312965770019221</c:v>
                </c:pt>
                <c:pt idx="72">
                  <c:v>1.599990342796082</c:v>
                </c:pt>
                <c:pt idx="73">
                  <c:v>0.28641914619365699</c:v>
                </c:pt>
                <c:pt idx="74">
                  <c:v>0.29446507259272042</c:v>
                </c:pt>
                <c:pt idx="75">
                  <c:v>1.3187727608019491</c:v>
                </c:pt>
                <c:pt idx="76">
                  <c:v>1.5671956924023109</c:v>
                </c:pt>
                <c:pt idx="77">
                  <c:v>0.31583483019494452</c:v>
                </c:pt>
                <c:pt idx="78">
                  <c:v>0.32499635219573969</c:v>
                </c:pt>
                <c:pt idx="79">
                  <c:v>1.3353262355958579</c:v>
                </c:pt>
                <c:pt idx="80">
                  <c:v>0.29637621059664532</c:v>
                </c:pt>
                <c:pt idx="81">
                  <c:v>1.418125320004765</c:v>
                </c:pt>
                <c:pt idx="82">
                  <c:v>1.526825739187188</c:v>
                </c:pt>
                <c:pt idx="83">
                  <c:v>0.39439592819544478</c:v>
                </c:pt>
                <c:pt idx="84">
                  <c:v>0.28778594339964908</c:v>
                </c:pt>
                <c:pt idx="85">
                  <c:v>1.324176578997867</c:v>
                </c:pt>
                <c:pt idx="86">
                  <c:v>1.2387529308034571</c:v>
                </c:pt>
                <c:pt idx="87">
                  <c:v>0.28692743479623461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CD-43FC-A550-CC1DF91A3395}"/>
            </c:ext>
          </c:extLst>
        </c:ser>
        <c:ser>
          <c:idx val="5"/>
          <c:order val="2"/>
          <c:tx>
            <c:strRef>
              <c:f>'Pure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Decorrelation'!$AD$3:$AD$290</c:f>
              <c:numCache>
                <c:formatCode>General</c:formatCode>
                <c:ptCount val="288"/>
                <c:pt idx="0">
                  <c:v>14.37292679039529</c:v>
                </c:pt>
                <c:pt idx="1">
                  <c:v>0.12581457059131931</c:v>
                </c:pt>
                <c:pt idx="2">
                  <c:v>0.1144657504046336</c:v>
                </c:pt>
                <c:pt idx="3">
                  <c:v>14.77203274278436</c:v>
                </c:pt>
                <c:pt idx="4">
                  <c:v>12.706764265801761</c:v>
                </c:pt>
                <c:pt idx="5">
                  <c:v>0.13807437939103689</c:v>
                </c:pt>
                <c:pt idx="6">
                  <c:v>0.11531600499292829</c:v>
                </c:pt>
                <c:pt idx="7">
                  <c:v>14.995963170006871</c:v>
                </c:pt>
                <c:pt idx="8">
                  <c:v>10.575852660404051</c:v>
                </c:pt>
                <c:pt idx="9">
                  <c:v>8.9590684801805737E-2</c:v>
                </c:pt>
                <c:pt idx="10">
                  <c:v>8.8315443182364062E-2</c:v>
                </c:pt>
                <c:pt idx="11">
                  <c:v>10.24959540980635</c:v>
                </c:pt>
                <c:pt idx="12">
                  <c:v>10.560336106421889</c:v>
                </c:pt>
                <c:pt idx="13">
                  <c:v>8.970922798616808E-2</c:v>
                </c:pt>
                <c:pt idx="14">
                  <c:v>8.8166300777811499E-2</c:v>
                </c:pt>
                <c:pt idx="15">
                  <c:v>10.31353452359326</c:v>
                </c:pt>
                <c:pt idx="16">
                  <c:v>14.57026820940664</c:v>
                </c:pt>
                <c:pt idx="17">
                  <c:v>0.1164156958111561</c:v>
                </c:pt>
                <c:pt idx="18">
                  <c:v>0.12993747518630699</c:v>
                </c:pt>
                <c:pt idx="19">
                  <c:v>16.957173766777849</c:v>
                </c:pt>
                <c:pt idx="20">
                  <c:v>11.560041738185101</c:v>
                </c:pt>
                <c:pt idx="21">
                  <c:v>8.6555315402802008E-2</c:v>
                </c:pt>
                <c:pt idx="22">
                  <c:v>8.529457059921694E-2</c:v>
                </c:pt>
                <c:pt idx="23">
                  <c:v>11.83383142898092</c:v>
                </c:pt>
                <c:pt idx="24">
                  <c:v>11.57599420500919</c:v>
                </c:pt>
                <c:pt idx="25">
                  <c:v>8.9996343199163636E-2</c:v>
                </c:pt>
                <c:pt idx="26">
                  <c:v>8.852373500121756E-2</c:v>
                </c:pt>
                <c:pt idx="27">
                  <c:v>11.90069113459904</c:v>
                </c:pt>
                <c:pt idx="28">
                  <c:v>11.652975590399</c:v>
                </c:pt>
                <c:pt idx="29">
                  <c:v>8.4649087605066536E-2</c:v>
                </c:pt>
                <c:pt idx="30">
                  <c:v>8.96308090072125E-2</c:v>
                </c:pt>
                <c:pt idx="31">
                  <c:v>11.917445935995779</c:v>
                </c:pt>
                <c:pt idx="32">
                  <c:v>45.707490552589299</c:v>
                </c:pt>
                <c:pt idx="33">
                  <c:v>43.295778575388248</c:v>
                </c:pt>
                <c:pt idx="34">
                  <c:v>9.6990951395127881E-2</c:v>
                </c:pt>
                <c:pt idx="35">
                  <c:v>20.400628623412921</c:v>
                </c:pt>
                <c:pt idx="36">
                  <c:v>20.514817081997169</c:v>
                </c:pt>
                <c:pt idx="37">
                  <c:v>9.1149500408209835E-2</c:v>
                </c:pt>
                <c:pt idx="38">
                  <c:v>39.933285507606342</c:v>
                </c:pt>
                <c:pt idx="39">
                  <c:v>44.338240528991449</c:v>
                </c:pt>
                <c:pt idx="40">
                  <c:v>46.392498784407508</c:v>
                </c:pt>
                <c:pt idx="41">
                  <c:v>43.226637680409468</c:v>
                </c:pt>
                <c:pt idx="42">
                  <c:v>9.3228966998867624E-2</c:v>
                </c:pt>
                <c:pt idx="43">
                  <c:v>19.794773850787902</c:v>
                </c:pt>
                <c:pt idx="44">
                  <c:v>20.116106217016931</c:v>
                </c:pt>
                <c:pt idx="45">
                  <c:v>9.0458458196371758E-2</c:v>
                </c:pt>
                <c:pt idx="46">
                  <c:v>39.48733670540387</c:v>
                </c:pt>
                <c:pt idx="47">
                  <c:v>44.394388208608142</c:v>
                </c:pt>
                <c:pt idx="48">
                  <c:v>46.313796503597402</c:v>
                </c:pt>
                <c:pt idx="49">
                  <c:v>43.149968717992309</c:v>
                </c:pt>
                <c:pt idx="50">
                  <c:v>9.2254628788214152E-2</c:v>
                </c:pt>
                <c:pt idx="51">
                  <c:v>19.903227378416339</c:v>
                </c:pt>
                <c:pt idx="52">
                  <c:v>19.901841346418951</c:v>
                </c:pt>
                <c:pt idx="53">
                  <c:v>9.0808683005161539E-2</c:v>
                </c:pt>
                <c:pt idx="54">
                  <c:v>39.046350092801731</c:v>
                </c:pt>
                <c:pt idx="55">
                  <c:v>44.535849365417377</c:v>
                </c:pt>
                <c:pt idx="56">
                  <c:v>45.992968071205539</c:v>
                </c:pt>
                <c:pt idx="57">
                  <c:v>42.838502164615782</c:v>
                </c:pt>
                <c:pt idx="58">
                  <c:v>8.8394986791536179E-2</c:v>
                </c:pt>
                <c:pt idx="59">
                  <c:v>19.99756745720515</c:v>
                </c:pt>
                <c:pt idx="60">
                  <c:v>20.010061360802499</c:v>
                </c:pt>
                <c:pt idx="61">
                  <c:v>8.9556771796196671E-2</c:v>
                </c:pt>
                <c:pt idx="62">
                  <c:v>38.746852756000592</c:v>
                </c:pt>
                <c:pt idx="63">
                  <c:v>44.820148157817307</c:v>
                </c:pt>
                <c:pt idx="64">
                  <c:v>10.62471475561615</c:v>
                </c:pt>
                <c:pt idx="65">
                  <c:v>8.6595865420531437E-2</c:v>
                </c:pt>
                <c:pt idx="66">
                  <c:v>9.0949977200943943E-2</c:v>
                </c:pt>
                <c:pt idx="67">
                  <c:v>10.25127739519812</c:v>
                </c:pt>
                <c:pt idx="68">
                  <c:v>10.57831886099884</c:v>
                </c:pt>
                <c:pt idx="69">
                  <c:v>9.063254201319064E-2</c:v>
                </c:pt>
                <c:pt idx="70">
                  <c:v>9.0097115794196686E-2</c:v>
                </c:pt>
                <c:pt idx="71">
                  <c:v>10.23942458360689</c:v>
                </c:pt>
                <c:pt idx="72">
                  <c:v>5.9608038436039346</c:v>
                </c:pt>
                <c:pt idx="73">
                  <c:v>8.9724829792976329E-2</c:v>
                </c:pt>
                <c:pt idx="74">
                  <c:v>8.5430754197295719E-2</c:v>
                </c:pt>
                <c:pt idx="75">
                  <c:v>6.1627671206020747</c:v>
                </c:pt>
                <c:pt idx="76">
                  <c:v>5.9465081564034339</c:v>
                </c:pt>
                <c:pt idx="77">
                  <c:v>8.5503013408742806E-2</c:v>
                </c:pt>
                <c:pt idx="78">
                  <c:v>9.0098150004632727E-2</c:v>
                </c:pt>
                <c:pt idx="79">
                  <c:v>6.2007173118065113</c:v>
                </c:pt>
                <c:pt idx="80">
                  <c:v>8.6686517787165879E-2</c:v>
                </c:pt>
                <c:pt idx="81">
                  <c:v>6.0395425010006871</c:v>
                </c:pt>
                <c:pt idx="82">
                  <c:v>5.7514120011939669</c:v>
                </c:pt>
                <c:pt idx="83">
                  <c:v>8.9138180599547881E-2</c:v>
                </c:pt>
                <c:pt idx="84">
                  <c:v>8.716366258449848E-2</c:v>
                </c:pt>
                <c:pt idx="85">
                  <c:v>6.0477503160014754</c:v>
                </c:pt>
                <c:pt idx="86">
                  <c:v>5.7520365777891129</c:v>
                </c:pt>
                <c:pt idx="87">
                  <c:v>8.6515732610132498E-2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CD-43FC-A550-CC1DF91A3395}"/>
            </c:ext>
          </c:extLst>
        </c:ser>
        <c:ser>
          <c:idx val="7"/>
          <c:order val="3"/>
          <c:tx>
            <c:strRef>
              <c:f>'Pure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Decorrelation'!$AF$3:$AF$290</c:f>
              <c:numCache>
                <c:formatCode>General</c:formatCode>
                <c:ptCount val="288"/>
                <c:pt idx="0">
                  <c:v>0.64966481601586568</c:v>
                </c:pt>
                <c:pt idx="1">
                  <c:v>1.006978882593103</c:v>
                </c:pt>
                <c:pt idx="2">
                  <c:v>0.87457475018454711</c:v>
                </c:pt>
                <c:pt idx="3">
                  <c:v>0.73520258598728105</c:v>
                </c:pt>
                <c:pt idx="4">
                  <c:v>0.63772712238132956</c:v>
                </c:pt>
                <c:pt idx="5">
                  <c:v>1.060734959016554</c:v>
                </c:pt>
                <c:pt idx="6">
                  <c:v>1.045747132005636</c:v>
                </c:pt>
                <c:pt idx="7">
                  <c:v>0.77378958219196647</c:v>
                </c:pt>
                <c:pt idx="8">
                  <c:v>0.59751908261096109</c:v>
                </c:pt>
                <c:pt idx="9">
                  <c:v>0.60196096099680285</c:v>
                </c:pt>
                <c:pt idx="10">
                  <c:v>0.60300687140552323</c:v>
                </c:pt>
                <c:pt idx="11">
                  <c:v>0.60335366335930307</c:v>
                </c:pt>
                <c:pt idx="12">
                  <c:v>0.59615630762418736</c:v>
                </c:pt>
                <c:pt idx="13">
                  <c:v>0.59384951459942381</c:v>
                </c:pt>
                <c:pt idx="14">
                  <c:v>0.60396469805855302</c:v>
                </c:pt>
                <c:pt idx="15">
                  <c:v>0.60567207079147922</c:v>
                </c:pt>
                <c:pt idx="16">
                  <c:v>0.71464905277825896</c:v>
                </c:pt>
                <c:pt idx="17">
                  <c:v>0.90312176937004551</c:v>
                </c:pt>
                <c:pt idx="18">
                  <c:v>0.97941264942055573</c:v>
                </c:pt>
                <c:pt idx="19">
                  <c:v>0.75331778140971439</c:v>
                </c:pt>
                <c:pt idx="20">
                  <c:v>0.6000251661753282</c:v>
                </c:pt>
                <c:pt idx="21">
                  <c:v>0.60032808178802954</c:v>
                </c:pt>
                <c:pt idx="22">
                  <c:v>0.59974134258227418</c:v>
                </c:pt>
                <c:pt idx="23">
                  <c:v>0.60449478905647991</c:v>
                </c:pt>
                <c:pt idx="24">
                  <c:v>0.59191273039905357</c:v>
                </c:pt>
                <c:pt idx="25">
                  <c:v>0.60832179842982437</c:v>
                </c:pt>
                <c:pt idx="26">
                  <c:v>0.59971106060547752</c:v>
                </c:pt>
                <c:pt idx="27">
                  <c:v>0.60288107718806716</c:v>
                </c:pt>
                <c:pt idx="28">
                  <c:v>0.59923086556373162</c:v>
                </c:pt>
                <c:pt idx="29">
                  <c:v>0.59547484638169412</c:v>
                </c:pt>
                <c:pt idx="30">
                  <c:v>0.59736341277603056</c:v>
                </c:pt>
                <c:pt idx="31">
                  <c:v>0.59809968901099642</c:v>
                </c:pt>
                <c:pt idx="32">
                  <c:v>4.0608085429761562</c:v>
                </c:pt>
                <c:pt idx="33">
                  <c:v>4.0553623816231266</c:v>
                </c:pt>
                <c:pt idx="34">
                  <c:v>1.302636029431596</c:v>
                </c:pt>
                <c:pt idx="35">
                  <c:v>1.3170882901991721</c:v>
                </c:pt>
                <c:pt idx="36">
                  <c:v>1.2955145531916059</c:v>
                </c:pt>
                <c:pt idx="37">
                  <c:v>1.280071676569059</c:v>
                </c:pt>
                <c:pt idx="38">
                  <c:v>4.052613926213235</c:v>
                </c:pt>
                <c:pt idx="39">
                  <c:v>4.0379231962142512</c:v>
                </c:pt>
                <c:pt idx="40">
                  <c:v>4.0657530766213306</c:v>
                </c:pt>
                <c:pt idx="41">
                  <c:v>4.037804200232495</c:v>
                </c:pt>
                <c:pt idx="42">
                  <c:v>1.282058316178154</c:v>
                </c:pt>
                <c:pt idx="43">
                  <c:v>1.3012751253787429</c:v>
                </c:pt>
                <c:pt idx="44">
                  <c:v>1.29896332458593</c:v>
                </c:pt>
                <c:pt idx="45">
                  <c:v>1.276614256971516</c:v>
                </c:pt>
                <c:pt idx="46">
                  <c:v>4.0324952187831524</c:v>
                </c:pt>
                <c:pt idx="47">
                  <c:v>4.0440038674161771</c:v>
                </c:pt>
                <c:pt idx="48">
                  <c:v>4.0567971930140629</c:v>
                </c:pt>
                <c:pt idx="49">
                  <c:v>4.0703015992185101</c:v>
                </c:pt>
                <c:pt idx="50">
                  <c:v>1.2986433247919189</c:v>
                </c:pt>
                <c:pt idx="51">
                  <c:v>1.316154993360396</c:v>
                </c:pt>
                <c:pt idx="52">
                  <c:v>1.2896907093818299</c:v>
                </c:pt>
                <c:pt idx="53">
                  <c:v>1.2943405116209761</c:v>
                </c:pt>
                <c:pt idx="54">
                  <c:v>4.0576843630056816</c:v>
                </c:pt>
                <c:pt idx="55">
                  <c:v>4.0815067478222771</c:v>
                </c:pt>
                <c:pt idx="56">
                  <c:v>4.0808951032231562</c:v>
                </c:pt>
                <c:pt idx="57">
                  <c:v>4.0703795856214127</c:v>
                </c:pt>
                <c:pt idx="58">
                  <c:v>1.289799648383632</c:v>
                </c:pt>
                <c:pt idx="59">
                  <c:v>1.326395601802506</c:v>
                </c:pt>
                <c:pt idx="60">
                  <c:v>1.309719355602283</c:v>
                </c:pt>
                <c:pt idx="61">
                  <c:v>1.2819340956397349</c:v>
                </c:pt>
                <c:pt idx="62">
                  <c:v>4.0747933453763832</c:v>
                </c:pt>
                <c:pt idx="63">
                  <c:v>4.0506167036248373</c:v>
                </c:pt>
                <c:pt idx="64">
                  <c:v>0.60519877542974432</c:v>
                </c:pt>
                <c:pt idx="65">
                  <c:v>0.60306340537499636</c:v>
                </c:pt>
                <c:pt idx="66">
                  <c:v>0.60274212637450542</c:v>
                </c:pt>
                <c:pt idx="67">
                  <c:v>0.60400760422926392</c:v>
                </c:pt>
                <c:pt idx="68">
                  <c:v>0.60302821177756416</c:v>
                </c:pt>
                <c:pt idx="69">
                  <c:v>0.60381734321126712</c:v>
                </c:pt>
                <c:pt idx="70">
                  <c:v>0.60113892753142861</c:v>
                </c:pt>
                <c:pt idx="71">
                  <c:v>0.61506624160101642</c:v>
                </c:pt>
                <c:pt idx="72">
                  <c:v>0.60558542977087204</c:v>
                </c:pt>
                <c:pt idx="73">
                  <c:v>0.61311347599839794</c:v>
                </c:pt>
                <c:pt idx="74">
                  <c:v>0.59901466256706049</c:v>
                </c:pt>
                <c:pt idx="75">
                  <c:v>0.60432724163401874</c:v>
                </c:pt>
                <c:pt idx="76">
                  <c:v>0.60516170081682508</c:v>
                </c:pt>
                <c:pt idx="77">
                  <c:v>0.6077693300438114</c:v>
                </c:pt>
                <c:pt idx="78">
                  <c:v>0.61586236499715596</c:v>
                </c:pt>
                <c:pt idx="79">
                  <c:v>0.61342476283898573</c:v>
                </c:pt>
                <c:pt idx="80">
                  <c:v>0.62923131642164665</c:v>
                </c:pt>
                <c:pt idx="81">
                  <c:v>0.60084356560837482</c:v>
                </c:pt>
                <c:pt idx="82">
                  <c:v>0.60079887699102985</c:v>
                </c:pt>
                <c:pt idx="83">
                  <c:v>0.60830435940297323</c:v>
                </c:pt>
                <c:pt idx="84">
                  <c:v>0.59954136398155244</c:v>
                </c:pt>
                <c:pt idx="85">
                  <c:v>0.59578417094890024</c:v>
                </c:pt>
                <c:pt idx="86">
                  <c:v>0.60394300780026244</c:v>
                </c:pt>
                <c:pt idx="87">
                  <c:v>0.59808919382048775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FCD-43FC-A550-CC1DF91A3395}"/>
            </c:ext>
          </c:extLst>
        </c:ser>
        <c:ser>
          <c:idx val="9"/>
          <c:order val="4"/>
          <c:tx>
            <c:strRef>
              <c:f>'Pure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Decorrelation'!$AH$3:$AH$290</c:f>
              <c:numCache>
                <c:formatCode>General</c:formatCode>
                <c:ptCount val="288"/>
                <c:pt idx="0">
                  <c:v>3.018649353191722</c:v>
                </c:pt>
                <c:pt idx="1">
                  <c:v>6.5587723976931996E-3</c:v>
                </c:pt>
                <c:pt idx="2">
                  <c:v>5.6487909983842814E-3</c:v>
                </c:pt>
                <c:pt idx="3">
                  <c:v>3.0647336235851981</c:v>
                </c:pt>
                <c:pt idx="4">
                  <c:v>2.9820079693803558</c:v>
                </c:pt>
                <c:pt idx="5">
                  <c:v>6.23069540597492E-3</c:v>
                </c:pt>
                <c:pt idx="6">
                  <c:v>6.5930263954214197E-3</c:v>
                </c:pt>
                <c:pt idx="7">
                  <c:v>3.0152599149965682</c:v>
                </c:pt>
                <c:pt idx="8">
                  <c:v>3.0463296050089408</c:v>
                </c:pt>
                <c:pt idx="9">
                  <c:v>4.1911653708665998E-3</c:v>
                </c:pt>
                <c:pt idx="10">
                  <c:v>4.5998696121386604E-3</c:v>
                </c:pt>
                <c:pt idx="11">
                  <c:v>3.1144307262031359</c:v>
                </c:pt>
                <c:pt idx="12">
                  <c:v>2.9589446509955448</c:v>
                </c:pt>
                <c:pt idx="13">
                  <c:v>4.2481479933484797E-3</c:v>
                </c:pt>
                <c:pt idx="14">
                  <c:v>4.6321024186908614E-3</c:v>
                </c:pt>
                <c:pt idx="15">
                  <c:v>3.0622540095937438</c:v>
                </c:pt>
                <c:pt idx="16">
                  <c:v>3.0766914789914148</c:v>
                </c:pt>
                <c:pt idx="17">
                  <c:v>8.5368521860799997E-3</c:v>
                </c:pt>
                <c:pt idx="18">
                  <c:v>7.3708314099348807E-3</c:v>
                </c:pt>
                <c:pt idx="19">
                  <c:v>3.144094739190769</c:v>
                </c:pt>
                <c:pt idx="20">
                  <c:v>3.0791467225877569</c:v>
                </c:pt>
                <c:pt idx="21">
                  <c:v>5.8743759989738006E-3</c:v>
                </c:pt>
                <c:pt idx="22">
                  <c:v>4.4165891944430201E-3</c:v>
                </c:pt>
                <c:pt idx="23">
                  <c:v>3.2574980805977249</c:v>
                </c:pt>
                <c:pt idx="24">
                  <c:v>3.0098483365844002</c:v>
                </c:pt>
                <c:pt idx="25">
                  <c:v>4.3693281942978196E-3</c:v>
                </c:pt>
                <c:pt idx="26">
                  <c:v>4.2694844072684E-3</c:v>
                </c:pt>
                <c:pt idx="27">
                  <c:v>3.0465113179991019</c:v>
                </c:pt>
                <c:pt idx="28">
                  <c:v>3.1635054943966678</c:v>
                </c:pt>
                <c:pt idx="29">
                  <c:v>5.4741781787015402E-3</c:v>
                </c:pt>
                <c:pt idx="30">
                  <c:v>4.2861391906625999E-3</c:v>
                </c:pt>
                <c:pt idx="31">
                  <c:v>3.2350505993701519</c:v>
                </c:pt>
                <c:pt idx="32">
                  <c:v>25.029642142390369</c:v>
                </c:pt>
                <c:pt idx="33">
                  <c:v>19.22354383600177</c:v>
                </c:pt>
                <c:pt idx="34">
                  <c:v>5.3905991953797404E-3</c:v>
                </c:pt>
                <c:pt idx="35">
                  <c:v>12.399883874796799</c:v>
                </c:pt>
                <c:pt idx="36">
                  <c:v>13.010893755988221</c:v>
                </c:pt>
                <c:pt idx="37">
                  <c:v>5.2546452265232399E-3</c:v>
                </c:pt>
                <c:pt idx="38">
                  <c:v>18.49666276719654</c:v>
                </c:pt>
                <c:pt idx="39">
                  <c:v>24.19852677381132</c:v>
                </c:pt>
                <c:pt idx="40">
                  <c:v>25.6889039214002</c:v>
                </c:pt>
                <c:pt idx="41">
                  <c:v>19.865320755203719</c:v>
                </c:pt>
                <c:pt idx="42">
                  <c:v>5.4053629864938002E-3</c:v>
                </c:pt>
                <c:pt idx="43">
                  <c:v>12.597255700803361</c:v>
                </c:pt>
                <c:pt idx="44">
                  <c:v>13.41781243538717</c:v>
                </c:pt>
                <c:pt idx="45">
                  <c:v>5.2720964071340396E-3</c:v>
                </c:pt>
                <c:pt idx="46">
                  <c:v>19.25893983038841</c:v>
                </c:pt>
                <c:pt idx="47">
                  <c:v>25.13823713320307</c:v>
                </c:pt>
                <c:pt idx="48">
                  <c:v>25.25920473041479</c:v>
                </c:pt>
                <c:pt idx="49">
                  <c:v>19.522593020193749</c:v>
                </c:pt>
                <c:pt idx="50">
                  <c:v>7.2449652012437204E-3</c:v>
                </c:pt>
                <c:pt idx="51">
                  <c:v>12.66251800219761</c:v>
                </c:pt>
                <c:pt idx="52">
                  <c:v>13.023475514189339</c:v>
                </c:pt>
                <c:pt idx="53">
                  <c:v>5.3815057966857599E-3</c:v>
                </c:pt>
                <c:pt idx="54">
                  <c:v>19.244655031594451</c:v>
                </c:pt>
                <c:pt idx="55">
                  <c:v>25.084206694597381</c:v>
                </c:pt>
                <c:pt idx="56">
                  <c:v>25.091253655008039</c:v>
                </c:pt>
                <c:pt idx="57">
                  <c:v>19.466873322403991</c:v>
                </c:pt>
                <c:pt idx="58">
                  <c:v>6.8263182067311804E-3</c:v>
                </c:pt>
                <c:pt idx="59">
                  <c:v>12.62499883219134</c:v>
                </c:pt>
                <c:pt idx="60">
                  <c:v>13.115896676585541</c:v>
                </c:pt>
                <c:pt idx="61">
                  <c:v>6.8239693995564591E-3</c:v>
                </c:pt>
                <c:pt idx="62">
                  <c:v>18.636360599810718</c:v>
                </c:pt>
                <c:pt idx="63">
                  <c:v>24.440293306182141</c:v>
                </c:pt>
                <c:pt idx="64">
                  <c:v>3.075868673215155</c:v>
                </c:pt>
                <c:pt idx="65">
                  <c:v>4.5934075955301207E-3</c:v>
                </c:pt>
                <c:pt idx="66">
                  <c:v>5.3189835976808798E-3</c:v>
                </c:pt>
                <c:pt idx="67">
                  <c:v>3.0951992652262561</c:v>
                </c:pt>
                <c:pt idx="68">
                  <c:v>3.0984166450100021</c:v>
                </c:pt>
                <c:pt idx="69">
                  <c:v>4.5246696216053803E-3</c:v>
                </c:pt>
                <c:pt idx="70">
                  <c:v>4.3171029887161599E-3</c:v>
                </c:pt>
                <c:pt idx="71">
                  <c:v>3.092081848799717</c:v>
                </c:pt>
                <c:pt idx="72">
                  <c:v>5.3506900249980394</c:v>
                </c:pt>
                <c:pt idx="73">
                  <c:v>4.5064175850711204E-3</c:v>
                </c:pt>
                <c:pt idx="74">
                  <c:v>4.8721808125264596E-3</c:v>
                </c:pt>
                <c:pt idx="75">
                  <c:v>5.5026276801945642</c:v>
                </c:pt>
                <c:pt idx="76">
                  <c:v>5.3707511926186271</c:v>
                </c:pt>
                <c:pt idx="77">
                  <c:v>4.4657710124738192E-3</c:v>
                </c:pt>
                <c:pt idx="78">
                  <c:v>4.8925234004854601E-3</c:v>
                </c:pt>
                <c:pt idx="79">
                  <c:v>5.4761090955696998</c:v>
                </c:pt>
                <c:pt idx="80">
                  <c:v>6.6909860121085792E-3</c:v>
                </c:pt>
                <c:pt idx="81">
                  <c:v>5.3436174278031103</c:v>
                </c:pt>
                <c:pt idx="82">
                  <c:v>5.1709509675973093</c:v>
                </c:pt>
                <c:pt idx="83">
                  <c:v>6.4164037932641403E-3</c:v>
                </c:pt>
                <c:pt idx="84">
                  <c:v>5.9415910160168601E-3</c:v>
                </c:pt>
                <c:pt idx="85">
                  <c:v>5.3478972412063737</c:v>
                </c:pt>
                <c:pt idx="86">
                  <c:v>5.1978248139843348</c:v>
                </c:pt>
                <c:pt idx="87">
                  <c:v>6.0175340040586403E-3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FCD-43FC-A550-CC1DF91A3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Decorrelation'!$Z$3:$Z$290</c:f>
              <c:numCache>
                <c:formatCode>General</c:formatCode>
                <c:ptCount val="288"/>
                <c:pt idx="0">
                  <c:v>1.044628380599897</c:v>
                </c:pt>
                <c:pt idx="1">
                  <c:v>1.5667453187750651</c:v>
                </c:pt>
                <c:pt idx="2">
                  <c:v>1.620403215487022</c:v>
                </c:pt>
                <c:pt idx="3">
                  <c:v>1.128263267013244</c:v>
                </c:pt>
                <c:pt idx="4">
                  <c:v>0.99415190845029433</c:v>
                </c:pt>
                <c:pt idx="5">
                  <c:v>2.1514621311449451</c:v>
                </c:pt>
                <c:pt idx="6">
                  <c:v>1.9678078255732541</c:v>
                </c:pt>
                <c:pt idx="7">
                  <c:v>1.280736945185345</c:v>
                </c:pt>
                <c:pt idx="8">
                  <c:v>0.72915468553546814</c:v>
                </c:pt>
                <c:pt idx="9">
                  <c:v>1.232437420170754</c:v>
                </c:pt>
                <c:pt idx="10">
                  <c:v>1.223292566789314</c:v>
                </c:pt>
                <c:pt idx="11">
                  <c:v>0.71543103356380011</c:v>
                </c:pt>
                <c:pt idx="12">
                  <c:v>0.7136617310112342</c:v>
                </c:pt>
                <c:pt idx="13">
                  <c:v>1.1978749609552319</c:v>
                </c:pt>
                <c:pt idx="14">
                  <c:v>1.19952322919853</c:v>
                </c:pt>
                <c:pt idx="15">
                  <c:v>0.72386470319470386</c:v>
                </c:pt>
                <c:pt idx="16">
                  <c:v>1.0289290178101509</c:v>
                </c:pt>
                <c:pt idx="17">
                  <c:v>1.484583278535865</c:v>
                </c:pt>
                <c:pt idx="18">
                  <c:v>1.829063069401309</c:v>
                </c:pt>
                <c:pt idx="19">
                  <c:v>1.4013353633461521</c:v>
                </c:pt>
                <c:pt idx="20">
                  <c:v>0.77897605004254733</c:v>
                </c:pt>
                <c:pt idx="21">
                  <c:v>1.1357987728202721</c:v>
                </c:pt>
                <c:pt idx="22">
                  <c:v>1.1571626441902481</c:v>
                </c:pt>
                <c:pt idx="23">
                  <c:v>0.78010884460527452</c:v>
                </c:pt>
                <c:pt idx="24">
                  <c:v>0.79583377357339491</c:v>
                </c:pt>
                <c:pt idx="25">
                  <c:v>1.149771167407744</c:v>
                </c:pt>
                <c:pt idx="26">
                  <c:v>1.1833976864116269</c:v>
                </c:pt>
                <c:pt idx="27">
                  <c:v>0.78847254539141431</c:v>
                </c:pt>
                <c:pt idx="28">
                  <c:v>0.79327505598776038</c:v>
                </c:pt>
                <c:pt idx="29">
                  <c:v>1.1328584545874041</c:v>
                </c:pt>
                <c:pt idx="30">
                  <c:v>1.137446973228361</c:v>
                </c:pt>
                <c:pt idx="31">
                  <c:v>0.77932651380542661</c:v>
                </c:pt>
                <c:pt idx="32">
                  <c:v>2.6013889796216971</c:v>
                </c:pt>
                <c:pt idx="33">
                  <c:v>2.583847250405233</c:v>
                </c:pt>
                <c:pt idx="34">
                  <c:v>10.964926973229741</c:v>
                </c:pt>
                <c:pt idx="35">
                  <c:v>1.588647245790344</c:v>
                </c:pt>
                <c:pt idx="36">
                  <c:v>1.7961384417372761</c:v>
                </c:pt>
                <c:pt idx="37">
                  <c:v>10.828279015375299</c:v>
                </c:pt>
                <c:pt idx="38">
                  <c:v>3.3032989373896271</c:v>
                </c:pt>
                <c:pt idx="39">
                  <c:v>3.2518067786470062</c:v>
                </c:pt>
                <c:pt idx="40">
                  <c:v>2.4574951877817508</c:v>
                </c:pt>
                <c:pt idx="41">
                  <c:v>2.3678584886598402</c:v>
                </c:pt>
                <c:pt idx="42">
                  <c:v>7.2131907722097823</c:v>
                </c:pt>
                <c:pt idx="43">
                  <c:v>1.127146326610819</c:v>
                </c:pt>
                <c:pt idx="44">
                  <c:v>1.114631558198016</c:v>
                </c:pt>
                <c:pt idx="45">
                  <c:v>7.2287217047996819</c:v>
                </c:pt>
                <c:pt idx="46">
                  <c:v>2.3085348395747132</c:v>
                </c:pt>
                <c:pt idx="47">
                  <c:v>2.3379362690495329</c:v>
                </c:pt>
                <c:pt idx="48">
                  <c:v>2.4315343737485819</c:v>
                </c:pt>
                <c:pt idx="49">
                  <c:v>2.365309531928506</c:v>
                </c:pt>
                <c:pt idx="50">
                  <c:v>7.1685810959315859</c:v>
                </c:pt>
                <c:pt idx="51">
                  <c:v>1.110734838433564</c:v>
                </c:pt>
                <c:pt idx="52">
                  <c:v>1.1362548347911801</c:v>
                </c:pt>
                <c:pt idx="53">
                  <c:v>7.2960362815298136</c:v>
                </c:pt>
                <c:pt idx="54">
                  <c:v>2.34013095520204</c:v>
                </c:pt>
                <c:pt idx="55">
                  <c:v>2.373780308151618</c:v>
                </c:pt>
                <c:pt idx="56">
                  <c:v>2.4782030796166512</c:v>
                </c:pt>
                <c:pt idx="57">
                  <c:v>2.3770208170288241</c:v>
                </c:pt>
                <c:pt idx="58">
                  <c:v>7.1767656123731287</c:v>
                </c:pt>
                <c:pt idx="59">
                  <c:v>1.1352102094562719</c:v>
                </c:pt>
                <c:pt idx="60">
                  <c:v>1.1342135604238139</c:v>
                </c:pt>
                <c:pt idx="61">
                  <c:v>7.1808065991732288</c:v>
                </c:pt>
                <c:pt idx="62">
                  <c:v>2.2988274470204488</c:v>
                </c:pt>
                <c:pt idx="63">
                  <c:v>2.379995240003336</c:v>
                </c:pt>
                <c:pt idx="64">
                  <c:v>0.72317143119871619</c:v>
                </c:pt>
                <c:pt idx="65">
                  <c:v>1.2112090768176129</c:v>
                </c:pt>
                <c:pt idx="66">
                  <c:v>1.227810692950152</c:v>
                </c:pt>
                <c:pt idx="67">
                  <c:v>0.7426399018149823</c:v>
                </c:pt>
                <c:pt idx="68">
                  <c:v>0.72056683113332842</c:v>
                </c:pt>
                <c:pt idx="69">
                  <c:v>1.2232744946028109</c:v>
                </c:pt>
                <c:pt idx="70">
                  <c:v>1.195455047988798</c:v>
                </c:pt>
                <c:pt idx="71">
                  <c:v>0.73899310539709406</c:v>
                </c:pt>
                <c:pt idx="72">
                  <c:v>0.60780287089291962</c:v>
                </c:pt>
                <c:pt idx="73">
                  <c:v>1.5275680772378111</c:v>
                </c:pt>
                <c:pt idx="74">
                  <c:v>1.5195351382135409</c:v>
                </c:pt>
                <c:pt idx="75">
                  <c:v>0.6112173460191116</c:v>
                </c:pt>
                <c:pt idx="76">
                  <c:v>0.60936147299362342</c:v>
                </c:pt>
                <c:pt idx="77">
                  <c:v>1.517983992793597</c:v>
                </c:pt>
                <c:pt idx="78">
                  <c:v>1.547983264003415</c:v>
                </c:pt>
                <c:pt idx="79">
                  <c:v>0.61667534058215101</c:v>
                </c:pt>
                <c:pt idx="80">
                  <c:v>1.488286139373667</c:v>
                </c:pt>
                <c:pt idx="81">
                  <c:v>0.65831924061058089</c:v>
                </c:pt>
                <c:pt idx="82">
                  <c:v>0.64972147056832907</c:v>
                </c:pt>
                <c:pt idx="83">
                  <c:v>1.478825468150899</c:v>
                </c:pt>
                <c:pt idx="84">
                  <c:v>1.503489053505473</c:v>
                </c:pt>
                <c:pt idx="85">
                  <c:v>0.65412038356298585</c:v>
                </c:pt>
                <c:pt idx="86">
                  <c:v>0.65178018241422253</c:v>
                </c:pt>
                <c:pt idx="87">
                  <c:v>1.4875846781535069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C0-405C-A118-F132C6716B1A}"/>
            </c:ext>
          </c:extLst>
        </c:ser>
        <c:ser>
          <c:idx val="3"/>
          <c:order val="1"/>
          <c:tx>
            <c:strRef>
              <c:f>'Pure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Decorrelation'!$AC$3:$AC$290</c:f>
              <c:numCache>
                <c:formatCode>General</c:formatCode>
                <c:ptCount val="288"/>
                <c:pt idx="0">
                  <c:v>0.81491748358821492</c:v>
                </c:pt>
                <c:pt idx="1">
                  <c:v>2.1626785425993149</c:v>
                </c:pt>
                <c:pt idx="2">
                  <c:v>2.608620431390591</c:v>
                </c:pt>
                <c:pt idx="3">
                  <c:v>0.90281388838775456</c:v>
                </c:pt>
                <c:pt idx="4">
                  <c:v>0.68559433561167682</c:v>
                </c:pt>
                <c:pt idx="5">
                  <c:v>2.6898839509580279</c:v>
                </c:pt>
                <c:pt idx="6">
                  <c:v>2.1718963721941691</c:v>
                </c:pt>
                <c:pt idx="7">
                  <c:v>0.69980418778141029</c:v>
                </c:pt>
                <c:pt idx="8">
                  <c:v>0.65431405722629277</c:v>
                </c:pt>
                <c:pt idx="9">
                  <c:v>2.1687336984032299</c:v>
                </c:pt>
                <c:pt idx="10">
                  <c:v>2.271860728180036</c:v>
                </c:pt>
                <c:pt idx="11">
                  <c:v>0.676916083827382</c:v>
                </c:pt>
                <c:pt idx="12">
                  <c:v>0.81821565458085388</c:v>
                </c:pt>
                <c:pt idx="13">
                  <c:v>1.8133027179865171</c:v>
                </c:pt>
                <c:pt idx="14">
                  <c:v>2.1146947738190649</c:v>
                </c:pt>
                <c:pt idx="15">
                  <c:v>0.61516546221100721</c:v>
                </c:pt>
                <c:pt idx="16">
                  <c:v>0.85593130522174765</c:v>
                </c:pt>
                <c:pt idx="17">
                  <c:v>2.2973906670056752</c:v>
                </c:pt>
                <c:pt idx="18">
                  <c:v>2.3523708395834548</c:v>
                </c:pt>
                <c:pt idx="19">
                  <c:v>0.84640794520382767</c:v>
                </c:pt>
                <c:pt idx="20">
                  <c:v>0.78833958000177518</c:v>
                </c:pt>
                <c:pt idx="21">
                  <c:v>1.9002328188216779</c:v>
                </c:pt>
                <c:pt idx="22">
                  <c:v>2.2120071226265279</c:v>
                </c:pt>
                <c:pt idx="23">
                  <c:v>0.7213356227672193</c:v>
                </c:pt>
                <c:pt idx="24">
                  <c:v>0.6409889487782493</c:v>
                </c:pt>
                <c:pt idx="25">
                  <c:v>2.1887999862257859</c:v>
                </c:pt>
                <c:pt idx="26">
                  <c:v>2.0821856480382852</c:v>
                </c:pt>
                <c:pt idx="27">
                  <c:v>0.70875308958929961</c:v>
                </c:pt>
                <c:pt idx="28">
                  <c:v>0.67879423577105624</c:v>
                </c:pt>
                <c:pt idx="29">
                  <c:v>2.06214645964792</c:v>
                </c:pt>
                <c:pt idx="30">
                  <c:v>1.734881901356857</c:v>
                </c:pt>
                <c:pt idx="31">
                  <c:v>0.68186272478778842</c:v>
                </c:pt>
                <c:pt idx="32">
                  <c:v>1.9145292778091969</c:v>
                </c:pt>
                <c:pt idx="33">
                  <c:v>1.87573947921046</c:v>
                </c:pt>
                <c:pt idx="34">
                  <c:v>21.39380527821486</c:v>
                </c:pt>
                <c:pt idx="35">
                  <c:v>1.202416210022057</c:v>
                </c:pt>
                <c:pt idx="36">
                  <c:v>1.23505203621462</c:v>
                </c:pt>
                <c:pt idx="37">
                  <c:v>20.150301109009892</c:v>
                </c:pt>
                <c:pt idx="38">
                  <c:v>1.5939526722067969</c:v>
                </c:pt>
                <c:pt idx="39">
                  <c:v>2.0328891941928311</c:v>
                </c:pt>
                <c:pt idx="40">
                  <c:v>1.880885799817043</c:v>
                </c:pt>
                <c:pt idx="41">
                  <c:v>1.550162831804482</c:v>
                </c:pt>
                <c:pt idx="42">
                  <c:v>17.002093174378391</c:v>
                </c:pt>
                <c:pt idx="43">
                  <c:v>1.1182388289947991</c:v>
                </c:pt>
                <c:pt idx="44">
                  <c:v>1.220961924409494</c:v>
                </c:pt>
                <c:pt idx="45">
                  <c:v>20.266994010790949</c:v>
                </c:pt>
                <c:pt idx="46">
                  <c:v>1.522350891568931</c:v>
                </c:pt>
                <c:pt idx="47">
                  <c:v>1.9480722562177111</c:v>
                </c:pt>
                <c:pt idx="48">
                  <c:v>1.868560732802143</c:v>
                </c:pt>
                <c:pt idx="49">
                  <c:v>1.5900856754218691</c:v>
                </c:pt>
                <c:pt idx="50">
                  <c:v>19.535138279182139</c:v>
                </c:pt>
                <c:pt idx="51">
                  <c:v>1.1267920648271681</c:v>
                </c:pt>
                <c:pt idx="52">
                  <c:v>1.1880383642041119</c:v>
                </c:pt>
                <c:pt idx="53">
                  <c:v>19.130667741002981</c:v>
                </c:pt>
                <c:pt idx="54">
                  <c:v>1.4778260852035601</c:v>
                </c:pt>
                <c:pt idx="55">
                  <c:v>1.827982347417856</c:v>
                </c:pt>
                <c:pt idx="56">
                  <c:v>1.762327622412704</c:v>
                </c:pt>
                <c:pt idx="57">
                  <c:v>1.5447667969972829</c:v>
                </c:pt>
                <c:pt idx="58">
                  <c:v>17.00399768720963</c:v>
                </c:pt>
                <c:pt idx="59">
                  <c:v>1.109521573630627</c:v>
                </c:pt>
                <c:pt idx="60">
                  <c:v>1.1635010861966291</c:v>
                </c:pt>
                <c:pt idx="61">
                  <c:v>17.661907700618031</c:v>
                </c:pt>
                <c:pt idx="62">
                  <c:v>1.482007778598927</c:v>
                </c:pt>
                <c:pt idx="63">
                  <c:v>1.8019181679817851</c:v>
                </c:pt>
                <c:pt idx="64">
                  <c:v>0.74042766076163391</c:v>
                </c:pt>
                <c:pt idx="65">
                  <c:v>2.488066258002072</c:v>
                </c:pt>
                <c:pt idx="66">
                  <c:v>2.6387133483891381</c:v>
                </c:pt>
                <c:pt idx="67">
                  <c:v>0.71655176416388711</c:v>
                </c:pt>
                <c:pt idx="68">
                  <c:v>0.65885454678209499</c:v>
                </c:pt>
                <c:pt idx="69">
                  <c:v>1.726997928589117</c:v>
                </c:pt>
                <c:pt idx="70">
                  <c:v>1.6850351144326849</c:v>
                </c:pt>
                <c:pt idx="71">
                  <c:v>0.63871801942586903</c:v>
                </c:pt>
                <c:pt idx="72">
                  <c:v>0.59881927904789334</c:v>
                </c:pt>
                <c:pt idx="73">
                  <c:v>2.5997485086088998</c:v>
                </c:pt>
                <c:pt idx="74">
                  <c:v>2.570482363237534</c:v>
                </c:pt>
                <c:pt idx="75">
                  <c:v>0.61504290620796387</c:v>
                </c:pt>
                <c:pt idx="76">
                  <c:v>0.63691846799338236</c:v>
                </c:pt>
                <c:pt idx="77">
                  <c:v>2.766081212012796</c:v>
                </c:pt>
                <c:pt idx="78">
                  <c:v>2.7595352726057172</c:v>
                </c:pt>
                <c:pt idx="79">
                  <c:v>0.60727377019356932</c:v>
                </c:pt>
                <c:pt idx="80">
                  <c:v>2.7640079261967911</c:v>
                </c:pt>
                <c:pt idx="81">
                  <c:v>0.67276418837718666</c:v>
                </c:pt>
                <c:pt idx="82">
                  <c:v>0.67607697817729784</c:v>
                </c:pt>
                <c:pt idx="83">
                  <c:v>2.6454382646246808</c:v>
                </c:pt>
                <c:pt idx="84">
                  <c:v>2.594388237391831</c:v>
                </c:pt>
                <c:pt idx="85">
                  <c:v>0.63347905520349745</c:v>
                </c:pt>
                <c:pt idx="86">
                  <c:v>0.6169055039936211</c:v>
                </c:pt>
                <c:pt idx="87">
                  <c:v>2.537024530197959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C0-405C-A118-F132C6716B1A}"/>
            </c:ext>
          </c:extLst>
        </c:ser>
        <c:ser>
          <c:idx val="5"/>
          <c:order val="2"/>
          <c:tx>
            <c:strRef>
              <c:f>'Pure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Decorrelation'!$AE$3:$AE$290</c:f>
              <c:numCache>
                <c:formatCode>General</c:formatCode>
                <c:ptCount val="288"/>
                <c:pt idx="0">
                  <c:v>0.54676063684746623</c:v>
                </c:pt>
                <c:pt idx="1">
                  <c:v>1.5036620618309831</c:v>
                </c:pt>
                <c:pt idx="2">
                  <c:v>1.298583844595123</c:v>
                </c:pt>
                <c:pt idx="3">
                  <c:v>0.60928690598811952</c:v>
                </c:pt>
                <c:pt idx="4">
                  <c:v>0.54034475897205991</c:v>
                </c:pt>
                <c:pt idx="5">
                  <c:v>1.587632929615211</c:v>
                </c:pt>
                <c:pt idx="6">
                  <c:v>1.511962540005334</c:v>
                </c:pt>
                <c:pt idx="7">
                  <c:v>0.64639424412744118</c:v>
                </c:pt>
                <c:pt idx="8">
                  <c:v>0.50079419016838078</c:v>
                </c:pt>
                <c:pt idx="9">
                  <c:v>0.9217909546452574</c:v>
                </c:pt>
                <c:pt idx="10">
                  <c:v>0.92664038902148604</c:v>
                </c:pt>
                <c:pt idx="11">
                  <c:v>0.51174601040547718</c:v>
                </c:pt>
                <c:pt idx="12">
                  <c:v>0.50715327705256641</c:v>
                </c:pt>
                <c:pt idx="13">
                  <c:v>0.9167301818379201</c:v>
                </c:pt>
                <c:pt idx="14">
                  <c:v>0.91097069560782984</c:v>
                </c:pt>
                <c:pt idx="15">
                  <c:v>0.5254944606567733</c:v>
                </c:pt>
                <c:pt idx="16">
                  <c:v>0.64396073379321028</c:v>
                </c:pt>
                <c:pt idx="17">
                  <c:v>1.253291865857318</c:v>
                </c:pt>
                <c:pt idx="18">
                  <c:v>1.386723203759175</c:v>
                </c:pt>
                <c:pt idx="19">
                  <c:v>0.70231023941887538</c:v>
                </c:pt>
                <c:pt idx="20">
                  <c:v>0.58274360694922511</c:v>
                </c:pt>
                <c:pt idx="21">
                  <c:v>0.8725881988299079</c:v>
                </c:pt>
                <c:pt idx="22">
                  <c:v>0.8475299359764904</c:v>
                </c:pt>
                <c:pt idx="23">
                  <c:v>0.58088819535914804</c:v>
                </c:pt>
                <c:pt idx="24">
                  <c:v>0.59598647480597722</c:v>
                </c:pt>
                <c:pt idx="25">
                  <c:v>0.87639600400580098</c:v>
                </c:pt>
                <c:pt idx="26">
                  <c:v>0.86638196021085601</c:v>
                </c:pt>
                <c:pt idx="27">
                  <c:v>0.59107374961022285</c:v>
                </c:pt>
                <c:pt idx="28">
                  <c:v>0.59531419702107091</c:v>
                </c:pt>
                <c:pt idx="29">
                  <c:v>0.8496555406134576</c:v>
                </c:pt>
                <c:pt idx="30">
                  <c:v>0.8624624719843268</c:v>
                </c:pt>
                <c:pt idx="31">
                  <c:v>0.58463999062078076</c:v>
                </c:pt>
                <c:pt idx="32">
                  <c:v>1.806609174527694</c:v>
                </c:pt>
                <c:pt idx="33">
                  <c:v>1.894838543015066</c:v>
                </c:pt>
                <c:pt idx="34">
                  <c:v>7.4284935926552862</c:v>
                </c:pt>
                <c:pt idx="35">
                  <c:v>0.70676409223815428</c:v>
                </c:pt>
                <c:pt idx="36">
                  <c:v>0.71212414401816204</c:v>
                </c:pt>
                <c:pt idx="37">
                  <c:v>7.2858869053423403</c:v>
                </c:pt>
                <c:pt idx="38">
                  <c:v>1.857626690587495</c:v>
                </c:pt>
                <c:pt idx="39">
                  <c:v>1.732126210816205</c:v>
                </c:pt>
                <c:pt idx="40">
                  <c:v>1.81892616340192</c:v>
                </c:pt>
                <c:pt idx="41">
                  <c:v>1.893413761374541</c:v>
                </c:pt>
                <c:pt idx="42">
                  <c:v>7.3031116557423958</c:v>
                </c:pt>
                <c:pt idx="43">
                  <c:v>0.69760586975608019</c:v>
                </c:pt>
                <c:pt idx="44">
                  <c:v>0.70178630780428652</c:v>
                </c:pt>
                <c:pt idx="45">
                  <c:v>7.3413073726231231</c:v>
                </c:pt>
                <c:pt idx="46">
                  <c:v>1.8523471495485859</c:v>
                </c:pt>
                <c:pt idx="47">
                  <c:v>1.726958057458978</c:v>
                </c:pt>
                <c:pt idx="48">
                  <c:v>1.806239461631048</c:v>
                </c:pt>
                <c:pt idx="49">
                  <c:v>1.8926909017842259</c:v>
                </c:pt>
                <c:pt idx="50">
                  <c:v>7.3039774494362062</c:v>
                </c:pt>
                <c:pt idx="51">
                  <c:v>0.69758239818038414</c:v>
                </c:pt>
                <c:pt idx="52">
                  <c:v>0.69975563921034334</c:v>
                </c:pt>
                <c:pt idx="53">
                  <c:v>7.3687454122351479</c:v>
                </c:pt>
                <c:pt idx="54">
                  <c:v>1.858904282399453</c:v>
                </c:pt>
                <c:pt idx="55">
                  <c:v>1.7451669941889121</c:v>
                </c:pt>
                <c:pt idx="56">
                  <c:v>1.8287549739936371</c:v>
                </c:pt>
                <c:pt idx="57">
                  <c:v>1.8964821888017469</c:v>
                </c:pt>
                <c:pt idx="58">
                  <c:v>7.2614102259860376</c:v>
                </c:pt>
                <c:pt idx="59">
                  <c:v>0.70809335183585065</c:v>
                </c:pt>
                <c:pt idx="60">
                  <c:v>0.70622638439526786</c:v>
                </c:pt>
                <c:pt idx="61">
                  <c:v>7.2546119718113911</c:v>
                </c:pt>
                <c:pt idx="62">
                  <c:v>1.851789646258112</c:v>
                </c:pt>
                <c:pt idx="63">
                  <c:v>1.74378451280063</c:v>
                </c:pt>
                <c:pt idx="64">
                  <c:v>0.52998230266384783</c:v>
                </c:pt>
                <c:pt idx="65">
                  <c:v>0.96800183263840156</c:v>
                </c:pt>
                <c:pt idx="66">
                  <c:v>0.97415646666195244</c:v>
                </c:pt>
                <c:pt idx="67">
                  <c:v>0.53263638459611684</c:v>
                </c:pt>
                <c:pt idx="68">
                  <c:v>0.52647622398799288</c:v>
                </c:pt>
                <c:pt idx="69">
                  <c:v>0.96482831477187569</c:v>
                </c:pt>
                <c:pt idx="70">
                  <c:v>0.96233976660296316</c:v>
                </c:pt>
                <c:pt idx="71">
                  <c:v>0.53222619487205525</c:v>
                </c:pt>
                <c:pt idx="72">
                  <c:v>0.41645664682146161</c:v>
                </c:pt>
                <c:pt idx="73">
                  <c:v>1.5701946335844701</c:v>
                </c:pt>
                <c:pt idx="74">
                  <c:v>1.452138242998626</c:v>
                </c:pt>
                <c:pt idx="75">
                  <c:v>0.43180885282345122</c:v>
                </c:pt>
                <c:pt idx="76">
                  <c:v>0.41964977438328782</c:v>
                </c:pt>
                <c:pt idx="77">
                  <c:v>1.5059293669764879</c:v>
                </c:pt>
                <c:pt idx="78">
                  <c:v>1.4806001860415561</c:v>
                </c:pt>
                <c:pt idx="79">
                  <c:v>0.42268970276927581</c:v>
                </c:pt>
                <c:pt idx="80">
                  <c:v>1.4586701041553169</c:v>
                </c:pt>
                <c:pt idx="81">
                  <c:v>0.46769435501191758</c:v>
                </c:pt>
                <c:pt idx="82">
                  <c:v>0.46281216938514258</c:v>
                </c:pt>
                <c:pt idx="83">
                  <c:v>1.430531592073385</c:v>
                </c:pt>
                <c:pt idx="84">
                  <c:v>1.470424654416274</c:v>
                </c:pt>
                <c:pt idx="85">
                  <c:v>0.46383990019094201</c:v>
                </c:pt>
                <c:pt idx="86">
                  <c:v>0.46553886835463337</c:v>
                </c:pt>
                <c:pt idx="87">
                  <c:v>1.4366914083599109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C0-405C-A118-F132C6716B1A}"/>
            </c:ext>
          </c:extLst>
        </c:ser>
        <c:ser>
          <c:idx val="7"/>
          <c:order val="3"/>
          <c:tx>
            <c:strRef>
              <c:f>'Pure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Decorrelation'!$AG$3:$AG$290</c:f>
              <c:numCache>
                <c:formatCode>General</c:formatCode>
                <c:ptCount val="288"/>
                <c:pt idx="0">
                  <c:v>0.87985839642351493</c:v>
                </c:pt>
                <c:pt idx="1">
                  <c:v>1.3986718255211601</c:v>
                </c:pt>
                <c:pt idx="2">
                  <c:v>1.174047107645311</c:v>
                </c:pt>
                <c:pt idx="3">
                  <c:v>0.98216501944698398</c:v>
                </c:pt>
                <c:pt idx="4">
                  <c:v>0.85588800808181986</c:v>
                </c:pt>
                <c:pt idx="5">
                  <c:v>1.3411536341183821</c:v>
                </c:pt>
                <c:pt idx="6">
                  <c:v>1.2686716428725049</c:v>
                </c:pt>
                <c:pt idx="7">
                  <c:v>1.0489964329754</c:v>
                </c:pt>
                <c:pt idx="8">
                  <c:v>0.80324661348713566</c:v>
                </c:pt>
                <c:pt idx="9">
                  <c:v>0.83824955788441002</c:v>
                </c:pt>
                <c:pt idx="10">
                  <c:v>0.83680162143427883</c:v>
                </c:pt>
                <c:pt idx="11">
                  <c:v>0.81288661560975017</c:v>
                </c:pt>
                <c:pt idx="12">
                  <c:v>0.81484563343692573</c:v>
                </c:pt>
                <c:pt idx="13">
                  <c:v>0.84024122976697979</c:v>
                </c:pt>
                <c:pt idx="14">
                  <c:v>0.83820697383489462</c:v>
                </c:pt>
                <c:pt idx="15">
                  <c:v>0.82201113034971063</c:v>
                </c:pt>
                <c:pt idx="16">
                  <c:v>0.8962460748734884</c:v>
                </c:pt>
                <c:pt idx="17">
                  <c:v>1.236981888965238</c:v>
                </c:pt>
                <c:pt idx="18">
                  <c:v>1.340563553175889</c:v>
                </c:pt>
                <c:pt idx="19">
                  <c:v>1.000079854310024</c:v>
                </c:pt>
                <c:pt idx="20">
                  <c:v>0.80908206000458449</c:v>
                </c:pt>
                <c:pt idx="21">
                  <c:v>0.83815682078711684</c:v>
                </c:pt>
                <c:pt idx="22">
                  <c:v>0.8319017282570712</c:v>
                </c:pt>
                <c:pt idx="23">
                  <c:v>0.80894613271811977</c:v>
                </c:pt>
                <c:pt idx="24">
                  <c:v>0.80713665205985308</c:v>
                </c:pt>
                <c:pt idx="25">
                  <c:v>0.85328917630249634</c:v>
                </c:pt>
                <c:pt idx="26">
                  <c:v>0.84115660609677434</c:v>
                </c:pt>
                <c:pt idx="27">
                  <c:v>0.81959238341078167</c:v>
                </c:pt>
                <c:pt idx="28">
                  <c:v>0.81760058499639854</c:v>
                </c:pt>
                <c:pt idx="29">
                  <c:v>0.83250384568236768</c:v>
                </c:pt>
                <c:pt idx="30">
                  <c:v>0.83147654517088088</c:v>
                </c:pt>
                <c:pt idx="31">
                  <c:v>0.81367084523662925</c:v>
                </c:pt>
                <c:pt idx="32">
                  <c:v>3.321646571392193</c:v>
                </c:pt>
                <c:pt idx="33">
                  <c:v>3.345191618474201</c:v>
                </c:pt>
                <c:pt idx="34">
                  <c:v>2.3799946298706351</c:v>
                </c:pt>
                <c:pt idx="35">
                  <c:v>2.0838955785380682</c:v>
                </c:pt>
                <c:pt idx="36">
                  <c:v>2.069708774518221</c:v>
                </c:pt>
                <c:pt idx="37">
                  <c:v>2.3680523286690009</c:v>
                </c:pt>
                <c:pt idx="38">
                  <c:v>3.3321409395430241</c:v>
                </c:pt>
                <c:pt idx="39">
                  <c:v>3.32756851160666</c:v>
                </c:pt>
                <c:pt idx="40">
                  <c:v>3.3350663352059202</c:v>
                </c:pt>
                <c:pt idx="41">
                  <c:v>3.3238249283982442</c:v>
                </c:pt>
                <c:pt idx="42">
                  <c:v>2.3606729607912711</c:v>
                </c:pt>
                <c:pt idx="43">
                  <c:v>2.070445136446506</c:v>
                </c:pt>
                <c:pt idx="44">
                  <c:v>2.0562105753109789</c:v>
                </c:pt>
                <c:pt idx="45">
                  <c:v>2.3630402809591029</c:v>
                </c:pt>
                <c:pt idx="46">
                  <c:v>3.3131126965512521</c:v>
                </c:pt>
                <c:pt idx="47">
                  <c:v>3.3228114411467691</c:v>
                </c:pt>
                <c:pt idx="48">
                  <c:v>3.3167550482205121</c:v>
                </c:pt>
                <c:pt idx="49">
                  <c:v>3.3462397827766841</c:v>
                </c:pt>
                <c:pt idx="50">
                  <c:v>2.380828963697422</c:v>
                </c:pt>
                <c:pt idx="51">
                  <c:v>2.0759792905882928</c:v>
                </c:pt>
                <c:pt idx="52">
                  <c:v>2.06960169528611</c:v>
                </c:pt>
                <c:pt idx="53">
                  <c:v>2.380371984536759</c:v>
                </c:pt>
                <c:pt idx="54">
                  <c:v>3.3338505119434561</c:v>
                </c:pt>
                <c:pt idx="55">
                  <c:v>3.345551730447915</c:v>
                </c:pt>
                <c:pt idx="56">
                  <c:v>3.3458649356500252</c:v>
                </c:pt>
                <c:pt idx="57">
                  <c:v>3.3459717417717911</c:v>
                </c:pt>
                <c:pt idx="58">
                  <c:v>2.365590847970453</c:v>
                </c:pt>
                <c:pt idx="59">
                  <c:v>2.0849186738487329</c:v>
                </c:pt>
                <c:pt idx="60">
                  <c:v>2.0857166193542072</c:v>
                </c:pt>
                <c:pt idx="61">
                  <c:v>2.3801368102314879</c:v>
                </c:pt>
                <c:pt idx="62">
                  <c:v>3.3134986674180249</c:v>
                </c:pt>
                <c:pt idx="63">
                  <c:v>3.325752202200237</c:v>
                </c:pt>
                <c:pt idx="64">
                  <c:v>0.8313495861017145</c:v>
                </c:pt>
                <c:pt idx="65">
                  <c:v>0.85143972994992512</c:v>
                </c:pt>
                <c:pt idx="66">
                  <c:v>0.84479038183344524</c:v>
                </c:pt>
                <c:pt idx="67">
                  <c:v>0.83156227573053909</c:v>
                </c:pt>
                <c:pt idx="68">
                  <c:v>0.81852103867568071</c:v>
                </c:pt>
                <c:pt idx="69">
                  <c:v>0.85023712740512569</c:v>
                </c:pt>
                <c:pt idx="70">
                  <c:v>0.84886467676842581</c:v>
                </c:pt>
                <c:pt idx="71">
                  <c:v>0.82859668316086754</c:v>
                </c:pt>
                <c:pt idx="72">
                  <c:v>0.81779382063541561</c:v>
                </c:pt>
                <c:pt idx="73">
                  <c:v>0.85801904171239585</c:v>
                </c:pt>
                <c:pt idx="74">
                  <c:v>0.84215615451103076</c:v>
                </c:pt>
                <c:pt idx="75">
                  <c:v>0.83528281723847608</c:v>
                </c:pt>
                <c:pt idx="76">
                  <c:v>0.82031157873570915</c:v>
                </c:pt>
                <c:pt idx="77">
                  <c:v>0.85992699908092618</c:v>
                </c:pt>
                <c:pt idx="78">
                  <c:v>0.86341477913083509</c:v>
                </c:pt>
                <c:pt idx="79">
                  <c:v>0.8282108583371155</c:v>
                </c:pt>
                <c:pt idx="80">
                  <c:v>0.84752221828093754</c:v>
                </c:pt>
                <c:pt idx="81">
                  <c:v>0.82007460125023501</c:v>
                </c:pt>
                <c:pt idx="82">
                  <c:v>0.81794552151113753</c:v>
                </c:pt>
                <c:pt idx="83">
                  <c:v>0.85603520616423334</c:v>
                </c:pt>
                <c:pt idx="84">
                  <c:v>0.84969309165608142</c:v>
                </c:pt>
                <c:pt idx="85">
                  <c:v>0.81008862620219591</c:v>
                </c:pt>
                <c:pt idx="86">
                  <c:v>0.81900874157436188</c:v>
                </c:pt>
                <c:pt idx="87">
                  <c:v>0.85012240888318047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8C0-405C-A118-F132C6716B1A}"/>
            </c:ext>
          </c:extLst>
        </c:ser>
        <c:ser>
          <c:idx val="9"/>
          <c:order val="4"/>
          <c:tx>
            <c:strRef>
              <c:f>'Pure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Decorrelation'!$AI$3:$AI$290</c:f>
              <c:numCache>
                <c:formatCode>General</c:formatCode>
                <c:ptCount val="288"/>
                <c:pt idx="0">
                  <c:v>1.590310178382788</c:v>
                </c:pt>
                <c:pt idx="1">
                  <c:v>2.7676634014118462</c:v>
                </c:pt>
                <c:pt idx="2">
                  <c:v>2.7615841855993488</c:v>
                </c:pt>
                <c:pt idx="3">
                  <c:v>1.6224597543827259</c:v>
                </c:pt>
                <c:pt idx="4">
                  <c:v>1.5820139048038979</c:v>
                </c:pt>
                <c:pt idx="5">
                  <c:v>2.7446980098728089</c:v>
                </c:pt>
                <c:pt idx="6">
                  <c:v>2.7531457669683732</c:v>
                </c:pt>
                <c:pt idx="7">
                  <c:v>1.622064984845929</c:v>
                </c:pt>
                <c:pt idx="8">
                  <c:v>1.580800881015602</c:v>
                </c:pt>
                <c:pt idx="9">
                  <c:v>2.6785353220184329</c:v>
                </c:pt>
                <c:pt idx="10">
                  <c:v>2.685556118341629</c:v>
                </c:pt>
                <c:pt idx="11">
                  <c:v>1.6087900595739479</c:v>
                </c:pt>
                <c:pt idx="12">
                  <c:v>1.5956875933683481</c:v>
                </c:pt>
                <c:pt idx="13">
                  <c:v>2.6960248239687639</c:v>
                </c:pt>
                <c:pt idx="14">
                  <c:v>2.7064065601443872</c:v>
                </c:pt>
                <c:pt idx="15">
                  <c:v>1.6279479791643101</c:v>
                </c:pt>
                <c:pt idx="16">
                  <c:v>1.660626683011651</c:v>
                </c:pt>
                <c:pt idx="17">
                  <c:v>2.654991025850177</c:v>
                </c:pt>
                <c:pt idx="18">
                  <c:v>2.6785341493901802</c:v>
                </c:pt>
                <c:pt idx="19">
                  <c:v>1.621091391856317</c:v>
                </c:pt>
                <c:pt idx="20">
                  <c:v>1.645438569004182</c:v>
                </c:pt>
                <c:pt idx="21">
                  <c:v>2.5912609552615322</c:v>
                </c:pt>
                <c:pt idx="22">
                  <c:v>2.595376478391699</c:v>
                </c:pt>
                <c:pt idx="23">
                  <c:v>1.6226057442836459</c:v>
                </c:pt>
                <c:pt idx="24">
                  <c:v>1.627418599021621</c:v>
                </c:pt>
                <c:pt idx="25">
                  <c:v>2.6091572534292942</c:v>
                </c:pt>
                <c:pt idx="26">
                  <c:v>2.6620663964306011</c:v>
                </c:pt>
                <c:pt idx="27">
                  <c:v>1.611234470398631</c:v>
                </c:pt>
                <c:pt idx="28">
                  <c:v>1.6430057262070481</c:v>
                </c:pt>
                <c:pt idx="29">
                  <c:v>2.578274632955436</c:v>
                </c:pt>
                <c:pt idx="30">
                  <c:v>2.605747124156915</c:v>
                </c:pt>
                <c:pt idx="31">
                  <c:v>1.611380851606373</c:v>
                </c:pt>
                <c:pt idx="32">
                  <c:v>3.2373911342117929</c:v>
                </c:pt>
                <c:pt idx="33">
                  <c:v>3.142401665728539</c:v>
                </c:pt>
                <c:pt idx="34">
                  <c:v>26.768449348583822</c:v>
                </c:pt>
                <c:pt idx="35">
                  <c:v>1.846502047555987</c:v>
                </c:pt>
                <c:pt idx="36">
                  <c:v>1.907070289552212</c:v>
                </c:pt>
                <c:pt idx="37">
                  <c:v>26.21937570337905</c:v>
                </c:pt>
                <c:pt idx="38">
                  <c:v>3.0500555520411581</c:v>
                </c:pt>
                <c:pt idx="39">
                  <c:v>3.187829932023305</c:v>
                </c:pt>
                <c:pt idx="40">
                  <c:v>3.193398076773156</c:v>
                </c:pt>
                <c:pt idx="41">
                  <c:v>3.099968563439325</c:v>
                </c:pt>
                <c:pt idx="42">
                  <c:v>26.792581088817681</c:v>
                </c:pt>
                <c:pt idx="43">
                  <c:v>1.7927982726483609</c:v>
                </c:pt>
                <c:pt idx="44">
                  <c:v>1.852838304033503</c:v>
                </c:pt>
                <c:pt idx="45">
                  <c:v>26.463199632789479</c:v>
                </c:pt>
                <c:pt idx="46">
                  <c:v>2.9778127319877972</c:v>
                </c:pt>
                <c:pt idx="47">
                  <c:v>3.115988283581101</c:v>
                </c:pt>
                <c:pt idx="48">
                  <c:v>3.145584889431484</c:v>
                </c:pt>
                <c:pt idx="49">
                  <c:v>3.09735500466777</c:v>
                </c:pt>
                <c:pt idx="50">
                  <c:v>26.349465090746531</c:v>
                </c:pt>
                <c:pt idx="51">
                  <c:v>1.784270713559817</c:v>
                </c:pt>
                <c:pt idx="52">
                  <c:v>1.8588174800621351</c:v>
                </c:pt>
                <c:pt idx="53">
                  <c:v>26.02757119539892</c:v>
                </c:pt>
                <c:pt idx="54">
                  <c:v>2.977969241014216</c:v>
                </c:pt>
                <c:pt idx="55">
                  <c:v>3.1256444543949331</c:v>
                </c:pt>
                <c:pt idx="56">
                  <c:v>3.1918162880116139</c:v>
                </c:pt>
                <c:pt idx="57">
                  <c:v>3.155200865375809</c:v>
                </c:pt>
                <c:pt idx="58">
                  <c:v>26.784060043550561</c:v>
                </c:pt>
                <c:pt idx="59">
                  <c:v>1.8107808386674149</c:v>
                </c:pt>
                <c:pt idx="60">
                  <c:v>1.874859538825695</c:v>
                </c:pt>
                <c:pt idx="61">
                  <c:v>26.1244102290133</c:v>
                </c:pt>
                <c:pt idx="62">
                  <c:v>2.993091125728097</c:v>
                </c:pt>
                <c:pt idx="63">
                  <c:v>3.137873988505453</c:v>
                </c:pt>
                <c:pt idx="64">
                  <c:v>1.5995941481785849</c:v>
                </c:pt>
                <c:pt idx="65">
                  <c:v>2.7440839817631062</c:v>
                </c:pt>
                <c:pt idx="66">
                  <c:v>2.6848694164538758</c:v>
                </c:pt>
                <c:pt idx="67">
                  <c:v>1.5530759824556299</c:v>
                </c:pt>
                <c:pt idx="68">
                  <c:v>1.5864441740093751</c:v>
                </c:pt>
                <c:pt idx="69">
                  <c:v>2.7225808812072501</c:v>
                </c:pt>
                <c:pt idx="70">
                  <c:v>2.6777385083143601</c:v>
                </c:pt>
                <c:pt idx="71">
                  <c:v>1.5483700520126149</c:v>
                </c:pt>
                <c:pt idx="72">
                  <c:v>0.93504711439600219</c:v>
                </c:pt>
                <c:pt idx="73">
                  <c:v>4.5590342648094522</c:v>
                </c:pt>
                <c:pt idx="74">
                  <c:v>4.5373499033972617</c:v>
                </c:pt>
                <c:pt idx="75">
                  <c:v>0.92886691418243572</c:v>
                </c:pt>
                <c:pt idx="76">
                  <c:v>0.93149509680224585</c:v>
                </c:pt>
                <c:pt idx="77">
                  <c:v>4.5686173576163132</c:v>
                </c:pt>
                <c:pt idx="78">
                  <c:v>4.5437485114089213</c:v>
                </c:pt>
                <c:pt idx="79">
                  <c:v>0.91730007219593968</c:v>
                </c:pt>
                <c:pt idx="80">
                  <c:v>4.3114833782543416</c:v>
                </c:pt>
                <c:pt idx="81">
                  <c:v>1.061462670564651</c:v>
                </c:pt>
                <c:pt idx="82">
                  <c:v>0.9712284808396362</c:v>
                </c:pt>
                <c:pt idx="83">
                  <c:v>4.2922219684580343</c:v>
                </c:pt>
                <c:pt idx="84">
                  <c:v>4.2498154197935936</c:v>
                </c:pt>
                <c:pt idx="85">
                  <c:v>1.050316814624239</c:v>
                </c:pt>
                <c:pt idx="86">
                  <c:v>0.96679428962524983</c:v>
                </c:pt>
                <c:pt idx="87">
                  <c:v>4.1640871648094624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8C0-405C-A118-F132C6716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Decorrelation'!$N$3:$N$290</c:f>
              <c:numCache>
                <c:formatCode>General</c:formatCode>
                <c:ptCount val="288"/>
                <c:pt idx="0">
                  <c:v>546106.19999999995</c:v>
                </c:pt>
                <c:pt idx="1">
                  <c:v>867067.8</c:v>
                </c:pt>
                <c:pt idx="2">
                  <c:v>871788.2</c:v>
                </c:pt>
                <c:pt idx="3">
                  <c:v>562577.4</c:v>
                </c:pt>
                <c:pt idx="4">
                  <c:v>546106.19999999995</c:v>
                </c:pt>
                <c:pt idx="5">
                  <c:v>867067.8</c:v>
                </c:pt>
                <c:pt idx="6">
                  <c:v>871788.2</c:v>
                </c:pt>
                <c:pt idx="7">
                  <c:v>562577.4</c:v>
                </c:pt>
                <c:pt idx="8">
                  <c:v>546106.19999999995</c:v>
                </c:pt>
                <c:pt idx="9">
                  <c:v>867067.8</c:v>
                </c:pt>
                <c:pt idx="10">
                  <c:v>871788.2</c:v>
                </c:pt>
                <c:pt idx="11">
                  <c:v>562577.4</c:v>
                </c:pt>
                <c:pt idx="12">
                  <c:v>546106.19999999995</c:v>
                </c:pt>
                <c:pt idx="13">
                  <c:v>867067.8</c:v>
                </c:pt>
                <c:pt idx="14">
                  <c:v>871788.2</c:v>
                </c:pt>
                <c:pt idx="15">
                  <c:v>562577.4</c:v>
                </c:pt>
                <c:pt idx="16">
                  <c:v>679321.8</c:v>
                </c:pt>
                <c:pt idx="17">
                  <c:v>808562</c:v>
                </c:pt>
                <c:pt idx="18">
                  <c:v>822661.4</c:v>
                </c:pt>
                <c:pt idx="19">
                  <c:v>670340.6</c:v>
                </c:pt>
                <c:pt idx="20">
                  <c:v>679321.8</c:v>
                </c:pt>
                <c:pt idx="21">
                  <c:v>808562</c:v>
                </c:pt>
                <c:pt idx="22">
                  <c:v>822661.4</c:v>
                </c:pt>
                <c:pt idx="23">
                  <c:v>670340.6</c:v>
                </c:pt>
                <c:pt idx="24">
                  <c:v>679321.8</c:v>
                </c:pt>
                <c:pt idx="25">
                  <c:v>808562</c:v>
                </c:pt>
                <c:pt idx="26">
                  <c:v>822661.4</c:v>
                </c:pt>
                <c:pt idx="27">
                  <c:v>670340.6</c:v>
                </c:pt>
                <c:pt idx="28">
                  <c:v>679321.8</c:v>
                </c:pt>
                <c:pt idx="29">
                  <c:v>808562</c:v>
                </c:pt>
                <c:pt idx="30">
                  <c:v>822661.4</c:v>
                </c:pt>
                <c:pt idx="31">
                  <c:v>670340.6</c:v>
                </c:pt>
                <c:pt idx="32">
                  <c:v>3141644</c:v>
                </c:pt>
                <c:pt idx="33">
                  <c:v>2969514</c:v>
                </c:pt>
                <c:pt idx="34">
                  <c:v>8539019.1999999993</c:v>
                </c:pt>
                <c:pt idx="35">
                  <c:v>831542.2</c:v>
                </c:pt>
                <c:pt idx="36">
                  <c:v>846741</c:v>
                </c:pt>
                <c:pt idx="37">
                  <c:v>8705901.4000000004</c:v>
                </c:pt>
                <c:pt idx="38">
                  <c:v>2908400.6</c:v>
                </c:pt>
                <c:pt idx="39">
                  <c:v>2976245.4</c:v>
                </c:pt>
                <c:pt idx="40">
                  <c:v>3141644</c:v>
                </c:pt>
                <c:pt idx="41">
                  <c:v>2969514</c:v>
                </c:pt>
                <c:pt idx="42">
                  <c:v>8539019.1999999993</c:v>
                </c:pt>
                <c:pt idx="43">
                  <c:v>831542.2</c:v>
                </c:pt>
                <c:pt idx="44">
                  <c:v>846741</c:v>
                </c:pt>
                <c:pt idx="45">
                  <c:v>8705901.4000000004</c:v>
                </c:pt>
                <c:pt idx="46">
                  <c:v>2908400.6</c:v>
                </c:pt>
                <c:pt idx="47">
                  <c:v>2976245.4</c:v>
                </c:pt>
                <c:pt idx="48">
                  <c:v>3141644</c:v>
                </c:pt>
                <c:pt idx="49">
                  <c:v>2969514</c:v>
                </c:pt>
                <c:pt idx="50">
                  <c:v>8539019.1999999993</c:v>
                </c:pt>
                <c:pt idx="51">
                  <c:v>831542.2</c:v>
                </c:pt>
                <c:pt idx="52">
                  <c:v>846741</c:v>
                </c:pt>
                <c:pt idx="53">
                  <c:v>8705901.4000000004</c:v>
                </c:pt>
                <c:pt idx="54">
                  <c:v>2908400.6</c:v>
                </c:pt>
                <c:pt idx="55">
                  <c:v>2976245.4</c:v>
                </c:pt>
                <c:pt idx="56">
                  <c:v>3141644</c:v>
                </c:pt>
                <c:pt idx="57">
                  <c:v>2969514</c:v>
                </c:pt>
                <c:pt idx="58">
                  <c:v>8539019.1999999993</c:v>
                </c:pt>
                <c:pt idx="59">
                  <c:v>831542.2</c:v>
                </c:pt>
                <c:pt idx="60">
                  <c:v>846741</c:v>
                </c:pt>
                <c:pt idx="61">
                  <c:v>8705901.4000000004</c:v>
                </c:pt>
                <c:pt idx="62">
                  <c:v>2908400.6</c:v>
                </c:pt>
                <c:pt idx="63">
                  <c:v>2976245.4</c:v>
                </c:pt>
                <c:pt idx="64">
                  <c:v>571614.4</c:v>
                </c:pt>
                <c:pt idx="65">
                  <c:v>904547.2</c:v>
                </c:pt>
                <c:pt idx="66">
                  <c:v>891256.4</c:v>
                </c:pt>
                <c:pt idx="67">
                  <c:v>578045.6</c:v>
                </c:pt>
                <c:pt idx="68">
                  <c:v>571614.4</c:v>
                </c:pt>
                <c:pt idx="69">
                  <c:v>904547.2</c:v>
                </c:pt>
                <c:pt idx="70">
                  <c:v>891256.4</c:v>
                </c:pt>
                <c:pt idx="71">
                  <c:v>578045.6</c:v>
                </c:pt>
                <c:pt idx="72">
                  <c:v>350362.2</c:v>
                </c:pt>
                <c:pt idx="73">
                  <c:v>1312704.8</c:v>
                </c:pt>
                <c:pt idx="74">
                  <c:v>1350109.6</c:v>
                </c:pt>
                <c:pt idx="75">
                  <c:v>361896.4</c:v>
                </c:pt>
                <c:pt idx="76">
                  <c:v>350362.2</c:v>
                </c:pt>
                <c:pt idx="77">
                  <c:v>1312704.8</c:v>
                </c:pt>
                <c:pt idx="78">
                  <c:v>1350109.6</c:v>
                </c:pt>
                <c:pt idx="79">
                  <c:v>361896.4</c:v>
                </c:pt>
                <c:pt idx="80">
                  <c:v>1270270.3999999999</c:v>
                </c:pt>
                <c:pt idx="81">
                  <c:v>418737.2</c:v>
                </c:pt>
                <c:pt idx="82">
                  <c:v>392125</c:v>
                </c:pt>
                <c:pt idx="83">
                  <c:v>1263909.8</c:v>
                </c:pt>
                <c:pt idx="84">
                  <c:v>1270270.3999999999</c:v>
                </c:pt>
                <c:pt idx="85">
                  <c:v>418737.2</c:v>
                </c:pt>
                <c:pt idx="86">
                  <c:v>392125</c:v>
                </c:pt>
                <c:pt idx="87">
                  <c:v>1263909.8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14-485C-B3BE-FBE2FD2920A9}"/>
            </c:ext>
          </c:extLst>
        </c:ser>
        <c:ser>
          <c:idx val="3"/>
          <c:order val="1"/>
          <c:tx>
            <c:strRef>
              <c:f>'Pure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Decorrelation'!$Q$3:$Q$290</c:f>
              <c:numCache>
                <c:formatCode>General</c:formatCode>
                <c:ptCount val="288"/>
                <c:pt idx="0">
                  <c:v>279021.40000000002</c:v>
                </c:pt>
                <c:pt idx="1">
                  <c:v>1434862.8</c:v>
                </c:pt>
                <c:pt idx="2">
                  <c:v>1476420.2</c:v>
                </c:pt>
                <c:pt idx="3">
                  <c:v>288646.59999999998</c:v>
                </c:pt>
                <c:pt idx="4">
                  <c:v>279021.40000000002</c:v>
                </c:pt>
                <c:pt idx="5">
                  <c:v>1434862.8</c:v>
                </c:pt>
                <c:pt idx="6">
                  <c:v>1476420.2</c:v>
                </c:pt>
                <c:pt idx="7">
                  <c:v>288646.59999999998</c:v>
                </c:pt>
                <c:pt idx="8">
                  <c:v>279021.40000000002</c:v>
                </c:pt>
                <c:pt idx="9">
                  <c:v>1434862.8</c:v>
                </c:pt>
                <c:pt idx="10">
                  <c:v>1476420.2</c:v>
                </c:pt>
                <c:pt idx="11">
                  <c:v>288646.59999999998</c:v>
                </c:pt>
                <c:pt idx="12">
                  <c:v>279021.40000000002</c:v>
                </c:pt>
                <c:pt idx="13">
                  <c:v>1434862.8</c:v>
                </c:pt>
                <c:pt idx="14">
                  <c:v>1476420.2</c:v>
                </c:pt>
                <c:pt idx="15">
                  <c:v>288646.59999999998</c:v>
                </c:pt>
                <c:pt idx="16">
                  <c:v>311309.2</c:v>
                </c:pt>
                <c:pt idx="17">
                  <c:v>1222383</c:v>
                </c:pt>
                <c:pt idx="18">
                  <c:v>1162098.3999999999</c:v>
                </c:pt>
                <c:pt idx="19">
                  <c:v>313021</c:v>
                </c:pt>
                <c:pt idx="20">
                  <c:v>311309.2</c:v>
                </c:pt>
                <c:pt idx="21">
                  <c:v>1222383</c:v>
                </c:pt>
                <c:pt idx="22">
                  <c:v>1162098.3999999999</c:v>
                </c:pt>
                <c:pt idx="23">
                  <c:v>313021</c:v>
                </c:pt>
                <c:pt idx="24">
                  <c:v>311309.2</c:v>
                </c:pt>
                <c:pt idx="25">
                  <c:v>1222383</c:v>
                </c:pt>
                <c:pt idx="26">
                  <c:v>1162098.3999999999</c:v>
                </c:pt>
                <c:pt idx="27">
                  <c:v>313021</c:v>
                </c:pt>
                <c:pt idx="28">
                  <c:v>311309.2</c:v>
                </c:pt>
                <c:pt idx="29">
                  <c:v>1222383</c:v>
                </c:pt>
                <c:pt idx="30">
                  <c:v>1162098.3999999999</c:v>
                </c:pt>
                <c:pt idx="31">
                  <c:v>313021</c:v>
                </c:pt>
                <c:pt idx="32">
                  <c:v>1589853.6</c:v>
                </c:pt>
                <c:pt idx="33">
                  <c:v>1726364.2</c:v>
                </c:pt>
                <c:pt idx="34">
                  <c:v>15574614.4</c:v>
                </c:pt>
                <c:pt idx="35">
                  <c:v>557237.80000000005</c:v>
                </c:pt>
                <c:pt idx="36">
                  <c:v>615730.19999999995</c:v>
                </c:pt>
                <c:pt idx="37">
                  <c:v>15846642.800000001</c:v>
                </c:pt>
                <c:pt idx="38">
                  <c:v>1498953.6</c:v>
                </c:pt>
                <c:pt idx="39">
                  <c:v>1743176.2</c:v>
                </c:pt>
                <c:pt idx="40">
                  <c:v>1589853.6</c:v>
                </c:pt>
                <c:pt idx="41">
                  <c:v>1726364.2</c:v>
                </c:pt>
                <c:pt idx="42">
                  <c:v>15574614.4</c:v>
                </c:pt>
                <c:pt idx="43">
                  <c:v>557237.80000000005</c:v>
                </c:pt>
                <c:pt idx="44">
                  <c:v>615730.19999999995</c:v>
                </c:pt>
                <c:pt idx="45">
                  <c:v>15846642.800000001</c:v>
                </c:pt>
                <c:pt idx="46">
                  <c:v>1498953.6</c:v>
                </c:pt>
                <c:pt idx="47">
                  <c:v>1743176.2</c:v>
                </c:pt>
                <c:pt idx="48">
                  <c:v>1589853.6</c:v>
                </c:pt>
                <c:pt idx="49">
                  <c:v>1726364.2</c:v>
                </c:pt>
                <c:pt idx="50">
                  <c:v>15574614.4</c:v>
                </c:pt>
                <c:pt idx="51">
                  <c:v>557237.80000000005</c:v>
                </c:pt>
                <c:pt idx="52">
                  <c:v>615730.19999999995</c:v>
                </c:pt>
                <c:pt idx="53">
                  <c:v>15846642.800000001</c:v>
                </c:pt>
                <c:pt idx="54">
                  <c:v>1498953.6</c:v>
                </c:pt>
                <c:pt idx="55">
                  <c:v>1743176.2</c:v>
                </c:pt>
                <c:pt idx="56">
                  <c:v>1589853.6</c:v>
                </c:pt>
                <c:pt idx="57">
                  <c:v>1726364.2</c:v>
                </c:pt>
                <c:pt idx="58">
                  <c:v>15574614.4</c:v>
                </c:pt>
                <c:pt idx="59">
                  <c:v>557237.80000000005</c:v>
                </c:pt>
                <c:pt idx="60">
                  <c:v>615730.19999999995</c:v>
                </c:pt>
                <c:pt idx="61">
                  <c:v>15846642.800000001</c:v>
                </c:pt>
                <c:pt idx="62">
                  <c:v>1498953.6</c:v>
                </c:pt>
                <c:pt idx="63">
                  <c:v>1743176.2</c:v>
                </c:pt>
                <c:pt idx="64">
                  <c:v>297856.59999999998</c:v>
                </c:pt>
                <c:pt idx="65">
                  <c:v>1426750.8</c:v>
                </c:pt>
                <c:pt idx="66">
                  <c:v>1403059</c:v>
                </c:pt>
                <c:pt idx="67">
                  <c:v>304470.2</c:v>
                </c:pt>
                <c:pt idx="68">
                  <c:v>297856.59999999998</c:v>
                </c:pt>
                <c:pt idx="69">
                  <c:v>1426750.8</c:v>
                </c:pt>
                <c:pt idx="70">
                  <c:v>1403059</c:v>
                </c:pt>
                <c:pt idx="71">
                  <c:v>304470.2</c:v>
                </c:pt>
                <c:pt idx="72">
                  <c:v>235189.4</c:v>
                </c:pt>
                <c:pt idx="73">
                  <c:v>2964600.6</c:v>
                </c:pt>
                <c:pt idx="74">
                  <c:v>2900064.2</c:v>
                </c:pt>
                <c:pt idx="75">
                  <c:v>230349.4</c:v>
                </c:pt>
                <c:pt idx="76">
                  <c:v>235189.4</c:v>
                </c:pt>
                <c:pt idx="77">
                  <c:v>2964600.6</c:v>
                </c:pt>
                <c:pt idx="78">
                  <c:v>2900064.2</c:v>
                </c:pt>
                <c:pt idx="79">
                  <c:v>230349.4</c:v>
                </c:pt>
                <c:pt idx="80">
                  <c:v>3079201.8</c:v>
                </c:pt>
                <c:pt idx="81">
                  <c:v>304835.59999999998</c:v>
                </c:pt>
                <c:pt idx="82">
                  <c:v>297072.59999999998</c:v>
                </c:pt>
                <c:pt idx="83">
                  <c:v>3028225.6</c:v>
                </c:pt>
                <c:pt idx="84">
                  <c:v>3079201.8</c:v>
                </c:pt>
                <c:pt idx="85">
                  <c:v>304835.59999999998</c:v>
                </c:pt>
                <c:pt idx="86">
                  <c:v>297072.59999999998</c:v>
                </c:pt>
                <c:pt idx="87">
                  <c:v>3028225.6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14-485C-B3BE-FBE2FD2920A9}"/>
            </c:ext>
          </c:extLst>
        </c:ser>
        <c:ser>
          <c:idx val="5"/>
          <c:order val="2"/>
          <c:tx>
            <c:strRef>
              <c:f>'Pure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Decorrelation'!$S$3:$S$290</c:f>
              <c:numCache>
                <c:formatCode>General</c:formatCode>
                <c:ptCount val="288"/>
                <c:pt idx="0">
                  <c:v>126105.60000000001</c:v>
                </c:pt>
                <c:pt idx="1">
                  <c:v>928338</c:v>
                </c:pt>
                <c:pt idx="2">
                  <c:v>948870.8</c:v>
                </c:pt>
                <c:pt idx="3">
                  <c:v>119639.2</c:v>
                </c:pt>
                <c:pt idx="4">
                  <c:v>126105.60000000001</c:v>
                </c:pt>
                <c:pt idx="5">
                  <c:v>928338</c:v>
                </c:pt>
                <c:pt idx="6">
                  <c:v>948870.8</c:v>
                </c:pt>
                <c:pt idx="7">
                  <c:v>119639.2</c:v>
                </c:pt>
                <c:pt idx="8">
                  <c:v>126105.60000000001</c:v>
                </c:pt>
                <c:pt idx="9">
                  <c:v>928338</c:v>
                </c:pt>
                <c:pt idx="10">
                  <c:v>948870.8</c:v>
                </c:pt>
                <c:pt idx="11">
                  <c:v>119639.2</c:v>
                </c:pt>
                <c:pt idx="12">
                  <c:v>126105.60000000001</c:v>
                </c:pt>
                <c:pt idx="13">
                  <c:v>928338</c:v>
                </c:pt>
                <c:pt idx="14">
                  <c:v>948870.8</c:v>
                </c:pt>
                <c:pt idx="15">
                  <c:v>119639.2</c:v>
                </c:pt>
                <c:pt idx="16">
                  <c:v>174079.8</c:v>
                </c:pt>
                <c:pt idx="17">
                  <c:v>826031.8</c:v>
                </c:pt>
                <c:pt idx="18">
                  <c:v>830047.8</c:v>
                </c:pt>
                <c:pt idx="19">
                  <c:v>179476</c:v>
                </c:pt>
                <c:pt idx="20">
                  <c:v>174079.8</c:v>
                </c:pt>
                <c:pt idx="21">
                  <c:v>826031.8</c:v>
                </c:pt>
                <c:pt idx="22">
                  <c:v>830047.8</c:v>
                </c:pt>
                <c:pt idx="23">
                  <c:v>179476</c:v>
                </c:pt>
                <c:pt idx="24">
                  <c:v>174079.8</c:v>
                </c:pt>
                <c:pt idx="25">
                  <c:v>826031.8</c:v>
                </c:pt>
                <c:pt idx="26">
                  <c:v>830047.8</c:v>
                </c:pt>
                <c:pt idx="27">
                  <c:v>179476</c:v>
                </c:pt>
                <c:pt idx="28">
                  <c:v>174079.8</c:v>
                </c:pt>
                <c:pt idx="29">
                  <c:v>826031.8</c:v>
                </c:pt>
                <c:pt idx="30">
                  <c:v>830047.8</c:v>
                </c:pt>
                <c:pt idx="31">
                  <c:v>179476</c:v>
                </c:pt>
                <c:pt idx="32">
                  <c:v>1845855.4</c:v>
                </c:pt>
                <c:pt idx="33">
                  <c:v>1863090.4</c:v>
                </c:pt>
                <c:pt idx="34">
                  <c:v>9133539.4000000004</c:v>
                </c:pt>
                <c:pt idx="35">
                  <c:v>266482.59999999998</c:v>
                </c:pt>
                <c:pt idx="36">
                  <c:v>276876.40000000002</c:v>
                </c:pt>
                <c:pt idx="37">
                  <c:v>9286908.4000000004</c:v>
                </c:pt>
                <c:pt idx="38">
                  <c:v>1830577</c:v>
                </c:pt>
                <c:pt idx="39">
                  <c:v>1789258.8</c:v>
                </c:pt>
                <c:pt idx="40">
                  <c:v>1845855.4</c:v>
                </c:pt>
                <c:pt idx="41">
                  <c:v>1863090.4</c:v>
                </c:pt>
                <c:pt idx="42">
                  <c:v>9133539.4000000004</c:v>
                </c:pt>
                <c:pt idx="43">
                  <c:v>266482.59999999998</c:v>
                </c:pt>
                <c:pt idx="44">
                  <c:v>276876.40000000002</c:v>
                </c:pt>
                <c:pt idx="45">
                  <c:v>9286908.4000000004</c:v>
                </c:pt>
                <c:pt idx="46">
                  <c:v>1830577</c:v>
                </c:pt>
                <c:pt idx="47">
                  <c:v>1789258.8</c:v>
                </c:pt>
                <c:pt idx="48">
                  <c:v>1845855.4</c:v>
                </c:pt>
                <c:pt idx="49">
                  <c:v>1863090.4</c:v>
                </c:pt>
                <c:pt idx="50">
                  <c:v>9133539.4000000004</c:v>
                </c:pt>
                <c:pt idx="51">
                  <c:v>266482.59999999998</c:v>
                </c:pt>
                <c:pt idx="52">
                  <c:v>276876.40000000002</c:v>
                </c:pt>
                <c:pt idx="53">
                  <c:v>9286908.4000000004</c:v>
                </c:pt>
                <c:pt idx="54">
                  <c:v>1830577</c:v>
                </c:pt>
                <c:pt idx="55">
                  <c:v>1789258.8</c:v>
                </c:pt>
                <c:pt idx="56">
                  <c:v>1845855.4</c:v>
                </c:pt>
                <c:pt idx="57">
                  <c:v>1863090.4</c:v>
                </c:pt>
                <c:pt idx="58">
                  <c:v>9133539.4000000004</c:v>
                </c:pt>
                <c:pt idx="59">
                  <c:v>266482.59999999998</c:v>
                </c:pt>
                <c:pt idx="60">
                  <c:v>276876.40000000002</c:v>
                </c:pt>
                <c:pt idx="61">
                  <c:v>9286908.4000000004</c:v>
                </c:pt>
                <c:pt idx="62">
                  <c:v>1830577</c:v>
                </c:pt>
                <c:pt idx="63">
                  <c:v>1789258.8</c:v>
                </c:pt>
                <c:pt idx="64">
                  <c:v>133426</c:v>
                </c:pt>
                <c:pt idx="65">
                  <c:v>997481</c:v>
                </c:pt>
                <c:pt idx="66">
                  <c:v>994919.4</c:v>
                </c:pt>
                <c:pt idx="67">
                  <c:v>132558.6</c:v>
                </c:pt>
                <c:pt idx="68">
                  <c:v>133426</c:v>
                </c:pt>
                <c:pt idx="69">
                  <c:v>997481</c:v>
                </c:pt>
                <c:pt idx="70">
                  <c:v>994919.4</c:v>
                </c:pt>
                <c:pt idx="71">
                  <c:v>132558.6</c:v>
                </c:pt>
                <c:pt idx="72">
                  <c:v>56150.6</c:v>
                </c:pt>
                <c:pt idx="73">
                  <c:v>1857211.6</c:v>
                </c:pt>
                <c:pt idx="74">
                  <c:v>1843907.8</c:v>
                </c:pt>
                <c:pt idx="75">
                  <c:v>54937.8</c:v>
                </c:pt>
                <c:pt idx="76">
                  <c:v>56150.6</c:v>
                </c:pt>
                <c:pt idx="77">
                  <c:v>1857211.6</c:v>
                </c:pt>
                <c:pt idx="78">
                  <c:v>1843907.8</c:v>
                </c:pt>
                <c:pt idx="79">
                  <c:v>54937.8</c:v>
                </c:pt>
                <c:pt idx="80">
                  <c:v>1769772.8</c:v>
                </c:pt>
                <c:pt idx="81">
                  <c:v>108897</c:v>
                </c:pt>
                <c:pt idx="82">
                  <c:v>111121.4</c:v>
                </c:pt>
                <c:pt idx="83">
                  <c:v>1766585.8</c:v>
                </c:pt>
                <c:pt idx="84">
                  <c:v>1769772.8</c:v>
                </c:pt>
                <c:pt idx="85">
                  <c:v>108897</c:v>
                </c:pt>
                <c:pt idx="86">
                  <c:v>111121.4</c:v>
                </c:pt>
                <c:pt idx="87">
                  <c:v>1766585.8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814-485C-B3BE-FBE2FD2920A9}"/>
            </c:ext>
          </c:extLst>
        </c:ser>
        <c:ser>
          <c:idx val="7"/>
          <c:order val="3"/>
          <c:tx>
            <c:strRef>
              <c:f>'Pure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Decorrelation'!$U$3:$U$290</c:f>
              <c:numCache>
                <c:formatCode>General</c:formatCode>
                <c:ptCount val="288"/>
                <c:pt idx="0">
                  <c:v>2286809.6</c:v>
                </c:pt>
                <c:pt idx="1">
                  <c:v>2332242</c:v>
                </c:pt>
                <c:pt idx="2">
                  <c:v>2338180.7999999998</c:v>
                </c:pt>
                <c:pt idx="3">
                  <c:v>2284802.2000000002</c:v>
                </c:pt>
                <c:pt idx="4">
                  <c:v>2286809.6</c:v>
                </c:pt>
                <c:pt idx="5">
                  <c:v>2332242</c:v>
                </c:pt>
                <c:pt idx="6">
                  <c:v>2338180.7999999998</c:v>
                </c:pt>
                <c:pt idx="7">
                  <c:v>2284802.2000000002</c:v>
                </c:pt>
                <c:pt idx="8">
                  <c:v>2286809.6</c:v>
                </c:pt>
                <c:pt idx="9">
                  <c:v>2332242</c:v>
                </c:pt>
                <c:pt idx="10">
                  <c:v>2338180.7999999998</c:v>
                </c:pt>
                <c:pt idx="11">
                  <c:v>2284802.2000000002</c:v>
                </c:pt>
                <c:pt idx="12">
                  <c:v>2286809.6</c:v>
                </c:pt>
                <c:pt idx="13">
                  <c:v>2332242</c:v>
                </c:pt>
                <c:pt idx="14">
                  <c:v>2338180.7999999998</c:v>
                </c:pt>
                <c:pt idx="15">
                  <c:v>2284802.2000000002</c:v>
                </c:pt>
                <c:pt idx="16">
                  <c:v>2278906.4</c:v>
                </c:pt>
                <c:pt idx="17">
                  <c:v>2327938.2000000002</c:v>
                </c:pt>
                <c:pt idx="18">
                  <c:v>2328609.6</c:v>
                </c:pt>
                <c:pt idx="19">
                  <c:v>2284009.2000000002</c:v>
                </c:pt>
                <c:pt idx="20">
                  <c:v>2278906.4</c:v>
                </c:pt>
                <c:pt idx="21">
                  <c:v>2327938.2000000002</c:v>
                </c:pt>
                <c:pt idx="22">
                  <c:v>2328609.6</c:v>
                </c:pt>
                <c:pt idx="23">
                  <c:v>2284009.2000000002</c:v>
                </c:pt>
                <c:pt idx="24">
                  <c:v>2278906.4</c:v>
                </c:pt>
                <c:pt idx="25">
                  <c:v>2327938.2000000002</c:v>
                </c:pt>
                <c:pt idx="26">
                  <c:v>2328609.6</c:v>
                </c:pt>
                <c:pt idx="27">
                  <c:v>2284009.2000000002</c:v>
                </c:pt>
                <c:pt idx="28">
                  <c:v>2278906.4</c:v>
                </c:pt>
                <c:pt idx="29">
                  <c:v>2327938.2000000002</c:v>
                </c:pt>
                <c:pt idx="30">
                  <c:v>2328609.6</c:v>
                </c:pt>
                <c:pt idx="31">
                  <c:v>2284009.2000000002</c:v>
                </c:pt>
                <c:pt idx="32">
                  <c:v>5116624.4000000004</c:v>
                </c:pt>
                <c:pt idx="33">
                  <c:v>5135157.4000000004</c:v>
                </c:pt>
                <c:pt idx="34">
                  <c:v>3724242.8</c:v>
                </c:pt>
                <c:pt idx="35">
                  <c:v>3287693</c:v>
                </c:pt>
                <c:pt idx="36">
                  <c:v>3288037.2</c:v>
                </c:pt>
                <c:pt idx="37">
                  <c:v>3737101</c:v>
                </c:pt>
                <c:pt idx="38">
                  <c:v>5122122.5999999996</c:v>
                </c:pt>
                <c:pt idx="39">
                  <c:v>5118076.4000000004</c:v>
                </c:pt>
                <c:pt idx="40">
                  <c:v>5116624.4000000004</c:v>
                </c:pt>
                <c:pt idx="41">
                  <c:v>5135157.4000000004</c:v>
                </c:pt>
                <c:pt idx="42">
                  <c:v>3724242.8</c:v>
                </c:pt>
                <c:pt idx="43">
                  <c:v>3287693</c:v>
                </c:pt>
                <c:pt idx="44">
                  <c:v>3288037.2</c:v>
                </c:pt>
                <c:pt idx="45">
                  <c:v>3737101</c:v>
                </c:pt>
                <c:pt idx="46">
                  <c:v>5122122.5999999996</c:v>
                </c:pt>
                <c:pt idx="47">
                  <c:v>5118076.4000000004</c:v>
                </c:pt>
                <c:pt idx="48">
                  <c:v>5116624.4000000004</c:v>
                </c:pt>
                <c:pt idx="49">
                  <c:v>5135157.4000000004</c:v>
                </c:pt>
                <c:pt idx="50">
                  <c:v>3724242.8</c:v>
                </c:pt>
                <c:pt idx="51">
                  <c:v>3287693</c:v>
                </c:pt>
                <c:pt idx="52">
                  <c:v>3288037.2</c:v>
                </c:pt>
                <c:pt idx="53">
                  <c:v>3737101</c:v>
                </c:pt>
                <c:pt idx="54">
                  <c:v>5122122.5999999996</c:v>
                </c:pt>
                <c:pt idx="55">
                  <c:v>5118076.4000000004</c:v>
                </c:pt>
                <c:pt idx="56">
                  <c:v>5116624.4000000004</c:v>
                </c:pt>
                <c:pt idx="57">
                  <c:v>5135157.4000000004</c:v>
                </c:pt>
                <c:pt idx="58">
                  <c:v>3724242.8</c:v>
                </c:pt>
                <c:pt idx="59">
                  <c:v>3287693</c:v>
                </c:pt>
                <c:pt idx="60">
                  <c:v>3288037.2</c:v>
                </c:pt>
                <c:pt idx="61">
                  <c:v>3737101</c:v>
                </c:pt>
                <c:pt idx="62">
                  <c:v>5122122.5999999996</c:v>
                </c:pt>
                <c:pt idx="63">
                  <c:v>5118076.4000000004</c:v>
                </c:pt>
                <c:pt idx="64">
                  <c:v>2284948.6</c:v>
                </c:pt>
                <c:pt idx="65">
                  <c:v>2337225.7999999998</c:v>
                </c:pt>
                <c:pt idx="66">
                  <c:v>2330649.4</c:v>
                </c:pt>
                <c:pt idx="67">
                  <c:v>2284861.6</c:v>
                </c:pt>
                <c:pt idx="68">
                  <c:v>2284948.6</c:v>
                </c:pt>
                <c:pt idx="69">
                  <c:v>2337225.7999999998</c:v>
                </c:pt>
                <c:pt idx="70">
                  <c:v>2330649.4</c:v>
                </c:pt>
                <c:pt idx="71">
                  <c:v>2284861.6</c:v>
                </c:pt>
                <c:pt idx="72">
                  <c:v>2272996</c:v>
                </c:pt>
                <c:pt idx="73">
                  <c:v>2336982.4</c:v>
                </c:pt>
                <c:pt idx="74">
                  <c:v>2333202</c:v>
                </c:pt>
                <c:pt idx="75">
                  <c:v>2270690.7999999998</c:v>
                </c:pt>
                <c:pt idx="76">
                  <c:v>2272996</c:v>
                </c:pt>
                <c:pt idx="77">
                  <c:v>2336982.4</c:v>
                </c:pt>
                <c:pt idx="78">
                  <c:v>2333202</c:v>
                </c:pt>
                <c:pt idx="79">
                  <c:v>2270690.7999999998</c:v>
                </c:pt>
                <c:pt idx="80">
                  <c:v>2328480.6</c:v>
                </c:pt>
                <c:pt idx="81">
                  <c:v>2269889</c:v>
                </c:pt>
                <c:pt idx="82">
                  <c:v>2268932.4</c:v>
                </c:pt>
                <c:pt idx="83">
                  <c:v>2338051.7999999998</c:v>
                </c:pt>
                <c:pt idx="84">
                  <c:v>2328480.6</c:v>
                </c:pt>
                <c:pt idx="85">
                  <c:v>2269889</c:v>
                </c:pt>
                <c:pt idx="86">
                  <c:v>2268932.4</c:v>
                </c:pt>
                <c:pt idx="87">
                  <c:v>2338051.7999999998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814-485C-B3BE-FBE2FD2920A9}"/>
            </c:ext>
          </c:extLst>
        </c:ser>
        <c:ser>
          <c:idx val="9"/>
          <c:order val="4"/>
          <c:tx>
            <c:strRef>
              <c:f>'Pure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Decorrelation'!$W$3:$W$290</c:f>
              <c:numCache>
                <c:formatCode>General</c:formatCode>
                <c:ptCount val="288"/>
                <c:pt idx="0">
                  <c:v>277380.2</c:v>
                </c:pt>
                <c:pt idx="1">
                  <c:v>711724.4</c:v>
                </c:pt>
                <c:pt idx="2">
                  <c:v>706496.8</c:v>
                </c:pt>
                <c:pt idx="3">
                  <c:v>287584.40000000002</c:v>
                </c:pt>
                <c:pt idx="4">
                  <c:v>277380.2</c:v>
                </c:pt>
                <c:pt idx="5">
                  <c:v>711724.4</c:v>
                </c:pt>
                <c:pt idx="6">
                  <c:v>706496.8</c:v>
                </c:pt>
                <c:pt idx="7">
                  <c:v>287584.40000000002</c:v>
                </c:pt>
                <c:pt idx="8">
                  <c:v>277380.2</c:v>
                </c:pt>
                <c:pt idx="9">
                  <c:v>711724.4</c:v>
                </c:pt>
                <c:pt idx="10">
                  <c:v>706496.8</c:v>
                </c:pt>
                <c:pt idx="11">
                  <c:v>287584.40000000002</c:v>
                </c:pt>
                <c:pt idx="12">
                  <c:v>277380.2</c:v>
                </c:pt>
                <c:pt idx="13">
                  <c:v>711724.4</c:v>
                </c:pt>
                <c:pt idx="14">
                  <c:v>706496.8</c:v>
                </c:pt>
                <c:pt idx="15">
                  <c:v>287584.40000000002</c:v>
                </c:pt>
                <c:pt idx="16">
                  <c:v>316205.59999999998</c:v>
                </c:pt>
                <c:pt idx="17">
                  <c:v>573695.19999999995</c:v>
                </c:pt>
                <c:pt idx="18">
                  <c:v>541592.19999999995</c:v>
                </c:pt>
                <c:pt idx="19">
                  <c:v>308566.59999999998</c:v>
                </c:pt>
                <c:pt idx="20">
                  <c:v>316205.59999999998</c:v>
                </c:pt>
                <c:pt idx="21">
                  <c:v>573695.19999999995</c:v>
                </c:pt>
                <c:pt idx="22">
                  <c:v>541592.19999999995</c:v>
                </c:pt>
                <c:pt idx="23">
                  <c:v>308566.59999999998</c:v>
                </c:pt>
                <c:pt idx="24">
                  <c:v>316205.59999999998</c:v>
                </c:pt>
                <c:pt idx="25">
                  <c:v>573695.19999999995</c:v>
                </c:pt>
                <c:pt idx="26">
                  <c:v>541592.19999999995</c:v>
                </c:pt>
                <c:pt idx="27">
                  <c:v>308566.59999999998</c:v>
                </c:pt>
                <c:pt idx="28">
                  <c:v>316205.59999999998</c:v>
                </c:pt>
                <c:pt idx="29">
                  <c:v>573695.19999999995</c:v>
                </c:pt>
                <c:pt idx="30">
                  <c:v>541592.19999999995</c:v>
                </c:pt>
                <c:pt idx="31">
                  <c:v>308566.59999999998</c:v>
                </c:pt>
                <c:pt idx="32">
                  <c:v>1410459.4</c:v>
                </c:pt>
                <c:pt idx="33">
                  <c:v>1508097.8</c:v>
                </c:pt>
                <c:pt idx="34">
                  <c:v>22501780</c:v>
                </c:pt>
                <c:pt idx="35">
                  <c:v>599180.6</c:v>
                </c:pt>
                <c:pt idx="36">
                  <c:v>677981.6</c:v>
                </c:pt>
                <c:pt idx="37">
                  <c:v>22718635</c:v>
                </c:pt>
                <c:pt idx="38">
                  <c:v>1267970.2</c:v>
                </c:pt>
                <c:pt idx="39">
                  <c:v>1456079</c:v>
                </c:pt>
                <c:pt idx="40">
                  <c:v>1410459.4</c:v>
                </c:pt>
                <c:pt idx="41">
                  <c:v>1508097.8</c:v>
                </c:pt>
                <c:pt idx="42">
                  <c:v>22501780</c:v>
                </c:pt>
                <c:pt idx="43">
                  <c:v>599180.6</c:v>
                </c:pt>
                <c:pt idx="44">
                  <c:v>677981.6</c:v>
                </c:pt>
                <c:pt idx="45">
                  <c:v>22718635</c:v>
                </c:pt>
                <c:pt idx="46">
                  <c:v>1267970.2</c:v>
                </c:pt>
                <c:pt idx="47">
                  <c:v>1456079</c:v>
                </c:pt>
                <c:pt idx="48">
                  <c:v>1410459.4</c:v>
                </c:pt>
                <c:pt idx="49">
                  <c:v>1508097.8</c:v>
                </c:pt>
                <c:pt idx="50">
                  <c:v>22501780</c:v>
                </c:pt>
                <c:pt idx="51">
                  <c:v>599180.6</c:v>
                </c:pt>
                <c:pt idx="52">
                  <c:v>677981.6</c:v>
                </c:pt>
                <c:pt idx="53">
                  <c:v>22718635</c:v>
                </c:pt>
                <c:pt idx="54">
                  <c:v>1267970.2</c:v>
                </c:pt>
                <c:pt idx="55">
                  <c:v>1456079</c:v>
                </c:pt>
                <c:pt idx="56">
                  <c:v>1410459.4</c:v>
                </c:pt>
                <c:pt idx="57">
                  <c:v>1508097.8</c:v>
                </c:pt>
                <c:pt idx="58">
                  <c:v>22501780</c:v>
                </c:pt>
                <c:pt idx="59">
                  <c:v>599180.6</c:v>
                </c:pt>
                <c:pt idx="60">
                  <c:v>677981.6</c:v>
                </c:pt>
                <c:pt idx="61">
                  <c:v>22718635</c:v>
                </c:pt>
                <c:pt idx="62">
                  <c:v>1267970.2</c:v>
                </c:pt>
                <c:pt idx="63">
                  <c:v>1456079</c:v>
                </c:pt>
                <c:pt idx="64">
                  <c:v>290391.40000000002</c:v>
                </c:pt>
                <c:pt idx="65">
                  <c:v>649447.19999999995</c:v>
                </c:pt>
                <c:pt idx="66">
                  <c:v>643849</c:v>
                </c:pt>
                <c:pt idx="67">
                  <c:v>286728.8</c:v>
                </c:pt>
                <c:pt idx="68">
                  <c:v>290391.40000000002</c:v>
                </c:pt>
                <c:pt idx="69">
                  <c:v>649447.19999999995</c:v>
                </c:pt>
                <c:pt idx="70">
                  <c:v>643849</c:v>
                </c:pt>
                <c:pt idx="71">
                  <c:v>286728.8</c:v>
                </c:pt>
                <c:pt idx="72">
                  <c:v>240893.8</c:v>
                </c:pt>
                <c:pt idx="73">
                  <c:v>5215763.4000000004</c:v>
                </c:pt>
                <c:pt idx="74">
                  <c:v>5214696.8</c:v>
                </c:pt>
                <c:pt idx="75">
                  <c:v>252563.20000000001</c:v>
                </c:pt>
                <c:pt idx="76">
                  <c:v>240893.8</c:v>
                </c:pt>
                <c:pt idx="77">
                  <c:v>5215763.4000000004</c:v>
                </c:pt>
                <c:pt idx="78">
                  <c:v>5214696.8</c:v>
                </c:pt>
                <c:pt idx="79">
                  <c:v>252563.20000000001</c:v>
                </c:pt>
                <c:pt idx="80">
                  <c:v>4935506.8</c:v>
                </c:pt>
                <c:pt idx="81">
                  <c:v>340841.4</c:v>
                </c:pt>
                <c:pt idx="82">
                  <c:v>373841.8</c:v>
                </c:pt>
                <c:pt idx="83">
                  <c:v>4993232.8</c:v>
                </c:pt>
                <c:pt idx="84">
                  <c:v>4935506.8</c:v>
                </c:pt>
                <c:pt idx="85">
                  <c:v>340841.4</c:v>
                </c:pt>
                <c:pt idx="86">
                  <c:v>373841.8</c:v>
                </c:pt>
                <c:pt idx="87">
                  <c:v>4993232.8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814-485C-B3BE-FBE2FD292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FF-4ED9-8DDB-F1FD89975D53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FF-4ED9-8DDB-F1FD89975D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Decorrelation'!$M$632:$R$632</c:f>
              <c:numCache>
                <c:formatCode>0%</c:formatCode>
                <c:ptCount val="6"/>
                <c:pt idx="0">
                  <c:v>-7.9751492024937969</c:v>
                </c:pt>
                <c:pt idx="1">
                  <c:v>-7.9775594516057469</c:v>
                </c:pt>
                <c:pt idx="2">
                  <c:v>-15.363711758241026</c:v>
                </c:pt>
                <c:pt idx="3">
                  <c:v>-976226.48581404437</c:v>
                </c:pt>
                <c:pt idx="4">
                  <c:v>0.1547683817922382</c:v>
                </c:pt>
                <c:pt idx="5">
                  <c:v>-16300.757498351943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F-4ED9-8DDB-F1FD89975D53}"/>
            </c:ext>
          </c:extLst>
        </c:ser>
        <c:ser>
          <c:idx val="1"/>
          <c:order val="1"/>
          <c:tx>
            <c:strRef>
              <c:f>'Pure Decorrelation'!$L$631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Decorrelation'!$M$631:$R$631</c:f>
              <c:numCache>
                <c:formatCode>0%</c:formatCode>
                <c:ptCount val="6"/>
                <c:pt idx="0">
                  <c:v>0.88188762192849779</c:v>
                </c:pt>
                <c:pt idx="1">
                  <c:v>0.8819782885767613</c:v>
                </c:pt>
                <c:pt idx="2">
                  <c:v>0.8952270235325297</c:v>
                </c:pt>
                <c:pt idx="3">
                  <c:v>0.98878021223085477</c:v>
                </c:pt>
                <c:pt idx="4">
                  <c:v>0.20907449131890091</c:v>
                </c:pt>
                <c:pt idx="5">
                  <c:v>0.90670072470861829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FF-4ED9-8DDB-F1FD89975D53}"/>
            </c:ext>
          </c:extLst>
        </c:ser>
        <c:ser>
          <c:idx val="2"/>
          <c:order val="2"/>
          <c:tx>
            <c:strRef>
              <c:f>'Pure Decorrelation'!$L$630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Decorrelation'!$M$630:$R$630</c:f>
              <c:numCache>
                <c:formatCode>0%</c:formatCode>
                <c:ptCount val="6"/>
                <c:pt idx="0">
                  <c:v>0.86385112435718503</c:v>
                </c:pt>
                <c:pt idx="1">
                  <c:v>0.86401636023753925</c:v>
                </c:pt>
                <c:pt idx="2">
                  <c:v>0.91750696630575457</c:v>
                </c:pt>
                <c:pt idx="3">
                  <c:v>0.98471443481002052</c:v>
                </c:pt>
                <c:pt idx="4">
                  <c:v>0.24519896213446163</c:v>
                </c:pt>
                <c:pt idx="5">
                  <c:v>0.9118796381337978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FF-4ED9-8DDB-F1FD89975D53}"/>
            </c:ext>
          </c:extLst>
        </c:ser>
        <c:ser>
          <c:idx val="3"/>
          <c:order val="3"/>
          <c:tx>
            <c:strRef>
              <c:f>'Pure Decorrelation'!$L$633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Decorrelation'!$M$633:$R$633</c:f>
              <c:numCache>
                <c:formatCode>0%</c:formatCode>
                <c:ptCount val="6"/>
                <c:pt idx="0">
                  <c:v>0.88079643867566171</c:v>
                </c:pt>
                <c:pt idx="1">
                  <c:v>0.88089642699714088</c:v>
                </c:pt>
                <c:pt idx="2">
                  <c:v>0.90436456621937578</c:v>
                </c:pt>
                <c:pt idx="3">
                  <c:v>0.98865682707319857</c:v>
                </c:pt>
                <c:pt idx="4">
                  <c:v>0.2079512132342142</c:v>
                </c:pt>
                <c:pt idx="5">
                  <c:v>0.89518963205869861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FF-4ED9-8DDB-F1FD89975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Decorrelation'!$AD$955:$AI$955</c:f>
              <c:numCache>
                <c:formatCode>0%</c:formatCode>
                <c:ptCount val="6"/>
                <c:pt idx="0">
                  <c:v>-0.70348378136076262</c:v>
                </c:pt>
                <c:pt idx="1">
                  <c:v>-0.6207099102562359</c:v>
                </c:pt>
                <c:pt idx="2">
                  <c:v>-2.4529290074542871</c:v>
                </c:pt>
                <c:pt idx="3">
                  <c:v>-0.5670201832237749</c:v>
                </c:pt>
                <c:pt idx="4">
                  <c:v>0.14751426543818802</c:v>
                </c:pt>
                <c:pt idx="5">
                  <c:v>-9.8263692735619852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6-4453-97F9-5A331A48740A}"/>
            </c:ext>
          </c:extLst>
        </c:ser>
        <c:ser>
          <c:idx val="2"/>
          <c:order val="1"/>
          <c:tx>
            <c:strRef>
              <c:f>'Pure Decorrelation'!$AC$954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Decorrelation'!$AD$954:$AI$954</c:f>
              <c:numCache>
                <c:formatCode>0%</c:formatCode>
                <c:ptCount val="6"/>
                <c:pt idx="0">
                  <c:v>0.91573235068508985</c:v>
                </c:pt>
                <c:pt idx="1">
                  <c:v>0.91891576969765398</c:v>
                </c:pt>
                <c:pt idx="2">
                  <c:v>0.91644141055829409</c:v>
                </c:pt>
                <c:pt idx="3">
                  <c:v>0.92792315234470668</c:v>
                </c:pt>
                <c:pt idx="4">
                  <c:v>0.93338893832613301</c:v>
                </c:pt>
                <c:pt idx="5">
                  <c:v>0.86950192007270943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A6-4453-97F9-5A331A48740A}"/>
            </c:ext>
          </c:extLst>
        </c:ser>
        <c:ser>
          <c:idx val="3"/>
          <c:order val="2"/>
          <c:tx>
            <c:strRef>
              <c:f>'Pure Decorrelation'!$AC$952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Decorrelation'!$AD$952:$AI$952</c:f>
              <c:numCache>
                <c:formatCode>0%</c:formatCode>
                <c:ptCount val="6"/>
                <c:pt idx="0">
                  <c:v>0.92636054385711319</c:v>
                </c:pt>
                <c:pt idx="1">
                  <c:v>0.92903556495071071</c:v>
                </c:pt>
                <c:pt idx="2">
                  <c:v>0.93648993812467518</c:v>
                </c:pt>
                <c:pt idx="3">
                  <c:v>0.94162738741416974</c:v>
                </c:pt>
                <c:pt idx="4">
                  <c:v>0.95166552085961797</c:v>
                </c:pt>
                <c:pt idx="5">
                  <c:v>0.88360185131544855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A6-4453-97F9-5A331A48740A}"/>
            </c:ext>
          </c:extLst>
        </c:ser>
        <c:ser>
          <c:idx val="1"/>
          <c:order val="3"/>
          <c:tx>
            <c:strRef>
              <c:f>'Pure Decorrelation'!$AC$951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Decorrelation'!$AD$951:$AI$951</c:f>
              <c:numCache>
                <c:formatCode>0%</c:formatCode>
                <c:ptCount val="6"/>
                <c:pt idx="0">
                  <c:v>0.92636054385711319</c:v>
                </c:pt>
                <c:pt idx="1">
                  <c:v>0.92903556495071071</c:v>
                </c:pt>
                <c:pt idx="2">
                  <c:v>0.93648993812467518</c:v>
                </c:pt>
                <c:pt idx="3">
                  <c:v>0.94162738741416974</c:v>
                </c:pt>
                <c:pt idx="4">
                  <c:v>0.95166552085961797</c:v>
                </c:pt>
                <c:pt idx="5">
                  <c:v>0.88360185131544855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A6-4453-97F9-5A331A487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Decorrelation'!$AD$956:$AI$956</c:f>
              <c:numCache>
                <c:formatCode>0%</c:formatCode>
                <c:ptCount val="6"/>
                <c:pt idx="0">
                  <c:v>0.92659164369275671</c:v>
                </c:pt>
                <c:pt idx="1">
                  <c:v>0.93017440741724811</c:v>
                </c:pt>
                <c:pt idx="2">
                  <c:v>0.93247193980640641</c:v>
                </c:pt>
                <c:pt idx="3">
                  <c:v>0.94023333443684676</c:v>
                </c:pt>
                <c:pt idx="4">
                  <c:v>0.94539517806190143</c:v>
                </c:pt>
                <c:pt idx="5">
                  <c:v>0.89718124303835844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6-49EF-B38C-15E47D7EB1DE}"/>
            </c:ext>
          </c:extLst>
        </c:ser>
        <c:ser>
          <c:idx val="0"/>
          <c:order val="1"/>
          <c:tx>
            <c:strRef>
              <c:f>'Pure Decorrelation'!$AC$957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Decorrelation'!$AD$957:$AI$957</c:f>
              <c:numCache>
                <c:formatCode>0%</c:formatCode>
                <c:ptCount val="6"/>
                <c:pt idx="0">
                  <c:v>0.92612944402146968</c:v>
                </c:pt>
                <c:pt idx="1">
                  <c:v>0.92789672248417343</c:v>
                </c:pt>
                <c:pt idx="2">
                  <c:v>0.94050793644294395</c:v>
                </c:pt>
                <c:pt idx="3">
                  <c:v>0.9430214403914926</c:v>
                </c:pt>
                <c:pt idx="4">
                  <c:v>0.95793586365733452</c:v>
                </c:pt>
                <c:pt idx="5">
                  <c:v>0.87002245959253866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36-49EF-B38C-15E47D7EB1DE}"/>
            </c:ext>
          </c:extLst>
        </c:ser>
        <c:ser>
          <c:idx val="2"/>
          <c:order val="2"/>
          <c:tx>
            <c:strRef>
              <c:f>'Pure Decorrelation'!$AC$958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Decorrelation'!$AD$958:$AI$958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36-49EF-B38C-15E47D7EB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Decorrelation'!$AK$3:$AK$290</c:f>
              <c:numCache>
                <c:formatCode>General</c:formatCode>
                <c:ptCount val="288"/>
                <c:pt idx="0">
                  <c:v>5.4005498865968544</c:v>
                </c:pt>
                <c:pt idx="1">
                  <c:v>0.24712727618170899</c:v>
                </c:pt>
                <c:pt idx="2">
                  <c:v>0.24687187420204279</c:v>
                </c:pt>
                <c:pt idx="3">
                  <c:v>5.6218474620021883</c:v>
                </c:pt>
                <c:pt idx="4">
                  <c:v>7.5361130957957361</c:v>
                </c:pt>
                <c:pt idx="5">
                  <c:v>0.46593757959781212</c:v>
                </c:pt>
                <c:pt idx="6">
                  <c:v>0.47876525279134508</c:v>
                </c:pt>
                <c:pt idx="7">
                  <c:v>7.2379885363974612</c:v>
                </c:pt>
                <c:pt idx="8">
                  <c:v>3.966796047589741</c:v>
                </c:pt>
                <c:pt idx="9">
                  <c:v>0.25619344383012499</c:v>
                </c:pt>
                <c:pt idx="10">
                  <c:v>0.25605747799854728</c:v>
                </c:pt>
                <c:pt idx="11">
                  <c:v>3.9282717010006309</c:v>
                </c:pt>
                <c:pt idx="12">
                  <c:v>3.9998027767869639</c:v>
                </c:pt>
                <c:pt idx="13">
                  <c:v>0.26653112978674459</c:v>
                </c:pt>
                <c:pt idx="14">
                  <c:v>0.2495224236045033</c:v>
                </c:pt>
                <c:pt idx="15">
                  <c:v>3.9666991556179712</c:v>
                </c:pt>
                <c:pt idx="16">
                  <c:v>6.7612693720264359</c:v>
                </c:pt>
                <c:pt idx="17">
                  <c:v>0.2929802323924377</c:v>
                </c:pt>
                <c:pt idx="18">
                  <c:v>0.25328758938703688</c:v>
                </c:pt>
                <c:pt idx="19">
                  <c:v>7.6270302393939344</c:v>
                </c:pt>
                <c:pt idx="20">
                  <c:v>4.7651054000016302</c:v>
                </c:pt>
                <c:pt idx="21">
                  <c:v>0.30130453518358991</c:v>
                </c:pt>
                <c:pt idx="22">
                  <c:v>0.30769814139930529</c:v>
                </c:pt>
                <c:pt idx="23">
                  <c:v>4.2767795634106731</c:v>
                </c:pt>
                <c:pt idx="24">
                  <c:v>4.8160523677826861</c:v>
                </c:pt>
                <c:pt idx="25">
                  <c:v>0.31268924599280579</c:v>
                </c:pt>
                <c:pt idx="26">
                  <c:v>0.34124710499309002</c:v>
                </c:pt>
                <c:pt idx="27">
                  <c:v>4.1903676500078291</c:v>
                </c:pt>
                <c:pt idx="28">
                  <c:v>4.8557173837907612</c:v>
                </c:pt>
                <c:pt idx="29">
                  <c:v>0.30724829020909961</c:v>
                </c:pt>
                <c:pt idx="30">
                  <c:v>0.27186431898735458</c:v>
                </c:pt>
                <c:pt idx="31">
                  <c:v>4.2780998016125524</c:v>
                </c:pt>
                <c:pt idx="32">
                  <c:v>15.82344910281245</c:v>
                </c:pt>
                <c:pt idx="33">
                  <c:v>16.82832179222023</c:v>
                </c:pt>
                <c:pt idx="34">
                  <c:v>0.50430626921588551</c:v>
                </c:pt>
                <c:pt idx="35">
                  <c:v>8.0143413793877691</c:v>
                </c:pt>
                <c:pt idx="36">
                  <c:v>9.028598676214461</c:v>
                </c:pt>
                <c:pt idx="37">
                  <c:v>0.46945688038831579</c:v>
                </c:pt>
                <c:pt idx="38">
                  <c:v>18.115357124200091</c:v>
                </c:pt>
                <c:pt idx="39">
                  <c:v>15.952179286605681</c:v>
                </c:pt>
                <c:pt idx="40">
                  <c:v>12.130643552006219</c:v>
                </c:pt>
                <c:pt idx="41">
                  <c:v>12.304292123601771</c:v>
                </c:pt>
                <c:pt idx="42">
                  <c:v>0.32676716418936852</c:v>
                </c:pt>
                <c:pt idx="43">
                  <c:v>5.4893176713841969</c:v>
                </c:pt>
                <c:pt idx="44">
                  <c:v>4.905894551204983</c:v>
                </c:pt>
                <c:pt idx="45">
                  <c:v>0.32067460060352448</c:v>
                </c:pt>
                <c:pt idx="46">
                  <c:v>10.896880092390351</c:v>
                </c:pt>
                <c:pt idx="47">
                  <c:v>11.15081257700222</c:v>
                </c:pt>
                <c:pt idx="48">
                  <c:v>12.179432842996899</c:v>
                </c:pt>
                <c:pt idx="49">
                  <c:v>12.036679560795889</c:v>
                </c:pt>
                <c:pt idx="50">
                  <c:v>0.31642662140075117</c:v>
                </c:pt>
                <c:pt idx="51">
                  <c:v>5.449867329583503</c:v>
                </c:pt>
                <c:pt idx="52">
                  <c:v>4.9152864739880897</c:v>
                </c:pt>
                <c:pt idx="53">
                  <c:v>0.31190424602245909</c:v>
                </c:pt>
                <c:pt idx="54">
                  <c:v>10.92454978980822</c:v>
                </c:pt>
                <c:pt idx="55">
                  <c:v>11.26602350359317</c:v>
                </c:pt>
                <c:pt idx="56">
                  <c:v>12.287835846398959</c:v>
                </c:pt>
                <c:pt idx="57">
                  <c:v>12.063990892411679</c:v>
                </c:pt>
                <c:pt idx="58">
                  <c:v>0.36462793380487712</c:v>
                </c:pt>
                <c:pt idx="59">
                  <c:v>5.4757179540116336</c:v>
                </c:pt>
                <c:pt idx="60">
                  <c:v>4.9385957043967208</c:v>
                </c:pt>
                <c:pt idx="61">
                  <c:v>0.40612907441100099</c:v>
                </c:pt>
                <c:pt idx="62">
                  <c:v>10.690182273590469</c:v>
                </c:pt>
                <c:pt idx="63">
                  <c:v>11.07540521798655</c:v>
                </c:pt>
                <c:pt idx="64">
                  <c:v>4.2451928276102988</c:v>
                </c:pt>
                <c:pt idx="65">
                  <c:v>0.3119615470059216</c:v>
                </c:pt>
                <c:pt idx="66">
                  <c:v>0.33066550799412647</c:v>
                </c:pt>
                <c:pt idx="67">
                  <c:v>3.9012097980128599</c:v>
                </c:pt>
                <c:pt idx="68">
                  <c:v>4.2083576463861387</c:v>
                </c:pt>
                <c:pt idx="69">
                  <c:v>0.25889759261626738</c:v>
                </c:pt>
                <c:pt idx="70">
                  <c:v>0.24766354281455269</c:v>
                </c:pt>
                <c:pt idx="71">
                  <c:v>3.8571488161804148</c:v>
                </c:pt>
                <c:pt idx="72">
                  <c:v>2.548741838999558</c:v>
                </c:pt>
                <c:pt idx="73">
                  <c:v>0.29759147800505159</c:v>
                </c:pt>
                <c:pt idx="74">
                  <c:v>0.30759084839373818</c:v>
                </c:pt>
                <c:pt idx="75">
                  <c:v>2.7651931152096951</c:v>
                </c:pt>
                <c:pt idx="76">
                  <c:v>2.5476460552075881</c:v>
                </c:pt>
                <c:pt idx="77">
                  <c:v>0.28283694020938122</c:v>
                </c:pt>
                <c:pt idx="78">
                  <c:v>0.25590570460772138</c:v>
                </c:pt>
                <c:pt idx="79">
                  <c:v>2.7545345766004181</c:v>
                </c:pt>
                <c:pt idx="80">
                  <c:v>0.32401147359050808</c:v>
                </c:pt>
                <c:pt idx="81">
                  <c:v>2.745629518595524</c:v>
                </c:pt>
                <c:pt idx="82">
                  <c:v>2.6755274805938831</c:v>
                </c:pt>
                <c:pt idx="83">
                  <c:v>0.30355893659871069</c:v>
                </c:pt>
                <c:pt idx="84">
                  <c:v>0.33349277240922681</c:v>
                </c:pt>
                <c:pt idx="85">
                  <c:v>2.7575494641903791</c:v>
                </c:pt>
                <c:pt idx="86">
                  <c:v>2.5615847723907792</c:v>
                </c:pt>
                <c:pt idx="87">
                  <c:v>0.26880860798992212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A2-4C20-9476-B6A55B9E398D}"/>
            </c:ext>
          </c:extLst>
        </c:ser>
        <c:ser>
          <c:idx val="3"/>
          <c:order val="1"/>
          <c:tx>
            <c:strRef>
              <c:f>'Pure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Decorrelation'!$AN$3:$AN$290</c:f>
              <c:numCache>
                <c:formatCode>General</c:formatCode>
                <c:ptCount val="288"/>
                <c:pt idx="0">
                  <c:v>2.3837266732065472</c:v>
                </c:pt>
                <c:pt idx="1">
                  <c:v>0.29352705940254958</c:v>
                </c:pt>
                <c:pt idx="2">
                  <c:v>0.2928759381873533</c:v>
                </c:pt>
                <c:pt idx="3">
                  <c:v>2.689335002604639</c:v>
                </c:pt>
                <c:pt idx="4">
                  <c:v>3.2069122431916179</c:v>
                </c:pt>
                <c:pt idx="5">
                  <c:v>0.58211409760406241</c:v>
                </c:pt>
                <c:pt idx="6">
                  <c:v>0.50075838959892283</c:v>
                </c:pt>
                <c:pt idx="7">
                  <c:v>2.5515769120014742</c:v>
                </c:pt>
                <c:pt idx="8">
                  <c:v>2.9594936744018918</c:v>
                </c:pt>
                <c:pt idx="9">
                  <c:v>0.42097488140570932</c:v>
                </c:pt>
                <c:pt idx="10">
                  <c:v>0.45306303660618141</c:v>
                </c:pt>
                <c:pt idx="11">
                  <c:v>2.4295232575968839</c:v>
                </c:pt>
                <c:pt idx="12">
                  <c:v>2.0215006440004801</c:v>
                </c:pt>
                <c:pt idx="13">
                  <c:v>0.30677798420656471</c:v>
                </c:pt>
                <c:pt idx="14">
                  <c:v>0.37632269079913377</c:v>
                </c:pt>
                <c:pt idx="15">
                  <c:v>1.859577415999957</c:v>
                </c:pt>
                <c:pt idx="16">
                  <c:v>2.329504899593303</c:v>
                </c:pt>
                <c:pt idx="17">
                  <c:v>0.38233664279687218</c:v>
                </c:pt>
                <c:pt idx="18">
                  <c:v>0.40059149919543408</c:v>
                </c:pt>
                <c:pt idx="19">
                  <c:v>3.748163587599993</c:v>
                </c:pt>
                <c:pt idx="20">
                  <c:v>2.321722782211145</c:v>
                </c:pt>
                <c:pt idx="21">
                  <c:v>0.36021406999789179</c:v>
                </c:pt>
                <c:pt idx="22">
                  <c:v>0.43517147901002318</c:v>
                </c:pt>
                <c:pt idx="23">
                  <c:v>3.0677845244004862</c:v>
                </c:pt>
                <c:pt idx="24">
                  <c:v>1.932643801800441</c:v>
                </c:pt>
                <c:pt idx="25">
                  <c:v>0.47704157419502741</c:v>
                </c:pt>
                <c:pt idx="26">
                  <c:v>0.43603959579486401</c:v>
                </c:pt>
                <c:pt idx="27">
                  <c:v>3.095122515805997</c:v>
                </c:pt>
                <c:pt idx="28">
                  <c:v>2.4858546231989749</c:v>
                </c:pt>
                <c:pt idx="29">
                  <c:v>0.47997601379174742</c:v>
                </c:pt>
                <c:pt idx="30">
                  <c:v>0.52821944619645367</c:v>
                </c:pt>
                <c:pt idx="31">
                  <c:v>2.34492171339225</c:v>
                </c:pt>
                <c:pt idx="32">
                  <c:v>55.899998415797008</c:v>
                </c:pt>
                <c:pt idx="33">
                  <c:v>29.451543565402972</c:v>
                </c:pt>
                <c:pt idx="34">
                  <c:v>0.47646801859955301</c:v>
                </c:pt>
                <c:pt idx="35">
                  <c:v>31.535852040199099</c:v>
                </c:pt>
                <c:pt idx="36">
                  <c:v>33.241426542802948</c:v>
                </c:pt>
                <c:pt idx="37">
                  <c:v>0.53921633599675256</c:v>
                </c:pt>
                <c:pt idx="38">
                  <c:v>28.74703275539796</c:v>
                </c:pt>
                <c:pt idx="39">
                  <c:v>54.261758876807292</c:v>
                </c:pt>
                <c:pt idx="40">
                  <c:v>51.676237465406302</c:v>
                </c:pt>
                <c:pt idx="41">
                  <c:v>25.765162406803579</c:v>
                </c:pt>
                <c:pt idx="42">
                  <c:v>0.35245544660137962</c:v>
                </c:pt>
                <c:pt idx="43">
                  <c:v>26.431443142396169</c:v>
                </c:pt>
                <c:pt idx="44">
                  <c:v>33.96758053600206</c:v>
                </c:pt>
                <c:pt idx="45">
                  <c:v>0.54417669479735198</c:v>
                </c:pt>
                <c:pt idx="46">
                  <c:v>26.58177718059742</c:v>
                </c:pt>
                <c:pt idx="47">
                  <c:v>53.354514480993387</c:v>
                </c:pt>
                <c:pt idx="48">
                  <c:v>50.408385128597729</c:v>
                </c:pt>
                <c:pt idx="49">
                  <c:v>28.412709832802651</c:v>
                </c:pt>
                <c:pt idx="50">
                  <c:v>0.61416925859521143</c:v>
                </c:pt>
                <c:pt idx="51">
                  <c:v>29.228788312000692</c:v>
                </c:pt>
                <c:pt idx="52">
                  <c:v>29.969415800407301</c:v>
                </c:pt>
                <c:pt idx="53">
                  <c:v>0.52842684561037456</c:v>
                </c:pt>
                <c:pt idx="54">
                  <c:v>24.621115829999329</c:v>
                </c:pt>
                <c:pt idx="55">
                  <c:v>47.018130327999828</c:v>
                </c:pt>
                <c:pt idx="56">
                  <c:v>48.620915732800498</c:v>
                </c:pt>
                <c:pt idx="57">
                  <c:v>24.665705740201521</c:v>
                </c:pt>
                <c:pt idx="58">
                  <c:v>0.39418782120337709</c:v>
                </c:pt>
                <c:pt idx="59">
                  <c:v>27.02661688340595</c:v>
                </c:pt>
                <c:pt idx="60">
                  <c:v>28.71561714240233</c:v>
                </c:pt>
                <c:pt idx="61">
                  <c:v>0.47624055360211059</c:v>
                </c:pt>
                <c:pt idx="62">
                  <c:v>23.63317512700451</c:v>
                </c:pt>
                <c:pt idx="63">
                  <c:v>46.18771470999927</c:v>
                </c:pt>
                <c:pt idx="64">
                  <c:v>3.0684399635938462</c:v>
                </c:pt>
                <c:pt idx="65">
                  <c:v>0.4689490297983866</c:v>
                </c:pt>
                <c:pt idx="66">
                  <c:v>0.36679052279796448</c:v>
                </c:pt>
                <c:pt idx="67">
                  <c:v>2.952791074599372</c:v>
                </c:pt>
                <c:pt idx="68">
                  <c:v>2.3692036765976812</c:v>
                </c:pt>
                <c:pt idx="69">
                  <c:v>0.30704988920479082</c:v>
                </c:pt>
                <c:pt idx="70">
                  <c:v>0.29057193439803092</c:v>
                </c:pt>
                <c:pt idx="71">
                  <c:v>2.1312965770019221</c:v>
                </c:pt>
                <c:pt idx="72">
                  <c:v>1.599990342796082</c:v>
                </c:pt>
                <c:pt idx="73">
                  <c:v>0.28641914619365699</c:v>
                </c:pt>
                <c:pt idx="74">
                  <c:v>0.29446507259272042</c:v>
                </c:pt>
                <c:pt idx="75">
                  <c:v>1.3187727608019491</c:v>
                </c:pt>
                <c:pt idx="76">
                  <c:v>1.5671956924023109</c:v>
                </c:pt>
                <c:pt idx="77">
                  <c:v>0.31583483019494452</c:v>
                </c:pt>
                <c:pt idx="78">
                  <c:v>0.32499635219573969</c:v>
                </c:pt>
                <c:pt idx="79">
                  <c:v>1.3353262355958579</c:v>
                </c:pt>
                <c:pt idx="80">
                  <c:v>0.29637621059664532</c:v>
                </c:pt>
                <c:pt idx="81">
                  <c:v>1.418125320004765</c:v>
                </c:pt>
                <c:pt idx="82">
                  <c:v>1.526825739187188</c:v>
                </c:pt>
                <c:pt idx="83">
                  <c:v>0.39439592819544478</c:v>
                </c:pt>
                <c:pt idx="84">
                  <c:v>0.28778594339964908</c:v>
                </c:pt>
                <c:pt idx="85">
                  <c:v>1.324176578997867</c:v>
                </c:pt>
                <c:pt idx="86">
                  <c:v>1.2387529308034571</c:v>
                </c:pt>
                <c:pt idx="87">
                  <c:v>0.28692743479623461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A2-4C20-9476-B6A55B9E398D}"/>
            </c:ext>
          </c:extLst>
        </c:ser>
        <c:ser>
          <c:idx val="5"/>
          <c:order val="2"/>
          <c:tx>
            <c:strRef>
              <c:f>'Pure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Decorrelation'!$AP$3:$AP$290</c:f>
              <c:numCache>
                <c:formatCode>General</c:formatCode>
                <c:ptCount val="288"/>
                <c:pt idx="0">
                  <c:v>14.37292679039529</c:v>
                </c:pt>
                <c:pt idx="1">
                  <c:v>0.12581457059131931</c:v>
                </c:pt>
                <c:pt idx="2">
                  <c:v>0.1144657504046336</c:v>
                </c:pt>
                <c:pt idx="3">
                  <c:v>14.77203274278436</c:v>
                </c:pt>
                <c:pt idx="4">
                  <c:v>12.706764265801761</c:v>
                </c:pt>
                <c:pt idx="5">
                  <c:v>0.13807437939103689</c:v>
                </c:pt>
                <c:pt idx="6">
                  <c:v>0.11531600499292829</c:v>
                </c:pt>
                <c:pt idx="7">
                  <c:v>14.995963170006871</c:v>
                </c:pt>
                <c:pt idx="8">
                  <c:v>10.575852660404051</c:v>
                </c:pt>
                <c:pt idx="9">
                  <c:v>8.9590684801805737E-2</c:v>
                </c:pt>
                <c:pt idx="10">
                  <c:v>8.8315443182364062E-2</c:v>
                </c:pt>
                <c:pt idx="11">
                  <c:v>10.24959540980635</c:v>
                </c:pt>
                <c:pt idx="12">
                  <c:v>10.560336106421889</c:v>
                </c:pt>
                <c:pt idx="13">
                  <c:v>8.970922798616808E-2</c:v>
                </c:pt>
                <c:pt idx="14">
                  <c:v>8.8166300777811499E-2</c:v>
                </c:pt>
                <c:pt idx="15">
                  <c:v>10.31353452359326</c:v>
                </c:pt>
                <c:pt idx="16">
                  <c:v>14.57026820940664</c:v>
                </c:pt>
                <c:pt idx="17">
                  <c:v>0.1164156958111561</c:v>
                </c:pt>
                <c:pt idx="18">
                  <c:v>0.12993747518630699</c:v>
                </c:pt>
                <c:pt idx="19">
                  <c:v>16.957173766777849</c:v>
                </c:pt>
                <c:pt idx="20">
                  <c:v>11.560041738185101</c:v>
                </c:pt>
                <c:pt idx="21">
                  <c:v>8.6555315402802008E-2</c:v>
                </c:pt>
                <c:pt idx="22">
                  <c:v>8.529457059921694E-2</c:v>
                </c:pt>
                <c:pt idx="23">
                  <c:v>11.83383142898092</c:v>
                </c:pt>
                <c:pt idx="24">
                  <c:v>11.57599420500919</c:v>
                </c:pt>
                <c:pt idx="25">
                  <c:v>8.9996343199163636E-2</c:v>
                </c:pt>
                <c:pt idx="26">
                  <c:v>8.852373500121756E-2</c:v>
                </c:pt>
                <c:pt idx="27">
                  <c:v>11.90069113459904</c:v>
                </c:pt>
                <c:pt idx="28">
                  <c:v>11.652975590399</c:v>
                </c:pt>
                <c:pt idx="29">
                  <c:v>8.4649087605066536E-2</c:v>
                </c:pt>
                <c:pt idx="30">
                  <c:v>8.96308090072125E-2</c:v>
                </c:pt>
                <c:pt idx="31">
                  <c:v>11.917445935995779</c:v>
                </c:pt>
                <c:pt idx="32">
                  <c:v>45.707490552589299</c:v>
                </c:pt>
                <c:pt idx="33">
                  <c:v>43.295778575388248</c:v>
                </c:pt>
                <c:pt idx="34">
                  <c:v>9.6990951395127881E-2</c:v>
                </c:pt>
                <c:pt idx="35">
                  <c:v>20.400628623412921</c:v>
                </c:pt>
                <c:pt idx="36">
                  <c:v>20.514817081997169</c:v>
                </c:pt>
                <c:pt idx="37">
                  <c:v>9.1149500408209835E-2</c:v>
                </c:pt>
                <c:pt idx="38">
                  <c:v>39.933285507606342</c:v>
                </c:pt>
                <c:pt idx="39">
                  <c:v>44.338240528991449</c:v>
                </c:pt>
                <c:pt idx="40">
                  <c:v>46.392498784407508</c:v>
                </c:pt>
                <c:pt idx="41">
                  <c:v>43.226637680409468</c:v>
                </c:pt>
                <c:pt idx="42">
                  <c:v>9.3228966998867624E-2</c:v>
                </c:pt>
                <c:pt idx="43">
                  <c:v>19.794773850787902</c:v>
                </c:pt>
                <c:pt idx="44">
                  <c:v>20.116106217016931</c:v>
                </c:pt>
                <c:pt idx="45">
                  <c:v>9.0458458196371758E-2</c:v>
                </c:pt>
                <c:pt idx="46">
                  <c:v>39.48733670540387</c:v>
                </c:pt>
                <c:pt idx="47">
                  <c:v>44.394388208608142</c:v>
                </c:pt>
                <c:pt idx="48">
                  <c:v>46.313796503597402</c:v>
                </c:pt>
                <c:pt idx="49">
                  <c:v>43.149968717992309</c:v>
                </c:pt>
                <c:pt idx="50">
                  <c:v>9.2254628788214152E-2</c:v>
                </c:pt>
                <c:pt idx="51">
                  <c:v>19.903227378416339</c:v>
                </c:pt>
                <c:pt idx="52">
                  <c:v>19.901841346418951</c:v>
                </c:pt>
                <c:pt idx="53">
                  <c:v>9.0808683005161539E-2</c:v>
                </c:pt>
                <c:pt idx="54">
                  <c:v>39.046350092801731</c:v>
                </c:pt>
                <c:pt idx="55">
                  <c:v>44.535849365417377</c:v>
                </c:pt>
                <c:pt idx="56">
                  <c:v>45.992968071205539</c:v>
                </c:pt>
                <c:pt idx="57">
                  <c:v>42.838502164615782</c:v>
                </c:pt>
                <c:pt idx="58">
                  <c:v>8.8394986791536179E-2</c:v>
                </c:pt>
                <c:pt idx="59">
                  <c:v>19.99756745720515</c:v>
                </c:pt>
                <c:pt idx="60">
                  <c:v>20.010061360802499</c:v>
                </c:pt>
                <c:pt idx="61">
                  <c:v>8.9556771796196671E-2</c:v>
                </c:pt>
                <c:pt idx="62">
                  <c:v>38.746852756000592</c:v>
                </c:pt>
                <c:pt idx="63">
                  <c:v>44.820148157817307</c:v>
                </c:pt>
                <c:pt idx="64">
                  <c:v>10.62471475561615</c:v>
                </c:pt>
                <c:pt idx="65">
                  <c:v>8.6595865420531437E-2</c:v>
                </c:pt>
                <c:pt idx="66">
                  <c:v>9.0949977200943943E-2</c:v>
                </c:pt>
                <c:pt idx="67">
                  <c:v>10.25127739519812</c:v>
                </c:pt>
                <c:pt idx="68">
                  <c:v>10.57831886099884</c:v>
                </c:pt>
                <c:pt idx="69">
                  <c:v>9.063254201319064E-2</c:v>
                </c:pt>
                <c:pt idx="70">
                  <c:v>9.0097115794196686E-2</c:v>
                </c:pt>
                <c:pt idx="71">
                  <c:v>10.23942458360689</c:v>
                </c:pt>
                <c:pt idx="72">
                  <c:v>5.9608038436039346</c:v>
                </c:pt>
                <c:pt idx="73">
                  <c:v>8.9724829792976329E-2</c:v>
                </c:pt>
                <c:pt idx="74">
                  <c:v>8.5430754197295719E-2</c:v>
                </c:pt>
                <c:pt idx="75">
                  <c:v>6.1627671206020747</c:v>
                </c:pt>
                <c:pt idx="76">
                  <c:v>5.9465081564034339</c:v>
                </c:pt>
                <c:pt idx="77">
                  <c:v>8.5503013408742806E-2</c:v>
                </c:pt>
                <c:pt idx="78">
                  <c:v>9.0098150004632727E-2</c:v>
                </c:pt>
                <c:pt idx="79">
                  <c:v>6.2007173118065113</c:v>
                </c:pt>
                <c:pt idx="80">
                  <c:v>8.6686517787165879E-2</c:v>
                </c:pt>
                <c:pt idx="81">
                  <c:v>6.0395425010006871</c:v>
                </c:pt>
                <c:pt idx="82">
                  <c:v>5.7514120011939669</c:v>
                </c:pt>
                <c:pt idx="83">
                  <c:v>8.9138180599547881E-2</c:v>
                </c:pt>
                <c:pt idx="84">
                  <c:v>8.716366258449848E-2</c:v>
                </c:pt>
                <c:pt idx="85">
                  <c:v>6.0477503160014754</c:v>
                </c:pt>
                <c:pt idx="86">
                  <c:v>5.7520365777891129</c:v>
                </c:pt>
                <c:pt idx="87">
                  <c:v>8.6515732610132498E-2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A2-4C20-9476-B6A55B9E398D}"/>
            </c:ext>
          </c:extLst>
        </c:ser>
        <c:ser>
          <c:idx val="7"/>
          <c:order val="3"/>
          <c:tx>
            <c:strRef>
              <c:f>'Pure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Decorrelation'!$AR$3:$AR$290</c:f>
              <c:numCache>
                <c:formatCode>General</c:formatCode>
                <c:ptCount val="288"/>
                <c:pt idx="0">
                  <c:v>0.32858757640933611</c:v>
                </c:pt>
                <c:pt idx="1">
                  <c:v>0.50948099279776216</c:v>
                </c:pt>
                <c:pt idx="2">
                  <c:v>0.45006691718008368</c:v>
                </c:pt>
                <c:pt idx="3">
                  <c:v>0.37288344019325448</c:v>
                </c:pt>
                <c:pt idx="4">
                  <c:v>0.32309005159186199</c:v>
                </c:pt>
                <c:pt idx="5">
                  <c:v>0.54054931101854886</c:v>
                </c:pt>
                <c:pt idx="6">
                  <c:v>0.53044403638923543</c:v>
                </c:pt>
                <c:pt idx="7">
                  <c:v>0.3950408030184917</c:v>
                </c:pt>
                <c:pt idx="8">
                  <c:v>0.30137694801669568</c:v>
                </c:pt>
                <c:pt idx="9">
                  <c:v>0.30411464681383221</c:v>
                </c:pt>
                <c:pt idx="10">
                  <c:v>0.30629234520019971</c:v>
                </c:pt>
                <c:pt idx="11">
                  <c:v>0.30433922937372698</c:v>
                </c:pt>
                <c:pt idx="12">
                  <c:v>0.30072229661745947</c:v>
                </c:pt>
                <c:pt idx="13">
                  <c:v>0.29951537760207431</c:v>
                </c:pt>
                <c:pt idx="14">
                  <c:v>0.30511646624654531</c:v>
                </c:pt>
                <c:pt idx="15">
                  <c:v>0.3063132449868135</c:v>
                </c:pt>
                <c:pt idx="16">
                  <c:v>0.3853713591932319</c:v>
                </c:pt>
                <c:pt idx="17">
                  <c:v>0.45641860335599632</c:v>
                </c:pt>
                <c:pt idx="18">
                  <c:v>0.49842674020910638</c:v>
                </c:pt>
                <c:pt idx="19">
                  <c:v>0.3796837972011417</c:v>
                </c:pt>
                <c:pt idx="20">
                  <c:v>0.30349524979246778</c:v>
                </c:pt>
                <c:pt idx="21">
                  <c:v>0.30341462079668419</c:v>
                </c:pt>
                <c:pt idx="22">
                  <c:v>0.30333494659280402</c:v>
                </c:pt>
                <c:pt idx="23">
                  <c:v>0.30574150445172571</c:v>
                </c:pt>
                <c:pt idx="24">
                  <c:v>0.29928456841735168</c:v>
                </c:pt>
                <c:pt idx="25">
                  <c:v>0.30720001002773639</c:v>
                </c:pt>
                <c:pt idx="26">
                  <c:v>0.30542872500373047</c:v>
                </c:pt>
                <c:pt idx="27">
                  <c:v>0.30374914997955782</c:v>
                </c:pt>
                <c:pt idx="28">
                  <c:v>0.30447510436642922</c:v>
                </c:pt>
                <c:pt idx="29">
                  <c:v>0.30016605738783247</c:v>
                </c:pt>
                <c:pt idx="30">
                  <c:v>0.30219397618202493</c:v>
                </c:pt>
                <c:pt idx="31">
                  <c:v>0.30156626601237801</c:v>
                </c:pt>
                <c:pt idx="32">
                  <c:v>2.042094117577653</c:v>
                </c:pt>
                <c:pt idx="33">
                  <c:v>2.038992560200859</c:v>
                </c:pt>
                <c:pt idx="34">
                  <c:v>0.65766481083119288</c:v>
                </c:pt>
                <c:pt idx="35">
                  <c:v>0.66558722440386187</c:v>
                </c:pt>
                <c:pt idx="36">
                  <c:v>0.65445067220134656</c:v>
                </c:pt>
                <c:pt idx="37">
                  <c:v>0.6467098621767946</c:v>
                </c:pt>
                <c:pt idx="38">
                  <c:v>2.0378940140130002</c:v>
                </c:pt>
                <c:pt idx="39">
                  <c:v>2.0320165518205608</c:v>
                </c:pt>
                <c:pt idx="40">
                  <c:v>2.0464300518273379</c:v>
                </c:pt>
                <c:pt idx="41">
                  <c:v>2.0309277620166539</c:v>
                </c:pt>
                <c:pt idx="42">
                  <c:v>0.6475409969803877</c:v>
                </c:pt>
                <c:pt idx="43">
                  <c:v>0.6569645113893785</c:v>
                </c:pt>
                <c:pt idx="44">
                  <c:v>0.65684869079850616</c:v>
                </c:pt>
                <c:pt idx="45">
                  <c:v>0.64141000017989425</c:v>
                </c:pt>
                <c:pt idx="46">
                  <c:v>2.026311669009738</c:v>
                </c:pt>
                <c:pt idx="47">
                  <c:v>2.0353625414194538</c:v>
                </c:pt>
                <c:pt idx="48">
                  <c:v>2.0445574962184758</c:v>
                </c:pt>
                <c:pt idx="49">
                  <c:v>2.0453671656316148</c:v>
                </c:pt>
                <c:pt idx="50">
                  <c:v>0.6564243668224663</c:v>
                </c:pt>
                <c:pt idx="51">
                  <c:v>0.66327281956328077</c:v>
                </c:pt>
                <c:pt idx="52">
                  <c:v>0.65087757000001145</c:v>
                </c:pt>
                <c:pt idx="53">
                  <c:v>0.65135825661709534</c:v>
                </c:pt>
                <c:pt idx="54">
                  <c:v>2.0416857955977319</c:v>
                </c:pt>
                <c:pt idx="55">
                  <c:v>2.052584605617449</c:v>
                </c:pt>
                <c:pt idx="56">
                  <c:v>2.053762451000511</c:v>
                </c:pt>
                <c:pt idx="57">
                  <c:v>2.0463620776194151</c:v>
                </c:pt>
                <c:pt idx="58">
                  <c:v>0.65146469158353282</c:v>
                </c:pt>
                <c:pt idx="59">
                  <c:v>0.66899301579687742</c:v>
                </c:pt>
                <c:pt idx="60">
                  <c:v>0.66227807559771468</c:v>
                </c:pt>
                <c:pt idx="61">
                  <c:v>0.64663543762872</c:v>
                </c:pt>
                <c:pt idx="62">
                  <c:v>2.0524197595776061</c:v>
                </c:pt>
                <c:pt idx="63">
                  <c:v>2.0352525120135398</c:v>
                </c:pt>
                <c:pt idx="64">
                  <c:v>0.3053348610294051</c:v>
                </c:pt>
                <c:pt idx="65">
                  <c:v>0.30559210737701498</c:v>
                </c:pt>
                <c:pt idx="66">
                  <c:v>0.30473389058606692</c:v>
                </c:pt>
                <c:pt idx="67">
                  <c:v>0.30619234903715548</c:v>
                </c:pt>
                <c:pt idx="68">
                  <c:v>0.30555032117990782</c:v>
                </c:pt>
                <c:pt idx="69">
                  <c:v>0.3046799332136288</c:v>
                </c:pt>
                <c:pt idx="70">
                  <c:v>0.30426308474270619</c:v>
                </c:pt>
                <c:pt idx="71">
                  <c:v>0.31205771861132242</c:v>
                </c:pt>
                <c:pt idx="72">
                  <c:v>0.30716484476579348</c:v>
                </c:pt>
                <c:pt idx="73">
                  <c:v>0.31049411857966341</c:v>
                </c:pt>
                <c:pt idx="74">
                  <c:v>0.30318012336501848</c:v>
                </c:pt>
                <c:pt idx="75">
                  <c:v>0.3060596386319957</c:v>
                </c:pt>
                <c:pt idx="76">
                  <c:v>0.30726807260653011</c:v>
                </c:pt>
                <c:pt idx="77">
                  <c:v>0.30851155384443701</c:v>
                </c:pt>
                <c:pt idx="78">
                  <c:v>0.31060109359677879</c:v>
                </c:pt>
                <c:pt idx="79">
                  <c:v>0.30994409603299572</c:v>
                </c:pt>
                <c:pt idx="80">
                  <c:v>0.32449053839081887</c:v>
                </c:pt>
                <c:pt idx="81">
                  <c:v>0.30375166360754519</c:v>
                </c:pt>
                <c:pt idx="82">
                  <c:v>0.30337256698403509</c:v>
                </c:pt>
                <c:pt idx="83">
                  <c:v>0.30841376479947941</c:v>
                </c:pt>
                <c:pt idx="84">
                  <c:v>0.30376465618610382</c:v>
                </c:pt>
                <c:pt idx="85">
                  <c:v>0.30012326275464141</c:v>
                </c:pt>
                <c:pt idx="86">
                  <c:v>0.3053645207895897</c:v>
                </c:pt>
                <c:pt idx="87">
                  <c:v>0.30278843281557782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9A2-4C20-9476-B6A55B9E398D}"/>
            </c:ext>
          </c:extLst>
        </c:ser>
        <c:ser>
          <c:idx val="9"/>
          <c:order val="4"/>
          <c:tx>
            <c:strRef>
              <c:f>'Pure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Decorrelation'!$AT$3:$AT$290</c:f>
              <c:numCache>
                <c:formatCode>General</c:formatCode>
                <c:ptCount val="288"/>
                <c:pt idx="0">
                  <c:v>3.018649353191722</c:v>
                </c:pt>
                <c:pt idx="1">
                  <c:v>6.5587723976931996E-3</c:v>
                </c:pt>
                <c:pt idx="2">
                  <c:v>5.6487909983842814E-3</c:v>
                </c:pt>
                <c:pt idx="3">
                  <c:v>3.0647336235851981</c:v>
                </c:pt>
                <c:pt idx="4">
                  <c:v>2.9820079693803558</c:v>
                </c:pt>
                <c:pt idx="5">
                  <c:v>6.23069540597492E-3</c:v>
                </c:pt>
                <c:pt idx="6">
                  <c:v>6.5930263954214197E-3</c:v>
                </c:pt>
                <c:pt idx="7">
                  <c:v>3.0152599149965682</c:v>
                </c:pt>
                <c:pt idx="8">
                  <c:v>3.0463296050089408</c:v>
                </c:pt>
                <c:pt idx="9">
                  <c:v>4.1911653708665998E-3</c:v>
                </c:pt>
                <c:pt idx="10">
                  <c:v>4.5998696121386604E-3</c:v>
                </c:pt>
                <c:pt idx="11">
                  <c:v>3.1144307262031359</c:v>
                </c:pt>
                <c:pt idx="12">
                  <c:v>2.9589446509955448</c:v>
                </c:pt>
                <c:pt idx="13">
                  <c:v>4.2481479933484797E-3</c:v>
                </c:pt>
                <c:pt idx="14">
                  <c:v>4.6321024186908614E-3</c:v>
                </c:pt>
                <c:pt idx="15">
                  <c:v>3.0622540095937438</c:v>
                </c:pt>
                <c:pt idx="16">
                  <c:v>3.0766914789914148</c:v>
                </c:pt>
                <c:pt idx="17">
                  <c:v>8.5368521860799997E-3</c:v>
                </c:pt>
                <c:pt idx="18">
                  <c:v>7.3708314099348807E-3</c:v>
                </c:pt>
                <c:pt idx="19">
                  <c:v>3.144094739190769</c:v>
                </c:pt>
                <c:pt idx="20">
                  <c:v>3.0791467225877569</c:v>
                </c:pt>
                <c:pt idx="21">
                  <c:v>5.8743759989738006E-3</c:v>
                </c:pt>
                <c:pt idx="22">
                  <c:v>4.4165891944430201E-3</c:v>
                </c:pt>
                <c:pt idx="23">
                  <c:v>3.2574980805977249</c:v>
                </c:pt>
                <c:pt idx="24">
                  <c:v>3.0098483365844002</c:v>
                </c:pt>
                <c:pt idx="25">
                  <c:v>4.3693281942978196E-3</c:v>
                </c:pt>
                <c:pt idx="26">
                  <c:v>4.2694844072684E-3</c:v>
                </c:pt>
                <c:pt idx="27">
                  <c:v>3.0465113179991019</c:v>
                </c:pt>
                <c:pt idx="28">
                  <c:v>3.1635054943966678</c:v>
                </c:pt>
                <c:pt idx="29">
                  <c:v>5.4741781787015402E-3</c:v>
                </c:pt>
                <c:pt idx="30">
                  <c:v>4.2861391906625999E-3</c:v>
                </c:pt>
                <c:pt idx="31">
                  <c:v>3.2350505993701519</c:v>
                </c:pt>
                <c:pt idx="32">
                  <c:v>25.029642142390369</c:v>
                </c:pt>
                <c:pt idx="33">
                  <c:v>19.22354383600177</c:v>
                </c:pt>
                <c:pt idx="34">
                  <c:v>5.3905991953797404E-3</c:v>
                </c:pt>
                <c:pt idx="35">
                  <c:v>12.399883874796799</c:v>
                </c:pt>
                <c:pt idx="36">
                  <c:v>13.010893755988221</c:v>
                </c:pt>
                <c:pt idx="37">
                  <c:v>5.2546452265232399E-3</c:v>
                </c:pt>
                <c:pt idx="38">
                  <c:v>18.49666276719654</c:v>
                </c:pt>
                <c:pt idx="39">
                  <c:v>24.19852677381132</c:v>
                </c:pt>
                <c:pt idx="40">
                  <c:v>25.6889039214002</c:v>
                </c:pt>
                <c:pt idx="41">
                  <c:v>19.865320755203719</c:v>
                </c:pt>
                <c:pt idx="42">
                  <c:v>5.4053629864938002E-3</c:v>
                </c:pt>
                <c:pt idx="43">
                  <c:v>12.597255700803361</c:v>
                </c:pt>
                <c:pt idx="44">
                  <c:v>13.41781243538717</c:v>
                </c:pt>
                <c:pt idx="45">
                  <c:v>5.2720964071340396E-3</c:v>
                </c:pt>
                <c:pt idx="46">
                  <c:v>19.25893983038841</c:v>
                </c:pt>
                <c:pt idx="47">
                  <c:v>25.13823713320307</c:v>
                </c:pt>
                <c:pt idx="48">
                  <c:v>25.25920473041479</c:v>
                </c:pt>
                <c:pt idx="49">
                  <c:v>19.522593020193749</c:v>
                </c:pt>
                <c:pt idx="50">
                  <c:v>7.2449652012437204E-3</c:v>
                </c:pt>
                <c:pt idx="51">
                  <c:v>12.66251800219761</c:v>
                </c:pt>
                <c:pt idx="52">
                  <c:v>13.023475514189339</c:v>
                </c:pt>
                <c:pt idx="53">
                  <c:v>5.3815057966857599E-3</c:v>
                </c:pt>
                <c:pt idx="54">
                  <c:v>19.244655031594451</c:v>
                </c:pt>
                <c:pt idx="55">
                  <c:v>25.084206694597381</c:v>
                </c:pt>
                <c:pt idx="56">
                  <c:v>25.091253655008039</c:v>
                </c:pt>
                <c:pt idx="57">
                  <c:v>19.466873322403991</c:v>
                </c:pt>
                <c:pt idx="58">
                  <c:v>6.8263182067311804E-3</c:v>
                </c:pt>
                <c:pt idx="59">
                  <c:v>12.62499883219134</c:v>
                </c:pt>
                <c:pt idx="60">
                  <c:v>13.115896676585541</c:v>
                </c:pt>
                <c:pt idx="61">
                  <c:v>6.8239693995564591E-3</c:v>
                </c:pt>
                <c:pt idx="62">
                  <c:v>18.636360599810718</c:v>
                </c:pt>
                <c:pt idx="63">
                  <c:v>24.440293306182141</c:v>
                </c:pt>
                <c:pt idx="64">
                  <c:v>3.075868673215155</c:v>
                </c:pt>
                <c:pt idx="65">
                  <c:v>4.5934075955301207E-3</c:v>
                </c:pt>
                <c:pt idx="66">
                  <c:v>5.3189835976808798E-3</c:v>
                </c:pt>
                <c:pt idx="67">
                  <c:v>3.0951992652262561</c:v>
                </c:pt>
                <c:pt idx="68">
                  <c:v>3.0984166450100021</c:v>
                </c:pt>
                <c:pt idx="69">
                  <c:v>4.5246696216053803E-3</c:v>
                </c:pt>
                <c:pt idx="70">
                  <c:v>4.3171029887161599E-3</c:v>
                </c:pt>
                <c:pt idx="71">
                  <c:v>3.092081848799717</c:v>
                </c:pt>
                <c:pt idx="72">
                  <c:v>5.3506900249980394</c:v>
                </c:pt>
                <c:pt idx="73">
                  <c:v>4.5064175850711204E-3</c:v>
                </c:pt>
                <c:pt idx="74">
                  <c:v>4.8721808125264596E-3</c:v>
                </c:pt>
                <c:pt idx="75">
                  <c:v>5.5026276801945642</c:v>
                </c:pt>
                <c:pt idx="76">
                  <c:v>5.3707511926186271</c:v>
                </c:pt>
                <c:pt idx="77">
                  <c:v>4.4657710124738192E-3</c:v>
                </c:pt>
                <c:pt idx="78">
                  <c:v>4.8925234004854601E-3</c:v>
                </c:pt>
                <c:pt idx="79">
                  <c:v>5.4761090955696998</c:v>
                </c:pt>
                <c:pt idx="80">
                  <c:v>6.6909860121085792E-3</c:v>
                </c:pt>
                <c:pt idx="81">
                  <c:v>5.3436174278031103</c:v>
                </c:pt>
                <c:pt idx="82">
                  <c:v>5.1709509675973093</c:v>
                </c:pt>
                <c:pt idx="83">
                  <c:v>6.4164037932641403E-3</c:v>
                </c:pt>
                <c:pt idx="84">
                  <c:v>5.9415910160168601E-3</c:v>
                </c:pt>
                <c:pt idx="85">
                  <c:v>5.3478972412063737</c:v>
                </c:pt>
                <c:pt idx="86">
                  <c:v>5.1978248139843348</c:v>
                </c:pt>
                <c:pt idx="87">
                  <c:v>6.0175340040586403E-3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9A2-4C20-9476-B6A55B9E3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Decorrelation'!$AL$3:$AL$290</c:f>
              <c:numCache>
                <c:formatCode>General</c:formatCode>
                <c:ptCount val="288"/>
                <c:pt idx="0">
                  <c:v>0.46281769520137461</c:v>
                </c:pt>
                <c:pt idx="1">
                  <c:v>0.58902740598423409</c:v>
                </c:pt>
                <c:pt idx="2">
                  <c:v>0.612178181426134</c:v>
                </c:pt>
                <c:pt idx="3">
                  <c:v>0.48318325181026012</c:v>
                </c:pt>
                <c:pt idx="4">
                  <c:v>0.44480541781522331</c:v>
                </c:pt>
                <c:pt idx="5">
                  <c:v>0.807124704180751</c:v>
                </c:pt>
                <c:pt idx="6">
                  <c:v>0.73439488076837733</c:v>
                </c:pt>
                <c:pt idx="7">
                  <c:v>0.54230622019385921</c:v>
                </c:pt>
                <c:pt idx="8">
                  <c:v>0.3456662489916198</c:v>
                </c:pt>
                <c:pt idx="9">
                  <c:v>0.47815619158791378</c:v>
                </c:pt>
                <c:pt idx="10">
                  <c:v>0.48284461800940343</c:v>
                </c:pt>
                <c:pt idx="11">
                  <c:v>0.32962093679234378</c:v>
                </c:pt>
                <c:pt idx="12">
                  <c:v>0.32620000920724118</c:v>
                </c:pt>
                <c:pt idx="13">
                  <c:v>0.45761053401511159</c:v>
                </c:pt>
                <c:pt idx="14">
                  <c:v>0.45105242797872053</c:v>
                </c:pt>
                <c:pt idx="15">
                  <c:v>0.33807662819745021</c:v>
                </c:pt>
                <c:pt idx="16">
                  <c:v>0.44021633899537849</c:v>
                </c:pt>
                <c:pt idx="17">
                  <c:v>0.54478270979598165</c:v>
                </c:pt>
                <c:pt idx="18">
                  <c:v>0.68127276459708808</c:v>
                </c:pt>
                <c:pt idx="19">
                  <c:v>0.58449756900081407</c:v>
                </c:pt>
                <c:pt idx="20">
                  <c:v>0.33809282421134412</c:v>
                </c:pt>
                <c:pt idx="21">
                  <c:v>0.41233285281341531</c:v>
                </c:pt>
                <c:pt idx="22">
                  <c:v>0.42930513480678201</c:v>
                </c:pt>
                <c:pt idx="23">
                  <c:v>0.34809076879173517</c:v>
                </c:pt>
                <c:pt idx="24">
                  <c:v>0.35057631199015299</c:v>
                </c:pt>
                <c:pt idx="25">
                  <c:v>0.42507410360267378</c:v>
                </c:pt>
                <c:pt idx="26">
                  <c:v>0.443227440607734</c:v>
                </c:pt>
                <c:pt idx="27">
                  <c:v>0.35468694820301611</c:v>
                </c:pt>
                <c:pt idx="28">
                  <c:v>0.34826973500894381</c:v>
                </c:pt>
                <c:pt idx="29">
                  <c:v>0.41431839116849012</c:v>
                </c:pt>
                <c:pt idx="30">
                  <c:v>0.42362762420671057</c:v>
                </c:pt>
                <c:pt idx="31">
                  <c:v>0.34295915397815402</c:v>
                </c:pt>
                <c:pt idx="32">
                  <c:v>0.99147545621963218</c:v>
                </c:pt>
                <c:pt idx="33">
                  <c:v>0.99930977482581507</c:v>
                </c:pt>
                <c:pt idx="34">
                  <c:v>2.8059715230134321</c:v>
                </c:pt>
                <c:pt idx="35">
                  <c:v>0.67282884118612851</c:v>
                </c:pt>
                <c:pt idx="36">
                  <c:v>0.75217335597844792</c:v>
                </c:pt>
                <c:pt idx="37">
                  <c:v>2.7679681363864801</c:v>
                </c:pt>
                <c:pt idx="38">
                  <c:v>1.2538900304120031</c:v>
                </c:pt>
                <c:pt idx="39">
                  <c:v>1.220584357634652</c:v>
                </c:pt>
                <c:pt idx="40">
                  <c:v>0.93242329279892144</c:v>
                </c:pt>
                <c:pt idx="41">
                  <c:v>0.90366314360871913</c:v>
                </c:pt>
                <c:pt idx="42">
                  <c:v>1.724141246592626</c:v>
                </c:pt>
                <c:pt idx="43">
                  <c:v>0.49604427980957561</c:v>
                </c:pt>
                <c:pt idx="44">
                  <c:v>0.49342190319439388</c:v>
                </c:pt>
                <c:pt idx="45">
                  <c:v>1.7169303385773671</c:v>
                </c:pt>
                <c:pt idx="46">
                  <c:v>0.90297514458652584</c:v>
                </c:pt>
                <c:pt idx="47">
                  <c:v>0.91508607942378151</c:v>
                </c:pt>
                <c:pt idx="48">
                  <c:v>0.93818531620781864</c:v>
                </c:pt>
                <c:pt idx="49">
                  <c:v>0.91655632299371059</c:v>
                </c:pt>
                <c:pt idx="50">
                  <c:v>1.729318665189203</c:v>
                </c:pt>
                <c:pt idx="51">
                  <c:v>0.48313577463850382</c:v>
                </c:pt>
                <c:pt idx="52">
                  <c:v>0.51402748018736022</c:v>
                </c:pt>
                <c:pt idx="53">
                  <c:v>1.729790784604847</c:v>
                </c:pt>
                <c:pt idx="54">
                  <c:v>0.90719813299365337</c:v>
                </c:pt>
                <c:pt idx="55">
                  <c:v>0.92151595719624313</c:v>
                </c:pt>
                <c:pt idx="56">
                  <c:v>0.94068272021831945</c:v>
                </c:pt>
                <c:pt idx="57">
                  <c:v>0.9107625784003176</c:v>
                </c:pt>
                <c:pt idx="58">
                  <c:v>1.707554909808096</c:v>
                </c:pt>
                <c:pt idx="59">
                  <c:v>0.49564942861907191</c:v>
                </c:pt>
                <c:pt idx="60">
                  <c:v>0.50424087361898273</c:v>
                </c:pt>
                <c:pt idx="61">
                  <c:v>1.7042927758186119</c:v>
                </c:pt>
                <c:pt idx="62">
                  <c:v>0.89019936739932748</c:v>
                </c:pt>
                <c:pt idx="63">
                  <c:v>0.92573602001648392</c:v>
                </c:pt>
                <c:pt idx="64">
                  <c:v>0.32744303540093822</c:v>
                </c:pt>
                <c:pt idx="65">
                  <c:v>0.43324656059267003</c:v>
                </c:pt>
                <c:pt idx="66">
                  <c:v>0.43554843819001687</c:v>
                </c:pt>
                <c:pt idx="67">
                  <c:v>0.33445551140466701</c:v>
                </c:pt>
                <c:pt idx="68">
                  <c:v>0.32367733819410199</c:v>
                </c:pt>
                <c:pt idx="69">
                  <c:v>0.44308959720656282</c:v>
                </c:pt>
                <c:pt idx="70">
                  <c:v>0.43115141759626568</c:v>
                </c:pt>
                <c:pt idx="71">
                  <c:v>0.32726056819083171</c:v>
                </c:pt>
                <c:pt idx="72">
                  <c:v>0.31247571181738742</c:v>
                </c:pt>
                <c:pt idx="73">
                  <c:v>0.50796796322101723</c:v>
                </c:pt>
                <c:pt idx="74">
                  <c:v>0.51453055900055911</c:v>
                </c:pt>
                <c:pt idx="75">
                  <c:v>0.30737307959934701</c:v>
                </c:pt>
                <c:pt idx="76">
                  <c:v>0.31001925939926878</c:v>
                </c:pt>
                <c:pt idx="77">
                  <c:v>0.49378095361171292</c:v>
                </c:pt>
                <c:pt idx="78">
                  <c:v>0.52326694460352885</c:v>
                </c:pt>
                <c:pt idx="79">
                  <c:v>0.31287461080355572</c:v>
                </c:pt>
                <c:pt idx="80">
                  <c:v>0.50962315377546474</c:v>
                </c:pt>
                <c:pt idx="81">
                  <c:v>0.33591219503432512</c:v>
                </c:pt>
                <c:pt idx="82">
                  <c:v>0.3334471251931973</c:v>
                </c:pt>
                <c:pt idx="83">
                  <c:v>0.52058832177426662</c:v>
                </c:pt>
                <c:pt idx="84">
                  <c:v>0.51209177781129256</c:v>
                </c:pt>
                <c:pt idx="85">
                  <c:v>0.33518734816461798</c:v>
                </c:pt>
                <c:pt idx="86">
                  <c:v>0.33614918219391249</c:v>
                </c:pt>
                <c:pt idx="87">
                  <c:v>0.51934679658152161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B1-4ECA-A801-5CA3C700ECD7}"/>
            </c:ext>
          </c:extLst>
        </c:ser>
        <c:ser>
          <c:idx val="3"/>
          <c:order val="1"/>
          <c:tx>
            <c:strRef>
              <c:f>'Pure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Decorrelation'!$AO$3:$AO$290</c:f>
              <c:numCache>
                <c:formatCode>General</c:formatCode>
                <c:ptCount val="288"/>
                <c:pt idx="0">
                  <c:v>0.4428832019912079</c:v>
                </c:pt>
                <c:pt idx="1">
                  <c:v>0.82446117158979182</c:v>
                </c:pt>
                <c:pt idx="2">
                  <c:v>0.9265440487943124</c:v>
                </c:pt>
                <c:pt idx="3">
                  <c:v>0.44181125998729842</c:v>
                </c:pt>
                <c:pt idx="4">
                  <c:v>0.35113776400685309</c:v>
                </c:pt>
                <c:pt idx="5">
                  <c:v>1.053404205990955</c:v>
                </c:pt>
                <c:pt idx="6">
                  <c:v>0.90225561979459601</c:v>
                </c:pt>
                <c:pt idx="7">
                  <c:v>0.36552026838180612</c:v>
                </c:pt>
                <c:pt idx="8">
                  <c:v>0.34100015460280703</c:v>
                </c:pt>
                <c:pt idx="9">
                  <c:v>0.81000040739891122</c:v>
                </c:pt>
                <c:pt idx="10">
                  <c:v>0.94287014938890934</c:v>
                </c:pt>
                <c:pt idx="11">
                  <c:v>0.34100067300023512</c:v>
                </c:pt>
                <c:pt idx="12">
                  <c:v>0.40623628600733352</c:v>
                </c:pt>
                <c:pt idx="13">
                  <c:v>0.6461061319918372</c:v>
                </c:pt>
                <c:pt idx="14">
                  <c:v>0.72161492721061227</c:v>
                </c:pt>
                <c:pt idx="15">
                  <c:v>0.3094154204125516</c:v>
                </c:pt>
                <c:pt idx="16">
                  <c:v>0.43284819381078699</c:v>
                </c:pt>
                <c:pt idx="17">
                  <c:v>0.92318362779333252</c:v>
                </c:pt>
                <c:pt idx="18">
                  <c:v>0.8962748401914723</c:v>
                </c:pt>
                <c:pt idx="19">
                  <c:v>0.41917769820429379</c:v>
                </c:pt>
                <c:pt idx="20">
                  <c:v>0.39234217000193888</c:v>
                </c:pt>
                <c:pt idx="21">
                  <c:v>0.711640567809809</c:v>
                </c:pt>
                <c:pt idx="22">
                  <c:v>0.79687910239445048</c:v>
                </c:pt>
                <c:pt idx="23">
                  <c:v>0.35632985859410837</c:v>
                </c:pt>
                <c:pt idx="24">
                  <c:v>0.32275509820319709</c:v>
                </c:pt>
                <c:pt idx="25">
                  <c:v>0.80705247301375493</c:v>
                </c:pt>
                <c:pt idx="26">
                  <c:v>0.72778958500712176</c:v>
                </c:pt>
                <c:pt idx="27">
                  <c:v>0.36588423959328792</c:v>
                </c:pt>
                <c:pt idx="28">
                  <c:v>0.34400698378449313</c:v>
                </c:pt>
                <c:pt idx="29">
                  <c:v>0.76311144381179474</c:v>
                </c:pt>
                <c:pt idx="30">
                  <c:v>0.72335079678450709</c:v>
                </c:pt>
                <c:pt idx="31">
                  <c:v>0.3434809935919475</c:v>
                </c:pt>
                <c:pt idx="32">
                  <c:v>0.93752624798798934</c:v>
                </c:pt>
                <c:pt idx="33">
                  <c:v>0.84301781340036541</c:v>
                </c:pt>
                <c:pt idx="34">
                  <c:v>5.5806950668047648</c:v>
                </c:pt>
                <c:pt idx="35">
                  <c:v>0.6137764992250595</c:v>
                </c:pt>
                <c:pt idx="36">
                  <c:v>0.65944960939232256</c:v>
                </c:pt>
                <c:pt idx="37">
                  <c:v>5.3090492776071194</c:v>
                </c:pt>
                <c:pt idx="38">
                  <c:v>0.64328046520822679</c:v>
                </c:pt>
                <c:pt idx="39">
                  <c:v>1.0212961861921941</c:v>
                </c:pt>
                <c:pt idx="40">
                  <c:v>0.92198615419329144</c:v>
                </c:pt>
                <c:pt idx="41">
                  <c:v>0.71368576579261567</c:v>
                </c:pt>
                <c:pt idx="42">
                  <c:v>4.0974508036044428</c:v>
                </c:pt>
                <c:pt idx="43">
                  <c:v>0.56903290680493224</c:v>
                </c:pt>
                <c:pt idx="44">
                  <c:v>0.65919387759640813</c:v>
                </c:pt>
                <c:pt idx="45">
                  <c:v>5.2990272833791092</c:v>
                </c:pt>
                <c:pt idx="46">
                  <c:v>0.61778476518229586</c:v>
                </c:pt>
                <c:pt idx="47">
                  <c:v>0.97635416039847767</c:v>
                </c:pt>
                <c:pt idx="48">
                  <c:v>0.91979797639651228</c:v>
                </c:pt>
                <c:pt idx="49">
                  <c:v>0.71176820981199851</c:v>
                </c:pt>
                <c:pt idx="50">
                  <c:v>5.0900587295938751</c:v>
                </c:pt>
                <c:pt idx="51">
                  <c:v>0.57867673479486259</c:v>
                </c:pt>
                <c:pt idx="52">
                  <c:v>0.63622951741563161</c:v>
                </c:pt>
                <c:pt idx="53">
                  <c:v>5.0621723938034844</c:v>
                </c:pt>
                <c:pt idx="54">
                  <c:v>0.60970178939169273</c:v>
                </c:pt>
                <c:pt idx="55">
                  <c:v>0.91752804900170304</c:v>
                </c:pt>
                <c:pt idx="56">
                  <c:v>0.84547844141488893</c:v>
                </c:pt>
                <c:pt idx="57">
                  <c:v>0.7029032160004135</c:v>
                </c:pt>
                <c:pt idx="58">
                  <c:v>4.0955309767974537</c:v>
                </c:pt>
                <c:pt idx="59">
                  <c:v>0.5666082426090725</c:v>
                </c:pt>
                <c:pt idx="60">
                  <c:v>0.62976931059383789</c:v>
                </c:pt>
                <c:pt idx="61">
                  <c:v>4.4696978751977436</c:v>
                </c:pt>
                <c:pt idx="62">
                  <c:v>0.60566558658611025</c:v>
                </c:pt>
                <c:pt idx="63">
                  <c:v>0.90943346419371662</c:v>
                </c:pt>
                <c:pt idx="64">
                  <c:v>0.38939602079335589</c:v>
                </c:pt>
                <c:pt idx="65">
                  <c:v>0.82324022960383447</c:v>
                </c:pt>
                <c:pt idx="66">
                  <c:v>0.9271991424029693</c:v>
                </c:pt>
                <c:pt idx="67">
                  <c:v>0.36522623478667809</c:v>
                </c:pt>
                <c:pt idx="68">
                  <c:v>0.32779684819397509</c:v>
                </c:pt>
                <c:pt idx="69">
                  <c:v>0.58803588219452652</c:v>
                </c:pt>
                <c:pt idx="70">
                  <c:v>0.63353680641739629</c:v>
                </c:pt>
                <c:pt idx="71">
                  <c:v>0.3209019060130231</c:v>
                </c:pt>
                <c:pt idx="72">
                  <c:v>0.32016166879329833</c:v>
                </c:pt>
                <c:pt idx="73">
                  <c:v>0.81517674739588986</c:v>
                </c:pt>
                <c:pt idx="74">
                  <c:v>0.89460307061672206</c:v>
                </c:pt>
                <c:pt idx="75">
                  <c:v>0.32878384441137309</c:v>
                </c:pt>
                <c:pt idx="76">
                  <c:v>0.34601344038965182</c:v>
                </c:pt>
                <c:pt idx="77">
                  <c:v>0.86691502980538648</c:v>
                </c:pt>
                <c:pt idx="78">
                  <c:v>0.94383460860117341</c:v>
                </c:pt>
                <c:pt idx="79">
                  <c:v>0.32284830940770909</c:v>
                </c:pt>
                <c:pt idx="80">
                  <c:v>0.94561432001064527</c:v>
                </c:pt>
                <c:pt idx="81">
                  <c:v>0.37504114400944671</c:v>
                </c:pt>
                <c:pt idx="82">
                  <c:v>0.38280712860869243</c:v>
                </c:pt>
                <c:pt idx="83">
                  <c:v>0.83595472660963421</c:v>
                </c:pt>
                <c:pt idx="84">
                  <c:v>0.88228608740027992</c:v>
                </c:pt>
                <c:pt idx="85">
                  <c:v>0.34668135279789569</c:v>
                </c:pt>
                <c:pt idx="86">
                  <c:v>0.33692436498240569</c:v>
                </c:pt>
                <c:pt idx="87">
                  <c:v>0.79595701260259377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B1-4ECA-A801-5CA3C700ECD7}"/>
            </c:ext>
          </c:extLst>
        </c:ser>
        <c:ser>
          <c:idx val="5"/>
          <c:order val="2"/>
          <c:tx>
            <c:strRef>
              <c:f>'Pure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Decorrelation'!$AQ$3:$AQ$290</c:f>
              <c:numCache>
                <c:formatCode>General</c:formatCode>
                <c:ptCount val="288"/>
                <c:pt idx="0">
                  <c:v>0.32795445841038601</c:v>
                </c:pt>
                <c:pt idx="1">
                  <c:v>0.60699256543302904</c:v>
                </c:pt>
                <c:pt idx="2">
                  <c:v>0.52297607818618419</c:v>
                </c:pt>
                <c:pt idx="3">
                  <c:v>0.34683228797512122</c:v>
                </c:pt>
                <c:pt idx="4">
                  <c:v>0.32565275441156699</c:v>
                </c:pt>
                <c:pt idx="5">
                  <c:v>0.62352055179653687</c:v>
                </c:pt>
                <c:pt idx="6">
                  <c:v>0.58240008541615684</c:v>
                </c:pt>
                <c:pt idx="7">
                  <c:v>0.3603693507844582</c:v>
                </c:pt>
                <c:pt idx="8">
                  <c:v>0.29872832439141339</c:v>
                </c:pt>
                <c:pt idx="9">
                  <c:v>0.38259963820455589</c:v>
                </c:pt>
                <c:pt idx="10">
                  <c:v>0.38682411919580773</c:v>
                </c:pt>
                <c:pt idx="11">
                  <c:v>0.29323547419626272</c:v>
                </c:pt>
                <c:pt idx="12">
                  <c:v>0.30513152040075509</c:v>
                </c:pt>
                <c:pt idx="13">
                  <c:v>0.38209336642175912</c:v>
                </c:pt>
                <c:pt idx="14">
                  <c:v>0.37294394898926841</c:v>
                </c:pt>
                <c:pt idx="15">
                  <c:v>0.30566160340094928</c:v>
                </c:pt>
                <c:pt idx="16">
                  <c:v>0.34223062117816883</c:v>
                </c:pt>
                <c:pt idx="17">
                  <c:v>0.51320865818997841</c:v>
                </c:pt>
                <c:pt idx="18">
                  <c:v>0.56477629515575245</c:v>
                </c:pt>
                <c:pt idx="19">
                  <c:v>0.371371223218739</c:v>
                </c:pt>
                <c:pt idx="20">
                  <c:v>0.30919861062429838</c:v>
                </c:pt>
                <c:pt idx="21">
                  <c:v>0.37732134460238742</c:v>
                </c:pt>
                <c:pt idx="22">
                  <c:v>0.35939104775898162</c:v>
                </c:pt>
                <c:pt idx="23">
                  <c:v>0.31145227599190539</c:v>
                </c:pt>
                <c:pt idx="24">
                  <c:v>0.31809456221526478</c:v>
                </c:pt>
                <c:pt idx="25">
                  <c:v>0.374891041405499</c:v>
                </c:pt>
                <c:pt idx="26">
                  <c:v>0.37072288962081068</c:v>
                </c:pt>
                <c:pt idx="27">
                  <c:v>0.31858598842518399</c:v>
                </c:pt>
                <c:pt idx="28">
                  <c:v>0.32128272560657928</c:v>
                </c:pt>
                <c:pt idx="29">
                  <c:v>0.36276444820687181</c:v>
                </c:pt>
                <c:pt idx="30">
                  <c:v>0.37229649559594691</c:v>
                </c:pt>
                <c:pt idx="31">
                  <c:v>0.31483826440526169</c:v>
                </c:pt>
                <c:pt idx="32">
                  <c:v>0.75558137699263173</c:v>
                </c:pt>
                <c:pt idx="33">
                  <c:v>0.82346538319252427</c:v>
                </c:pt>
                <c:pt idx="34">
                  <c:v>1.8253297180170189</c:v>
                </c:pt>
                <c:pt idx="35">
                  <c:v>0.45727103083627302</c:v>
                </c:pt>
                <c:pt idx="36">
                  <c:v>0.45951158179668711</c:v>
                </c:pt>
                <c:pt idx="37">
                  <c:v>1.820594036579132</c:v>
                </c:pt>
                <c:pt idx="38">
                  <c:v>0.74232983299298216</c:v>
                </c:pt>
                <c:pt idx="39">
                  <c:v>0.72750230118399484</c:v>
                </c:pt>
                <c:pt idx="40">
                  <c:v>0.7588560045696795</c:v>
                </c:pt>
                <c:pt idx="41">
                  <c:v>0.81984543319558723</c:v>
                </c:pt>
                <c:pt idx="42">
                  <c:v>1.7909634970128541</c:v>
                </c:pt>
                <c:pt idx="43">
                  <c:v>0.45100892776390539</c:v>
                </c:pt>
                <c:pt idx="44">
                  <c:v>0.45121558781247578</c:v>
                </c:pt>
                <c:pt idx="45">
                  <c:v>1.8271268059732391</c:v>
                </c:pt>
                <c:pt idx="46">
                  <c:v>0.74019730521831661</c:v>
                </c:pt>
                <c:pt idx="47">
                  <c:v>0.72826458880444989</c:v>
                </c:pt>
                <c:pt idx="48">
                  <c:v>0.75431266261730345</c:v>
                </c:pt>
                <c:pt idx="49">
                  <c:v>0.82174983059521767</c:v>
                </c:pt>
                <c:pt idx="50">
                  <c:v>1.797864644625224</c:v>
                </c:pt>
                <c:pt idx="51">
                  <c:v>0.45018204099033032</c:v>
                </c:pt>
                <c:pt idx="52">
                  <c:v>0.45089505922514939</c:v>
                </c:pt>
                <c:pt idx="53">
                  <c:v>1.831759851402603</c:v>
                </c:pt>
                <c:pt idx="54">
                  <c:v>0.74128327280050144</c:v>
                </c:pt>
                <c:pt idx="55">
                  <c:v>0.73299913100199776</c:v>
                </c:pt>
                <c:pt idx="56">
                  <c:v>0.76220086799003184</c:v>
                </c:pt>
                <c:pt idx="57">
                  <c:v>0.82090555499307816</c:v>
                </c:pt>
                <c:pt idx="58">
                  <c:v>1.7832442648010329</c:v>
                </c:pt>
                <c:pt idx="59">
                  <c:v>0.4585981974028982</c:v>
                </c:pt>
                <c:pt idx="60">
                  <c:v>0.45607918322784818</c:v>
                </c:pt>
                <c:pt idx="61">
                  <c:v>1.813639054005034</c:v>
                </c:pt>
                <c:pt idx="62">
                  <c:v>0.73782038142671813</c:v>
                </c:pt>
                <c:pt idx="63">
                  <c:v>0.73368585337884729</c:v>
                </c:pt>
                <c:pt idx="64">
                  <c:v>0.30627765122335399</c:v>
                </c:pt>
                <c:pt idx="65">
                  <c:v>0.39096493379911401</c:v>
                </c:pt>
                <c:pt idx="66">
                  <c:v>0.40299447482684619</c:v>
                </c:pt>
                <c:pt idx="67">
                  <c:v>0.30189079160336407</c:v>
                </c:pt>
                <c:pt idx="68">
                  <c:v>0.30315308220451698</c:v>
                </c:pt>
                <c:pt idx="69">
                  <c:v>0.39600296496646481</c:v>
                </c:pt>
                <c:pt idx="70">
                  <c:v>0.38766988281859083</c:v>
                </c:pt>
                <c:pt idx="71">
                  <c:v>0.30001685679890222</c:v>
                </c:pt>
                <c:pt idx="72">
                  <c:v>0.28981445300159969</c:v>
                </c:pt>
                <c:pt idx="73">
                  <c:v>0.51529693058691917</c:v>
                </c:pt>
                <c:pt idx="74">
                  <c:v>0.48869934140238908</c:v>
                </c:pt>
                <c:pt idx="75">
                  <c:v>0.30459174778079612</c:v>
                </c:pt>
                <c:pt idx="76">
                  <c:v>0.29117110759252679</c:v>
                </c:pt>
                <c:pt idx="77">
                  <c:v>0.49894700220320382</c:v>
                </c:pt>
                <c:pt idx="78">
                  <c:v>0.49486878842581061</c:v>
                </c:pt>
                <c:pt idx="79">
                  <c:v>0.29516493659466497</c:v>
                </c:pt>
                <c:pt idx="80">
                  <c:v>0.50835011859890078</c:v>
                </c:pt>
                <c:pt idx="81">
                  <c:v>0.32376679220469662</c:v>
                </c:pt>
                <c:pt idx="82">
                  <c:v>0.32325406759046021</c:v>
                </c:pt>
                <c:pt idx="83">
                  <c:v>0.51625658920966089</c:v>
                </c:pt>
                <c:pt idx="84">
                  <c:v>0.50987868603551756</c:v>
                </c:pt>
                <c:pt idx="85">
                  <c:v>0.32078622358385472</c:v>
                </c:pt>
                <c:pt idx="86">
                  <c:v>0.32579447680618612</c:v>
                </c:pt>
                <c:pt idx="87">
                  <c:v>0.51856977519346403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B1-4ECA-A801-5CA3C700ECD7}"/>
            </c:ext>
          </c:extLst>
        </c:ser>
        <c:ser>
          <c:idx val="7"/>
          <c:order val="3"/>
          <c:tx>
            <c:strRef>
              <c:f>'Pure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Decorrelation'!$AS$3:$AS$290</c:f>
              <c:numCache>
                <c:formatCode>General</c:formatCode>
                <c:ptCount val="288"/>
                <c:pt idx="0">
                  <c:v>0.31074072076007719</c:v>
                </c:pt>
                <c:pt idx="1">
                  <c:v>0.48265040082624178</c:v>
                </c:pt>
                <c:pt idx="2">
                  <c:v>0.39327462505316357</c:v>
                </c:pt>
                <c:pt idx="3">
                  <c:v>0.3315651918528601</c:v>
                </c:pt>
                <c:pt idx="4">
                  <c:v>0.30070660480996592</c:v>
                </c:pt>
                <c:pt idx="5">
                  <c:v>0.4558732811594382</c:v>
                </c:pt>
                <c:pt idx="6">
                  <c:v>0.4201824788353406</c:v>
                </c:pt>
                <c:pt idx="7">
                  <c:v>0.36151718575274572</c:v>
                </c:pt>
                <c:pt idx="8">
                  <c:v>0.28133149441564448</c:v>
                </c:pt>
                <c:pt idx="9">
                  <c:v>0.30246786122443148</c:v>
                </c:pt>
                <c:pt idx="10">
                  <c:v>0.29666772184427831</c:v>
                </c:pt>
                <c:pt idx="11">
                  <c:v>0.28808099679881699</c:v>
                </c:pt>
                <c:pt idx="12">
                  <c:v>0.2917119980091229</c:v>
                </c:pt>
                <c:pt idx="13">
                  <c:v>0.30636405030963942</c:v>
                </c:pt>
                <c:pt idx="14">
                  <c:v>0.29753088735742489</c:v>
                </c:pt>
                <c:pt idx="15">
                  <c:v>0.29365085478639219</c:v>
                </c:pt>
                <c:pt idx="16">
                  <c:v>0.32358115556417028</c:v>
                </c:pt>
                <c:pt idx="17">
                  <c:v>0.41083318307064481</c:v>
                </c:pt>
                <c:pt idx="18">
                  <c:v>0.45328863882459702</c:v>
                </c:pt>
                <c:pt idx="19">
                  <c:v>0.33686603520764041</c:v>
                </c:pt>
                <c:pt idx="20">
                  <c:v>0.28314682757481929</c:v>
                </c:pt>
                <c:pt idx="21">
                  <c:v>0.29511988314334298</c:v>
                </c:pt>
                <c:pt idx="22">
                  <c:v>0.29451718798372889</c:v>
                </c:pt>
                <c:pt idx="23">
                  <c:v>0.28300907602533693</c:v>
                </c:pt>
                <c:pt idx="24">
                  <c:v>0.28654249258106568</c:v>
                </c:pt>
                <c:pt idx="25">
                  <c:v>0.30513257998973131</c:v>
                </c:pt>
                <c:pt idx="26">
                  <c:v>0.30001248520566148</c:v>
                </c:pt>
                <c:pt idx="27">
                  <c:v>0.2918344111763872</c:v>
                </c:pt>
                <c:pt idx="28">
                  <c:v>0.29219792080111801</c:v>
                </c:pt>
                <c:pt idx="29">
                  <c:v>0.2919838858069852</c:v>
                </c:pt>
                <c:pt idx="30">
                  <c:v>0.2949810303980484</c:v>
                </c:pt>
                <c:pt idx="31">
                  <c:v>0.28328632075572391</c:v>
                </c:pt>
                <c:pt idx="32">
                  <c:v>0.56681839234661313</c:v>
                </c:pt>
                <c:pt idx="33">
                  <c:v>0.56374775756848972</c:v>
                </c:pt>
                <c:pt idx="34">
                  <c:v>0.5966856174753048</c:v>
                </c:pt>
                <c:pt idx="35">
                  <c:v>0.48307126736035572</c:v>
                </c:pt>
                <c:pt idx="36">
                  <c:v>0.48479522975394501</c:v>
                </c:pt>
                <c:pt idx="37">
                  <c:v>0.58631520314374941</c:v>
                </c:pt>
                <c:pt idx="38">
                  <c:v>0.56396384189138193</c:v>
                </c:pt>
                <c:pt idx="39">
                  <c:v>0.56382255222415556</c:v>
                </c:pt>
                <c:pt idx="40">
                  <c:v>0.56876271800138056</c:v>
                </c:pt>
                <c:pt idx="41">
                  <c:v>0.55963072180747986</c:v>
                </c:pt>
                <c:pt idx="42">
                  <c:v>0.58714385242201383</c:v>
                </c:pt>
                <c:pt idx="43">
                  <c:v>0.48064498581225051</c:v>
                </c:pt>
                <c:pt idx="44">
                  <c:v>0.47605915078893302</c:v>
                </c:pt>
                <c:pt idx="45">
                  <c:v>0.58545747079188004</c:v>
                </c:pt>
                <c:pt idx="46">
                  <c:v>0.56236638815607876</c:v>
                </c:pt>
                <c:pt idx="47">
                  <c:v>0.56414392594015228</c:v>
                </c:pt>
                <c:pt idx="48">
                  <c:v>0.566202217375394</c:v>
                </c:pt>
                <c:pt idx="49">
                  <c:v>0.56490410257829349</c:v>
                </c:pt>
                <c:pt idx="50">
                  <c:v>0.58884928103070711</c:v>
                </c:pt>
                <c:pt idx="51">
                  <c:v>0.47684221836971119</c:v>
                </c:pt>
                <c:pt idx="52">
                  <c:v>0.48103846181184051</c:v>
                </c:pt>
                <c:pt idx="53">
                  <c:v>0.59117778039071711</c:v>
                </c:pt>
                <c:pt idx="54">
                  <c:v>0.56541028318461029</c:v>
                </c:pt>
                <c:pt idx="55">
                  <c:v>0.56678449165774514</c:v>
                </c:pt>
                <c:pt idx="56">
                  <c:v>0.56634597775992002</c:v>
                </c:pt>
                <c:pt idx="57">
                  <c:v>0.564604097022675</c:v>
                </c:pt>
                <c:pt idx="58">
                  <c:v>0.59365084843011573</c:v>
                </c:pt>
                <c:pt idx="59">
                  <c:v>0.48753133859718217</c:v>
                </c:pt>
                <c:pt idx="60">
                  <c:v>0.48089312936645001</c:v>
                </c:pt>
                <c:pt idx="61">
                  <c:v>0.5958052731817588</c:v>
                </c:pt>
                <c:pt idx="62">
                  <c:v>0.5573108685901389</c:v>
                </c:pt>
                <c:pt idx="63">
                  <c:v>0.56249785601394253</c:v>
                </c:pt>
                <c:pt idx="64">
                  <c:v>0.28907813838450241</c:v>
                </c:pt>
                <c:pt idx="65">
                  <c:v>0.30260089699877418</c:v>
                </c:pt>
                <c:pt idx="66">
                  <c:v>0.30350900840712708</c:v>
                </c:pt>
                <c:pt idx="67">
                  <c:v>0.29358736278954889</c:v>
                </c:pt>
                <c:pt idx="68">
                  <c:v>0.28442303221672771</c:v>
                </c:pt>
                <c:pt idx="69">
                  <c:v>0.30326382818166159</c:v>
                </c:pt>
                <c:pt idx="70">
                  <c:v>0.30387806199723849</c:v>
                </c:pt>
                <c:pt idx="71">
                  <c:v>0.2915116991731338</c:v>
                </c:pt>
                <c:pt idx="72">
                  <c:v>0.29275986703578383</c:v>
                </c:pt>
                <c:pt idx="73">
                  <c:v>0.31398133463226258</c:v>
                </c:pt>
                <c:pt idx="74">
                  <c:v>0.303322937421035</c:v>
                </c:pt>
                <c:pt idx="75">
                  <c:v>0.30731445606797941</c:v>
                </c:pt>
                <c:pt idx="76">
                  <c:v>0.29309889803407713</c:v>
                </c:pt>
                <c:pt idx="77">
                  <c:v>0.31146886168280619</c:v>
                </c:pt>
                <c:pt idx="78">
                  <c:v>0.31650980580598109</c:v>
                </c:pt>
                <c:pt idx="79">
                  <c:v>0.29470698436489318</c:v>
                </c:pt>
                <c:pt idx="80">
                  <c:v>0.30991935502970591</c:v>
                </c:pt>
                <c:pt idx="81">
                  <c:v>0.2959439920610748</c:v>
                </c:pt>
                <c:pt idx="82">
                  <c:v>0.29556624003453169</c:v>
                </c:pt>
                <c:pt idx="83">
                  <c:v>0.31599202180514108</c:v>
                </c:pt>
                <c:pt idx="84">
                  <c:v>0.30917967003770169</c:v>
                </c:pt>
                <c:pt idx="85">
                  <c:v>0.29337242438923561</c:v>
                </c:pt>
                <c:pt idx="86">
                  <c:v>0.29754915398079901</c:v>
                </c:pt>
                <c:pt idx="87">
                  <c:v>0.31255670359823851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EB1-4ECA-A801-5CA3C700ECD7}"/>
            </c:ext>
          </c:extLst>
        </c:ser>
        <c:ser>
          <c:idx val="9"/>
          <c:order val="4"/>
          <c:tx>
            <c:strRef>
              <c:f>'Pure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Decorrelation'!$AU$3:$AU$290</c:f>
              <c:numCache>
                <c:formatCode>General</c:formatCode>
                <c:ptCount val="288"/>
                <c:pt idx="0">
                  <c:v>0.55589468681719156</c:v>
                </c:pt>
                <c:pt idx="1">
                  <c:v>1.6286012608208691</c:v>
                </c:pt>
                <c:pt idx="2">
                  <c:v>1.6362344889901581</c:v>
                </c:pt>
                <c:pt idx="3">
                  <c:v>0.57231962600490083</c:v>
                </c:pt>
                <c:pt idx="4">
                  <c:v>0.54933502799831335</c:v>
                </c:pt>
                <c:pt idx="5">
                  <c:v>1.616155293025076</c:v>
                </c:pt>
                <c:pt idx="6">
                  <c:v>1.6281561087816949</c:v>
                </c:pt>
                <c:pt idx="7">
                  <c:v>0.57014390822732819</c:v>
                </c:pt>
                <c:pt idx="8">
                  <c:v>0.55168265340616929</c:v>
                </c:pt>
                <c:pt idx="9">
                  <c:v>1.5479803499649281</c:v>
                </c:pt>
                <c:pt idx="10">
                  <c:v>1.559088509390131</c:v>
                </c:pt>
                <c:pt idx="11">
                  <c:v>0.55796522838063534</c:v>
                </c:pt>
                <c:pt idx="12">
                  <c:v>0.55383243121905257</c:v>
                </c:pt>
                <c:pt idx="13">
                  <c:v>1.55585975459544</c:v>
                </c:pt>
                <c:pt idx="14">
                  <c:v>1.5615028584026731</c:v>
                </c:pt>
                <c:pt idx="15">
                  <c:v>0.57183158536208789</c:v>
                </c:pt>
                <c:pt idx="16">
                  <c:v>0.59097045579692353</c:v>
                </c:pt>
                <c:pt idx="17">
                  <c:v>1.547372176032513</c:v>
                </c:pt>
                <c:pt idx="18">
                  <c:v>1.5881185319973159</c:v>
                </c:pt>
                <c:pt idx="19">
                  <c:v>0.56924961720360445</c:v>
                </c:pt>
                <c:pt idx="20">
                  <c:v>0.57758715882664546</c:v>
                </c:pt>
                <c:pt idx="21">
                  <c:v>1.481248473818414</c:v>
                </c:pt>
                <c:pt idx="22">
                  <c:v>1.5080146525986491</c:v>
                </c:pt>
                <c:pt idx="23">
                  <c:v>0.56930143964709712</c:v>
                </c:pt>
                <c:pt idx="24">
                  <c:v>0.56569799097487705</c:v>
                </c:pt>
                <c:pt idx="25">
                  <c:v>1.5021567380288621</c:v>
                </c:pt>
                <c:pt idx="26">
                  <c:v>1.5674816317972731</c:v>
                </c:pt>
                <c:pt idx="27">
                  <c:v>0.56361375519772994</c:v>
                </c:pt>
                <c:pt idx="28">
                  <c:v>0.57084777738200498</c:v>
                </c:pt>
                <c:pt idx="29">
                  <c:v>1.4671786003978919</c:v>
                </c:pt>
                <c:pt idx="30">
                  <c:v>1.5097192416084</c:v>
                </c:pt>
                <c:pt idx="31">
                  <c:v>0.56330584981478748</c:v>
                </c:pt>
                <c:pt idx="32">
                  <c:v>1.813806252810173</c:v>
                </c:pt>
                <c:pt idx="33">
                  <c:v>1.774169734551106</c:v>
                </c:pt>
                <c:pt idx="34">
                  <c:v>19.230491385981441</c:v>
                </c:pt>
                <c:pt idx="35">
                  <c:v>0.85219483257969841</c:v>
                </c:pt>
                <c:pt idx="36">
                  <c:v>0.87588566818740221</c:v>
                </c:pt>
                <c:pt idx="37">
                  <c:v>18.584355652995871</c:v>
                </c:pt>
                <c:pt idx="38">
                  <c:v>1.72229469420854</c:v>
                </c:pt>
                <c:pt idx="39">
                  <c:v>1.786602917988785</c:v>
                </c:pt>
                <c:pt idx="40">
                  <c:v>1.804556609399151</c:v>
                </c:pt>
                <c:pt idx="41">
                  <c:v>1.7320844844332901</c:v>
                </c:pt>
                <c:pt idx="42">
                  <c:v>19.25611441538204</c:v>
                </c:pt>
                <c:pt idx="43">
                  <c:v>0.8030605738167651</c:v>
                </c:pt>
                <c:pt idx="44">
                  <c:v>0.82494887920329352</c:v>
                </c:pt>
                <c:pt idx="45">
                  <c:v>18.872499392204919</c:v>
                </c:pt>
                <c:pt idx="46">
                  <c:v>1.6619294386240651</c:v>
                </c:pt>
                <c:pt idx="47">
                  <c:v>1.7223471642239021</c:v>
                </c:pt>
                <c:pt idx="48">
                  <c:v>1.752360562398098</c:v>
                </c:pt>
                <c:pt idx="49">
                  <c:v>1.7149925552075731</c:v>
                </c:pt>
                <c:pt idx="50">
                  <c:v>18.838299349974839</c:v>
                </c:pt>
                <c:pt idx="51">
                  <c:v>0.7952375609776936</c:v>
                </c:pt>
                <c:pt idx="52">
                  <c:v>0.82927272102097049</c:v>
                </c:pt>
                <c:pt idx="53">
                  <c:v>18.42088377799373</c:v>
                </c:pt>
                <c:pt idx="54">
                  <c:v>1.6604242334025909</c:v>
                </c:pt>
                <c:pt idx="55">
                  <c:v>1.743123351200484</c:v>
                </c:pt>
                <c:pt idx="56">
                  <c:v>1.793988367228303</c:v>
                </c:pt>
                <c:pt idx="57">
                  <c:v>1.7715842557838191</c:v>
                </c:pt>
                <c:pt idx="58">
                  <c:v>19.220952306990512</c:v>
                </c:pt>
                <c:pt idx="59">
                  <c:v>0.80873771181795751</c:v>
                </c:pt>
                <c:pt idx="60">
                  <c:v>0.8336549279978499</c:v>
                </c:pt>
                <c:pt idx="61">
                  <c:v>18.523311822977849</c:v>
                </c:pt>
                <c:pt idx="62">
                  <c:v>1.673570635414217</c:v>
                </c:pt>
                <c:pt idx="63">
                  <c:v>1.7504608191782609</c:v>
                </c:pt>
                <c:pt idx="64">
                  <c:v>0.54310073577798901</c:v>
                </c:pt>
                <c:pt idx="65">
                  <c:v>1.6109219893929549</c:v>
                </c:pt>
                <c:pt idx="66">
                  <c:v>1.561943211604375</c:v>
                </c:pt>
                <c:pt idx="67">
                  <c:v>0.5440793408080935</c:v>
                </c:pt>
                <c:pt idx="68">
                  <c:v>0.53731827319134029</c:v>
                </c:pt>
                <c:pt idx="69">
                  <c:v>1.5942061241948979</c:v>
                </c:pt>
                <c:pt idx="70">
                  <c:v>1.560846182366368</c:v>
                </c:pt>
                <c:pt idx="71">
                  <c:v>0.53751109619624915</c:v>
                </c:pt>
                <c:pt idx="72">
                  <c:v>0.44033597358502452</c:v>
                </c:pt>
                <c:pt idx="73">
                  <c:v>2.3541173002333382</c:v>
                </c:pt>
                <c:pt idx="74">
                  <c:v>2.3410997702041638</c:v>
                </c:pt>
                <c:pt idx="75">
                  <c:v>0.43331856478471309</c:v>
                </c:pt>
                <c:pt idx="76">
                  <c:v>0.43656202518614012</c:v>
                </c:pt>
                <c:pt idx="77">
                  <c:v>2.3540546086034739</c:v>
                </c:pt>
                <c:pt idx="78">
                  <c:v>2.353240886016283</c:v>
                </c:pt>
                <c:pt idx="79">
                  <c:v>0.42504790199454873</c:v>
                </c:pt>
                <c:pt idx="80">
                  <c:v>2.233705609617755</c:v>
                </c:pt>
                <c:pt idx="81">
                  <c:v>0.46677035117754712</c:v>
                </c:pt>
                <c:pt idx="82">
                  <c:v>0.46561905982671298</c:v>
                </c:pt>
                <c:pt idx="83">
                  <c:v>2.2361268116161228</c:v>
                </c:pt>
                <c:pt idx="84">
                  <c:v>2.1827027370105498</c:v>
                </c:pt>
                <c:pt idx="85">
                  <c:v>0.459667624195572</c:v>
                </c:pt>
                <c:pt idx="86">
                  <c:v>0.46341362982057033</c:v>
                </c:pt>
                <c:pt idx="87">
                  <c:v>2.1368226436199622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EB1-4ECA-A801-5CA3C700E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Decorrelation'!$N$978:$S$978</c:f>
              <c:numCache>
                <c:formatCode>0%</c:formatCode>
                <c:ptCount val="6"/>
                <c:pt idx="0">
                  <c:v>-3.3348491620446894</c:v>
                </c:pt>
                <c:pt idx="1">
                  <c:v>-3.3369249274831945</c:v>
                </c:pt>
                <c:pt idx="2">
                  <c:v>-6.0141657193191893</c:v>
                </c:pt>
                <c:pt idx="3">
                  <c:v>-3.641165548293043</c:v>
                </c:pt>
                <c:pt idx="4">
                  <c:v>-10.641662642145587</c:v>
                </c:pt>
                <c:pt idx="5">
                  <c:v>-2.2187267849876169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1-4CE1-B960-7876E4793E38}"/>
            </c:ext>
          </c:extLst>
        </c:ser>
        <c:ser>
          <c:idx val="2"/>
          <c:order val="1"/>
          <c:tx>
            <c:strRef>
              <c:f>'Pure Decorrelation'!$M$977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Decorrelation'!$N$977:$S$977</c:f>
              <c:numCache>
                <c:formatCode>0%</c:formatCode>
                <c:ptCount val="6"/>
                <c:pt idx="0">
                  <c:v>0.89842884831996539</c:v>
                </c:pt>
                <c:pt idx="1">
                  <c:v>0.89841061856112536</c:v>
                </c:pt>
                <c:pt idx="2">
                  <c:v>0.95128135108159162</c:v>
                </c:pt>
                <c:pt idx="3">
                  <c:v>0.97319511438236606</c:v>
                </c:pt>
                <c:pt idx="4">
                  <c:v>0.65016842764130578</c:v>
                </c:pt>
                <c:pt idx="5">
                  <c:v>0.95307496364866851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1-4CE1-B960-7876E4793E38}"/>
            </c:ext>
          </c:extLst>
        </c:ser>
        <c:ser>
          <c:idx val="3"/>
          <c:order val="2"/>
          <c:tx>
            <c:strRef>
              <c:f>'Pure Decorrelation'!$M$975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Decorrelation'!$N$975:$S$975</c:f>
              <c:numCache>
                <c:formatCode>0%</c:formatCode>
                <c:ptCount val="6"/>
                <c:pt idx="0">
                  <c:v>0.86660787443668785</c:v>
                </c:pt>
                <c:pt idx="1">
                  <c:v>0.86676668032878301</c:v>
                </c:pt>
                <c:pt idx="2">
                  <c:v>0.9322324630611164</c:v>
                </c:pt>
                <c:pt idx="3">
                  <c:v>0.93526751440145284</c:v>
                </c:pt>
                <c:pt idx="4">
                  <c:v>0.69267434040884668</c:v>
                </c:pt>
                <c:pt idx="5">
                  <c:v>0.9375388608419073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01-4CE1-B960-7876E4793E38}"/>
            </c:ext>
          </c:extLst>
        </c:ser>
        <c:ser>
          <c:idx val="1"/>
          <c:order val="3"/>
          <c:tx>
            <c:strRef>
              <c:f>'Pure Decorrelation'!$M$974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Decorrelation'!$N$974:$S$974</c:f>
              <c:numCache>
                <c:formatCode>0%</c:formatCode>
                <c:ptCount val="6"/>
                <c:pt idx="0">
                  <c:v>0.86660787443668785</c:v>
                </c:pt>
                <c:pt idx="1">
                  <c:v>0.86676668032878301</c:v>
                </c:pt>
                <c:pt idx="2">
                  <c:v>0.9322324630611164</c:v>
                </c:pt>
                <c:pt idx="3">
                  <c:v>0.93526751440145284</c:v>
                </c:pt>
                <c:pt idx="4">
                  <c:v>0.69267434040884668</c:v>
                </c:pt>
                <c:pt idx="5">
                  <c:v>0.9375388608419073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01-4CE1-B960-7876E4793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Decorrelation'!$V$978:$AA$978</c:f>
              <c:numCache>
                <c:formatCode>0%</c:formatCode>
                <c:ptCount val="6"/>
                <c:pt idx="0">
                  <c:v>-3.3390963869816446</c:v>
                </c:pt>
                <c:pt idx="1">
                  <c:v>-3.2936438929200618</c:v>
                </c:pt>
                <c:pt idx="2">
                  <c:v>-5.9018239089806563</c:v>
                </c:pt>
                <c:pt idx="3">
                  <c:v>-2.2898972134656299</c:v>
                </c:pt>
                <c:pt idx="4">
                  <c:v>-1.7336100901126643</c:v>
                </c:pt>
                <c:pt idx="5">
                  <c:v>-7.9291196360862219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7-4AAD-B072-6A081F45B612}"/>
            </c:ext>
          </c:extLst>
        </c:ser>
        <c:ser>
          <c:idx val="2"/>
          <c:order val="1"/>
          <c:tx>
            <c:strRef>
              <c:f>'Pure Decorrelation'!$U$977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Decorrelation'!$V$977:$AA$977</c:f>
              <c:numCache>
                <c:formatCode>0%</c:formatCode>
                <c:ptCount val="6"/>
                <c:pt idx="0">
                  <c:v>0.81401119586143067</c:v>
                </c:pt>
                <c:pt idx="1">
                  <c:v>0.81836225962531972</c:v>
                </c:pt>
                <c:pt idx="2">
                  <c:v>0.83723100330695654</c:v>
                </c:pt>
                <c:pt idx="3">
                  <c:v>0.87134247610672899</c:v>
                </c:pt>
                <c:pt idx="4">
                  <c:v>0.79467308308367945</c:v>
                </c:pt>
                <c:pt idx="5">
                  <c:v>0.66308529504122982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C7-4AAD-B072-6A081F45B612}"/>
            </c:ext>
          </c:extLst>
        </c:ser>
        <c:ser>
          <c:idx val="3"/>
          <c:order val="2"/>
          <c:tx>
            <c:strRef>
              <c:f>'Pure Decorrelation'!$U$975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Decorrelation'!$V$975:$AA$975</c:f>
              <c:numCache>
                <c:formatCode>0%</c:formatCode>
                <c:ptCount val="6"/>
                <c:pt idx="0">
                  <c:v>0.81705036151741339</c:v>
                </c:pt>
                <c:pt idx="1">
                  <c:v>0.82910573212838701</c:v>
                </c:pt>
                <c:pt idx="2">
                  <c:v>0.87298512914283377</c:v>
                </c:pt>
                <c:pt idx="3">
                  <c:v>0.88161321254119152</c:v>
                </c:pt>
                <c:pt idx="4">
                  <c:v>0.80060453224034733</c:v>
                </c:pt>
                <c:pt idx="5">
                  <c:v>0.75122461817299391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C7-4AAD-B072-6A081F45B612}"/>
            </c:ext>
          </c:extLst>
        </c:ser>
        <c:ser>
          <c:idx val="1"/>
          <c:order val="3"/>
          <c:tx>
            <c:strRef>
              <c:f>'Pure Decorrelation'!$U$974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Decorrelation'!$V$974:$AA$974</c:f>
              <c:numCache>
                <c:formatCode>0%</c:formatCode>
                <c:ptCount val="6"/>
                <c:pt idx="0">
                  <c:v>0.81705036151741339</c:v>
                </c:pt>
                <c:pt idx="1">
                  <c:v>0.82910573212838701</c:v>
                </c:pt>
                <c:pt idx="2">
                  <c:v>0.87298512914283377</c:v>
                </c:pt>
                <c:pt idx="3">
                  <c:v>0.88161321254119152</c:v>
                </c:pt>
                <c:pt idx="4">
                  <c:v>0.80060453224034733</c:v>
                </c:pt>
                <c:pt idx="5">
                  <c:v>0.75122461817299391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C7-4AAD-B072-6A081F45B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Decorrelation'!$AD$978:$AI$978</c:f>
              <c:numCache>
                <c:formatCode>0%</c:formatCode>
                <c:ptCount val="6"/>
                <c:pt idx="0">
                  <c:v>-0.54688632351487176</c:v>
                </c:pt>
                <c:pt idx="1">
                  <c:v>-0.47013990294183583</c:v>
                </c:pt>
                <c:pt idx="2">
                  <c:v>-1.5854064356863531</c:v>
                </c:pt>
                <c:pt idx="3">
                  <c:v>-0.35381320366831637</c:v>
                </c:pt>
                <c:pt idx="4">
                  <c:v>2.2883398218727886E-2</c:v>
                </c:pt>
                <c:pt idx="5">
                  <c:v>-4.2226689804646096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E-4F4F-8759-991C95F278CE}"/>
            </c:ext>
          </c:extLst>
        </c:ser>
        <c:ser>
          <c:idx val="2"/>
          <c:order val="1"/>
          <c:tx>
            <c:strRef>
              <c:f>'Pure Decorrelation'!$AC$977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Decorrelation'!$AD$977:$AI$977</c:f>
              <c:numCache>
                <c:formatCode>0%</c:formatCode>
                <c:ptCount val="6"/>
                <c:pt idx="0">
                  <c:v>0.9181907284097115</c:v>
                </c:pt>
                <c:pt idx="1">
                  <c:v>0.9221041789097244</c:v>
                </c:pt>
                <c:pt idx="2">
                  <c:v>0.91782821427137262</c:v>
                </c:pt>
                <c:pt idx="3">
                  <c:v>0.92996280620743299</c:v>
                </c:pt>
                <c:pt idx="4">
                  <c:v>0.93682526838673208</c:v>
                </c:pt>
                <c:pt idx="5">
                  <c:v>0.86351642209902035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4E-4F4F-8759-991C95F278CE}"/>
            </c:ext>
          </c:extLst>
        </c:ser>
        <c:ser>
          <c:idx val="3"/>
          <c:order val="2"/>
          <c:tx>
            <c:strRef>
              <c:f>'Pure Decorrelation'!$AC$975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Decorrelation'!$AD$975:$AI$975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0.92994967540633744</c:v>
                </c:pt>
                <c:pt idx="2">
                  <c:v>0.93836602597545415</c:v>
                </c:pt>
                <c:pt idx="3">
                  <c:v>0.94160890559572208</c:v>
                </c:pt>
                <c:pt idx="4">
                  <c:v>0.95332969520285726</c:v>
                </c:pt>
                <c:pt idx="5">
                  <c:v>0.88390513581272567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4E-4F4F-8759-991C95F278CE}"/>
            </c:ext>
          </c:extLst>
        </c:ser>
        <c:ser>
          <c:idx val="1"/>
          <c:order val="3"/>
          <c:tx>
            <c:strRef>
              <c:f>'Pure Decorrelation'!$AC$974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Decorrelation'!$AD$974:$AI$974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0.92994967540633744</c:v>
                </c:pt>
                <c:pt idx="2">
                  <c:v>0.93836602597545415</c:v>
                </c:pt>
                <c:pt idx="3">
                  <c:v>0.94160890559572208</c:v>
                </c:pt>
                <c:pt idx="4">
                  <c:v>0.95332969520285726</c:v>
                </c:pt>
                <c:pt idx="5">
                  <c:v>0.88390513581272567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4E-4F4F-8759-991C95F27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Decorrelation'!$N$979:$S$979</c:f>
              <c:numCache>
                <c:formatCode>0%</c:formatCode>
                <c:ptCount val="6"/>
                <c:pt idx="0">
                  <c:v>0.90475069252258322</c:v>
                </c:pt>
                <c:pt idx="1">
                  <c:v>0.90473069527054828</c:v>
                </c:pt>
                <c:pt idx="2">
                  <c:v>0.95590875333185299</c:v>
                </c:pt>
                <c:pt idx="3">
                  <c:v>0.97500821660882808</c:v>
                </c:pt>
                <c:pt idx="4">
                  <c:v>0.6777978626984249</c:v>
                </c:pt>
                <c:pt idx="5">
                  <c:v>0.95592629558604558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A-4BF8-81E9-270F0694B55E}"/>
            </c:ext>
          </c:extLst>
        </c:ser>
        <c:ser>
          <c:idx val="0"/>
          <c:order val="1"/>
          <c:tx>
            <c:strRef>
              <c:f>'Pure Decorrelation'!$M$980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Decorrelation'!$N$980:$S$980</c:f>
              <c:numCache>
                <c:formatCode>0%</c:formatCode>
                <c:ptCount val="6"/>
                <c:pt idx="0">
                  <c:v>0.82093265713944952</c:v>
                </c:pt>
                <c:pt idx="1">
                  <c:v>0.82112715786038715</c:v>
                </c:pt>
                <c:pt idx="2">
                  <c:v>0.90434463746418592</c:v>
                </c:pt>
                <c:pt idx="3">
                  <c:v>0.89285667201903396</c:v>
                </c:pt>
                <c:pt idx="4">
                  <c:v>0.69891956876295847</c:v>
                </c:pt>
                <c:pt idx="5">
                  <c:v>0.91775683304345868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A-4BF8-81E9-270F0694B55E}"/>
            </c:ext>
          </c:extLst>
        </c:ser>
        <c:ser>
          <c:idx val="2"/>
          <c:order val="2"/>
          <c:tx>
            <c:strRef>
              <c:f>'Pure Decorrelation'!$M$981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Decorrelation'!$N$981:$S$981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A-4BF8-81E9-270F0694B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Decorrelation'!$V$979:$AA$979</c:f>
              <c:numCache>
                <c:formatCode>0%</c:formatCode>
                <c:ptCount val="6"/>
                <c:pt idx="0">
                  <c:v>0.82963789591809056</c:v>
                </c:pt>
                <c:pt idx="1">
                  <c:v>0.83649563976520147</c:v>
                </c:pt>
                <c:pt idx="2">
                  <c:v>0.86581366954128292</c:v>
                </c:pt>
                <c:pt idx="3">
                  <c:v>0.88835405198093087</c:v>
                </c:pt>
                <c:pt idx="4">
                  <c:v>0.84443690259454407</c:v>
                </c:pt>
                <c:pt idx="5">
                  <c:v>0.70670561522100495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1-4A61-9B96-D86BF298A4FF}"/>
            </c:ext>
          </c:extLst>
        </c:ser>
        <c:ser>
          <c:idx val="0"/>
          <c:order val="1"/>
          <c:tx>
            <c:strRef>
              <c:f>'Pure Decorrelation'!$U$980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Decorrelation'!$V$980:$AA$980</c:f>
              <c:numCache>
                <c:formatCode>0%</c:formatCode>
                <c:ptCount val="6"/>
                <c:pt idx="0">
                  <c:v>0.80185557594538492</c:v>
                </c:pt>
                <c:pt idx="1">
                  <c:v>0.80942461538027199</c:v>
                </c:pt>
                <c:pt idx="2">
                  <c:v>0.87328900425013534</c:v>
                </c:pt>
                <c:pt idx="3">
                  <c:v>0.86597235655201532</c:v>
                </c:pt>
                <c:pt idx="4">
                  <c:v>0.75997267270603475</c:v>
                </c:pt>
                <c:pt idx="5">
                  <c:v>0.77173171066607482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81-4A61-9B96-D86BF298A4FF}"/>
            </c:ext>
          </c:extLst>
        </c:ser>
        <c:ser>
          <c:idx val="2"/>
          <c:order val="2"/>
          <c:tx>
            <c:strRef>
              <c:f>'Pure Decorrelation'!$U$981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Decorrelation'!$V$981:$AA$981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81-4A61-9B96-D86BF298A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Decorrelation'!$AD$979:$AI$979</c:f>
              <c:numCache>
                <c:formatCode>0%</c:formatCode>
                <c:ptCount val="6"/>
                <c:pt idx="0">
                  <c:v>0.92659164369275671</c:v>
                </c:pt>
                <c:pt idx="1">
                  <c:v>0.93017440741724811</c:v>
                </c:pt>
                <c:pt idx="2">
                  <c:v>0.93247193980640641</c:v>
                </c:pt>
                <c:pt idx="3">
                  <c:v>0.94023333443684676</c:v>
                </c:pt>
                <c:pt idx="4">
                  <c:v>0.94539517806190143</c:v>
                </c:pt>
                <c:pt idx="5">
                  <c:v>0.89718124303835844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9-44EE-92EC-040E6E1491C7}"/>
            </c:ext>
          </c:extLst>
        </c:ser>
        <c:ser>
          <c:idx val="0"/>
          <c:order val="1"/>
          <c:tx>
            <c:strRef>
              <c:f>'Pure Decorrelation'!$AC$980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Decorrelation'!$AD$980:$AI$980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0.92767335410871443</c:v>
                </c:pt>
                <c:pt idx="2">
                  <c:v>0.9413739179689089</c:v>
                </c:pt>
                <c:pt idx="3">
                  <c:v>0.94280920624583509</c:v>
                </c:pt>
                <c:pt idx="4">
                  <c:v>0.95934801006011661</c:v>
                </c:pt>
                <c:pt idx="5">
                  <c:v>0.87230075144319374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49-44EE-92EC-040E6E1491C7}"/>
            </c:ext>
          </c:extLst>
        </c:ser>
        <c:ser>
          <c:idx val="2"/>
          <c:order val="2"/>
          <c:tx>
            <c:strRef>
              <c:f>'Pure Decorrelation'!$AC$981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Decorrelation'!$AD$981:$AI$981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49-44EE-92EC-040E6E149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6E-4FAC-89E0-C706C04DD851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6E-4FAC-89E0-C706C04DD8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Decorrelation'!$T$632:$Y$632</c:f>
              <c:numCache>
                <c:formatCode>0%</c:formatCode>
                <c:ptCount val="6"/>
                <c:pt idx="0">
                  <c:v>-4.7430086515391743</c:v>
                </c:pt>
                <c:pt idx="1">
                  <c:v>-4.5707217599060517</c:v>
                </c:pt>
                <c:pt idx="2">
                  <c:v>-8.2198175616030902</c:v>
                </c:pt>
                <c:pt idx="3">
                  <c:v>-17.302852124144518</c:v>
                </c:pt>
                <c:pt idx="4">
                  <c:v>-0.3803226793163883</c:v>
                </c:pt>
                <c:pt idx="5">
                  <c:v>-986.28668908497036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6E-4FAC-89E0-C706C04DD851}"/>
            </c:ext>
          </c:extLst>
        </c:ser>
        <c:ser>
          <c:idx val="1"/>
          <c:order val="1"/>
          <c:tx>
            <c:strRef>
              <c:f>'Pure Decorrelation'!$S$631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Decorrelation'!$T$631:$Y$631</c:f>
              <c:numCache>
                <c:formatCode>0%</c:formatCode>
                <c:ptCount val="6"/>
                <c:pt idx="0">
                  <c:v>0.80837963581594452</c:v>
                </c:pt>
                <c:pt idx="1">
                  <c:v>0.8122966604324523</c:v>
                </c:pt>
                <c:pt idx="2">
                  <c:v>0.77837357362782078</c:v>
                </c:pt>
                <c:pt idx="3">
                  <c:v>0.95218851873651622</c:v>
                </c:pt>
                <c:pt idx="4">
                  <c:v>-0.25414411213372179</c:v>
                </c:pt>
                <c:pt idx="5">
                  <c:v>0.65082040655219597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6E-4FAC-89E0-C706C04DD851}"/>
            </c:ext>
          </c:extLst>
        </c:ser>
        <c:ser>
          <c:idx val="2"/>
          <c:order val="2"/>
          <c:tx>
            <c:strRef>
              <c:f>'Pure Decorrelation'!$S$630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Decorrelation'!$T$630:$Y$630</c:f>
              <c:numCache>
                <c:formatCode>0%</c:formatCode>
                <c:ptCount val="6"/>
                <c:pt idx="0">
                  <c:v>0.81825112854738524</c:v>
                </c:pt>
                <c:pt idx="1">
                  <c:v>0.82387220986869936</c:v>
                </c:pt>
                <c:pt idx="2">
                  <c:v>0.83171942458913439</c:v>
                </c:pt>
                <c:pt idx="3">
                  <c:v>0.95561730756477337</c:v>
                </c:pt>
                <c:pt idx="4">
                  <c:v>-7.4169113804871914E-2</c:v>
                </c:pt>
                <c:pt idx="5">
                  <c:v>0.66943075649577799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6E-4FAC-89E0-C706C04DD851}"/>
            </c:ext>
          </c:extLst>
        </c:ser>
        <c:ser>
          <c:idx val="3"/>
          <c:order val="3"/>
          <c:tx>
            <c:strRef>
              <c:f>'Pure Decorrelation'!$S$633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Decorrelation'!$T$633:$Y$633</c:f>
              <c:numCache>
                <c:formatCode>0%</c:formatCode>
                <c:ptCount val="6"/>
                <c:pt idx="0">
                  <c:v>0.81208027210718092</c:v>
                </c:pt>
                <c:pt idx="1">
                  <c:v>0.81673178615968101</c:v>
                </c:pt>
                <c:pt idx="2">
                  <c:v>0.7921922790508521</c:v>
                </c:pt>
                <c:pt idx="3">
                  <c:v>0.95588328646576182</c:v>
                </c:pt>
                <c:pt idx="4">
                  <c:v>-0.24514948293211858</c:v>
                </c:pt>
                <c:pt idx="5">
                  <c:v>0.62000863322022182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6E-4FAC-89E0-C706C04DD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Decorrelation'!$AA$632:$AF$632</c:f>
              <c:numCache>
                <c:formatCode>0%</c:formatCode>
                <c:ptCount val="6"/>
                <c:pt idx="0">
                  <c:v>-0.70348378136076262</c:v>
                </c:pt>
                <c:pt idx="1">
                  <c:v>-0.6207099102562359</c:v>
                </c:pt>
                <c:pt idx="2">
                  <c:v>-1.6952491225660193</c:v>
                </c:pt>
                <c:pt idx="3">
                  <c:v>-4.4242921963919288</c:v>
                </c:pt>
                <c:pt idx="4">
                  <c:v>0.16178875948828944</c:v>
                </c:pt>
                <c:pt idx="5">
                  <c:v>-653.67954533377986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B-4793-9DF4-3071E9E575D8}"/>
            </c:ext>
          </c:extLst>
        </c:ser>
        <c:ser>
          <c:idx val="1"/>
          <c:order val="1"/>
          <c:tx>
            <c:strRef>
              <c:f>'Pure Decorrelation'!$Z$631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Decorrelation'!$AA$631:$AF$631</c:f>
              <c:numCache>
                <c:formatCode>0%</c:formatCode>
                <c:ptCount val="6"/>
                <c:pt idx="0">
                  <c:v>0.91573235068508985</c:v>
                </c:pt>
                <c:pt idx="1">
                  <c:v>0.91891576969765398</c:v>
                </c:pt>
                <c:pt idx="2">
                  <c:v>0.88617596589215952</c:v>
                </c:pt>
                <c:pt idx="3">
                  <c:v>0.97305709328809509</c:v>
                </c:pt>
                <c:pt idx="4">
                  <c:v>0.24010987114548049</c:v>
                </c:pt>
                <c:pt idx="5">
                  <c:v>0.86682608751243551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EB-4793-9DF4-3071E9E575D8}"/>
            </c:ext>
          </c:extLst>
        </c:ser>
        <c:ser>
          <c:idx val="2"/>
          <c:order val="2"/>
          <c:tx>
            <c:strRef>
              <c:f>'Pure Decorrelation'!$Z$630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Decorrelation'!$AA$630:$AF$630</c:f>
              <c:numCache>
                <c:formatCode>0%</c:formatCode>
                <c:ptCount val="6"/>
                <c:pt idx="0">
                  <c:v>0.92636054385711319</c:v>
                </c:pt>
                <c:pt idx="1">
                  <c:v>0.92903556495071071</c:v>
                </c:pt>
                <c:pt idx="2">
                  <c:v>0.91636938879472041</c:v>
                </c:pt>
                <c:pt idx="3">
                  <c:v>0.97874647939971804</c:v>
                </c:pt>
                <c:pt idx="4">
                  <c:v>0.40824096588711001</c:v>
                </c:pt>
                <c:pt idx="5">
                  <c:v>0.869063775703524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EB-4793-9DF4-3071E9E575D8}"/>
            </c:ext>
          </c:extLst>
        </c:ser>
        <c:ser>
          <c:idx val="3"/>
          <c:order val="3"/>
          <c:tx>
            <c:strRef>
              <c:f>'Pure Decorrelation'!$Z$633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Decorrelation'!$AA$633:$AF$633</c:f>
              <c:numCache>
                <c:formatCode>0%</c:formatCode>
                <c:ptCount val="6"/>
                <c:pt idx="0">
                  <c:v>0.9198107674636915</c:v>
                </c:pt>
                <c:pt idx="1">
                  <c:v>0.92278002645673241</c:v>
                </c:pt>
                <c:pt idx="2">
                  <c:v>0.89500261530149205</c:v>
                </c:pt>
                <c:pt idx="3">
                  <c:v>0.97632144379772534</c:v>
                </c:pt>
                <c:pt idx="4">
                  <c:v>0.25886779507003754</c:v>
                </c:pt>
                <c:pt idx="5">
                  <c:v>0.85798351619815616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EB-4793-9DF4-3071E9E57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Decorrelation'!$M$641:$R$641</c:f>
              <c:numCache>
                <c:formatCode>0%</c:formatCode>
                <c:ptCount val="6"/>
                <c:pt idx="0">
                  <c:v>-3.3348491620446894</c:v>
                </c:pt>
                <c:pt idx="1">
                  <c:v>-3.3369249274831945</c:v>
                </c:pt>
                <c:pt idx="2">
                  <c:v>-6.0153300766503834</c:v>
                </c:pt>
                <c:pt idx="3">
                  <c:v>-688358.83333333349</c:v>
                </c:pt>
                <c:pt idx="4">
                  <c:v>0.200714437081392</c:v>
                </c:pt>
                <c:pt idx="5">
                  <c:v>-2775.8402710551791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C-49C5-B88F-BEFCAED1A3FB}"/>
            </c:ext>
          </c:extLst>
        </c:ser>
        <c:ser>
          <c:idx val="1"/>
          <c:order val="1"/>
          <c:tx>
            <c:strRef>
              <c:f>'Pure Decorrelation'!$L$640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Decorrelation'!$M$640:$R$640</c:f>
              <c:numCache>
                <c:formatCode>0%</c:formatCode>
                <c:ptCount val="6"/>
                <c:pt idx="0">
                  <c:v>0.89842884831996539</c:v>
                </c:pt>
                <c:pt idx="1">
                  <c:v>0.89841061856112536</c:v>
                </c:pt>
                <c:pt idx="2">
                  <c:v>0.86175058642131563</c:v>
                </c:pt>
                <c:pt idx="3">
                  <c:v>0.99184626985996227</c:v>
                </c:pt>
                <c:pt idx="4">
                  <c:v>0.21899481755224795</c:v>
                </c:pt>
                <c:pt idx="5">
                  <c:v>0.85182599496055511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3C-49C5-B88F-BEFCAED1A3FB}"/>
            </c:ext>
          </c:extLst>
        </c:ser>
        <c:ser>
          <c:idx val="2"/>
          <c:order val="2"/>
          <c:tx>
            <c:strRef>
              <c:f>'Pure Decorrelation'!$L$639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Decorrelation'!$M$639:$R$639</c:f>
              <c:numCache>
                <c:formatCode>0%</c:formatCode>
                <c:ptCount val="6"/>
                <c:pt idx="0">
                  <c:v>0.86660787443668785</c:v>
                </c:pt>
                <c:pt idx="1">
                  <c:v>0.86676668032878301</c:v>
                </c:pt>
                <c:pt idx="2">
                  <c:v>0.91845513489308728</c:v>
                </c:pt>
                <c:pt idx="3">
                  <c:v>0.9851122960708707</c:v>
                </c:pt>
                <c:pt idx="4">
                  <c:v>0.24490418638584016</c:v>
                </c:pt>
                <c:pt idx="5">
                  <c:v>0.91318321111289358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3C-49C5-B88F-BEFCAED1A3FB}"/>
            </c:ext>
          </c:extLst>
        </c:ser>
        <c:ser>
          <c:idx val="3"/>
          <c:order val="3"/>
          <c:tx>
            <c:strRef>
              <c:f>'Pure Decorrelation'!$L$642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Decorrelation'!$M$642:$R$642</c:f>
              <c:numCache>
                <c:formatCode>0%</c:formatCode>
                <c:ptCount val="6"/>
                <c:pt idx="0">
                  <c:v>0.90173919779540368</c:v>
                </c:pt>
                <c:pt idx="1">
                  <c:v>0.90172570553507692</c:v>
                </c:pt>
                <c:pt idx="2">
                  <c:v>0.86207523485707482</c:v>
                </c:pt>
                <c:pt idx="3">
                  <c:v>0.99189515616521873</c:v>
                </c:pt>
                <c:pt idx="4">
                  <c:v>0.21851813120547187</c:v>
                </c:pt>
                <c:pt idx="5">
                  <c:v>0.84846044488836758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3C-49C5-B88F-BEFCAED1A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Decorrelation'!$T$641:$Y$641</c:f>
              <c:numCache>
                <c:formatCode>0%</c:formatCode>
                <c:ptCount val="6"/>
                <c:pt idx="0">
                  <c:v>-3.3390963869816446</c:v>
                </c:pt>
                <c:pt idx="1">
                  <c:v>-3.2936438929200618</c:v>
                </c:pt>
                <c:pt idx="2">
                  <c:v>-4.2134907169440901</c:v>
                </c:pt>
                <c:pt idx="3">
                  <c:v>-9.4124036486932976</c:v>
                </c:pt>
                <c:pt idx="4">
                  <c:v>-0.39710750258617833</c:v>
                </c:pt>
                <c:pt idx="5">
                  <c:v>-543.30211836986302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7-4216-AAFD-8E9F7E468A60}"/>
            </c:ext>
          </c:extLst>
        </c:ser>
        <c:ser>
          <c:idx val="1"/>
          <c:order val="1"/>
          <c:tx>
            <c:strRef>
              <c:f>'Pure Decorrelation'!$S$640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Decorrelation'!$T$640:$Y$640</c:f>
              <c:numCache>
                <c:formatCode>0%</c:formatCode>
                <c:ptCount val="6"/>
                <c:pt idx="0">
                  <c:v>0.81401119586143067</c:v>
                </c:pt>
                <c:pt idx="1">
                  <c:v>0.81836225962531972</c:v>
                </c:pt>
                <c:pt idx="2">
                  <c:v>0.7617816519334254</c:v>
                </c:pt>
                <c:pt idx="3">
                  <c:v>0.95328592165740056</c:v>
                </c:pt>
                <c:pt idx="4">
                  <c:v>-0.35237263604827551</c:v>
                </c:pt>
                <c:pt idx="5">
                  <c:v>0.50189261499134263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E7-4216-AAFD-8E9F7E468A60}"/>
            </c:ext>
          </c:extLst>
        </c:ser>
        <c:ser>
          <c:idx val="2"/>
          <c:order val="2"/>
          <c:tx>
            <c:strRef>
              <c:f>'Pure Decorrelation'!$S$639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Decorrelation'!$T$639:$Y$639</c:f>
              <c:numCache>
                <c:formatCode>0%</c:formatCode>
                <c:ptCount val="6"/>
                <c:pt idx="0">
                  <c:v>0.81705036151741339</c:v>
                </c:pt>
                <c:pt idx="1">
                  <c:v>0.82910573212838701</c:v>
                </c:pt>
                <c:pt idx="2">
                  <c:v>0.85700777868525968</c:v>
                </c:pt>
                <c:pt idx="3">
                  <c:v>0.95600054171286708</c:v>
                </c:pt>
                <c:pt idx="4">
                  <c:v>-3.9092886084779788E-2</c:v>
                </c:pt>
                <c:pt idx="5">
                  <c:v>0.67292503901069955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E7-4216-AAFD-8E9F7E468A60}"/>
            </c:ext>
          </c:extLst>
        </c:ser>
        <c:ser>
          <c:idx val="3"/>
          <c:order val="3"/>
          <c:tx>
            <c:strRef>
              <c:f>'Pure Decorrelation'!$S$642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Decorrelation'!$T$642:$Y$642</c:f>
              <c:numCache>
                <c:formatCode>0%</c:formatCode>
                <c:ptCount val="6"/>
                <c:pt idx="0">
                  <c:v>0.8129528986041068</c:v>
                </c:pt>
                <c:pt idx="1">
                  <c:v>0.8180542300452327</c:v>
                </c:pt>
                <c:pt idx="2">
                  <c:v>0.75801321220107998</c:v>
                </c:pt>
                <c:pt idx="3">
                  <c:v>0.95600054171286708</c:v>
                </c:pt>
                <c:pt idx="4">
                  <c:v>-0.3557575602237254</c:v>
                </c:pt>
                <c:pt idx="5">
                  <c:v>0.49131596093422747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E7-4216-AAFD-8E9F7E468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Decorrelation'!$AA$641:$AF$641</c:f>
              <c:numCache>
                <c:formatCode>0%</c:formatCode>
                <c:ptCount val="6"/>
                <c:pt idx="0">
                  <c:v>-0.54688632351487176</c:v>
                </c:pt>
                <c:pt idx="1">
                  <c:v>-0.47013990294183583</c:v>
                </c:pt>
                <c:pt idx="2">
                  <c:v>-0.91632903580021774</c:v>
                </c:pt>
                <c:pt idx="3">
                  <c:v>-3.3246618440702251</c:v>
                </c:pt>
                <c:pt idx="4">
                  <c:v>5.9251521380431868E-2</c:v>
                </c:pt>
                <c:pt idx="5">
                  <c:v>-312.74624235258341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8-491C-9CCD-FC25332271A7}"/>
            </c:ext>
          </c:extLst>
        </c:ser>
        <c:ser>
          <c:idx val="1"/>
          <c:order val="1"/>
          <c:tx>
            <c:strRef>
              <c:f>'Pure Decorrelation'!$Z$640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Decorrelation'!$AA$640:$AF$640</c:f>
              <c:numCache>
                <c:formatCode>0%</c:formatCode>
                <c:ptCount val="6"/>
                <c:pt idx="0">
                  <c:v>0.9181907284097115</c:v>
                </c:pt>
                <c:pt idx="1">
                  <c:v>0.9221041789097244</c:v>
                </c:pt>
                <c:pt idx="2">
                  <c:v>0.87904917657781101</c:v>
                </c:pt>
                <c:pt idx="3">
                  <c:v>0.97517030514050951</c:v>
                </c:pt>
                <c:pt idx="4">
                  <c:v>7.1815536458093243E-2</c:v>
                </c:pt>
                <c:pt idx="5">
                  <c:v>0.82555385337195131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8-491C-9CCD-FC25332271A7}"/>
            </c:ext>
          </c:extLst>
        </c:ser>
        <c:ser>
          <c:idx val="2"/>
          <c:order val="2"/>
          <c:tx>
            <c:strRef>
              <c:f>'Pure Decorrelation'!$Z$639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Decorrelation'!$AA$639:$AF$639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0.92994967540633744</c:v>
                </c:pt>
                <c:pt idx="2">
                  <c:v>0.9302324359365175</c:v>
                </c:pt>
                <c:pt idx="3">
                  <c:v>0.97956662678638107</c:v>
                </c:pt>
                <c:pt idx="4">
                  <c:v>0.44138607721562656</c:v>
                </c:pt>
                <c:pt idx="5">
                  <c:v>0.86934140442973373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A8-491C-9CCD-FC25332271A7}"/>
            </c:ext>
          </c:extLst>
        </c:ser>
        <c:ser>
          <c:idx val="3"/>
          <c:order val="3"/>
          <c:tx>
            <c:strRef>
              <c:f>'Pure Decorrelation'!$Z$642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Decorrelation'!$AA$642:$AF$642</c:f>
              <c:numCache>
                <c:formatCode>0%</c:formatCode>
                <c:ptCount val="6"/>
                <c:pt idx="0">
                  <c:v>0.91913987081412019</c:v>
                </c:pt>
                <c:pt idx="1">
                  <c:v>0.92266951332811753</c:v>
                </c:pt>
                <c:pt idx="2">
                  <c:v>0.87470397012795109</c:v>
                </c:pt>
                <c:pt idx="3">
                  <c:v>0.97679415954365512</c:v>
                </c:pt>
                <c:pt idx="4">
                  <c:v>0.11178978522209644</c:v>
                </c:pt>
                <c:pt idx="5">
                  <c:v>0.82382503485974845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A8-491C-9CCD-FC2533227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Decorrelation'!$M$298:$W$298</c:f>
              <c:numCache>
                <c:formatCode>0.0</c:formatCode>
                <c:ptCount val="11"/>
                <c:pt idx="0">
                  <c:v>3615818.7037037034</c:v>
                </c:pt>
                <c:pt idx="1">
                  <c:v>2341973.1777777784</c:v>
                </c:pt>
                <c:pt idx="2">
                  <c:v>2341536.5111111114</c:v>
                </c:pt>
                <c:pt idx="3">
                  <c:v>12903883.525925931</c:v>
                </c:pt>
                <c:pt idx="4">
                  <c:v>3585264.7296296293</c:v>
                </c:pt>
                <c:pt idx="5">
                  <c:v>15602381.351851849</c:v>
                </c:pt>
                <c:pt idx="6">
                  <c:v>2270668.0407407405</c:v>
                </c:pt>
                <c:pt idx="7">
                  <c:v>3627629.1555555575</c:v>
                </c:pt>
                <c:pt idx="8">
                  <c:v>3017595.9629629641</c:v>
                </c:pt>
                <c:pt idx="9">
                  <c:v>13055109.240740741</c:v>
                </c:pt>
                <c:pt idx="10">
                  <c:v>4628620.0740740756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2-4E21-AFA5-E2252E355BFA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Decorrelation'!$M$297:$W$297</c:f>
              <c:numCache>
                <c:formatCode>0.0</c:formatCode>
                <c:ptCount val="11"/>
                <c:pt idx="0">
                  <c:v>8702096.1294117644</c:v>
                </c:pt>
                <c:pt idx="1">
                  <c:v>1172186.4470588239</c:v>
                </c:pt>
                <c:pt idx="2">
                  <c:v>1170771.317647059</c:v>
                </c:pt>
                <c:pt idx="3">
                  <c:v>21266016.894117642</c:v>
                </c:pt>
                <c:pt idx="4">
                  <c:v>644129.34705882357</c:v>
                </c:pt>
                <c:pt idx="5">
                  <c:v>34437049.864705876</c:v>
                </c:pt>
                <c:pt idx="6">
                  <c:v>551134.55882352951</c:v>
                </c:pt>
                <c:pt idx="7">
                  <c:v>3942186.2470588242</c:v>
                </c:pt>
                <c:pt idx="8">
                  <c:v>3068407.3529411764</c:v>
                </c:pt>
                <c:pt idx="9">
                  <c:v>21628042.135294113</c:v>
                </c:pt>
                <c:pt idx="10">
                  <c:v>599521.90588235296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F2-4E21-AFA5-E2252E355BFA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Decorrelation'!$M$295:$W$295</c:f>
              <c:numCache>
                <c:formatCode>0.0</c:formatCode>
                <c:ptCount val="11"/>
                <c:pt idx="0">
                  <c:v>12051158.65</c:v>
                </c:pt>
                <c:pt idx="1">
                  <c:v>1836891.0999999999</c:v>
                </c:pt>
                <c:pt idx="2">
                  <c:v>1834079.425</c:v>
                </c:pt>
                <c:pt idx="3">
                  <c:v>36534889.049999997</c:v>
                </c:pt>
                <c:pt idx="4">
                  <c:v>975876</c:v>
                </c:pt>
                <c:pt idx="5">
                  <c:v>51721796.825000003</c:v>
                </c:pt>
                <c:pt idx="6">
                  <c:v>1004486.6499999999</c:v>
                </c:pt>
                <c:pt idx="7">
                  <c:v>4973948.5</c:v>
                </c:pt>
                <c:pt idx="8">
                  <c:v>3702226.5</c:v>
                </c:pt>
                <c:pt idx="9">
                  <c:v>34894441.125</c:v>
                </c:pt>
                <c:pt idx="10">
                  <c:v>861518.85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F2-4E21-AFA5-E2252E355BFA}"/>
            </c:ext>
          </c:extLst>
        </c:ser>
        <c:ser>
          <c:idx val="2"/>
          <c:order val="3"/>
          <c:tx>
            <c:strRef>
              <c:f>'Pure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Decorrelation'!$M$294:$W$294</c:f>
              <c:numCache>
                <c:formatCode>0.0</c:formatCode>
                <c:ptCount val="11"/>
                <c:pt idx="0">
                  <c:v>12051158.65</c:v>
                </c:pt>
                <c:pt idx="1">
                  <c:v>1836891.0999999999</c:v>
                </c:pt>
                <c:pt idx="2">
                  <c:v>1834079.425</c:v>
                </c:pt>
                <c:pt idx="3">
                  <c:v>36534889.049999997</c:v>
                </c:pt>
                <c:pt idx="4">
                  <c:v>975876</c:v>
                </c:pt>
                <c:pt idx="5">
                  <c:v>51721796.825000003</c:v>
                </c:pt>
                <c:pt idx="6">
                  <c:v>1004486.6499999999</c:v>
                </c:pt>
                <c:pt idx="7">
                  <c:v>4973948.5</c:v>
                </c:pt>
                <c:pt idx="8">
                  <c:v>3702226.5</c:v>
                </c:pt>
                <c:pt idx="9">
                  <c:v>34894441.125</c:v>
                </c:pt>
                <c:pt idx="10">
                  <c:v>861518.85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F2-4E21-AFA5-E2252E355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Decorrelation'!$Y$298:$AI$298</c:f>
              <c:numCache>
                <c:formatCode>0.0</c:formatCode>
                <c:ptCount val="11"/>
                <c:pt idx="0">
                  <c:v>2.7805499992249274</c:v>
                </c:pt>
                <c:pt idx="1">
                  <c:v>2.463350827396519</c:v>
                </c:pt>
                <c:pt idx="2">
                  <c:v>2.3729091686498442</c:v>
                </c:pt>
                <c:pt idx="3">
                  <c:v>8.2160006592547123</c:v>
                </c:pt>
                <c:pt idx="4">
                  <c:v>4.4217566811288842</c:v>
                </c:pt>
                <c:pt idx="5">
                  <c:v>8.7858985129704976</c:v>
                </c:pt>
                <c:pt idx="6">
                  <c:v>2.0720128838813654</c:v>
                </c:pt>
                <c:pt idx="7">
                  <c:v>1.3121521806189174</c:v>
                </c:pt>
                <c:pt idx="8">
                  <c:v>1.5783405434542894</c:v>
                </c:pt>
                <c:pt idx="9">
                  <c:v>4.7392716794035454</c:v>
                </c:pt>
                <c:pt idx="10">
                  <c:v>6.2887742705574174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8-44BC-B575-8FF1E2E8EC09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Decorrelation'!$Y$297:$AI$297</c:f>
              <c:numCache>
                <c:formatCode>0.0</c:formatCode>
                <c:ptCount val="11"/>
                <c:pt idx="0">
                  <c:v>6.9408636873249003</c:v>
                </c:pt>
                <c:pt idx="1">
                  <c:v>1.2998665326250964</c:v>
                </c:pt>
                <c:pt idx="2">
                  <c:v>1.2807948098668607</c:v>
                </c:pt>
                <c:pt idx="3">
                  <c:v>14.517904447294733</c:v>
                </c:pt>
                <c:pt idx="4">
                  <c:v>1.0181710666588244</c:v>
                </c:pt>
                <c:pt idx="5">
                  <c:v>19.76185681687134</c:v>
                </c:pt>
                <c:pt idx="6">
                  <c:v>0.8676370044588112</c:v>
                </c:pt>
                <c:pt idx="7">
                  <c:v>1.5150372847818825</c:v>
                </c:pt>
                <c:pt idx="8">
                  <c:v>1.5786740478323362</c:v>
                </c:pt>
                <c:pt idx="9">
                  <c:v>8.9756391325369727</c:v>
                </c:pt>
                <c:pt idx="10">
                  <c:v>1.9188278572144237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48-44BC-B575-8FF1E2E8EC09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Decorrelation'!$Y$295:$AI$295</c:f>
              <c:numCache>
                <c:formatCode>0.0</c:formatCode>
                <c:ptCount val="11"/>
                <c:pt idx="0">
                  <c:v>9.8123646752792411</c:v>
                </c:pt>
                <c:pt idx="1">
                  <c:v>1.8165568796815934</c:v>
                </c:pt>
                <c:pt idx="2">
                  <c:v>1.7599491498243875</c:v>
                </c:pt>
                <c:pt idx="3">
                  <c:v>21.677142712973726</c:v>
                </c:pt>
                <c:pt idx="4">
                  <c:v>1.2603660507949828</c:v>
                </c:pt>
                <c:pt idx="5">
                  <c:v>28.48219612124667</c:v>
                </c:pt>
                <c:pt idx="6">
                  <c:v>1.2263401821401203</c:v>
                </c:pt>
                <c:pt idx="7">
                  <c:v>2.3542910683710945</c:v>
                </c:pt>
                <c:pt idx="8">
                  <c:v>2.1017187584206112</c:v>
                </c:pt>
                <c:pt idx="9">
                  <c:v>12.621471476717854</c:v>
                </c:pt>
                <c:pt idx="10">
                  <c:v>2.3798883767929513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48-44BC-B575-8FF1E2E8EC09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Decorrelation'!$Y$294:$AI$294</c:f>
              <c:numCache>
                <c:formatCode>0.0</c:formatCode>
                <c:ptCount val="11"/>
                <c:pt idx="0">
                  <c:v>9.8123646752792411</c:v>
                </c:pt>
                <c:pt idx="1">
                  <c:v>1.8165568796815934</c:v>
                </c:pt>
                <c:pt idx="2">
                  <c:v>1.7599491498243875</c:v>
                </c:pt>
                <c:pt idx="3">
                  <c:v>21.677142712973726</c:v>
                </c:pt>
                <c:pt idx="4">
                  <c:v>1.2603660507949828</c:v>
                </c:pt>
                <c:pt idx="5">
                  <c:v>28.48219612124667</c:v>
                </c:pt>
                <c:pt idx="6">
                  <c:v>1.2263401821401203</c:v>
                </c:pt>
                <c:pt idx="7">
                  <c:v>2.3542910683710945</c:v>
                </c:pt>
                <c:pt idx="8">
                  <c:v>2.1017187584206112</c:v>
                </c:pt>
                <c:pt idx="9">
                  <c:v>12.621471476717854</c:v>
                </c:pt>
                <c:pt idx="10">
                  <c:v>2.3798883767929513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48-44BC-B575-8FF1E2E8E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Decorrelation'!$AK$298:$AU$298</c:f>
              <c:numCache>
                <c:formatCode>0.0</c:formatCode>
                <c:ptCount val="11"/>
                <c:pt idx="0">
                  <c:v>2.7805499992249274</c:v>
                </c:pt>
                <c:pt idx="1">
                  <c:v>0.77453753188731067</c:v>
                </c:pt>
                <c:pt idx="2">
                  <c:v>0.73608241953231679</c:v>
                </c:pt>
                <c:pt idx="3">
                  <c:v>8.2160006592547123</c:v>
                </c:pt>
                <c:pt idx="4">
                  <c:v>1.3505872883676571</c:v>
                </c:pt>
                <c:pt idx="5">
                  <c:v>8.7858985129704976</c:v>
                </c:pt>
                <c:pt idx="6">
                  <c:v>0.68583769371595071</c:v>
                </c:pt>
                <c:pt idx="7">
                  <c:v>0.66223468322617329</c:v>
                </c:pt>
                <c:pt idx="8">
                  <c:v>0.41159313643109752</c:v>
                </c:pt>
                <c:pt idx="9">
                  <c:v>4.7392716794035454</c:v>
                </c:pt>
                <c:pt idx="10">
                  <c:v>4.082536816488977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4-4159-8EE8-8FE2DA989BC1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Decorrelation'!$AK$297:$AU$297</c:f>
              <c:numCache>
                <c:formatCode>0.0</c:formatCode>
                <c:ptCount val="11"/>
                <c:pt idx="0">
                  <c:v>6.9408636873249003</c:v>
                </c:pt>
                <c:pt idx="1">
                  <c:v>0.54263561069246324</c:v>
                </c:pt>
                <c:pt idx="2">
                  <c:v>0.52714493169743748</c:v>
                </c:pt>
                <c:pt idx="3">
                  <c:v>14.517904447294733</c:v>
                </c:pt>
                <c:pt idx="4">
                  <c:v>0.50438879748552978</c:v>
                </c:pt>
                <c:pt idx="5">
                  <c:v>19.76185681687134</c:v>
                </c:pt>
                <c:pt idx="6">
                  <c:v>0.43916388519505484</c:v>
                </c:pt>
                <c:pt idx="7">
                  <c:v>0.76415914163157783</c:v>
                </c:pt>
                <c:pt idx="8">
                  <c:v>0.38391153340001921</c:v>
                </c:pt>
                <c:pt idx="9">
                  <c:v>8.9756391325369727</c:v>
                </c:pt>
                <c:pt idx="10">
                  <c:v>0.85947615527308208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D4-4159-8EE8-8FE2DA989BC1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Decorrelation'!$AK$295:$AU$295</c:f>
              <c:numCache>
                <c:formatCode>0.0</c:formatCode>
                <c:ptCount val="11"/>
                <c:pt idx="0">
                  <c:v>9.8123646752792411</c:v>
                </c:pt>
                <c:pt idx="1">
                  <c:v>0.71683011237910244</c:v>
                </c:pt>
                <c:pt idx="2">
                  <c:v>0.69277035431878176</c:v>
                </c:pt>
                <c:pt idx="3">
                  <c:v>21.677142712973726</c:v>
                </c:pt>
                <c:pt idx="4">
                  <c:v>0.60372585431832704</c:v>
                </c:pt>
                <c:pt idx="5">
                  <c:v>28.48219612124667</c:v>
                </c:pt>
                <c:pt idx="6">
                  <c:v>0.54910615637491</c:v>
                </c:pt>
                <c:pt idx="7">
                  <c:v>1.1878058283997233</c:v>
                </c:pt>
                <c:pt idx="8">
                  <c:v>0.43607118585787252</c:v>
                </c:pt>
                <c:pt idx="9">
                  <c:v>12.621471476717854</c:v>
                </c:pt>
                <c:pt idx="10">
                  <c:v>1.1610995992567044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D4-4159-8EE8-8FE2DA989BC1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Decorrelation'!$AK$294:$AU$294</c:f>
              <c:numCache>
                <c:formatCode>0.0</c:formatCode>
                <c:ptCount val="11"/>
                <c:pt idx="0">
                  <c:v>9.8123646752792411</c:v>
                </c:pt>
                <c:pt idx="1">
                  <c:v>0.71683011237910244</c:v>
                </c:pt>
                <c:pt idx="2">
                  <c:v>0.69277035431878176</c:v>
                </c:pt>
                <c:pt idx="3">
                  <c:v>21.677142712973726</c:v>
                </c:pt>
                <c:pt idx="4">
                  <c:v>0.60372585431832704</c:v>
                </c:pt>
                <c:pt idx="5">
                  <c:v>28.48219612124667</c:v>
                </c:pt>
                <c:pt idx="6">
                  <c:v>0.54910615637491</c:v>
                </c:pt>
                <c:pt idx="7">
                  <c:v>1.1878058283997233</c:v>
                </c:pt>
                <c:pt idx="8">
                  <c:v>0.43607118585787252</c:v>
                </c:pt>
                <c:pt idx="9">
                  <c:v>12.621471476717854</c:v>
                </c:pt>
                <c:pt idx="10">
                  <c:v>1.1610995992567044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D4-4159-8EE8-8FE2DA989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Decorrelation'!$M$299:$W$299</c:f>
              <c:numCache>
                <c:formatCode>0.0</c:formatCode>
                <c:ptCount val="11"/>
                <c:pt idx="0">
                  <c:v>7120232.5999999996</c:v>
                </c:pt>
                <c:pt idx="1">
                  <c:v>674831.2</c:v>
                </c:pt>
                <c:pt idx="2">
                  <c:v>674968.6</c:v>
                </c:pt>
                <c:pt idx="3">
                  <c:v>2201876</c:v>
                </c:pt>
                <c:pt idx="4">
                  <c:v>312165.09999999998</c:v>
                </c:pt>
                <c:pt idx="5">
                  <c:v>21814190.399999999</c:v>
                </c:pt>
                <c:pt idx="6">
                  <c:v>176777.9</c:v>
                </c:pt>
                <c:pt idx="7">
                  <c:v>2924101.3</c:v>
                </c:pt>
                <c:pt idx="8">
                  <c:v>2281457.7999999998</c:v>
                </c:pt>
                <c:pt idx="9">
                  <c:v>2010197.8</c:v>
                </c:pt>
                <c:pt idx="10">
                  <c:v>312386.09999999998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E-4E9D-A088-7BD010CE337F}"/>
            </c:ext>
          </c:extLst>
        </c:ser>
        <c:ser>
          <c:idx val="3"/>
          <c:order val="1"/>
          <c:tx>
            <c:strRef>
              <c:f>'Pure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Decorrelation'!$M$300:$W$300</c:f>
              <c:numCache>
                <c:formatCode>0.0</c:formatCode>
                <c:ptCount val="11"/>
                <c:pt idx="0">
                  <c:v>16982084.700000003</c:v>
                </c:pt>
                <c:pt idx="1">
                  <c:v>2998951</c:v>
                </c:pt>
                <c:pt idx="2">
                  <c:v>2993190.25</c:v>
                </c:pt>
                <c:pt idx="3">
                  <c:v>70867902.099999994</c:v>
                </c:pt>
                <c:pt idx="4">
                  <c:v>1639586.9</c:v>
                </c:pt>
                <c:pt idx="5">
                  <c:v>81629403.25</c:v>
                </c:pt>
                <c:pt idx="6">
                  <c:v>1832195.4</c:v>
                </c:pt>
                <c:pt idx="7">
                  <c:v>7023795.7000000002</c:v>
                </c:pt>
                <c:pt idx="8">
                  <c:v>5122995.2</c:v>
                </c:pt>
                <c:pt idx="9">
                  <c:v>67778684.450000003</c:v>
                </c:pt>
                <c:pt idx="10">
                  <c:v>1410651.6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2E-4E9D-A088-7BD010CE337F}"/>
            </c:ext>
          </c:extLst>
        </c:ser>
        <c:ser>
          <c:idx val="0"/>
          <c:order val="2"/>
          <c:tx>
            <c:strRef>
              <c:f>'Pure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'Pure Decorrelation'!$M$301:$W$301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2E-4E9D-A088-7BD010CE3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Decorrelation'!$Y$299:$AI$299</c:f>
              <c:numCache>
                <c:formatCode>0.0</c:formatCode>
                <c:ptCount val="11"/>
                <c:pt idx="0">
                  <c:v>5.8805291992059212</c:v>
                </c:pt>
                <c:pt idx="1">
                  <c:v>1.0007164877373727</c:v>
                </c:pt>
                <c:pt idx="2">
                  <c:v>0.95498851814190833</c:v>
                </c:pt>
                <c:pt idx="3">
                  <c:v>2.7271112059461302</c:v>
                </c:pt>
                <c:pt idx="4">
                  <c:v>0.76574905274610505</c:v>
                </c:pt>
                <c:pt idx="5">
                  <c:v>13.774465875644818</c:v>
                </c:pt>
                <c:pt idx="6">
                  <c:v>0.63155629021348436</c:v>
                </c:pt>
                <c:pt idx="7">
                  <c:v>0.66632434719067546</c:v>
                </c:pt>
                <c:pt idx="8">
                  <c:v>0.88189933985413504</c:v>
                </c:pt>
                <c:pt idx="9">
                  <c:v>3.1548355779872512</c:v>
                </c:pt>
                <c:pt idx="10">
                  <c:v>1.6340261631703474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5-4F03-A3AB-3998CFD7F991}"/>
            </c:ext>
          </c:extLst>
        </c:ser>
        <c:ser>
          <c:idx val="3"/>
          <c:order val="1"/>
          <c:tx>
            <c:strRef>
              <c:f>'Pure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Decorrelation'!$Y$300:$AI$300</c:f>
              <c:numCache>
                <c:formatCode>0.0</c:formatCode>
                <c:ptCount val="11"/>
                <c:pt idx="0">
                  <c:v>13.744200151352562</c:v>
                </c:pt>
                <c:pt idx="1">
                  <c:v>2.6323972716258144</c:v>
                </c:pt>
                <c:pt idx="2">
                  <c:v>2.5649097815068673</c:v>
                </c:pt>
                <c:pt idx="3">
                  <c:v>40.627174220001322</c:v>
                </c:pt>
                <c:pt idx="4">
                  <c:v>1.7549830488438602</c:v>
                </c:pt>
                <c:pt idx="5">
                  <c:v>43.189926366848518</c:v>
                </c:pt>
                <c:pt idx="6">
                  <c:v>1.8211240740667565</c:v>
                </c:pt>
                <c:pt idx="7">
                  <c:v>4.0422577895515133</c:v>
                </c:pt>
                <c:pt idx="8">
                  <c:v>3.3215381769870875</c:v>
                </c:pt>
                <c:pt idx="9">
                  <c:v>22.088107375448455</c:v>
                </c:pt>
                <c:pt idx="10">
                  <c:v>3.1257505904155547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C5-4F03-A3AB-3998CFD7F991}"/>
            </c:ext>
          </c:extLst>
        </c:ser>
        <c:ser>
          <c:idx val="0"/>
          <c:order val="2"/>
          <c:tx>
            <c:strRef>
              <c:f>'Pure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Decorrelation'!$Y$301:$AI$301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C5-4F03-A3AB-3998CFD7F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Decorrelation'!$AK$299:$AU$299</c:f>
              <c:numCache>
                <c:formatCode>0.0</c:formatCode>
                <c:ptCount val="11"/>
                <c:pt idx="0">
                  <c:v>5.8805291992059212</c:v>
                </c:pt>
                <c:pt idx="1">
                  <c:v>0.42898569924582264</c:v>
                </c:pt>
                <c:pt idx="2">
                  <c:v>0.40676080859266217</c:v>
                </c:pt>
                <c:pt idx="3">
                  <c:v>2.7271112059461302</c:v>
                </c:pt>
                <c:pt idx="4">
                  <c:v>0.38487846734788034</c:v>
                </c:pt>
                <c:pt idx="5">
                  <c:v>13.774465875644818</c:v>
                </c:pt>
                <c:pt idx="6">
                  <c:v>0.33743070860218721</c:v>
                </c:pt>
                <c:pt idx="7">
                  <c:v>0.34277413169329518</c:v>
                </c:pt>
                <c:pt idx="8">
                  <c:v>0.30898285808216314</c:v>
                </c:pt>
                <c:pt idx="9">
                  <c:v>3.1548355779872512</c:v>
                </c:pt>
                <c:pt idx="10">
                  <c:v>0.5735934250493302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5-435F-A5BA-976F75122BD5}"/>
            </c:ext>
          </c:extLst>
        </c:ser>
        <c:ser>
          <c:idx val="3"/>
          <c:order val="1"/>
          <c:tx>
            <c:strRef>
              <c:f>'Pure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Decorrelation'!$AK$300:$AU$300</c:f>
              <c:numCache>
                <c:formatCode>0.0</c:formatCode>
                <c:ptCount val="11"/>
                <c:pt idx="0">
                  <c:v>13.744200151352562</c:v>
                </c:pt>
                <c:pt idx="1">
                  <c:v>1.0046745255123823</c:v>
                </c:pt>
                <c:pt idx="2">
                  <c:v>0.97877990004490123</c:v>
                </c:pt>
                <c:pt idx="3">
                  <c:v>40.627174220001322</c:v>
                </c:pt>
                <c:pt idx="4">
                  <c:v>0.82257324128877363</c:v>
                </c:pt>
                <c:pt idx="5">
                  <c:v>43.189926366848518</c:v>
                </c:pt>
                <c:pt idx="6">
                  <c:v>0.76078160414763263</c:v>
                </c:pt>
                <c:pt idx="7">
                  <c:v>2.0328375251061517</c:v>
                </c:pt>
                <c:pt idx="8">
                  <c:v>0.56315951363358185</c:v>
                </c:pt>
                <c:pt idx="9">
                  <c:v>22.088107375448455</c:v>
                </c:pt>
                <c:pt idx="10">
                  <c:v>1.7486057734640783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85-435F-A5BA-976F75122BD5}"/>
            </c:ext>
          </c:extLst>
        </c:ser>
        <c:ser>
          <c:idx val="0"/>
          <c:order val="2"/>
          <c:tx>
            <c:strRef>
              <c:f>'Pure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Decorrelation'!$AK$301:$AU$301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85-435F-A5BA-976F75122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Decorrelation'!$M$320:$W$320</c:f>
              <c:numCache>
                <c:formatCode>0.0</c:formatCode>
                <c:ptCount val="11"/>
                <c:pt idx="0">
                  <c:v>200049.4</c:v>
                </c:pt>
                <c:pt idx="1">
                  <c:v>891256.4</c:v>
                </c:pt>
                <c:pt idx="2">
                  <c:v>891570.2</c:v>
                </c:pt>
                <c:pt idx="3">
                  <c:v>199999.4</c:v>
                </c:pt>
                <c:pt idx="4">
                  <c:v>1476420.2</c:v>
                </c:pt>
                <c:pt idx="5">
                  <c:v>2.4</c:v>
                </c:pt>
                <c:pt idx="6">
                  <c:v>994919.4</c:v>
                </c:pt>
                <c:pt idx="7">
                  <c:v>2919085.8</c:v>
                </c:pt>
                <c:pt idx="8">
                  <c:v>2337225.7999999998</c:v>
                </c:pt>
                <c:pt idx="9">
                  <c:v>275.39999999999998</c:v>
                </c:pt>
                <c:pt idx="10">
                  <c:v>711724.4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B-4913-AFDD-DAEA3719F5EC}"/>
            </c:ext>
          </c:extLst>
        </c:ser>
        <c:ser>
          <c:idx val="0"/>
          <c:order val="1"/>
          <c:tx>
            <c:strRef>
              <c:f>'Pure Decorrelation'!$L$319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Decorrelation'!$M$319:$W$319</c:f>
              <c:numCache>
                <c:formatCode>0.0</c:formatCode>
                <c:ptCount val="11"/>
                <c:pt idx="0">
                  <c:v>6533491.7000000002</c:v>
                </c:pt>
                <c:pt idx="1">
                  <c:v>670340.6</c:v>
                </c:pt>
                <c:pt idx="2">
                  <c:v>670535</c:v>
                </c:pt>
                <c:pt idx="3">
                  <c:v>2232255.7999999998</c:v>
                </c:pt>
                <c:pt idx="4">
                  <c:v>311309.2</c:v>
                </c:pt>
                <c:pt idx="5">
                  <c:v>21349713.199999999</c:v>
                </c:pt>
                <c:pt idx="6">
                  <c:v>174079.8</c:v>
                </c:pt>
                <c:pt idx="7">
                  <c:v>2924194.8</c:v>
                </c:pt>
                <c:pt idx="8">
                  <c:v>2284905.1</c:v>
                </c:pt>
                <c:pt idx="9">
                  <c:v>2033017.2</c:v>
                </c:pt>
                <c:pt idx="10">
                  <c:v>316205.59999999998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9B-4913-AFDD-DAEA3719F5EC}"/>
            </c:ext>
          </c:extLst>
        </c:ser>
        <c:ser>
          <c:idx val="4"/>
          <c:order val="2"/>
          <c:tx>
            <c:strRef>
              <c:f>'Pure Decorrelation'!$L$317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Decorrelation'!$M$317:$W$317</c:f>
              <c:numCache>
                <c:formatCode>0.0</c:formatCode>
                <c:ptCount val="11"/>
                <c:pt idx="0">
                  <c:v>11686655.1</c:v>
                </c:pt>
                <c:pt idx="1">
                  <c:v>1793861.2</c:v>
                </c:pt>
                <c:pt idx="2">
                  <c:v>1788665.9000000001</c:v>
                </c:pt>
                <c:pt idx="3">
                  <c:v>35473328.799999997</c:v>
                </c:pt>
                <c:pt idx="4">
                  <c:v>905987.3</c:v>
                </c:pt>
                <c:pt idx="5">
                  <c:v>49794498.5</c:v>
                </c:pt>
                <c:pt idx="6">
                  <c:v>984367.4</c:v>
                </c:pt>
                <c:pt idx="7">
                  <c:v>4972458.3000000007</c:v>
                </c:pt>
                <c:pt idx="8">
                  <c:v>3700316.8000000003</c:v>
                </c:pt>
                <c:pt idx="9">
                  <c:v>33703378.799999997</c:v>
                </c:pt>
                <c:pt idx="10">
                  <c:v>792087.89999999991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9B-4913-AFDD-DAEA3719F5EC}"/>
            </c:ext>
          </c:extLst>
        </c:ser>
        <c:ser>
          <c:idx val="2"/>
          <c:order val="3"/>
          <c:tx>
            <c:strRef>
              <c:f>'Pure Decorrelation'!$L$316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Decorrelation'!$M$316:$W$316</c:f>
              <c:numCache>
                <c:formatCode>0.0</c:formatCode>
                <c:ptCount val="11"/>
                <c:pt idx="0">
                  <c:v>11686655.1</c:v>
                </c:pt>
                <c:pt idx="1">
                  <c:v>1793861.2</c:v>
                </c:pt>
                <c:pt idx="2">
                  <c:v>1788665.9000000001</c:v>
                </c:pt>
                <c:pt idx="3">
                  <c:v>35473328.799999997</c:v>
                </c:pt>
                <c:pt idx="4">
                  <c:v>905987.3</c:v>
                </c:pt>
                <c:pt idx="5">
                  <c:v>49794498.5</c:v>
                </c:pt>
                <c:pt idx="6">
                  <c:v>984367.4</c:v>
                </c:pt>
                <c:pt idx="7">
                  <c:v>4972458.3000000007</c:v>
                </c:pt>
                <c:pt idx="8">
                  <c:v>3700316.8000000003</c:v>
                </c:pt>
                <c:pt idx="9">
                  <c:v>33703378.799999997</c:v>
                </c:pt>
                <c:pt idx="10">
                  <c:v>792087.89999999991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9B-4913-AFDD-DAEA3719F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Decorrelation'!$X$320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Decorrelation'!$Y$320:$AI$320</c:f>
              <c:numCache>
                <c:formatCode>0.0</c:formatCode>
                <c:ptCount val="11"/>
                <c:pt idx="0">
                  <c:v>0.3287163360917475</c:v>
                </c:pt>
                <c:pt idx="1">
                  <c:v>1.5107365231495349</c:v>
                </c:pt>
                <c:pt idx="2">
                  <c:v>1.4870903425151485</c:v>
                </c:pt>
                <c:pt idx="3">
                  <c:v>0.47675479639729024</c:v>
                </c:pt>
                <c:pt idx="4">
                  <c:v>2.1657061205012722</c:v>
                </c:pt>
                <c:pt idx="5">
                  <c:v>9.1702064598211994E-2</c:v>
                </c:pt>
                <c:pt idx="6">
                  <c:v>1.40862739791628</c:v>
                </c:pt>
                <c:pt idx="7">
                  <c:v>0.62254684070940125</c:v>
                </c:pt>
                <c:pt idx="8">
                  <c:v>0.86167088910588063</c:v>
                </c:pt>
                <c:pt idx="9">
                  <c:v>6.3235495996195306E-3</c:v>
                </c:pt>
                <c:pt idx="10">
                  <c:v>2.748921888420591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2-4CCE-9D94-2E59C07FD166}"/>
            </c:ext>
          </c:extLst>
        </c:ser>
        <c:ser>
          <c:idx val="0"/>
          <c:order val="1"/>
          <c:tx>
            <c:strRef>
              <c:f>'Pure Decorrelation'!$X$319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Decorrelation'!$Y$319:$AI$319</c:f>
              <c:numCache>
                <c:formatCode>0.0</c:formatCode>
                <c:ptCount val="11"/>
                <c:pt idx="0">
                  <c:v>4.9269410891924057</c:v>
                </c:pt>
                <c:pt idx="1">
                  <c:v>1.0115404631302227</c:v>
                </c:pt>
                <c:pt idx="2">
                  <c:v>0.95402896036976048</c:v>
                </c:pt>
                <c:pt idx="3">
                  <c:v>3.013639099401189</c:v>
                </c:pt>
                <c:pt idx="4">
                  <c:v>0.80162853179499505</c:v>
                </c:pt>
                <c:pt idx="5">
                  <c:v>13.539845528098525</c:v>
                </c:pt>
                <c:pt idx="6">
                  <c:v>0.59565033591352412</c:v>
                </c:pt>
                <c:pt idx="7">
                  <c:v>0.64369596919859762</c:v>
                </c:pt>
                <c:pt idx="8">
                  <c:v>0.8678732022526674</c:v>
                </c:pt>
                <c:pt idx="9">
                  <c:v>3.2462743399839384</c:v>
                </c:pt>
                <c:pt idx="10">
                  <c:v>1.6250121716526333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2-4CCE-9D94-2E59C07FD166}"/>
            </c:ext>
          </c:extLst>
        </c:ser>
        <c:ser>
          <c:idx val="4"/>
          <c:order val="2"/>
          <c:tx>
            <c:strRef>
              <c:f>'Pure Decorrelation'!$X$317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Decorrelation'!$Y$317:$AI$317</c:f>
              <c:numCache>
                <c:formatCode>0.0</c:formatCode>
                <c:ptCount val="11"/>
                <c:pt idx="0">
                  <c:v>9.2619551658921431</c:v>
                </c:pt>
                <c:pt idx="1">
                  <c:v>1.8549351014604327</c:v>
                </c:pt>
                <c:pt idx="2">
                  <c:v>1.7723391196108418</c:v>
                </c:pt>
                <c:pt idx="3">
                  <c:v>14.756662997201786</c:v>
                </c:pt>
                <c:pt idx="4">
                  <c:v>1.1891410983953392</c:v>
                </c:pt>
                <c:pt idx="5">
                  <c:v>28.222255236090859</c:v>
                </c:pt>
                <c:pt idx="6">
                  <c:v>1.2172182251175401</c:v>
                </c:pt>
                <c:pt idx="7">
                  <c:v>2.3929065000964336</c:v>
                </c:pt>
                <c:pt idx="8">
                  <c:v>2.1565962754306378</c:v>
                </c:pt>
                <c:pt idx="9">
                  <c:v>11.246995214879281</c:v>
                </c:pt>
                <c:pt idx="10">
                  <c:v>2.3192197074997241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42-4CCE-9D94-2E59C07FD166}"/>
            </c:ext>
          </c:extLst>
        </c:ser>
        <c:ser>
          <c:idx val="2"/>
          <c:order val="3"/>
          <c:tx>
            <c:strRef>
              <c:f>'Pure Decorrelation'!$X$316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Decorrelation'!$Y$316:$AI$316</c:f>
              <c:numCache>
                <c:formatCode>0.0</c:formatCode>
                <c:ptCount val="11"/>
                <c:pt idx="0">
                  <c:v>9.2619551658921431</c:v>
                </c:pt>
                <c:pt idx="1">
                  <c:v>1.8549351014604327</c:v>
                </c:pt>
                <c:pt idx="2">
                  <c:v>1.7723391196108418</c:v>
                </c:pt>
                <c:pt idx="3">
                  <c:v>14.756662997201786</c:v>
                </c:pt>
                <c:pt idx="4">
                  <c:v>1.1891410983953392</c:v>
                </c:pt>
                <c:pt idx="5">
                  <c:v>28.222255236090859</c:v>
                </c:pt>
                <c:pt idx="6">
                  <c:v>1.2172182251175401</c:v>
                </c:pt>
                <c:pt idx="7">
                  <c:v>2.3929065000964336</c:v>
                </c:pt>
                <c:pt idx="8">
                  <c:v>2.1565962754306378</c:v>
                </c:pt>
                <c:pt idx="9">
                  <c:v>11.246995214879281</c:v>
                </c:pt>
                <c:pt idx="10">
                  <c:v>2.3192197074997241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42-4CCE-9D94-2E59C07FD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Decorrelation'!$AJ$320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Decorrelation'!$AK$320:$AU$320</c:f>
              <c:numCache>
                <c:formatCode>0.0</c:formatCode>
                <c:ptCount val="11"/>
                <c:pt idx="0">
                  <c:v>0.3287163360917475</c:v>
                </c:pt>
                <c:pt idx="1">
                  <c:v>0.5169386777910403</c:v>
                </c:pt>
                <c:pt idx="2">
                  <c:v>0.50013082769582984</c:v>
                </c:pt>
                <c:pt idx="3">
                  <c:v>0.47675479639729024</c:v>
                </c:pt>
                <c:pt idx="4">
                  <c:v>0.81920848849986216</c:v>
                </c:pt>
                <c:pt idx="5">
                  <c:v>9.1702064598211994E-2</c:v>
                </c:pt>
                <c:pt idx="6">
                  <c:v>0.50364856040105233</c:v>
                </c:pt>
                <c:pt idx="7">
                  <c:v>0.31827412850107062</c:v>
                </c:pt>
                <c:pt idx="8">
                  <c:v>0.31625091380556108</c:v>
                </c:pt>
                <c:pt idx="9">
                  <c:v>6.3235495996195306E-3</c:v>
                </c:pt>
                <c:pt idx="10">
                  <c:v>1.6221557009033853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B-48A9-9642-44C82B36C4EB}"/>
            </c:ext>
          </c:extLst>
        </c:ser>
        <c:ser>
          <c:idx val="0"/>
          <c:order val="1"/>
          <c:tx>
            <c:strRef>
              <c:f>'Pure Decorrelation'!$AJ$319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Decorrelation'!$AK$319:$AU$319</c:f>
              <c:numCache>
                <c:formatCode>0.0</c:formatCode>
                <c:ptCount val="11"/>
                <c:pt idx="0">
                  <c:v>4.9269410891924057</c:v>
                </c:pt>
                <c:pt idx="1">
                  <c:v>0.4425108784053009</c:v>
                </c:pt>
                <c:pt idx="2">
                  <c:v>0.41292748527484946</c:v>
                </c:pt>
                <c:pt idx="3">
                  <c:v>3.013639099401189</c:v>
                </c:pt>
                <c:pt idx="4">
                  <c:v>0.39928922800463618</c:v>
                </c:pt>
                <c:pt idx="5">
                  <c:v>13.539845528098525</c:v>
                </c:pt>
                <c:pt idx="6">
                  <c:v>0.32687446760828609</c:v>
                </c:pt>
                <c:pt idx="7">
                  <c:v>0.32583881400059905</c:v>
                </c:pt>
                <c:pt idx="8">
                  <c:v>0.30902758841402833</c:v>
                </c:pt>
                <c:pt idx="9">
                  <c:v>3.2462743399839384</c:v>
                </c:pt>
                <c:pt idx="10">
                  <c:v>0.57049584280466659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B-48A9-9642-44C82B36C4EB}"/>
            </c:ext>
          </c:extLst>
        </c:ser>
        <c:ser>
          <c:idx val="4"/>
          <c:order val="2"/>
          <c:tx>
            <c:strRef>
              <c:f>'Pure Decorrelation'!$AJ$317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Decorrelation'!$AK$317:$AU$317</c:f>
              <c:numCache>
                <c:formatCode>0.0</c:formatCode>
                <c:ptCount val="11"/>
                <c:pt idx="0">
                  <c:v>9.2619551658921431</c:v>
                </c:pt>
                <c:pt idx="1">
                  <c:v>0.74373635679366989</c:v>
                </c:pt>
                <c:pt idx="2">
                  <c:v>0.70439649309264496</c:v>
                </c:pt>
                <c:pt idx="3">
                  <c:v>14.756662997201786</c:v>
                </c:pt>
                <c:pt idx="4">
                  <c:v>0.52531647949654148</c:v>
                </c:pt>
                <c:pt idx="5">
                  <c:v>28.222255236090859</c:v>
                </c:pt>
                <c:pt idx="6">
                  <c:v>0.54943676220136695</c:v>
                </c:pt>
                <c:pt idx="7">
                  <c:v>1.2058415141014849</c:v>
                </c:pt>
                <c:pt idx="8">
                  <c:v>0.44824837850756016</c:v>
                </c:pt>
                <c:pt idx="9">
                  <c:v>11.246995214879281</c:v>
                </c:pt>
                <c:pt idx="10">
                  <c:v>1.1264499472104943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0B-48A9-9642-44C82B36C4EB}"/>
            </c:ext>
          </c:extLst>
        </c:ser>
        <c:ser>
          <c:idx val="2"/>
          <c:order val="3"/>
          <c:tx>
            <c:strRef>
              <c:f>'Pure Decorrelation'!$AJ$316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Decorrelation'!$AK$316:$AU$316</c:f>
              <c:numCache>
                <c:formatCode>0.0</c:formatCode>
                <c:ptCount val="11"/>
                <c:pt idx="0">
                  <c:v>9.2619551658921431</c:v>
                </c:pt>
                <c:pt idx="1">
                  <c:v>0.74373635679366989</c:v>
                </c:pt>
                <c:pt idx="2">
                  <c:v>0.70439649309264496</c:v>
                </c:pt>
                <c:pt idx="3">
                  <c:v>14.756662997201786</c:v>
                </c:pt>
                <c:pt idx="4">
                  <c:v>0.52531647949654148</c:v>
                </c:pt>
                <c:pt idx="5">
                  <c:v>28.222255236090859</c:v>
                </c:pt>
                <c:pt idx="6">
                  <c:v>0.54943676220136695</c:v>
                </c:pt>
                <c:pt idx="7">
                  <c:v>1.2058415141014849</c:v>
                </c:pt>
                <c:pt idx="8">
                  <c:v>0.44824837850756016</c:v>
                </c:pt>
                <c:pt idx="9">
                  <c:v>11.246995214879281</c:v>
                </c:pt>
                <c:pt idx="10">
                  <c:v>1.1264499472104943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0B-48A9-9642-44C82B36C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Decorrelation'!$M$321:$W$321</c:f>
              <c:numCache>
                <c:formatCode>0.0</c:formatCode>
                <c:ptCount val="11"/>
                <c:pt idx="0">
                  <c:v>7120232.5999999996</c:v>
                </c:pt>
                <c:pt idx="1">
                  <c:v>674831.2</c:v>
                </c:pt>
                <c:pt idx="2">
                  <c:v>674968.6</c:v>
                </c:pt>
                <c:pt idx="3">
                  <c:v>2201876</c:v>
                </c:pt>
                <c:pt idx="4">
                  <c:v>312165.09999999998</c:v>
                </c:pt>
                <c:pt idx="5">
                  <c:v>21814190.399999999</c:v>
                </c:pt>
                <c:pt idx="6">
                  <c:v>176777.9</c:v>
                </c:pt>
                <c:pt idx="7">
                  <c:v>2924101.3</c:v>
                </c:pt>
                <c:pt idx="8">
                  <c:v>2281457.7999999998</c:v>
                </c:pt>
                <c:pt idx="9">
                  <c:v>2010197.8</c:v>
                </c:pt>
                <c:pt idx="10">
                  <c:v>312386.09999999998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2-41A6-B95E-AD786EFAA3E4}"/>
            </c:ext>
          </c:extLst>
        </c:ser>
        <c:ser>
          <c:idx val="3"/>
          <c:order val="1"/>
          <c:tx>
            <c:strRef>
              <c:f>'Pure Decorrelation'!$L$322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Decorrelation'!$M$322:$W$322</c:f>
              <c:numCache>
                <c:formatCode>0.0</c:formatCode>
                <c:ptCount val="11"/>
                <c:pt idx="0">
                  <c:v>17074219</c:v>
                </c:pt>
                <c:pt idx="1">
                  <c:v>2972879.7</c:v>
                </c:pt>
                <c:pt idx="2">
                  <c:v>2966794</c:v>
                </c:pt>
                <c:pt idx="3">
                  <c:v>71232758.599999994</c:v>
                </c:pt>
                <c:pt idx="4">
                  <c:v>1658108.9</c:v>
                </c:pt>
                <c:pt idx="5">
                  <c:v>82864403</c:v>
                </c:pt>
                <c:pt idx="6">
                  <c:v>1838216.2</c:v>
                </c:pt>
                <c:pt idx="7">
                  <c:v>7023718.7000000002</c:v>
                </c:pt>
                <c:pt idx="8">
                  <c:v>5120099.5</c:v>
                </c:pt>
                <c:pt idx="9">
                  <c:v>68255041.300000012</c:v>
                </c:pt>
                <c:pt idx="10">
                  <c:v>1433269.2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F2-41A6-B95E-AD786EFAA3E4}"/>
            </c:ext>
          </c:extLst>
        </c:ser>
        <c:ser>
          <c:idx val="0"/>
          <c:order val="2"/>
          <c:tx>
            <c:strRef>
              <c:f>'Pure Decorrelation'!$L$323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F2-41A6-B95E-AD786EFAA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Decorrelation'!$Y$321:$AI$321</c:f>
              <c:numCache>
                <c:formatCode>0.0</c:formatCode>
                <c:ptCount val="11"/>
                <c:pt idx="0">
                  <c:v>5.8805291992059212</c:v>
                </c:pt>
                <c:pt idx="1">
                  <c:v>1.0007164877373727</c:v>
                </c:pt>
                <c:pt idx="2">
                  <c:v>0.95498851814190833</c:v>
                </c:pt>
                <c:pt idx="3">
                  <c:v>2.7271112059461302</c:v>
                </c:pt>
                <c:pt idx="4">
                  <c:v>0.76574905274610505</c:v>
                </c:pt>
                <c:pt idx="5">
                  <c:v>13.774465875644818</c:v>
                </c:pt>
                <c:pt idx="6">
                  <c:v>0.63155629021348436</c:v>
                </c:pt>
                <c:pt idx="7">
                  <c:v>0.66632434719067546</c:v>
                </c:pt>
                <c:pt idx="8">
                  <c:v>0.88189933985413504</c:v>
                </c:pt>
                <c:pt idx="9">
                  <c:v>3.1548355779872512</c:v>
                </c:pt>
                <c:pt idx="10">
                  <c:v>1.6340261631703474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7-4F9E-B815-300F6F208E7B}"/>
            </c:ext>
          </c:extLst>
        </c:ser>
        <c:ser>
          <c:idx val="3"/>
          <c:order val="1"/>
          <c:tx>
            <c:strRef>
              <c:f>'Pure Decorrelation'!$X$322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Decorrelation'!$Y$322:$AI$322</c:f>
              <c:numCache>
                <c:formatCode>0.0</c:formatCode>
                <c:ptCount val="11"/>
                <c:pt idx="0">
                  <c:v>14.063870613207111</c:v>
                </c:pt>
                <c:pt idx="1">
                  <c:v>2.4846237341407686</c:v>
                </c:pt>
                <c:pt idx="2">
                  <c:v>2.4729665326012764</c:v>
                </c:pt>
                <c:pt idx="3">
                  <c:v>40.42176802870236</c:v>
                </c:pt>
                <c:pt idx="4">
                  <c:v>1.7323460548068395</c:v>
                </c:pt>
                <c:pt idx="5">
                  <c:v>43.782439104700458</c:v>
                </c:pt>
                <c:pt idx="6">
                  <c:v>1.82947816203814</c:v>
                </c:pt>
                <c:pt idx="7">
                  <c:v>4.0378636982233731</c:v>
                </c:pt>
                <c:pt idx="8">
                  <c:v>3.3227357498952186</c:v>
                </c:pt>
                <c:pt idx="9">
                  <c:v>22.031923764507518</c:v>
                </c:pt>
                <c:pt idx="10">
                  <c:v>3.1438992477313148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07-4F9E-B815-300F6F208E7B}"/>
            </c:ext>
          </c:extLst>
        </c:ser>
        <c:ser>
          <c:idx val="0"/>
          <c:order val="2"/>
          <c:tx>
            <c:strRef>
              <c:f>'Pure Decorrelation'!$X$323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07-4F9E-B815-300F6F208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Decorrelation'!$AK$321:$AU$321</c:f>
              <c:numCache>
                <c:formatCode>0.0</c:formatCode>
                <c:ptCount val="11"/>
                <c:pt idx="0">
                  <c:v>5.8805291992059212</c:v>
                </c:pt>
                <c:pt idx="1">
                  <c:v>0.42898569924582264</c:v>
                </c:pt>
                <c:pt idx="2">
                  <c:v>0.40676080859266217</c:v>
                </c:pt>
                <c:pt idx="3">
                  <c:v>2.7271112059461302</c:v>
                </c:pt>
                <c:pt idx="4">
                  <c:v>0.38487846734788034</c:v>
                </c:pt>
                <c:pt idx="5">
                  <c:v>13.774465875644818</c:v>
                </c:pt>
                <c:pt idx="6">
                  <c:v>0.33743070860218721</c:v>
                </c:pt>
                <c:pt idx="7">
                  <c:v>0.34277413169329518</c:v>
                </c:pt>
                <c:pt idx="8">
                  <c:v>0.30898285808216314</c:v>
                </c:pt>
                <c:pt idx="9">
                  <c:v>3.1548355779872512</c:v>
                </c:pt>
                <c:pt idx="10">
                  <c:v>0.5735934250493302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0-41DC-9684-038B754A9CC7}"/>
            </c:ext>
          </c:extLst>
        </c:ser>
        <c:ser>
          <c:idx val="3"/>
          <c:order val="1"/>
          <c:tx>
            <c:strRef>
              <c:f>'Pure Decorrelation'!$AJ$322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Decorrelation'!$AK$322:$AU$322</c:f>
              <c:numCache>
                <c:formatCode>0.0</c:formatCode>
                <c:ptCount val="11"/>
                <c:pt idx="0">
                  <c:v>14.063870613207111</c:v>
                </c:pt>
                <c:pt idx="1">
                  <c:v>0.9475692999141756</c:v>
                </c:pt>
                <c:pt idx="2">
                  <c:v>0.94221995089901611</c:v>
                </c:pt>
                <c:pt idx="3">
                  <c:v>40.42176802870236</c:v>
                </c:pt>
                <c:pt idx="4">
                  <c:v>0.8256060068903025</c:v>
                </c:pt>
                <c:pt idx="5">
                  <c:v>43.782439104700458</c:v>
                </c:pt>
                <c:pt idx="6">
                  <c:v>0.74788934110547411</c:v>
                </c:pt>
                <c:pt idx="7">
                  <c:v>2.0314721569186074</c:v>
                </c:pt>
                <c:pt idx="8">
                  <c:v>0.56309447019011716</c:v>
                </c:pt>
                <c:pt idx="9">
                  <c:v>22.031923764507518</c:v>
                </c:pt>
                <c:pt idx="10">
                  <c:v>1.7593437012110376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E0-41DC-9684-038B754A9CC7}"/>
            </c:ext>
          </c:extLst>
        </c:ser>
        <c:ser>
          <c:idx val="0"/>
          <c:order val="2"/>
          <c:tx>
            <c:strRef>
              <c:f>'Pure Decorrelation'!$AJ$323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E0-41DC-9684-038B754A9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Decorrelation'!$N$955:$S$955</c:f>
              <c:numCache>
                <c:formatCode>0%</c:formatCode>
                <c:ptCount val="6"/>
                <c:pt idx="0">
                  <c:v>-7.9751492024937969</c:v>
                </c:pt>
                <c:pt idx="1">
                  <c:v>-7.9775594516057469</c:v>
                </c:pt>
                <c:pt idx="2">
                  <c:v>-15.364249016968449</c:v>
                </c:pt>
                <c:pt idx="3">
                  <c:v>-8.8595152594241906</c:v>
                </c:pt>
                <c:pt idx="4">
                  <c:v>-7.951653140763244</c:v>
                </c:pt>
                <c:pt idx="5">
                  <c:v>-20.718176364062998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E-4B0C-8045-573EA494DC3C}"/>
            </c:ext>
          </c:extLst>
        </c:ser>
        <c:ser>
          <c:idx val="2"/>
          <c:order val="1"/>
          <c:tx>
            <c:strRef>
              <c:f>'Pure Decorrelation'!$M$954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Decorrelation'!$N$954:$S$954</c:f>
              <c:numCache>
                <c:formatCode>0%</c:formatCode>
                <c:ptCount val="6"/>
                <c:pt idx="0">
                  <c:v>0.88188762192849779</c:v>
                </c:pt>
                <c:pt idx="1">
                  <c:v>0.8819782885767613</c:v>
                </c:pt>
                <c:pt idx="2">
                  <c:v>0.93376610863692577</c:v>
                </c:pt>
                <c:pt idx="3">
                  <c:v>0.95491611790450315</c:v>
                </c:pt>
                <c:pt idx="4">
                  <c:v>0.6138522730200775</c:v>
                </c:pt>
                <c:pt idx="5">
                  <c:v>0.93502164889555905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9E-4B0C-8045-573EA494DC3C}"/>
            </c:ext>
          </c:extLst>
        </c:ser>
        <c:ser>
          <c:idx val="3"/>
          <c:order val="2"/>
          <c:tx>
            <c:strRef>
              <c:f>'Pure Decorrelation'!$M$952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Decorrelation'!$N$952:$S$952</c:f>
              <c:numCache>
                <c:formatCode>0%</c:formatCode>
                <c:ptCount val="6"/>
                <c:pt idx="0">
                  <c:v>0.86385112435718503</c:v>
                </c:pt>
                <c:pt idx="1">
                  <c:v>0.86401636023753925</c:v>
                </c:pt>
                <c:pt idx="2">
                  <c:v>0.92955317416117733</c:v>
                </c:pt>
                <c:pt idx="3">
                  <c:v>0.93338783411952608</c:v>
                </c:pt>
                <c:pt idx="4">
                  <c:v>0.68748981954854294</c:v>
                </c:pt>
                <c:pt idx="5">
                  <c:v>0.93637709780527245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9E-4B0C-8045-573EA494DC3C}"/>
            </c:ext>
          </c:extLst>
        </c:ser>
        <c:ser>
          <c:idx val="1"/>
          <c:order val="3"/>
          <c:tx>
            <c:strRef>
              <c:f>'Pure Decorrelation'!$M$951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Decorrelation'!$N$951:$S$951</c:f>
              <c:numCache>
                <c:formatCode>0%</c:formatCode>
                <c:ptCount val="6"/>
                <c:pt idx="0">
                  <c:v>0.86385112435718503</c:v>
                </c:pt>
                <c:pt idx="1">
                  <c:v>0.86401636023753925</c:v>
                </c:pt>
                <c:pt idx="2">
                  <c:v>0.92955317416117733</c:v>
                </c:pt>
                <c:pt idx="3">
                  <c:v>0.93338783411952608</c:v>
                </c:pt>
                <c:pt idx="4">
                  <c:v>0.68748981954854294</c:v>
                </c:pt>
                <c:pt idx="5">
                  <c:v>0.93637709780527245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9E-4B0C-8045-573EA494D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Decorrelation'!$V$955:$AA$955</c:f>
              <c:numCache>
                <c:formatCode>0%</c:formatCode>
                <c:ptCount val="6"/>
                <c:pt idx="0">
                  <c:v>-4.7430086515391743</c:v>
                </c:pt>
                <c:pt idx="1">
                  <c:v>-4.5707217599060517</c:v>
                </c:pt>
                <c:pt idx="2">
                  <c:v>-10.80681461467899</c:v>
                </c:pt>
                <c:pt idx="3">
                  <c:v>-4.0971115951108077</c:v>
                </c:pt>
                <c:pt idx="4">
                  <c:v>-1.7264779819100355</c:v>
                </c:pt>
                <c:pt idx="5">
                  <c:v>-15.446275414132852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D-4441-8A0F-2B7C0D348FF8}"/>
            </c:ext>
          </c:extLst>
        </c:ser>
        <c:ser>
          <c:idx val="2"/>
          <c:order val="1"/>
          <c:tx>
            <c:strRef>
              <c:f>'Pure Decorrelation'!$U$954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Decorrelation'!$V$954:$AA$954</c:f>
              <c:numCache>
                <c:formatCode>0%</c:formatCode>
                <c:ptCount val="6"/>
                <c:pt idx="0">
                  <c:v>0.80837963581594452</c:v>
                </c:pt>
                <c:pt idx="1">
                  <c:v>0.8122966604324523</c:v>
                </c:pt>
                <c:pt idx="2">
                  <c:v>0.8357305872201154</c:v>
                </c:pt>
                <c:pt idx="3">
                  <c:v>0.8707039623071039</c:v>
                </c:pt>
                <c:pt idx="4">
                  <c:v>0.76589134863701047</c:v>
                </c:pt>
                <c:pt idx="5">
                  <c:v>0.68429032824265956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9D-4441-8A0F-2B7C0D348FF8}"/>
            </c:ext>
          </c:extLst>
        </c:ser>
        <c:ser>
          <c:idx val="3"/>
          <c:order val="2"/>
          <c:tx>
            <c:strRef>
              <c:f>'Pure Decorrelation'!$U$952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Decorrelation'!$V$952:$AA$952</c:f>
              <c:numCache>
                <c:formatCode>0%</c:formatCode>
                <c:ptCount val="6"/>
                <c:pt idx="0">
                  <c:v>0.81825112854738524</c:v>
                </c:pt>
                <c:pt idx="1">
                  <c:v>0.82387220986869936</c:v>
                </c:pt>
                <c:pt idx="2">
                  <c:v>0.86864178859511176</c:v>
                </c:pt>
                <c:pt idx="3">
                  <c:v>0.87584871761882055</c:v>
                </c:pt>
                <c:pt idx="4">
                  <c:v>0.79813176905760697</c:v>
                </c:pt>
                <c:pt idx="5">
                  <c:v>0.7371471491870496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9D-4441-8A0F-2B7C0D348FF8}"/>
            </c:ext>
          </c:extLst>
        </c:ser>
        <c:ser>
          <c:idx val="1"/>
          <c:order val="3"/>
          <c:tx>
            <c:strRef>
              <c:f>'Pure Decorrelation'!$U$951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Decorrelation'!$V$951:$AA$951</c:f>
              <c:numCache>
                <c:formatCode>0%</c:formatCode>
                <c:ptCount val="6"/>
                <c:pt idx="0">
                  <c:v>0.81825112854738524</c:v>
                </c:pt>
                <c:pt idx="1">
                  <c:v>0.82387220986869936</c:v>
                </c:pt>
                <c:pt idx="2">
                  <c:v>0.86864178859511176</c:v>
                </c:pt>
                <c:pt idx="3">
                  <c:v>0.87584871761882055</c:v>
                </c:pt>
                <c:pt idx="4">
                  <c:v>0.79813176905760697</c:v>
                </c:pt>
                <c:pt idx="5">
                  <c:v>0.7371471491870496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9D-4441-8A0F-2B7C0D348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Decorrelation'!$N$956:$S$956</c:f>
              <c:numCache>
                <c:formatCode>0%</c:formatCode>
                <c:ptCount val="6"/>
                <c:pt idx="0">
                  <c:v>0.90475069252258322</c:v>
                </c:pt>
                <c:pt idx="1">
                  <c:v>0.90473069527054828</c:v>
                </c:pt>
                <c:pt idx="2">
                  <c:v>0.95590875333185299</c:v>
                </c:pt>
                <c:pt idx="3">
                  <c:v>0.97500821660882808</c:v>
                </c:pt>
                <c:pt idx="4">
                  <c:v>0.6777978626984249</c:v>
                </c:pt>
                <c:pt idx="5">
                  <c:v>0.95592629558604558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E-4912-B9B5-9EF28DDB36AA}"/>
            </c:ext>
          </c:extLst>
        </c:ser>
        <c:ser>
          <c:idx val="0"/>
          <c:order val="1"/>
          <c:tx>
            <c:strRef>
              <c:f>'Pure Decorrelation'!$M$957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Decorrelation'!$N$957:$S$957</c:f>
              <c:numCache>
                <c:formatCode>0%</c:formatCode>
                <c:ptCount val="6"/>
                <c:pt idx="0">
                  <c:v>0.82295155619178706</c:v>
                </c:pt>
                <c:pt idx="1">
                  <c:v>0.82330202520453044</c:v>
                </c:pt>
                <c:pt idx="2">
                  <c:v>0.90319759499050156</c:v>
                </c:pt>
                <c:pt idx="3">
                  <c:v>0.89176745163022386</c:v>
                </c:pt>
                <c:pt idx="4">
                  <c:v>0.69718177639866108</c:v>
                </c:pt>
                <c:pt idx="5">
                  <c:v>0.91682790002449932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8E-4912-B9B5-9EF28DDB36AA}"/>
            </c:ext>
          </c:extLst>
        </c:ser>
        <c:ser>
          <c:idx val="2"/>
          <c:order val="2"/>
          <c:tx>
            <c:strRef>
              <c:f>'Pure Decorrelation'!$M$958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Decorrelation'!$N$958:$S$958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8E-4912-B9B5-9EF28DDB3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Decorrelation'!$V$956:$AA$956</c:f>
              <c:numCache>
                <c:formatCode>0%</c:formatCode>
                <c:ptCount val="6"/>
                <c:pt idx="0">
                  <c:v>0.82963789591809056</c:v>
                </c:pt>
                <c:pt idx="1">
                  <c:v>0.83649563976520147</c:v>
                </c:pt>
                <c:pt idx="2">
                  <c:v>0.86581366954128292</c:v>
                </c:pt>
                <c:pt idx="3">
                  <c:v>0.88835405198093087</c:v>
                </c:pt>
                <c:pt idx="4">
                  <c:v>0.84443690259454407</c:v>
                </c:pt>
                <c:pt idx="5">
                  <c:v>0.70670561522100495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3-499C-A34E-7E80C88FE3D7}"/>
            </c:ext>
          </c:extLst>
        </c:ser>
        <c:ser>
          <c:idx val="0"/>
          <c:order val="1"/>
          <c:tx>
            <c:strRef>
              <c:f>'Pure Decorrelation'!$U$957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Decorrelation'!$V$957:$AA$957</c:f>
              <c:numCache>
                <c:formatCode>0%</c:formatCode>
                <c:ptCount val="6"/>
                <c:pt idx="0">
                  <c:v>0.80686436117667992</c:v>
                </c:pt>
                <c:pt idx="1">
                  <c:v>0.81124877997219702</c:v>
                </c:pt>
                <c:pt idx="2">
                  <c:v>0.87146990764894072</c:v>
                </c:pt>
                <c:pt idx="3">
                  <c:v>0.86334338325671034</c:v>
                </c:pt>
                <c:pt idx="4">
                  <c:v>0.75182663552066975</c:v>
                </c:pt>
                <c:pt idx="5">
                  <c:v>0.76758868315309425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E3-499C-A34E-7E80C88FE3D7}"/>
            </c:ext>
          </c:extLst>
        </c:ser>
        <c:ser>
          <c:idx val="2"/>
          <c:order val="2"/>
          <c:tx>
            <c:strRef>
              <c:f>'Pure Decorrelation'!$U$958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Decorrelation'!$V$958:$AA$958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E3-499C-A34E-7E80C88FE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Decorrelation'!$M$3:$M$290</c:f>
              <c:numCache>
                <c:formatCode>General</c:formatCode>
                <c:ptCount val="288"/>
                <c:pt idx="0">
                  <c:v>6472497.2000000002</c:v>
                </c:pt>
                <c:pt idx="1">
                  <c:v>200022.6</c:v>
                </c:pt>
                <c:pt idx="2">
                  <c:v>200028.6</c:v>
                </c:pt>
                <c:pt idx="3">
                  <c:v>6241646.2000000002</c:v>
                </c:pt>
                <c:pt idx="4">
                  <c:v>6472497.2000000002</c:v>
                </c:pt>
                <c:pt idx="5">
                  <c:v>200022.6</c:v>
                </c:pt>
                <c:pt idx="6">
                  <c:v>200028.6</c:v>
                </c:pt>
                <c:pt idx="7">
                  <c:v>6241646.2000000002</c:v>
                </c:pt>
                <c:pt idx="8">
                  <c:v>6472497.2000000002</c:v>
                </c:pt>
                <c:pt idx="9">
                  <c:v>200022.6</c:v>
                </c:pt>
                <c:pt idx="10">
                  <c:v>200028.6</c:v>
                </c:pt>
                <c:pt idx="11">
                  <c:v>6241646.2000000002</c:v>
                </c:pt>
                <c:pt idx="12">
                  <c:v>6472497.2000000002</c:v>
                </c:pt>
                <c:pt idx="13">
                  <c:v>200022.6</c:v>
                </c:pt>
                <c:pt idx="14">
                  <c:v>200028.6</c:v>
                </c:pt>
                <c:pt idx="15">
                  <c:v>6241646.2000000002</c:v>
                </c:pt>
                <c:pt idx="16">
                  <c:v>7645979</c:v>
                </c:pt>
                <c:pt idx="17">
                  <c:v>200029.8</c:v>
                </c:pt>
                <c:pt idx="18">
                  <c:v>200023.8</c:v>
                </c:pt>
                <c:pt idx="19">
                  <c:v>6594486.2000000002</c:v>
                </c:pt>
                <c:pt idx="20">
                  <c:v>7645979</c:v>
                </c:pt>
                <c:pt idx="21">
                  <c:v>200029.8</c:v>
                </c:pt>
                <c:pt idx="22">
                  <c:v>200023.8</c:v>
                </c:pt>
                <c:pt idx="23">
                  <c:v>6594486.2000000002</c:v>
                </c:pt>
                <c:pt idx="24">
                  <c:v>7645979</c:v>
                </c:pt>
                <c:pt idx="25">
                  <c:v>200029.8</c:v>
                </c:pt>
                <c:pt idx="26">
                  <c:v>200023.8</c:v>
                </c:pt>
                <c:pt idx="27">
                  <c:v>6594486.2000000002</c:v>
                </c:pt>
                <c:pt idx="28">
                  <c:v>7645979</c:v>
                </c:pt>
                <c:pt idx="29">
                  <c:v>200029.8</c:v>
                </c:pt>
                <c:pt idx="30">
                  <c:v>200023.8</c:v>
                </c:pt>
                <c:pt idx="31">
                  <c:v>6594486.2000000002</c:v>
                </c:pt>
                <c:pt idx="32">
                  <c:v>18052569.600000001</c:v>
                </c:pt>
                <c:pt idx="33">
                  <c:v>17982606.199999999</c:v>
                </c:pt>
                <c:pt idx="34">
                  <c:v>200060.4</c:v>
                </c:pt>
                <c:pt idx="35">
                  <c:v>6205822</c:v>
                </c:pt>
                <c:pt idx="36">
                  <c:v>5432998</c:v>
                </c:pt>
                <c:pt idx="37">
                  <c:v>200058.6</c:v>
                </c:pt>
                <c:pt idx="38">
                  <c:v>15727331.199999999</c:v>
                </c:pt>
                <c:pt idx="39">
                  <c:v>16165831.800000001</c:v>
                </c:pt>
                <c:pt idx="40">
                  <c:v>18052569.600000001</c:v>
                </c:pt>
                <c:pt idx="41">
                  <c:v>17982606.199999999</c:v>
                </c:pt>
                <c:pt idx="42">
                  <c:v>200060.4</c:v>
                </c:pt>
                <c:pt idx="43">
                  <c:v>6205822</c:v>
                </c:pt>
                <c:pt idx="44">
                  <c:v>5432998</c:v>
                </c:pt>
                <c:pt idx="45">
                  <c:v>200058.6</c:v>
                </c:pt>
                <c:pt idx="46">
                  <c:v>15727331.199999999</c:v>
                </c:pt>
                <c:pt idx="47">
                  <c:v>16165831.800000001</c:v>
                </c:pt>
                <c:pt idx="48">
                  <c:v>18052569.600000001</c:v>
                </c:pt>
                <c:pt idx="49">
                  <c:v>17982606.199999999</c:v>
                </c:pt>
                <c:pt idx="50">
                  <c:v>200060.4</c:v>
                </c:pt>
                <c:pt idx="51">
                  <c:v>6205822</c:v>
                </c:pt>
                <c:pt idx="52">
                  <c:v>5432998</c:v>
                </c:pt>
                <c:pt idx="53">
                  <c:v>200058.6</c:v>
                </c:pt>
                <c:pt idx="54">
                  <c:v>15727331.199999999</c:v>
                </c:pt>
                <c:pt idx="55">
                  <c:v>16165831.800000001</c:v>
                </c:pt>
                <c:pt idx="56">
                  <c:v>18052569.600000001</c:v>
                </c:pt>
                <c:pt idx="57">
                  <c:v>17982606.199999999</c:v>
                </c:pt>
                <c:pt idx="58">
                  <c:v>200060.4</c:v>
                </c:pt>
                <c:pt idx="59">
                  <c:v>6205822</c:v>
                </c:pt>
                <c:pt idx="60">
                  <c:v>5432998</c:v>
                </c:pt>
                <c:pt idx="61">
                  <c:v>200058.6</c:v>
                </c:pt>
                <c:pt idx="62">
                  <c:v>15727331.199999999</c:v>
                </c:pt>
                <c:pt idx="63">
                  <c:v>16165831.800000001</c:v>
                </c:pt>
                <c:pt idx="64">
                  <c:v>6777640.7999999998</c:v>
                </c:pt>
                <c:pt idx="65">
                  <c:v>200030.2</c:v>
                </c:pt>
                <c:pt idx="66">
                  <c:v>200032.2</c:v>
                </c:pt>
                <c:pt idx="67">
                  <c:v>6093033.2000000002</c:v>
                </c:pt>
                <c:pt idx="68">
                  <c:v>6777640.7999999998</c:v>
                </c:pt>
                <c:pt idx="69">
                  <c:v>200030.2</c:v>
                </c:pt>
                <c:pt idx="70">
                  <c:v>200032.2</c:v>
                </c:pt>
                <c:pt idx="71">
                  <c:v>6093033.2000000002</c:v>
                </c:pt>
                <c:pt idx="72">
                  <c:v>3883662</c:v>
                </c:pt>
                <c:pt idx="73">
                  <c:v>200044.6</c:v>
                </c:pt>
                <c:pt idx="74">
                  <c:v>200041</c:v>
                </c:pt>
                <c:pt idx="75">
                  <c:v>4269769.2</c:v>
                </c:pt>
                <c:pt idx="76">
                  <c:v>3883662</c:v>
                </c:pt>
                <c:pt idx="77">
                  <c:v>200044.6</c:v>
                </c:pt>
                <c:pt idx="78">
                  <c:v>200041</c:v>
                </c:pt>
                <c:pt idx="79">
                  <c:v>4269769.2</c:v>
                </c:pt>
                <c:pt idx="80">
                  <c:v>200043</c:v>
                </c:pt>
                <c:pt idx="81">
                  <c:v>4125870.8</c:v>
                </c:pt>
                <c:pt idx="82">
                  <c:v>3768540.4</c:v>
                </c:pt>
                <c:pt idx="83">
                  <c:v>200049.4</c:v>
                </c:pt>
                <c:pt idx="84">
                  <c:v>200043</c:v>
                </c:pt>
                <c:pt idx="85">
                  <c:v>4125870.8</c:v>
                </c:pt>
                <c:pt idx="86">
                  <c:v>3768540.4</c:v>
                </c:pt>
                <c:pt idx="87">
                  <c:v>200049.4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58-48F0-AAE3-D2D31B9F9DD3}"/>
            </c:ext>
          </c:extLst>
        </c:ser>
        <c:ser>
          <c:idx val="2"/>
          <c:order val="1"/>
          <c:tx>
            <c:strRef>
              <c:f>'Pure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Decorrelation'!$P$3:$P$290</c:f>
              <c:numCache>
                <c:formatCode>General</c:formatCode>
                <c:ptCount val="288"/>
                <c:pt idx="0">
                  <c:v>2003733</c:v>
                </c:pt>
                <c:pt idx="1">
                  <c:v>199999</c:v>
                </c:pt>
                <c:pt idx="2">
                  <c:v>199999</c:v>
                </c:pt>
                <c:pt idx="3">
                  <c:v>1951224.2</c:v>
                </c:pt>
                <c:pt idx="4">
                  <c:v>2003733</c:v>
                </c:pt>
                <c:pt idx="5">
                  <c:v>199999</c:v>
                </c:pt>
                <c:pt idx="6">
                  <c:v>199999</c:v>
                </c:pt>
                <c:pt idx="7">
                  <c:v>1951224.2</c:v>
                </c:pt>
                <c:pt idx="8">
                  <c:v>2003733</c:v>
                </c:pt>
                <c:pt idx="9">
                  <c:v>199999</c:v>
                </c:pt>
                <c:pt idx="10">
                  <c:v>199999</c:v>
                </c:pt>
                <c:pt idx="11">
                  <c:v>1951224.2</c:v>
                </c:pt>
                <c:pt idx="12">
                  <c:v>2003733</c:v>
                </c:pt>
                <c:pt idx="13">
                  <c:v>199999</c:v>
                </c:pt>
                <c:pt idx="14">
                  <c:v>199999</c:v>
                </c:pt>
                <c:pt idx="15">
                  <c:v>1951224.2</c:v>
                </c:pt>
                <c:pt idx="16">
                  <c:v>2251794</c:v>
                </c:pt>
                <c:pt idx="17">
                  <c:v>199999</c:v>
                </c:pt>
                <c:pt idx="18">
                  <c:v>199999</c:v>
                </c:pt>
                <c:pt idx="19">
                  <c:v>2151958</c:v>
                </c:pt>
                <c:pt idx="20">
                  <c:v>2251794</c:v>
                </c:pt>
                <c:pt idx="21">
                  <c:v>199999</c:v>
                </c:pt>
                <c:pt idx="22">
                  <c:v>199999</c:v>
                </c:pt>
                <c:pt idx="23">
                  <c:v>2151958</c:v>
                </c:pt>
                <c:pt idx="24">
                  <c:v>2251794</c:v>
                </c:pt>
                <c:pt idx="25">
                  <c:v>199999</c:v>
                </c:pt>
                <c:pt idx="26">
                  <c:v>199999</c:v>
                </c:pt>
                <c:pt idx="27">
                  <c:v>2151958</c:v>
                </c:pt>
                <c:pt idx="28">
                  <c:v>2251794</c:v>
                </c:pt>
                <c:pt idx="29">
                  <c:v>199999</c:v>
                </c:pt>
                <c:pt idx="30">
                  <c:v>199999</c:v>
                </c:pt>
                <c:pt idx="31">
                  <c:v>2151958</c:v>
                </c:pt>
                <c:pt idx="32">
                  <c:v>72311227.599999994</c:v>
                </c:pt>
                <c:pt idx="33">
                  <c:v>72290236.200000003</c:v>
                </c:pt>
                <c:pt idx="34">
                  <c:v>200000.2</c:v>
                </c:pt>
                <c:pt idx="35">
                  <c:v>27026234.800000001</c:v>
                </c:pt>
                <c:pt idx="36">
                  <c:v>28997134</c:v>
                </c:pt>
                <c:pt idx="37">
                  <c:v>199999</c:v>
                </c:pt>
                <c:pt idx="38">
                  <c:v>68694863.599999994</c:v>
                </c:pt>
                <c:pt idx="39">
                  <c:v>70175281</c:v>
                </c:pt>
                <c:pt idx="40">
                  <c:v>72311227.599999994</c:v>
                </c:pt>
                <c:pt idx="41">
                  <c:v>72290236.200000003</c:v>
                </c:pt>
                <c:pt idx="42">
                  <c:v>200000.2</c:v>
                </c:pt>
                <c:pt idx="43">
                  <c:v>27026234.800000001</c:v>
                </c:pt>
                <c:pt idx="44">
                  <c:v>28997134</c:v>
                </c:pt>
                <c:pt idx="45">
                  <c:v>199999</c:v>
                </c:pt>
                <c:pt idx="46">
                  <c:v>68694863.599999994</c:v>
                </c:pt>
                <c:pt idx="47">
                  <c:v>70175281</c:v>
                </c:pt>
                <c:pt idx="48">
                  <c:v>72311227.599999994</c:v>
                </c:pt>
                <c:pt idx="49">
                  <c:v>72290236.200000003</c:v>
                </c:pt>
                <c:pt idx="50">
                  <c:v>200000.2</c:v>
                </c:pt>
                <c:pt idx="51">
                  <c:v>27026234.800000001</c:v>
                </c:pt>
                <c:pt idx="52">
                  <c:v>28997134</c:v>
                </c:pt>
                <c:pt idx="53">
                  <c:v>199999</c:v>
                </c:pt>
                <c:pt idx="54">
                  <c:v>68694863.599999994</c:v>
                </c:pt>
                <c:pt idx="55">
                  <c:v>70175281</c:v>
                </c:pt>
                <c:pt idx="56">
                  <c:v>72311227.599999994</c:v>
                </c:pt>
                <c:pt idx="57">
                  <c:v>72290236.200000003</c:v>
                </c:pt>
                <c:pt idx="58">
                  <c:v>200000.2</c:v>
                </c:pt>
                <c:pt idx="59">
                  <c:v>27026234.800000001</c:v>
                </c:pt>
                <c:pt idx="60">
                  <c:v>28997134</c:v>
                </c:pt>
                <c:pt idx="61">
                  <c:v>199999</c:v>
                </c:pt>
                <c:pt idx="62">
                  <c:v>68694863.599999994</c:v>
                </c:pt>
                <c:pt idx="63">
                  <c:v>70175281</c:v>
                </c:pt>
                <c:pt idx="64">
                  <c:v>2558766</c:v>
                </c:pt>
                <c:pt idx="65">
                  <c:v>199999.2</c:v>
                </c:pt>
                <c:pt idx="66">
                  <c:v>199999</c:v>
                </c:pt>
                <c:pt idx="67">
                  <c:v>2212717.6</c:v>
                </c:pt>
                <c:pt idx="68">
                  <c:v>2558766</c:v>
                </c:pt>
                <c:pt idx="69">
                  <c:v>199999.2</c:v>
                </c:pt>
                <c:pt idx="70">
                  <c:v>199999</c:v>
                </c:pt>
                <c:pt idx="71">
                  <c:v>2212717.6</c:v>
                </c:pt>
                <c:pt idx="72">
                  <c:v>1853053.6</c:v>
                </c:pt>
                <c:pt idx="73">
                  <c:v>199999</c:v>
                </c:pt>
                <c:pt idx="74">
                  <c:v>200000</c:v>
                </c:pt>
                <c:pt idx="75">
                  <c:v>1387046.6</c:v>
                </c:pt>
                <c:pt idx="76">
                  <c:v>1853053.6</c:v>
                </c:pt>
                <c:pt idx="77">
                  <c:v>199999</c:v>
                </c:pt>
                <c:pt idx="78">
                  <c:v>200000</c:v>
                </c:pt>
                <c:pt idx="79">
                  <c:v>1387046.6</c:v>
                </c:pt>
                <c:pt idx="80">
                  <c:v>199999.4</c:v>
                </c:pt>
                <c:pt idx="81">
                  <c:v>1384971.8</c:v>
                </c:pt>
                <c:pt idx="82">
                  <c:v>1223227.6000000001</c:v>
                </c:pt>
                <c:pt idx="83">
                  <c:v>199999.4</c:v>
                </c:pt>
                <c:pt idx="84">
                  <c:v>199999.4</c:v>
                </c:pt>
                <c:pt idx="85">
                  <c:v>1384971.8</c:v>
                </c:pt>
                <c:pt idx="86">
                  <c:v>1223227.6000000001</c:v>
                </c:pt>
                <c:pt idx="87">
                  <c:v>199999.4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58-48F0-AAE3-D2D31B9F9DD3}"/>
            </c:ext>
          </c:extLst>
        </c:ser>
        <c:ser>
          <c:idx val="4"/>
          <c:order val="2"/>
          <c:tx>
            <c:strRef>
              <c:f>'Pure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Decorrelation'!$R$3:$R$290</c:f>
              <c:numCache>
                <c:formatCode>General</c:formatCode>
                <c:ptCount val="288"/>
                <c:pt idx="0">
                  <c:v>19403441.600000001</c:v>
                </c:pt>
                <c:pt idx="1">
                  <c:v>1</c:v>
                </c:pt>
                <c:pt idx="2">
                  <c:v>1.6</c:v>
                </c:pt>
                <c:pt idx="3">
                  <c:v>19050969.800000001</c:v>
                </c:pt>
                <c:pt idx="4">
                  <c:v>19403441.600000001</c:v>
                </c:pt>
                <c:pt idx="5">
                  <c:v>1</c:v>
                </c:pt>
                <c:pt idx="6">
                  <c:v>1.6</c:v>
                </c:pt>
                <c:pt idx="7">
                  <c:v>19050969.800000001</c:v>
                </c:pt>
                <c:pt idx="8">
                  <c:v>19403441.600000001</c:v>
                </c:pt>
                <c:pt idx="9">
                  <c:v>1</c:v>
                </c:pt>
                <c:pt idx="10">
                  <c:v>1.6</c:v>
                </c:pt>
                <c:pt idx="11">
                  <c:v>19050969.800000001</c:v>
                </c:pt>
                <c:pt idx="12">
                  <c:v>19403441.600000001</c:v>
                </c:pt>
                <c:pt idx="13">
                  <c:v>1</c:v>
                </c:pt>
                <c:pt idx="14">
                  <c:v>1.6</c:v>
                </c:pt>
                <c:pt idx="15">
                  <c:v>19050969.800000001</c:v>
                </c:pt>
                <c:pt idx="16">
                  <c:v>21349713.199999999</c:v>
                </c:pt>
                <c:pt idx="17">
                  <c:v>1.2</c:v>
                </c:pt>
                <c:pt idx="18">
                  <c:v>1</c:v>
                </c:pt>
                <c:pt idx="19">
                  <c:v>22278667.600000001</c:v>
                </c:pt>
                <c:pt idx="20">
                  <c:v>21349713.199999999</c:v>
                </c:pt>
                <c:pt idx="21">
                  <c:v>1.2</c:v>
                </c:pt>
                <c:pt idx="22">
                  <c:v>1</c:v>
                </c:pt>
                <c:pt idx="23">
                  <c:v>22278667.600000001</c:v>
                </c:pt>
                <c:pt idx="24">
                  <c:v>21349713.199999999</c:v>
                </c:pt>
                <c:pt idx="25">
                  <c:v>1.2</c:v>
                </c:pt>
                <c:pt idx="26">
                  <c:v>1</c:v>
                </c:pt>
                <c:pt idx="27">
                  <c:v>22278667.600000001</c:v>
                </c:pt>
                <c:pt idx="28">
                  <c:v>21349713.199999999</c:v>
                </c:pt>
                <c:pt idx="29">
                  <c:v>1.2</c:v>
                </c:pt>
                <c:pt idx="30">
                  <c:v>1</c:v>
                </c:pt>
                <c:pt idx="31">
                  <c:v>22278667.600000001</c:v>
                </c:pt>
                <c:pt idx="32">
                  <c:v>83478477.599999994</c:v>
                </c:pt>
                <c:pt idx="33">
                  <c:v>82975801.200000003</c:v>
                </c:pt>
                <c:pt idx="34">
                  <c:v>3.4</c:v>
                </c:pt>
                <c:pt idx="35">
                  <c:v>27346416.800000001</c:v>
                </c:pt>
                <c:pt idx="36">
                  <c:v>27655062</c:v>
                </c:pt>
                <c:pt idx="37">
                  <c:v>1.8</c:v>
                </c:pt>
                <c:pt idx="38">
                  <c:v>77310329.400000006</c:v>
                </c:pt>
                <c:pt idx="39">
                  <c:v>82753004.799999997</c:v>
                </c:pt>
                <c:pt idx="40">
                  <c:v>83478477.599999994</c:v>
                </c:pt>
                <c:pt idx="41">
                  <c:v>82975801.200000003</c:v>
                </c:pt>
                <c:pt idx="42">
                  <c:v>3.4</c:v>
                </c:pt>
                <c:pt idx="43">
                  <c:v>27346416.800000001</c:v>
                </c:pt>
                <c:pt idx="44">
                  <c:v>27655062</c:v>
                </c:pt>
                <c:pt idx="45">
                  <c:v>1.8</c:v>
                </c:pt>
                <c:pt idx="46">
                  <c:v>77310329.400000006</c:v>
                </c:pt>
                <c:pt idx="47">
                  <c:v>82753004.799999997</c:v>
                </c:pt>
                <c:pt idx="48">
                  <c:v>83478477.599999994</c:v>
                </c:pt>
                <c:pt idx="49">
                  <c:v>82975801.200000003</c:v>
                </c:pt>
                <c:pt idx="50">
                  <c:v>3.4</c:v>
                </c:pt>
                <c:pt idx="51">
                  <c:v>27346416.800000001</c:v>
                </c:pt>
                <c:pt idx="52">
                  <c:v>27655062</c:v>
                </c:pt>
                <c:pt idx="53">
                  <c:v>1.8</c:v>
                </c:pt>
                <c:pt idx="54">
                  <c:v>77310329.400000006</c:v>
                </c:pt>
                <c:pt idx="55">
                  <c:v>82753004.799999997</c:v>
                </c:pt>
                <c:pt idx="56">
                  <c:v>83478477.599999994</c:v>
                </c:pt>
                <c:pt idx="57">
                  <c:v>82975801.200000003</c:v>
                </c:pt>
                <c:pt idx="58">
                  <c:v>3.4</c:v>
                </c:pt>
                <c:pt idx="59">
                  <c:v>27346416.800000001</c:v>
                </c:pt>
                <c:pt idx="60">
                  <c:v>27655062</c:v>
                </c:pt>
                <c:pt idx="61">
                  <c:v>1.8</c:v>
                </c:pt>
                <c:pt idx="62">
                  <c:v>77310329.400000006</c:v>
                </c:pt>
                <c:pt idx="63">
                  <c:v>82753004.799999997</c:v>
                </c:pt>
                <c:pt idx="64">
                  <c:v>19284299.600000001</c:v>
                </c:pt>
                <c:pt idx="65">
                  <c:v>2.4</c:v>
                </c:pt>
                <c:pt idx="66">
                  <c:v>1.2</c:v>
                </c:pt>
                <c:pt idx="67">
                  <c:v>19011098.199999999</c:v>
                </c:pt>
                <c:pt idx="68">
                  <c:v>19284299.600000001</c:v>
                </c:pt>
                <c:pt idx="69">
                  <c:v>2.4</c:v>
                </c:pt>
                <c:pt idx="70">
                  <c:v>1.2</c:v>
                </c:pt>
                <c:pt idx="71">
                  <c:v>19011098.199999999</c:v>
                </c:pt>
                <c:pt idx="72">
                  <c:v>10525478.4</c:v>
                </c:pt>
                <c:pt idx="73">
                  <c:v>1.4</c:v>
                </c:pt>
                <c:pt idx="74">
                  <c:v>3.4</c:v>
                </c:pt>
                <c:pt idx="75">
                  <c:v>10477165</c:v>
                </c:pt>
                <c:pt idx="76">
                  <c:v>10525478.4</c:v>
                </c:pt>
                <c:pt idx="77">
                  <c:v>1.4</c:v>
                </c:pt>
                <c:pt idx="78">
                  <c:v>3.4</c:v>
                </c:pt>
                <c:pt idx="79">
                  <c:v>10477165</c:v>
                </c:pt>
                <c:pt idx="80">
                  <c:v>2.4</c:v>
                </c:pt>
                <c:pt idx="81">
                  <c:v>10289607.199999999</c:v>
                </c:pt>
                <c:pt idx="82">
                  <c:v>9902694.5999999996</c:v>
                </c:pt>
                <c:pt idx="83">
                  <c:v>2.4</c:v>
                </c:pt>
                <c:pt idx="84">
                  <c:v>2.4</c:v>
                </c:pt>
                <c:pt idx="85">
                  <c:v>10289607.199999999</c:v>
                </c:pt>
                <c:pt idx="86">
                  <c:v>9902694.5999999996</c:v>
                </c:pt>
                <c:pt idx="87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58-48F0-AAE3-D2D31B9F9DD3}"/>
            </c:ext>
          </c:extLst>
        </c:ser>
        <c:ser>
          <c:idx val="6"/>
          <c:order val="3"/>
          <c:tx>
            <c:strRef>
              <c:f>'Pure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Decorrelation'!$T$3:$T$290</c:f>
              <c:numCache>
                <c:formatCode>General</c:formatCode>
                <c:ptCount val="288"/>
                <c:pt idx="0">
                  <c:v>2924194.8</c:v>
                </c:pt>
                <c:pt idx="1">
                  <c:v>2915786.6</c:v>
                </c:pt>
                <c:pt idx="2">
                  <c:v>2915994.6</c:v>
                </c:pt>
                <c:pt idx="3">
                  <c:v>2921896.8</c:v>
                </c:pt>
                <c:pt idx="4">
                  <c:v>2924194.8</c:v>
                </c:pt>
                <c:pt idx="5">
                  <c:v>2915786.6</c:v>
                </c:pt>
                <c:pt idx="6">
                  <c:v>2915994.6</c:v>
                </c:pt>
                <c:pt idx="7">
                  <c:v>2921896.8</c:v>
                </c:pt>
                <c:pt idx="8">
                  <c:v>2924194.8</c:v>
                </c:pt>
                <c:pt idx="9">
                  <c:v>2915786.6</c:v>
                </c:pt>
                <c:pt idx="10">
                  <c:v>2915994.6</c:v>
                </c:pt>
                <c:pt idx="11">
                  <c:v>2921896.8</c:v>
                </c:pt>
                <c:pt idx="12">
                  <c:v>2924194.8</c:v>
                </c:pt>
                <c:pt idx="13">
                  <c:v>2915786.6</c:v>
                </c:pt>
                <c:pt idx="14">
                  <c:v>2915994.6</c:v>
                </c:pt>
                <c:pt idx="15">
                  <c:v>2921896.8</c:v>
                </c:pt>
                <c:pt idx="16">
                  <c:v>2923754.4</c:v>
                </c:pt>
                <c:pt idx="17">
                  <c:v>2916340.4</c:v>
                </c:pt>
                <c:pt idx="18">
                  <c:v>2917860.6</c:v>
                </c:pt>
                <c:pt idx="19">
                  <c:v>2924448.2</c:v>
                </c:pt>
                <c:pt idx="20">
                  <c:v>2923754.4</c:v>
                </c:pt>
                <c:pt idx="21">
                  <c:v>2916340.4</c:v>
                </c:pt>
                <c:pt idx="22">
                  <c:v>2917860.6</c:v>
                </c:pt>
                <c:pt idx="23">
                  <c:v>2924448.2</c:v>
                </c:pt>
                <c:pt idx="24">
                  <c:v>2923754.4</c:v>
                </c:pt>
                <c:pt idx="25">
                  <c:v>2916340.4</c:v>
                </c:pt>
                <c:pt idx="26">
                  <c:v>2917860.6</c:v>
                </c:pt>
                <c:pt idx="27">
                  <c:v>2924448.2</c:v>
                </c:pt>
                <c:pt idx="28">
                  <c:v>2923754.4</c:v>
                </c:pt>
                <c:pt idx="29">
                  <c:v>2916340.4</c:v>
                </c:pt>
                <c:pt idx="30">
                  <c:v>2917860.6</c:v>
                </c:pt>
                <c:pt idx="31">
                  <c:v>2924448.2</c:v>
                </c:pt>
                <c:pt idx="32">
                  <c:v>7025333.4000000004</c:v>
                </c:pt>
                <c:pt idx="33">
                  <c:v>7027277</c:v>
                </c:pt>
                <c:pt idx="34">
                  <c:v>3369400.2</c:v>
                </c:pt>
                <c:pt idx="35">
                  <c:v>3388908.2</c:v>
                </c:pt>
                <c:pt idx="36">
                  <c:v>3385184</c:v>
                </c:pt>
                <c:pt idx="37">
                  <c:v>3368723.8</c:v>
                </c:pt>
                <c:pt idx="38">
                  <c:v>7022104</c:v>
                </c:pt>
                <c:pt idx="39">
                  <c:v>7020468.4000000004</c:v>
                </c:pt>
                <c:pt idx="40">
                  <c:v>7025333.4000000004</c:v>
                </c:pt>
                <c:pt idx="41">
                  <c:v>7027277</c:v>
                </c:pt>
                <c:pt idx="42">
                  <c:v>3369400.2</c:v>
                </c:pt>
                <c:pt idx="43">
                  <c:v>3388908.2</c:v>
                </c:pt>
                <c:pt idx="44">
                  <c:v>3385184</c:v>
                </c:pt>
                <c:pt idx="45">
                  <c:v>3368723.8</c:v>
                </c:pt>
                <c:pt idx="46">
                  <c:v>7022104</c:v>
                </c:pt>
                <c:pt idx="47">
                  <c:v>7020468.4000000004</c:v>
                </c:pt>
                <c:pt idx="48">
                  <c:v>7025333.4000000004</c:v>
                </c:pt>
                <c:pt idx="49">
                  <c:v>7027277</c:v>
                </c:pt>
                <c:pt idx="50">
                  <c:v>3369400.2</c:v>
                </c:pt>
                <c:pt idx="51">
                  <c:v>3388908.2</c:v>
                </c:pt>
                <c:pt idx="52">
                  <c:v>3385184</c:v>
                </c:pt>
                <c:pt idx="53">
                  <c:v>3368723.8</c:v>
                </c:pt>
                <c:pt idx="54">
                  <c:v>7022104</c:v>
                </c:pt>
                <c:pt idx="55">
                  <c:v>7020468.4000000004</c:v>
                </c:pt>
                <c:pt idx="56">
                  <c:v>7025333.4000000004</c:v>
                </c:pt>
                <c:pt idx="57">
                  <c:v>7027277</c:v>
                </c:pt>
                <c:pt idx="58">
                  <c:v>3369400.2</c:v>
                </c:pt>
                <c:pt idx="59">
                  <c:v>3388908.2</c:v>
                </c:pt>
                <c:pt idx="60">
                  <c:v>3385184</c:v>
                </c:pt>
                <c:pt idx="61">
                  <c:v>3368723.8</c:v>
                </c:pt>
                <c:pt idx="62">
                  <c:v>7022104</c:v>
                </c:pt>
                <c:pt idx="63">
                  <c:v>7020468.4000000004</c:v>
                </c:pt>
                <c:pt idx="64">
                  <c:v>2918668.8</c:v>
                </c:pt>
                <c:pt idx="65">
                  <c:v>2918074.8</c:v>
                </c:pt>
                <c:pt idx="66">
                  <c:v>2917883.8</c:v>
                </c:pt>
                <c:pt idx="67">
                  <c:v>2921501</c:v>
                </c:pt>
                <c:pt idx="68">
                  <c:v>2918668.8</c:v>
                </c:pt>
                <c:pt idx="69">
                  <c:v>2918074.8</c:v>
                </c:pt>
                <c:pt idx="70">
                  <c:v>2917883.8</c:v>
                </c:pt>
                <c:pt idx="71">
                  <c:v>2921501</c:v>
                </c:pt>
                <c:pt idx="72">
                  <c:v>2919941.6</c:v>
                </c:pt>
                <c:pt idx="73">
                  <c:v>2917510.2</c:v>
                </c:pt>
                <c:pt idx="74">
                  <c:v>2919109.4</c:v>
                </c:pt>
                <c:pt idx="75">
                  <c:v>2920469.2</c:v>
                </c:pt>
                <c:pt idx="76">
                  <c:v>2919941.6</c:v>
                </c:pt>
                <c:pt idx="77">
                  <c:v>2917510.2</c:v>
                </c:pt>
                <c:pt idx="78">
                  <c:v>2919109.4</c:v>
                </c:pt>
                <c:pt idx="79">
                  <c:v>2920469.2</c:v>
                </c:pt>
                <c:pt idx="80">
                  <c:v>2919107.4</c:v>
                </c:pt>
                <c:pt idx="81">
                  <c:v>2919064.2</c:v>
                </c:pt>
                <c:pt idx="82">
                  <c:v>2918960.8</c:v>
                </c:pt>
                <c:pt idx="83">
                  <c:v>2917511.4</c:v>
                </c:pt>
                <c:pt idx="84">
                  <c:v>2919107.4</c:v>
                </c:pt>
                <c:pt idx="85">
                  <c:v>2919064.2</c:v>
                </c:pt>
                <c:pt idx="86">
                  <c:v>2918960.8</c:v>
                </c:pt>
                <c:pt idx="87">
                  <c:v>2917511.4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758-48F0-AAE3-D2D31B9F9DD3}"/>
            </c:ext>
          </c:extLst>
        </c:ser>
        <c:ser>
          <c:idx val="8"/>
          <c:order val="4"/>
          <c:tx>
            <c:strRef>
              <c:f>'Pure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Decorrelation'!$V$3:$V$290</c:f>
              <c:numCache>
                <c:formatCode>General</c:formatCode>
                <c:ptCount val="288"/>
                <c:pt idx="0">
                  <c:v>1778593.2</c:v>
                </c:pt>
                <c:pt idx="1">
                  <c:v>181.4</c:v>
                </c:pt>
                <c:pt idx="2">
                  <c:v>275.39999999999998</c:v>
                </c:pt>
                <c:pt idx="3">
                  <c:v>1797560.4</c:v>
                </c:pt>
                <c:pt idx="4">
                  <c:v>1778593.2</c:v>
                </c:pt>
                <c:pt idx="5">
                  <c:v>181.4</c:v>
                </c:pt>
                <c:pt idx="6">
                  <c:v>275.39999999999998</c:v>
                </c:pt>
                <c:pt idx="7">
                  <c:v>1797560.4</c:v>
                </c:pt>
                <c:pt idx="8">
                  <c:v>1778593.2</c:v>
                </c:pt>
                <c:pt idx="9">
                  <c:v>181.4</c:v>
                </c:pt>
                <c:pt idx="10">
                  <c:v>275.39999999999998</c:v>
                </c:pt>
                <c:pt idx="11">
                  <c:v>1797560.4</c:v>
                </c:pt>
                <c:pt idx="12">
                  <c:v>1778593.2</c:v>
                </c:pt>
                <c:pt idx="13">
                  <c:v>181.4</c:v>
                </c:pt>
                <c:pt idx="14">
                  <c:v>275.39999999999998</c:v>
                </c:pt>
                <c:pt idx="15">
                  <c:v>1797560.4</c:v>
                </c:pt>
                <c:pt idx="16">
                  <c:v>1987378.4</c:v>
                </c:pt>
                <c:pt idx="17">
                  <c:v>206.6</c:v>
                </c:pt>
                <c:pt idx="18">
                  <c:v>181.2</c:v>
                </c:pt>
                <c:pt idx="19">
                  <c:v>2033017.2</c:v>
                </c:pt>
                <c:pt idx="20">
                  <c:v>1987378.4</c:v>
                </c:pt>
                <c:pt idx="21">
                  <c:v>206.6</c:v>
                </c:pt>
                <c:pt idx="22">
                  <c:v>181.2</c:v>
                </c:pt>
                <c:pt idx="23">
                  <c:v>2033017.2</c:v>
                </c:pt>
                <c:pt idx="24">
                  <c:v>1987378.4</c:v>
                </c:pt>
                <c:pt idx="25">
                  <c:v>206.6</c:v>
                </c:pt>
                <c:pt idx="26">
                  <c:v>181.2</c:v>
                </c:pt>
                <c:pt idx="27">
                  <c:v>2033017.2</c:v>
                </c:pt>
                <c:pt idx="28">
                  <c:v>1987378.4</c:v>
                </c:pt>
                <c:pt idx="29">
                  <c:v>206.6</c:v>
                </c:pt>
                <c:pt idx="30">
                  <c:v>181.2</c:v>
                </c:pt>
                <c:pt idx="31">
                  <c:v>2033017.2</c:v>
                </c:pt>
                <c:pt idx="32">
                  <c:v>69230914.799999997</c:v>
                </c:pt>
                <c:pt idx="33">
                  <c:v>69001816.400000006</c:v>
                </c:pt>
                <c:pt idx="34">
                  <c:v>287</c:v>
                </c:pt>
                <c:pt idx="35">
                  <c:v>28157676.800000001</c:v>
                </c:pt>
                <c:pt idx="36">
                  <c:v>30140612.399999999</c:v>
                </c:pt>
                <c:pt idx="37">
                  <c:v>255.4</c:v>
                </c:pt>
                <c:pt idx="38">
                  <c:v>65373740.399999999</c:v>
                </c:pt>
                <c:pt idx="39">
                  <c:v>67508266.200000003</c:v>
                </c:pt>
                <c:pt idx="40">
                  <c:v>69230914.799999997</c:v>
                </c:pt>
                <c:pt idx="41">
                  <c:v>69001816.400000006</c:v>
                </c:pt>
                <c:pt idx="42">
                  <c:v>287</c:v>
                </c:pt>
                <c:pt idx="43">
                  <c:v>28157676.800000001</c:v>
                </c:pt>
                <c:pt idx="44">
                  <c:v>30140612.399999999</c:v>
                </c:pt>
                <c:pt idx="45">
                  <c:v>255.4</c:v>
                </c:pt>
                <c:pt idx="46">
                  <c:v>65373740.399999999</c:v>
                </c:pt>
                <c:pt idx="47">
                  <c:v>67508266.200000003</c:v>
                </c:pt>
                <c:pt idx="48">
                  <c:v>69230914.799999997</c:v>
                </c:pt>
                <c:pt idx="49">
                  <c:v>69001816.400000006</c:v>
                </c:pt>
                <c:pt idx="50">
                  <c:v>287</c:v>
                </c:pt>
                <c:pt idx="51">
                  <c:v>28157676.800000001</c:v>
                </c:pt>
                <c:pt idx="52">
                  <c:v>30140612.399999999</c:v>
                </c:pt>
                <c:pt idx="53">
                  <c:v>255.4</c:v>
                </c:pt>
                <c:pt idx="54">
                  <c:v>65373740.399999999</c:v>
                </c:pt>
                <c:pt idx="55">
                  <c:v>67508266.200000003</c:v>
                </c:pt>
                <c:pt idx="56">
                  <c:v>69230914.799999997</c:v>
                </c:pt>
                <c:pt idx="57">
                  <c:v>69001816.400000006</c:v>
                </c:pt>
                <c:pt idx="58">
                  <c:v>287</c:v>
                </c:pt>
                <c:pt idx="59">
                  <c:v>28157676.800000001</c:v>
                </c:pt>
                <c:pt idx="60">
                  <c:v>30140612.399999999</c:v>
                </c:pt>
                <c:pt idx="61">
                  <c:v>255.4</c:v>
                </c:pt>
                <c:pt idx="62">
                  <c:v>65373740.399999999</c:v>
                </c:pt>
                <c:pt idx="63">
                  <c:v>67508266.200000003</c:v>
                </c:pt>
                <c:pt idx="64">
                  <c:v>2002056.4</c:v>
                </c:pt>
                <c:pt idx="65">
                  <c:v>254.8</c:v>
                </c:pt>
                <c:pt idx="66">
                  <c:v>198.6</c:v>
                </c:pt>
                <c:pt idx="67">
                  <c:v>1895083</c:v>
                </c:pt>
                <c:pt idx="68">
                  <c:v>2002056.4</c:v>
                </c:pt>
                <c:pt idx="69">
                  <c:v>254.8</c:v>
                </c:pt>
                <c:pt idx="70">
                  <c:v>198.6</c:v>
                </c:pt>
                <c:pt idx="71">
                  <c:v>1895083</c:v>
                </c:pt>
                <c:pt idx="72">
                  <c:v>10252100</c:v>
                </c:pt>
                <c:pt idx="73">
                  <c:v>240.4</c:v>
                </c:pt>
                <c:pt idx="74">
                  <c:v>336.6</c:v>
                </c:pt>
                <c:pt idx="75">
                  <c:v>10882294.800000001</c:v>
                </c:pt>
                <c:pt idx="76">
                  <c:v>10252100</c:v>
                </c:pt>
                <c:pt idx="77">
                  <c:v>240.4</c:v>
                </c:pt>
                <c:pt idx="78">
                  <c:v>336.6</c:v>
                </c:pt>
                <c:pt idx="79">
                  <c:v>10882294.800000001</c:v>
                </c:pt>
                <c:pt idx="80">
                  <c:v>240.2</c:v>
                </c:pt>
                <c:pt idx="81">
                  <c:v>10899393.4</c:v>
                </c:pt>
                <c:pt idx="82">
                  <c:v>10210254.199999999</c:v>
                </c:pt>
                <c:pt idx="83">
                  <c:v>287</c:v>
                </c:pt>
                <c:pt idx="84">
                  <c:v>240.2</c:v>
                </c:pt>
                <c:pt idx="85">
                  <c:v>10899393.4</c:v>
                </c:pt>
                <c:pt idx="86">
                  <c:v>10210254.199999999</c:v>
                </c:pt>
                <c:pt idx="87">
                  <c:v>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758-48F0-AAE3-D2D31B9F9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Decorrelation'!$Y$3:$Y$290</c:f>
              <c:numCache>
                <c:formatCode>General</c:formatCode>
                <c:ptCount val="288"/>
                <c:pt idx="0">
                  <c:v>5.4005498865968544</c:v>
                </c:pt>
                <c:pt idx="1">
                  <c:v>0.24712727618170899</c:v>
                </c:pt>
                <c:pt idx="2">
                  <c:v>0.24687187420204279</c:v>
                </c:pt>
                <c:pt idx="3">
                  <c:v>5.6218474620021883</c:v>
                </c:pt>
                <c:pt idx="4">
                  <c:v>7.5361130957957361</c:v>
                </c:pt>
                <c:pt idx="5">
                  <c:v>0.46593757959781212</c:v>
                </c:pt>
                <c:pt idx="6">
                  <c:v>0.47876525279134508</c:v>
                </c:pt>
                <c:pt idx="7">
                  <c:v>7.2379885363974612</c:v>
                </c:pt>
                <c:pt idx="8">
                  <c:v>3.966796047589741</c:v>
                </c:pt>
                <c:pt idx="9">
                  <c:v>0.25619344383012499</c:v>
                </c:pt>
                <c:pt idx="10">
                  <c:v>0.25605747799854728</c:v>
                </c:pt>
                <c:pt idx="11">
                  <c:v>3.9282717010006309</c:v>
                </c:pt>
                <c:pt idx="12">
                  <c:v>3.9998027767869639</c:v>
                </c:pt>
                <c:pt idx="13">
                  <c:v>0.26653112978674459</c:v>
                </c:pt>
                <c:pt idx="14">
                  <c:v>0.2495224236045033</c:v>
                </c:pt>
                <c:pt idx="15">
                  <c:v>3.9666991556179712</c:v>
                </c:pt>
                <c:pt idx="16">
                  <c:v>6.7612693720264359</c:v>
                </c:pt>
                <c:pt idx="17">
                  <c:v>0.2929802323924377</c:v>
                </c:pt>
                <c:pt idx="18">
                  <c:v>0.25328758938703688</c:v>
                </c:pt>
                <c:pt idx="19">
                  <c:v>7.6270302393939344</c:v>
                </c:pt>
                <c:pt idx="20">
                  <c:v>4.7651054000016302</c:v>
                </c:pt>
                <c:pt idx="21">
                  <c:v>0.30130453518358991</c:v>
                </c:pt>
                <c:pt idx="22">
                  <c:v>0.30769814139930529</c:v>
                </c:pt>
                <c:pt idx="23">
                  <c:v>4.2767795634106731</c:v>
                </c:pt>
                <c:pt idx="24">
                  <c:v>4.8160523677826861</c:v>
                </c:pt>
                <c:pt idx="25">
                  <c:v>0.31268924599280579</c:v>
                </c:pt>
                <c:pt idx="26">
                  <c:v>0.34124710499309002</c:v>
                </c:pt>
                <c:pt idx="27">
                  <c:v>4.1903676500078291</c:v>
                </c:pt>
                <c:pt idx="28">
                  <c:v>4.8557173837907612</c:v>
                </c:pt>
                <c:pt idx="29">
                  <c:v>0.30724829020909961</c:v>
                </c:pt>
                <c:pt idx="30">
                  <c:v>0.27186431898735458</c:v>
                </c:pt>
                <c:pt idx="31">
                  <c:v>4.2780998016125524</c:v>
                </c:pt>
                <c:pt idx="32">
                  <c:v>15.82344910281245</c:v>
                </c:pt>
                <c:pt idx="33">
                  <c:v>16.82832179222023</c:v>
                </c:pt>
                <c:pt idx="34">
                  <c:v>0.50430626921588551</c:v>
                </c:pt>
                <c:pt idx="35">
                  <c:v>8.0143413793877691</c:v>
                </c:pt>
                <c:pt idx="36">
                  <c:v>9.028598676214461</c:v>
                </c:pt>
                <c:pt idx="37">
                  <c:v>0.46945688038831579</c:v>
                </c:pt>
                <c:pt idx="38">
                  <c:v>18.115357124200091</c:v>
                </c:pt>
                <c:pt idx="39">
                  <c:v>15.952179286605681</c:v>
                </c:pt>
                <c:pt idx="40">
                  <c:v>12.130643552006219</c:v>
                </c:pt>
                <c:pt idx="41">
                  <c:v>12.304292123601771</c:v>
                </c:pt>
                <c:pt idx="42">
                  <c:v>0.32676716418936852</c:v>
                </c:pt>
                <c:pt idx="43">
                  <c:v>5.4893176713841969</c:v>
                </c:pt>
                <c:pt idx="44">
                  <c:v>4.905894551204983</c:v>
                </c:pt>
                <c:pt idx="45">
                  <c:v>0.32067460060352448</c:v>
                </c:pt>
                <c:pt idx="46">
                  <c:v>10.896880092390351</c:v>
                </c:pt>
                <c:pt idx="47">
                  <c:v>11.15081257700222</c:v>
                </c:pt>
                <c:pt idx="48">
                  <c:v>12.179432842996899</c:v>
                </c:pt>
                <c:pt idx="49">
                  <c:v>12.036679560795889</c:v>
                </c:pt>
                <c:pt idx="50">
                  <c:v>0.31642662140075117</c:v>
                </c:pt>
                <c:pt idx="51">
                  <c:v>5.449867329583503</c:v>
                </c:pt>
                <c:pt idx="52">
                  <c:v>4.9152864739880897</c:v>
                </c:pt>
                <c:pt idx="53">
                  <c:v>0.31190424602245909</c:v>
                </c:pt>
                <c:pt idx="54">
                  <c:v>10.92454978980822</c:v>
                </c:pt>
                <c:pt idx="55">
                  <c:v>11.26602350359317</c:v>
                </c:pt>
                <c:pt idx="56">
                  <c:v>12.287835846398959</c:v>
                </c:pt>
                <c:pt idx="57">
                  <c:v>12.063990892411679</c:v>
                </c:pt>
                <c:pt idx="58">
                  <c:v>0.36462793380487712</c:v>
                </c:pt>
                <c:pt idx="59">
                  <c:v>5.4757179540116336</c:v>
                </c:pt>
                <c:pt idx="60">
                  <c:v>4.9385957043967208</c:v>
                </c:pt>
                <c:pt idx="61">
                  <c:v>0.40612907441100099</c:v>
                </c:pt>
                <c:pt idx="62">
                  <c:v>10.690182273590469</c:v>
                </c:pt>
                <c:pt idx="63">
                  <c:v>11.07540521798655</c:v>
                </c:pt>
                <c:pt idx="64">
                  <c:v>4.2451928276102988</c:v>
                </c:pt>
                <c:pt idx="65">
                  <c:v>0.3119615470059216</c:v>
                </c:pt>
                <c:pt idx="66">
                  <c:v>0.33066550799412647</c:v>
                </c:pt>
                <c:pt idx="67">
                  <c:v>3.9012097980128599</c:v>
                </c:pt>
                <c:pt idx="68">
                  <c:v>4.2083576463861387</c:v>
                </c:pt>
                <c:pt idx="69">
                  <c:v>0.25889759261626738</c:v>
                </c:pt>
                <c:pt idx="70">
                  <c:v>0.24766354281455269</c:v>
                </c:pt>
                <c:pt idx="71">
                  <c:v>3.8571488161804148</c:v>
                </c:pt>
                <c:pt idx="72">
                  <c:v>2.548741838999558</c:v>
                </c:pt>
                <c:pt idx="73">
                  <c:v>0.29759147800505159</c:v>
                </c:pt>
                <c:pt idx="74">
                  <c:v>0.30759084839373818</c:v>
                </c:pt>
                <c:pt idx="75">
                  <c:v>2.7651931152096951</c:v>
                </c:pt>
                <c:pt idx="76">
                  <c:v>2.5476460552075881</c:v>
                </c:pt>
                <c:pt idx="77">
                  <c:v>0.28283694020938122</c:v>
                </c:pt>
                <c:pt idx="78">
                  <c:v>0.25590570460772138</c:v>
                </c:pt>
                <c:pt idx="79">
                  <c:v>2.7545345766004181</c:v>
                </c:pt>
                <c:pt idx="80">
                  <c:v>0.32401147359050808</c:v>
                </c:pt>
                <c:pt idx="81">
                  <c:v>2.745629518595524</c:v>
                </c:pt>
                <c:pt idx="82">
                  <c:v>2.6755274805938831</c:v>
                </c:pt>
                <c:pt idx="83">
                  <c:v>0.30355893659871069</c:v>
                </c:pt>
                <c:pt idx="84">
                  <c:v>0.33349277240922681</c:v>
                </c:pt>
                <c:pt idx="85">
                  <c:v>2.7575494641903791</c:v>
                </c:pt>
                <c:pt idx="86">
                  <c:v>2.5615847723907792</c:v>
                </c:pt>
                <c:pt idx="87">
                  <c:v>0.26880860798992212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38-4BFD-81A1-3C8E9A0327CB}"/>
            </c:ext>
          </c:extLst>
        </c:ser>
        <c:ser>
          <c:idx val="3"/>
          <c:order val="1"/>
          <c:tx>
            <c:strRef>
              <c:f>'Pure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Decorrelation'!$AB$3:$AB$290</c:f>
              <c:numCache>
                <c:formatCode>General</c:formatCode>
                <c:ptCount val="288"/>
                <c:pt idx="0">
                  <c:v>2.3837266732065472</c:v>
                </c:pt>
                <c:pt idx="1">
                  <c:v>0.29352705940254958</c:v>
                </c:pt>
                <c:pt idx="2">
                  <c:v>0.2928759381873533</c:v>
                </c:pt>
                <c:pt idx="3">
                  <c:v>2.689335002604639</c:v>
                </c:pt>
                <c:pt idx="4">
                  <c:v>3.2069122431916179</c:v>
                </c:pt>
                <c:pt idx="5">
                  <c:v>0.58211409760406241</c:v>
                </c:pt>
                <c:pt idx="6">
                  <c:v>0.50075838959892283</c:v>
                </c:pt>
                <c:pt idx="7">
                  <c:v>2.5515769120014742</c:v>
                </c:pt>
                <c:pt idx="8">
                  <c:v>2.9594936744018918</c:v>
                </c:pt>
                <c:pt idx="9">
                  <c:v>0.42097488140570932</c:v>
                </c:pt>
                <c:pt idx="10">
                  <c:v>0.45306303660618141</c:v>
                </c:pt>
                <c:pt idx="11">
                  <c:v>2.4295232575968839</c:v>
                </c:pt>
                <c:pt idx="12">
                  <c:v>2.0215006440004801</c:v>
                </c:pt>
                <c:pt idx="13">
                  <c:v>0.30677798420656471</c:v>
                </c:pt>
                <c:pt idx="14">
                  <c:v>0.37632269079913377</c:v>
                </c:pt>
                <c:pt idx="15">
                  <c:v>1.859577415999957</c:v>
                </c:pt>
                <c:pt idx="16">
                  <c:v>2.329504899593303</c:v>
                </c:pt>
                <c:pt idx="17">
                  <c:v>0.38233664279687218</c:v>
                </c:pt>
                <c:pt idx="18">
                  <c:v>0.40059149919543408</c:v>
                </c:pt>
                <c:pt idx="19">
                  <c:v>3.748163587599993</c:v>
                </c:pt>
                <c:pt idx="20">
                  <c:v>2.321722782211145</c:v>
                </c:pt>
                <c:pt idx="21">
                  <c:v>0.36021406999789179</c:v>
                </c:pt>
                <c:pt idx="22">
                  <c:v>0.43517147901002318</c:v>
                </c:pt>
                <c:pt idx="23">
                  <c:v>3.0677845244004862</c:v>
                </c:pt>
                <c:pt idx="24">
                  <c:v>1.932643801800441</c:v>
                </c:pt>
                <c:pt idx="25">
                  <c:v>0.47704157419502741</c:v>
                </c:pt>
                <c:pt idx="26">
                  <c:v>0.43603959579486401</c:v>
                </c:pt>
                <c:pt idx="27">
                  <c:v>3.095122515805997</c:v>
                </c:pt>
                <c:pt idx="28">
                  <c:v>2.4858546231989749</c:v>
                </c:pt>
                <c:pt idx="29">
                  <c:v>0.47997601379174742</c:v>
                </c:pt>
                <c:pt idx="30">
                  <c:v>0.52821944619645367</c:v>
                </c:pt>
                <c:pt idx="31">
                  <c:v>2.34492171339225</c:v>
                </c:pt>
                <c:pt idx="32">
                  <c:v>55.899998415797008</c:v>
                </c:pt>
                <c:pt idx="33">
                  <c:v>29.451543565402972</c:v>
                </c:pt>
                <c:pt idx="34">
                  <c:v>0.47646801859955301</c:v>
                </c:pt>
                <c:pt idx="35">
                  <c:v>31.535852040199099</c:v>
                </c:pt>
                <c:pt idx="36">
                  <c:v>33.241426542802948</c:v>
                </c:pt>
                <c:pt idx="37">
                  <c:v>0.53921633599675256</c:v>
                </c:pt>
                <c:pt idx="38">
                  <c:v>28.74703275539796</c:v>
                </c:pt>
                <c:pt idx="39">
                  <c:v>54.261758876807292</c:v>
                </c:pt>
                <c:pt idx="40">
                  <c:v>51.676237465406302</c:v>
                </c:pt>
                <c:pt idx="41">
                  <c:v>25.765162406803579</c:v>
                </c:pt>
                <c:pt idx="42">
                  <c:v>0.35245544660137962</c:v>
                </c:pt>
                <c:pt idx="43">
                  <c:v>26.431443142396169</c:v>
                </c:pt>
                <c:pt idx="44">
                  <c:v>33.96758053600206</c:v>
                </c:pt>
                <c:pt idx="45">
                  <c:v>0.54417669479735198</c:v>
                </c:pt>
                <c:pt idx="46">
                  <c:v>26.58177718059742</c:v>
                </c:pt>
                <c:pt idx="47">
                  <c:v>53.354514480993387</c:v>
                </c:pt>
                <c:pt idx="48">
                  <c:v>50.408385128597729</c:v>
                </c:pt>
                <c:pt idx="49">
                  <c:v>28.412709832802651</c:v>
                </c:pt>
                <c:pt idx="50">
                  <c:v>0.61416925859521143</c:v>
                </c:pt>
                <c:pt idx="51">
                  <c:v>29.228788312000692</c:v>
                </c:pt>
                <c:pt idx="52">
                  <c:v>29.969415800407301</c:v>
                </c:pt>
                <c:pt idx="53">
                  <c:v>0.52842684561037456</c:v>
                </c:pt>
                <c:pt idx="54">
                  <c:v>24.621115829999329</c:v>
                </c:pt>
                <c:pt idx="55">
                  <c:v>47.018130327999828</c:v>
                </c:pt>
                <c:pt idx="56">
                  <c:v>48.620915732800498</c:v>
                </c:pt>
                <c:pt idx="57">
                  <c:v>24.665705740201521</c:v>
                </c:pt>
                <c:pt idx="58">
                  <c:v>0.39418782120337709</c:v>
                </c:pt>
                <c:pt idx="59">
                  <c:v>27.02661688340595</c:v>
                </c:pt>
                <c:pt idx="60">
                  <c:v>28.71561714240233</c:v>
                </c:pt>
                <c:pt idx="61">
                  <c:v>0.47624055360211059</c:v>
                </c:pt>
                <c:pt idx="62">
                  <c:v>23.63317512700451</c:v>
                </c:pt>
                <c:pt idx="63">
                  <c:v>46.18771470999927</c:v>
                </c:pt>
                <c:pt idx="64">
                  <c:v>3.0684399635938462</c:v>
                </c:pt>
                <c:pt idx="65">
                  <c:v>0.4689490297983866</c:v>
                </c:pt>
                <c:pt idx="66">
                  <c:v>0.36679052279796448</c:v>
                </c:pt>
                <c:pt idx="67">
                  <c:v>2.952791074599372</c:v>
                </c:pt>
                <c:pt idx="68">
                  <c:v>2.3692036765976812</c:v>
                </c:pt>
                <c:pt idx="69">
                  <c:v>0.30704988920479082</c:v>
                </c:pt>
                <c:pt idx="70">
                  <c:v>0.29057193439803092</c:v>
                </c:pt>
                <c:pt idx="71">
                  <c:v>2.1312965770019221</c:v>
                </c:pt>
                <c:pt idx="72">
                  <c:v>1.599990342796082</c:v>
                </c:pt>
                <c:pt idx="73">
                  <c:v>0.28641914619365699</c:v>
                </c:pt>
                <c:pt idx="74">
                  <c:v>0.29446507259272042</c:v>
                </c:pt>
                <c:pt idx="75">
                  <c:v>1.3187727608019491</c:v>
                </c:pt>
                <c:pt idx="76">
                  <c:v>1.5671956924023109</c:v>
                </c:pt>
                <c:pt idx="77">
                  <c:v>0.31583483019494452</c:v>
                </c:pt>
                <c:pt idx="78">
                  <c:v>0.32499635219573969</c:v>
                </c:pt>
                <c:pt idx="79">
                  <c:v>1.3353262355958579</c:v>
                </c:pt>
                <c:pt idx="80">
                  <c:v>0.29637621059664532</c:v>
                </c:pt>
                <c:pt idx="81">
                  <c:v>1.418125320004765</c:v>
                </c:pt>
                <c:pt idx="82">
                  <c:v>1.526825739187188</c:v>
                </c:pt>
                <c:pt idx="83">
                  <c:v>0.39439592819544478</c:v>
                </c:pt>
                <c:pt idx="84">
                  <c:v>0.28778594339964908</c:v>
                </c:pt>
                <c:pt idx="85">
                  <c:v>1.324176578997867</c:v>
                </c:pt>
                <c:pt idx="86">
                  <c:v>1.2387529308034571</c:v>
                </c:pt>
                <c:pt idx="87">
                  <c:v>0.28692743479623461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38-4BFD-81A1-3C8E9A0327CB}"/>
            </c:ext>
          </c:extLst>
        </c:ser>
        <c:ser>
          <c:idx val="5"/>
          <c:order val="2"/>
          <c:tx>
            <c:strRef>
              <c:f>'Pure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Decorrelation'!$AD$3:$AD$290</c:f>
              <c:numCache>
                <c:formatCode>General</c:formatCode>
                <c:ptCount val="288"/>
                <c:pt idx="0">
                  <c:v>14.37292679039529</c:v>
                </c:pt>
                <c:pt idx="1">
                  <c:v>0.12581457059131931</c:v>
                </c:pt>
                <c:pt idx="2">
                  <c:v>0.1144657504046336</c:v>
                </c:pt>
                <c:pt idx="3">
                  <c:v>14.77203274278436</c:v>
                </c:pt>
                <c:pt idx="4">
                  <c:v>12.706764265801761</c:v>
                </c:pt>
                <c:pt idx="5">
                  <c:v>0.13807437939103689</c:v>
                </c:pt>
                <c:pt idx="6">
                  <c:v>0.11531600499292829</c:v>
                </c:pt>
                <c:pt idx="7">
                  <c:v>14.995963170006871</c:v>
                </c:pt>
                <c:pt idx="8">
                  <c:v>10.575852660404051</c:v>
                </c:pt>
                <c:pt idx="9">
                  <c:v>8.9590684801805737E-2</c:v>
                </c:pt>
                <c:pt idx="10">
                  <c:v>8.8315443182364062E-2</c:v>
                </c:pt>
                <c:pt idx="11">
                  <c:v>10.24959540980635</c:v>
                </c:pt>
                <c:pt idx="12">
                  <c:v>10.560336106421889</c:v>
                </c:pt>
                <c:pt idx="13">
                  <c:v>8.970922798616808E-2</c:v>
                </c:pt>
                <c:pt idx="14">
                  <c:v>8.8166300777811499E-2</c:v>
                </c:pt>
                <c:pt idx="15">
                  <c:v>10.31353452359326</c:v>
                </c:pt>
                <c:pt idx="16">
                  <c:v>14.57026820940664</c:v>
                </c:pt>
                <c:pt idx="17">
                  <c:v>0.1164156958111561</c:v>
                </c:pt>
                <c:pt idx="18">
                  <c:v>0.12993747518630699</c:v>
                </c:pt>
                <c:pt idx="19">
                  <c:v>16.957173766777849</c:v>
                </c:pt>
                <c:pt idx="20">
                  <c:v>11.560041738185101</c:v>
                </c:pt>
                <c:pt idx="21">
                  <c:v>8.6555315402802008E-2</c:v>
                </c:pt>
                <c:pt idx="22">
                  <c:v>8.529457059921694E-2</c:v>
                </c:pt>
                <c:pt idx="23">
                  <c:v>11.83383142898092</c:v>
                </c:pt>
                <c:pt idx="24">
                  <c:v>11.57599420500919</c:v>
                </c:pt>
                <c:pt idx="25">
                  <c:v>8.9996343199163636E-2</c:v>
                </c:pt>
                <c:pt idx="26">
                  <c:v>8.852373500121756E-2</c:v>
                </c:pt>
                <c:pt idx="27">
                  <c:v>11.90069113459904</c:v>
                </c:pt>
                <c:pt idx="28">
                  <c:v>11.652975590399</c:v>
                </c:pt>
                <c:pt idx="29">
                  <c:v>8.4649087605066536E-2</c:v>
                </c:pt>
                <c:pt idx="30">
                  <c:v>8.96308090072125E-2</c:v>
                </c:pt>
                <c:pt idx="31">
                  <c:v>11.917445935995779</c:v>
                </c:pt>
                <c:pt idx="32">
                  <c:v>45.707490552589299</c:v>
                </c:pt>
                <c:pt idx="33">
                  <c:v>43.295778575388248</c:v>
                </c:pt>
                <c:pt idx="34">
                  <c:v>9.6990951395127881E-2</c:v>
                </c:pt>
                <c:pt idx="35">
                  <c:v>20.400628623412921</c:v>
                </c:pt>
                <c:pt idx="36">
                  <c:v>20.514817081997169</c:v>
                </c:pt>
                <c:pt idx="37">
                  <c:v>9.1149500408209835E-2</c:v>
                </c:pt>
                <c:pt idx="38">
                  <c:v>39.933285507606342</c:v>
                </c:pt>
                <c:pt idx="39">
                  <c:v>44.338240528991449</c:v>
                </c:pt>
                <c:pt idx="40">
                  <c:v>46.392498784407508</c:v>
                </c:pt>
                <c:pt idx="41">
                  <c:v>43.226637680409468</c:v>
                </c:pt>
                <c:pt idx="42">
                  <c:v>9.3228966998867624E-2</c:v>
                </c:pt>
                <c:pt idx="43">
                  <c:v>19.794773850787902</c:v>
                </c:pt>
                <c:pt idx="44">
                  <c:v>20.116106217016931</c:v>
                </c:pt>
                <c:pt idx="45">
                  <c:v>9.0458458196371758E-2</c:v>
                </c:pt>
                <c:pt idx="46">
                  <c:v>39.48733670540387</c:v>
                </c:pt>
                <c:pt idx="47">
                  <c:v>44.394388208608142</c:v>
                </c:pt>
                <c:pt idx="48">
                  <c:v>46.313796503597402</c:v>
                </c:pt>
                <c:pt idx="49">
                  <c:v>43.149968717992309</c:v>
                </c:pt>
                <c:pt idx="50">
                  <c:v>9.2254628788214152E-2</c:v>
                </c:pt>
                <c:pt idx="51">
                  <c:v>19.903227378416339</c:v>
                </c:pt>
                <c:pt idx="52">
                  <c:v>19.901841346418951</c:v>
                </c:pt>
                <c:pt idx="53">
                  <c:v>9.0808683005161539E-2</c:v>
                </c:pt>
                <c:pt idx="54">
                  <c:v>39.046350092801731</c:v>
                </c:pt>
                <c:pt idx="55">
                  <c:v>44.535849365417377</c:v>
                </c:pt>
                <c:pt idx="56">
                  <c:v>45.992968071205539</c:v>
                </c:pt>
                <c:pt idx="57">
                  <c:v>42.838502164615782</c:v>
                </c:pt>
                <c:pt idx="58">
                  <c:v>8.8394986791536179E-2</c:v>
                </c:pt>
                <c:pt idx="59">
                  <c:v>19.99756745720515</c:v>
                </c:pt>
                <c:pt idx="60">
                  <c:v>20.010061360802499</c:v>
                </c:pt>
                <c:pt idx="61">
                  <c:v>8.9556771796196671E-2</c:v>
                </c:pt>
                <c:pt idx="62">
                  <c:v>38.746852756000592</c:v>
                </c:pt>
                <c:pt idx="63">
                  <c:v>44.820148157817307</c:v>
                </c:pt>
                <c:pt idx="64">
                  <c:v>10.62471475561615</c:v>
                </c:pt>
                <c:pt idx="65">
                  <c:v>8.6595865420531437E-2</c:v>
                </c:pt>
                <c:pt idx="66">
                  <c:v>9.0949977200943943E-2</c:v>
                </c:pt>
                <c:pt idx="67">
                  <c:v>10.25127739519812</c:v>
                </c:pt>
                <c:pt idx="68">
                  <c:v>10.57831886099884</c:v>
                </c:pt>
                <c:pt idx="69">
                  <c:v>9.063254201319064E-2</c:v>
                </c:pt>
                <c:pt idx="70">
                  <c:v>9.0097115794196686E-2</c:v>
                </c:pt>
                <c:pt idx="71">
                  <c:v>10.23942458360689</c:v>
                </c:pt>
                <c:pt idx="72">
                  <c:v>5.9608038436039346</c:v>
                </c:pt>
                <c:pt idx="73">
                  <c:v>8.9724829792976329E-2</c:v>
                </c:pt>
                <c:pt idx="74">
                  <c:v>8.5430754197295719E-2</c:v>
                </c:pt>
                <c:pt idx="75">
                  <c:v>6.1627671206020747</c:v>
                </c:pt>
                <c:pt idx="76">
                  <c:v>5.9465081564034339</c:v>
                </c:pt>
                <c:pt idx="77">
                  <c:v>8.5503013408742806E-2</c:v>
                </c:pt>
                <c:pt idx="78">
                  <c:v>9.0098150004632727E-2</c:v>
                </c:pt>
                <c:pt idx="79">
                  <c:v>6.2007173118065113</c:v>
                </c:pt>
                <c:pt idx="80">
                  <c:v>8.6686517787165879E-2</c:v>
                </c:pt>
                <c:pt idx="81">
                  <c:v>6.0395425010006871</c:v>
                </c:pt>
                <c:pt idx="82">
                  <c:v>5.7514120011939669</c:v>
                </c:pt>
                <c:pt idx="83">
                  <c:v>8.9138180599547881E-2</c:v>
                </c:pt>
                <c:pt idx="84">
                  <c:v>8.716366258449848E-2</c:v>
                </c:pt>
                <c:pt idx="85">
                  <c:v>6.0477503160014754</c:v>
                </c:pt>
                <c:pt idx="86">
                  <c:v>5.7520365777891129</c:v>
                </c:pt>
                <c:pt idx="87">
                  <c:v>8.6515732610132498E-2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38-4BFD-81A1-3C8E9A0327CB}"/>
            </c:ext>
          </c:extLst>
        </c:ser>
        <c:ser>
          <c:idx val="7"/>
          <c:order val="3"/>
          <c:tx>
            <c:strRef>
              <c:f>'Pure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Decorrelation'!$AF$3:$AF$290</c:f>
              <c:numCache>
                <c:formatCode>General</c:formatCode>
                <c:ptCount val="288"/>
                <c:pt idx="0">
                  <c:v>0.64966481601586568</c:v>
                </c:pt>
                <c:pt idx="1">
                  <c:v>1.006978882593103</c:v>
                </c:pt>
                <c:pt idx="2">
                  <c:v>0.87457475018454711</c:v>
                </c:pt>
                <c:pt idx="3">
                  <c:v>0.73520258598728105</c:v>
                </c:pt>
                <c:pt idx="4">
                  <c:v>0.63772712238132956</c:v>
                </c:pt>
                <c:pt idx="5">
                  <c:v>1.060734959016554</c:v>
                </c:pt>
                <c:pt idx="6">
                  <c:v>1.045747132005636</c:v>
                </c:pt>
                <c:pt idx="7">
                  <c:v>0.77378958219196647</c:v>
                </c:pt>
                <c:pt idx="8">
                  <c:v>0.59751908261096109</c:v>
                </c:pt>
                <c:pt idx="9">
                  <c:v>0.60196096099680285</c:v>
                </c:pt>
                <c:pt idx="10">
                  <c:v>0.60300687140552323</c:v>
                </c:pt>
                <c:pt idx="11">
                  <c:v>0.60335366335930307</c:v>
                </c:pt>
                <c:pt idx="12">
                  <c:v>0.59615630762418736</c:v>
                </c:pt>
                <c:pt idx="13">
                  <c:v>0.59384951459942381</c:v>
                </c:pt>
                <c:pt idx="14">
                  <c:v>0.60396469805855302</c:v>
                </c:pt>
                <c:pt idx="15">
                  <c:v>0.60567207079147922</c:v>
                </c:pt>
                <c:pt idx="16">
                  <c:v>0.71464905277825896</c:v>
                </c:pt>
                <c:pt idx="17">
                  <c:v>0.90312176937004551</c:v>
                </c:pt>
                <c:pt idx="18">
                  <c:v>0.97941264942055573</c:v>
                </c:pt>
                <c:pt idx="19">
                  <c:v>0.75331778140971439</c:v>
                </c:pt>
                <c:pt idx="20">
                  <c:v>0.6000251661753282</c:v>
                </c:pt>
                <c:pt idx="21">
                  <c:v>0.60032808178802954</c:v>
                </c:pt>
                <c:pt idx="22">
                  <c:v>0.59974134258227418</c:v>
                </c:pt>
                <c:pt idx="23">
                  <c:v>0.60449478905647991</c:v>
                </c:pt>
                <c:pt idx="24">
                  <c:v>0.59191273039905357</c:v>
                </c:pt>
                <c:pt idx="25">
                  <c:v>0.60832179842982437</c:v>
                </c:pt>
                <c:pt idx="26">
                  <c:v>0.59971106060547752</c:v>
                </c:pt>
                <c:pt idx="27">
                  <c:v>0.60288107718806716</c:v>
                </c:pt>
                <c:pt idx="28">
                  <c:v>0.59923086556373162</c:v>
                </c:pt>
                <c:pt idx="29">
                  <c:v>0.59547484638169412</c:v>
                </c:pt>
                <c:pt idx="30">
                  <c:v>0.59736341277603056</c:v>
                </c:pt>
                <c:pt idx="31">
                  <c:v>0.59809968901099642</c:v>
                </c:pt>
                <c:pt idx="32">
                  <c:v>4.0608085429761562</c:v>
                </c:pt>
                <c:pt idx="33">
                  <c:v>4.0553623816231266</c:v>
                </c:pt>
                <c:pt idx="34">
                  <c:v>1.302636029431596</c:v>
                </c:pt>
                <c:pt idx="35">
                  <c:v>1.3170882901991721</c:v>
                </c:pt>
                <c:pt idx="36">
                  <c:v>1.2955145531916059</c:v>
                </c:pt>
                <c:pt idx="37">
                  <c:v>1.280071676569059</c:v>
                </c:pt>
                <c:pt idx="38">
                  <c:v>4.052613926213235</c:v>
                </c:pt>
                <c:pt idx="39">
                  <c:v>4.0379231962142512</c:v>
                </c:pt>
                <c:pt idx="40">
                  <c:v>4.0657530766213306</c:v>
                </c:pt>
                <c:pt idx="41">
                  <c:v>4.037804200232495</c:v>
                </c:pt>
                <c:pt idx="42">
                  <c:v>1.282058316178154</c:v>
                </c:pt>
                <c:pt idx="43">
                  <c:v>1.3012751253787429</c:v>
                </c:pt>
                <c:pt idx="44">
                  <c:v>1.29896332458593</c:v>
                </c:pt>
                <c:pt idx="45">
                  <c:v>1.276614256971516</c:v>
                </c:pt>
                <c:pt idx="46">
                  <c:v>4.0324952187831524</c:v>
                </c:pt>
                <c:pt idx="47">
                  <c:v>4.0440038674161771</c:v>
                </c:pt>
                <c:pt idx="48">
                  <c:v>4.0567971930140629</c:v>
                </c:pt>
                <c:pt idx="49">
                  <c:v>4.0703015992185101</c:v>
                </c:pt>
                <c:pt idx="50">
                  <c:v>1.2986433247919189</c:v>
                </c:pt>
                <c:pt idx="51">
                  <c:v>1.316154993360396</c:v>
                </c:pt>
                <c:pt idx="52">
                  <c:v>1.2896907093818299</c:v>
                </c:pt>
                <c:pt idx="53">
                  <c:v>1.2943405116209761</c:v>
                </c:pt>
                <c:pt idx="54">
                  <c:v>4.0576843630056816</c:v>
                </c:pt>
                <c:pt idx="55">
                  <c:v>4.0815067478222771</c:v>
                </c:pt>
                <c:pt idx="56">
                  <c:v>4.0808951032231562</c:v>
                </c:pt>
                <c:pt idx="57">
                  <c:v>4.0703795856214127</c:v>
                </c:pt>
                <c:pt idx="58">
                  <c:v>1.289799648383632</c:v>
                </c:pt>
                <c:pt idx="59">
                  <c:v>1.326395601802506</c:v>
                </c:pt>
                <c:pt idx="60">
                  <c:v>1.309719355602283</c:v>
                </c:pt>
                <c:pt idx="61">
                  <c:v>1.2819340956397349</c:v>
                </c:pt>
                <c:pt idx="62">
                  <c:v>4.0747933453763832</c:v>
                </c:pt>
                <c:pt idx="63">
                  <c:v>4.0506167036248373</c:v>
                </c:pt>
                <c:pt idx="64">
                  <c:v>0.60519877542974432</c:v>
                </c:pt>
                <c:pt idx="65">
                  <c:v>0.60306340537499636</c:v>
                </c:pt>
                <c:pt idx="66">
                  <c:v>0.60274212637450542</c:v>
                </c:pt>
                <c:pt idx="67">
                  <c:v>0.60400760422926392</c:v>
                </c:pt>
                <c:pt idx="68">
                  <c:v>0.60302821177756416</c:v>
                </c:pt>
                <c:pt idx="69">
                  <c:v>0.60381734321126712</c:v>
                </c:pt>
                <c:pt idx="70">
                  <c:v>0.60113892753142861</c:v>
                </c:pt>
                <c:pt idx="71">
                  <c:v>0.61506624160101642</c:v>
                </c:pt>
                <c:pt idx="72">
                  <c:v>0.60558542977087204</c:v>
                </c:pt>
                <c:pt idx="73">
                  <c:v>0.61311347599839794</c:v>
                </c:pt>
                <c:pt idx="74">
                  <c:v>0.59901466256706049</c:v>
                </c:pt>
                <c:pt idx="75">
                  <c:v>0.60432724163401874</c:v>
                </c:pt>
                <c:pt idx="76">
                  <c:v>0.60516170081682508</c:v>
                </c:pt>
                <c:pt idx="77">
                  <c:v>0.6077693300438114</c:v>
                </c:pt>
                <c:pt idx="78">
                  <c:v>0.61586236499715596</c:v>
                </c:pt>
                <c:pt idx="79">
                  <c:v>0.61342476283898573</c:v>
                </c:pt>
                <c:pt idx="80">
                  <c:v>0.62923131642164665</c:v>
                </c:pt>
                <c:pt idx="81">
                  <c:v>0.60084356560837482</c:v>
                </c:pt>
                <c:pt idx="82">
                  <c:v>0.60079887699102985</c:v>
                </c:pt>
                <c:pt idx="83">
                  <c:v>0.60830435940297323</c:v>
                </c:pt>
                <c:pt idx="84">
                  <c:v>0.59954136398155244</c:v>
                </c:pt>
                <c:pt idx="85">
                  <c:v>0.59578417094890024</c:v>
                </c:pt>
                <c:pt idx="86">
                  <c:v>0.60394300780026244</c:v>
                </c:pt>
                <c:pt idx="87">
                  <c:v>0.59808919382048775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838-4BFD-81A1-3C8E9A0327CB}"/>
            </c:ext>
          </c:extLst>
        </c:ser>
        <c:ser>
          <c:idx val="9"/>
          <c:order val="4"/>
          <c:tx>
            <c:strRef>
              <c:f>'Pure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Decorrelation'!$AH$3:$AH$290</c:f>
              <c:numCache>
                <c:formatCode>General</c:formatCode>
                <c:ptCount val="288"/>
                <c:pt idx="0">
                  <c:v>3.018649353191722</c:v>
                </c:pt>
                <c:pt idx="1">
                  <c:v>6.5587723976931996E-3</c:v>
                </c:pt>
                <c:pt idx="2">
                  <c:v>5.6487909983842814E-3</c:v>
                </c:pt>
                <c:pt idx="3">
                  <c:v>3.0647336235851981</c:v>
                </c:pt>
                <c:pt idx="4">
                  <c:v>2.9820079693803558</c:v>
                </c:pt>
                <c:pt idx="5">
                  <c:v>6.23069540597492E-3</c:v>
                </c:pt>
                <c:pt idx="6">
                  <c:v>6.5930263954214197E-3</c:v>
                </c:pt>
                <c:pt idx="7">
                  <c:v>3.0152599149965682</c:v>
                </c:pt>
                <c:pt idx="8">
                  <c:v>3.0463296050089408</c:v>
                </c:pt>
                <c:pt idx="9">
                  <c:v>4.1911653708665998E-3</c:v>
                </c:pt>
                <c:pt idx="10">
                  <c:v>4.5998696121386604E-3</c:v>
                </c:pt>
                <c:pt idx="11">
                  <c:v>3.1144307262031359</c:v>
                </c:pt>
                <c:pt idx="12">
                  <c:v>2.9589446509955448</c:v>
                </c:pt>
                <c:pt idx="13">
                  <c:v>4.2481479933484797E-3</c:v>
                </c:pt>
                <c:pt idx="14">
                  <c:v>4.6321024186908614E-3</c:v>
                </c:pt>
                <c:pt idx="15">
                  <c:v>3.0622540095937438</c:v>
                </c:pt>
                <c:pt idx="16">
                  <c:v>3.0766914789914148</c:v>
                </c:pt>
                <c:pt idx="17">
                  <c:v>8.5368521860799997E-3</c:v>
                </c:pt>
                <c:pt idx="18">
                  <c:v>7.3708314099348807E-3</c:v>
                </c:pt>
                <c:pt idx="19">
                  <c:v>3.144094739190769</c:v>
                </c:pt>
                <c:pt idx="20">
                  <c:v>3.0791467225877569</c:v>
                </c:pt>
                <c:pt idx="21">
                  <c:v>5.8743759989738006E-3</c:v>
                </c:pt>
                <c:pt idx="22">
                  <c:v>4.4165891944430201E-3</c:v>
                </c:pt>
                <c:pt idx="23">
                  <c:v>3.2574980805977249</c:v>
                </c:pt>
                <c:pt idx="24">
                  <c:v>3.0098483365844002</c:v>
                </c:pt>
                <c:pt idx="25">
                  <c:v>4.3693281942978196E-3</c:v>
                </c:pt>
                <c:pt idx="26">
                  <c:v>4.2694844072684E-3</c:v>
                </c:pt>
                <c:pt idx="27">
                  <c:v>3.0465113179991019</c:v>
                </c:pt>
                <c:pt idx="28">
                  <c:v>3.1635054943966678</c:v>
                </c:pt>
                <c:pt idx="29">
                  <c:v>5.4741781787015402E-3</c:v>
                </c:pt>
                <c:pt idx="30">
                  <c:v>4.2861391906625999E-3</c:v>
                </c:pt>
                <c:pt idx="31">
                  <c:v>3.2350505993701519</c:v>
                </c:pt>
                <c:pt idx="32">
                  <c:v>25.029642142390369</c:v>
                </c:pt>
                <c:pt idx="33">
                  <c:v>19.22354383600177</c:v>
                </c:pt>
                <c:pt idx="34">
                  <c:v>5.3905991953797404E-3</c:v>
                </c:pt>
                <c:pt idx="35">
                  <c:v>12.399883874796799</c:v>
                </c:pt>
                <c:pt idx="36">
                  <c:v>13.010893755988221</c:v>
                </c:pt>
                <c:pt idx="37">
                  <c:v>5.2546452265232399E-3</c:v>
                </c:pt>
                <c:pt idx="38">
                  <c:v>18.49666276719654</c:v>
                </c:pt>
                <c:pt idx="39">
                  <c:v>24.19852677381132</c:v>
                </c:pt>
                <c:pt idx="40">
                  <c:v>25.6889039214002</c:v>
                </c:pt>
                <c:pt idx="41">
                  <c:v>19.865320755203719</c:v>
                </c:pt>
                <c:pt idx="42">
                  <c:v>5.4053629864938002E-3</c:v>
                </c:pt>
                <c:pt idx="43">
                  <c:v>12.597255700803361</c:v>
                </c:pt>
                <c:pt idx="44">
                  <c:v>13.41781243538717</c:v>
                </c:pt>
                <c:pt idx="45">
                  <c:v>5.2720964071340396E-3</c:v>
                </c:pt>
                <c:pt idx="46">
                  <c:v>19.25893983038841</c:v>
                </c:pt>
                <c:pt idx="47">
                  <c:v>25.13823713320307</c:v>
                </c:pt>
                <c:pt idx="48">
                  <c:v>25.25920473041479</c:v>
                </c:pt>
                <c:pt idx="49">
                  <c:v>19.522593020193749</c:v>
                </c:pt>
                <c:pt idx="50">
                  <c:v>7.2449652012437204E-3</c:v>
                </c:pt>
                <c:pt idx="51">
                  <c:v>12.66251800219761</c:v>
                </c:pt>
                <c:pt idx="52">
                  <c:v>13.023475514189339</c:v>
                </c:pt>
                <c:pt idx="53">
                  <c:v>5.3815057966857599E-3</c:v>
                </c:pt>
                <c:pt idx="54">
                  <c:v>19.244655031594451</c:v>
                </c:pt>
                <c:pt idx="55">
                  <c:v>25.084206694597381</c:v>
                </c:pt>
                <c:pt idx="56">
                  <c:v>25.091253655008039</c:v>
                </c:pt>
                <c:pt idx="57">
                  <c:v>19.466873322403991</c:v>
                </c:pt>
                <c:pt idx="58">
                  <c:v>6.8263182067311804E-3</c:v>
                </c:pt>
                <c:pt idx="59">
                  <c:v>12.62499883219134</c:v>
                </c:pt>
                <c:pt idx="60">
                  <c:v>13.115896676585541</c:v>
                </c:pt>
                <c:pt idx="61">
                  <c:v>6.8239693995564591E-3</c:v>
                </c:pt>
                <c:pt idx="62">
                  <c:v>18.636360599810718</c:v>
                </c:pt>
                <c:pt idx="63">
                  <c:v>24.440293306182141</c:v>
                </c:pt>
                <c:pt idx="64">
                  <c:v>3.075868673215155</c:v>
                </c:pt>
                <c:pt idx="65">
                  <c:v>4.5934075955301207E-3</c:v>
                </c:pt>
                <c:pt idx="66">
                  <c:v>5.3189835976808798E-3</c:v>
                </c:pt>
                <c:pt idx="67">
                  <c:v>3.0951992652262561</c:v>
                </c:pt>
                <c:pt idx="68">
                  <c:v>3.0984166450100021</c:v>
                </c:pt>
                <c:pt idx="69">
                  <c:v>4.5246696216053803E-3</c:v>
                </c:pt>
                <c:pt idx="70">
                  <c:v>4.3171029887161599E-3</c:v>
                </c:pt>
                <c:pt idx="71">
                  <c:v>3.092081848799717</c:v>
                </c:pt>
                <c:pt idx="72">
                  <c:v>5.3506900249980394</c:v>
                </c:pt>
                <c:pt idx="73">
                  <c:v>4.5064175850711204E-3</c:v>
                </c:pt>
                <c:pt idx="74">
                  <c:v>4.8721808125264596E-3</c:v>
                </c:pt>
                <c:pt idx="75">
                  <c:v>5.5026276801945642</c:v>
                </c:pt>
                <c:pt idx="76">
                  <c:v>5.3707511926186271</c:v>
                </c:pt>
                <c:pt idx="77">
                  <c:v>4.4657710124738192E-3</c:v>
                </c:pt>
                <c:pt idx="78">
                  <c:v>4.8925234004854601E-3</c:v>
                </c:pt>
                <c:pt idx="79">
                  <c:v>5.4761090955696998</c:v>
                </c:pt>
                <c:pt idx="80">
                  <c:v>6.6909860121085792E-3</c:v>
                </c:pt>
                <c:pt idx="81">
                  <c:v>5.3436174278031103</c:v>
                </c:pt>
                <c:pt idx="82">
                  <c:v>5.1709509675973093</c:v>
                </c:pt>
                <c:pt idx="83">
                  <c:v>6.4164037932641403E-3</c:v>
                </c:pt>
                <c:pt idx="84">
                  <c:v>5.9415910160168601E-3</c:v>
                </c:pt>
                <c:pt idx="85">
                  <c:v>5.3478972412063737</c:v>
                </c:pt>
                <c:pt idx="86">
                  <c:v>5.1978248139843348</c:v>
                </c:pt>
                <c:pt idx="87">
                  <c:v>6.0175340040586403E-3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838-4BFD-81A1-3C8E9A032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Decorrelation'!$Z$3:$Z$290</c:f>
              <c:numCache>
                <c:formatCode>General</c:formatCode>
                <c:ptCount val="288"/>
                <c:pt idx="0">
                  <c:v>1.044628380599897</c:v>
                </c:pt>
                <c:pt idx="1">
                  <c:v>1.5667453187750651</c:v>
                </c:pt>
                <c:pt idx="2">
                  <c:v>1.620403215487022</c:v>
                </c:pt>
                <c:pt idx="3">
                  <c:v>1.128263267013244</c:v>
                </c:pt>
                <c:pt idx="4">
                  <c:v>0.99415190845029433</c:v>
                </c:pt>
                <c:pt idx="5">
                  <c:v>2.1514621311449451</c:v>
                </c:pt>
                <c:pt idx="6">
                  <c:v>1.9678078255732541</c:v>
                </c:pt>
                <c:pt idx="7">
                  <c:v>1.280736945185345</c:v>
                </c:pt>
                <c:pt idx="8">
                  <c:v>0.72915468553546814</c:v>
                </c:pt>
                <c:pt idx="9">
                  <c:v>1.232437420170754</c:v>
                </c:pt>
                <c:pt idx="10">
                  <c:v>1.223292566789314</c:v>
                </c:pt>
                <c:pt idx="11">
                  <c:v>0.71543103356380011</c:v>
                </c:pt>
                <c:pt idx="12">
                  <c:v>0.7136617310112342</c:v>
                </c:pt>
                <c:pt idx="13">
                  <c:v>1.1978749609552319</c:v>
                </c:pt>
                <c:pt idx="14">
                  <c:v>1.19952322919853</c:v>
                </c:pt>
                <c:pt idx="15">
                  <c:v>0.72386470319470386</c:v>
                </c:pt>
                <c:pt idx="16">
                  <c:v>1.0289290178101509</c:v>
                </c:pt>
                <c:pt idx="17">
                  <c:v>1.484583278535865</c:v>
                </c:pt>
                <c:pt idx="18">
                  <c:v>1.829063069401309</c:v>
                </c:pt>
                <c:pt idx="19">
                  <c:v>1.4013353633461521</c:v>
                </c:pt>
                <c:pt idx="20">
                  <c:v>0.77897605004254733</c:v>
                </c:pt>
                <c:pt idx="21">
                  <c:v>1.1357987728202721</c:v>
                </c:pt>
                <c:pt idx="22">
                  <c:v>1.1571626441902481</c:v>
                </c:pt>
                <c:pt idx="23">
                  <c:v>0.78010884460527452</c:v>
                </c:pt>
                <c:pt idx="24">
                  <c:v>0.79583377357339491</c:v>
                </c:pt>
                <c:pt idx="25">
                  <c:v>1.149771167407744</c:v>
                </c:pt>
                <c:pt idx="26">
                  <c:v>1.1833976864116269</c:v>
                </c:pt>
                <c:pt idx="27">
                  <c:v>0.78847254539141431</c:v>
                </c:pt>
                <c:pt idx="28">
                  <c:v>0.79327505598776038</c:v>
                </c:pt>
                <c:pt idx="29">
                  <c:v>1.1328584545874041</c:v>
                </c:pt>
                <c:pt idx="30">
                  <c:v>1.137446973228361</c:v>
                </c:pt>
                <c:pt idx="31">
                  <c:v>0.77932651380542661</c:v>
                </c:pt>
                <c:pt idx="32">
                  <c:v>2.6013889796216971</c:v>
                </c:pt>
                <c:pt idx="33">
                  <c:v>2.583847250405233</c:v>
                </c:pt>
                <c:pt idx="34">
                  <c:v>10.964926973229741</c:v>
                </c:pt>
                <c:pt idx="35">
                  <c:v>1.588647245790344</c:v>
                </c:pt>
                <c:pt idx="36">
                  <c:v>1.7961384417372761</c:v>
                </c:pt>
                <c:pt idx="37">
                  <c:v>10.828279015375299</c:v>
                </c:pt>
                <c:pt idx="38">
                  <c:v>3.3032989373896271</c:v>
                </c:pt>
                <c:pt idx="39">
                  <c:v>3.2518067786470062</c:v>
                </c:pt>
                <c:pt idx="40">
                  <c:v>2.4574951877817508</c:v>
                </c:pt>
                <c:pt idx="41">
                  <c:v>2.3678584886598402</c:v>
                </c:pt>
                <c:pt idx="42">
                  <c:v>7.2131907722097823</c:v>
                </c:pt>
                <c:pt idx="43">
                  <c:v>1.127146326610819</c:v>
                </c:pt>
                <c:pt idx="44">
                  <c:v>1.114631558198016</c:v>
                </c:pt>
                <c:pt idx="45">
                  <c:v>7.2287217047996819</c:v>
                </c:pt>
                <c:pt idx="46">
                  <c:v>2.3085348395747132</c:v>
                </c:pt>
                <c:pt idx="47">
                  <c:v>2.3379362690495329</c:v>
                </c:pt>
                <c:pt idx="48">
                  <c:v>2.4315343737485819</c:v>
                </c:pt>
                <c:pt idx="49">
                  <c:v>2.365309531928506</c:v>
                </c:pt>
                <c:pt idx="50">
                  <c:v>7.1685810959315859</c:v>
                </c:pt>
                <c:pt idx="51">
                  <c:v>1.110734838433564</c:v>
                </c:pt>
                <c:pt idx="52">
                  <c:v>1.1362548347911801</c:v>
                </c:pt>
                <c:pt idx="53">
                  <c:v>7.2960362815298136</c:v>
                </c:pt>
                <c:pt idx="54">
                  <c:v>2.34013095520204</c:v>
                </c:pt>
                <c:pt idx="55">
                  <c:v>2.373780308151618</c:v>
                </c:pt>
                <c:pt idx="56">
                  <c:v>2.4782030796166512</c:v>
                </c:pt>
                <c:pt idx="57">
                  <c:v>2.3770208170288241</c:v>
                </c:pt>
                <c:pt idx="58">
                  <c:v>7.1767656123731287</c:v>
                </c:pt>
                <c:pt idx="59">
                  <c:v>1.1352102094562719</c:v>
                </c:pt>
                <c:pt idx="60">
                  <c:v>1.1342135604238139</c:v>
                </c:pt>
                <c:pt idx="61">
                  <c:v>7.1808065991732288</c:v>
                </c:pt>
                <c:pt idx="62">
                  <c:v>2.2988274470204488</c:v>
                </c:pt>
                <c:pt idx="63">
                  <c:v>2.379995240003336</c:v>
                </c:pt>
                <c:pt idx="64">
                  <c:v>0.72317143119871619</c:v>
                </c:pt>
                <c:pt idx="65">
                  <c:v>1.2112090768176129</c:v>
                </c:pt>
                <c:pt idx="66">
                  <c:v>1.227810692950152</c:v>
                </c:pt>
                <c:pt idx="67">
                  <c:v>0.7426399018149823</c:v>
                </c:pt>
                <c:pt idx="68">
                  <c:v>0.72056683113332842</c:v>
                </c:pt>
                <c:pt idx="69">
                  <c:v>1.2232744946028109</c:v>
                </c:pt>
                <c:pt idx="70">
                  <c:v>1.195455047988798</c:v>
                </c:pt>
                <c:pt idx="71">
                  <c:v>0.73899310539709406</c:v>
                </c:pt>
                <c:pt idx="72">
                  <c:v>0.60780287089291962</c:v>
                </c:pt>
                <c:pt idx="73">
                  <c:v>1.5275680772378111</c:v>
                </c:pt>
                <c:pt idx="74">
                  <c:v>1.5195351382135409</c:v>
                </c:pt>
                <c:pt idx="75">
                  <c:v>0.6112173460191116</c:v>
                </c:pt>
                <c:pt idx="76">
                  <c:v>0.60936147299362342</c:v>
                </c:pt>
                <c:pt idx="77">
                  <c:v>1.517983992793597</c:v>
                </c:pt>
                <c:pt idx="78">
                  <c:v>1.547983264003415</c:v>
                </c:pt>
                <c:pt idx="79">
                  <c:v>0.61667534058215101</c:v>
                </c:pt>
                <c:pt idx="80">
                  <c:v>1.488286139373667</c:v>
                </c:pt>
                <c:pt idx="81">
                  <c:v>0.65831924061058089</c:v>
                </c:pt>
                <c:pt idx="82">
                  <c:v>0.64972147056832907</c:v>
                </c:pt>
                <c:pt idx="83">
                  <c:v>1.478825468150899</c:v>
                </c:pt>
                <c:pt idx="84">
                  <c:v>1.503489053505473</c:v>
                </c:pt>
                <c:pt idx="85">
                  <c:v>0.65412038356298585</c:v>
                </c:pt>
                <c:pt idx="86">
                  <c:v>0.65178018241422253</c:v>
                </c:pt>
                <c:pt idx="87">
                  <c:v>1.4875846781535069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7C-4661-939C-E2C116357FD5}"/>
            </c:ext>
          </c:extLst>
        </c:ser>
        <c:ser>
          <c:idx val="3"/>
          <c:order val="1"/>
          <c:tx>
            <c:strRef>
              <c:f>'Pure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Decorrelation'!$AC$3:$AC$290</c:f>
              <c:numCache>
                <c:formatCode>General</c:formatCode>
                <c:ptCount val="288"/>
                <c:pt idx="0">
                  <c:v>0.81491748358821492</c:v>
                </c:pt>
                <c:pt idx="1">
                  <c:v>2.1626785425993149</c:v>
                </c:pt>
                <c:pt idx="2">
                  <c:v>2.608620431390591</c:v>
                </c:pt>
                <c:pt idx="3">
                  <c:v>0.90281388838775456</c:v>
                </c:pt>
                <c:pt idx="4">
                  <c:v>0.68559433561167682</c:v>
                </c:pt>
                <c:pt idx="5">
                  <c:v>2.6898839509580279</c:v>
                </c:pt>
                <c:pt idx="6">
                  <c:v>2.1718963721941691</c:v>
                </c:pt>
                <c:pt idx="7">
                  <c:v>0.69980418778141029</c:v>
                </c:pt>
                <c:pt idx="8">
                  <c:v>0.65431405722629277</c:v>
                </c:pt>
                <c:pt idx="9">
                  <c:v>2.1687336984032299</c:v>
                </c:pt>
                <c:pt idx="10">
                  <c:v>2.271860728180036</c:v>
                </c:pt>
                <c:pt idx="11">
                  <c:v>0.676916083827382</c:v>
                </c:pt>
                <c:pt idx="12">
                  <c:v>0.81821565458085388</c:v>
                </c:pt>
                <c:pt idx="13">
                  <c:v>1.8133027179865171</c:v>
                </c:pt>
                <c:pt idx="14">
                  <c:v>2.1146947738190649</c:v>
                </c:pt>
                <c:pt idx="15">
                  <c:v>0.61516546221100721</c:v>
                </c:pt>
                <c:pt idx="16">
                  <c:v>0.85593130522174765</c:v>
                </c:pt>
                <c:pt idx="17">
                  <c:v>2.2973906670056752</c:v>
                </c:pt>
                <c:pt idx="18">
                  <c:v>2.3523708395834548</c:v>
                </c:pt>
                <c:pt idx="19">
                  <c:v>0.84640794520382767</c:v>
                </c:pt>
                <c:pt idx="20">
                  <c:v>0.78833958000177518</c:v>
                </c:pt>
                <c:pt idx="21">
                  <c:v>1.9002328188216779</c:v>
                </c:pt>
                <c:pt idx="22">
                  <c:v>2.2120071226265279</c:v>
                </c:pt>
                <c:pt idx="23">
                  <c:v>0.7213356227672193</c:v>
                </c:pt>
                <c:pt idx="24">
                  <c:v>0.6409889487782493</c:v>
                </c:pt>
                <c:pt idx="25">
                  <c:v>2.1887999862257859</c:v>
                </c:pt>
                <c:pt idx="26">
                  <c:v>2.0821856480382852</c:v>
                </c:pt>
                <c:pt idx="27">
                  <c:v>0.70875308958929961</c:v>
                </c:pt>
                <c:pt idx="28">
                  <c:v>0.67879423577105624</c:v>
                </c:pt>
                <c:pt idx="29">
                  <c:v>2.06214645964792</c:v>
                </c:pt>
                <c:pt idx="30">
                  <c:v>1.734881901356857</c:v>
                </c:pt>
                <c:pt idx="31">
                  <c:v>0.68186272478778842</c:v>
                </c:pt>
                <c:pt idx="32">
                  <c:v>1.9145292778091969</c:v>
                </c:pt>
                <c:pt idx="33">
                  <c:v>1.87573947921046</c:v>
                </c:pt>
                <c:pt idx="34">
                  <c:v>21.39380527821486</c:v>
                </c:pt>
                <c:pt idx="35">
                  <c:v>1.202416210022057</c:v>
                </c:pt>
                <c:pt idx="36">
                  <c:v>1.23505203621462</c:v>
                </c:pt>
                <c:pt idx="37">
                  <c:v>20.150301109009892</c:v>
                </c:pt>
                <c:pt idx="38">
                  <c:v>1.5939526722067969</c:v>
                </c:pt>
                <c:pt idx="39">
                  <c:v>2.0328891941928311</c:v>
                </c:pt>
                <c:pt idx="40">
                  <c:v>1.880885799817043</c:v>
                </c:pt>
                <c:pt idx="41">
                  <c:v>1.550162831804482</c:v>
                </c:pt>
                <c:pt idx="42">
                  <c:v>17.002093174378391</c:v>
                </c:pt>
                <c:pt idx="43">
                  <c:v>1.1182388289947991</c:v>
                </c:pt>
                <c:pt idx="44">
                  <c:v>1.220961924409494</c:v>
                </c:pt>
                <c:pt idx="45">
                  <c:v>20.266994010790949</c:v>
                </c:pt>
                <c:pt idx="46">
                  <c:v>1.522350891568931</c:v>
                </c:pt>
                <c:pt idx="47">
                  <c:v>1.9480722562177111</c:v>
                </c:pt>
                <c:pt idx="48">
                  <c:v>1.868560732802143</c:v>
                </c:pt>
                <c:pt idx="49">
                  <c:v>1.5900856754218691</c:v>
                </c:pt>
                <c:pt idx="50">
                  <c:v>19.535138279182139</c:v>
                </c:pt>
                <c:pt idx="51">
                  <c:v>1.1267920648271681</c:v>
                </c:pt>
                <c:pt idx="52">
                  <c:v>1.1880383642041119</c:v>
                </c:pt>
                <c:pt idx="53">
                  <c:v>19.130667741002981</c:v>
                </c:pt>
                <c:pt idx="54">
                  <c:v>1.4778260852035601</c:v>
                </c:pt>
                <c:pt idx="55">
                  <c:v>1.827982347417856</c:v>
                </c:pt>
                <c:pt idx="56">
                  <c:v>1.762327622412704</c:v>
                </c:pt>
                <c:pt idx="57">
                  <c:v>1.5447667969972829</c:v>
                </c:pt>
                <c:pt idx="58">
                  <c:v>17.00399768720963</c:v>
                </c:pt>
                <c:pt idx="59">
                  <c:v>1.109521573630627</c:v>
                </c:pt>
                <c:pt idx="60">
                  <c:v>1.1635010861966291</c:v>
                </c:pt>
                <c:pt idx="61">
                  <c:v>17.661907700618031</c:v>
                </c:pt>
                <c:pt idx="62">
                  <c:v>1.482007778598927</c:v>
                </c:pt>
                <c:pt idx="63">
                  <c:v>1.8019181679817851</c:v>
                </c:pt>
                <c:pt idx="64">
                  <c:v>0.74042766076163391</c:v>
                </c:pt>
                <c:pt idx="65">
                  <c:v>2.488066258002072</c:v>
                </c:pt>
                <c:pt idx="66">
                  <c:v>2.6387133483891381</c:v>
                </c:pt>
                <c:pt idx="67">
                  <c:v>0.71655176416388711</c:v>
                </c:pt>
                <c:pt idx="68">
                  <c:v>0.65885454678209499</c:v>
                </c:pt>
                <c:pt idx="69">
                  <c:v>1.726997928589117</c:v>
                </c:pt>
                <c:pt idx="70">
                  <c:v>1.6850351144326849</c:v>
                </c:pt>
                <c:pt idx="71">
                  <c:v>0.63871801942586903</c:v>
                </c:pt>
                <c:pt idx="72">
                  <c:v>0.59881927904789334</c:v>
                </c:pt>
                <c:pt idx="73">
                  <c:v>2.5997485086088998</c:v>
                </c:pt>
                <c:pt idx="74">
                  <c:v>2.570482363237534</c:v>
                </c:pt>
                <c:pt idx="75">
                  <c:v>0.61504290620796387</c:v>
                </c:pt>
                <c:pt idx="76">
                  <c:v>0.63691846799338236</c:v>
                </c:pt>
                <c:pt idx="77">
                  <c:v>2.766081212012796</c:v>
                </c:pt>
                <c:pt idx="78">
                  <c:v>2.7595352726057172</c:v>
                </c:pt>
                <c:pt idx="79">
                  <c:v>0.60727377019356932</c:v>
                </c:pt>
                <c:pt idx="80">
                  <c:v>2.7640079261967911</c:v>
                </c:pt>
                <c:pt idx="81">
                  <c:v>0.67276418837718666</c:v>
                </c:pt>
                <c:pt idx="82">
                  <c:v>0.67607697817729784</c:v>
                </c:pt>
                <c:pt idx="83">
                  <c:v>2.6454382646246808</c:v>
                </c:pt>
                <c:pt idx="84">
                  <c:v>2.594388237391831</c:v>
                </c:pt>
                <c:pt idx="85">
                  <c:v>0.63347905520349745</c:v>
                </c:pt>
                <c:pt idx="86">
                  <c:v>0.6169055039936211</c:v>
                </c:pt>
                <c:pt idx="87">
                  <c:v>2.537024530197959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7C-4661-939C-E2C116357FD5}"/>
            </c:ext>
          </c:extLst>
        </c:ser>
        <c:ser>
          <c:idx val="5"/>
          <c:order val="2"/>
          <c:tx>
            <c:strRef>
              <c:f>'Pure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Decorrelation'!$AE$3:$AE$290</c:f>
              <c:numCache>
                <c:formatCode>General</c:formatCode>
                <c:ptCount val="288"/>
                <c:pt idx="0">
                  <c:v>0.54676063684746623</c:v>
                </c:pt>
                <c:pt idx="1">
                  <c:v>1.5036620618309831</c:v>
                </c:pt>
                <c:pt idx="2">
                  <c:v>1.298583844595123</c:v>
                </c:pt>
                <c:pt idx="3">
                  <c:v>0.60928690598811952</c:v>
                </c:pt>
                <c:pt idx="4">
                  <c:v>0.54034475897205991</c:v>
                </c:pt>
                <c:pt idx="5">
                  <c:v>1.587632929615211</c:v>
                </c:pt>
                <c:pt idx="6">
                  <c:v>1.511962540005334</c:v>
                </c:pt>
                <c:pt idx="7">
                  <c:v>0.64639424412744118</c:v>
                </c:pt>
                <c:pt idx="8">
                  <c:v>0.50079419016838078</c:v>
                </c:pt>
                <c:pt idx="9">
                  <c:v>0.9217909546452574</c:v>
                </c:pt>
                <c:pt idx="10">
                  <c:v>0.92664038902148604</c:v>
                </c:pt>
                <c:pt idx="11">
                  <c:v>0.51174601040547718</c:v>
                </c:pt>
                <c:pt idx="12">
                  <c:v>0.50715327705256641</c:v>
                </c:pt>
                <c:pt idx="13">
                  <c:v>0.9167301818379201</c:v>
                </c:pt>
                <c:pt idx="14">
                  <c:v>0.91097069560782984</c:v>
                </c:pt>
                <c:pt idx="15">
                  <c:v>0.5254944606567733</c:v>
                </c:pt>
                <c:pt idx="16">
                  <c:v>0.64396073379321028</c:v>
                </c:pt>
                <c:pt idx="17">
                  <c:v>1.253291865857318</c:v>
                </c:pt>
                <c:pt idx="18">
                  <c:v>1.386723203759175</c:v>
                </c:pt>
                <c:pt idx="19">
                  <c:v>0.70231023941887538</c:v>
                </c:pt>
                <c:pt idx="20">
                  <c:v>0.58274360694922511</c:v>
                </c:pt>
                <c:pt idx="21">
                  <c:v>0.8725881988299079</c:v>
                </c:pt>
                <c:pt idx="22">
                  <c:v>0.8475299359764904</c:v>
                </c:pt>
                <c:pt idx="23">
                  <c:v>0.58088819535914804</c:v>
                </c:pt>
                <c:pt idx="24">
                  <c:v>0.59598647480597722</c:v>
                </c:pt>
                <c:pt idx="25">
                  <c:v>0.87639600400580098</c:v>
                </c:pt>
                <c:pt idx="26">
                  <c:v>0.86638196021085601</c:v>
                </c:pt>
                <c:pt idx="27">
                  <c:v>0.59107374961022285</c:v>
                </c:pt>
                <c:pt idx="28">
                  <c:v>0.59531419702107091</c:v>
                </c:pt>
                <c:pt idx="29">
                  <c:v>0.8496555406134576</c:v>
                </c:pt>
                <c:pt idx="30">
                  <c:v>0.8624624719843268</c:v>
                </c:pt>
                <c:pt idx="31">
                  <c:v>0.58463999062078076</c:v>
                </c:pt>
                <c:pt idx="32">
                  <c:v>1.806609174527694</c:v>
                </c:pt>
                <c:pt idx="33">
                  <c:v>1.894838543015066</c:v>
                </c:pt>
                <c:pt idx="34">
                  <c:v>7.4284935926552862</c:v>
                </c:pt>
                <c:pt idx="35">
                  <c:v>0.70676409223815428</c:v>
                </c:pt>
                <c:pt idx="36">
                  <c:v>0.71212414401816204</c:v>
                </c:pt>
                <c:pt idx="37">
                  <c:v>7.2858869053423403</c:v>
                </c:pt>
                <c:pt idx="38">
                  <c:v>1.857626690587495</c:v>
                </c:pt>
                <c:pt idx="39">
                  <c:v>1.732126210816205</c:v>
                </c:pt>
                <c:pt idx="40">
                  <c:v>1.81892616340192</c:v>
                </c:pt>
                <c:pt idx="41">
                  <c:v>1.893413761374541</c:v>
                </c:pt>
                <c:pt idx="42">
                  <c:v>7.3031116557423958</c:v>
                </c:pt>
                <c:pt idx="43">
                  <c:v>0.69760586975608019</c:v>
                </c:pt>
                <c:pt idx="44">
                  <c:v>0.70178630780428652</c:v>
                </c:pt>
                <c:pt idx="45">
                  <c:v>7.3413073726231231</c:v>
                </c:pt>
                <c:pt idx="46">
                  <c:v>1.8523471495485859</c:v>
                </c:pt>
                <c:pt idx="47">
                  <c:v>1.726958057458978</c:v>
                </c:pt>
                <c:pt idx="48">
                  <c:v>1.806239461631048</c:v>
                </c:pt>
                <c:pt idx="49">
                  <c:v>1.8926909017842259</c:v>
                </c:pt>
                <c:pt idx="50">
                  <c:v>7.3039774494362062</c:v>
                </c:pt>
                <c:pt idx="51">
                  <c:v>0.69758239818038414</c:v>
                </c:pt>
                <c:pt idx="52">
                  <c:v>0.69975563921034334</c:v>
                </c:pt>
                <c:pt idx="53">
                  <c:v>7.3687454122351479</c:v>
                </c:pt>
                <c:pt idx="54">
                  <c:v>1.858904282399453</c:v>
                </c:pt>
                <c:pt idx="55">
                  <c:v>1.7451669941889121</c:v>
                </c:pt>
                <c:pt idx="56">
                  <c:v>1.8287549739936371</c:v>
                </c:pt>
                <c:pt idx="57">
                  <c:v>1.8964821888017469</c:v>
                </c:pt>
                <c:pt idx="58">
                  <c:v>7.2614102259860376</c:v>
                </c:pt>
                <c:pt idx="59">
                  <c:v>0.70809335183585065</c:v>
                </c:pt>
                <c:pt idx="60">
                  <c:v>0.70622638439526786</c:v>
                </c:pt>
                <c:pt idx="61">
                  <c:v>7.2546119718113911</c:v>
                </c:pt>
                <c:pt idx="62">
                  <c:v>1.851789646258112</c:v>
                </c:pt>
                <c:pt idx="63">
                  <c:v>1.74378451280063</c:v>
                </c:pt>
                <c:pt idx="64">
                  <c:v>0.52998230266384783</c:v>
                </c:pt>
                <c:pt idx="65">
                  <c:v>0.96800183263840156</c:v>
                </c:pt>
                <c:pt idx="66">
                  <c:v>0.97415646666195244</c:v>
                </c:pt>
                <c:pt idx="67">
                  <c:v>0.53263638459611684</c:v>
                </c:pt>
                <c:pt idx="68">
                  <c:v>0.52647622398799288</c:v>
                </c:pt>
                <c:pt idx="69">
                  <c:v>0.96482831477187569</c:v>
                </c:pt>
                <c:pt idx="70">
                  <c:v>0.96233976660296316</c:v>
                </c:pt>
                <c:pt idx="71">
                  <c:v>0.53222619487205525</c:v>
                </c:pt>
                <c:pt idx="72">
                  <c:v>0.41645664682146161</c:v>
                </c:pt>
                <c:pt idx="73">
                  <c:v>1.5701946335844701</c:v>
                </c:pt>
                <c:pt idx="74">
                  <c:v>1.452138242998626</c:v>
                </c:pt>
                <c:pt idx="75">
                  <c:v>0.43180885282345122</c:v>
                </c:pt>
                <c:pt idx="76">
                  <c:v>0.41964977438328782</c:v>
                </c:pt>
                <c:pt idx="77">
                  <c:v>1.5059293669764879</c:v>
                </c:pt>
                <c:pt idx="78">
                  <c:v>1.4806001860415561</c:v>
                </c:pt>
                <c:pt idx="79">
                  <c:v>0.42268970276927581</c:v>
                </c:pt>
                <c:pt idx="80">
                  <c:v>1.4586701041553169</c:v>
                </c:pt>
                <c:pt idx="81">
                  <c:v>0.46769435501191758</c:v>
                </c:pt>
                <c:pt idx="82">
                  <c:v>0.46281216938514258</c:v>
                </c:pt>
                <c:pt idx="83">
                  <c:v>1.430531592073385</c:v>
                </c:pt>
                <c:pt idx="84">
                  <c:v>1.470424654416274</c:v>
                </c:pt>
                <c:pt idx="85">
                  <c:v>0.46383990019094201</c:v>
                </c:pt>
                <c:pt idx="86">
                  <c:v>0.46553886835463337</c:v>
                </c:pt>
                <c:pt idx="87">
                  <c:v>1.4366914083599109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7C-4661-939C-E2C116357FD5}"/>
            </c:ext>
          </c:extLst>
        </c:ser>
        <c:ser>
          <c:idx val="7"/>
          <c:order val="3"/>
          <c:tx>
            <c:strRef>
              <c:f>'Pure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Decorrelation'!$AG$3:$AG$290</c:f>
              <c:numCache>
                <c:formatCode>General</c:formatCode>
                <c:ptCount val="288"/>
                <c:pt idx="0">
                  <c:v>0.87985839642351493</c:v>
                </c:pt>
                <c:pt idx="1">
                  <c:v>1.3986718255211601</c:v>
                </c:pt>
                <c:pt idx="2">
                  <c:v>1.174047107645311</c:v>
                </c:pt>
                <c:pt idx="3">
                  <c:v>0.98216501944698398</c:v>
                </c:pt>
                <c:pt idx="4">
                  <c:v>0.85588800808181986</c:v>
                </c:pt>
                <c:pt idx="5">
                  <c:v>1.3411536341183821</c:v>
                </c:pt>
                <c:pt idx="6">
                  <c:v>1.2686716428725049</c:v>
                </c:pt>
                <c:pt idx="7">
                  <c:v>1.0489964329754</c:v>
                </c:pt>
                <c:pt idx="8">
                  <c:v>0.80324661348713566</c:v>
                </c:pt>
                <c:pt idx="9">
                  <c:v>0.83824955788441002</c:v>
                </c:pt>
                <c:pt idx="10">
                  <c:v>0.83680162143427883</c:v>
                </c:pt>
                <c:pt idx="11">
                  <c:v>0.81288661560975017</c:v>
                </c:pt>
                <c:pt idx="12">
                  <c:v>0.81484563343692573</c:v>
                </c:pt>
                <c:pt idx="13">
                  <c:v>0.84024122976697979</c:v>
                </c:pt>
                <c:pt idx="14">
                  <c:v>0.83820697383489462</c:v>
                </c:pt>
                <c:pt idx="15">
                  <c:v>0.82201113034971063</c:v>
                </c:pt>
                <c:pt idx="16">
                  <c:v>0.8962460748734884</c:v>
                </c:pt>
                <c:pt idx="17">
                  <c:v>1.236981888965238</c:v>
                </c:pt>
                <c:pt idx="18">
                  <c:v>1.340563553175889</c:v>
                </c:pt>
                <c:pt idx="19">
                  <c:v>1.000079854310024</c:v>
                </c:pt>
                <c:pt idx="20">
                  <c:v>0.80908206000458449</c:v>
                </c:pt>
                <c:pt idx="21">
                  <c:v>0.83815682078711684</c:v>
                </c:pt>
                <c:pt idx="22">
                  <c:v>0.8319017282570712</c:v>
                </c:pt>
                <c:pt idx="23">
                  <c:v>0.80894613271811977</c:v>
                </c:pt>
                <c:pt idx="24">
                  <c:v>0.80713665205985308</c:v>
                </c:pt>
                <c:pt idx="25">
                  <c:v>0.85328917630249634</c:v>
                </c:pt>
                <c:pt idx="26">
                  <c:v>0.84115660609677434</c:v>
                </c:pt>
                <c:pt idx="27">
                  <c:v>0.81959238341078167</c:v>
                </c:pt>
                <c:pt idx="28">
                  <c:v>0.81760058499639854</c:v>
                </c:pt>
                <c:pt idx="29">
                  <c:v>0.83250384568236768</c:v>
                </c:pt>
                <c:pt idx="30">
                  <c:v>0.83147654517088088</c:v>
                </c:pt>
                <c:pt idx="31">
                  <c:v>0.81367084523662925</c:v>
                </c:pt>
                <c:pt idx="32">
                  <c:v>3.321646571392193</c:v>
                </c:pt>
                <c:pt idx="33">
                  <c:v>3.345191618474201</c:v>
                </c:pt>
                <c:pt idx="34">
                  <c:v>2.3799946298706351</c:v>
                </c:pt>
                <c:pt idx="35">
                  <c:v>2.0838955785380682</c:v>
                </c:pt>
                <c:pt idx="36">
                  <c:v>2.069708774518221</c:v>
                </c:pt>
                <c:pt idx="37">
                  <c:v>2.3680523286690009</c:v>
                </c:pt>
                <c:pt idx="38">
                  <c:v>3.3321409395430241</c:v>
                </c:pt>
                <c:pt idx="39">
                  <c:v>3.32756851160666</c:v>
                </c:pt>
                <c:pt idx="40">
                  <c:v>3.3350663352059202</c:v>
                </c:pt>
                <c:pt idx="41">
                  <c:v>3.3238249283982442</c:v>
                </c:pt>
                <c:pt idx="42">
                  <c:v>2.3606729607912711</c:v>
                </c:pt>
                <c:pt idx="43">
                  <c:v>2.070445136446506</c:v>
                </c:pt>
                <c:pt idx="44">
                  <c:v>2.0562105753109789</c:v>
                </c:pt>
                <c:pt idx="45">
                  <c:v>2.3630402809591029</c:v>
                </c:pt>
                <c:pt idx="46">
                  <c:v>3.3131126965512521</c:v>
                </c:pt>
                <c:pt idx="47">
                  <c:v>3.3228114411467691</c:v>
                </c:pt>
                <c:pt idx="48">
                  <c:v>3.3167550482205121</c:v>
                </c:pt>
                <c:pt idx="49">
                  <c:v>3.3462397827766841</c:v>
                </c:pt>
                <c:pt idx="50">
                  <c:v>2.380828963697422</c:v>
                </c:pt>
                <c:pt idx="51">
                  <c:v>2.0759792905882928</c:v>
                </c:pt>
                <c:pt idx="52">
                  <c:v>2.06960169528611</c:v>
                </c:pt>
                <c:pt idx="53">
                  <c:v>2.380371984536759</c:v>
                </c:pt>
                <c:pt idx="54">
                  <c:v>3.3338505119434561</c:v>
                </c:pt>
                <c:pt idx="55">
                  <c:v>3.345551730447915</c:v>
                </c:pt>
                <c:pt idx="56">
                  <c:v>3.3458649356500252</c:v>
                </c:pt>
                <c:pt idx="57">
                  <c:v>3.3459717417717911</c:v>
                </c:pt>
                <c:pt idx="58">
                  <c:v>2.365590847970453</c:v>
                </c:pt>
                <c:pt idx="59">
                  <c:v>2.0849186738487329</c:v>
                </c:pt>
                <c:pt idx="60">
                  <c:v>2.0857166193542072</c:v>
                </c:pt>
                <c:pt idx="61">
                  <c:v>2.3801368102314879</c:v>
                </c:pt>
                <c:pt idx="62">
                  <c:v>3.3134986674180249</c:v>
                </c:pt>
                <c:pt idx="63">
                  <c:v>3.325752202200237</c:v>
                </c:pt>
                <c:pt idx="64">
                  <c:v>0.8313495861017145</c:v>
                </c:pt>
                <c:pt idx="65">
                  <c:v>0.85143972994992512</c:v>
                </c:pt>
                <c:pt idx="66">
                  <c:v>0.84479038183344524</c:v>
                </c:pt>
                <c:pt idx="67">
                  <c:v>0.83156227573053909</c:v>
                </c:pt>
                <c:pt idx="68">
                  <c:v>0.81852103867568071</c:v>
                </c:pt>
                <c:pt idx="69">
                  <c:v>0.85023712740512569</c:v>
                </c:pt>
                <c:pt idx="70">
                  <c:v>0.84886467676842581</c:v>
                </c:pt>
                <c:pt idx="71">
                  <c:v>0.82859668316086754</c:v>
                </c:pt>
                <c:pt idx="72">
                  <c:v>0.81779382063541561</c:v>
                </c:pt>
                <c:pt idx="73">
                  <c:v>0.85801904171239585</c:v>
                </c:pt>
                <c:pt idx="74">
                  <c:v>0.84215615451103076</c:v>
                </c:pt>
                <c:pt idx="75">
                  <c:v>0.83528281723847608</c:v>
                </c:pt>
                <c:pt idx="76">
                  <c:v>0.82031157873570915</c:v>
                </c:pt>
                <c:pt idx="77">
                  <c:v>0.85992699908092618</c:v>
                </c:pt>
                <c:pt idx="78">
                  <c:v>0.86341477913083509</c:v>
                </c:pt>
                <c:pt idx="79">
                  <c:v>0.8282108583371155</c:v>
                </c:pt>
                <c:pt idx="80">
                  <c:v>0.84752221828093754</c:v>
                </c:pt>
                <c:pt idx="81">
                  <c:v>0.82007460125023501</c:v>
                </c:pt>
                <c:pt idx="82">
                  <c:v>0.81794552151113753</c:v>
                </c:pt>
                <c:pt idx="83">
                  <c:v>0.85603520616423334</c:v>
                </c:pt>
                <c:pt idx="84">
                  <c:v>0.84969309165608142</c:v>
                </c:pt>
                <c:pt idx="85">
                  <c:v>0.81008862620219591</c:v>
                </c:pt>
                <c:pt idx="86">
                  <c:v>0.81900874157436188</c:v>
                </c:pt>
                <c:pt idx="87">
                  <c:v>0.85012240888318047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07C-4661-939C-E2C116357FD5}"/>
            </c:ext>
          </c:extLst>
        </c:ser>
        <c:ser>
          <c:idx val="9"/>
          <c:order val="4"/>
          <c:tx>
            <c:strRef>
              <c:f>'Pure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Decorrelation'!$AI$3:$AI$290</c:f>
              <c:numCache>
                <c:formatCode>General</c:formatCode>
                <c:ptCount val="288"/>
                <c:pt idx="0">
                  <c:v>1.590310178382788</c:v>
                </c:pt>
                <c:pt idx="1">
                  <c:v>2.7676634014118462</c:v>
                </c:pt>
                <c:pt idx="2">
                  <c:v>2.7615841855993488</c:v>
                </c:pt>
                <c:pt idx="3">
                  <c:v>1.6224597543827259</c:v>
                </c:pt>
                <c:pt idx="4">
                  <c:v>1.5820139048038979</c:v>
                </c:pt>
                <c:pt idx="5">
                  <c:v>2.7446980098728089</c:v>
                </c:pt>
                <c:pt idx="6">
                  <c:v>2.7531457669683732</c:v>
                </c:pt>
                <c:pt idx="7">
                  <c:v>1.622064984845929</c:v>
                </c:pt>
                <c:pt idx="8">
                  <c:v>1.580800881015602</c:v>
                </c:pt>
                <c:pt idx="9">
                  <c:v>2.6785353220184329</c:v>
                </c:pt>
                <c:pt idx="10">
                  <c:v>2.685556118341629</c:v>
                </c:pt>
                <c:pt idx="11">
                  <c:v>1.6087900595739479</c:v>
                </c:pt>
                <c:pt idx="12">
                  <c:v>1.5956875933683481</c:v>
                </c:pt>
                <c:pt idx="13">
                  <c:v>2.6960248239687639</c:v>
                </c:pt>
                <c:pt idx="14">
                  <c:v>2.7064065601443872</c:v>
                </c:pt>
                <c:pt idx="15">
                  <c:v>1.6279479791643101</c:v>
                </c:pt>
                <c:pt idx="16">
                  <c:v>1.660626683011651</c:v>
                </c:pt>
                <c:pt idx="17">
                  <c:v>2.654991025850177</c:v>
                </c:pt>
                <c:pt idx="18">
                  <c:v>2.6785341493901802</c:v>
                </c:pt>
                <c:pt idx="19">
                  <c:v>1.621091391856317</c:v>
                </c:pt>
                <c:pt idx="20">
                  <c:v>1.645438569004182</c:v>
                </c:pt>
                <c:pt idx="21">
                  <c:v>2.5912609552615322</c:v>
                </c:pt>
                <c:pt idx="22">
                  <c:v>2.595376478391699</c:v>
                </c:pt>
                <c:pt idx="23">
                  <c:v>1.6226057442836459</c:v>
                </c:pt>
                <c:pt idx="24">
                  <c:v>1.627418599021621</c:v>
                </c:pt>
                <c:pt idx="25">
                  <c:v>2.6091572534292942</c:v>
                </c:pt>
                <c:pt idx="26">
                  <c:v>2.6620663964306011</c:v>
                </c:pt>
                <c:pt idx="27">
                  <c:v>1.611234470398631</c:v>
                </c:pt>
                <c:pt idx="28">
                  <c:v>1.6430057262070481</c:v>
                </c:pt>
                <c:pt idx="29">
                  <c:v>2.578274632955436</c:v>
                </c:pt>
                <c:pt idx="30">
                  <c:v>2.605747124156915</c:v>
                </c:pt>
                <c:pt idx="31">
                  <c:v>1.611380851606373</c:v>
                </c:pt>
                <c:pt idx="32">
                  <c:v>3.2373911342117929</c:v>
                </c:pt>
                <c:pt idx="33">
                  <c:v>3.142401665728539</c:v>
                </c:pt>
                <c:pt idx="34">
                  <c:v>26.768449348583822</c:v>
                </c:pt>
                <c:pt idx="35">
                  <c:v>1.846502047555987</c:v>
                </c:pt>
                <c:pt idx="36">
                  <c:v>1.907070289552212</c:v>
                </c:pt>
                <c:pt idx="37">
                  <c:v>26.21937570337905</c:v>
                </c:pt>
                <c:pt idx="38">
                  <c:v>3.0500555520411581</c:v>
                </c:pt>
                <c:pt idx="39">
                  <c:v>3.187829932023305</c:v>
                </c:pt>
                <c:pt idx="40">
                  <c:v>3.193398076773156</c:v>
                </c:pt>
                <c:pt idx="41">
                  <c:v>3.099968563439325</c:v>
                </c:pt>
                <c:pt idx="42">
                  <c:v>26.792581088817681</c:v>
                </c:pt>
                <c:pt idx="43">
                  <c:v>1.7927982726483609</c:v>
                </c:pt>
                <c:pt idx="44">
                  <c:v>1.852838304033503</c:v>
                </c:pt>
                <c:pt idx="45">
                  <c:v>26.463199632789479</c:v>
                </c:pt>
                <c:pt idx="46">
                  <c:v>2.9778127319877972</c:v>
                </c:pt>
                <c:pt idx="47">
                  <c:v>3.115988283581101</c:v>
                </c:pt>
                <c:pt idx="48">
                  <c:v>3.145584889431484</c:v>
                </c:pt>
                <c:pt idx="49">
                  <c:v>3.09735500466777</c:v>
                </c:pt>
                <c:pt idx="50">
                  <c:v>26.349465090746531</c:v>
                </c:pt>
                <c:pt idx="51">
                  <c:v>1.784270713559817</c:v>
                </c:pt>
                <c:pt idx="52">
                  <c:v>1.8588174800621351</c:v>
                </c:pt>
                <c:pt idx="53">
                  <c:v>26.02757119539892</c:v>
                </c:pt>
                <c:pt idx="54">
                  <c:v>2.977969241014216</c:v>
                </c:pt>
                <c:pt idx="55">
                  <c:v>3.1256444543949331</c:v>
                </c:pt>
                <c:pt idx="56">
                  <c:v>3.1918162880116139</c:v>
                </c:pt>
                <c:pt idx="57">
                  <c:v>3.155200865375809</c:v>
                </c:pt>
                <c:pt idx="58">
                  <c:v>26.784060043550561</c:v>
                </c:pt>
                <c:pt idx="59">
                  <c:v>1.8107808386674149</c:v>
                </c:pt>
                <c:pt idx="60">
                  <c:v>1.874859538825695</c:v>
                </c:pt>
                <c:pt idx="61">
                  <c:v>26.1244102290133</c:v>
                </c:pt>
                <c:pt idx="62">
                  <c:v>2.993091125728097</c:v>
                </c:pt>
                <c:pt idx="63">
                  <c:v>3.137873988505453</c:v>
                </c:pt>
                <c:pt idx="64">
                  <c:v>1.5995941481785849</c:v>
                </c:pt>
                <c:pt idx="65">
                  <c:v>2.7440839817631062</c:v>
                </c:pt>
                <c:pt idx="66">
                  <c:v>2.6848694164538758</c:v>
                </c:pt>
                <c:pt idx="67">
                  <c:v>1.5530759824556299</c:v>
                </c:pt>
                <c:pt idx="68">
                  <c:v>1.5864441740093751</c:v>
                </c:pt>
                <c:pt idx="69">
                  <c:v>2.7225808812072501</c:v>
                </c:pt>
                <c:pt idx="70">
                  <c:v>2.6777385083143601</c:v>
                </c:pt>
                <c:pt idx="71">
                  <c:v>1.5483700520126149</c:v>
                </c:pt>
                <c:pt idx="72">
                  <c:v>0.93504711439600219</c:v>
                </c:pt>
                <c:pt idx="73">
                  <c:v>4.5590342648094522</c:v>
                </c:pt>
                <c:pt idx="74">
                  <c:v>4.5373499033972617</c:v>
                </c:pt>
                <c:pt idx="75">
                  <c:v>0.92886691418243572</c:v>
                </c:pt>
                <c:pt idx="76">
                  <c:v>0.93149509680224585</c:v>
                </c:pt>
                <c:pt idx="77">
                  <c:v>4.5686173576163132</c:v>
                </c:pt>
                <c:pt idx="78">
                  <c:v>4.5437485114089213</c:v>
                </c:pt>
                <c:pt idx="79">
                  <c:v>0.91730007219593968</c:v>
                </c:pt>
                <c:pt idx="80">
                  <c:v>4.3114833782543416</c:v>
                </c:pt>
                <c:pt idx="81">
                  <c:v>1.061462670564651</c:v>
                </c:pt>
                <c:pt idx="82">
                  <c:v>0.9712284808396362</c:v>
                </c:pt>
                <c:pt idx="83">
                  <c:v>4.2922219684580343</c:v>
                </c:pt>
                <c:pt idx="84">
                  <c:v>4.2498154197935936</c:v>
                </c:pt>
                <c:pt idx="85">
                  <c:v>1.050316814624239</c:v>
                </c:pt>
                <c:pt idx="86">
                  <c:v>0.96679428962524983</c:v>
                </c:pt>
                <c:pt idx="87">
                  <c:v>4.1640871648094624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07C-4661-939C-E2C116357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Decorrelation'!$N$3:$N$290</c:f>
              <c:numCache>
                <c:formatCode>General</c:formatCode>
                <c:ptCount val="288"/>
                <c:pt idx="0">
                  <c:v>546106.19999999995</c:v>
                </c:pt>
                <c:pt idx="1">
                  <c:v>867067.8</c:v>
                </c:pt>
                <c:pt idx="2">
                  <c:v>871788.2</c:v>
                </c:pt>
                <c:pt idx="3">
                  <c:v>562577.4</c:v>
                </c:pt>
                <c:pt idx="4">
                  <c:v>546106.19999999995</c:v>
                </c:pt>
                <c:pt idx="5">
                  <c:v>867067.8</c:v>
                </c:pt>
                <c:pt idx="6">
                  <c:v>871788.2</c:v>
                </c:pt>
                <c:pt idx="7">
                  <c:v>562577.4</c:v>
                </c:pt>
                <c:pt idx="8">
                  <c:v>546106.19999999995</c:v>
                </c:pt>
                <c:pt idx="9">
                  <c:v>867067.8</c:v>
                </c:pt>
                <c:pt idx="10">
                  <c:v>871788.2</c:v>
                </c:pt>
                <c:pt idx="11">
                  <c:v>562577.4</c:v>
                </c:pt>
                <c:pt idx="12">
                  <c:v>546106.19999999995</c:v>
                </c:pt>
                <c:pt idx="13">
                  <c:v>867067.8</c:v>
                </c:pt>
                <c:pt idx="14">
                  <c:v>871788.2</c:v>
                </c:pt>
                <c:pt idx="15">
                  <c:v>562577.4</c:v>
                </c:pt>
                <c:pt idx="16">
                  <c:v>679321.8</c:v>
                </c:pt>
                <c:pt idx="17">
                  <c:v>808562</c:v>
                </c:pt>
                <c:pt idx="18">
                  <c:v>822661.4</c:v>
                </c:pt>
                <c:pt idx="19">
                  <c:v>670340.6</c:v>
                </c:pt>
                <c:pt idx="20">
                  <c:v>679321.8</c:v>
                </c:pt>
                <c:pt idx="21">
                  <c:v>808562</c:v>
                </c:pt>
                <c:pt idx="22">
                  <c:v>822661.4</c:v>
                </c:pt>
                <c:pt idx="23">
                  <c:v>670340.6</c:v>
                </c:pt>
                <c:pt idx="24">
                  <c:v>679321.8</c:v>
                </c:pt>
                <c:pt idx="25">
                  <c:v>808562</c:v>
                </c:pt>
                <c:pt idx="26">
                  <c:v>822661.4</c:v>
                </c:pt>
                <c:pt idx="27">
                  <c:v>670340.6</c:v>
                </c:pt>
                <c:pt idx="28">
                  <c:v>679321.8</c:v>
                </c:pt>
                <c:pt idx="29">
                  <c:v>808562</c:v>
                </c:pt>
                <c:pt idx="30">
                  <c:v>822661.4</c:v>
                </c:pt>
                <c:pt idx="31">
                  <c:v>670340.6</c:v>
                </c:pt>
                <c:pt idx="32">
                  <c:v>3141644</c:v>
                </c:pt>
                <c:pt idx="33">
                  <c:v>2969514</c:v>
                </c:pt>
                <c:pt idx="34">
                  <c:v>8539019.1999999993</c:v>
                </c:pt>
                <c:pt idx="35">
                  <c:v>831542.2</c:v>
                </c:pt>
                <c:pt idx="36">
                  <c:v>846741</c:v>
                </c:pt>
                <c:pt idx="37">
                  <c:v>8705901.4000000004</c:v>
                </c:pt>
                <c:pt idx="38">
                  <c:v>2908400.6</c:v>
                </c:pt>
                <c:pt idx="39">
                  <c:v>2976245.4</c:v>
                </c:pt>
                <c:pt idx="40">
                  <c:v>3141644</c:v>
                </c:pt>
                <c:pt idx="41">
                  <c:v>2969514</c:v>
                </c:pt>
                <c:pt idx="42">
                  <c:v>8539019.1999999993</c:v>
                </c:pt>
                <c:pt idx="43">
                  <c:v>831542.2</c:v>
                </c:pt>
                <c:pt idx="44">
                  <c:v>846741</c:v>
                </c:pt>
                <c:pt idx="45">
                  <c:v>8705901.4000000004</c:v>
                </c:pt>
                <c:pt idx="46">
                  <c:v>2908400.6</c:v>
                </c:pt>
                <c:pt idx="47">
                  <c:v>2976245.4</c:v>
                </c:pt>
                <c:pt idx="48">
                  <c:v>3141644</c:v>
                </c:pt>
                <c:pt idx="49">
                  <c:v>2969514</c:v>
                </c:pt>
                <c:pt idx="50">
                  <c:v>8539019.1999999993</c:v>
                </c:pt>
                <c:pt idx="51">
                  <c:v>831542.2</c:v>
                </c:pt>
                <c:pt idx="52">
                  <c:v>846741</c:v>
                </c:pt>
                <c:pt idx="53">
                  <c:v>8705901.4000000004</c:v>
                </c:pt>
                <c:pt idx="54">
                  <c:v>2908400.6</c:v>
                </c:pt>
                <c:pt idx="55">
                  <c:v>2976245.4</c:v>
                </c:pt>
                <c:pt idx="56">
                  <c:v>3141644</c:v>
                </c:pt>
                <c:pt idx="57">
                  <c:v>2969514</c:v>
                </c:pt>
                <c:pt idx="58">
                  <c:v>8539019.1999999993</c:v>
                </c:pt>
                <c:pt idx="59">
                  <c:v>831542.2</c:v>
                </c:pt>
                <c:pt idx="60">
                  <c:v>846741</c:v>
                </c:pt>
                <c:pt idx="61">
                  <c:v>8705901.4000000004</c:v>
                </c:pt>
                <c:pt idx="62">
                  <c:v>2908400.6</c:v>
                </c:pt>
                <c:pt idx="63">
                  <c:v>2976245.4</c:v>
                </c:pt>
                <c:pt idx="64">
                  <c:v>571614.4</c:v>
                </c:pt>
                <c:pt idx="65">
                  <c:v>904547.2</c:v>
                </c:pt>
                <c:pt idx="66">
                  <c:v>891256.4</c:v>
                </c:pt>
                <c:pt idx="67">
                  <c:v>578045.6</c:v>
                </c:pt>
                <c:pt idx="68">
                  <c:v>571614.4</c:v>
                </c:pt>
                <c:pt idx="69">
                  <c:v>904547.2</c:v>
                </c:pt>
                <c:pt idx="70">
                  <c:v>891256.4</c:v>
                </c:pt>
                <c:pt idx="71">
                  <c:v>578045.6</c:v>
                </c:pt>
                <c:pt idx="72">
                  <c:v>350362.2</c:v>
                </c:pt>
                <c:pt idx="73">
                  <c:v>1312704.8</c:v>
                </c:pt>
                <c:pt idx="74">
                  <c:v>1350109.6</c:v>
                </c:pt>
                <c:pt idx="75">
                  <c:v>361896.4</c:v>
                </c:pt>
                <c:pt idx="76">
                  <c:v>350362.2</c:v>
                </c:pt>
                <c:pt idx="77">
                  <c:v>1312704.8</c:v>
                </c:pt>
                <c:pt idx="78">
                  <c:v>1350109.6</c:v>
                </c:pt>
                <c:pt idx="79">
                  <c:v>361896.4</c:v>
                </c:pt>
                <c:pt idx="80">
                  <c:v>1270270.3999999999</c:v>
                </c:pt>
                <c:pt idx="81">
                  <c:v>418737.2</c:v>
                </c:pt>
                <c:pt idx="82">
                  <c:v>392125</c:v>
                </c:pt>
                <c:pt idx="83">
                  <c:v>1263909.8</c:v>
                </c:pt>
                <c:pt idx="84">
                  <c:v>1270270.3999999999</c:v>
                </c:pt>
                <c:pt idx="85">
                  <c:v>418737.2</c:v>
                </c:pt>
                <c:pt idx="86">
                  <c:v>392125</c:v>
                </c:pt>
                <c:pt idx="87">
                  <c:v>1263909.8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DE-4994-A481-79CEC885FE7C}"/>
            </c:ext>
          </c:extLst>
        </c:ser>
        <c:ser>
          <c:idx val="3"/>
          <c:order val="1"/>
          <c:tx>
            <c:strRef>
              <c:f>'Pure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Decorrelation'!$Q$3:$Q$290</c:f>
              <c:numCache>
                <c:formatCode>General</c:formatCode>
                <c:ptCount val="288"/>
                <c:pt idx="0">
                  <c:v>279021.40000000002</c:v>
                </c:pt>
                <c:pt idx="1">
                  <c:v>1434862.8</c:v>
                </c:pt>
                <c:pt idx="2">
                  <c:v>1476420.2</c:v>
                </c:pt>
                <c:pt idx="3">
                  <c:v>288646.59999999998</c:v>
                </c:pt>
                <c:pt idx="4">
                  <c:v>279021.40000000002</c:v>
                </c:pt>
                <c:pt idx="5">
                  <c:v>1434862.8</c:v>
                </c:pt>
                <c:pt idx="6">
                  <c:v>1476420.2</c:v>
                </c:pt>
                <c:pt idx="7">
                  <c:v>288646.59999999998</c:v>
                </c:pt>
                <c:pt idx="8">
                  <c:v>279021.40000000002</c:v>
                </c:pt>
                <c:pt idx="9">
                  <c:v>1434862.8</c:v>
                </c:pt>
                <c:pt idx="10">
                  <c:v>1476420.2</c:v>
                </c:pt>
                <c:pt idx="11">
                  <c:v>288646.59999999998</c:v>
                </c:pt>
                <c:pt idx="12">
                  <c:v>279021.40000000002</c:v>
                </c:pt>
                <c:pt idx="13">
                  <c:v>1434862.8</c:v>
                </c:pt>
                <c:pt idx="14">
                  <c:v>1476420.2</c:v>
                </c:pt>
                <c:pt idx="15">
                  <c:v>288646.59999999998</c:v>
                </c:pt>
                <c:pt idx="16">
                  <c:v>311309.2</c:v>
                </c:pt>
                <c:pt idx="17">
                  <c:v>1222383</c:v>
                </c:pt>
                <c:pt idx="18">
                  <c:v>1162098.3999999999</c:v>
                </c:pt>
                <c:pt idx="19">
                  <c:v>313021</c:v>
                </c:pt>
                <c:pt idx="20">
                  <c:v>311309.2</c:v>
                </c:pt>
                <c:pt idx="21">
                  <c:v>1222383</c:v>
                </c:pt>
                <c:pt idx="22">
                  <c:v>1162098.3999999999</c:v>
                </c:pt>
                <c:pt idx="23">
                  <c:v>313021</c:v>
                </c:pt>
                <c:pt idx="24">
                  <c:v>311309.2</c:v>
                </c:pt>
                <c:pt idx="25">
                  <c:v>1222383</c:v>
                </c:pt>
                <c:pt idx="26">
                  <c:v>1162098.3999999999</c:v>
                </c:pt>
                <c:pt idx="27">
                  <c:v>313021</c:v>
                </c:pt>
                <c:pt idx="28">
                  <c:v>311309.2</c:v>
                </c:pt>
                <c:pt idx="29">
                  <c:v>1222383</c:v>
                </c:pt>
                <c:pt idx="30">
                  <c:v>1162098.3999999999</c:v>
                </c:pt>
                <c:pt idx="31">
                  <c:v>313021</c:v>
                </c:pt>
                <c:pt idx="32">
                  <c:v>1589853.6</c:v>
                </c:pt>
                <c:pt idx="33">
                  <c:v>1726364.2</c:v>
                </c:pt>
                <c:pt idx="34">
                  <c:v>15574614.4</c:v>
                </c:pt>
                <c:pt idx="35">
                  <c:v>557237.80000000005</c:v>
                </c:pt>
                <c:pt idx="36">
                  <c:v>615730.19999999995</c:v>
                </c:pt>
                <c:pt idx="37">
                  <c:v>15846642.800000001</c:v>
                </c:pt>
                <c:pt idx="38">
                  <c:v>1498953.6</c:v>
                </c:pt>
                <c:pt idx="39">
                  <c:v>1743176.2</c:v>
                </c:pt>
                <c:pt idx="40">
                  <c:v>1589853.6</c:v>
                </c:pt>
                <c:pt idx="41">
                  <c:v>1726364.2</c:v>
                </c:pt>
                <c:pt idx="42">
                  <c:v>15574614.4</c:v>
                </c:pt>
                <c:pt idx="43">
                  <c:v>557237.80000000005</c:v>
                </c:pt>
                <c:pt idx="44">
                  <c:v>615730.19999999995</c:v>
                </c:pt>
                <c:pt idx="45">
                  <c:v>15846642.800000001</c:v>
                </c:pt>
                <c:pt idx="46">
                  <c:v>1498953.6</c:v>
                </c:pt>
                <c:pt idx="47">
                  <c:v>1743176.2</c:v>
                </c:pt>
                <c:pt idx="48">
                  <c:v>1589853.6</c:v>
                </c:pt>
                <c:pt idx="49">
                  <c:v>1726364.2</c:v>
                </c:pt>
                <c:pt idx="50">
                  <c:v>15574614.4</c:v>
                </c:pt>
                <c:pt idx="51">
                  <c:v>557237.80000000005</c:v>
                </c:pt>
                <c:pt idx="52">
                  <c:v>615730.19999999995</c:v>
                </c:pt>
                <c:pt idx="53">
                  <c:v>15846642.800000001</c:v>
                </c:pt>
                <c:pt idx="54">
                  <c:v>1498953.6</c:v>
                </c:pt>
                <c:pt idx="55">
                  <c:v>1743176.2</c:v>
                </c:pt>
                <c:pt idx="56">
                  <c:v>1589853.6</c:v>
                </c:pt>
                <c:pt idx="57">
                  <c:v>1726364.2</c:v>
                </c:pt>
                <c:pt idx="58">
                  <c:v>15574614.4</c:v>
                </c:pt>
                <c:pt idx="59">
                  <c:v>557237.80000000005</c:v>
                </c:pt>
                <c:pt idx="60">
                  <c:v>615730.19999999995</c:v>
                </c:pt>
                <c:pt idx="61">
                  <c:v>15846642.800000001</c:v>
                </c:pt>
                <c:pt idx="62">
                  <c:v>1498953.6</c:v>
                </c:pt>
                <c:pt idx="63">
                  <c:v>1743176.2</c:v>
                </c:pt>
                <c:pt idx="64">
                  <c:v>297856.59999999998</c:v>
                </c:pt>
                <c:pt idx="65">
                  <c:v>1426750.8</c:v>
                </c:pt>
                <c:pt idx="66">
                  <c:v>1403059</c:v>
                </c:pt>
                <c:pt idx="67">
                  <c:v>304470.2</c:v>
                </c:pt>
                <c:pt idx="68">
                  <c:v>297856.59999999998</c:v>
                </c:pt>
                <c:pt idx="69">
                  <c:v>1426750.8</c:v>
                </c:pt>
                <c:pt idx="70">
                  <c:v>1403059</c:v>
                </c:pt>
                <c:pt idx="71">
                  <c:v>304470.2</c:v>
                </c:pt>
                <c:pt idx="72">
                  <c:v>235189.4</c:v>
                </c:pt>
                <c:pt idx="73">
                  <c:v>2964600.6</c:v>
                </c:pt>
                <c:pt idx="74">
                  <c:v>2900064.2</c:v>
                </c:pt>
                <c:pt idx="75">
                  <c:v>230349.4</c:v>
                </c:pt>
                <c:pt idx="76">
                  <c:v>235189.4</c:v>
                </c:pt>
                <c:pt idx="77">
                  <c:v>2964600.6</c:v>
                </c:pt>
                <c:pt idx="78">
                  <c:v>2900064.2</c:v>
                </c:pt>
                <c:pt idx="79">
                  <c:v>230349.4</c:v>
                </c:pt>
                <c:pt idx="80">
                  <c:v>3079201.8</c:v>
                </c:pt>
                <c:pt idx="81">
                  <c:v>304835.59999999998</c:v>
                </c:pt>
                <c:pt idx="82">
                  <c:v>297072.59999999998</c:v>
                </c:pt>
                <c:pt idx="83">
                  <c:v>3028225.6</c:v>
                </c:pt>
                <c:pt idx="84">
                  <c:v>3079201.8</c:v>
                </c:pt>
                <c:pt idx="85">
                  <c:v>304835.59999999998</c:v>
                </c:pt>
                <c:pt idx="86">
                  <c:v>297072.59999999998</c:v>
                </c:pt>
                <c:pt idx="87">
                  <c:v>3028225.6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DE-4994-A481-79CEC885FE7C}"/>
            </c:ext>
          </c:extLst>
        </c:ser>
        <c:ser>
          <c:idx val="5"/>
          <c:order val="2"/>
          <c:tx>
            <c:strRef>
              <c:f>'Pure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Decorrelation'!$S$3:$S$290</c:f>
              <c:numCache>
                <c:formatCode>General</c:formatCode>
                <c:ptCount val="288"/>
                <c:pt idx="0">
                  <c:v>126105.60000000001</c:v>
                </c:pt>
                <c:pt idx="1">
                  <c:v>928338</c:v>
                </c:pt>
                <c:pt idx="2">
                  <c:v>948870.8</c:v>
                </c:pt>
                <c:pt idx="3">
                  <c:v>119639.2</c:v>
                </c:pt>
                <c:pt idx="4">
                  <c:v>126105.60000000001</c:v>
                </c:pt>
                <c:pt idx="5">
                  <c:v>928338</c:v>
                </c:pt>
                <c:pt idx="6">
                  <c:v>948870.8</c:v>
                </c:pt>
                <c:pt idx="7">
                  <c:v>119639.2</c:v>
                </c:pt>
                <c:pt idx="8">
                  <c:v>126105.60000000001</c:v>
                </c:pt>
                <c:pt idx="9">
                  <c:v>928338</c:v>
                </c:pt>
                <c:pt idx="10">
                  <c:v>948870.8</c:v>
                </c:pt>
                <c:pt idx="11">
                  <c:v>119639.2</c:v>
                </c:pt>
                <c:pt idx="12">
                  <c:v>126105.60000000001</c:v>
                </c:pt>
                <c:pt idx="13">
                  <c:v>928338</c:v>
                </c:pt>
                <c:pt idx="14">
                  <c:v>948870.8</c:v>
                </c:pt>
                <c:pt idx="15">
                  <c:v>119639.2</c:v>
                </c:pt>
                <c:pt idx="16">
                  <c:v>174079.8</c:v>
                </c:pt>
                <c:pt idx="17">
                  <c:v>826031.8</c:v>
                </c:pt>
                <c:pt idx="18">
                  <c:v>830047.8</c:v>
                </c:pt>
                <c:pt idx="19">
                  <c:v>179476</c:v>
                </c:pt>
                <c:pt idx="20">
                  <c:v>174079.8</c:v>
                </c:pt>
                <c:pt idx="21">
                  <c:v>826031.8</c:v>
                </c:pt>
                <c:pt idx="22">
                  <c:v>830047.8</c:v>
                </c:pt>
                <c:pt idx="23">
                  <c:v>179476</c:v>
                </c:pt>
                <c:pt idx="24">
                  <c:v>174079.8</c:v>
                </c:pt>
                <c:pt idx="25">
                  <c:v>826031.8</c:v>
                </c:pt>
                <c:pt idx="26">
                  <c:v>830047.8</c:v>
                </c:pt>
                <c:pt idx="27">
                  <c:v>179476</c:v>
                </c:pt>
                <c:pt idx="28">
                  <c:v>174079.8</c:v>
                </c:pt>
                <c:pt idx="29">
                  <c:v>826031.8</c:v>
                </c:pt>
                <c:pt idx="30">
                  <c:v>830047.8</c:v>
                </c:pt>
                <c:pt idx="31">
                  <c:v>179476</c:v>
                </c:pt>
                <c:pt idx="32">
                  <c:v>1845855.4</c:v>
                </c:pt>
                <c:pt idx="33">
                  <c:v>1863090.4</c:v>
                </c:pt>
                <c:pt idx="34">
                  <c:v>9133539.4000000004</c:v>
                </c:pt>
                <c:pt idx="35">
                  <c:v>266482.59999999998</c:v>
                </c:pt>
                <c:pt idx="36">
                  <c:v>276876.40000000002</c:v>
                </c:pt>
                <c:pt idx="37">
                  <c:v>9286908.4000000004</c:v>
                </c:pt>
                <c:pt idx="38">
                  <c:v>1830577</c:v>
                </c:pt>
                <c:pt idx="39">
                  <c:v>1789258.8</c:v>
                </c:pt>
                <c:pt idx="40">
                  <c:v>1845855.4</c:v>
                </c:pt>
                <c:pt idx="41">
                  <c:v>1863090.4</c:v>
                </c:pt>
                <c:pt idx="42">
                  <c:v>9133539.4000000004</c:v>
                </c:pt>
                <c:pt idx="43">
                  <c:v>266482.59999999998</c:v>
                </c:pt>
                <c:pt idx="44">
                  <c:v>276876.40000000002</c:v>
                </c:pt>
                <c:pt idx="45">
                  <c:v>9286908.4000000004</c:v>
                </c:pt>
                <c:pt idx="46">
                  <c:v>1830577</c:v>
                </c:pt>
                <c:pt idx="47">
                  <c:v>1789258.8</c:v>
                </c:pt>
                <c:pt idx="48">
                  <c:v>1845855.4</c:v>
                </c:pt>
                <c:pt idx="49">
                  <c:v>1863090.4</c:v>
                </c:pt>
                <c:pt idx="50">
                  <c:v>9133539.4000000004</c:v>
                </c:pt>
                <c:pt idx="51">
                  <c:v>266482.59999999998</c:v>
                </c:pt>
                <c:pt idx="52">
                  <c:v>276876.40000000002</c:v>
                </c:pt>
                <c:pt idx="53">
                  <c:v>9286908.4000000004</c:v>
                </c:pt>
                <c:pt idx="54">
                  <c:v>1830577</c:v>
                </c:pt>
                <c:pt idx="55">
                  <c:v>1789258.8</c:v>
                </c:pt>
                <c:pt idx="56">
                  <c:v>1845855.4</c:v>
                </c:pt>
                <c:pt idx="57">
                  <c:v>1863090.4</c:v>
                </c:pt>
                <c:pt idx="58">
                  <c:v>9133539.4000000004</c:v>
                </c:pt>
                <c:pt idx="59">
                  <c:v>266482.59999999998</c:v>
                </c:pt>
                <c:pt idx="60">
                  <c:v>276876.40000000002</c:v>
                </c:pt>
                <c:pt idx="61">
                  <c:v>9286908.4000000004</c:v>
                </c:pt>
                <c:pt idx="62">
                  <c:v>1830577</c:v>
                </c:pt>
                <c:pt idx="63">
                  <c:v>1789258.8</c:v>
                </c:pt>
                <c:pt idx="64">
                  <c:v>133426</c:v>
                </c:pt>
                <c:pt idx="65">
                  <c:v>997481</c:v>
                </c:pt>
                <c:pt idx="66">
                  <c:v>994919.4</c:v>
                </c:pt>
                <c:pt idx="67">
                  <c:v>132558.6</c:v>
                </c:pt>
                <c:pt idx="68">
                  <c:v>133426</c:v>
                </c:pt>
                <c:pt idx="69">
                  <c:v>997481</c:v>
                </c:pt>
                <c:pt idx="70">
                  <c:v>994919.4</c:v>
                </c:pt>
                <c:pt idx="71">
                  <c:v>132558.6</c:v>
                </c:pt>
                <c:pt idx="72">
                  <c:v>56150.6</c:v>
                </c:pt>
                <c:pt idx="73">
                  <c:v>1857211.6</c:v>
                </c:pt>
                <c:pt idx="74">
                  <c:v>1843907.8</c:v>
                </c:pt>
                <c:pt idx="75">
                  <c:v>54937.8</c:v>
                </c:pt>
                <c:pt idx="76">
                  <c:v>56150.6</c:v>
                </c:pt>
                <c:pt idx="77">
                  <c:v>1857211.6</c:v>
                </c:pt>
                <c:pt idx="78">
                  <c:v>1843907.8</c:v>
                </c:pt>
                <c:pt idx="79">
                  <c:v>54937.8</c:v>
                </c:pt>
                <c:pt idx="80">
                  <c:v>1769772.8</c:v>
                </c:pt>
                <c:pt idx="81">
                  <c:v>108897</c:v>
                </c:pt>
                <c:pt idx="82">
                  <c:v>111121.4</c:v>
                </c:pt>
                <c:pt idx="83">
                  <c:v>1766585.8</c:v>
                </c:pt>
                <c:pt idx="84">
                  <c:v>1769772.8</c:v>
                </c:pt>
                <c:pt idx="85">
                  <c:v>108897</c:v>
                </c:pt>
                <c:pt idx="86">
                  <c:v>111121.4</c:v>
                </c:pt>
                <c:pt idx="87">
                  <c:v>1766585.8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5DE-4994-A481-79CEC885FE7C}"/>
            </c:ext>
          </c:extLst>
        </c:ser>
        <c:ser>
          <c:idx val="7"/>
          <c:order val="3"/>
          <c:tx>
            <c:strRef>
              <c:f>'Pure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Decorrelation'!$U$3:$U$290</c:f>
              <c:numCache>
                <c:formatCode>General</c:formatCode>
                <c:ptCount val="288"/>
                <c:pt idx="0">
                  <c:v>2286809.6</c:v>
                </c:pt>
                <c:pt idx="1">
                  <c:v>2332242</c:v>
                </c:pt>
                <c:pt idx="2">
                  <c:v>2338180.7999999998</c:v>
                </c:pt>
                <c:pt idx="3">
                  <c:v>2284802.2000000002</c:v>
                </c:pt>
                <c:pt idx="4">
                  <c:v>2286809.6</c:v>
                </c:pt>
                <c:pt idx="5">
                  <c:v>2332242</c:v>
                </c:pt>
                <c:pt idx="6">
                  <c:v>2338180.7999999998</c:v>
                </c:pt>
                <c:pt idx="7">
                  <c:v>2284802.2000000002</c:v>
                </c:pt>
                <c:pt idx="8">
                  <c:v>2286809.6</c:v>
                </c:pt>
                <c:pt idx="9">
                  <c:v>2332242</c:v>
                </c:pt>
                <c:pt idx="10">
                  <c:v>2338180.7999999998</c:v>
                </c:pt>
                <c:pt idx="11">
                  <c:v>2284802.2000000002</c:v>
                </c:pt>
                <c:pt idx="12">
                  <c:v>2286809.6</c:v>
                </c:pt>
                <c:pt idx="13">
                  <c:v>2332242</c:v>
                </c:pt>
                <c:pt idx="14">
                  <c:v>2338180.7999999998</c:v>
                </c:pt>
                <c:pt idx="15">
                  <c:v>2284802.2000000002</c:v>
                </c:pt>
                <c:pt idx="16">
                  <c:v>2278906.4</c:v>
                </c:pt>
                <c:pt idx="17">
                  <c:v>2327938.2000000002</c:v>
                </c:pt>
                <c:pt idx="18">
                  <c:v>2328609.6</c:v>
                </c:pt>
                <c:pt idx="19">
                  <c:v>2284009.2000000002</c:v>
                </c:pt>
                <c:pt idx="20">
                  <c:v>2278906.4</c:v>
                </c:pt>
                <c:pt idx="21">
                  <c:v>2327938.2000000002</c:v>
                </c:pt>
                <c:pt idx="22">
                  <c:v>2328609.6</c:v>
                </c:pt>
                <c:pt idx="23">
                  <c:v>2284009.2000000002</c:v>
                </c:pt>
                <c:pt idx="24">
                  <c:v>2278906.4</c:v>
                </c:pt>
                <c:pt idx="25">
                  <c:v>2327938.2000000002</c:v>
                </c:pt>
                <c:pt idx="26">
                  <c:v>2328609.6</c:v>
                </c:pt>
                <c:pt idx="27">
                  <c:v>2284009.2000000002</c:v>
                </c:pt>
                <c:pt idx="28">
                  <c:v>2278906.4</c:v>
                </c:pt>
                <c:pt idx="29">
                  <c:v>2327938.2000000002</c:v>
                </c:pt>
                <c:pt idx="30">
                  <c:v>2328609.6</c:v>
                </c:pt>
                <c:pt idx="31">
                  <c:v>2284009.2000000002</c:v>
                </c:pt>
                <c:pt idx="32">
                  <c:v>5116624.4000000004</c:v>
                </c:pt>
                <c:pt idx="33">
                  <c:v>5135157.4000000004</c:v>
                </c:pt>
                <c:pt idx="34">
                  <c:v>3724242.8</c:v>
                </c:pt>
                <c:pt idx="35">
                  <c:v>3287693</c:v>
                </c:pt>
                <c:pt idx="36">
                  <c:v>3288037.2</c:v>
                </c:pt>
                <c:pt idx="37">
                  <c:v>3737101</c:v>
                </c:pt>
                <c:pt idx="38">
                  <c:v>5122122.5999999996</c:v>
                </c:pt>
                <c:pt idx="39">
                  <c:v>5118076.4000000004</c:v>
                </c:pt>
                <c:pt idx="40">
                  <c:v>5116624.4000000004</c:v>
                </c:pt>
                <c:pt idx="41">
                  <c:v>5135157.4000000004</c:v>
                </c:pt>
                <c:pt idx="42">
                  <c:v>3724242.8</c:v>
                </c:pt>
                <c:pt idx="43">
                  <c:v>3287693</c:v>
                </c:pt>
                <c:pt idx="44">
                  <c:v>3288037.2</c:v>
                </c:pt>
                <c:pt idx="45">
                  <c:v>3737101</c:v>
                </c:pt>
                <c:pt idx="46">
                  <c:v>5122122.5999999996</c:v>
                </c:pt>
                <c:pt idx="47">
                  <c:v>5118076.4000000004</c:v>
                </c:pt>
                <c:pt idx="48">
                  <c:v>5116624.4000000004</c:v>
                </c:pt>
                <c:pt idx="49">
                  <c:v>5135157.4000000004</c:v>
                </c:pt>
                <c:pt idx="50">
                  <c:v>3724242.8</c:v>
                </c:pt>
                <c:pt idx="51">
                  <c:v>3287693</c:v>
                </c:pt>
                <c:pt idx="52">
                  <c:v>3288037.2</c:v>
                </c:pt>
                <c:pt idx="53">
                  <c:v>3737101</c:v>
                </c:pt>
                <c:pt idx="54">
                  <c:v>5122122.5999999996</c:v>
                </c:pt>
                <c:pt idx="55">
                  <c:v>5118076.4000000004</c:v>
                </c:pt>
                <c:pt idx="56">
                  <c:v>5116624.4000000004</c:v>
                </c:pt>
                <c:pt idx="57">
                  <c:v>5135157.4000000004</c:v>
                </c:pt>
                <c:pt idx="58">
                  <c:v>3724242.8</c:v>
                </c:pt>
                <c:pt idx="59">
                  <c:v>3287693</c:v>
                </c:pt>
                <c:pt idx="60">
                  <c:v>3288037.2</c:v>
                </c:pt>
                <c:pt idx="61">
                  <c:v>3737101</c:v>
                </c:pt>
                <c:pt idx="62">
                  <c:v>5122122.5999999996</c:v>
                </c:pt>
                <c:pt idx="63">
                  <c:v>5118076.4000000004</c:v>
                </c:pt>
                <c:pt idx="64">
                  <c:v>2284948.6</c:v>
                </c:pt>
                <c:pt idx="65">
                  <c:v>2337225.7999999998</c:v>
                </c:pt>
                <c:pt idx="66">
                  <c:v>2330649.4</c:v>
                </c:pt>
                <c:pt idx="67">
                  <c:v>2284861.6</c:v>
                </c:pt>
                <c:pt idx="68">
                  <c:v>2284948.6</c:v>
                </c:pt>
                <c:pt idx="69">
                  <c:v>2337225.7999999998</c:v>
                </c:pt>
                <c:pt idx="70">
                  <c:v>2330649.4</c:v>
                </c:pt>
                <c:pt idx="71">
                  <c:v>2284861.6</c:v>
                </c:pt>
                <c:pt idx="72">
                  <c:v>2272996</c:v>
                </c:pt>
                <c:pt idx="73">
                  <c:v>2336982.4</c:v>
                </c:pt>
                <c:pt idx="74">
                  <c:v>2333202</c:v>
                </c:pt>
                <c:pt idx="75">
                  <c:v>2270690.7999999998</c:v>
                </c:pt>
                <c:pt idx="76">
                  <c:v>2272996</c:v>
                </c:pt>
                <c:pt idx="77">
                  <c:v>2336982.4</c:v>
                </c:pt>
                <c:pt idx="78">
                  <c:v>2333202</c:v>
                </c:pt>
                <c:pt idx="79">
                  <c:v>2270690.7999999998</c:v>
                </c:pt>
                <c:pt idx="80">
                  <c:v>2328480.6</c:v>
                </c:pt>
                <c:pt idx="81">
                  <c:v>2269889</c:v>
                </c:pt>
                <c:pt idx="82">
                  <c:v>2268932.4</c:v>
                </c:pt>
                <c:pt idx="83">
                  <c:v>2338051.7999999998</c:v>
                </c:pt>
                <c:pt idx="84">
                  <c:v>2328480.6</c:v>
                </c:pt>
                <c:pt idx="85">
                  <c:v>2269889</c:v>
                </c:pt>
                <c:pt idx="86">
                  <c:v>2268932.4</c:v>
                </c:pt>
                <c:pt idx="87">
                  <c:v>2338051.7999999998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5DE-4994-A481-79CEC885FE7C}"/>
            </c:ext>
          </c:extLst>
        </c:ser>
        <c:ser>
          <c:idx val="9"/>
          <c:order val="4"/>
          <c:tx>
            <c:strRef>
              <c:f>'Pure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Decorrelation'!$W$3:$W$290</c:f>
              <c:numCache>
                <c:formatCode>General</c:formatCode>
                <c:ptCount val="288"/>
                <c:pt idx="0">
                  <c:v>277380.2</c:v>
                </c:pt>
                <c:pt idx="1">
                  <c:v>711724.4</c:v>
                </c:pt>
                <c:pt idx="2">
                  <c:v>706496.8</c:v>
                </c:pt>
                <c:pt idx="3">
                  <c:v>287584.40000000002</c:v>
                </c:pt>
                <c:pt idx="4">
                  <c:v>277380.2</c:v>
                </c:pt>
                <c:pt idx="5">
                  <c:v>711724.4</c:v>
                </c:pt>
                <c:pt idx="6">
                  <c:v>706496.8</c:v>
                </c:pt>
                <c:pt idx="7">
                  <c:v>287584.40000000002</c:v>
                </c:pt>
                <c:pt idx="8">
                  <c:v>277380.2</c:v>
                </c:pt>
                <c:pt idx="9">
                  <c:v>711724.4</c:v>
                </c:pt>
                <c:pt idx="10">
                  <c:v>706496.8</c:v>
                </c:pt>
                <c:pt idx="11">
                  <c:v>287584.40000000002</c:v>
                </c:pt>
                <c:pt idx="12">
                  <c:v>277380.2</c:v>
                </c:pt>
                <c:pt idx="13">
                  <c:v>711724.4</c:v>
                </c:pt>
                <c:pt idx="14">
                  <c:v>706496.8</c:v>
                </c:pt>
                <c:pt idx="15">
                  <c:v>287584.40000000002</c:v>
                </c:pt>
                <c:pt idx="16">
                  <c:v>316205.59999999998</c:v>
                </c:pt>
                <c:pt idx="17">
                  <c:v>573695.19999999995</c:v>
                </c:pt>
                <c:pt idx="18">
                  <c:v>541592.19999999995</c:v>
                </c:pt>
                <c:pt idx="19">
                  <c:v>308566.59999999998</c:v>
                </c:pt>
                <c:pt idx="20">
                  <c:v>316205.59999999998</c:v>
                </c:pt>
                <c:pt idx="21">
                  <c:v>573695.19999999995</c:v>
                </c:pt>
                <c:pt idx="22">
                  <c:v>541592.19999999995</c:v>
                </c:pt>
                <c:pt idx="23">
                  <c:v>308566.59999999998</c:v>
                </c:pt>
                <c:pt idx="24">
                  <c:v>316205.59999999998</c:v>
                </c:pt>
                <c:pt idx="25">
                  <c:v>573695.19999999995</c:v>
                </c:pt>
                <c:pt idx="26">
                  <c:v>541592.19999999995</c:v>
                </c:pt>
                <c:pt idx="27">
                  <c:v>308566.59999999998</c:v>
                </c:pt>
                <c:pt idx="28">
                  <c:v>316205.59999999998</c:v>
                </c:pt>
                <c:pt idx="29">
                  <c:v>573695.19999999995</c:v>
                </c:pt>
                <c:pt idx="30">
                  <c:v>541592.19999999995</c:v>
                </c:pt>
                <c:pt idx="31">
                  <c:v>308566.59999999998</c:v>
                </c:pt>
                <c:pt idx="32">
                  <c:v>1410459.4</c:v>
                </c:pt>
                <c:pt idx="33">
                  <c:v>1508097.8</c:v>
                </c:pt>
                <c:pt idx="34">
                  <c:v>22501780</c:v>
                </c:pt>
                <c:pt idx="35">
                  <c:v>599180.6</c:v>
                </c:pt>
                <c:pt idx="36">
                  <c:v>677981.6</c:v>
                </c:pt>
                <c:pt idx="37">
                  <c:v>22718635</c:v>
                </c:pt>
                <c:pt idx="38">
                  <c:v>1267970.2</c:v>
                </c:pt>
                <c:pt idx="39">
                  <c:v>1456079</c:v>
                </c:pt>
                <c:pt idx="40">
                  <c:v>1410459.4</c:v>
                </c:pt>
                <c:pt idx="41">
                  <c:v>1508097.8</c:v>
                </c:pt>
                <c:pt idx="42">
                  <c:v>22501780</c:v>
                </c:pt>
                <c:pt idx="43">
                  <c:v>599180.6</c:v>
                </c:pt>
                <c:pt idx="44">
                  <c:v>677981.6</c:v>
                </c:pt>
                <c:pt idx="45">
                  <c:v>22718635</c:v>
                </c:pt>
                <c:pt idx="46">
                  <c:v>1267970.2</c:v>
                </c:pt>
                <c:pt idx="47">
                  <c:v>1456079</c:v>
                </c:pt>
                <c:pt idx="48">
                  <c:v>1410459.4</c:v>
                </c:pt>
                <c:pt idx="49">
                  <c:v>1508097.8</c:v>
                </c:pt>
                <c:pt idx="50">
                  <c:v>22501780</c:v>
                </c:pt>
                <c:pt idx="51">
                  <c:v>599180.6</c:v>
                </c:pt>
                <c:pt idx="52">
                  <c:v>677981.6</c:v>
                </c:pt>
                <c:pt idx="53">
                  <c:v>22718635</c:v>
                </c:pt>
                <c:pt idx="54">
                  <c:v>1267970.2</c:v>
                </c:pt>
                <c:pt idx="55">
                  <c:v>1456079</c:v>
                </c:pt>
                <c:pt idx="56">
                  <c:v>1410459.4</c:v>
                </c:pt>
                <c:pt idx="57">
                  <c:v>1508097.8</c:v>
                </c:pt>
                <c:pt idx="58">
                  <c:v>22501780</c:v>
                </c:pt>
                <c:pt idx="59">
                  <c:v>599180.6</c:v>
                </c:pt>
                <c:pt idx="60">
                  <c:v>677981.6</c:v>
                </c:pt>
                <c:pt idx="61">
                  <c:v>22718635</c:v>
                </c:pt>
                <c:pt idx="62">
                  <c:v>1267970.2</c:v>
                </c:pt>
                <c:pt idx="63">
                  <c:v>1456079</c:v>
                </c:pt>
                <c:pt idx="64">
                  <c:v>290391.40000000002</c:v>
                </c:pt>
                <c:pt idx="65">
                  <c:v>649447.19999999995</c:v>
                </c:pt>
                <c:pt idx="66">
                  <c:v>643849</c:v>
                </c:pt>
                <c:pt idx="67">
                  <c:v>286728.8</c:v>
                </c:pt>
                <c:pt idx="68">
                  <c:v>290391.40000000002</c:v>
                </c:pt>
                <c:pt idx="69">
                  <c:v>649447.19999999995</c:v>
                </c:pt>
                <c:pt idx="70">
                  <c:v>643849</c:v>
                </c:pt>
                <c:pt idx="71">
                  <c:v>286728.8</c:v>
                </c:pt>
                <c:pt idx="72">
                  <c:v>240893.8</c:v>
                </c:pt>
                <c:pt idx="73">
                  <c:v>5215763.4000000004</c:v>
                </c:pt>
                <c:pt idx="74">
                  <c:v>5214696.8</c:v>
                </c:pt>
                <c:pt idx="75">
                  <c:v>252563.20000000001</c:v>
                </c:pt>
                <c:pt idx="76">
                  <c:v>240893.8</c:v>
                </c:pt>
                <c:pt idx="77">
                  <c:v>5215763.4000000004</c:v>
                </c:pt>
                <c:pt idx="78">
                  <c:v>5214696.8</c:v>
                </c:pt>
                <c:pt idx="79">
                  <c:v>252563.20000000001</c:v>
                </c:pt>
                <c:pt idx="80">
                  <c:v>4935506.8</c:v>
                </c:pt>
                <c:pt idx="81">
                  <c:v>340841.4</c:v>
                </c:pt>
                <c:pt idx="82">
                  <c:v>373841.8</c:v>
                </c:pt>
                <c:pt idx="83">
                  <c:v>4993232.8</c:v>
                </c:pt>
                <c:pt idx="84">
                  <c:v>4935506.8</c:v>
                </c:pt>
                <c:pt idx="85">
                  <c:v>340841.4</c:v>
                </c:pt>
                <c:pt idx="86">
                  <c:v>373841.8</c:v>
                </c:pt>
                <c:pt idx="87">
                  <c:v>4993232.8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5DE-4994-A481-79CEC885F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D3-45E7-9DC9-57583F18767A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D3-45E7-9DC9-57583F187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Decorrelation'!$M$632:$R$632</c:f>
              <c:numCache>
                <c:formatCode>0%</c:formatCode>
                <c:ptCount val="6"/>
                <c:pt idx="0">
                  <c:v>-7.9751492024937969</c:v>
                </c:pt>
                <c:pt idx="1">
                  <c:v>-7.9775594516057469</c:v>
                </c:pt>
                <c:pt idx="2">
                  <c:v>-15.363711758241026</c:v>
                </c:pt>
                <c:pt idx="3">
                  <c:v>-976226.48581404437</c:v>
                </c:pt>
                <c:pt idx="4">
                  <c:v>0.1547683817922382</c:v>
                </c:pt>
                <c:pt idx="5">
                  <c:v>-16300.757498351943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D3-45E7-9DC9-57583F18767A}"/>
            </c:ext>
          </c:extLst>
        </c:ser>
        <c:ser>
          <c:idx val="1"/>
          <c:order val="1"/>
          <c:tx>
            <c:strRef>
              <c:f>'Pure Decorrelation'!$L$631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Decorrelation'!$M$631:$R$631</c:f>
              <c:numCache>
                <c:formatCode>0%</c:formatCode>
                <c:ptCount val="6"/>
                <c:pt idx="0">
                  <c:v>0.88188762192849779</c:v>
                </c:pt>
                <c:pt idx="1">
                  <c:v>0.8819782885767613</c:v>
                </c:pt>
                <c:pt idx="2">
                  <c:v>0.8952270235325297</c:v>
                </c:pt>
                <c:pt idx="3">
                  <c:v>0.98878021223085477</c:v>
                </c:pt>
                <c:pt idx="4">
                  <c:v>0.20907449131890091</c:v>
                </c:pt>
                <c:pt idx="5">
                  <c:v>0.90670072470861829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D3-45E7-9DC9-57583F18767A}"/>
            </c:ext>
          </c:extLst>
        </c:ser>
        <c:ser>
          <c:idx val="2"/>
          <c:order val="2"/>
          <c:tx>
            <c:strRef>
              <c:f>'Pure Decorrelation'!$L$630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Decorrelation'!$M$630:$R$630</c:f>
              <c:numCache>
                <c:formatCode>0%</c:formatCode>
                <c:ptCount val="6"/>
                <c:pt idx="0">
                  <c:v>0.86385112435718503</c:v>
                </c:pt>
                <c:pt idx="1">
                  <c:v>0.86401636023753925</c:v>
                </c:pt>
                <c:pt idx="2">
                  <c:v>0.91750696630575457</c:v>
                </c:pt>
                <c:pt idx="3">
                  <c:v>0.98471443481002052</c:v>
                </c:pt>
                <c:pt idx="4">
                  <c:v>0.24519896213446163</c:v>
                </c:pt>
                <c:pt idx="5">
                  <c:v>0.9118796381337978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D3-45E7-9DC9-57583F18767A}"/>
            </c:ext>
          </c:extLst>
        </c:ser>
        <c:ser>
          <c:idx val="3"/>
          <c:order val="3"/>
          <c:tx>
            <c:strRef>
              <c:f>'Pure Decorrelation'!$L$633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Decorrelation'!$M$633:$R$633</c:f>
              <c:numCache>
                <c:formatCode>0%</c:formatCode>
                <c:ptCount val="6"/>
                <c:pt idx="0">
                  <c:v>0.88079643867566171</c:v>
                </c:pt>
                <c:pt idx="1">
                  <c:v>0.88089642699714088</c:v>
                </c:pt>
                <c:pt idx="2">
                  <c:v>0.90436456621937578</c:v>
                </c:pt>
                <c:pt idx="3">
                  <c:v>0.98865682707319857</c:v>
                </c:pt>
                <c:pt idx="4">
                  <c:v>0.2079512132342142</c:v>
                </c:pt>
                <c:pt idx="5">
                  <c:v>0.89518963205869861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D3-45E7-9DC9-57583F187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Decorrelation'!$AD$955:$AI$955</c:f>
              <c:numCache>
                <c:formatCode>0%</c:formatCode>
                <c:ptCount val="6"/>
                <c:pt idx="0">
                  <c:v>-0.70348378136076262</c:v>
                </c:pt>
                <c:pt idx="1">
                  <c:v>-0.6207099102562359</c:v>
                </c:pt>
                <c:pt idx="2">
                  <c:v>-2.4529290074542871</c:v>
                </c:pt>
                <c:pt idx="3">
                  <c:v>-0.5670201832237749</c:v>
                </c:pt>
                <c:pt idx="4">
                  <c:v>0.14751426543818802</c:v>
                </c:pt>
                <c:pt idx="5">
                  <c:v>-9.8263692735619852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3-4938-ADA8-B0D57B1C2DEC}"/>
            </c:ext>
          </c:extLst>
        </c:ser>
        <c:ser>
          <c:idx val="2"/>
          <c:order val="1"/>
          <c:tx>
            <c:strRef>
              <c:f>'Pure Decorrelation'!$AC$954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Decorrelation'!$AD$954:$AI$954</c:f>
              <c:numCache>
                <c:formatCode>0%</c:formatCode>
                <c:ptCount val="6"/>
                <c:pt idx="0">
                  <c:v>0.91573235068508985</c:v>
                </c:pt>
                <c:pt idx="1">
                  <c:v>0.91891576969765398</c:v>
                </c:pt>
                <c:pt idx="2">
                  <c:v>0.91644141055829409</c:v>
                </c:pt>
                <c:pt idx="3">
                  <c:v>0.92792315234470668</c:v>
                </c:pt>
                <c:pt idx="4">
                  <c:v>0.93338893832613301</c:v>
                </c:pt>
                <c:pt idx="5">
                  <c:v>0.86950192007270943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B3-4938-ADA8-B0D57B1C2DEC}"/>
            </c:ext>
          </c:extLst>
        </c:ser>
        <c:ser>
          <c:idx val="3"/>
          <c:order val="2"/>
          <c:tx>
            <c:strRef>
              <c:f>'Pure Decorrelation'!$AC$952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Decorrelation'!$AD$952:$AI$952</c:f>
              <c:numCache>
                <c:formatCode>0%</c:formatCode>
                <c:ptCount val="6"/>
                <c:pt idx="0">
                  <c:v>0.92636054385711319</c:v>
                </c:pt>
                <c:pt idx="1">
                  <c:v>0.92903556495071071</c:v>
                </c:pt>
                <c:pt idx="2">
                  <c:v>0.93648993812467518</c:v>
                </c:pt>
                <c:pt idx="3">
                  <c:v>0.94162738741416974</c:v>
                </c:pt>
                <c:pt idx="4">
                  <c:v>0.95166552085961797</c:v>
                </c:pt>
                <c:pt idx="5">
                  <c:v>0.88360185131544855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B3-4938-ADA8-B0D57B1C2DEC}"/>
            </c:ext>
          </c:extLst>
        </c:ser>
        <c:ser>
          <c:idx val="1"/>
          <c:order val="3"/>
          <c:tx>
            <c:strRef>
              <c:f>'Pure Decorrelation'!$AC$951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Decorrelation'!$AD$951:$AI$951</c:f>
              <c:numCache>
                <c:formatCode>0%</c:formatCode>
                <c:ptCount val="6"/>
                <c:pt idx="0">
                  <c:v>0.92636054385711319</c:v>
                </c:pt>
                <c:pt idx="1">
                  <c:v>0.92903556495071071</c:v>
                </c:pt>
                <c:pt idx="2">
                  <c:v>0.93648993812467518</c:v>
                </c:pt>
                <c:pt idx="3">
                  <c:v>0.94162738741416974</c:v>
                </c:pt>
                <c:pt idx="4">
                  <c:v>0.95166552085961797</c:v>
                </c:pt>
                <c:pt idx="5">
                  <c:v>0.88360185131544855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B3-4938-ADA8-B0D57B1C2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Decorrelation'!$AD$956:$AI$956</c:f>
              <c:numCache>
                <c:formatCode>0%</c:formatCode>
                <c:ptCount val="6"/>
                <c:pt idx="0">
                  <c:v>0.92659164369275671</c:v>
                </c:pt>
                <c:pt idx="1">
                  <c:v>0.93017440741724811</c:v>
                </c:pt>
                <c:pt idx="2">
                  <c:v>0.93247193980640641</c:v>
                </c:pt>
                <c:pt idx="3">
                  <c:v>0.94023333443684676</c:v>
                </c:pt>
                <c:pt idx="4">
                  <c:v>0.94539517806190143</c:v>
                </c:pt>
                <c:pt idx="5">
                  <c:v>0.89718124303835844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7-4DF5-A11C-96ED69FA0E1C}"/>
            </c:ext>
          </c:extLst>
        </c:ser>
        <c:ser>
          <c:idx val="0"/>
          <c:order val="1"/>
          <c:tx>
            <c:strRef>
              <c:f>'Pure Decorrelation'!$AC$957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Decorrelation'!$AD$957:$AI$957</c:f>
              <c:numCache>
                <c:formatCode>0%</c:formatCode>
                <c:ptCount val="6"/>
                <c:pt idx="0">
                  <c:v>0.92612944402146968</c:v>
                </c:pt>
                <c:pt idx="1">
                  <c:v>0.92789672248417343</c:v>
                </c:pt>
                <c:pt idx="2">
                  <c:v>0.94050793644294395</c:v>
                </c:pt>
                <c:pt idx="3">
                  <c:v>0.9430214403914926</c:v>
                </c:pt>
                <c:pt idx="4">
                  <c:v>0.95793586365733452</c:v>
                </c:pt>
                <c:pt idx="5">
                  <c:v>0.87002245959253866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97-4DF5-A11C-96ED69FA0E1C}"/>
            </c:ext>
          </c:extLst>
        </c:ser>
        <c:ser>
          <c:idx val="2"/>
          <c:order val="2"/>
          <c:tx>
            <c:strRef>
              <c:f>'Pure Decorrelation'!$AC$958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Decorrelation'!$AD$958:$AI$958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97-4DF5-A11C-96ED69FA0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Decorrelation'!$AK$3:$AK$290</c:f>
              <c:numCache>
                <c:formatCode>General</c:formatCode>
                <c:ptCount val="288"/>
                <c:pt idx="0">
                  <c:v>5.4005498865968544</c:v>
                </c:pt>
                <c:pt idx="1">
                  <c:v>0.24712727618170899</c:v>
                </c:pt>
                <c:pt idx="2">
                  <c:v>0.24687187420204279</c:v>
                </c:pt>
                <c:pt idx="3">
                  <c:v>5.6218474620021883</c:v>
                </c:pt>
                <c:pt idx="4">
                  <c:v>7.5361130957957361</c:v>
                </c:pt>
                <c:pt idx="5">
                  <c:v>0.46593757959781212</c:v>
                </c:pt>
                <c:pt idx="6">
                  <c:v>0.47876525279134508</c:v>
                </c:pt>
                <c:pt idx="7">
                  <c:v>7.2379885363974612</c:v>
                </c:pt>
                <c:pt idx="8">
                  <c:v>3.966796047589741</c:v>
                </c:pt>
                <c:pt idx="9">
                  <c:v>0.25619344383012499</c:v>
                </c:pt>
                <c:pt idx="10">
                  <c:v>0.25605747799854728</c:v>
                </c:pt>
                <c:pt idx="11">
                  <c:v>3.9282717010006309</c:v>
                </c:pt>
                <c:pt idx="12">
                  <c:v>3.9998027767869639</c:v>
                </c:pt>
                <c:pt idx="13">
                  <c:v>0.26653112978674459</c:v>
                </c:pt>
                <c:pt idx="14">
                  <c:v>0.2495224236045033</c:v>
                </c:pt>
                <c:pt idx="15">
                  <c:v>3.9666991556179712</c:v>
                </c:pt>
                <c:pt idx="16">
                  <c:v>6.7612693720264359</c:v>
                </c:pt>
                <c:pt idx="17">
                  <c:v>0.2929802323924377</c:v>
                </c:pt>
                <c:pt idx="18">
                  <c:v>0.25328758938703688</c:v>
                </c:pt>
                <c:pt idx="19">
                  <c:v>7.6270302393939344</c:v>
                </c:pt>
                <c:pt idx="20">
                  <c:v>4.7651054000016302</c:v>
                </c:pt>
                <c:pt idx="21">
                  <c:v>0.30130453518358991</c:v>
                </c:pt>
                <c:pt idx="22">
                  <c:v>0.30769814139930529</c:v>
                </c:pt>
                <c:pt idx="23">
                  <c:v>4.2767795634106731</c:v>
                </c:pt>
                <c:pt idx="24">
                  <c:v>4.8160523677826861</c:v>
                </c:pt>
                <c:pt idx="25">
                  <c:v>0.31268924599280579</c:v>
                </c:pt>
                <c:pt idx="26">
                  <c:v>0.34124710499309002</c:v>
                </c:pt>
                <c:pt idx="27">
                  <c:v>4.1903676500078291</c:v>
                </c:pt>
                <c:pt idx="28">
                  <c:v>4.8557173837907612</c:v>
                </c:pt>
                <c:pt idx="29">
                  <c:v>0.30724829020909961</c:v>
                </c:pt>
                <c:pt idx="30">
                  <c:v>0.27186431898735458</c:v>
                </c:pt>
                <c:pt idx="31">
                  <c:v>4.2780998016125524</c:v>
                </c:pt>
                <c:pt idx="32">
                  <c:v>15.82344910281245</c:v>
                </c:pt>
                <c:pt idx="33">
                  <c:v>16.82832179222023</c:v>
                </c:pt>
                <c:pt idx="34">
                  <c:v>0.50430626921588551</c:v>
                </c:pt>
                <c:pt idx="35">
                  <c:v>8.0143413793877691</c:v>
                </c:pt>
                <c:pt idx="36">
                  <c:v>9.028598676214461</c:v>
                </c:pt>
                <c:pt idx="37">
                  <c:v>0.46945688038831579</c:v>
                </c:pt>
                <c:pt idx="38">
                  <c:v>18.115357124200091</c:v>
                </c:pt>
                <c:pt idx="39">
                  <c:v>15.952179286605681</c:v>
                </c:pt>
                <c:pt idx="40">
                  <c:v>12.130643552006219</c:v>
                </c:pt>
                <c:pt idx="41">
                  <c:v>12.304292123601771</c:v>
                </c:pt>
                <c:pt idx="42">
                  <c:v>0.32676716418936852</c:v>
                </c:pt>
                <c:pt idx="43">
                  <c:v>5.4893176713841969</c:v>
                </c:pt>
                <c:pt idx="44">
                  <c:v>4.905894551204983</c:v>
                </c:pt>
                <c:pt idx="45">
                  <c:v>0.32067460060352448</c:v>
                </c:pt>
                <c:pt idx="46">
                  <c:v>10.896880092390351</c:v>
                </c:pt>
                <c:pt idx="47">
                  <c:v>11.15081257700222</c:v>
                </c:pt>
                <c:pt idx="48">
                  <c:v>12.179432842996899</c:v>
                </c:pt>
                <c:pt idx="49">
                  <c:v>12.036679560795889</c:v>
                </c:pt>
                <c:pt idx="50">
                  <c:v>0.31642662140075117</c:v>
                </c:pt>
                <c:pt idx="51">
                  <c:v>5.449867329583503</c:v>
                </c:pt>
                <c:pt idx="52">
                  <c:v>4.9152864739880897</c:v>
                </c:pt>
                <c:pt idx="53">
                  <c:v>0.31190424602245909</c:v>
                </c:pt>
                <c:pt idx="54">
                  <c:v>10.92454978980822</c:v>
                </c:pt>
                <c:pt idx="55">
                  <c:v>11.26602350359317</c:v>
                </c:pt>
                <c:pt idx="56">
                  <c:v>12.287835846398959</c:v>
                </c:pt>
                <c:pt idx="57">
                  <c:v>12.063990892411679</c:v>
                </c:pt>
                <c:pt idx="58">
                  <c:v>0.36462793380487712</c:v>
                </c:pt>
                <c:pt idx="59">
                  <c:v>5.4757179540116336</c:v>
                </c:pt>
                <c:pt idx="60">
                  <c:v>4.9385957043967208</c:v>
                </c:pt>
                <c:pt idx="61">
                  <c:v>0.40612907441100099</c:v>
                </c:pt>
                <c:pt idx="62">
                  <c:v>10.690182273590469</c:v>
                </c:pt>
                <c:pt idx="63">
                  <c:v>11.07540521798655</c:v>
                </c:pt>
                <c:pt idx="64">
                  <c:v>4.2451928276102988</c:v>
                </c:pt>
                <c:pt idx="65">
                  <c:v>0.3119615470059216</c:v>
                </c:pt>
                <c:pt idx="66">
                  <c:v>0.33066550799412647</c:v>
                </c:pt>
                <c:pt idx="67">
                  <c:v>3.9012097980128599</c:v>
                </c:pt>
                <c:pt idx="68">
                  <c:v>4.2083576463861387</c:v>
                </c:pt>
                <c:pt idx="69">
                  <c:v>0.25889759261626738</c:v>
                </c:pt>
                <c:pt idx="70">
                  <c:v>0.24766354281455269</c:v>
                </c:pt>
                <c:pt idx="71">
                  <c:v>3.8571488161804148</c:v>
                </c:pt>
                <c:pt idx="72">
                  <c:v>2.548741838999558</c:v>
                </c:pt>
                <c:pt idx="73">
                  <c:v>0.29759147800505159</c:v>
                </c:pt>
                <c:pt idx="74">
                  <c:v>0.30759084839373818</c:v>
                </c:pt>
                <c:pt idx="75">
                  <c:v>2.7651931152096951</c:v>
                </c:pt>
                <c:pt idx="76">
                  <c:v>2.5476460552075881</c:v>
                </c:pt>
                <c:pt idx="77">
                  <c:v>0.28283694020938122</c:v>
                </c:pt>
                <c:pt idx="78">
                  <c:v>0.25590570460772138</c:v>
                </c:pt>
                <c:pt idx="79">
                  <c:v>2.7545345766004181</c:v>
                </c:pt>
                <c:pt idx="80">
                  <c:v>0.32401147359050808</c:v>
                </c:pt>
                <c:pt idx="81">
                  <c:v>2.745629518595524</c:v>
                </c:pt>
                <c:pt idx="82">
                  <c:v>2.6755274805938831</c:v>
                </c:pt>
                <c:pt idx="83">
                  <c:v>0.30355893659871069</c:v>
                </c:pt>
                <c:pt idx="84">
                  <c:v>0.33349277240922681</c:v>
                </c:pt>
                <c:pt idx="85">
                  <c:v>2.7575494641903791</c:v>
                </c:pt>
                <c:pt idx="86">
                  <c:v>2.5615847723907792</c:v>
                </c:pt>
                <c:pt idx="87">
                  <c:v>0.26880860798992212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F0-4595-BCD6-BCFD583BC55F}"/>
            </c:ext>
          </c:extLst>
        </c:ser>
        <c:ser>
          <c:idx val="3"/>
          <c:order val="1"/>
          <c:tx>
            <c:strRef>
              <c:f>'Pure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Decorrelation'!$AN$3:$AN$290</c:f>
              <c:numCache>
                <c:formatCode>General</c:formatCode>
                <c:ptCount val="288"/>
                <c:pt idx="0">
                  <c:v>2.3837266732065472</c:v>
                </c:pt>
                <c:pt idx="1">
                  <c:v>0.29352705940254958</c:v>
                </c:pt>
                <c:pt idx="2">
                  <c:v>0.2928759381873533</c:v>
                </c:pt>
                <c:pt idx="3">
                  <c:v>2.689335002604639</c:v>
                </c:pt>
                <c:pt idx="4">
                  <c:v>3.2069122431916179</c:v>
                </c:pt>
                <c:pt idx="5">
                  <c:v>0.58211409760406241</c:v>
                </c:pt>
                <c:pt idx="6">
                  <c:v>0.50075838959892283</c:v>
                </c:pt>
                <c:pt idx="7">
                  <c:v>2.5515769120014742</c:v>
                </c:pt>
                <c:pt idx="8">
                  <c:v>2.9594936744018918</c:v>
                </c:pt>
                <c:pt idx="9">
                  <c:v>0.42097488140570932</c:v>
                </c:pt>
                <c:pt idx="10">
                  <c:v>0.45306303660618141</c:v>
                </c:pt>
                <c:pt idx="11">
                  <c:v>2.4295232575968839</c:v>
                </c:pt>
                <c:pt idx="12">
                  <c:v>2.0215006440004801</c:v>
                </c:pt>
                <c:pt idx="13">
                  <c:v>0.30677798420656471</c:v>
                </c:pt>
                <c:pt idx="14">
                  <c:v>0.37632269079913377</c:v>
                </c:pt>
                <c:pt idx="15">
                  <c:v>1.859577415999957</c:v>
                </c:pt>
                <c:pt idx="16">
                  <c:v>2.329504899593303</c:v>
                </c:pt>
                <c:pt idx="17">
                  <c:v>0.38233664279687218</c:v>
                </c:pt>
                <c:pt idx="18">
                  <c:v>0.40059149919543408</c:v>
                </c:pt>
                <c:pt idx="19">
                  <c:v>3.748163587599993</c:v>
                </c:pt>
                <c:pt idx="20">
                  <c:v>2.321722782211145</c:v>
                </c:pt>
                <c:pt idx="21">
                  <c:v>0.36021406999789179</c:v>
                </c:pt>
                <c:pt idx="22">
                  <c:v>0.43517147901002318</c:v>
                </c:pt>
                <c:pt idx="23">
                  <c:v>3.0677845244004862</c:v>
                </c:pt>
                <c:pt idx="24">
                  <c:v>1.932643801800441</c:v>
                </c:pt>
                <c:pt idx="25">
                  <c:v>0.47704157419502741</c:v>
                </c:pt>
                <c:pt idx="26">
                  <c:v>0.43603959579486401</c:v>
                </c:pt>
                <c:pt idx="27">
                  <c:v>3.095122515805997</c:v>
                </c:pt>
                <c:pt idx="28">
                  <c:v>2.4858546231989749</c:v>
                </c:pt>
                <c:pt idx="29">
                  <c:v>0.47997601379174742</c:v>
                </c:pt>
                <c:pt idx="30">
                  <c:v>0.52821944619645367</c:v>
                </c:pt>
                <c:pt idx="31">
                  <c:v>2.34492171339225</c:v>
                </c:pt>
                <c:pt idx="32">
                  <c:v>55.899998415797008</c:v>
                </c:pt>
                <c:pt idx="33">
                  <c:v>29.451543565402972</c:v>
                </c:pt>
                <c:pt idx="34">
                  <c:v>0.47646801859955301</c:v>
                </c:pt>
                <c:pt idx="35">
                  <c:v>31.535852040199099</c:v>
                </c:pt>
                <c:pt idx="36">
                  <c:v>33.241426542802948</c:v>
                </c:pt>
                <c:pt idx="37">
                  <c:v>0.53921633599675256</c:v>
                </c:pt>
                <c:pt idx="38">
                  <c:v>28.74703275539796</c:v>
                </c:pt>
                <c:pt idx="39">
                  <c:v>54.261758876807292</c:v>
                </c:pt>
                <c:pt idx="40">
                  <c:v>51.676237465406302</c:v>
                </c:pt>
                <c:pt idx="41">
                  <c:v>25.765162406803579</c:v>
                </c:pt>
                <c:pt idx="42">
                  <c:v>0.35245544660137962</c:v>
                </c:pt>
                <c:pt idx="43">
                  <c:v>26.431443142396169</c:v>
                </c:pt>
                <c:pt idx="44">
                  <c:v>33.96758053600206</c:v>
                </c:pt>
                <c:pt idx="45">
                  <c:v>0.54417669479735198</c:v>
                </c:pt>
                <c:pt idx="46">
                  <c:v>26.58177718059742</c:v>
                </c:pt>
                <c:pt idx="47">
                  <c:v>53.354514480993387</c:v>
                </c:pt>
                <c:pt idx="48">
                  <c:v>50.408385128597729</c:v>
                </c:pt>
                <c:pt idx="49">
                  <c:v>28.412709832802651</c:v>
                </c:pt>
                <c:pt idx="50">
                  <c:v>0.61416925859521143</c:v>
                </c:pt>
                <c:pt idx="51">
                  <c:v>29.228788312000692</c:v>
                </c:pt>
                <c:pt idx="52">
                  <c:v>29.969415800407301</c:v>
                </c:pt>
                <c:pt idx="53">
                  <c:v>0.52842684561037456</c:v>
                </c:pt>
                <c:pt idx="54">
                  <c:v>24.621115829999329</c:v>
                </c:pt>
                <c:pt idx="55">
                  <c:v>47.018130327999828</c:v>
                </c:pt>
                <c:pt idx="56">
                  <c:v>48.620915732800498</c:v>
                </c:pt>
                <c:pt idx="57">
                  <c:v>24.665705740201521</c:v>
                </c:pt>
                <c:pt idx="58">
                  <c:v>0.39418782120337709</c:v>
                </c:pt>
                <c:pt idx="59">
                  <c:v>27.02661688340595</c:v>
                </c:pt>
                <c:pt idx="60">
                  <c:v>28.71561714240233</c:v>
                </c:pt>
                <c:pt idx="61">
                  <c:v>0.47624055360211059</c:v>
                </c:pt>
                <c:pt idx="62">
                  <c:v>23.63317512700451</c:v>
                </c:pt>
                <c:pt idx="63">
                  <c:v>46.18771470999927</c:v>
                </c:pt>
                <c:pt idx="64">
                  <c:v>3.0684399635938462</c:v>
                </c:pt>
                <c:pt idx="65">
                  <c:v>0.4689490297983866</c:v>
                </c:pt>
                <c:pt idx="66">
                  <c:v>0.36679052279796448</c:v>
                </c:pt>
                <c:pt idx="67">
                  <c:v>2.952791074599372</c:v>
                </c:pt>
                <c:pt idx="68">
                  <c:v>2.3692036765976812</c:v>
                </c:pt>
                <c:pt idx="69">
                  <c:v>0.30704988920479082</c:v>
                </c:pt>
                <c:pt idx="70">
                  <c:v>0.29057193439803092</c:v>
                </c:pt>
                <c:pt idx="71">
                  <c:v>2.1312965770019221</c:v>
                </c:pt>
                <c:pt idx="72">
                  <c:v>1.599990342796082</c:v>
                </c:pt>
                <c:pt idx="73">
                  <c:v>0.28641914619365699</c:v>
                </c:pt>
                <c:pt idx="74">
                  <c:v>0.29446507259272042</c:v>
                </c:pt>
                <c:pt idx="75">
                  <c:v>1.3187727608019491</c:v>
                </c:pt>
                <c:pt idx="76">
                  <c:v>1.5671956924023109</c:v>
                </c:pt>
                <c:pt idx="77">
                  <c:v>0.31583483019494452</c:v>
                </c:pt>
                <c:pt idx="78">
                  <c:v>0.32499635219573969</c:v>
                </c:pt>
                <c:pt idx="79">
                  <c:v>1.3353262355958579</c:v>
                </c:pt>
                <c:pt idx="80">
                  <c:v>0.29637621059664532</c:v>
                </c:pt>
                <c:pt idx="81">
                  <c:v>1.418125320004765</c:v>
                </c:pt>
                <c:pt idx="82">
                  <c:v>1.526825739187188</c:v>
                </c:pt>
                <c:pt idx="83">
                  <c:v>0.39439592819544478</c:v>
                </c:pt>
                <c:pt idx="84">
                  <c:v>0.28778594339964908</c:v>
                </c:pt>
                <c:pt idx="85">
                  <c:v>1.324176578997867</c:v>
                </c:pt>
                <c:pt idx="86">
                  <c:v>1.2387529308034571</c:v>
                </c:pt>
                <c:pt idx="87">
                  <c:v>0.28692743479623461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F0-4595-BCD6-BCFD583BC55F}"/>
            </c:ext>
          </c:extLst>
        </c:ser>
        <c:ser>
          <c:idx val="5"/>
          <c:order val="2"/>
          <c:tx>
            <c:strRef>
              <c:f>'Pure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Decorrelation'!$AP$3:$AP$290</c:f>
              <c:numCache>
                <c:formatCode>General</c:formatCode>
                <c:ptCount val="288"/>
                <c:pt idx="0">
                  <c:v>14.37292679039529</c:v>
                </c:pt>
                <c:pt idx="1">
                  <c:v>0.12581457059131931</c:v>
                </c:pt>
                <c:pt idx="2">
                  <c:v>0.1144657504046336</c:v>
                </c:pt>
                <c:pt idx="3">
                  <c:v>14.77203274278436</c:v>
                </c:pt>
                <c:pt idx="4">
                  <c:v>12.706764265801761</c:v>
                </c:pt>
                <c:pt idx="5">
                  <c:v>0.13807437939103689</c:v>
                </c:pt>
                <c:pt idx="6">
                  <c:v>0.11531600499292829</c:v>
                </c:pt>
                <c:pt idx="7">
                  <c:v>14.995963170006871</c:v>
                </c:pt>
                <c:pt idx="8">
                  <c:v>10.575852660404051</c:v>
                </c:pt>
                <c:pt idx="9">
                  <c:v>8.9590684801805737E-2</c:v>
                </c:pt>
                <c:pt idx="10">
                  <c:v>8.8315443182364062E-2</c:v>
                </c:pt>
                <c:pt idx="11">
                  <c:v>10.24959540980635</c:v>
                </c:pt>
                <c:pt idx="12">
                  <c:v>10.560336106421889</c:v>
                </c:pt>
                <c:pt idx="13">
                  <c:v>8.970922798616808E-2</c:v>
                </c:pt>
                <c:pt idx="14">
                  <c:v>8.8166300777811499E-2</c:v>
                </c:pt>
                <c:pt idx="15">
                  <c:v>10.31353452359326</c:v>
                </c:pt>
                <c:pt idx="16">
                  <c:v>14.57026820940664</c:v>
                </c:pt>
                <c:pt idx="17">
                  <c:v>0.1164156958111561</c:v>
                </c:pt>
                <c:pt idx="18">
                  <c:v>0.12993747518630699</c:v>
                </c:pt>
                <c:pt idx="19">
                  <c:v>16.957173766777849</c:v>
                </c:pt>
                <c:pt idx="20">
                  <c:v>11.560041738185101</c:v>
                </c:pt>
                <c:pt idx="21">
                  <c:v>8.6555315402802008E-2</c:v>
                </c:pt>
                <c:pt idx="22">
                  <c:v>8.529457059921694E-2</c:v>
                </c:pt>
                <c:pt idx="23">
                  <c:v>11.83383142898092</c:v>
                </c:pt>
                <c:pt idx="24">
                  <c:v>11.57599420500919</c:v>
                </c:pt>
                <c:pt idx="25">
                  <c:v>8.9996343199163636E-2</c:v>
                </c:pt>
                <c:pt idx="26">
                  <c:v>8.852373500121756E-2</c:v>
                </c:pt>
                <c:pt idx="27">
                  <c:v>11.90069113459904</c:v>
                </c:pt>
                <c:pt idx="28">
                  <c:v>11.652975590399</c:v>
                </c:pt>
                <c:pt idx="29">
                  <c:v>8.4649087605066536E-2</c:v>
                </c:pt>
                <c:pt idx="30">
                  <c:v>8.96308090072125E-2</c:v>
                </c:pt>
                <c:pt idx="31">
                  <c:v>11.917445935995779</c:v>
                </c:pt>
                <c:pt idx="32">
                  <c:v>45.707490552589299</c:v>
                </c:pt>
                <c:pt idx="33">
                  <c:v>43.295778575388248</c:v>
                </c:pt>
                <c:pt idx="34">
                  <c:v>9.6990951395127881E-2</c:v>
                </c:pt>
                <c:pt idx="35">
                  <c:v>20.400628623412921</c:v>
                </c:pt>
                <c:pt idx="36">
                  <c:v>20.514817081997169</c:v>
                </c:pt>
                <c:pt idx="37">
                  <c:v>9.1149500408209835E-2</c:v>
                </c:pt>
                <c:pt idx="38">
                  <c:v>39.933285507606342</c:v>
                </c:pt>
                <c:pt idx="39">
                  <c:v>44.338240528991449</c:v>
                </c:pt>
                <c:pt idx="40">
                  <c:v>46.392498784407508</c:v>
                </c:pt>
                <c:pt idx="41">
                  <c:v>43.226637680409468</c:v>
                </c:pt>
                <c:pt idx="42">
                  <c:v>9.3228966998867624E-2</c:v>
                </c:pt>
                <c:pt idx="43">
                  <c:v>19.794773850787902</c:v>
                </c:pt>
                <c:pt idx="44">
                  <c:v>20.116106217016931</c:v>
                </c:pt>
                <c:pt idx="45">
                  <c:v>9.0458458196371758E-2</c:v>
                </c:pt>
                <c:pt idx="46">
                  <c:v>39.48733670540387</c:v>
                </c:pt>
                <c:pt idx="47">
                  <c:v>44.394388208608142</c:v>
                </c:pt>
                <c:pt idx="48">
                  <c:v>46.313796503597402</c:v>
                </c:pt>
                <c:pt idx="49">
                  <c:v>43.149968717992309</c:v>
                </c:pt>
                <c:pt idx="50">
                  <c:v>9.2254628788214152E-2</c:v>
                </c:pt>
                <c:pt idx="51">
                  <c:v>19.903227378416339</c:v>
                </c:pt>
                <c:pt idx="52">
                  <c:v>19.901841346418951</c:v>
                </c:pt>
                <c:pt idx="53">
                  <c:v>9.0808683005161539E-2</c:v>
                </c:pt>
                <c:pt idx="54">
                  <c:v>39.046350092801731</c:v>
                </c:pt>
                <c:pt idx="55">
                  <c:v>44.535849365417377</c:v>
                </c:pt>
                <c:pt idx="56">
                  <c:v>45.992968071205539</c:v>
                </c:pt>
                <c:pt idx="57">
                  <c:v>42.838502164615782</c:v>
                </c:pt>
                <c:pt idx="58">
                  <c:v>8.8394986791536179E-2</c:v>
                </c:pt>
                <c:pt idx="59">
                  <c:v>19.99756745720515</c:v>
                </c:pt>
                <c:pt idx="60">
                  <c:v>20.010061360802499</c:v>
                </c:pt>
                <c:pt idx="61">
                  <c:v>8.9556771796196671E-2</c:v>
                </c:pt>
                <c:pt idx="62">
                  <c:v>38.746852756000592</c:v>
                </c:pt>
                <c:pt idx="63">
                  <c:v>44.820148157817307</c:v>
                </c:pt>
                <c:pt idx="64">
                  <c:v>10.62471475561615</c:v>
                </c:pt>
                <c:pt idx="65">
                  <c:v>8.6595865420531437E-2</c:v>
                </c:pt>
                <c:pt idx="66">
                  <c:v>9.0949977200943943E-2</c:v>
                </c:pt>
                <c:pt idx="67">
                  <c:v>10.25127739519812</c:v>
                </c:pt>
                <c:pt idx="68">
                  <c:v>10.57831886099884</c:v>
                </c:pt>
                <c:pt idx="69">
                  <c:v>9.063254201319064E-2</c:v>
                </c:pt>
                <c:pt idx="70">
                  <c:v>9.0097115794196686E-2</c:v>
                </c:pt>
                <c:pt idx="71">
                  <c:v>10.23942458360689</c:v>
                </c:pt>
                <c:pt idx="72">
                  <c:v>5.9608038436039346</c:v>
                </c:pt>
                <c:pt idx="73">
                  <c:v>8.9724829792976329E-2</c:v>
                </c:pt>
                <c:pt idx="74">
                  <c:v>8.5430754197295719E-2</c:v>
                </c:pt>
                <c:pt idx="75">
                  <c:v>6.1627671206020747</c:v>
                </c:pt>
                <c:pt idx="76">
                  <c:v>5.9465081564034339</c:v>
                </c:pt>
                <c:pt idx="77">
                  <c:v>8.5503013408742806E-2</c:v>
                </c:pt>
                <c:pt idx="78">
                  <c:v>9.0098150004632727E-2</c:v>
                </c:pt>
                <c:pt idx="79">
                  <c:v>6.2007173118065113</c:v>
                </c:pt>
                <c:pt idx="80">
                  <c:v>8.6686517787165879E-2</c:v>
                </c:pt>
                <c:pt idx="81">
                  <c:v>6.0395425010006871</c:v>
                </c:pt>
                <c:pt idx="82">
                  <c:v>5.7514120011939669</c:v>
                </c:pt>
                <c:pt idx="83">
                  <c:v>8.9138180599547881E-2</c:v>
                </c:pt>
                <c:pt idx="84">
                  <c:v>8.716366258449848E-2</c:v>
                </c:pt>
                <c:pt idx="85">
                  <c:v>6.0477503160014754</c:v>
                </c:pt>
                <c:pt idx="86">
                  <c:v>5.7520365777891129</c:v>
                </c:pt>
                <c:pt idx="87">
                  <c:v>8.6515732610132498E-2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F0-4595-BCD6-BCFD583BC55F}"/>
            </c:ext>
          </c:extLst>
        </c:ser>
        <c:ser>
          <c:idx val="7"/>
          <c:order val="3"/>
          <c:tx>
            <c:strRef>
              <c:f>'Pure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Decorrelation'!$AR$3:$AR$290</c:f>
              <c:numCache>
                <c:formatCode>General</c:formatCode>
                <c:ptCount val="288"/>
                <c:pt idx="0">
                  <c:v>0.32858757640933611</c:v>
                </c:pt>
                <c:pt idx="1">
                  <c:v>0.50948099279776216</c:v>
                </c:pt>
                <c:pt idx="2">
                  <c:v>0.45006691718008368</c:v>
                </c:pt>
                <c:pt idx="3">
                  <c:v>0.37288344019325448</c:v>
                </c:pt>
                <c:pt idx="4">
                  <c:v>0.32309005159186199</c:v>
                </c:pt>
                <c:pt idx="5">
                  <c:v>0.54054931101854886</c:v>
                </c:pt>
                <c:pt idx="6">
                  <c:v>0.53044403638923543</c:v>
                </c:pt>
                <c:pt idx="7">
                  <c:v>0.3950408030184917</c:v>
                </c:pt>
                <c:pt idx="8">
                  <c:v>0.30137694801669568</c:v>
                </c:pt>
                <c:pt idx="9">
                  <c:v>0.30411464681383221</c:v>
                </c:pt>
                <c:pt idx="10">
                  <c:v>0.30629234520019971</c:v>
                </c:pt>
                <c:pt idx="11">
                  <c:v>0.30433922937372698</c:v>
                </c:pt>
                <c:pt idx="12">
                  <c:v>0.30072229661745947</c:v>
                </c:pt>
                <c:pt idx="13">
                  <c:v>0.29951537760207431</c:v>
                </c:pt>
                <c:pt idx="14">
                  <c:v>0.30511646624654531</c:v>
                </c:pt>
                <c:pt idx="15">
                  <c:v>0.3063132449868135</c:v>
                </c:pt>
                <c:pt idx="16">
                  <c:v>0.3853713591932319</c:v>
                </c:pt>
                <c:pt idx="17">
                  <c:v>0.45641860335599632</c:v>
                </c:pt>
                <c:pt idx="18">
                  <c:v>0.49842674020910638</c:v>
                </c:pt>
                <c:pt idx="19">
                  <c:v>0.3796837972011417</c:v>
                </c:pt>
                <c:pt idx="20">
                  <c:v>0.30349524979246778</c:v>
                </c:pt>
                <c:pt idx="21">
                  <c:v>0.30341462079668419</c:v>
                </c:pt>
                <c:pt idx="22">
                  <c:v>0.30333494659280402</c:v>
                </c:pt>
                <c:pt idx="23">
                  <c:v>0.30574150445172571</c:v>
                </c:pt>
                <c:pt idx="24">
                  <c:v>0.29928456841735168</c:v>
                </c:pt>
                <c:pt idx="25">
                  <c:v>0.30720001002773639</c:v>
                </c:pt>
                <c:pt idx="26">
                  <c:v>0.30542872500373047</c:v>
                </c:pt>
                <c:pt idx="27">
                  <c:v>0.30374914997955782</c:v>
                </c:pt>
                <c:pt idx="28">
                  <c:v>0.30447510436642922</c:v>
                </c:pt>
                <c:pt idx="29">
                  <c:v>0.30016605738783247</c:v>
                </c:pt>
                <c:pt idx="30">
                  <c:v>0.30219397618202493</c:v>
                </c:pt>
                <c:pt idx="31">
                  <c:v>0.30156626601237801</c:v>
                </c:pt>
                <c:pt idx="32">
                  <c:v>2.042094117577653</c:v>
                </c:pt>
                <c:pt idx="33">
                  <c:v>2.038992560200859</c:v>
                </c:pt>
                <c:pt idx="34">
                  <c:v>0.65766481083119288</c:v>
                </c:pt>
                <c:pt idx="35">
                  <c:v>0.66558722440386187</c:v>
                </c:pt>
                <c:pt idx="36">
                  <c:v>0.65445067220134656</c:v>
                </c:pt>
                <c:pt idx="37">
                  <c:v>0.6467098621767946</c:v>
                </c:pt>
                <c:pt idx="38">
                  <c:v>2.0378940140130002</c:v>
                </c:pt>
                <c:pt idx="39">
                  <c:v>2.0320165518205608</c:v>
                </c:pt>
                <c:pt idx="40">
                  <c:v>2.0464300518273379</c:v>
                </c:pt>
                <c:pt idx="41">
                  <c:v>2.0309277620166539</c:v>
                </c:pt>
                <c:pt idx="42">
                  <c:v>0.6475409969803877</c:v>
                </c:pt>
                <c:pt idx="43">
                  <c:v>0.6569645113893785</c:v>
                </c:pt>
                <c:pt idx="44">
                  <c:v>0.65684869079850616</c:v>
                </c:pt>
                <c:pt idx="45">
                  <c:v>0.64141000017989425</c:v>
                </c:pt>
                <c:pt idx="46">
                  <c:v>2.026311669009738</c:v>
                </c:pt>
                <c:pt idx="47">
                  <c:v>2.0353625414194538</c:v>
                </c:pt>
                <c:pt idx="48">
                  <c:v>2.0445574962184758</c:v>
                </c:pt>
                <c:pt idx="49">
                  <c:v>2.0453671656316148</c:v>
                </c:pt>
                <c:pt idx="50">
                  <c:v>0.6564243668224663</c:v>
                </c:pt>
                <c:pt idx="51">
                  <c:v>0.66327281956328077</c:v>
                </c:pt>
                <c:pt idx="52">
                  <c:v>0.65087757000001145</c:v>
                </c:pt>
                <c:pt idx="53">
                  <c:v>0.65135825661709534</c:v>
                </c:pt>
                <c:pt idx="54">
                  <c:v>2.0416857955977319</c:v>
                </c:pt>
                <c:pt idx="55">
                  <c:v>2.052584605617449</c:v>
                </c:pt>
                <c:pt idx="56">
                  <c:v>2.053762451000511</c:v>
                </c:pt>
                <c:pt idx="57">
                  <c:v>2.0463620776194151</c:v>
                </c:pt>
                <c:pt idx="58">
                  <c:v>0.65146469158353282</c:v>
                </c:pt>
                <c:pt idx="59">
                  <c:v>0.66899301579687742</c:v>
                </c:pt>
                <c:pt idx="60">
                  <c:v>0.66227807559771468</c:v>
                </c:pt>
                <c:pt idx="61">
                  <c:v>0.64663543762872</c:v>
                </c:pt>
                <c:pt idx="62">
                  <c:v>2.0524197595776061</c:v>
                </c:pt>
                <c:pt idx="63">
                  <c:v>2.0352525120135398</c:v>
                </c:pt>
                <c:pt idx="64">
                  <c:v>0.3053348610294051</c:v>
                </c:pt>
                <c:pt idx="65">
                  <c:v>0.30559210737701498</c:v>
                </c:pt>
                <c:pt idx="66">
                  <c:v>0.30473389058606692</c:v>
                </c:pt>
                <c:pt idx="67">
                  <c:v>0.30619234903715548</c:v>
                </c:pt>
                <c:pt idx="68">
                  <c:v>0.30555032117990782</c:v>
                </c:pt>
                <c:pt idx="69">
                  <c:v>0.3046799332136288</c:v>
                </c:pt>
                <c:pt idx="70">
                  <c:v>0.30426308474270619</c:v>
                </c:pt>
                <c:pt idx="71">
                  <c:v>0.31205771861132242</c:v>
                </c:pt>
                <c:pt idx="72">
                  <c:v>0.30716484476579348</c:v>
                </c:pt>
                <c:pt idx="73">
                  <c:v>0.31049411857966341</c:v>
                </c:pt>
                <c:pt idx="74">
                  <c:v>0.30318012336501848</c:v>
                </c:pt>
                <c:pt idx="75">
                  <c:v>0.3060596386319957</c:v>
                </c:pt>
                <c:pt idx="76">
                  <c:v>0.30726807260653011</c:v>
                </c:pt>
                <c:pt idx="77">
                  <c:v>0.30851155384443701</c:v>
                </c:pt>
                <c:pt idx="78">
                  <c:v>0.31060109359677879</c:v>
                </c:pt>
                <c:pt idx="79">
                  <c:v>0.30994409603299572</c:v>
                </c:pt>
                <c:pt idx="80">
                  <c:v>0.32449053839081887</c:v>
                </c:pt>
                <c:pt idx="81">
                  <c:v>0.30375166360754519</c:v>
                </c:pt>
                <c:pt idx="82">
                  <c:v>0.30337256698403509</c:v>
                </c:pt>
                <c:pt idx="83">
                  <c:v>0.30841376479947941</c:v>
                </c:pt>
                <c:pt idx="84">
                  <c:v>0.30376465618610382</c:v>
                </c:pt>
                <c:pt idx="85">
                  <c:v>0.30012326275464141</c:v>
                </c:pt>
                <c:pt idx="86">
                  <c:v>0.3053645207895897</c:v>
                </c:pt>
                <c:pt idx="87">
                  <c:v>0.30278843281557782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AF0-4595-BCD6-BCFD583BC55F}"/>
            </c:ext>
          </c:extLst>
        </c:ser>
        <c:ser>
          <c:idx val="9"/>
          <c:order val="4"/>
          <c:tx>
            <c:strRef>
              <c:f>'Pure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Decorrelation'!$AT$3:$AT$290</c:f>
              <c:numCache>
                <c:formatCode>General</c:formatCode>
                <c:ptCount val="288"/>
                <c:pt idx="0">
                  <c:v>3.018649353191722</c:v>
                </c:pt>
                <c:pt idx="1">
                  <c:v>6.5587723976931996E-3</c:v>
                </c:pt>
                <c:pt idx="2">
                  <c:v>5.6487909983842814E-3</c:v>
                </c:pt>
                <c:pt idx="3">
                  <c:v>3.0647336235851981</c:v>
                </c:pt>
                <c:pt idx="4">
                  <c:v>2.9820079693803558</c:v>
                </c:pt>
                <c:pt idx="5">
                  <c:v>6.23069540597492E-3</c:v>
                </c:pt>
                <c:pt idx="6">
                  <c:v>6.5930263954214197E-3</c:v>
                </c:pt>
                <c:pt idx="7">
                  <c:v>3.0152599149965682</c:v>
                </c:pt>
                <c:pt idx="8">
                  <c:v>3.0463296050089408</c:v>
                </c:pt>
                <c:pt idx="9">
                  <c:v>4.1911653708665998E-3</c:v>
                </c:pt>
                <c:pt idx="10">
                  <c:v>4.5998696121386604E-3</c:v>
                </c:pt>
                <c:pt idx="11">
                  <c:v>3.1144307262031359</c:v>
                </c:pt>
                <c:pt idx="12">
                  <c:v>2.9589446509955448</c:v>
                </c:pt>
                <c:pt idx="13">
                  <c:v>4.2481479933484797E-3</c:v>
                </c:pt>
                <c:pt idx="14">
                  <c:v>4.6321024186908614E-3</c:v>
                </c:pt>
                <c:pt idx="15">
                  <c:v>3.0622540095937438</c:v>
                </c:pt>
                <c:pt idx="16">
                  <c:v>3.0766914789914148</c:v>
                </c:pt>
                <c:pt idx="17">
                  <c:v>8.5368521860799997E-3</c:v>
                </c:pt>
                <c:pt idx="18">
                  <c:v>7.3708314099348807E-3</c:v>
                </c:pt>
                <c:pt idx="19">
                  <c:v>3.144094739190769</c:v>
                </c:pt>
                <c:pt idx="20">
                  <c:v>3.0791467225877569</c:v>
                </c:pt>
                <c:pt idx="21">
                  <c:v>5.8743759989738006E-3</c:v>
                </c:pt>
                <c:pt idx="22">
                  <c:v>4.4165891944430201E-3</c:v>
                </c:pt>
                <c:pt idx="23">
                  <c:v>3.2574980805977249</c:v>
                </c:pt>
                <c:pt idx="24">
                  <c:v>3.0098483365844002</c:v>
                </c:pt>
                <c:pt idx="25">
                  <c:v>4.3693281942978196E-3</c:v>
                </c:pt>
                <c:pt idx="26">
                  <c:v>4.2694844072684E-3</c:v>
                </c:pt>
                <c:pt idx="27">
                  <c:v>3.0465113179991019</c:v>
                </c:pt>
                <c:pt idx="28">
                  <c:v>3.1635054943966678</c:v>
                </c:pt>
                <c:pt idx="29">
                  <c:v>5.4741781787015402E-3</c:v>
                </c:pt>
                <c:pt idx="30">
                  <c:v>4.2861391906625999E-3</c:v>
                </c:pt>
                <c:pt idx="31">
                  <c:v>3.2350505993701519</c:v>
                </c:pt>
                <c:pt idx="32">
                  <c:v>25.029642142390369</c:v>
                </c:pt>
                <c:pt idx="33">
                  <c:v>19.22354383600177</c:v>
                </c:pt>
                <c:pt idx="34">
                  <c:v>5.3905991953797404E-3</c:v>
                </c:pt>
                <c:pt idx="35">
                  <c:v>12.399883874796799</c:v>
                </c:pt>
                <c:pt idx="36">
                  <c:v>13.010893755988221</c:v>
                </c:pt>
                <c:pt idx="37">
                  <c:v>5.2546452265232399E-3</c:v>
                </c:pt>
                <c:pt idx="38">
                  <c:v>18.49666276719654</c:v>
                </c:pt>
                <c:pt idx="39">
                  <c:v>24.19852677381132</c:v>
                </c:pt>
                <c:pt idx="40">
                  <c:v>25.6889039214002</c:v>
                </c:pt>
                <c:pt idx="41">
                  <c:v>19.865320755203719</c:v>
                </c:pt>
                <c:pt idx="42">
                  <c:v>5.4053629864938002E-3</c:v>
                </c:pt>
                <c:pt idx="43">
                  <c:v>12.597255700803361</c:v>
                </c:pt>
                <c:pt idx="44">
                  <c:v>13.41781243538717</c:v>
                </c:pt>
                <c:pt idx="45">
                  <c:v>5.2720964071340396E-3</c:v>
                </c:pt>
                <c:pt idx="46">
                  <c:v>19.25893983038841</c:v>
                </c:pt>
                <c:pt idx="47">
                  <c:v>25.13823713320307</c:v>
                </c:pt>
                <c:pt idx="48">
                  <c:v>25.25920473041479</c:v>
                </c:pt>
                <c:pt idx="49">
                  <c:v>19.522593020193749</c:v>
                </c:pt>
                <c:pt idx="50">
                  <c:v>7.2449652012437204E-3</c:v>
                </c:pt>
                <c:pt idx="51">
                  <c:v>12.66251800219761</c:v>
                </c:pt>
                <c:pt idx="52">
                  <c:v>13.023475514189339</c:v>
                </c:pt>
                <c:pt idx="53">
                  <c:v>5.3815057966857599E-3</c:v>
                </c:pt>
                <c:pt idx="54">
                  <c:v>19.244655031594451</c:v>
                </c:pt>
                <c:pt idx="55">
                  <c:v>25.084206694597381</c:v>
                </c:pt>
                <c:pt idx="56">
                  <c:v>25.091253655008039</c:v>
                </c:pt>
                <c:pt idx="57">
                  <c:v>19.466873322403991</c:v>
                </c:pt>
                <c:pt idx="58">
                  <c:v>6.8263182067311804E-3</c:v>
                </c:pt>
                <c:pt idx="59">
                  <c:v>12.62499883219134</c:v>
                </c:pt>
                <c:pt idx="60">
                  <c:v>13.115896676585541</c:v>
                </c:pt>
                <c:pt idx="61">
                  <c:v>6.8239693995564591E-3</c:v>
                </c:pt>
                <c:pt idx="62">
                  <c:v>18.636360599810718</c:v>
                </c:pt>
                <c:pt idx="63">
                  <c:v>24.440293306182141</c:v>
                </c:pt>
                <c:pt idx="64">
                  <c:v>3.075868673215155</c:v>
                </c:pt>
                <c:pt idx="65">
                  <c:v>4.5934075955301207E-3</c:v>
                </c:pt>
                <c:pt idx="66">
                  <c:v>5.3189835976808798E-3</c:v>
                </c:pt>
                <c:pt idx="67">
                  <c:v>3.0951992652262561</c:v>
                </c:pt>
                <c:pt idx="68">
                  <c:v>3.0984166450100021</c:v>
                </c:pt>
                <c:pt idx="69">
                  <c:v>4.5246696216053803E-3</c:v>
                </c:pt>
                <c:pt idx="70">
                  <c:v>4.3171029887161599E-3</c:v>
                </c:pt>
                <c:pt idx="71">
                  <c:v>3.092081848799717</c:v>
                </c:pt>
                <c:pt idx="72">
                  <c:v>5.3506900249980394</c:v>
                </c:pt>
                <c:pt idx="73">
                  <c:v>4.5064175850711204E-3</c:v>
                </c:pt>
                <c:pt idx="74">
                  <c:v>4.8721808125264596E-3</c:v>
                </c:pt>
                <c:pt idx="75">
                  <c:v>5.5026276801945642</c:v>
                </c:pt>
                <c:pt idx="76">
                  <c:v>5.3707511926186271</c:v>
                </c:pt>
                <c:pt idx="77">
                  <c:v>4.4657710124738192E-3</c:v>
                </c:pt>
                <c:pt idx="78">
                  <c:v>4.8925234004854601E-3</c:v>
                </c:pt>
                <c:pt idx="79">
                  <c:v>5.4761090955696998</c:v>
                </c:pt>
                <c:pt idx="80">
                  <c:v>6.6909860121085792E-3</c:v>
                </c:pt>
                <c:pt idx="81">
                  <c:v>5.3436174278031103</c:v>
                </c:pt>
                <c:pt idx="82">
                  <c:v>5.1709509675973093</c:v>
                </c:pt>
                <c:pt idx="83">
                  <c:v>6.4164037932641403E-3</c:v>
                </c:pt>
                <c:pt idx="84">
                  <c:v>5.9415910160168601E-3</c:v>
                </c:pt>
                <c:pt idx="85">
                  <c:v>5.3478972412063737</c:v>
                </c:pt>
                <c:pt idx="86">
                  <c:v>5.1978248139843348</c:v>
                </c:pt>
                <c:pt idx="87">
                  <c:v>6.0175340040586403E-3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AF0-4595-BCD6-BCFD583BC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Decorrelation'!$AL$3:$AL$290</c:f>
              <c:numCache>
                <c:formatCode>General</c:formatCode>
                <c:ptCount val="288"/>
                <c:pt idx="0">
                  <c:v>0.46281769520137461</c:v>
                </c:pt>
                <c:pt idx="1">
                  <c:v>0.58902740598423409</c:v>
                </c:pt>
                <c:pt idx="2">
                  <c:v>0.612178181426134</c:v>
                </c:pt>
                <c:pt idx="3">
                  <c:v>0.48318325181026012</c:v>
                </c:pt>
                <c:pt idx="4">
                  <c:v>0.44480541781522331</c:v>
                </c:pt>
                <c:pt idx="5">
                  <c:v>0.807124704180751</c:v>
                </c:pt>
                <c:pt idx="6">
                  <c:v>0.73439488076837733</c:v>
                </c:pt>
                <c:pt idx="7">
                  <c:v>0.54230622019385921</c:v>
                </c:pt>
                <c:pt idx="8">
                  <c:v>0.3456662489916198</c:v>
                </c:pt>
                <c:pt idx="9">
                  <c:v>0.47815619158791378</c:v>
                </c:pt>
                <c:pt idx="10">
                  <c:v>0.48284461800940343</c:v>
                </c:pt>
                <c:pt idx="11">
                  <c:v>0.32962093679234378</c:v>
                </c:pt>
                <c:pt idx="12">
                  <c:v>0.32620000920724118</c:v>
                </c:pt>
                <c:pt idx="13">
                  <c:v>0.45761053401511159</c:v>
                </c:pt>
                <c:pt idx="14">
                  <c:v>0.45105242797872053</c:v>
                </c:pt>
                <c:pt idx="15">
                  <c:v>0.33807662819745021</c:v>
                </c:pt>
                <c:pt idx="16">
                  <c:v>0.44021633899537849</c:v>
                </c:pt>
                <c:pt idx="17">
                  <c:v>0.54478270979598165</c:v>
                </c:pt>
                <c:pt idx="18">
                  <c:v>0.68127276459708808</c:v>
                </c:pt>
                <c:pt idx="19">
                  <c:v>0.58449756900081407</c:v>
                </c:pt>
                <c:pt idx="20">
                  <c:v>0.33809282421134412</c:v>
                </c:pt>
                <c:pt idx="21">
                  <c:v>0.41233285281341531</c:v>
                </c:pt>
                <c:pt idx="22">
                  <c:v>0.42930513480678201</c:v>
                </c:pt>
                <c:pt idx="23">
                  <c:v>0.34809076879173517</c:v>
                </c:pt>
                <c:pt idx="24">
                  <c:v>0.35057631199015299</c:v>
                </c:pt>
                <c:pt idx="25">
                  <c:v>0.42507410360267378</c:v>
                </c:pt>
                <c:pt idx="26">
                  <c:v>0.443227440607734</c:v>
                </c:pt>
                <c:pt idx="27">
                  <c:v>0.35468694820301611</c:v>
                </c:pt>
                <c:pt idx="28">
                  <c:v>0.34826973500894381</c:v>
                </c:pt>
                <c:pt idx="29">
                  <c:v>0.41431839116849012</c:v>
                </c:pt>
                <c:pt idx="30">
                  <c:v>0.42362762420671057</c:v>
                </c:pt>
                <c:pt idx="31">
                  <c:v>0.34295915397815402</c:v>
                </c:pt>
                <c:pt idx="32">
                  <c:v>0.99147545621963218</c:v>
                </c:pt>
                <c:pt idx="33">
                  <c:v>0.99930977482581507</c:v>
                </c:pt>
                <c:pt idx="34">
                  <c:v>2.8059715230134321</c:v>
                </c:pt>
                <c:pt idx="35">
                  <c:v>0.67282884118612851</c:v>
                </c:pt>
                <c:pt idx="36">
                  <c:v>0.75217335597844792</c:v>
                </c:pt>
                <c:pt idx="37">
                  <c:v>2.7679681363864801</c:v>
                </c:pt>
                <c:pt idx="38">
                  <c:v>1.2538900304120031</c:v>
                </c:pt>
                <c:pt idx="39">
                  <c:v>1.220584357634652</c:v>
                </c:pt>
                <c:pt idx="40">
                  <c:v>0.93242329279892144</c:v>
                </c:pt>
                <c:pt idx="41">
                  <c:v>0.90366314360871913</c:v>
                </c:pt>
                <c:pt idx="42">
                  <c:v>1.724141246592626</c:v>
                </c:pt>
                <c:pt idx="43">
                  <c:v>0.49604427980957561</c:v>
                </c:pt>
                <c:pt idx="44">
                  <c:v>0.49342190319439388</c:v>
                </c:pt>
                <c:pt idx="45">
                  <c:v>1.7169303385773671</c:v>
                </c:pt>
                <c:pt idx="46">
                  <c:v>0.90297514458652584</c:v>
                </c:pt>
                <c:pt idx="47">
                  <c:v>0.91508607942378151</c:v>
                </c:pt>
                <c:pt idx="48">
                  <c:v>0.93818531620781864</c:v>
                </c:pt>
                <c:pt idx="49">
                  <c:v>0.91655632299371059</c:v>
                </c:pt>
                <c:pt idx="50">
                  <c:v>1.729318665189203</c:v>
                </c:pt>
                <c:pt idx="51">
                  <c:v>0.48313577463850382</c:v>
                </c:pt>
                <c:pt idx="52">
                  <c:v>0.51402748018736022</c:v>
                </c:pt>
                <c:pt idx="53">
                  <c:v>1.729790784604847</c:v>
                </c:pt>
                <c:pt idx="54">
                  <c:v>0.90719813299365337</c:v>
                </c:pt>
                <c:pt idx="55">
                  <c:v>0.92151595719624313</c:v>
                </c:pt>
                <c:pt idx="56">
                  <c:v>0.94068272021831945</c:v>
                </c:pt>
                <c:pt idx="57">
                  <c:v>0.9107625784003176</c:v>
                </c:pt>
                <c:pt idx="58">
                  <c:v>1.707554909808096</c:v>
                </c:pt>
                <c:pt idx="59">
                  <c:v>0.49564942861907191</c:v>
                </c:pt>
                <c:pt idx="60">
                  <c:v>0.50424087361898273</c:v>
                </c:pt>
                <c:pt idx="61">
                  <c:v>1.7042927758186119</c:v>
                </c:pt>
                <c:pt idx="62">
                  <c:v>0.89019936739932748</c:v>
                </c:pt>
                <c:pt idx="63">
                  <c:v>0.92573602001648392</c:v>
                </c:pt>
                <c:pt idx="64">
                  <c:v>0.32744303540093822</c:v>
                </c:pt>
                <c:pt idx="65">
                  <c:v>0.43324656059267003</c:v>
                </c:pt>
                <c:pt idx="66">
                  <c:v>0.43554843819001687</c:v>
                </c:pt>
                <c:pt idx="67">
                  <c:v>0.33445551140466701</c:v>
                </c:pt>
                <c:pt idx="68">
                  <c:v>0.32367733819410199</c:v>
                </c:pt>
                <c:pt idx="69">
                  <c:v>0.44308959720656282</c:v>
                </c:pt>
                <c:pt idx="70">
                  <c:v>0.43115141759626568</c:v>
                </c:pt>
                <c:pt idx="71">
                  <c:v>0.32726056819083171</c:v>
                </c:pt>
                <c:pt idx="72">
                  <c:v>0.31247571181738742</c:v>
                </c:pt>
                <c:pt idx="73">
                  <c:v>0.50796796322101723</c:v>
                </c:pt>
                <c:pt idx="74">
                  <c:v>0.51453055900055911</c:v>
                </c:pt>
                <c:pt idx="75">
                  <c:v>0.30737307959934701</c:v>
                </c:pt>
                <c:pt idx="76">
                  <c:v>0.31001925939926878</c:v>
                </c:pt>
                <c:pt idx="77">
                  <c:v>0.49378095361171292</c:v>
                </c:pt>
                <c:pt idx="78">
                  <c:v>0.52326694460352885</c:v>
                </c:pt>
                <c:pt idx="79">
                  <c:v>0.31287461080355572</c:v>
                </c:pt>
                <c:pt idx="80">
                  <c:v>0.50962315377546474</c:v>
                </c:pt>
                <c:pt idx="81">
                  <c:v>0.33591219503432512</c:v>
                </c:pt>
                <c:pt idx="82">
                  <c:v>0.3334471251931973</c:v>
                </c:pt>
                <c:pt idx="83">
                  <c:v>0.52058832177426662</c:v>
                </c:pt>
                <c:pt idx="84">
                  <c:v>0.51209177781129256</c:v>
                </c:pt>
                <c:pt idx="85">
                  <c:v>0.33518734816461798</c:v>
                </c:pt>
                <c:pt idx="86">
                  <c:v>0.33614918219391249</c:v>
                </c:pt>
                <c:pt idx="87">
                  <c:v>0.51934679658152161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16-4661-A6F3-70A554D01C85}"/>
            </c:ext>
          </c:extLst>
        </c:ser>
        <c:ser>
          <c:idx val="3"/>
          <c:order val="1"/>
          <c:tx>
            <c:strRef>
              <c:f>'Pure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Decorrelation'!$AO$3:$AO$290</c:f>
              <c:numCache>
                <c:formatCode>General</c:formatCode>
                <c:ptCount val="288"/>
                <c:pt idx="0">
                  <c:v>0.4428832019912079</c:v>
                </c:pt>
                <c:pt idx="1">
                  <c:v>0.82446117158979182</c:v>
                </c:pt>
                <c:pt idx="2">
                  <c:v>0.9265440487943124</c:v>
                </c:pt>
                <c:pt idx="3">
                  <c:v>0.44181125998729842</c:v>
                </c:pt>
                <c:pt idx="4">
                  <c:v>0.35113776400685309</c:v>
                </c:pt>
                <c:pt idx="5">
                  <c:v>1.053404205990955</c:v>
                </c:pt>
                <c:pt idx="6">
                  <c:v>0.90225561979459601</c:v>
                </c:pt>
                <c:pt idx="7">
                  <c:v>0.36552026838180612</c:v>
                </c:pt>
                <c:pt idx="8">
                  <c:v>0.34100015460280703</c:v>
                </c:pt>
                <c:pt idx="9">
                  <c:v>0.81000040739891122</c:v>
                </c:pt>
                <c:pt idx="10">
                  <c:v>0.94287014938890934</c:v>
                </c:pt>
                <c:pt idx="11">
                  <c:v>0.34100067300023512</c:v>
                </c:pt>
                <c:pt idx="12">
                  <c:v>0.40623628600733352</c:v>
                </c:pt>
                <c:pt idx="13">
                  <c:v>0.6461061319918372</c:v>
                </c:pt>
                <c:pt idx="14">
                  <c:v>0.72161492721061227</c:v>
                </c:pt>
                <c:pt idx="15">
                  <c:v>0.3094154204125516</c:v>
                </c:pt>
                <c:pt idx="16">
                  <c:v>0.43284819381078699</c:v>
                </c:pt>
                <c:pt idx="17">
                  <c:v>0.92318362779333252</c:v>
                </c:pt>
                <c:pt idx="18">
                  <c:v>0.8962748401914723</c:v>
                </c:pt>
                <c:pt idx="19">
                  <c:v>0.41917769820429379</c:v>
                </c:pt>
                <c:pt idx="20">
                  <c:v>0.39234217000193888</c:v>
                </c:pt>
                <c:pt idx="21">
                  <c:v>0.711640567809809</c:v>
                </c:pt>
                <c:pt idx="22">
                  <c:v>0.79687910239445048</c:v>
                </c:pt>
                <c:pt idx="23">
                  <c:v>0.35632985859410837</c:v>
                </c:pt>
                <c:pt idx="24">
                  <c:v>0.32275509820319709</c:v>
                </c:pt>
                <c:pt idx="25">
                  <c:v>0.80705247301375493</c:v>
                </c:pt>
                <c:pt idx="26">
                  <c:v>0.72778958500712176</c:v>
                </c:pt>
                <c:pt idx="27">
                  <c:v>0.36588423959328792</c:v>
                </c:pt>
                <c:pt idx="28">
                  <c:v>0.34400698378449313</c:v>
                </c:pt>
                <c:pt idx="29">
                  <c:v>0.76311144381179474</c:v>
                </c:pt>
                <c:pt idx="30">
                  <c:v>0.72335079678450709</c:v>
                </c:pt>
                <c:pt idx="31">
                  <c:v>0.3434809935919475</c:v>
                </c:pt>
                <c:pt idx="32">
                  <c:v>0.93752624798798934</c:v>
                </c:pt>
                <c:pt idx="33">
                  <c:v>0.84301781340036541</c:v>
                </c:pt>
                <c:pt idx="34">
                  <c:v>5.5806950668047648</c:v>
                </c:pt>
                <c:pt idx="35">
                  <c:v>0.6137764992250595</c:v>
                </c:pt>
                <c:pt idx="36">
                  <c:v>0.65944960939232256</c:v>
                </c:pt>
                <c:pt idx="37">
                  <c:v>5.3090492776071194</c:v>
                </c:pt>
                <c:pt idx="38">
                  <c:v>0.64328046520822679</c:v>
                </c:pt>
                <c:pt idx="39">
                  <c:v>1.0212961861921941</c:v>
                </c:pt>
                <c:pt idx="40">
                  <c:v>0.92198615419329144</c:v>
                </c:pt>
                <c:pt idx="41">
                  <c:v>0.71368576579261567</c:v>
                </c:pt>
                <c:pt idx="42">
                  <c:v>4.0974508036044428</c:v>
                </c:pt>
                <c:pt idx="43">
                  <c:v>0.56903290680493224</c:v>
                </c:pt>
                <c:pt idx="44">
                  <c:v>0.65919387759640813</c:v>
                </c:pt>
                <c:pt idx="45">
                  <c:v>5.2990272833791092</c:v>
                </c:pt>
                <c:pt idx="46">
                  <c:v>0.61778476518229586</c:v>
                </c:pt>
                <c:pt idx="47">
                  <c:v>0.97635416039847767</c:v>
                </c:pt>
                <c:pt idx="48">
                  <c:v>0.91979797639651228</c:v>
                </c:pt>
                <c:pt idx="49">
                  <c:v>0.71176820981199851</c:v>
                </c:pt>
                <c:pt idx="50">
                  <c:v>5.0900587295938751</c:v>
                </c:pt>
                <c:pt idx="51">
                  <c:v>0.57867673479486259</c:v>
                </c:pt>
                <c:pt idx="52">
                  <c:v>0.63622951741563161</c:v>
                </c:pt>
                <c:pt idx="53">
                  <c:v>5.0621723938034844</c:v>
                </c:pt>
                <c:pt idx="54">
                  <c:v>0.60970178939169273</c:v>
                </c:pt>
                <c:pt idx="55">
                  <c:v>0.91752804900170304</c:v>
                </c:pt>
                <c:pt idx="56">
                  <c:v>0.84547844141488893</c:v>
                </c:pt>
                <c:pt idx="57">
                  <c:v>0.7029032160004135</c:v>
                </c:pt>
                <c:pt idx="58">
                  <c:v>4.0955309767974537</c:v>
                </c:pt>
                <c:pt idx="59">
                  <c:v>0.5666082426090725</c:v>
                </c:pt>
                <c:pt idx="60">
                  <c:v>0.62976931059383789</c:v>
                </c:pt>
                <c:pt idx="61">
                  <c:v>4.4696978751977436</c:v>
                </c:pt>
                <c:pt idx="62">
                  <c:v>0.60566558658611025</c:v>
                </c:pt>
                <c:pt idx="63">
                  <c:v>0.90943346419371662</c:v>
                </c:pt>
                <c:pt idx="64">
                  <c:v>0.38939602079335589</c:v>
                </c:pt>
                <c:pt idx="65">
                  <c:v>0.82324022960383447</c:v>
                </c:pt>
                <c:pt idx="66">
                  <c:v>0.9271991424029693</c:v>
                </c:pt>
                <c:pt idx="67">
                  <c:v>0.36522623478667809</c:v>
                </c:pt>
                <c:pt idx="68">
                  <c:v>0.32779684819397509</c:v>
                </c:pt>
                <c:pt idx="69">
                  <c:v>0.58803588219452652</c:v>
                </c:pt>
                <c:pt idx="70">
                  <c:v>0.63353680641739629</c:v>
                </c:pt>
                <c:pt idx="71">
                  <c:v>0.3209019060130231</c:v>
                </c:pt>
                <c:pt idx="72">
                  <c:v>0.32016166879329833</c:v>
                </c:pt>
                <c:pt idx="73">
                  <c:v>0.81517674739588986</c:v>
                </c:pt>
                <c:pt idx="74">
                  <c:v>0.89460307061672206</c:v>
                </c:pt>
                <c:pt idx="75">
                  <c:v>0.32878384441137309</c:v>
                </c:pt>
                <c:pt idx="76">
                  <c:v>0.34601344038965182</c:v>
                </c:pt>
                <c:pt idx="77">
                  <c:v>0.86691502980538648</c:v>
                </c:pt>
                <c:pt idx="78">
                  <c:v>0.94383460860117341</c:v>
                </c:pt>
                <c:pt idx="79">
                  <c:v>0.32284830940770909</c:v>
                </c:pt>
                <c:pt idx="80">
                  <c:v>0.94561432001064527</c:v>
                </c:pt>
                <c:pt idx="81">
                  <c:v>0.37504114400944671</c:v>
                </c:pt>
                <c:pt idx="82">
                  <c:v>0.38280712860869243</c:v>
                </c:pt>
                <c:pt idx="83">
                  <c:v>0.83595472660963421</c:v>
                </c:pt>
                <c:pt idx="84">
                  <c:v>0.88228608740027992</c:v>
                </c:pt>
                <c:pt idx="85">
                  <c:v>0.34668135279789569</c:v>
                </c:pt>
                <c:pt idx="86">
                  <c:v>0.33692436498240569</c:v>
                </c:pt>
                <c:pt idx="87">
                  <c:v>0.79595701260259377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16-4661-A6F3-70A554D01C85}"/>
            </c:ext>
          </c:extLst>
        </c:ser>
        <c:ser>
          <c:idx val="5"/>
          <c:order val="2"/>
          <c:tx>
            <c:strRef>
              <c:f>'Pure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Decorrelation'!$AQ$3:$AQ$290</c:f>
              <c:numCache>
                <c:formatCode>General</c:formatCode>
                <c:ptCount val="288"/>
                <c:pt idx="0">
                  <c:v>0.32795445841038601</c:v>
                </c:pt>
                <c:pt idx="1">
                  <c:v>0.60699256543302904</c:v>
                </c:pt>
                <c:pt idx="2">
                  <c:v>0.52297607818618419</c:v>
                </c:pt>
                <c:pt idx="3">
                  <c:v>0.34683228797512122</c:v>
                </c:pt>
                <c:pt idx="4">
                  <c:v>0.32565275441156699</c:v>
                </c:pt>
                <c:pt idx="5">
                  <c:v>0.62352055179653687</c:v>
                </c:pt>
                <c:pt idx="6">
                  <c:v>0.58240008541615684</c:v>
                </c:pt>
                <c:pt idx="7">
                  <c:v>0.3603693507844582</c:v>
                </c:pt>
                <c:pt idx="8">
                  <c:v>0.29872832439141339</c:v>
                </c:pt>
                <c:pt idx="9">
                  <c:v>0.38259963820455589</c:v>
                </c:pt>
                <c:pt idx="10">
                  <c:v>0.38682411919580773</c:v>
                </c:pt>
                <c:pt idx="11">
                  <c:v>0.29323547419626272</c:v>
                </c:pt>
                <c:pt idx="12">
                  <c:v>0.30513152040075509</c:v>
                </c:pt>
                <c:pt idx="13">
                  <c:v>0.38209336642175912</c:v>
                </c:pt>
                <c:pt idx="14">
                  <c:v>0.37294394898926841</c:v>
                </c:pt>
                <c:pt idx="15">
                  <c:v>0.30566160340094928</c:v>
                </c:pt>
                <c:pt idx="16">
                  <c:v>0.34223062117816883</c:v>
                </c:pt>
                <c:pt idx="17">
                  <c:v>0.51320865818997841</c:v>
                </c:pt>
                <c:pt idx="18">
                  <c:v>0.56477629515575245</c:v>
                </c:pt>
                <c:pt idx="19">
                  <c:v>0.371371223218739</c:v>
                </c:pt>
                <c:pt idx="20">
                  <c:v>0.30919861062429838</c:v>
                </c:pt>
                <c:pt idx="21">
                  <c:v>0.37732134460238742</c:v>
                </c:pt>
                <c:pt idx="22">
                  <c:v>0.35939104775898162</c:v>
                </c:pt>
                <c:pt idx="23">
                  <c:v>0.31145227599190539</c:v>
                </c:pt>
                <c:pt idx="24">
                  <c:v>0.31809456221526478</c:v>
                </c:pt>
                <c:pt idx="25">
                  <c:v>0.374891041405499</c:v>
                </c:pt>
                <c:pt idx="26">
                  <c:v>0.37072288962081068</c:v>
                </c:pt>
                <c:pt idx="27">
                  <c:v>0.31858598842518399</c:v>
                </c:pt>
                <c:pt idx="28">
                  <c:v>0.32128272560657928</c:v>
                </c:pt>
                <c:pt idx="29">
                  <c:v>0.36276444820687181</c:v>
                </c:pt>
                <c:pt idx="30">
                  <c:v>0.37229649559594691</c:v>
                </c:pt>
                <c:pt idx="31">
                  <c:v>0.31483826440526169</c:v>
                </c:pt>
                <c:pt idx="32">
                  <c:v>0.75558137699263173</c:v>
                </c:pt>
                <c:pt idx="33">
                  <c:v>0.82346538319252427</c:v>
                </c:pt>
                <c:pt idx="34">
                  <c:v>1.8253297180170189</c:v>
                </c:pt>
                <c:pt idx="35">
                  <c:v>0.45727103083627302</c:v>
                </c:pt>
                <c:pt idx="36">
                  <c:v>0.45951158179668711</c:v>
                </c:pt>
                <c:pt idx="37">
                  <c:v>1.820594036579132</c:v>
                </c:pt>
                <c:pt idx="38">
                  <c:v>0.74232983299298216</c:v>
                </c:pt>
                <c:pt idx="39">
                  <c:v>0.72750230118399484</c:v>
                </c:pt>
                <c:pt idx="40">
                  <c:v>0.7588560045696795</c:v>
                </c:pt>
                <c:pt idx="41">
                  <c:v>0.81984543319558723</c:v>
                </c:pt>
                <c:pt idx="42">
                  <c:v>1.7909634970128541</c:v>
                </c:pt>
                <c:pt idx="43">
                  <c:v>0.45100892776390539</c:v>
                </c:pt>
                <c:pt idx="44">
                  <c:v>0.45121558781247578</c:v>
                </c:pt>
                <c:pt idx="45">
                  <c:v>1.8271268059732391</c:v>
                </c:pt>
                <c:pt idx="46">
                  <c:v>0.74019730521831661</c:v>
                </c:pt>
                <c:pt idx="47">
                  <c:v>0.72826458880444989</c:v>
                </c:pt>
                <c:pt idx="48">
                  <c:v>0.75431266261730345</c:v>
                </c:pt>
                <c:pt idx="49">
                  <c:v>0.82174983059521767</c:v>
                </c:pt>
                <c:pt idx="50">
                  <c:v>1.797864644625224</c:v>
                </c:pt>
                <c:pt idx="51">
                  <c:v>0.45018204099033032</c:v>
                </c:pt>
                <c:pt idx="52">
                  <c:v>0.45089505922514939</c:v>
                </c:pt>
                <c:pt idx="53">
                  <c:v>1.831759851402603</c:v>
                </c:pt>
                <c:pt idx="54">
                  <c:v>0.74128327280050144</c:v>
                </c:pt>
                <c:pt idx="55">
                  <c:v>0.73299913100199776</c:v>
                </c:pt>
                <c:pt idx="56">
                  <c:v>0.76220086799003184</c:v>
                </c:pt>
                <c:pt idx="57">
                  <c:v>0.82090555499307816</c:v>
                </c:pt>
                <c:pt idx="58">
                  <c:v>1.7832442648010329</c:v>
                </c:pt>
                <c:pt idx="59">
                  <c:v>0.4585981974028982</c:v>
                </c:pt>
                <c:pt idx="60">
                  <c:v>0.45607918322784818</c:v>
                </c:pt>
                <c:pt idx="61">
                  <c:v>1.813639054005034</c:v>
                </c:pt>
                <c:pt idx="62">
                  <c:v>0.73782038142671813</c:v>
                </c:pt>
                <c:pt idx="63">
                  <c:v>0.73368585337884729</c:v>
                </c:pt>
                <c:pt idx="64">
                  <c:v>0.30627765122335399</c:v>
                </c:pt>
                <c:pt idx="65">
                  <c:v>0.39096493379911401</c:v>
                </c:pt>
                <c:pt idx="66">
                  <c:v>0.40299447482684619</c:v>
                </c:pt>
                <c:pt idx="67">
                  <c:v>0.30189079160336407</c:v>
                </c:pt>
                <c:pt idx="68">
                  <c:v>0.30315308220451698</c:v>
                </c:pt>
                <c:pt idx="69">
                  <c:v>0.39600296496646481</c:v>
                </c:pt>
                <c:pt idx="70">
                  <c:v>0.38766988281859083</c:v>
                </c:pt>
                <c:pt idx="71">
                  <c:v>0.30001685679890222</c:v>
                </c:pt>
                <c:pt idx="72">
                  <c:v>0.28981445300159969</c:v>
                </c:pt>
                <c:pt idx="73">
                  <c:v>0.51529693058691917</c:v>
                </c:pt>
                <c:pt idx="74">
                  <c:v>0.48869934140238908</c:v>
                </c:pt>
                <c:pt idx="75">
                  <c:v>0.30459174778079612</c:v>
                </c:pt>
                <c:pt idx="76">
                  <c:v>0.29117110759252679</c:v>
                </c:pt>
                <c:pt idx="77">
                  <c:v>0.49894700220320382</c:v>
                </c:pt>
                <c:pt idx="78">
                  <c:v>0.49486878842581061</c:v>
                </c:pt>
                <c:pt idx="79">
                  <c:v>0.29516493659466497</c:v>
                </c:pt>
                <c:pt idx="80">
                  <c:v>0.50835011859890078</c:v>
                </c:pt>
                <c:pt idx="81">
                  <c:v>0.32376679220469662</c:v>
                </c:pt>
                <c:pt idx="82">
                  <c:v>0.32325406759046021</c:v>
                </c:pt>
                <c:pt idx="83">
                  <c:v>0.51625658920966089</c:v>
                </c:pt>
                <c:pt idx="84">
                  <c:v>0.50987868603551756</c:v>
                </c:pt>
                <c:pt idx="85">
                  <c:v>0.32078622358385472</c:v>
                </c:pt>
                <c:pt idx="86">
                  <c:v>0.32579447680618612</c:v>
                </c:pt>
                <c:pt idx="87">
                  <c:v>0.51856977519346403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16-4661-A6F3-70A554D01C85}"/>
            </c:ext>
          </c:extLst>
        </c:ser>
        <c:ser>
          <c:idx val="7"/>
          <c:order val="3"/>
          <c:tx>
            <c:strRef>
              <c:f>'Pure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Decorrelation'!$AS$3:$AS$290</c:f>
              <c:numCache>
                <c:formatCode>General</c:formatCode>
                <c:ptCount val="288"/>
                <c:pt idx="0">
                  <c:v>0.31074072076007719</c:v>
                </c:pt>
                <c:pt idx="1">
                  <c:v>0.48265040082624178</c:v>
                </c:pt>
                <c:pt idx="2">
                  <c:v>0.39327462505316357</c:v>
                </c:pt>
                <c:pt idx="3">
                  <c:v>0.3315651918528601</c:v>
                </c:pt>
                <c:pt idx="4">
                  <c:v>0.30070660480996592</c:v>
                </c:pt>
                <c:pt idx="5">
                  <c:v>0.4558732811594382</c:v>
                </c:pt>
                <c:pt idx="6">
                  <c:v>0.4201824788353406</c:v>
                </c:pt>
                <c:pt idx="7">
                  <c:v>0.36151718575274572</c:v>
                </c:pt>
                <c:pt idx="8">
                  <c:v>0.28133149441564448</c:v>
                </c:pt>
                <c:pt idx="9">
                  <c:v>0.30246786122443148</c:v>
                </c:pt>
                <c:pt idx="10">
                  <c:v>0.29666772184427831</c:v>
                </c:pt>
                <c:pt idx="11">
                  <c:v>0.28808099679881699</c:v>
                </c:pt>
                <c:pt idx="12">
                  <c:v>0.2917119980091229</c:v>
                </c:pt>
                <c:pt idx="13">
                  <c:v>0.30636405030963942</c:v>
                </c:pt>
                <c:pt idx="14">
                  <c:v>0.29753088735742489</c:v>
                </c:pt>
                <c:pt idx="15">
                  <c:v>0.29365085478639219</c:v>
                </c:pt>
                <c:pt idx="16">
                  <c:v>0.32358115556417028</c:v>
                </c:pt>
                <c:pt idx="17">
                  <c:v>0.41083318307064481</c:v>
                </c:pt>
                <c:pt idx="18">
                  <c:v>0.45328863882459702</c:v>
                </c:pt>
                <c:pt idx="19">
                  <c:v>0.33686603520764041</c:v>
                </c:pt>
                <c:pt idx="20">
                  <c:v>0.28314682757481929</c:v>
                </c:pt>
                <c:pt idx="21">
                  <c:v>0.29511988314334298</c:v>
                </c:pt>
                <c:pt idx="22">
                  <c:v>0.29451718798372889</c:v>
                </c:pt>
                <c:pt idx="23">
                  <c:v>0.28300907602533693</c:v>
                </c:pt>
                <c:pt idx="24">
                  <c:v>0.28654249258106568</c:v>
                </c:pt>
                <c:pt idx="25">
                  <c:v>0.30513257998973131</c:v>
                </c:pt>
                <c:pt idx="26">
                  <c:v>0.30001248520566148</c:v>
                </c:pt>
                <c:pt idx="27">
                  <c:v>0.2918344111763872</c:v>
                </c:pt>
                <c:pt idx="28">
                  <c:v>0.29219792080111801</c:v>
                </c:pt>
                <c:pt idx="29">
                  <c:v>0.2919838858069852</c:v>
                </c:pt>
                <c:pt idx="30">
                  <c:v>0.2949810303980484</c:v>
                </c:pt>
                <c:pt idx="31">
                  <c:v>0.28328632075572391</c:v>
                </c:pt>
                <c:pt idx="32">
                  <c:v>0.56681839234661313</c:v>
                </c:pt>
                <c:pt idx="33">
                  <c:v>0.56374775756848972</c:v>
                </c:pt>
                <c:pt idx="34">
                  <c:v>0.5966856174753048</c:v>
                </c:pt>
                <c:pt idx="35">
                  <c:v>0.48307126736035572</c:v>
                </c:pt>
                <c:pt idx="36">
                  <c:v>0.48479522975394501</c:v>
                </c:pt>
                <c:pt idx="37">
                  <c:v>0.58631520314374941</c:v>
                </c:pt>
                <c:pt idx="38">
                  <c:v>0.56396384189138193</c:v>
                </c:pt>
                <c:pt idx="39">
                  <c:v>0.56382255222415556</c:v>
                </c:pt>
                <c:pt idx="40">
                  <c:v>0.56876271800138056</c:v>
                </c:pt>
                <c:pt idx="41">
                  <c:v>0.55963072180747986</c:v>
                </c:pt>
                <c:pt idx="42">
                  <c:v>0.58714385242201383</c:v>
                </c:pt>
                <c:pt idx="43">
                  <c:v>0.48064498581225051</c:v>
                </c:pt>
                <c:pt idx="44">
                  <c:v>0.47605915078893302</c:v>
                </c:pt>
                <c:pt idx="45">
                  <c:v>0.58545747079188004</c:v>
                </c:pt>
                <c:pt idx="46">
                  <c:v>0.56236638815607876</c:v>
                </c:pt>
                <c:pt idx="47">
                  <c:v>0.56414392594015228</c:v>
                </c:pt>
                <c:pt idx="48">
                  <c:v>0.566202217375394</c:v>
                </c:pt>
                <c:pt idx="49">
                  <c:v>0.56490410257829349</c:v>
                </c:pt>
                <c:pt idx="50">
                  <c:v>0.58884928103070711</c:v>
                </c:pt>
                <c:pt idx="51">
                  <c:v>0.47684221836971119</c:v>
                </c:pt>
                <c:pt idx="52">
                  <c:v>0.48103846181184051</c:v>
                </c:pt>
                <c:pt idx="53">
                  <c:v>0.59117778039071711</c:v>
                </c:pt>
                <c:pt idx="54">
                  <c:v>0.56541028318461029</c:v>
                </c:pt>
                <c:pt idx="55">
                  <c:v>0.56678449165774514</c:v>
                </c:pt>
                <c:pt idx="56">
                  <c:v>0.56634597775992002</c:v>
                </c:pt>
                <c:pt idx="57">
                  <c:v>0.564604097022675</c:v>
                </c:pt>
                <c:pt idx="58">
                  <c:v>0.59365084843011573</c:v>
                </c:pt>
                <c:pt idx="59">
                  <c:v>0.48753133859718217</c:v>
                </c:pt>
                <c:pt idx="60">
                  <c:v>0.48089312936645001</c:v>
                </c:pt>
                <c:pt idx="61">
                  <c:v>0.5958052731817588</c:v>
                </c:pt>
                <c:pt idx="62">
                  <c:v>0.5573108685901389</c:v>
                </c:pt>
                <c:pt idx="63">
                  <c:v>0.56249785601394253</c:v>
                </c:pt>
                <c:pt idx="64">
                  <c:v>0.28907813838450241</c:v>
                </c:pt>
                <c:pt idx="65">
                  <c:v>0.30260089699877418</c:v>
                </c:pt>
                <c:pt idx="66">
                  <c:v>0.30350900840712708</c:v>
                </c:pt>
                <c:pt idx="67">
                  <c:v>0.29358736278954889</c:v>
                </c:pt>
                <c:pt idx="68">
                  <c:v>0.28442303221672771</c:v>
                </c:pt>
                <c:pt idx="69">
                  <c:v>0.30326382818166159</c:v>
                </c:pt>
                <c:pt idx="70">
                  <c:v>0.30387806199723849</c:v>
                </c:pt>
                <c:pt idx="71">
                  <c:v>0.2915116991731338</c:v>
                </c:pt>
                <c:pt idx="72">
                  <c:v>0.29275986703578383</c:v>
                </c:pt>
                <c:pt idx="73">
                  <c:v>0.31398133463226258</c:v>
                </c:pt>
                <c:pt idx="74">
                  <c:v>0.303322937421035</c:v>
                </c:pt>
                <c:pt idx="75">
                  <c:v>0.30731445606797941</c:v>
                </c:pt>
                <c:pt idx="76">
                  <c:v>0.29309889803407713</c:v>
                </c:pt>
                <c:pt idx="77">
                  <c:v>0.31146886168280619</c:v>
                </c:pt>
                <c:pt idx="78">
                  <c:v>0.31650980580598109</c:v>
                </c:pt>
                <c:pt idx="79">
                  <c:v>0.29470698436489318</c:v>
                </c:pt>
                <c:pt idx="80">
                  <c:v>0.30991935502970591</c:v>
                </c:pt>
                <c:pt idx="81">
                  <c:v>0.2959439920610748</c:v>
                </c:pt>
                <c:pt idx="82">
                  <c:v>0.29556624003453169</c:v>
                </c:pt>
                <c:pt idx="83">
                  <c:v>0.31599202180514108</c:v>
                </c:pt>
                <c:pt idx="84">
                  <c:v>0.30917967003770169</c:v>
                </c:pt>
                <c:pt idx="85">
                  <c:v>0.29337242438923561</c:v>
                </c:pt>
                <c:pt idx="86">
                  <c:v>0.29754915398079901</c:v>
                </c:pt>
                <c:pt idx="87">
                  <c:v>0.31255670359823851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016-4661-A6F3-70A554D01C85}"/>
            </c:ext>
          </c:extLst>
        </c:ser>
        <c:ser>
          <c:idx val="9"/>
          <c:order val="4"/>
          <c:tx>
            <c:strRef>
              <c:f>'Pure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Decorrelation'!$AU$3:$AU$290</c:f>
              <c:numCache>
                <c:formatCode>General</c:formatCode>
                <c:ptCount val="288"/>
                <c:pt idx="0">
                  <c:v>0.55589468681719156</c:v>
                </c:pt>
                <c:pt idx="1">
                  <c:v>1.6286012608208691</c:v>
                </c:pt>
                <c:pt idx="2">
                  <c:v>1.6362344889901581</c:v>
                </c:pt>
                <c:pt idx="3">
                  <c:v>0.57231962600490083</c:v>
                </c:pt>
                <c:pt idx="4">
                  <c:v>0.54933502799831335</c:v>
                </c:pt>
                <c:pt idx="5">
                  <c:v>1.616155293025076</c:v>
                </c:pt>
                <c:pt idx="6">
                  <c:v>1.6281561087816949</c:v>
                </c:pt>
                <c:pt idx="7">
                  <c:v>0.57014390822732819</c:v>
                </c:pt>
                <c:pt idx="8">
                  <c:v>0.55168265340616929</c:v>
                </c:pt>
                <c:pt idx="9">
                  <c:v>1.5479803499649281</c:v>
                </c:pt>
                <c:pt idx="10">
                  <c:v>1.559088509390131</c:v>
                </c:pt>
                <c:pt idx="11">
                  <c:v>0.55796522838063534</c:v>
                </c:pt>
                <c:pt idx="12">
                  <c:v>0.55383243121905257</c:v>
                </c:pt>
                <c:pt idx="13">
                  <c:v>1.55585975459544</c:v>
                </c:pt>
                <c:pt idx="14">
                  <c:v>1.5615028584026731</c:v>
                </c:pt>
                <c:pt idx="15">
                  <c:v>0.57183158536208789</c:v>
                </c:pt>
                <c:pt idx="16">
                  <c:v>0.59097045579692353</c:v>
                </c:pt>
                <c:pt idx="17">
                  <c:v>1.547372176032513</c:v>
                </c:pt>
                <c:pt idx="18">
                  <c:v>1.5881185319973159</c:v>
                </c:pt>
                <c:pt idx="19">
                  <c:v>0.56924961720360445</c:v>
                </c:pt>
                <c:pt idx="20">
                  <c:v>0.57758715882664546</c:v>
                </c:pt>
                <c:pt idx="21">
                  <c:v>1.481248473818414</c:v>
                </c:pt>
                <c:pt idx="22">
                  <c:v>1.5080146525986491</c:v>
                </c:pt>
                <c:pt idx="23">
                  <c:v>0.56930143964709712</c:v>
                </c:pt>
                <c:pt idx="24">
                  <c:v>0.56569799097487705</c:v>
                </c:pt>
                <c:pt idx="25">
                  <c:v>1.5021567380288621</c:v>
                </c:pt>
                <c:pt idx="26">
                  <c:v>1.5674816317972731</c:v>
                </c:pt>
                <c:pt idx="27">
                  <c:v>0.56361375519772994</c:v>
                </c:pt>
                <c:pt idx="28">
                  <c:v>0.57084777738200498</c:v>
                </c:pt>
                <c:pt idx="29">
                  <c:v>1.4671786003978919</c:v>
                </c:pt>
                <c:pt idx="30">
                  <c:v>1.5097192416084</c:v>
                </c:pt>
                <c:pt idx="31">
                  <c:v>0.56330584981478748</c:v>
                </c:pt>
                <c:pt idx="32">
                  <c:v>1.813806252810173</c:v>
                </c:pt>
                <c:pt idx="33">
                  <c:v>1.774169734551106</c:v>
                </c:pt>
                <c:pt idx="34">
                  <c:v>19.230491385981441</c:v>
                </c:pt>
                <c:pt idx="35">
                  <c:v>0.85219483257969841</c:v>
                </c:pt>
                <c:pt idx="36">
                  <c:v>0.87588566818740221</c:v>
                </c:pt>
                <c:pt idx="37">
                  <c:v>18.584355652995871</c:v>
                </c:pt>
                <c:pt idx="38">
                  <c:v>1.72229469420854</c:v>
                </c:pt>
                <c:pt idx="39">
                  <c:v>1.786602917988785</c:v>
                </c:pt>
                <c:pt idx="40">
                  <c:v>1.804556609399151</c:v>
                </c:pt>
                <c:pt idx="41">
                  <c:v>1.7320844844332901</c:v>
                </c:pt>
                <c:pt idx="42">
                  <c:v>19.25611441538204</c:v>
                </c:pt>
                <c:pt idx="43">
                  <c:v>0.8030605738167651</c:v>
                </c:pt>
                <c:pt idx="44">
                  <c:v>0.82494887920329352</c:v>
                </c:pt>
                <c:pt idx="45">
                  <c:v>18.872499392204919</c:v>
                </c:pt>
                <c:pt idx="46">
                  <c:v>1.6619294386240651</c:v>
                </c:pt>
                <c:pt idx="47">
                  <c:v>1.7223471642239021</c:v>
                </c:pt>
                <c:pt idx="48">
                  <c:v>1.752360562398098</c:v>
                </c:pt>
                <c:pt idx="49">
                  <c:v>1.7149925552075731</c:v>
                </c:pt>
                <c:pt idx="50">
                  <c:v>18.838299349974839</c:v>
                </c:pt>
                <c:pt idx="51">
                  <c:v>0.7952375609776936</c:v>
                </c:pt>
                <c:pt idx="52">
                  <c:v>0.82927272102097049</c:v>
                </c:pt>
                <c:pt idx="53">
                  <c:v>18.42088377799373</c:v>
                </c:pt>
                <c:pt idx="54">
                  <c:v>1.6604242334025909</c:v>
                </c:pt>
                <c:pt idx="55">
                  <c:v>1.743123351200484</c:v>
                </c:pt>
                <c:pt idx="56">
                  <c:v>1.793988367228303</c:v>
                </c:pt>
                <c:pt idx="57">
                  <c:v>1.7715842557838191</c:v>
                </c:pt>
                <c:pt idx="58">
                  <c:v>19.220952306990512</c:v>
                </c:pt>
                <c:pt idx="59">
                  <c:v>0.80873771181795751</c:v>
                </c:pt>
                <c:pt idx="60">
                  <c:v>0.8336549279978499</c:v>
                </c:pt>
                <c:pt idx="61">
                  <c:v>18.523311822977849</c:v>
                </c:pt>
                <c:pt idx="62">
                  <c:v>1.673570635414217</c:v>
                </c:pt>
                <c:pt idx="63">
                  <c:v>1.7504608191782609</c:v>
                </c:pt>
                <c:pt idx="64">
                  <c:v>0.54310073577798901</c:v>
                </c:pt>
                <c:pt idx="65">
                  <c:v>1.6109219893929549</c:v>
                </c:pt>
                <c:pt idx="66">
                  <c:v>1.561943211604375</c:v>
                </c:pt>
                <c:pt idx="67">
                  <c:v>0.5440793408080935</c:v>
                </c:pt>
                <c:pt idx="68">
                  <c:v>0.53731827319134029</c:v>
                </c:pt>
                <c:pt idx="69">
                  <c:v>1.5942061241948979</c:v>
                </c:pt>
                <c:pt idx="70">
                  <c:v>1.560846182366368</c:v>
                </c:pt>
                <c:pt idx="71">
                  <c:v>0.53751109619624915</c:v>
                </c:pt>
                <c:pt idx="72">
                  <c:v>0.44033597358502452</c:v>
                </c:pt>
                <c:pt idx="73">
                  <c:v>2.3541173002333382</c:v>
                </c:pt>
                <c:pt idx="74">
                  <c:v>2.3410997702041638</c:v>
                </c:pt>
                <c:pt idx="75">
                  <c:v>0.43331856478471309</c:v>
                </c:pt>
                <c:pt idx="76">
                  <c:v>0.43656202518614012</c:v>
                </c:pt>
                <c:pt idx="77">
                  <c:v>2.3540546086034739</c:v>
                </c:pt>
                <c:pt idx="78">
                  <c:v>2.353240886016283</c:v>
                </c:pt>
                <c:pt idx="79">
                  <c:v>0.42504790199454873</c:v>
                </c:pt>
                <c:pt idx="80">
                  <c:v>2.233705609617755</c:v>
                </c:pt>
                <c:pt idx="81">
                  <c:v>0.46677035117754712</c:v>
                </c:pt>
                <c:pt idx="82">
                  <c:v>0.46561905982671298</c:v>
                </c:pt>
                <c:pt idx="83">
                  <c:v>2.2361268116161228</c:v>
                </c:pt>
                <c:pt idx="84">
                  <c:v>2.1827027370105498</c:v>
                </c:pt>
                <c:pt idx="85">
                  <c:v>0.459667624195572</c:v>
                </c:pt>
                <c:pt idx="86">
                  <c:v>0.46341362982057033</c:v>
                </c:pt>
                <c:pt idx="87">
                  <c:v>2.1368226436199622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016-4661-A6F3-70A554D01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Decorrelation'!$N$978:$S$978</c:f>
              <c:numCache>
                <c:formatCode>0%</c:formatCode>
                <c:ptCount val="6"/>
                <c:pt idx="0">
                  <c:v>-3.3348491620446894</c:v>
                </c:pt>
                <c:pt idx="1">
                  <c:v>-3.3369249274831945</c:v>
                </c:pt>
                <c:pt idx="2">
                  <c:v>-6.0141657193191893</c:v>
                </c:pt>
                <c:pt idx="3">
                  <c:v>-3.641165548293043</c:v>
                </c:pt>
                <c:pt idx="4">
                  <c:v>-10.641662642145587</c:v>
                </c:pt>
                <c:pt idx="5">
                  <c:v>-2.2187267849876169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C-45D9-8E40-D2BB269E28BF}"/>
            </c:ext>
          </c:extLst>
        </c:ser>
        <c:ser>
          <c:idx val="2"/>
          <c:order val="1"/>
          <c:tx>
            <c:strRef>
              <c:f>'Pure Decorrelation'!$M$977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Decorrelation'!$N$977:$S$977</c:f>
              <c:numCache>
                <c:formatCode>0%</c:formatCode>
                <c:ptCount val="6"/>
                <c:pt idx="0">
                  <c:v>0.89842884831996539</c:v>
                </c:pt>
                <c:pt idx="1">
                  <c:v>0.89841061856112536</c:v>
                </c:pt>
                <c:pt idx="2">
                  <c:v>0.95128135108159162</c:v>
                </c:pt>
                <c:pt idx="3">
                  <c:v>0.97319511438236606</c:v>
                </c:pt>
                <c:pt idx="4">
                  <c:v>0.65016842764130578</c:v>
                </c:pt>
                <c:pt idx="5">
                  <c:v>0.95307496364866851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2C-45D9-8E40-D2BB269E28BF}"/>
            </c:ext>
          </c:extLst>
        </c:ser>
        <c:ser>
          <c:idx val="3"/>
          <c:order val="2"/>
          <c:tx>
            <c:strRef>
              <c:f>'Pure Decorrelation'!$M$975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Decorrelation'!$N$975:$S$975</c:f>
              <c:numCache>
                <c:formatCode>0%</c:formatCode>
                <c:ptCount val="6"/>
                <c:pt idx="0">
                  <c:v>0.86660787443668785</c:v>
                </c:pt>
                <c:pt idx="1">
                  <c:v>0.86676668032878301</c:v>
                </c:pt>
                <c:pt idx="2">
                  <c:v>0.9322324630611164</c:v>
                </c:pt>
                <c:pt idx="3">
                  <c:v>0.93526751440145284</c:v>
                </c:pt>
                <c:pt idx="4">
                  <c:v>0.69267434040884668</c:v>
                </c:pt>
                <c:pt idx="5">
                  <c:v>0.9375388608419073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2C-45D9-8E40-D2BB269E28BF}"/>
            </c:ext>
          </c:extLst>
        </c:ser>
        <c:ser>
          <c:idx val="1"/>
          <c:order val="3"/>
          <c:tx>
            <c:strRef>
              <c:f>'Pure Decorrelation'!$M$974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Decorrelation'!$N$974:$S$974</c:f>
              <c:numCache>
                <c:formatCode>0%</c:formatCode>
                <c:ptCount val="6"/>
                <c:pt idx="0">
                  <c:v>0.86660787443668785</c:v>
                </c:pt>
                <c:pt idx="1">
                  <c:v>0.86676668032878301</c:v>
                </c:pt>
                <c:pt idx="2">
                  <c:v>0.9322324630611164</c:v>
                </c:pt>
                <c:pt idx="3">
                  <c:v>0.93526751440145284</c:v>
                </c:pt>
                <c:pt idx="4">
                  <c:v>0.69267434040884668</c:v>
                </c:pt>
                <c:pt idx="5">
                  <c:v>0.9375388608419073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2C-45D9-8E40-D2BB269E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Decorrelation'!$V$978:$AA$978</c:f>
              <c:numCache>
                <c:formatCode>0%</c:formatCode>
                <c:ptCount val="6"/>
                <c:pt idx="0">
                  <c:v>-3.3390963869816446</c:v>
                </c:pt>
                <c:pt idx="1">
                  <c:v>-3.2936438929200618</c:v>
                </c:pt>
                <c:pt idx="2">
                  <c:v>-5.9018239089806563</c:v>
                </c:pt>
                <c:pt idx="3">
                  <c:v>-2.2898972134656299</c:v>
                </c:pt>
                <c:pt idx="4">
                  <c:v>-1.7336100901126643</c:v>
                </c:pt>
                <c:pt idx="5">
                  <c:v>-7.9291196360862219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6-4396-BCF8-6A23977AC676}"/>
            </c:ext>
          </c:extLst>
        </c:ser>
        <c:ser>
          <c:idx val="2"/>
          <c:order val="1"/>
          <c:tx>
            <c:strRef>
              <c:f>'Pure Decorrelation'!$U$977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Decorrelation'!$V$977:$AA$977</c:f>
              <c:numCache>
                <c:formatCode>0%</c:formatCode>
                <c:ptCount val="6"/>
                <c:pt idx="0">
                  <c:v>0.81401119586143067</c:v>
                </c:pt>
                <c:pt idx="1">
                  <c:v>0.81836225962531972</c:v>
                </c:pt>
                <c:pt idx="2">
                  <c:v>0.83723100330695654</c:v>
                </c:pt>
                <c:pt idx="3">
                  <c:v>0.87134247610672899</c:v>
                </c:pt>
                <c:pt idx="4">
                  <c:v>0.79467308308367945</c:v>
                </c:pt>
                <c:pt idx="5">
                  <c:v>0.66308529504122982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C6-4396-BCF8-6A23977AC676}"/>
            </c:ext>
          </c:extLst>
        </c:ser>
        <c:ser>
          <c:idx val="3"/>
          <c:order val="2"/>
          <c:tx>
            <c:strRef>
              <c:f>'Pure Decorrelation'!$U$975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Decorrelation'!$V$975:$AA$975</c:f>
              <c:numCache>
                <c:formatCode>0%</c:formatCode>
                <c:ptCount val="6"/>
                <c:pt idx="0">
                  <c:v>0.81705036151741339</c:v>
                </c:pt>
                <c:pt idx="1">
                  <c:v>0.82910573212838701</c:v>
                </c:pt>
                <c:pt idx="2">
                  <c:v>0.87298512914283377</c:v>
                </c:pt>
                <c:pt idx="3">
                  <c:v>0.88161321254119152</c:v>
                </c:pt>
                <c:pt idx="4">
                  <c:v>0.80060453224034733</c:v>
                </c:pt>
                <c:pt idx="5">
                  <c:v>0.75122461817299391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C6-4396-BCF8-6A23977AC676}"/>
            </c:ext>
          </c:extLst>
        </c:ser>
        <c:ser>
          <c:idx val="1"/>
          <c:order val="3"/>
          <c:tx>
            <c:strRef>
              <c:f>'Pure Decorrelation'!$U$974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Decorrelation'!$V$974:$AA$974</c:f>
              <c:numCache>
                <c:formatCode>0%</c:formatCode>
                <c:ptCount val="6"/>
                <c:pt idx="0">
                  <c:v>0.81705036151741339</c:v>
                </c:pt>
                <c:pt idx="1">
                  <c:v>0.82910573212838701</c:v>
                </c:pt>
                <c:pt idx="2">
                  <c:v>0.87298512914283377</c:v>
                </c:pt>
                <c:pt idx="3">
                  <c:v>0.88161321254119152</c:v>
                </c:pt>
                <c:pt idx="4">
                  <c:v>0.80060453224034733</c:v>
                </c:pt>
                <c:pt idx="5">
                  <c:v>0.75122461817299391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C6-4396-BCF8-6A23977AC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Decorrelation'!$AD$978:$AI$978</c:f>
              <c:numCache>
                <c:formatCode>0%</c:formatCode>
                <c:ptCount val="6"/>
                <c:pt idx="0">
                  <c:v>-0.54688632351487176</c:v>
                </c:pt>
                <c:pt idx="1">
                  <c:v>-0.47013990294183583</c:v>
                </c:pt>
                <c:pt idx="2">
                  <c:v>-1.5854064356863531</c:v>
                </c:pt>
                <c:pt idx="3">
                  <c:v>-0.35381320366831637</c:v>
                </c:pt>
                <c:pt idx="4">
                  <c:v>2.2883398218727886E-2</c:v>
                </c:pt>
                <c:pt idx="5">
                  <c:v>-4.2226689804646096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4-4E9F-86B0-7B8D121F4FF9}"/>
            </c:ext>
          </c:extLst>
        </c:ser>
        <c:ser>
          <c:idx val="2"/>
          <c:order val="1"/>
          <c:tx>
            <c:strRef>
              <c:f>'Pure Decorrelation'!$AC$977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Decorrelation'!$AD$977:$AI$977</c:f>
              <c:numCache>
                <c:formatCode>0%</c:formatCode>
                <c:ptCount val="6"/>
                <c:pt idx="0">
                  <c:v>0.9181907284097115</c:v>
                </c:pt>
                <c:pt idx="1">
                  <c:v>0.9221041789097244</c:v>
                </c:pt>
                <c:pt idx="2">
                  <c:v>0.91782821427137262</c:v>
                </c:pt>
                <c:pt idx="3">
                  <c:v>0.92996280620743299</c:v>
                </c:pt>
                <c:pt idx="4">
                  <c:v>0.93682526838673208</c:v>
                </c:pt>
                <c:pt idx="5">
                  <c:v>0.86351642209902035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C4-4E9F-86B0-7B8D121F4FF9}"/>
            </c:ext>
          </c:extLst>
        </c:ser>
        <c:ser>
          <c:idx val="3"/>
          <c:order val="2"/>
          <c:tx>
            <c:strRef>
              <c:f>'Pure Decorrelation'!$AC$975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Decorrelation'!$AD$975:$AI$975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0.92994967540633744</c:v>
                </c:pt>
                <c:pt idx="2">
                  <c:v>0.93836602597545415</c:v>
                </c:pt>
                <c:pt idx="3">
                  <c:v>0.94160890559572208</c:v>
                </c:pt>
                <c:pt idx="4">
                  <c:v>0.95332969520285726</c:v>
                </c:pt>
                <c:pt idx="5">
                  <c:v>0.88390513581272567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C4-4E9F-86B0-7B8D121F4FF9}"/>
            </c:ext>
          </c:extLst>
        </c:ser>
        <c:ser>
          <c:idx val="1"/>
          <c:order val="3"/>
          <c:tx>
            <c:strRef>
              <c:f>'Pure Decorrelation'!$AC$974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Decorrelation'!$AD$974:$AI$974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0.92994967540633744</c:v>
                </c:pt>
                <c:pt idx="2">
                  <c:v>0.93836602597545415</c:v>
                </c:pt>
                <c:pt idx="3">
                  <c:v>0.94160890559572208</c:v>
                </c:pt>
                <c:pt idx="4">
                  <c:v>0.95332969520285726</c:v>
                </c:pt>
                <c:pt idx="5">
                  <c:v>0.88390513581272567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C4-4E9F-86B0-7B8D121F4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Decorrelation'!$N$979:$S$979</c:f>
              <c:numCache>
                <c:formatCode>0%</c:formatCode>
                <c:ptCount val="6"/>
                <c:pt idx="0">
                  <c:v>0.90475069252258322</c:v>
                </c:pt>
                <c:pt idx="1">
                  <c:v>0.90473069527054828</c:v>
                </c:pt>
                <c:pt idx="2">
                  <c:v>0.95590875333185299</c:v>
                </c:pt>
                <c:pt idx="3">
                  <c:v>0.97500821660882808</c:v>
                </c:pt>
                <c:pt idx="4">
                  <c:v>0.6777978626984249</c:v>
                </c:pt>
                <c:pt idx="5">
                  <c:v>0.95592629558604558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7-4D95-A14D-22B2FFDDD80D}"/>
            </c:ext>
          </c:extLst>
        </c:ser>
        <c:ser>
          <c:idx val="0"/>
          <c:order val="1"/>
          <c:tx>
            <c:strRef>
              <c:f>'Pure Decorrelation'!$M$980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Decorrelation'!$N$980:$S$980</c:f>
              <c:numCache>
                <c:formatCode>0%</c:formatCode>
                <c:ptCount val="6"/>
                <c:pt idx="0">
                  <c:v>0.82093265713944952</c:v>
                </c:pt>
                <c:pt idx="1">
                  <c:v>0.82112715786038715</c:v>
                </c:pt>
                <c:pt idx="2">
                  <c:v>0.90434463746418592</c:v>
                </c:pt>
                <c:pt idx="3">
                  <c:v>0.89285667201903396</c:v>
                </c:pt>
                <c:pt idx="4">
                  <c:v>0.69891956876295847</c:v>
                </c:pt>
                <c:pt idx="5">
                  <c:v>0.91775683304345868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67-4D95-A14D-22B2FFDDD80D}"/>
            </c:ext>
          </c:extLst>
        </c:ser>
        <c:ser>
          <c:idx val="2"/>
          <c:order val="2"/>
          <c:tx>
            <c:strRef>
              <c:f>'Pure Decorrelation'!$M$981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Decorrelation'!$N$981:$S$981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67-4D95-A14D-22B2FFDDD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Decorrelation'!$V$979:$AA$979</c:f>
              <c:numCache>
                <c:formatCode>0%</c:formatCode>
                <c:ptCount val="6"/>
                <c:pt idx="0">
                  <c:v>0.82963789591809056</c:v>
                </c:pt>
                <c:pt idx="1">
                  <c:v>0.83649563976520147</c:v>
                </c:pt>
                <c:pt idx="2">
                  <c:v>0.86581366954128292</c:v>
                </c:pt>
                <c:pt idx="3">
                  <c:v>0.88835405198093087</c:v>
                </c:pt>
                <c:pt idx="4">
                  <c:v>0.84443690259454407</c:v>
                </c:pt>
                <c:pt idx="5">
                  <c:v>0.70670561522100495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C-413D-9E8E-9B7418FB06B2}"/>
            </c:ext>
          </c:extLst>
        </c:ser>
        <c:ser>
          <c:idx val="0"/>
          <c:order val="1"/>
          <c:tx>
            <c:strRef>
              <c:f>'Pure Decorrelation'!$U$980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Decorrelation'!$V$980:$AA$980</c:f>
              <c:numCache>
                <c:formatCode>0%</c:formatCode>
                <c:ptCount val="6"/>
                <c:pt idx="0">
                  <c:v>0.80185557594538492</c:v>
                </c:pt>
                <c:pt idx="1">
                  <c:v>0.80942461538027199</c:v>
                </c:pt>
                <c:pt idx="2">
                  <c:v>0.87328900425013534</c:v>
                </c:pt>
                <c:pt idx="3">
                  <c:v>0.86597235655201532</c:v>
                </c:pt>
                <c:pt idx="4">
                  <c:v>0.75997267270603475</c:v>
                </c:pt>
                <c:pt idx="5">
                  <c:v>0.77173171066607482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AC-413D-9E8E-9B7418FB06B2}"/>
            </c:ext>
          </c:extLst>
        </c:ser>
        <c:ser>
          <c:idx val="2"/>
          <c:order val="2"/>
          <c:tx>
            <c:strRef>
              <c:f>'Pure Decorrelation'!$U$981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Decorrelation'!$V$981:$AA$981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AC-413D-9E8E-9B7418FB0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Decorrelation'!$AD$979:$AI$979</c:f>
              <c:numCache>
                <c:formatCode>0%</c:formatCode>
                <c:ptCount val="6"/>
                <c:pt idx="0">
                  <c:v>0.92659164369275671</c:v>
                </c:pt>
                <c:pt idx="1">
                  <c:v>0.93017440741724811</c:v>
                </c:pt>
                <c:pt idx="2">
                  <c:v>0.93247193980640641</c:v>
                </c:pt>
                <c:pt idx="3">
                  <c:v>0.94023333443684676</c:v>
                </c:pt>
                <c:pt idx="4">
                  <c:v>0.94539517806190143</c:v>
                </c:pt>
                <c:pt idx="5">
                  <c:v>0.89718124303835844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1-4F71-AA85-38FD431A22A7}"/>
            </c:ext>
          </c:extLst>
        </c:ser>
        <c:ser>
          <c:idx val="0"/>
          <c:order val="1"/>
          <c:tx>
            <c:strRef>
              <c:f>'Pure Decorrelation'!$AC$980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Decorrelation'!$AD$980:$AI$980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0.92767335410871443</c:v>
                </c:pt>
                <c:pt idx="2">
                  <c:v>0.9413739179689089</c:v>
                </c:pt>
                <c:pt idx="3">
                  <c:v>0.94280920624583509</c:v>
                </c:pt>
                <c:pt idx="4">
                  <c:v>0.95934801006011661</c:v>
                </c:pt>
                <c:pt idx="5">
                  <c:v>0.87230075144319374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01-4F71-AA85-38FD431A22A7}"/>
            </c:ext>
          </c:extLst>
        </c:ser>
        <c:ser>
          <c:idx val="2"/>
          <c:order val="2"/>
          <c:tx>
            <c:strRef>
              <c:f>'Pure Decorrelation'!$AC$981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Decorrelation'!$AD$981:$AI$981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01-4F71-AA85-38FD431A2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8D-4C0E-8475-D50E72293DC1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8D-4C0E-8475-D50E72293D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Decorrelation'!$T$632:$Y$632</c:f>
              <c:numCache>
                <c:formatCode>0%</c:formatCode>
                <c:ptCount val="6"/>
                <c:pt idx="0">
                  <c:v>-4.7430086515391743</c:v>
                </c:pt>
                <c:pt idx="1">
                  <c:v>-4.5707217599060517</c:v>
                </c:pt>
                <c:pt idx="2">
                  <c:v>-8.2198175616030902</c:v>
                </c:pt>
                <c:pt idx="3">
                  <c:v>-17.302852124144518</c:v>
                </c:pt>
                <c:pt idx="4">
                  <c:v>-0.3803226793163883</c:v>
                </c:pt>
                <c:pt idx="5">
                  <c:v>-986.28668908497036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8D-4C0E-8475-D50E72293DC1}"/>
            </c:ext>
          </c:extLst>
        </c:ser>
        <c:ser>
          <c:idx val="1"/>
          <c:order val="1"/>
          <c:tx>
            <c:strRef>
              <c:f>'Pure Decorrelation'!$S$631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Decorrelation'!$T$631:$Y$631</c:f>
              <c:numCache>
                <c:formatCode>0%</c:formatCode>
                <c:ptCount val="6"/>
                <c:pt idx="0">
                  <c:v>0.80837963581594452</c:v>
                </c:pt>
                <c:pt idx="1">
                  <c:v>0.8122966604324523</c:v>
                </c:pt>
                <c:pt idx="2">
                  <c:v>0.77837357362782078</c:v>
                </c:pt>
                <c:pt idx="3">
                  <c:v>0.95218851873651622</c:v>
                </c:pt>
                <c:pt idx="4">
                  <c:v>-0.25414411213372179</c:v>
                </c:pt>
                <c:pt idx="5">
                  <c:v>0.65082040655219597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8D-4C0E-8475-D50E72293DC1}"/>
            </c:ext>
          </c:extLst>
        </c:ser>
        <c:ser>
          <c:idx val="2"/>
          <c:order val="2"/>
          <c:tx>
            <c:strRef>
              <c:f>'Pure Decorrelation'!$S$630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Decorrelation'!$T$630:$Y$630</c:f>
              <c:numCache>
                <c:formatCode>0%</c:formatCode>
                <c:ptCount val="6"/>
                <c:pt idx="0">
                  <c:v>0.81825112854738524</c:v>
                </c:pt>
                <c:pt idx="1">
                  <c:v>0.82387220986869936</c:v>
                </c:pt>
                <c:pt idx="2">
                  <c:v>0.83171942458913439</c:v>
                </c:pt>
                <c:pt idx="3">
                  <c:v>0.95561730756477337</c:v>
                </c:pt>
                <c:pt idx="4">
                  <c:v>-7.4169113804871914E-2</c:v>
                </c:pt>
                <c:pt idx="5">
                  <c:v>0.66943075649577799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8D-4C0E-8475-D50E72293DC1}"/>
            </c:ext>
          </c:extLst>
        </c:ser>
        <c:ser>
          <c:idx val="3"/>
          <c:order val="3"/>
          <c:tx>
            <c:strRef>
              <c:f>'Pure Decorrelation'!$S$633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Decorrelation'!$T$633:$Y$633</c:f>
              <c:numCache>
                <c:formatCode>0%</c:formatCode>
                <c:ptCount val="6"/>
                <c:pt idx="0">
                  <c:v>0.81208027210718092</c:v>
                </c:pt>
                <c:pt idx="1">
                  <c:v>0.81673178615968101</c:v>
                </c:pt>
                <c:pt idx="2">
                  <c:v>0.7921922790508521</c:v>
                </c:pt>
                <c:pt idx="3">
                  <c:v>0.95588328646576182</c:v>
                </c:pt>
                <c:pt idx="4">
                  <c:v>-0.24514948293211858</c:v>
                </c:pt>
                <c:pt idx="5">
                  <c:v>0.62000863322022182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8D-4C0E-8475-D50E72293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Decorrelation'!$AA$632:$AF$632</c:f>
              <c:numCache>
                <c:formatCode>0%</c:formatCode>
                <c:ptCount val="6"/>
                <c:pt idx="0">
                  <c:v>-0.70348378136076262</c:v>
                </c:pt>
                <c:pt idx="1">
                  <c:v>-0.6207099102562359</c:v>
                </c:pt>
                <c:pt idx="2">
                  <c:v>-1.6952491225660193</c:v>
                </c:pt>
                <c:pt idx="3">
                  <c:v>-4.4242921963919288</c:v>
                </c:pt>
                <c:pt idx="4">
                  <c:v>0.16178875948828944</c:v>
                </c:pt>
                <c:pt idx="5">
                  <c:v>-653.67954533377986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C-4E68-8639-4466F3D1C6A8}"/>
            </c:ext>
          </c:extLst>
        </c:ser>
        <c:ser>
          <c:idx val="1"/>
          <c:order val="1"/>
          <c:tx>
            <c:strRef>
              <c:f>'Pure Decorrelation'!$Z$631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Decorrelation'!$AA$631:$AF$631</c:f>
              <c:numCache>
                <c:formatCode>0%</c:formatCode>
                <c:ptCount val="6"/>
                <c:pt idx="0">
                  <c:v>0.91573235068508985</c:v>
                </c:pt>
                <c:pt idx="1">
                  <c:v>0.91891576969765398</c:v>
                </c:pt>
                <c:pt idx="2">
                  <c:v>0.88617596589215952</c:v>
                </c:pt>
                <c:pt idx="3">
                  <c:v>0.97305709328809509</c:v>
                </c:pt>
                <c:pt idx="4">
                  <c:v>0.24010987114548049</c:v>
                </c:pt>
                <c:pt idx="5">
                  <c:v>0.86682608751243551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1C-4E68-8639-4466F3D1C6A8}"/>
            </c:ext>
          </c:extLst>
        </c:ser>
        <c:ser>
          <c:idx val="2"/>
          <c:order val="2"/>
          <c:tx>
            <c:strRef>
              <c:f>'Pure Decorrelation'!$Z$630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Decorrelation'!$AA$630:$AF$630</c:f>
              <c:numCache>
                <c:formatCode>0%</c:formatCode>
                <c:ptCount val="6"/>
                <c:pt idx="0">
                  <c:v>0.92636054385711319</c:v>
                </c:pt>
                <c:pt idx="1">
                  <c:v>0.92903556495071071</c:v>
                </c:pt>
                <c:pt idx="2">
                  <c:v>0.91636938879472041</c:v>
                </c:pt>
                <c:pt idx="3">
                  <c:v>0.97874647939971804</c:v>
                </c:pt>
                <c:pt idx="4">
                  <c:v>0.40824096588711001</c:v>
                </c:pt>
                <c:pt idx="5">
                  <c:v>0.869063775703524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1C-4E68-8639-4466F3D1C6A8}"/>
            </c:ext>
          </c:extLst>
        </c:ser>
        <c:ser>
          <c:idx val="3"/>
          <c:order val="3"/>
          <c:tx>
            <c:strRef>
              <c:f>'Pure Decorrelation'!$Z$633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Decorrelation'!$AA$633:$AF$633</c:f>
              <c:numCache>
                <c:formatCode>0%</c:formatCode>
                <c:ptCount val="6"/>
                <c:pt idx="0">
                  <c:v>0.9198107674636915</c:v>
                </c:pt>
                <c:pt idx="1">
                  <c:v>0.92278002645673241</c:v>
                </c:pt>
                <c:pt idx="2">
                  <c:v>0.89500261530149205</c:v>
                </c:pt>
                <c:pt idx="3">
                  <c:v>0.97632144379772534</c:v>
                </c:pt>
                <c:pt idx="4">
                  <c:v>0.25886779507003754</c:v>
                </c:pt>
                <c:pt idx="5">
                  <c:v>0.85798351619815616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1C-4E68-8639-4466F3D1C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Decorrelation'!$M$641:$R$641</c:f>
              <c:numCache>
                <c:formatCode>0%</c:formatCode>
                <c:ptCount val="6"/>
                <c:pt idx="0">
                  <c:v>-3.3348491620446894</c:v>
                </c:pt>
                <c:pt idx="1">
                  <c:v>-3.3369249274831945</c:v>
                </c:pt>
                <c:pt idx="2">
                  <c:v>-6.0153300766503834</c:v>
                </c:pt>
                <c:pt idx="3">
                  <c:v>-688358.83333333349</c:v>
                </c:pt>
                <c:pt idx="4">
                  <c:v>0.200714437081392</c:v>
                </c:pt>
                <c:pt idx="5">
                  <c:v>-2775.8402710551791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A-427B-B489-716B31450EEC}"/>
            </c:ext>
          </c:extLst>
        </c:ser>
        <c:ser>
          <c:idx val="1"/>
          <c:order val="1"/>
          <c:tx>
            <c:strRef>
              <c:f>'Pure Decorrelation'!$L$640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Decorrelation'!$M$640:$R$640</c:f>
              <c:numCache>
                <c:formatCode>0%</c:formatCode>
                <c:ptCount val="6"/>
                <c:pt idx="0">
                  <c:v>0.89842884831996539</c:v>
                </c:pt>
                <c:pt idx="1">
                  <c:v>0.89841061856112536</c:v>
                </c:pt>
                <c:pt idx="2">
                  <c:v>0.86175058642131563</c:v>
                </c:pt>
                <c:pt idx="3">
                  <c:v>0.99184626985996227</c:v>
                </c:pt>
                <c:pt idx="4">
                  <c:v>0.21899481755224795</c:v>
                </c:pt>
                <c:pt idx="5">
                  <c:v>0.85182599496055511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CA-427B-B489-716B31450EEC}"/>
            </c:ext>
          </c:extLst>
        </c:ser>
        <c:ser>
          <c:idx val="2"/>
          <c:order val="2"/>
          <c:tx>
            <c:strRef>
              <c:f>'Pure Decorrelation'!$L$639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Decorrelation'!$M$639:$R$639</c:f>
              <c:numCache>
                <c:formatCode>0%</c:formatCode>
                <c:ptCount val="6"/>
                <c:pt idx="0">
                  <c:v>0.86660787443668785</c:v>
                </c:pt>
                <c:pt idx="1">
                  <c:v>0.86676668032878301</c:v>
                </c:pt>
                <c:pt idx="2">
                  <c:v>0.91845513489308728</c:v>
                </c:pt>
                <c:pt idx="3">
                  <c:v>0.9851122960708707</c:v>
                </c:pt>
                <c:pt idx="4">
                  <c:v>0.24490418638584016</c:v>
                </c:pt>
                <c:pt idx="5">
                  <c:v>0.91318321111289358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CA-427B-B489-716B31450EEC}"/>
            </c:ext>
          </c:extLst>
        </c:ser>
        <c:ser>
          <c:idx val="3"/>
          <c:order val="3"/>
          <c:tx>
            <c:strRef>
              <c:f>'Pure Decorrelation'!$L$642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Decorrelation'!$M$642:$R$642</c:f>
              <c:numCache>
                <c:formatCode>0%</c:formatCode>
                <c:ptCount val="6"/>
                <c:pt idx="0">
                  <c:v>0.90173919779540368</c:v>
                </c:pt>
                <c:pt idx="1">
                  <c:v>0.90172570553507692</c:v>
                </c:pt>
                <c:pt idx="2">
                  <c:v>0.86207523485707482</c:v>
                </c:pt>
                <c:pt idx="3">
                  <c:v>0.99189515616521873</c:v>
                </c:pt>
                <c:pt idx="4">
                  <c:v>0.21851813120547187</c:v>
                </c:pt>
                <c:pt idx="5">
                  <c:v>0.84846044488836758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CA-427B-B489-716B31450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Decorrelation'!$T$641:$Y$641</c:f>
              <c:numCache>
                <c:formatCode>0%</c:formatCode>
                <c:ptCount val="6"/>
                <c:pt idx="0">
                  <c:v>-3.3390963869816446</c:v>
                </c:pt>
                <c:pt idx="1">
                  <c:v>-3.2936438929200618</c:v>
                </c:pt>
                <c:pt idx="2">
                  <c:v>-4.2134907169440901</c:v>
                </c:pt>
                <c:pt idx="3">
                  <c:v>-9.4124036486932976</c:v>
                </c:pt>
                <c:pt idx="4">
                  <c:v>-0.39710750258617833</c:v>
                </c:pt>
                <c:pt idx="5">
                  <c:v>-543.30211836986302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9-4D50-858E-F1337983FF36}"/>
            </c:ext>
          </c:extLst>
        </c:ser>
        <c:ser>
          <c:idx val="1"/>
          <c:order val="1"/>
          <c:tx>
            <c:strRef>
              <c:f>'Pure Decorrelation'!$S$640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Decorrelation'!$T$640:$Y$640</c:f>
              <c:numCache>
                <c:formatCode>0%</c:formatCode>
                <c:ptCount val="6"/>
                <c:pt idx="0">
                  <c:v>0.81401119586143067</c:v>
                </c:pt>
                <c:pt idx="1">
                  <c:v>0.81836225962531972</c:v>
                </c:pt>
                <c:pt idx="2">
                  <c:v>0.7617816519334254</c:v>
                </c:pt>
                <c:pt idx="3">
                  <c:v>0.95328592165740056</c:v>
                </c:pt>
                <c:pt idx="4">
                  <c:v>-0.35237263604827551</c:v>
                </c:pt>
                <c:pt idx="5">
                  <c:v>0.50189261499134263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D9-4D50-858E-F1337983FF36}"/>
            </c:ext>
          </c:extLst>
        </c:ser>
        <c:ser>
          <c:idx val="2"/>
          <c:order val="2"/>
          <c:tx>
            <c:strRef>
              <c:f>'Pure Decorrelation'!$S$639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Decorrelation'!$T$639:$Y$639</c:f>
              <c:numCache>
                <c:formatCode>0%</c:formatCode>
                <c:ptCount val="6"/>
                <c:pt idx="0">
                  <c:v>0.81705036151741339</c:v>
                </c:pt>
                <c:pt idx="1">
                  <c:v>0.82910573212838701</c:v>
                </c:pt>
                <c:pt idx="2">
                  <c:v>0.85700777868525968</c:v>
                </c:pt>
                <c:pt idx="3">
                  <c:v>0.95600054171286708</c:v>
                </c:pt>
                <c:pt idx="4">
                  <c:v>-3.9092886084779788E-2</c:v>
                </c:pt>
                <c:pt idx="5">
                  <c:v>0.67292503901069955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D9-4D50-858E-F1337983FF36}"/>
            </c:ext>
          </c:extLst>
        </c:ser>
        <c:ser>
          <c:idx val="3"/>
          <c:order val="3"/>
          <c:tx>
            <c:strRef>
              <c:f>'Pure Decorrelation'!$S$642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Decorrelation'!$T$642:$Y$642</c:f>
              <c:numCache>
                <c:formatCode>0%</c:formatCode>
                <c:ptCount val="6"/>
                <c:pt idx="0">
                  <c:v>0.8129528986041068</c:v>
                </c:pt>
                <c:pt idx="1">
                  <c:v>0.8180542300452327</c:v>
                </c:pt>
                <c:pt idx="2">
                  <c:v>0.75801321220107998</c:v>
                </c:pt>
                <c:pt idx="3">
                  <c:v>0.95600054171286708</c:v>
                </c:pt>
                <c:pt idx="4">
                  <c:v>-0.3557575602237254</c:v>
                </c:pt>
                <c:pt idx="5">
                  <c:v>0.49131596093422747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D9-4D50-858E-F1337983F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Decorrelation'!$AA$641:$AF$641</c:f>
              <c:numCache>
                <c:formatCode>0%</c:formatCode>
                <c:ptCount val="6"/>
                <c:pt idx="0">
                  <c:v>-0.54688632351487176</c:v>
                </c:pt>
                <c:pt idx="1">
                  <c:v>-0.47013990294183583</c:v>
                </c:pt>
                <c:pt idx="2">
                  <c:v>-0.91632903580021774</c:v>
                </c:pt>
                <c:pt idx="3">
                  <c:v>-3.3246618440702251</c:v>
                </c:pt>
                <c:pt idx="4">
                  <c:v>5.9251521380431868E-2</c:v>
                </c:pt>
                <c:pt idx="5">
                  <c:v>-312.74624235258341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8-40C2-BDC6-582B75C6C415}"/>
            </c:ext>
          </c:extLst>
        </c:ser>
        <c:ser>
          <c:idx val="1"/>
          <c:order val="1"/>
          <c:tx>
            <c:strRef>
              <c:f>'Pure Decorrelation'!$Z$640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Decorrelation'!$AA$640:$AF$640</c:f>
              <c:numCache>
                <c:formatCode>0%</c:formatCode>
                <c:ptCount val="6"/>
                <c:pt idx="0">
                  <c:v>0.9181907284097115</c:v>
                </c:pt>
                <c:pt idx="1">
                  <c:v>0.9221041789097244</c:v>
                </c:pt>
                <c:pt idx="2">
                  <c:v>0.87904917657781101</c:v>
                </c:pt>
                <c:pt idx="3">
                  <c:v>0.97517030514050951</c:v>
                </c:pt>
                <c:pt idx="4">
                  <c:v>7.1815536458093243E-2</c:v>
                </c:pt>
                <c:pt idx="5">
                  <c:v>0.82555385337195131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28-40C2-BDC6-582B75C6C415}"/>
            </c:ext>
          </c:extLst>
        </c:ser>
        <c:ser>
          <c:idx val="2"/>
          <c:order val="2"/>
          <c:tx>
            <c:strRef>
              <c:f>'Pure Decorrelation'!$Z$639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Decorrelation'!$AA$639:$AF$639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0.92994967540633744</c:v>
                </c:pt>
                <c:pt idx="2">
                  <c:v>0.9302324359365175</c:v>
                </c:pt>
                <c:pt idx="3">
                  <c:v>0.97956662678638107</c:v>
                </c:pt>
                <c:pt idx="4">
                  <c:v>0.44138607721562656</c:v>
                </c:pt>
                <c:pt idx="5">
                  <c:v>0.86934140442973373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28-40C2-BDC6-582B75C6C415}"/>
            </c:ext>
          </c:extLst>
        </c:ser>
        <c:ser>
          <c:idx val="3"/>
          <c:order val="3"/>
          <c:tx>
            <c:strRef>
              <c:f>'Pure Decorrelation'!$Z$642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Decorrelation'!$AA$642:$AF$642</c:f>
              <c:numCache>
                <c:formatCode>0%</c:formatCode>
                <c:ptCount val="6"/>
                <c:pt idx="0">
                  <c:v>0.91913987081412019</c:v>
                </c:pt>
                <c:pt idx="1">
                  <c:v>0.92266951332811753</c:v>
                </c:pt>
                <c:pt idx="2">
                  <c:v>0.87470397012795109</c:v>
                </c:pt>
                <c:pt idx="3">
                  <c:v>0.97679415954365512</c:v>
                </c:pt>
                <c:pt idx="4">
                  <c:v>0.11178978522209644</c:v>
                </c:pt>
                <c:pt idx="5">
                  <c:v>0.82382503485974845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28-40C2-BDC6-582B75C6C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Decorrelation'!$M$298:$W$298</c:f>
              <c:numCache>
                <c:formatCode>0.0</c:formatCode>
                <c:ptCount val="11"/>
                <c:pt idx="0">
                  <c:v>3615818.7037037034</c:v>
                </c:pt>
                <c:pt idx="1">
                  <c:v>2341973.1777777784</c:v>
                </c:pt>
                <c:pt idx="2">
                  <c:v>2341536.5111111114</c:v>
                </c:pt>
                <c:pt idx="3">
                  <c:v>12903883.525925931</c:v>
                </c:pt>
                <c:pt idx="4">
                  <c:v>3585264.7296296293</c:v>
                </c:pt>
                <c:pt idx="5">
                  <c:v>15602381.351851849</c:v>
                </c:pt>
                <c:pt idx="6">
                  <c:v>2270668.0407407405</c:v>
                </c:pt>
                <c:pt idx="7">
                  <c:v>3627629.1555555575</c:v>
                </c:pt>
                <c:pt idx="8">
                  <c:v>3017595.9629629641</c:v>
                </c:pt>
                <c:pt idx="9">
                  <c:v>13055109.240740741</c:v>
                </c:pt>
                <c:pt idx="10">
                  <c:v>4628620.0740740756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B-482A-A670-580D6A8A241E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Decorrelation'!$M$297:$W$297</c:f>
              <c:numCache>
                <c:formatCode>0.0</c:formatCode>
                <c:ptCount val="11"/>
                <c:pt idx="0">
                  <c:v>8702096.1294117644</c:v>
                </c:pt>
                <c:pt idx="1">
                  <c:v>1172186.4470588239</c:v>
                </c:pt>
                <c:pt idx="2">
                  <c:v>1170771.317647059</c:v>
                </c:pt>
                <c:pt idx="3">
                  <c:v>21266016.894117642</c:v>
                </c:pt>
                <c:pt idx="4">
                  <c:v>644129.34705882357</c:v>
                </c:pt>
                <c:pt idx="5">
                  <c:v>34437049.864705876</c:v>
                </c:pt>
                <c:pt idx="6">
                  <c:v>551134.55882352951</c:v>
                </c:pt>
                <c:pt idx="7">
                  <c:v>3942186.2470588242</c:v>
                </c:pt>
                <c:pt idx="8">
                  <c:v>3068407.3529411764</c:v>
                </c:pt>
                <c:pt idx="9">
                  <c:v>21628042.135294113</c:v>
                </c:pt>
                <c:pt idx="10">
                  <c:v>599521.90588235296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0B-482A-A670-580D6A8A241E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Decorrelation'!$M$295:$W$295</c:f>
              <c:numCache>
                <c:formatCode>0.0</c:formatCode>
                <c:ptCount val="11"/>
                <c:pt idx="0">
                  <c:v>12051158.65</c:v>
                </c:pt>
                <c:pt idx="1">
                  <c:v>1836891.0999999999</c:v>
                </c:pt>
                <c:pt idx="2">
                  <c:v>1834079.425</c:v>
                </c:pt>
                <c:pt idx="3">
                  <c:v>36534889.049999997</c:v>
                </c:pt>
                <c:pt idx="4">
                  <c:v>975876</c:v>
                </c:pt>
                <c:pt idx="5">
                  <c:v>51721796.825000003</c:v>
                </c:pt>
                <c:pt idx="6">
                  <c:v>1004486.6499999999</c:v>
                </c:pt>
                <c:pt idx="7">
                  <c:v>4973948.5</c:v>
                </c:pt>
                <c:pt idx="8">
                  <c:v>3702226.5</c:v>
                </c:pt>
                <c:pt idx="9">
                  <c:v>34894441.125</c:v>
                </c:pt>
                <c:pt idx="10">
                  <c:v>861518.85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0B-482A-A670-580D6A8A241E}"/>
            </c:ext>
          </c:extLst>
        </c:ser>
        <c:ser>
          <c:idx val="2"/>
          <c:order val="3"/>
          <c:tx>
            <c:strRef>
              <c:f>'Pure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Decorrelation'!$M$294:$W$294</c:f>
              <c:numCache>
                <c:formatCode>0.0</c:formatCode>
                <c:ptCount val="11"/>
                <c:pt idx="0">
                  <c:v>12051158.65</c:v>
                </c:pt>
                <c:pt idx="1">
                  <c:v>1836891.0999999999</c:v>
                </c:pt>
                <c:pt idx="2">
                  <c:v>1834079.425</c:v>
                </c:pt>
                <c:pt idx="3">
                  <c:v>36534889.049999997</c:v>
                </c:pt>
                <c:pt idx="4">
                  <c:v>975876</c:v>
                </c:pt>
                <c:pt idx="5">
                  <c:v>51721796.825000003</c:v>
                </c:pt>
                <c:pt idx="6">
                  <c:v>1004486.6499999999</c:v>
                </c:pt>
                <c:pt idx="7">
                  <c:v>4973948.5</c:v>
                </c:pt>
                <c:pt idx="8">
                  <c:v>3702226.5</c:v>
                </c:pt>
                <c:pt idx="9">
                  <c:v>34894441.125</c:v>
                </c:pt>
                <c:pt idx="10">
                  <c:v>861518.85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0B-482A-A670-580D6A8A2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Decorrelation'!$Y$298:$AI$298</c:f>
              <c:numCache>
                <c:formatCode>0.0</c:formatCode>
                <c:ptCount val="11"/>
                <c:pt idx="0">
                  <c:v>2.7805499992249274</c:v>
                </c:pt>
                <c:pt idx="1">
                  <c:v>2.463350827396519</c:v>
                </c:pt>
                <c:pt idx="2">
                  <c:v>2.3729091686498442</c:v>
                </c:pt>
                <c:pt idx="3">
                  <c:v>8.2160006592547123</c:v>
                </c:pt>
                <c:pt idx="4">
                  <c:v>4.4217566811288842</c:v>
                </c:pt>
                <c:pt idx="5">
                  <c:v>8.7858985129704976</c:v>
                </c:pt>
                <c:pt idx="6">
                  <c:v>2.0720128838813654</c:v>
                </c:pt>
                <c:pt idx="7">
                  <c:v>1.3121521806189174</c:v>
                </c:pt>
                <c:pt idx="8">
                  <c:v>1.5783405434542894</c:v>
                </c:pt>
                <c:pt idx="9">
                  <c:v>4.7392716794035454</c:v>
                </c:pt>
                <c:pt idx="10">
                  <c:v>6.2887742705574174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66-4E70-BD37-CE496D32C752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Decorrelation'!$Y$297:$AI$297</c:f>
              <c:numCache>
                <c:formatCode>0.0</c:formatCode>
                <c:ptCount val="11"/>
                <c:pt idx="0">
                  <c:v>6.9408636873249003</c:v>
                </c:pt>
                <c:pt idx="1">
                  <c:v>1.2998665326250964</c:v>
                </c:pt>
                <c:pt idx="2">
                  <c:v>1.2807948098668607</c:v>
                </c:pt>
                <c:pt idx="3">
                  <c:v>14.517904447294733</c:v>
                </c:pt>
                <c:pt idx="4">
                  <c:v>1.0181710666588244</c:v>
                </c:pt>
                <c:pt idx="5">
                  <c:v>19.76185681687134</c:v>
                </c:pt>
                <c:pt idx="6">
                  <c:v>0.8676370044588112</c:v>
                </c:pt>
                <c:pt idx="7">
                  <c:v>1.5150372847818825</c:v>
                </c:pt>
                <c:pt idx="8">
                  <c:v>1.5786740478323362</c:v>
                </c:pt>
                <c:pt idx="9">
                  <c:v>8.9756391325369727</c:v>
                </c:pt>
                <c:pt idx="10">
                  <c:v>1.9188278572144237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66-4E70-BD37-CE496D32C752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Decorrelation'!$Y$295:$AI$295</c:f>
              <c:numCache>
                <c:formatCode>0.0</c:formatCode>
                <c:ptCount val="11"/>
                <c:pt idx="0">
                  <c:v>9.8123646752792411</c:v>
                </c:pt>
                <c:pt idx="1">
                  <c:v>1.8165568796815934</c:v>
                </c:pt>
                <c:pt idx="2">
                  <c:v>1.7599491498243875</c:v>
                </c:pt>
                <c:pt idx="3">
                  <c:v>21.677142712973726</c:v>
                </c:pt>
                <c:pt idx="4">
                  <c:v>1.2603660507949828</c:v>
                </c:pt>
                <c:pt idx="5">
                  <c:v>28.48219612124667</c:v>
                </c:pt>
                <c:pt idx="6">
                  <c:v>1.2263401821401203</c:v>
                </c:pt>
                <c:pt idx="7">
                  <c:v>2.3542910683710945</c:v>
                </c:pt>
                <c:pt idx="8">
                  <c:v>2.1017187584206112</c:v>
                </c:pt>
                <c:pt idx="9">
                  <c:v>12.621471476717854</c:v>
                </c:pt>
                <c:pt idx="10">
                  <c:v>2.3798883767929513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66-4E70-BD37-CE496D32C752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Decorrelation'!$Y$294:$AI$294</c:f>
              <c:numCache>
                <c:formatCode>0.0</c:formatCode>
                <c:ptCount val="11"/>
                <c:pt idx="0">
                  <c:v>9.8123646752792411</c:v>
                </c:pt>
                <c:pt idx="1">
                  <c:v>1.8165568796815934</c:v>
                </c:pt>
                <c:pt idx="2">
                  <c:v>1.7599491498243875</c:v>
                </c:pt>
                <c:pt idx="3">
                  <c:v>21.677142712973726</c:v>
                </c:pt>
                <c:pt idx="4">
                  <c:v>1.2603660507949828</c:v>
                </c:pt>
                <c:pt idx="5">
                  <c:v>28.48219612124667</c:v>
                </c:pt>
                <c:pt idx="6">
                  <c:v>1.2263401821401203</c:v>
                </c:pt>
                <c:pt idx="7">
                  <c:v>2.3542910683710945</c:v>
                </c:pt>
                <c:pt idx="8">
                  <c:v>2.1017187584206112</c:v>
                </c:pt>
                <c:pt idx="9">
                  <c:v>12.621471476717854</c:v>
                </c:pt>
                <c:pt idx="10">
                  <c:v>2.3798883767929513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66-4E70-BD37-CE496D32C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Decorrelation'!$AK$298:$AU$298</c:f>
              <c:numCache>
                <c:formatCode>0.0</c:formatCode>
                <c:ptCount val="11"/>
                <c:pt idx="0">
                  <c:v>2.7805499992249274</c:v>
                </c:pt>
                <c:pt idx="1">
                  <c:v>0.77453753188731067</c:v>
                </c:pt>
                <c:pt idx="2">
                  <c:v>0.73608241953231679</c:v>
                </c:pt>
                <c:pt idx="3">
                  <c:v>8.2160006592547123</c:v>
                </c:pt>
                <c:pt idx="4">
                  <c:v>1.3505872883676571</c:v>
                </c:pt>
                <c:pt idx="5">
                  <c:v>8.7858985129704976</c:v>
                </c:pt>
                <c:pt idx="6">
                  <c:v>0.68583769371595071</c:v>
                </c:pt>
                <c:pt idx="7">
                  <c:v>0.66223468322617329</c:v>
                </c:pt>
                <c:pt idx="8">
                  <c:v>0.41159313643109752</c:v>
                </c:pt>
                <c:pt idx="9">
                  <c:v>4.7392716794035454</c:v>
                </c:pt>
                <c:pt idx="10">
                  <c:v>4.082536816488977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8-4CCF-BB13-CF2F5826431A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Decorrelation'!$AK$297:$AU$297</c:f>
              <c:numCache>
                <c:formatCode>0.0</c:formatCode>
                <c:ptCount val="11"/>
                <c:pt idx="0">
                  <c:v>6.9408636873249003</c:v>
                </c:pt>
                <c:pt idx="1">
                  <c:v>0.54263561069246324</c:v>
                </c:pt>
                <c:pt idx="2">
                  <c:v>0.52714493169743748</c:v>
                </c:pt>
                <c:pt idx="3">
                  <c:v>14.517904447294733</c:v>
                </c:pt>
                <c:pt idx="4">
                  <c:v>0.50438879748552978</c:v>
                </c:pt>
                <c:pt idx="5">
                  <c:v>19.76185681687134</c:v>
                </c:pt>
                <c:pt idx="6">
                  <c:v>0.43916388519505484</c:v>
                </c:pt>
                <c:pt idx="7">
                  <c:v>0.76415914163157783</c:v>
                </c:pt>
                <c:pt idx="8">
                  <c:v>0.38391153340001921</c:v>
                </c:pt>
                <c:pt idx="9">
                  <c:v>8.9756391325369727</c:v>
                </c:pt>
                <c:pt idx="10">
                  <c:v>0.85947615527308208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88-4CCF-BB13-CF2F5826431A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Decorrelation'!$AK$295:$AU$295</c:f>
              <c:numCache>
                <c:formatCode>0.0</c:formatCode>
                <c:ptCount val="11"/>
                <c:pt idx="0">
                  <c:v>9.8123646752792411</c:v>
                </c:pt>
                <c:pt idx="1">
                  <c:v>0.71683011237910244</c:v>
                </c:pt>
                <c:pt idx="2">
                  <c:v>0.69277035431878176</c:v>
                </c:pt>
                <c:pt idx="3">
                  <c:v>21.677142712973726</c:v>
                </c:pt>
                <c:pt idx="4">
                  <c:v>0.60372585431832704</c:v>
                </c:pt>
                <c:pt idx="5">
                  <c:v>28.48219612124667</c:v>
                </c:pt>
                <c:pt idx="6">
                  <c:v>0.54910615637491</c:v>
                </c:pt>
                <c:pt idx="7">
                  <c:v>1.1878058283997233</c:v>
                </c:pt>
                <c:pt idx="8">
                  <c:v>0.43607118585787252</c:v>
                </c:pt>
                <c:pt idx="9">
                  <c:v>12.621471476717854</c:v>
                </c:pt>
                <c:pt idx="10">
                  <c:v>1.1610995992567044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88-4CCF-BB13-CF2F5826431A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Decorrelation'!$AK$294:$AU$294</c:f>
              <c:numCache>
                <c:formatCode>0.0</c:formatCode>
                <c:ptCount val="11"/>
                <c:pt idx="0">
                  <c:v>9.8123646752792411</c:v>
                </c:pt>
                <c:pt idx="1">
                  <c:v>0.71683011237910244</c:v>
                </c:pt>
                <c:pt idx="2">
                  <c:v>0.69277035431878176</c:v>
                </c:pt>
                <c:pt idx="3">
                  <c:v>21.677142712973726</c:v>
                </c:pt>
                <c:pt idx="4">
                  <c:v>0.60372585431832704</c:v>
                </c:pt>
                <c:pt idx="5">
                  <c:v>28.48219612124667</c:v>
                </c:pt>
                <c:pt idx="6">
                  <c:v>0.54910615637491</c:v>
                </c:pt>
                <c:pt idx="7">
                  <c:v>1.1878058283997233</c:v>
                </c:pt>
                <c:pt idx="8">
                  <c:v>0.43607118585787252</c:v>
                </c:pt>
                <c:pt idx="9">
                  <c:v>12.621471476717854</c:v>
                </c:pt>
                <c:pt idx="10">
                  <c:v>1.1610995992567044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88-4CCF-BB13-CF2F58264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Decorrelation'!$M$299:$W$299</c:f>
              <c:numCache>
                <c:formatCode>0.0</c:formatCode>
                <c:ptCount val="11"/>
                <c:pt idx="0">
                  <c:v>7120232.5999999996</c:v>
                </c:pt>
                <c:pt idx="1">
                  <c:v>674831.2</c:v>
                </c:pt>
                <c:pt idx="2">
                  <c:v>674968.6</c:v>
                </c:pt>
                <c:pt idx="3">
                  <c:v>2201876</c:v>
                </c:pt>
                <c:pt idx="4">
                  <c:v>312165.09999999998</c:v>
                </c:pt>
                <c:pt idx="5">
                  <c:v>21814190.399999999</c:v>
                </c:pt>
                <c:pt idx="6">
                  <c:v>176777.9</c:v>
                </c:pt>
                <c:pt idx="7">
                  <c:v>2924101.3</c:v>
                </c:pt>
                <c:pt idx="8">
                  <c:v>2281457.7999999998</c:v>
                </c:pt>
                <c:pt idx="9">
                  <c:v>2010197.8</c:v>
                </c:pt>
                <c:pt idx="10">
                  <c:v>312386.09999999998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1-4832-95CA-CCB46EB98412}"/>
            </c:ext>
          </c:extLst>
        </c:ser>
        <c:ser>
          <c:idx val="3"/>
          <c:order val="1"/>
          <c:tx>
            <c:strRef>
              <c:f>'Pure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Decorrelation'!$M$300:$W$300</c:f>
              <c:numCache>
                <c:formatCode>0.0</c:formatCode>
                <c:ptCount val="11"/>
                <c:pt idx="0">
                  <c:v>16982084.700000003</c:v>
                </c:pt>
                <c:pt idx="1">
                  <c:v>2998951</c:v>
                </c:pt>
                <c:pt idx="2">
                  <c:v>2993190.25</c:v>
                </c:pt>
                <c:pt idx="3">
                  <c:v>70867902.099999994</c:v>
                </c:pt>
                <c:pt idx="4">
                  <c:v>1639586.9</c:v>
                </c:pt>
                <c:pt idx="5">
                  <c:v>81629403.25</c:v>
                </c:pt>
                <c:pt idx="6">
                  <c:v>1832195.4</c:v>
                </c:pt>
                <c:pt idx="7">
                  <c:v>7023795.7000000002</c:v>
                </c:pt>
                <c:pt idx="8">
                  <c:v>5122995.2</c:v>
                </c:pt>
                <c:pt idx="9">
                  <c:v>67778684.450000003</c:v>
                </c:pt>
                <c:pt idx="10">
                  <c:v>1410651.6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A1-4832-95CA-CCB46EB98412}"/>
            </c:ext>
          </c:extLst>
        </c:ser>
        <c:ser>
          <c:idx val="0"/>
          <c:order val="2"/>
          <c:tx>
            <c:strRef>
              <c:f>'Pure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'Pure Decorrelation'!$M$301:$W$301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A1-4832-95CA-CCB46EB98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Decorrelation'!$Y$299:$AI$299</c:f>
              <c:numCache>
                <c:formatCode>0.0</c:formatCode>
                <c:ptCount val="11"/>
                <c:pt idx="0">
                  <c:v>5.8805291992059212</c:v>
                </c:pt>
                <c:pt idx="1">
                  <c:v>1.0007164877373727</c:v>
                </c:pt>
                <c:pt idx="2">
                  <c:v>0.95498851814190833</c:v>
                </c:pt>
                <c:pt idx="3">
                  <c:v>2.7271112059461302</c:v>
                </c:pt>
                <c:pt idx="4">
                  <c:v>0.76574905274610505</c:v>
                </c:pt>
                <c:pt idx="5">
                  <c:v>13.774465875644818</c:v>
                </c:pt>
                <c:pt idx="6">
                  <c:v>0.63155629021348436</c:v>
                </c:pt>
                <c:pt idx="7">
                  <c:v>0.66632434719067546</c:v>
                </c:pt>
                <c:pt idx="8">
                  <c:v>0.88189933985413504</c:v>
                </c:pt>
                <c:pt idx="9">
                  <c:v>3.1548355779872512</c:v>
                </c:pt>
                <c:pt idx="10">
                  <c:v>1.6340261631703474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A-4D04-A0DF-80F0821A108C}"/>
            </c:ext>
          </c:extLst>
        </c:ser>
        <c:ser>
          <c:idx val="3"/>
          <c:order val="1"/>
          <c:tx>
            <c:strRef>
              <c:f>'Pure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Decorrelation'!$Y$300:$AI$300</c:f>
              <c:numCache>
                <c:formatCode>0.0</c:formatCode>
                <c:ptCount val="11"/>
                <c:pt idx="0">
                  <c:v>13.744200151352562</c:v>
                </c:pt>
                <c:pt idx="1">
                  <c:v>2.6323972716258144</c:v>
                </c:pt>
                <c:pt idx="2">
                  <c:v>2.5649097815068673</c:v>
                </c:pt>
                <c:pt idx="3">
                  <c:v>40.627174220001322</c:v>
                </c:pt>
                <c:pt idx="4">
                  <c:v>1.7549830488438602</c:v>
                </c:pt>
                <c:pt idx="5">
                  <c:v>43.189926366848518</c:v>
                </c:pt>
                <c:pt idx="6">
                  <c:v>1.8211240740667565</c:v>
                </c:pt>
                <c:pt idx="7">
                  <c:v>4.0422577895515133</c:v>
                </c:pt>
                <c:pt idx="8">
                  <c:v>3.3215381769870875</c:v>
                </c:pt>
                <c:pt idx="9">
                  <c:v>22.088107375448455</c:v>
                </c:pt>
                <c:pt idx="10">
                  <c:v>3.1257505904155547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A-4D04-A0DF-80F0821A108C}"/>
            </c:ext>
          </c:extLst>
        </c:ser>
        <c:ser>
          <c:idx val="0"/>
          <c:order val="2"/>
          <c:tx>
            <c:strRef>
              <c:f>'Pure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Decorrelation'!$Y$301:$AI$301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A-4D04-A0DF-80F0821A1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Decorrelation'!$AK$299:$AU$299</c:f>
              <c:numCache>
                <c:formatCode>0.0</c:formatCode>
                <c:ptCount val="11"/>
                <c:pt idx="0">
                  <c:v>5.8805291992059212</c:v>
                </c:pt>
                <c:pt idx="1">
                  <c:v>0.42898569924582264</c:v>
                </c:pt>
                <c:pt idx="2">
                  <c:v>0.40676080859266217</c:v>
                </c:pt>
                <c:pt idx="3">
                  <c:v>2.7271112059461302</c:v>
                </c:pt>
                <c:pt idx="4">
                  <c:v>0.38487846734788034</c:v>
                </c:pt>
                <c:pt idx="5">
                  <c:v>13.774465875644818</c:v>
                </c:pt>
                <c:pt idx="6">
                  <c:v>0.33743070860218721</c:v>
                </c:pt>
                <c:pt idx="7">
                  <c:v>0.34277413169329518</c:v>
                </c:pt>
                <c:pt idx="8">
                  <c:v>0.30898285808216314</c:v>
                </c:pt>
                <c:pt idx="9">
                  <c:v>3.1548355779872512</c:v>
                </c:pt>
                <c:pt idx="10">
                  <c:v>0.5735934250493302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4-4BE0-BCB7-F37F5D4C4AF5}"/>
            </c:ext>
          </c:extLst>
        </c:ser>
        <c:ser>
          <c:idx val="3"/>
          <c:order val="1"/>
          <c:tx>
            <c:strRef>
              <c:f>'Pure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Decorrelation'!$AK$300:$AU$300</c:f>
              <c:numCache>
                <c:formatCode>0.0</c:formatCode>
                <c:ptCount val="11"/>
                <c:pt idx="0">
                  <c:v>13.744200151352562</c:v>
                </c:pt>
                <c:pt idx="1">
                  <c:v>1.0046745255123823</c:v>
                </c:pt>
                <c:pt idx="2">
                  <c:v>0.97877990004490123</c:v>
                </c:pt>
                <c:pt idx="3">
                  <c:v>40.627174220001322</c:v>
                </c:pt>
                <c:pt idx="4">
                  <c:v>0.82257324128877363</c:v>
                </c:pt>
                <c:pt idx="5">
                  <c:v>43.189926366848518</c:v>
                </c:pt>
                <c:pt idx="6">
                  <c:v>0.76078160414763263</c:v>
                </c:pt>
                <c:pt idx="7">
                  <c:v>2.0328375251061517</c:v>
                </c:pt>
                <c:pt idx="8">
                  <c:v>0.56315951363358185</c:v>
                </c:pt>
                <c:pt idx="9">
                  <c:v>22.088107375448455</c:v>
                </c:pt>
                <c:pt idx="10">
                  <c:v>1.7486057734640783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B4-4BE0-BCB7-F37F5D4C4AF5}"/>
            </c:ext>
          </c:extLst>
        </c:ser>
        <c:ser>
          <c:idx val="0"/>
          <c:order val="2"/>
          <c:tx>
            <c:strRef>
              <c:f>'Pure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Decorrelation'!$AK$301:$AU$301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B4-4BE0-BCB7-F37F5D4C4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Decorrelation'!$M$320:$W$320</c:f>
              <c:numCache>
                <c:formatCode>0.0</c:formatCode>
                <c:ptCount val="11"/>
                <c:pt idx="0">
                  <c:v>200049.4</c:v>
                </c:pt>
                <c:pt idx="1">
                  <c:v>891256.4</c:v>
                </c:pt>
                <c:pt idx="2">
                  <c:v>891570.2</c:v>
                </c:pt>
                <c:pt idx="3">
                  <c:v>199999.4</c:v>
                </c:pt>
                <c:pt idx="4">
                  <c:v>1476420.2</c:v>
                </c:pt>
                <c:pt idx="5">
                  <c:v>2.4</c:v>
                </c:pt>
                <c:pt idx="6">
                  <c:v>994919.4</c:v>
                </c:pt>
                <c:pt idx="7">
                  <c:v>2919085.8</c:v>
                </c:pt>
                <c:pt idx="8">
                  <c:v>2337225.7999999998</c:v>
                </c:pt>
                <c:pt idx="9">
                  <c:v>275.39999999999998</c:v>
                </c:pt>
                <c:pt idx="10">
                  <c:v>711724.4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3-463A-81A8-4EF80E4349DE}"/>
            </c:ext>
          </c:extLst>
        </c:ser>
        <c:ser>
          <c:idx val="0"/>
          <c:order val="1"/>
          <c:tx>
            <c:strRef>
              <c:f>'Pure Decorrelation'!$L$319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Decorrelation'!$M$319:$W$319</c:f>
              <c:numCache>
                <c:formatCode>0.0</c:formatCode>
                <c:ptCount val="11"/>
                <c:pt idx="0">
                  <c:v>6533491.7000000002</c:v>
                </c:pt>
                <c:pt idx="1">
                  <c:v>670340.6</c:v>
                </c:pt>
                <c:pt idx="2">
                  <c:v>670535</c:v>
                </c:pt>
                <c:pt idx="3">
                  <c:v>2232255.7999999998</c:v>
                </c:pt>
                <c:pt idx="4">
                  <c:v>311309.2</c:v>
                </c:pt>
                <c:pt idx="5">
                  <c:v>21349713.199999999</c:v>
                </c:pt>
                <c:pt idx="6">
                  <c:v>174079.8</c:v>
                </c:pt>
                <c:pt idx="7">
                  <c:v>2924194.8</c:v>
                </c:pt>
                <c:pt idx="8">
                  <c:v>2284905.1</c:v>
                </c:pt>
                <c:pt idx="9">
                  <c:v>2033017.2</c:v>
                </c:pt>
                <c:pt idx="10">
                  <c:v>316205.59999999998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3-463A-81A8-4EF80E4349DE}"/>
            </c:ext>
          </c:extLst>
        </c:ser>
        <c:ser>
          <c:idx val="4"/>
          <c:order val="2"/>
          <c:tx>
            <c:strRef>
              <c:f>'Pure Decorrelation'!$L$317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Decorrelation'!$M$317:$W$317</c:f>
              <c:numCache>
                <c:formatCode>0.0</c:formatCode>
                <c:ptCount val="11"/>
                <c:pt idx="0">
                  <c:v>11686655.1</c:v>
                </c:pt>
                <c:pt idx="1">
                  <c:v>1793861.2</c:v>
                </c:pt>
                <c:pt idx="2">
                  <c:v>1788665.9000000001</c:v>
                </c:pt>
                <c:pt idx="3">
                  <c:v>35473328.799999997</c:v>
                </c:pt>
                <c:pt idx="4">
                  <c:v>905987.3</c:v>
                </c:pt>
                <c:pt idx="5">
                  <c:v>49794498.5</c:v>
                </c:pt>
                <c:pt idx="6">
                  <c:v>984367.4</c:v>
                </c:pt>
                <c:pt idx="7">
                  <c:v>4972458.3000000007</c:v>
                </c:pt>
                <c:pt idx="8">
                  <c:v>3700316.8000000003</c:v>
                </c:pt>
                <c:pt idx="9">
                  <c:v>33703378.799999997</c:v>
                </c:pt>
                <c:pt idx="10">
                  <c:v>792087.89999999991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3-463A-81A8-4EF80E4349DE}"/>
            </c:ext>
          </c:extLst>
        </c:ser>
        <c:ser>
          <c:idx val="2"/>
          <c:order val="3"/>
          <c:tx>
            <c:strRef>
              <c:f>'Pure Decorrelation'!$L$316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Decorrelation'!$M$316:$W$316</c:f>
              <c:numCache>
                <c:formatCode>0.0</c:formatCode>
                <c:ptCount val="11"/>
                <c:pt idx="0">
                  <c:v>11686655.1</c:v>
                </c:pt>
                <c:pt idx="1">
                  <c:v>1793861.2</c:v>
                </c:pt>
                <c:pt idx="2">
                  <c:v>1788665.9000000001</c:v>
                </c:pt>
                <c:pt idx="3">
                  <c:v>35473328.799999997</c:v>
                </c:pt>
                <c:pt idx="4">
                  <c:v>905987.3</c:v>
                </c:pt>
                <c:pt idx="5">
                  <c:v>49794498.5</c:v>
                </c:pt>
                <c:pt idx="6">
                  <c:v>984367.4</c:v>
                </c:pt>
                <c:pt idx="7">
                  <c:v>4972458.3000000007</c:v>
                </c:pt>
                <c:pt idx="8">
                  <c:v>3700316.8000000003</c:v>
                </c:pt>
                <c:pt idx="9">
                  <c:v>33703378.799999997</c:v>
                </c:pt>
                <c:pt idx="10">
                  <c:v>792087.89999999991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C3-463A-81A8-4EF80E434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Decorrelation'!$X$320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Decorrelation'!$Y$320:$AI$320</c:f>
              <c:numCache>
                <c:formatCode>0.0</c:formatCode>
                <c:ptCount val="11"/>
                <c:pt idx="0">
                  <c:v>0.3287163360917475</c:v>
                </c:pt>
                <c:pt idx="1">
                  <c:v>1.5107365231495349</c:v>
                </c:pt>
                <c:pt idx="2">
                  <c:v>1.4870903425151485</c:v>
                </c:pt>
                <c:pt idx="3">
                  <c:v>0.47675479639729024</c:v>
                </c:pt>
                <c:pt idx="4">
                  <c:v>2.1657061205012722</c:v>
                </c:pt>
                <c:pt idx="5">
                  <c:v>9.1702064598211994E-2</c:v>
                </c:pt>
                <c:pt idx="6">
                  <c:v>1.40862739791628</c:v>
                </c:pt>
                <c:pt idx="7">
                  <c:v>0.62254684070940125</c:v>
                </c:pt>
                <c:pt idx="8">
                  <c:v>0.86167088910588063</c:v>
                </c:pt>
                <c:pt idx="9">
                  <c:v>6.3235495996195306E-3</c:v>
                </c:pt>
                <c:pt idx="10">
                  <c:v>2.748921888420591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3-4D60-AF62-5727B68678B9}"/>
            </c:ext>
          </c:extLst>
        </c:ser>
        <c:ser>
          <c:idx val="0"/>
          <c:order val="1"/>
          <c:tx>
            <c:strRef>
              <c:f>'Pure Decorrelation'!$X$319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Decorrelation'!$Y$319:$AI$319</c:f>
              <c:numCache>
                <c:formatCode>0.0</c:formatCode>
                <c:ptCount val="11"/>
                <c:pt idx="0">
                  <c:v>4.9269410891924057</c:v>
                </c:pt>
                <c:pt idx="1">
                  <c:v>1.0115404631302227</c:v>
                </c:pt>
                <c:pt idx="2">
                  <c:v>0.95402896036976048</c:v>
                </c:pt>
                <c:pt idx="3">
                  <c:v>3.013639099401189</c:v>
                </c:pt>
                <c:pt idx="4">
                  <c:v>0.80162853179499505</c:v>
                </c:pt>
                <c:pt idx="5">
                  <c:v>13.539845528098525</c:v>
                </c:pt>
                <c:pt idx="6">
                  <c:v>0.59565033591352412</c:v>
                </c:pt>
                <c:pt idx="7">
                  <c:v>0.64369596919859762</c:v>
                </c:pt>
                <c:pt idx="8">
                  <c:v>0.8678732022526674</c:v>
                </c:pt>
                <c:pt idx="9">
                  <c:v>3.2462743399839384</c:v>
                </c:pt>
                <c:pt idx="10">
                  <c:v>1.6250121716526333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D3-4D60-AF62-5727B68678B9}"/>
            </c:ext>
          </c:extLst>
        </c:ser>
        <c:ser>
          <c:idx val="4"/>
          <c:order val="2"/>
          <c:tx>
            <c:strRef>
              <c:f>'Pure Decorrelation'!$X$317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Decorrelation'!$Y$317:$AI$317</c:f>
              <c:numCache>
                <c:formatCode>0.0</c:formatCode>
                <c:ptCount val="11"/>
                <c:pt idx="0">
                  <c:v>9.2619551658921431</c:v>
                </c:pt>
                <c:pt idx="1">
                  <c:v>1.8549351014604327</c:v>
                </c:pt>
                <c:pt idx="2">
                  <c:v>1.7723391196108418</c:v>
                </c:pt>
                <c:pt idx="3">
                  <c:v>14.756662997201786</c:v>
                </c:pt>
                <c:pt idx="4">
                  <c:v>1.1891410983953392</c:v>
                </c:pt>
                <c:pt idx="5">
                  <c:v>28.222255236090859</c:v>
                </c:pt>
                <c:pt idx="6">
                  <c:v>1.2172182251175401</c:v>
                </c:pt>
                <c:pt idx="7">
                  <c:v>2.3929065000964336</c:v>
                </c:pt>
                <c:pt idx="8">
                  <c:v>2.1565962754306378</c:v>
                </c:pt>
                <c:pt idx="9">
                  <c:v>11.246995214879281</c:v>
                </c:pt>
                <c:pt idx="10">
                  <c:v>2.3192197074997241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D3-4D60-AF62-5727B68678B9}"/>
            </c:ext>
          </c:extLst>
        </c:ser>
        <c:ser>
          <c:idx val="2"/>
          <c:order val="3"/>
          <c:tx>
            <c:strRef>
              <c:f>'Pure Decorrelation'!$X$316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Decorrelation'!$Y$316:$AI$316</c:f>
              <c:numCache>
                <c:formatCode>0.0</c:formatCode>
                <c:ptCount val="11"/>
                <c:pt idx="0">
                  <c:v>9.2619551658921431</c:v>
                </c:pt>
                <c:pt idx="1">
                  <c:v>1.8549351014604327</c:v>
                </c:pt>
                <c:pt idx="2">
                  <c:v>1.7723391196108418</c:v>
                </c:pt>
                <c:pt idx="3">
                  <c:v>14.756662997201786</c:v>
                </c:pt>
                <c:pt idx="4">
                  <c:v>1.1891410983953392</c:v>
                </c:pt>
                <c:pt idx="5">
                  <c:v>28.222255236090859</c:v>
                </c:pt>
                <c:pt idx="6">
                  <c:v>1.2172182251175401</c:v>
                </c:pt>
                <c:pt idx="7">
                  <c:v>2.3929065000964336</c:v>
                </c:pt>
                <c:pt idx="8">
                  <c:v>2.1565962754306378</c:v>
                </c:pt>
                <c:pt idx="9">
                  <c:v>11.246995214879281</c:v>
                </c:pt>
                <c:pt idx="10">
                  <c:v>2.3192197074997241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D3-4D60-AF62-5727B6867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Decorrelation'!$AJ$320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Decorrelation'!$AK$320:$AU$320</c:f>
              <c:numCache>
                <c:formatCode>0.0</c:formatCode>
                <c:ptCount val="11"/>
                <c:pt idx="0">
                  <c:v>0.3287163360917475</c:v>
                </c:pt>
                <c:pt idx="1">
                  <c:v>0.5169386777910403</c:v>
                </c:pt>
                <c:pt idx="2">
                  <c:v>0.50013082769582984</c:v>
                </c:pt>
                <c:pt idx="3">
                  <c:v>0.47675479639729024</c:v>
                </c:pt>
                <c:pt idx="4">
                  <c:v>0.81920848849986216</c:v>
                </c:pt>
                <c:pt idx="5">
                  <c:v>9.1702064598211994E-2</c:v>
                </c:pt>
                <c:pt idx="6">
                  <c:v>0.50364856040105233</c:v>
                </c:pt>
                <c:pt idx="7">
                  <c:v>0.31827412850107062</c:v>
                </c:pt>
                <c:pt idx="8">
                  <c:v>0.31625091380556108</c:v>
                </c:pt>
                <c:pt idx="9">
                  <c:v>6.3235495996195306E-3</c:v>
                </c:pt>
                <c:pt idx="10">
                  <c:v>1.6221557009033853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F-4B86-BE11-C3CDE8B9E113}"/>
            </c:ext>
          </c:extLst>
        </c:ser>
        <c:ser>
          <c:idx val="0"/>
          <c:order val="1"/>
          <c:tx>
            <c:strRef>
              <c:f>'Pure Decorrelation'!$AJ$319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Decorrelation'!$AK$319:$AU$319</c:f>
              <c:numCache>
                <c:formatCode>0.0</c:formatCode>
                <c:ptCount val="11"/>
                <c:pt idx="0">
                  <c:v>4.9269410891924057</c:v>
                </c:pt>
                <c:pt idx="1">
                  <c:v>0.4425108784053009</c:v>
                </c:pt>
                <c:pt idx="2">
                  <c:v>0.41292748527484946</c:v>
                </c:pt>
                <c:pt idx="3">
                  <c:v>3.013639099401189</c:v>
                </c:pt>
                <c:pt idx="4">
                  <c:v>0.39928922800463618</c:v>
                </c:pt>
                <c:pt idx="5">
                  <c:v>13.539845528098525</c:v>
                </c:pt>
                <c:pt idx="6">
                  <c:v>0.32687446760828609</c:v>
                </c:pt>
                <c:pt idx="7">
                  <c:v>0.32583881400059905</c:v>
                </c:pt>
                <c:pt idx="8">
                  <c:v>0.30902758841402833</c:v>
                </c:pt>
                <c:pt idx="9">
                  <c:v>3.2462743399839384</c:v>
                </c:pt>
                <c:pt idx="10">
                  <c:v>0.57049584280466659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0F-4B86-BE11-C3CDE8B9E113}"/>
            </c:ext>
          </c:extLst>
        </c:ser>
        <c:ser>
          <c:idx val="4"/>
          <c:order val="2"/>
          <c:tx>
            <c:strRef>
              <c:f>'Pure Decorrelation'!$AJ$317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Decorrelation'!$AK$317:$AU$317</c:f>
              <c:numCache>
                <c:formatCode>0.0</c:formatCode>
                <c:ptCount val="11"/>
                <c:pt idx="0">
                  <c:v>9.2619551658921431</c:v>
                </c:pt>
                <c:pt idx="1">
                  <c:v>0.74373635679366989</c:v>
                </c:pt>
                <c:pt idx="2">
                  <c:v>0.70439649309264496</c:v>
                </c:pt>
                <c:pt idx="3">
                  <c:v>14.756662997201786</c:v>
                </c:pt>
                <c:pt idx="4">
                  <c:v>0.52531647949654148</c:v>
                </c:pt>
                <c:pt idx="5">
                  <c:v>28.222255236090859</c:v>
                </c:pt>
                <c:pt idx="6">
                  <c:v>0.54943676220136695</c:v>
                </c:pt>
                <c:pt idx="7">
                  <c:v>1.2058415141014849</c:v>
                </c:pt>
                <c:pt idx="8">
                  <c:v>0.44824837850756016</c:v>
                </c:pt>
                <c:pt idx="9">
                  <c:v>11.246995214879281</c:v>
                </c:pt>
                <c:pt idx="10">
                  <c:v>1.1264499472104943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0F-4B86-BE11-C3CDE8B9E113}"/>
            </c:ext>
          </c:extLst>
        </c:ser>
        <c:ser>
          <c:idx val="2"/>
          <c:order val="3"/>
          <c:tx>
            <c:strRef>
              <c:f>'Pure Decorrelation'!$AJ$316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Decorrelation'!$AK$316:$AU$316</c:f>
              <c:numCache>
                <c:formatCode>0.0</c:formatCode>
                <c:ptCount val="11"/>
                <c:pt idx="0">
                  <c:v>9.2619551658921431</c:v>
                </c:pt>
                <c:pt idx="1">
                  <c:v>0.74373635679366989</c:v>
                </c:pt>
                <c:pt idx="2">
                  <c:v>0.70439649309264496</c:v>
                </c:pt>
                <c:pt idx="3">
                  <c:v>14.756662997201786</c:v>
                </c:pt>
                <c:pt idx="4">
                  <c:v>0.52531647949654148</c:v>
                </c:pt>
                <c:pt idx="5">
                  <c:v>28.222255236090859</c:v>
                </c:pt>
                <c:pt idx="6">
                  <c:v>0.54943676220136695</c:v>
                </c:pt>
                <c:pt idx="7">
                  <c:v>1.2058415141014849</c:v>
                </c:pt>
                <c:pt idx="8">
                  <c:v>0.44824837850756016</c:v>
                </c:pt>
                <c:pt idx="9">
                  <c:v>11.246995214879281</c:v>
                </c:pt>
                <c:pt idx="10">
                  <c:v>1.1264499472104943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0F-4B86-BE11-C3CDE8B9E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Decorrelation'!$M$321:$W$321</c:f>
              <c:numCache>
                <c:formatCode>0.0</c:formatCode>
                <c:ptCount val="11"/>
                <c:pt idx="0">
                  <c:v>7120232.5999999996</c:v>
                </c:pt>
                <c:pt idx="1">
                  <c:v>674831.2</c:v>
                </c:pt>
                <c:pt idx="2">
                  <c:v>674968.6</c:v>
                </c:pt>
                <c:pt idx="3">
                  <c:v>2201876</c:v>
                </c:pt>
                <c:pt idx="4">
                  <c:v>312165.09999999998</c:v>
                </c:pt>
                <c:pt idx="5">
                  <c:v>21814190.399999999</c:v>
                </c:pt>
                <c:pt idx="6">
                  <c:v>176777.9</c:v>
                </c:pt>
                <c:pt idx="7">
                  <c:v>2924101.3</c:v>
                </c:pt>
                <c:pt idx="8">
                  <c:v>2281457.7999999998</c:v>
                </c:pt>
                <c:pt idx="9">
                  <c:v>2010197.8</c:v>
                </c:pt>
                <c:pt idx="10">
                  <c:v>312386.09999999998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7-43E6-ACDD-D8464BFA5F13}"/>
            </c:ext>
          </c:extLst>
        </c:ser>
        <c:ser>
          <c:idx val="3"/>
          <c:order val="1"/>
          <c:tx>
            <c:strRef>
              <c:f>'Pure Decorrelation'!$L$322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Decorrelation'!$M$322:$W$322</c:f>
              <c:numCache>
                <c:formatCode>0.0</c:formatCode>
                <c:ptCount val="11"/>
                <c:pt idx="0">
                  <c:v>17074219</c:v>
                </c:pt>
                <c:pt idx="1">
                  <c:v>2972879.7</c:v>
                </c:pt>
                <c:pt idx="2">
                  <c:v>2966794</c:v>
                </c:pt>
                <c:pt idx="3">
                  <c:v>71232758.599999994</c:v>
                </c:pt>
                <c:pt idx="4">
                  <c:v>1658108.9</c:v>
                </c:pt>
                <c:pt idx="5">
                  <c:v>82864403</c:v>
                </c:pt>
                <c:pt idx="6">
                  <c:v>1838216.2</c:v>
                </c:pt>
                <c:pt idx="7">
                  <c:v>7023718.7000000002</c:v>
                </c:pt>
                <c:pt idx="8">
                  <c:v>5120099.5</c:v>
                </c:pt>
                <c:pt idx="9">
                  <c:v>68255041.300000012</c:v>
                </c:pt>
                <c:pt idx="10">
                  <c:v>1433269.2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97-43E6-ACDD-D8464BFA5F13}"/>
            </c:ext>
          </c:extLst>
        </c:ser>
        <c:ser>
          <c:idx val="0"/>
          <c:order val="2"/>
          <c:tx>
            <c:strRef>
              <c:f>'Pure Decorrelation'!$L$323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97-43E6-ACDD-D8464BFA5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Decorrelation'!$Y$321:$AI$321</c:f>
              <c:numCache>
                <c:formatCode>0.0</c:formatCode>
                <c:ptCount val="11"/>
                <c:pt idx="0">
                  <c:v>5.8805291992059212</c:v>
                </c:pt>
                <c:pt idx="1">
                  <c:v>1.0007164877373727</c:v>
                </c:pt>
                <c:pt idx="2">
                  <c:v>0.95498851814190833</c:v>
                </c:pt>
                <c:pt idx="3">
                  <c:v>2.7271112059461302</c:v>
                </c:pt>
                <c:pt idx="4">
                  <c:v>0.76574905274610505</c:v>
                </c:pt>
                <c:pt idx="5">
                  <c:v>13.774465875644818</c:v>
                </c:pt>
                <c:pt idx="6">
                  <c:v>0.63155629021348436</c:v>
                </c:pt>
                <c:pt idx="7">
                  <c:v>0.66632434719067546</c:v>
                </c:pt>
                <c:pt idx="8">
                  <c:v>0.88189933985413504</c:v>
                </c:pt>
                <c:pt idx="9">
                  <c:v>3.1548355779872512</c:v>
                </c:pt>
                <c:pt idx="10">
                  <c:v>1.6340261631703474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8-4750-A77B-17B44C59B79D}"/>
            </c:ext>
          </c:extLst>
        </c:ser>
        <c:ser>
          <c:idx val="3"/>
          <c:order val="1"/>
          <c:tx>
            <c:strRef>
              <c:f>'Pure Decorrelation'!$X$322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Decorrelation'!$Y$322:$AI$322</c:f>
              <c:numCache>
                <c:formatCode>0.0</c:formatCode>
                <c:ptCount val="11"/>
                <c:pt idx="0">
                  <c:v>14.063870613207111</c:v>
                </c:pt>
                <c:pt idx="1">
                  <c:v>2.4846237341407686</c:v>
                </c:pt>
                <c:pt idx="2">
                  <c:v>2.4729665326012764</c:v>
                </c:pt>
                <c:pt idx="3">
                  <c:v>40.42176802870236</c:v>
                </c:pt>
                <c:pt idx="4">
                  <c:v>1.7323460548068395</c:v>
                </c:pt>
                <c:pt idx="5">
                  <c:v>43.782439104700458</c:v>
                </c:pt>
                <c:pt idx="6">
                  <c:v>1.82947816203814</c:v>
                </c:pt>
                <c:pt idx="7">
                  <c:v>4.0378636982233731</c:v>
                </c:pt>
                <c:pt idx="8">
                  <c:v>3.3227357498952186</c:v>
                </c:pt>
                <c:pt idx="9">
                  <c:v>22.031923764507518</c:v>
                </c:pt>
                <c:pt idx="10">
                  <c:v>3.1438992477313148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8-4750-A77B-17B44C59B79D}"/>
            </c:ext>
          </c:extLst>
        </c:ser>
        <c:ser>
          <c:idx val="0"/>
          <c:order val="2"/>
          <c:tx>
            <c:strRef>
              <c:f>'Pure Decorrelation'!$X$323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88-4750-A77B-17B44C59B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Decorrelation'!$AK$321:$AU$321</c:f>
              <c:numCache>
                <c:formatCode>0.0</c:formatCode>
                <c:ptCount val="11"/>
                <c:pt idx="0">
                  <c:v>5.8805291992059212</c:v>
                </c:pt>
                <c:pt idx="1">
                  <c:v>0.42898569924582264</c:v>
                </c:pt>
                <c:pt idx="2">
                  <c:v>0.40676080859266217</c:v>
                </c:pt>
                <c:pt idx="3">
                  <c:v>2.7271112059461302</c:v>
                </c:pt>
                <c:pt idx="4">
                  <c:v>0.38487846734788034</c:v>
                </c:pt>
                <c:pt idx="5">
                  <c:v>13.774465875644818</c:v>
                </c:pt>
                <c:pt idx="6">
                  <c:v>0.33743070860218721</c:v>
                </c:pt>
                <c:pt idx="7">
                  <c:v>0.34277413169329518</c:v>
                </c:pt>
                <c:pt idx="8">
                  <c:v>0.30898285808216314</c:v>
                </c:pt>
                <c:pt idx="9">
                  <c:v>3.1548355779872512</c:v>
                </c:pt>
                <c:pt idx="10">
                  <c:v>0.5735934250493302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3-4E83-8345-498D9330B449}"/>
            </c:ext>
          </c:extLst>
        </c:ser>
        <c:ser>
          <c:idx val="3"/>
          <c:order val="1"/>
          <c:tx>
            <c:strRef>
              <c:f>'Pure Decorrelation'!$AJ$322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Decorrelation'!$AK$322:$AU$322</c:f>
              <c:numCache>
                <c:formatCode>0.0</c:formatCode>
                <c:ptCount val="11"/>
                <c:pt idx="0">
                  <c:v>14.063870613207111</c:v>
                </c:pt>
                <c:pt idx="1">
                  <c:v>0.9475692999141756</c:v>
                </c:pt>
                <c:pt idx="2">
                  <c:v>0.94221995089901611</c:v>
                </c:pt>
                <c:pt idx="3">
                  <c:v>40.42176802870236</c:v>
                </c:pt>
                <c:pt idx="4">
                  <c:v>0.8256060068903025</c:v>
                </c:pt>
                <c:pt idx="5">
                  <c:v>43.782439104700458</c:v>
                </c:pt>
                <c:pt idx="6">
                  <c:v>0.74788934110547411</c:v>
                </c:pt>
                <c:pt idx="7">
                  <c:v>2.0314721569186074</c:v>
                </c:pt>
                <c:pt idx="8">
                  <c:v>0.56309447019011716</c:v>
                </c:pt>
                <c:pt idx="9">
                  <c:v>22.031923764507518</c:v>
                </c:pt>
                <c:pt idx="10">
                  <c:v>1.7593437012110376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33-4E83-8345-498D9330B449}"/>
            </c:ext>
          </c:extLst>
        </c:ser>
        <c:ser>
          <c:idx val="0"/>
          <c:order val="2"/>
          <c:tx>
            <c:strRef>
              <c:f>'Pure Decorrelation'!$AJ$323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33-4E83-8345-498D9330B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Decorrelation'!$N$955:$S$955</c:f>
              <c:numCache>
                <c:formatCode>0%</c:formatCode>
                <c:ptCount val="6"/>
                <c:pt idx="0">
                  <c:v>-7.9751492024937969</c:v>
                </c:pt>
                <c:pt idx="1">
                  <c:v>-7.9775594516057469</c:v>
                </c:pt>
                <c:pt idx="2">
                  <c:v>-15.364249016968449</c:v>
                </c:pt>
                <c:pt idx="3">
                  <c:v>-8.8595152594241906</c:v>
                </c:pt>
                <c:pt idx="4">
                  <c:v>-7.951653140763244</c:v>
                </c:pt>
                <c:pt idx="5">
                  <c:v>-20.718176364062998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3-438D-B9E9-E1C71F5034C1}"/>
            </c:ext>
          </c:extLst>
        </c:ser>
        <c:ser>
          <c:idx val="2"/>
          <c:order val="1"/>
          <c:tx>
            <c:strRef>
              <c:f>'Pure Decorrelation'!$M$954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Decorrelation'!$N$954:$S$954</c:f>
              <c:numCache>
                <c:formatCode>0%</c:formatCode>
                <c:ptCount val="6"/>
                <c:pt idx="0">
                  <c:v>0.88188762192849779</c:v>
                </c:pt>
                <c:pt idx="1">
                  <c:v>0.8819782885767613</c:v>
                </c:pt>
                <c:pt idx="2">
                  <c:v>0.93376610863692577</c:v>
                </c:pt>
                <c:pt idx="3">
                  <c:v>0.95491611790450315</c:v>
                </c:pt>
                <c:pt idx="4">
                  <c:v>0.6138522730200775</c:v>
                </c:pt>
                <c:pt idx="5">
                  <c:v>0.93502164889555905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13-438D-B9E9-E1C71F5034C1}"/>
            </c:ext>
          </c:extLst>
        </c:ser>
        <c:ser>
          <c:idx val="3"/>
          <c:order val="2"/>
          <c:tx>
            <c:strRef>
              <c:f>'Pure Decorrelation'!$M$952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Decorrelation'!$N$952:$S$952</c:f>
              <c:numCache>
                <c:formatCode>0%</c:formatCode>
                <c:ptCount val="6"/>
                <c:pt idx="0">
                  <c:v>0.86385112435718503</c:v>
                </c:pt>
                <c:pt idx="1">
                  <c:v>0.86401636023753925</c:v>
                </c:pt>
                <c:pt idx="2">
                  <c:v>0.92955317416117733</c:v>
                </c:pt>
                <c:pt idx="3">
                  <c:v>0.93338783411952608</c:v>
                </c:pt>
                <c:pt idx="4">
                  <c:v>0.68748981954854294</c:v>
                </c:pt>
                <c:pt idx="5">
                  <c:v>0.93637709780527245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13-438D-B9E9-E1C71F5034C1}"/>
            </c:ext>
          </c:extLst>
        </c:ser>
        <c:ser>
          <c:idx val="1"/>
          <c:order val="3"/>
          <c:tx>
            <c:strRef>
              <c:f>'Pure Decorrelation'!$M$951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Decorrelation'!$N$951:$S$951</c:f>
              <c:numCache>
                <c:formatCode>0%</c:formatCode>
                <c:ptCount val="6"/>
                <c:pt idx="0">
                  <c:v>0.86385112435718503</c:v>
                </c:pt>
                <c:pt idx="1">
                  <c:v>0.86401636023753925</c:v>
                </c:pt>
                <c:pt idx="2">
                  <c:v>0.92955317416117733</c:v>
                </c:pt>
                <c:pt idx="3">
                  <c:v>0.93338783411952608</c:v>
                </c:pt>
                <c:pt idx="4">
                  <c:v>0.68748981954854294</c:v>
                </c:pt>
                <c:pt idx="5">
                  <c:v>0.93637709780527245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13-438D-B9E9-E1C71F503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Decorrelation'!$V$955:$AA$955</c:f>
              <c:numCache>
                <c:formatCode>0%</c:formatCode>
                <c:ptCount val="6"/>
                <c:pt idx="0">
                  <c:v>-4.7430086515391743</c:v>
                </c:pt>
                <c:pt idx="1">
                  <c:v>-4.5707217599060517</c:v>
                </c:pt>
                <c:pt idx="2">
                  <c:v>-10.80681461467899</c:v>
                </c:pt>
                <c:pt idx="3">
                  <c:v>-4.0971115951108077</c:v>
                </c:pt>
                <c:pt idx="4">
                  <c:v>-1.7264779819100355</c:v>
                </c:pt>
                <c:pt idx="5">
                  <c:v>-15.446275414132852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2-4D45-86DF-8CE48F21F354}"/>
            </c:ext>
          </c:extLst>
        </c:ser>
        <c:ser>
          <c:idx val="2"/>
          <c:order val="1"/>
          <c:tx>
            <c:strRef>
              <c:f>'Pure Decorrelation'!$U$954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Decorrelation'!$V$954:$AA$954</c:f>
              <c:numCache>
                <c:formatCode>0%</c:formatCode>
                <c:ptCount val="6"/>
                <c:pt idx="0">
                  <c:v>0.80837963581594452</c:v>
                </c:pt>
                <c:pt idx="1">
                  <c:v>0.8122966604324523</c:v>
                </c:pt>
                <c:pt idx="2">
                  <c:v>0.8357305872201154</c:v>
                </c:pt>
                <c:pt idx="3">
                  <c:v>0.8707039623071039</c:v>
                </c:pt>
                <c:pt idx="4">
                  <c:v>0.76589134863701047</c:v>
                </c:pt>
                <c:pt idx="5">
                  <c:v>0.68429032824265956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62-4D45-86DF-8CE48F21F354}"/>
            </c:ext>
          </c:extLst>
        </c:ser>
        <c:ser>
          <c:idx val="3"/>
          <c:order val="2"/>
          <c:tx>
            <c:strRef>
              <c:f>'Pure Decorrelation'!$U$952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Decorrelation'!$V$952:$AA$952</c:f>
              <c:numCache>
                <c:formatCode>0%</c:formatCode>
                <c:ptCount val="6"/>
                <c:pt idx="0">
                  <c:v>0.81825112854738524</c:v>
                </c:pt>
                <c:pt idx="1">
                  <c:v>0.82387220986869936</c:v>
                </c:pt>
                <c:pt idx="2">
                  <c:v>0.86864178859511176</c:v>
                </c:pt>
                <c:pt idx="3">
                  <c:v>0.87584871761882055</c:v>
                </c:pt>
                <c:pt idx="4">
                  <c:v>0.79813176905760697</c:v>
                </c:pt>
                <c:pt idx="5">
                  <c:v>0.7371471491870496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62-4D45-86DF-8CE48F21F354}"/>
            </c:ext>
          </c:extLst>
        </c:ser>
        <c:ser>
          <c:idx val="1"/>
          <c:order val="3"/>
          <c:tx>
            <c:strRef>
              <c:f>'Pure Decorrelation'!$U$951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Decorrelation'!$V$951:$AA$951</c:f>
              <c:numCache>
                <c:formatCode>0%</c:formatCode>
                <c:ptCount val="6"/>
                <c:pt idx="0">
                  <c:v>0.81825112854738524</c:v>
                </c:pt>
                <c:pt idx="1">
                  <c:v>0.82387220986869936</c:v>
                </c:pt>
                <c:pt idx="2">
                  <c:v>0.86864178859511176</c:v>
                </c:pt>
                <c:pt idx="3">
                  <c:v>0.87584871761882055</c:v>
                </c:pt>
                <c:pt idx="4">
                  <c:v>0.79813176905760697</c:v>
                </c:pt>
                <c:pt idx="5">
                  <c:v>0.7371471491870496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62-4D45-86DF-8CE48F21F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Decorrelation'!$N$956:$S$956</c:f>
              <c:numCache>
                <c:formatCode>0%</c:formatCode>
                <c:ptCount val="6"/>
                <c:pt idx="0">
                  <c:v>0.90475069252258322</c:v>
                </c:pt>
                <c:pt idx="1">
                  <c:v>0.90473069527054828</c:v>
                </c:pt>
                <c:pt idx="2">
                  <c:v>0.95590875333185299</c:v>
                </c:pt>
                <c:pt idx="3">
                  <c:v>0.97500821660882808</c:v>
                </c:pt>
                <c:pt idx="4">
                  <c:v>0.6777978626984249</c:v>
                </c:pt>
                <c:pt idx="5">
                  <c:v>0.95592629558604558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5-4D45-B3AC-A0AB2759E3E9}"/>
            </c:ext>
          </c:extLst>
        </c:ser>
        <c:ser>
          <c:idx val="0"/>
          <c:order val="1"/>
          <c:tx>
            <c:strRef>
              <c:f>'Pure Decorrelation'!$M$957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Decorrelation'!$N$957:$S$957</c:f>
              <c:numCache>
                <c:formatCode>0%</c:formatCode>
                <c:ptCount val="6"/>
                <c:pt idx="0">
                  <c:v>0.82295155619178706</c:v>
                </c:pt>
                <c:pt idx="1">
                  <c:v>0.82330202520453044</c:v>
                </c:pt>
                <c:pt idx="2">
                  <c:v>0.90319759499050156</c:v>
                </c:pt>
                <c:pt idx="3">
                  <c:v>0.89176745163022386</c:v>
                </c:pt>
                <c:pt idx="4">
                  <c:v>0.69718177639866108</c:v>
                </c:pt>
                <c:pt idx="5">
                  <c:v>0.91682790002449932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55-4D45-B3AC-A0AB2759E3E9}"/>
            </c:ext>
          </c:extLst>
        </c:ser>
        <c:ser>
          <c:idx val="2"/>
          <c:order val="2"/>
          <c:tx>
            <c:strRef>
              <c:f>'Pure Decorrelation'!$M$958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Decorrelation'!$N$958:$S$958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55-4D45-B3AC-A0AB2759E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Decorrelation'!$V$956:$AA$956</c:f>
              <c:numCache>
                <c:formatCode>0%</c:formatCode>
                <c:ptCount val="6"/>
                <c:pt idx="0">
                  <c:v>0.82963789591809056</c:v>
                </c:pt>
                <c:pt idx="1">
                  <c:v>0.83649563976520147</c:v>
                </c:pt>
                <c:pt idx="2">
                  <c:v>0.86581366954128292</c:v>
                </c:pt>
                <c:pt idx="3">
                  <c:v>0.88835405198093087</c:v>
                </c:pt>
                <c:pt idx="4">
                  <c:v>0.84443690259454407</c:v>
                </c:pt>
                <c:pt idx="5">
                  <c:v>0.70670561522100495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B-48EB-BD7E-D361C4970D15}"/>
            </c:ext>
          </c:extLst>
        </c:ser>
        <c:ser>
          <c:idx val="0"/>
          <c:order val="1"/>
          <c:tx>
            <c:strRef>
              <c:f>'Pure Decorrelation'!$U$957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Decorrelation'!$V$957:$AA$957</c:f>
              <c:numCache>
                <c:formatCode>0%</c:formatCode>
                <c:ptCount val="6"/>
                <c:pt idx="0">
                  <c:v>0.80686436117667992</c:v>
                </c:pt>
                <c:pt idx="1">
                  <c:v>0.81124877997219702</c:v>
                </c:pt>
                <c:pt idx="2">
                  <c:v>0.87146990764894072</c:v>
                </c:pt>
                <c:pt idx="3">
                  <c:v>0.86334338325671034</c:v>
                </c:pt>
                <c:pt idx="4">
                  <c:v>0.75182663552066975</c:v>
                </c:pt>
                <c:pt idx="5">
                  <c:v>0.76758868315309425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BB-48EB-BD7E-D361C4970D15}"/>
            </c:ext>
          </c:extLst>
        </c:ser>
        <c:ser>
          <c:idx val="2"/>
          <c:order val="2"/>
          <c:tx>
            <c:strRef>
              <c:f>'Pure Decorrelation'!$U$958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Decorrelation'!$V$958:$AA$958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BB-48EB-BD7E-D361C4970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Decorrelation'!$M$3:$M$290</c:f>
              <c:numCache>
                <c:formatCode>General</c:formatCode>
                <c:ptCount val="288"/>
                <c:pt idx="0">
                  <c:v>6472497.2000000002</c:v>
                </c:pt>
                <c:pt idx="1">
                  <c:v>200022.6</c:v>
                </c:pt>
                <c:pt idx="2">
                  <c:v>200028.6</c:v>
                </c:pt>
                <c:pt idx="3">
                  <c:v>6241646.2000000002</c:v>
                </c:pt>
                <c:pt idx="4">
                  <c:v>6472497.2000000002</c:v>
                </c:pt>
                <c:pt idx="5">
                  <c:v>200022.6</c:v>
                </c:pt>
                <c:pt idx="6">
                  <c:v>200028.6</c:v>
                </c:pt>
                <c:pt idx="7">
                  <c:v>6241646.2000000002</c:v>
                </c:pt>
                <c:pt idx="8">
                  <c:v>6472497.2000000002</c:v>
                </c:pt>
                <c:pt idx="9">
                  <c:v>200022.6</c:v>
                </c:pt>
                <c:pt idx="10">
                  <c:v>200028.6</c:v>
                </c:pt>
                <c:pt idx="11">
                  <c:v>6241646.2000000002</c:v>
                </c:pt>
                <c:pt idx="12">
                  <c:v>6472497.2000000002</c:v>
                </c:pt>
                <c:pt idx="13">
                  <c:v>200022.6</c:v>
                </c:pt>
                <c:pt idx="14">
                  <c:v>200028.6</c:v>
                </c:pt>
                <c:pt idx="15">
                  <c:v>6241646.2000000002</c:v>
                </c:pt>
                <c:pt idx="16">
                  <c:v>7645979</c:v>
                </c:pt>
                <c:pt idx="17">
                  <c:v>200029.8</c:v>
                </c:pt>
                <c:pt idx="18">
                  <c:v>200023.8</c:v>
                </c:pt>
                <c:pt idx="19">
                  <c:v>6594486.2000000002</c:v>
                </c:pt>
                <c:pt idx="20">
                  <c:v>7645979</c:v>
                </c:pt>
                <c:pt idx="21">
                  <c:v>200029.8</c:v>
                </c:pt>
                <c:pt idx="22">
                  <c:v>200023.8</c:v>
                </c:pt>
                <c:pt idx="23">
                  <c:v>6594486.2000000002</c:v>
                </c:pt>
                <c:pt idx="24">
                  <c:v>7645979</c:v>
                </c:pt>
                <c:pt idx="25">
                  <c:v>200029.8</c:v>
                </c:pt>
                <c:pt idx="26">
                  <c:v>200023.8</c:v>
                </c:pt>
                <c:pt idx="27">
                  <c:v>6594486.2000000002</c:v>
                </c:pt>
                <c:pt idx="28">
                  <c:v>7645979</c:v>
                </c:pt>
                <c:pt idx="29">
                  <c:v>200029.8</c:v>
                </c:pt>
                <c:pt idx="30">
                  <c:v>200023.8</c:v>
                </c:pt>
                <c:pt idx="31">
                  <c:v>6594486.2000000002</c:v>
                </c:pt>
                <c:pt idx="32">
                  <c:v>18052569.600000001</c:v>
                </c:pt>
                <c:pt idx="33">
                  <c:v>17982606.199999999</c:v>
                </c:pt>
                <c:pt idx="34">
                  <c:v>200060.4</c:v>
                </c:pt>
                <c:pt idx="35">
                  <c:v>6205822</c:v>
                </c:pt>
                <c:pt idx="36">
                  <c:v>5432998</c:v>
                </c:pt>
                <c:pt idx="37">
                  <c:v>200058.6</c:v>
                </c:pt>
                <c:pt idx="38">
                  <c:v>15727331.199999999</c:v>
                </c:pt>
                <c:pt idx="39">
                  <c:v>16165831.800000001</c:v>
                </c:pt>
                <c:pt idx="40">
                  <c:v>18052569.600000001</c:v>
                </c:pt>
                <c:pt idx="41">
                  <c:v>17982606.199999999</c:v>
                </c:pt>
                <c:pt idx="42">
                  <c:v>200060.4</c:v>
                </c:pt>
                <c:pt idx="43">
                  <c:v>6205822</c:v>
                </c:pt>
                <c:pt idx="44">
                  <c:v>5432998</c:v>
                </c:pt>
                <c:pt idx="45">
                  <c:v>200058.6</c:v>
                </c:pt>
                <c:pt idx="46">
                  <c:v>15727331.199999999</c:v>
                </c:pt>
                <c:pt idx="47">
                  <c:v>16165831.800000001</c:v>
                </c:pt>
                <c:pt idx="48">
                  <c:v>18052569.600000001</c:v>
                </c:pt>
                <c:pt idx="49">
                  <c:v>17982606.199999999</c:v>
                </c:pt>
                <c:pt idx="50">
                  <c:v>200060.4</c:v>
                </c:pt>
                <c:pt idx="51">
                  <c:v>6205822</c:v>
                </c:pt>
                <c:pt idx="52">
                  <c:v>5432998</c:v>
                </c:pt>
                <c:pt idx="53">
                  <c:v>200058.6</c:v>
                </c:pt>
                <c:pt idx="54">
                  <c:v>15727331.199999999</c:v>
                </c:pt>
                <c:pt idx="55">
                  <c:v>16165831.800000001</c:v>
                </c:pt>
                <c:pt idx="56">
                  <c:v>18052569.600000001</c:v>
                </c:pt>
                <c:pt idx="57">
                  <c:v>17982606.199999999</c:v>
                </c:pt>
                <c:pt idx="58">
                  <c:v>200060.4</c:v>
                </c:pt>
                <c:pt idx="59">
                  <c:v>6205822</c:v>
                </c:pt>
                <c:pt idx="60">
                  <c:v>5432998</c:v>
                </c:pt>
                <c:pt idx="61">
                  <c:v>200058.6</c:v>
                </c:pt>
                <c:pt idx="62">
                  <c:v>15727331.199999999</c:v>
                </c:pt>
                <c:pt idx="63">
                  <c:v>16165831.800000001</c:v>
                </c:pt>
                <c:pt idx="64">
                  <c:v>6777640.7999999998</c:v>
                </c:pt>
                <c:pt idx="65">
                  <c:v>200030.2</c:v>
                </c:pt>
                <c:pt idx="66">
                  <c:v>200032.2</c:v>
                </c:pt>
                <c:pt idx="67">
                  <c:v>6093033.2000000002</c:v>
                </c:pt>
                <c:pt idx="68">
                  <c:v>6777640.7999999998</c:v>
                </c:pt>
                <c:pt idx="69">
                  <c:v>200030.2</c:v>
                </c:pt>
                <c:pt idx="70">
                  <c:v>200032.2</c:v>
                </c:pt>
                <c:pt idx="71">
                  <c:v>6093033.2000000002</c:v>
                </c:pt>
                <c:pt idx="72">
                  <c:v>3883662</c:v>
                </c:pt>
                <c:pt idx="73">
                  <c:v>200044.6</c:v>
                </c:pt>
                <c:pt idx="74">
                  <c:v>200041</c:v>
                </c:pt>
                <c:pt idx="75">
                  <c:v>4269769.2</c:v>
                </c:pt>
                <c:pt idx="76">
                  <c:v>3883662</c:v>
                </c:pt>
                <c:pt idx="77">
                  <c:v>200044.6</c:v>
                </c:pt>
                <c:pt idx="78">
                  <c:v>200041</c:v>
                </c:pt>
                <c:pt idx="79">
                  <c:v>4269769.2</c:v>
                </c:pt>
                <c:pt idx="80">
                  <c:v>200043</c:v>
                </c:pt>
                <c:pt idx="81">
                  <c:v>4125870.8</c:v>
                </c:pt>
                <c:pt idx="82">
                  <c:v>3768540.4</c:v>
                </c:pt>
                <c:pt idx="83">
                  <c:v>200049.4</c:v>
                </c:pt>
                <c:pt idx="84">
                  <c:v>200043</c:v>
                </c:pt>
                <c:pt idx="85">
                  <c:v>4125870.8</c:v>
                </c:pt>
                <c:pt idx="86">
                  <c:v>3768540.4</c:v>
                </c:pt>
                <c:pt idx="87">
                  <c:v>200049.4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D0-48F0-AE0B-BDDAFFA6C210}"/>
            </c:ext>
          </c:extLst>
        </c:ser>
        <c:ser>
          <c:idx val="2"/>
          <c:order val="1"/>
          <c:tx>
            <c:strRef>
              <c:f>'Pure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Decorrelation'!$P$3:$P$290</c:f>
              <c:numCache>
                <c:formatCode>General</c:formatCode>
                <c:ptCount val="288"/>
                <c:pt idx="0">
                  <c:v>2003733</c:v>
                </c:pt>
                <c:pt idx="1">
                  <c:v>199999</c:v>
                </c:pt>
                <c:pt idx="2">
                  <c:v>199999</c:v>
                </c:pt>
                <c:pt idx="3">
                  <c:v>1951224.2</c:v>
                </c:pt>
                <c:pt idx="4">
                  <c:v>2003733</c:v>
                </c:pt>
                <c:pt idx="5">
                  <c:v>199999</c:v>
                </c:pt>
                <c:pt idx="6">
                  <c:v>199999</c:v>
                </c:pt>
                <c:pt idx="7">
                  <c:v>1951224.2</c:v>
                </c:pt>
                <c:pt idx="8">
                  <c:v>2003733</c:v>
                </c:pt>
                <c:pt idx="9">
                  <c:v>199999</c:v>
                </c:pt>
                <c:pt idx="10">
                  <c:v>199999</c:v>
                </c:pt>
                <c:pt idx="11">
                  <c:v>1951224.2</c:v>
                </c:pt>
                <c:pt idx="12">
                  <c:v>2003733</c:v>
                </c:pt>
                <c:pt idx="13">
                  <c:v>199999</c:v>
                </c:pt>
                <c:pt idx="14">
                  <c:v>199999</c:v>
                </c:pt>
                <c:pt idx="15">
                  <c:v>1951224.2</c:v>
                </c:pt>
                <c:pt idx="16">
                  <c:v>2251794</c:v>
                </c:pt>
                <c:pt idx="17">
                  <c:v>199999</c:v>
                </c:pt>
                <c:pt idx="18">
                  <c:v>199999</c:v>
                </c:pt>
                <c:pt idx="19">
                  <c:v>2151958</c:v>
                </c:pt>
                <c:pt idx="20">
                  <c:v>2251794</c:v>
                </c:pt>
                <c:pt idx="21">
                  <c:v>199999</c:v>
                </c:pt>
                <c:pt idx="22">
                  <c:v>199999</c:v>
                </c:pt>
                <c:pt idx="23">
                  <c:v>2151958</c:v>
                </c:pt>
                <c:pt idx="24">
                  <c:v>2251794</c:v>
                </c:pt>
                <c:pt idx="25">
                  <c:v>199999</c:v>
                </c:pt>
                <c:pt idx="26">
                  <c:v>199999</c:v>
                </c:pt>
                <c:pt idx="27">
                  <c:v>2151958</c:v>
                </c:pt>
                <c:pt idx="28">
                  <c:v>2251794</c:v>
                </c:pt>
                <c:pt idx="29">
                  <c:v>199999</c:v>
                </c:pt>
                <c:pt idx="30">
                  <c:v>199999</c:v>
                </c:pt>
                <c:pt idx="31">
                  <c:v>2151958</c:v>
                </c:pt>
                <c:pt idx="32">
                  <c:v>72311227.599999994</c:v>
                </c:pt>
                <c:pt idx="33">
                  <c:v>72290236.200000003</c:v>
                </c:pt>
                <c:pt idx="34">
                  <c:v>200000.2</c:v>
                </c:pt>
                <c:pt idx="35">
                  <c:v>27026234.800000001</c:v>
                </c:pt>
                <c:pt idx="36">
                  <c:v>28997134</c:v>
                </c:pt>
                <c:pt idx="37">
                  <c:v>199999</c:v>
                </c:pt>
                <c:pt idx="38">
                  <c:v>68694863.599999994</c:v>
                </c:pt>
                <c:pt idx="39">
                  <c:v>70175281</c:v>
                </c:pt>
                <c:pt idx="40">
                  <c:v>72311227.599999994</c:v>
                </c:pt>
                <c:pt idx="41">
                  <c:v>72290236.200000003</c:v>
                </c:pt>
                <c:pt idx="42">
                  <c:v>200000.2</c:v>
                </c:pt>
                <c:pt idx="43">
                  <c:v>27026234.800000001</c:v>
                </c:pt>
                <c:pt idx="44">
                  <c:v>28997134</c:v>
                </c:pt>
                <c:pt idx="45">
                  <c:v>199999</c:v>
                </c:pt>
                <c:pt idx="46">
                  <c:v>68694863.599999994</c:v>
                </c:pt>
                <c:pt idx="47">
                  <c:v>70175281</c:v>
                </c:pt>
                <c:pt idx="48">
                  <c:v>72311227.599999994</c:v>
                </c:pt>
                <c:pt idx="49">
                  <c:v>72290236.200000003</c:v>
                </c:pt>
                <c:pt idx="50">
                  <c:v>200000.2</c:v>
                </c:pt>
                <c:pt idx="51">
                  <c:v>27026234.800000001</c:v>
                </c:pt>
                <c:pt idx="52">
                  <c:v>28997134</c:v>
                </c:pt>
                <c:pt idx="53">
                  <c:v>199999</c:v>
                </c:pt>
                <c:pt idx="54">
                  <c:v>68694863.599999994</c:v>
                </c:pt>
                <c:pt idx="55">
                  <c:v>70175281</c:v>
                </c:pt>
                <c:pt idx="56">
                  <c:v>72311227.599999994</c:v>
                </c:pt>
                <c:pt idx="57">
                  <c:v>72290236.200000003</c:v>
                </c:pt>
                <c:pt idx="58">
                  <c:v>200000.2</c:v>
                </c:pt>
                <c:pt idx="59">
                  <c:v>27026234.800000001</c:v>
                </c:pt>
                <c:pt idx="60">
                  <c:v>28997134</c:v>
                </c:pt>
                <c:pt idx="61">
                  <c:v>199999</c:v>
                </c:pt>
                <c:pt idx="62">
                  <c:v>68694863.599999994</c:v>
                </c:pt>
                <c:pt idx="63">
                  <c:v>70175281</c:v>
                </c:pt>
                <c:pt idx="64">
                  <c:v>2558766</c:v>
                </c:pt>
                <c:pt idx="65">
                  <c:v>199999.2</c:v>
                </c:pt>
                <c:pt idx="66">
                  <c:v>199999</c:v>
                </c:pt>
                <c:pt idx="67">
                  <c:v>2212717.6</c:v>
                </c:pt>
                <c:pt idx="68">
                  <c:v>2558766</c:v>
                </c:pt>
                <c:pt idx="69">
                  <c:v>199999.2</c:v>
                </c:pt>
                <c:pt idx="70">
                  <c:v>199999</c:v>
                </c:pt>
                <c:pt idx="71">
                  <c:v>2212717.6</c:v>
                </c:pt>
                <c:pt idx="72">
                  <c:v>1853053.6</c:v>
                </c:pt>
                <c:pt idx="73">
                  <c:v>199999</c:v>
                </c:pt>
                <c:pt idx="74">
                  <c:v>200000</c:v>
                </c:pt>
                <c:pt idx="75">
                  <c:v>1387046.6</c:v>
                </c:pt>
                <c:pt idx="76">
                  <c:v>1853053.6</c:v>
                </c:pt>
                <c:pt idx="77">
                  <c:v>199999</c:v>
                </c:pt>
                <c:pt idx="78">
                  <c:v>200000</c:v>
                </c:pt>
                <c:pt idx="79">
                  <c:v>1387046.6</c:v>
                </c:pt>
                <c:pt idx="80">
                  <c:v>199999.4</c:v>
                </c:pt>
                <c:pt idx="81">
                  <c:v>1384971.8</c:v>
                </c:pt>
                <c:pt idx="82">
                  <c:v>1223227.6000000001</c:v>
                </c:pt>
                <c:pt idx="83">
                  <c:v>199999.4</c:v>
                </c:pt>
                <c:pt idx="84">
                  <c:v>199999.4</c:v>
                </c:pt>
                <c:pt idx="85">
                  <c:v>1384971.8</c:v>
                </c:pt>
                <c:pt idx="86">
                  <c:v>1223227.6000000001</c:v>
                </c:pt>
                <c:pt idx="87">
                  <c:v>199999.4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D0-48F0-AE0B-BDDAFFA6C210}"/>
            </c:ext>
          </c:extLst>
        </c:ser>
        <c:ser>
          <c:idx val="4"/>
          <c:order val="2"/>
          <c:tx>
            <c:strRef>
              <c:f>'Pure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Decorrelation'!$R$3:$R$290</c:f>
              <c:numCache>
                <c:formatCode>General</c:formatCode>
                <c:ptCount val="288"/>
                <c:pt idx="0">
                  <c:v>19403441.600000001</c:v>
                </c:pt>
                <c:pt idx="1">
                  <c:v>1</c:v>
                </c:pt>
                <c:pt idx="2">
                  <c:v>1.6</c:v>
                </c:pt>
                <c:pt idx="3">
                  <c:v>19050969.800000001</c:v>
                </c:pt>
                <c:pt idx="4">
                  <c:v>19403441.600000001</c:v>
                </c:pt>
                <c:pt idx="5">
                  <c:v>1</c:v>
                </c:pt>
                <c:pt idx="6">
                  <c:v>1.6</c:v>
                </c:pt>
                <c:pt idx="7">
                  <c:v>19050969.800000001</c:v>
                </c:pt>
                <c:pt idx="8">
                  <c:v>19403441.600000001</c:v>
                </c:pt>
                <c:pt idx="9">
                  <c:v>1</c:v>
                </c:pt>
                <c:pt idx="10">
                  <c:v>1.6</c:v>
                </c:pt>
                <c:pt idx="11">
                  <c:v>19050969.800000001</c:v>
                </c:pt>
                <c:pt idx="12">
                  <c:v>19403441.600000001</c:v>
                </c:pt>
                <c:pt idx="13">
                  <c:v>1</c:v>
                </c:pt>
                <c:pt idx="14">
                  <c:v>1.6</c:v>
                </c:pt>
                <c:pt idx="15">
                  <c:v>19050969.800000001</c:v>
                </c:pt>
                <c:pt idx="16">
                  <c:v>21349713.199999999</c:v>
                </c:pt>
                <c:pt idx="17">
                  <c:v>1.2</c:v>
                </c:pt>
                <c:pt idx="18">
                  <c:v>1</c:v>
                </c:pt>
                <c:pt idx="19">
                  <c:v>22278667.600000001</c:v>
                </c:pt>
                <c:pt idx="20">
                  <c:v>21349713.199999999</c:v>
                </c:pt>
                <c:pt idx="21">
                  <c:v>1.2</c:v>
                </c:pt>
                <c:pt idx="22">
                  <c:v>1</c:v>
                </c:pt>
                <c:pt idx="23">
                  <c:v>22278667.600000001</c:v>
                </c:pt>
                <c:pt idx="24">
                  <c:v>21349713.199999999</c:v>
                </c:pt>
                <c:pt idx="25">
                  <c:v>1.2</c:v>
                </c:pt>
                <c:pt idx="26">
                  <c:v>1</c:v>
                </c:pt>
                <c:pt idx="27">
                  <c:v>22278667.600000001</c:v>
                </c:pt>
                <c:pt idx="28">
                  <c:v>21349713.199999999</c:v>
                </c:pt>
                <c:pt idx="29">
                  <c:v>1.2</c:v>
                </c:pt>
                <c:pt idx="30">
                  <c:v>1</c:v>
                </c:pt>
                <c:pt idx="31">
                  <c:v>22278667.600000001</c:v>
                </c:pt>
                <c:pt idx="32">
                  <c:v>83478477.599999994</c:v>
                </c:pt>
                <c:pt idx="33">
                  <c:v>82975801.200000003</c:v>
                </c:pt>
                <c:pt idx="34">
                  <c:v>3.4</c:v>
                </c:pt>
                <c:pt idx="35">
                  <c:v>27346416.800000001</c:v>
                </c:pt>
                <c:pt idx="36">
                  <c:v>27655062</c:v>
                </c:pt>
                <c:pt idx="37">
                  <c:v>1.8</c:v>
                </c:pt>
                <c:pt idx="38">
                  <c:v>77310329.400000006</c:v>
                </c:pt>
                <c:pt idx="39">
                  <c:v>82753004.799999997</c:v>
                </c:pt>
                <c:pt idx="40">
                  <c:v>83478477.599999994</c:v>
                </c:pt>
                <c:pt idx="41">
                  <c:v>82975801.200000003</c:v>
                </c:pt>
                <c:pt idx="42">
                  <c:v>3.4</c:v>
                </c:pt>
                <c:pt idx="43">
                  <c:v>27346416.800000001</c:v>
                </c:pt>
                <c:pt idx="44">
                  <c:v>27655062</c:v>
                </c:pt>
                <c:pt idx="45">
                  <c:v>1.8</c:v>
                </c:pt>
                <c:pt idx="46">
                  <c:v>77310329.400000006</c:v>
                </c:pt>
                <c:pt idx="47">
                  <c:v>82753004.799999997</c:v>
                </c:pt>
                <c:pt idx="48">
                  <c:v>83478477.599999994</c:v>
                </c:pt>
                <c:pt idx="49">
                  <c:v>82975801.200000003</c:v>
                </c:pt>
                <c:pt idx="50">
                  <c:v>3.4</c:v>
                </c:pt>
                <c:pt idx="51">
                  <c:v>27346416.800000001</c:v>
                </c:pt>
                <c:pt idx="52">
                  <c:v>27655062</c:v>
                </c:pt>
                <c:pt idx="53">
                  <c:v>1.8</c:v>
                </c:pt>
                <c:pt idx="54">
                  <c:v>77310329.400000006</c:v>
                </c:pt>
                <c:pt idx="55">
                  <c:v>82753004.799999997</c:v>
                </c:pt>
                <c:pt idx="56">
                  <c:v>83478477.599999994</c:v>
                </c:pt>
                <c:pt idx="57">
                  <c:v>82975801.200000003</c:v>
                </c:pt>
                <c:pt idx="58">
                  <c:v>3.4</c:v>
                </c:pt>
                <c:pt idx="59">
                  <c:v>27346416.800000001</c:v>
                </c:pt>
                <c:pt idx="60">
                  <c:v>27655062</c:v>
                </c:pt>
                <c:pt idx="61">
                  <c:v>1.8</c:v>
                </c:pt>
                <c:pt idx="62">
                  <c:v>77310329.400000006</c:v>
                </c:pt>
                <c:pt idx="63">
                  <c:v>82753004.799999997</c:v>
                </c:pt>
                <c:pt idx="64">
                  <c:v>19284299.600000001</c:v>
                </c:pt>
                <c:pt idx="65">
                  <c:v>2.4</c:v>
                </c:pt>
                <c:pt idx="66">
                  <c:v>1.2</c:v>
                </c:pt>
                <c:pt idx="67">
                  <c:v>19011098.199999999</c:v>
                </c:pt>
                <c:pt idx="68">
                  <c:v>19284299.600000001</c:v>
                </c:pt>
                <c:pt idx="69">
                  <c:v>2.4</c:v>
                </c:pt>
                <c:pt idx="70">
                  <c:v>1.2</c:v>
                </c:pt>
                <c:pt idx="71">
                  <c:v>19011098.199999999</c:v>
                </c:pt>
                <c:pt idx="72">
                  <c:v>10525478.4</c:v>
                </c:pt>
                <c:pt idx="73">
                  <c:v>1.4</c:v>
                </c:pt>
                <c:pt idx="74">
                  <c:v>3.4</c:v>
                </c:pt>
                <c:pt idx="75">
                  <c:v>10477165</c:v>
                </c:pt>
                <c:pt idx="76">
                  <c:v>10525478.4</c:v>
                </c:pt>
                <c:pt idx="77">
                  <c:v>1.4</c:v>
                </c:pt>
                <c:pt idx="78">
                  <c:v>3.4</c:v>
                </c:pt>
                <c:pt idx="79">
                  <c:v>10477165</c:v>
                </c:pt>
                <c:pt idx="80">
                  <c:v>2.4</c:v>
                </c:pt>
                <c:pt idx="81">
                  <c:v>10289607.199999999</c:v>
                </c:pt>
                <c:pt idx="82">
                  <c:v>9902694.5999999996</c:v>
                </c:pt>
                <c:pt idx="83">
                  <c:v>2.4</c:v>
                </c:pt>
                <c:pt idx="84">
                  <c:v>2.4</c:v>
                </c:pt>
                <c:pt idx="85">
                  <c:v>10289607.199999999</c:v>
                </c:pt>
                <c:pt idx="86">
                  <c:v>9902694.5999999996</c:v>
                </c:pt>
                <c:pt idx="87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D0-48F0-AE0B-BDDAFFA6C210}"/>
            </c:ext>
          </c:extLst>
        </c:ser>
        <c:ser>
          <c:idx val="6"/>
          <c:order val="3"/>
          <c:tx>
            <c:strRef>
              <c:f>'Pure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Decorrelation'!$T$3:$T$290</c:f>
              <c:numCache>
                <c:formatCode>General</c:formatCode>
                <c:ptCount val="288"/>
                <c:pt idx="0">
                  <c:v>2924194.8</c:v>
                </c:pt>
                <c:pt idx="1">
                  <c:v>2915786.6</c:v>
                </c:pt>
                <c:pt idx="2">
                  <c:v>2915994.6</c:v>
                </c:pt>
                <c:pt idx="3">
                  <c:v>2921896.8</c:v>
                </c:pt>
                <c:pt idx="4">
                  <c:v>2924194.8</c:v>
                </c:pt>
                <c:pt idx="5">
                  <c:v>2915786.6</c:v>
                </c:pt>
                <c:pt idx="6">
                  <c:v>2915994.6</c:v>
                </c:pt>
                <c:pt idx="7">
                  <c:v>2921896.8</c:v>
                </c:pt>
                <c:pt idx="8">
                  <c:v>2924194.8</c:v>
                </c:pt>
                <c:pt idx="9">
                  <c:v>2915786.6</c:v>
                </c:pt>
                <c:pt idx="10">
                  <c:v>2915994.6</c:v>
                </c:pt>
                <c:pt idx="11">
                  <c:v>2921896.8</c:v>
                </c:pt>
                <c:pt idx="12">
                  <c:v>2924194.8</c:v>
                </c:pt>
                <c:pt idx="13">
                  <c:v>2915786.6</c:v>
                </c:pt>
                <c:pt idx="14">
                  <c:v>2915994.6</c:v>
                </c:pt>
                <c:pt idx="15">
                  <c:v>2921896.8</c:v>
                </c:pt>
                <c:pt idx="16">
                  <c:v>2923754.4</c:v>
                </c:pt>
                <c:pt idx="17">
                  <c:v>2916340.4</c:v>
                </c:pt>
                <c:pt idx="18">
                  <c:v>2917860.6</c:v>
                </c:pt>
                <c:pt idx="19">
                  <c:v>2924448.2</c:v>
                </c:pt>
                <c:pt idx="20">
                  <c:v>2923754.4</c:v>
                </c:pt>
                <c:pt idx="21">
                  <c:v>2916340.4</c:v>
                </c:pt>
                <c:pt idx="22">
                  <c:v>2917860.6</c:v>
                </c:pt>
                <c:pt idx="23">
                  <c:v>2924448.2</c:v>
                </c:pt>
                <c:pt idx="24">
                  <c:v>2923754.4</c:v>
                </c:pt>
                <c:pt idx="25">
                  <c:v>2916340.4</c:v>
                </c:pt>
                <c:pt idx="26">
                  <c:v>2917860.6</c:v>
                </c:pt>
                <c:pt idx="27">
                  <c:v>2924448.2</c:v>
                </c:pt>
                <c:pt idx="28">
                  <c:v>2923754.4</c:v>
                </c:pt>
                <c:pt idx="29">
                  <c:v>2916340.4</c:v>
                </c:pt>
                <c:pt idx="30">
                  <c:v>2917860.6</c:v>
                </c:pt>
                <c:pt idx="31">
                  <c:v>2924448.2</c:v>
                </c:pt>
                <c:pt idx="32">
                  <c:v>7025333.4000000004</c:v>
                </c:pt>
                <c:pt idx="33">
                  <c:v>7027277</c:v>
                </c:pt>
                <c:pt idx="34">
                  <c:v>3369400.2</c:v>
                </c:pt>
                <c:pt idx="35">
                  <c:v>3388908.2</c:v>
                </c:pt>
                <c:pt idx="36">
                  <c:v>3385184</c:v>
                </c:pt>
                <c:pt idx="37">
                  <c:v>3368723.8</c:v>
                </c:pt>
                <c:pt idx="38">
                  <c:v>7022104</c:v>
                </c:pt>
                <c:pt idx="39">
                  <c:v>7020468.4000000004</c:v>
                </c:pt>
                <c:pt idx="40">
                  <c:v>7025333.4000000004</c:v>
                </c:pt>
                <c:pt idx="41">
                  <c:v>7027277</c:v>
                </c:pt>
                <c:pt idx="42">
                  <c:v>3369400.2</c:v>
                </c:pt>
                <c:pt idx="43">
                  <c:v>3388908.2</c:v>
                </c:pt>
                <c:pt idx="44">
                  <c:v>3385184</c:v>
                </c:pt>
                <c:pt idx="45">
                  <c:v>3368723.8</c:v>
                </c:pt>
                <c:pt idx="46">
                  <c:v>7022104</c:v>
                </c:pt>
                <c:pt idx="47">
                  <c:v>7020468.4000000004</c:v>
                </c:pt>
                <c:pt idx="48">
                  <c:v>7025333.4000000004</c:v>
                </c:pt>
                <c:pt idx="49">
                  <c:v>7027277</c:v>
                </c:pt>
                <c:pt idx="50">
                  <c:v>3369400.2</c:v>
                </c:pt>
                <c:pt idx="51">
                  <c:v>3388908.2</c:v>
                </c:pt>
                <c:pt idx="52">
                  <c:v>3385184</c:v>
                </c:pt>
                <c:pt idx="53">
                  <c:v>3368723.8</c:v>
                </c:pt>
                <c:pt idx="54">
                  <c:v>7022104</c:v>
                </c:pt>
                <c:pt idx="55">
                  <c:v>7020468.4000000004</c:v>
                </c:pt>
                <c:pt idx="56">
                  <c:v>7025333.4000000004</c:v>
                </c:pt>
                <c:pt idx="57">
                  <c:v>7027277</c:v>
                </c:pt>
                <c:pt idx="58">
                  <c:v>3369400.2</c:v>
                </c:pt>
                <c:pt idx="59">
                  <c:v>3388908.2</c:v>
                </c:pt>
                <c:pt idx="60">
                  <c:v>3385184</c:v>
                </c:pt>
                <c:pt idx="61">
                  <c:v>3368723.8</c:v>
                </c:pt>
                <c:pt idx="62">
                  <c:v>7022104</c:v>
                </c:pt>
                <c:pt idx="63">
                  <c:v>7020468.4000000004</c:v>
                </c:pt>
                <c:pt idx="64">
                  <c:v>2918668.8</c:v>
                </c:pt>
                <c:pt idx="65">
                  <c:v>2918074.8</c:v>
                </c:pt>
                <c:pt idx="66">
                  <c:v>2917883.8</c:v>
                </c:pt>
                <c:pt idx="67">
                  <c:v>2921501</c:v>
                </c:pt>
                <c:pt idx="68">
                  <c:v>2918668.8</c:v>
                </c:pt>
                <c:pt idx="69">
                  <c:v>2918074.8</c:v>
                </c:pt>
                <c:pt idx="70">
                  <c:v>2917883.8</c:v>
                </c:pt>
                <c:pt idx="71">
                  <c:v>2921501</c:v>
                </c:pt>
                <c:pt idx="72">
                  <c:v>2919941.6</c:v>
                </c:pt>
                <c:pt idx="73">
                  <c:v>2917510.2</c:v>
                </c:pt>
                <c:pt idx="74">
                  <c:v>2919109.4</c:v>
                </c:pt>
                <c:pt idx="75">
                  <c:v>2920469.2</c:v>
                </c:pt>
                <c:pt idx="76">
                  <c:v>2919941.6</c:v>
                </c:pt>
                <c:pt idx="77">
                  <c:v>2917510.2</c:v>
                </c:pt>
                <c:pt idx="78">
                  <c:v>2919109.4</c:v>
                </c:pt>
                <c:pt idx="79">
                  <c:v>2920469.2</c:v>
                </c:pt>
                <c:pt idx="80">
                  <c:v>2919107.4</c:v>
                </c:pt>
                <c:pt idx="81">
                  <c:v>2919064.2</c:v>
                </c:pt>
                <c:pt idx="82">
                  <c:v>2918960.8</c:v>
                </c:pt>
                <c:pt idx="83">
                  <c:v>2917511.4</c:v>
                </c:pt>
                <c:pt idx="84">
                  <c:v>2919107.4</c:v>
                </c:pt>
                <c:pt idx="85">
                  <c:v>2919064.2</c:v>
                </c:pt>
                <c:pt idx="86">
                  <c:v>2918960.8</c:v>
                </c:pt>
                <c:pt idx="87">
                  <c:v>2917511.4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D0-48F0-AE0B-BDDAFFA6C210}"/>
            </c:ext>
          </c:extLst>
        </c:ser>
        <c:ser>
          <c:idx val="8"/>
          <c:order val="4"/>
          <c:tx>
            <c:strRef>
              <c:f>'Pure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Decorrelation'!$V$3:$V$290</c:f>
              <c:numCache>
                <c:formatCode>General</c:formatCode>
                <c:ptCount val="288"/>
                <c:pt idx="0">
                  <c:v>1778593.2</c:v>
                </c:pt>
                <c:pt idx="1">
                  <c:v>181.4</c:v>
                </c:pt>
                <c:pt idx="2">
                  <c:v>275.39999999999998</c:v>
                </c:pt>
                <c:pt idx="3">
                  <c:v>1797560.4</c:v>
                </c:pt>
                <c:pt idx="4">
                  <c:v>1778593.2</c:v>
                </c:pt>
                <c:pt idx="5">
                  <c:v>181.4</c:v>
                </c:pt>
                <c:pt idx="6">
                  <c:v>275.39999999999998</c:v>
                </c:pt>
                <c:pt idx="7">
                  <c:v>1797560.4</c:v>
                </c:pt>
                <c:pt idx="8">
                  <c:v>1778593.2</c:v>
                </c:pt>
                <c:pt idx="9">
                  <c:v>181.4</c:v>
                </c:pt>
                <c:pt idx="10">
                  <c:v>275.39999999999998</c:v>
                </c:pt>
                <c:pt idx="11">
                  <c:v>1797560.4</c:v>
                </c:pt>
                <c:pt idx="12">
                  <c:v>1778593.2</c:v>
                </c:pt>
                <c:pt idx="13">
                  <c:v>181.4</c:v>
                </c:pt>
                <c:pt idx="14">
                  <c:v>275.39999999999998</c:v>
                </c:pt>
                <c:pt idx="15">
                  <c:v>1797560.4</c:v>
                </c:pt>
                <c:pt idx="16">
                  <c:v>1987378.4</c:v>
                </c:pt>
                <c:pt idx="17">
                  <c:v>206.6</c:v>
                </c:pt>
                <c:pt idx="18">
                  <c:v>181.2</c:v>
                </c:pt>
                <c:pt idx="19">
                  <c:v>2033017.2</c:v>
                </c:pt>
                <c:pt idx="20">
                  <c:v>1987378.4</c:v>
                </c:pt>
                <c:pt idx="21">
                  <c:v>206.6</c:v>
                </c:pt>
                <c:pt idx="22">
                  <c:v>181.2</c:v>
                </c:pt>
                <c:pt idx="23">
                  <c:v>2033017.2</c:v>
                </c:pt>
                <c:pt idx="24">
                  <c:v>1987378.4</c:v>
                </c:pt>
                <c:pt idx="25">
                  <c:v>206.6</c:v>
                </c:pt>
                <c:pt idx="26">
                  <c:v>181.2</c:v>
                </c:pt>
                <c:pt idx="27">
                  <c:v>2033017.2</c:v>
                </c:pt>
                <c:pt idx="28">
                  <c:v>1987378.4</c:v>
                </c:pt>
                <c:pt idx="29">
                  <c:v>206.6</c:v>
                </c:pt>
                <c:pt idx="30">
                  <c:v>181.2</c:v>
                </c:pt>
                <c:pt idx="31">
                  <c:v>2033017.2</c:v>
                </c:pt>
                <c:pt idx="32">
                  <c:v>69230914.799999997</c:v>
                </c:pt>
                <c:pt idx="33">
                  <c:v>69001816.400000006</c:v>
                </c:pt>
                <c:pt idx="34">
                  <c:v>287</c:v>
                </c:pt>
                <c:pt idx="35">
                  <c:v>28157676.800000001</c:v>
                </c:pt>
                <c:pt idx="36">
                  <c:v>30140612.399999999</c:v>
                </c:pt>
                <c:pt idx="37">
                  <c:v>255.4</c:v>
                </c:pt>
                <c:pt idx="38">
                  <c:v>65373740.399999999</c:v>
                </c:pt>
                <c:pt idx="39">
                  <c:v>67508266.200000003</c:v>
                </c:pt>
                <c:pt idx="40">
                  <c:v>69230914.799999997</c:v>
                </c:pt>
                <c:pt idx="41">
                  <c:v>69001816.400000006</c:v>
                </c:pt>
                <c:pt idx="42">
                  <c:v>287</c:v>
                </c:pt>
                <c:pt idx="43">
                  <c:v>28157676.800000001</c:v>
                </c:pt>
                <c:pt idx="44">
                  <c:v>30140612.399999999</c:v>
                </c:pt>
                <c:pt idx="45">
                  <c:v>255.4</c:v>
                </c:pt>
                <c:pt idx="46">
                  <c:v>65373740.399999999</c:v>
                </c:pt>
                <c:pt idx="47">
                  <c:v>67508266.200000003</c:v>
                </c:pt>
                <c:pt idx="48">
                  <c:v>69230914.799999997</c:v>
                </c:pt>
                <c:pt idx="49">
                  <c:v>69001816.400000006</c:v>
                </c:pt>
                <c:pt idx="50">
                  <c:v>287</c:v>
                </c:pt>
                <c:pt idx="51">
                  <c:v>28157676.800000001</c:v>
                </c:pt>
                <c:pt idx="52">
                  <c:v>30140612.399999999</c:v>
                </c:pt>
                <c:pt idx="53">
                  <c:v>255.4</c:v>
                </c:pt>
                <c:pt idx="54">
                  <c:v>65373740.399999999</c:v>
                </c:pt>
                <c:pt idx="55">
                  <c:v>67508266.200000003</c:v>
                </c:pt>
                <c:pt idx="56">
                  <c:v>69230914.799999997</c:v>
                </c:pt>
                <c:pt idx="57">
                  <c:v>69001816.400000006</c:v>
                </c:pt>
                <c:pt idx="58">
                  <c:v>287</c:v>
                </c:pt>
                <c:pt idx="59">
                  <c:v>28157676.800000001</c:v>
                </c:pt>
                <c:pt idx="60">
                  <c:v>30140612.399999999</c:v>
                </c:pt>
                <c:pt idx="61">
                  <c:v>255.4</c:v>
                </c:pt>
                <c:pt idx="62">
                  <c:v>65373740.399999999</c:v>
                </c:pt>
                <c:pt idx="63">
                  <c:v>67508266.200000003</c:v>
                </c:pt>
                <c:pt idx="64">
                  <c:v>2002056.4</c:v>
                </c:pt>
                <c:pt idx="65">
                  <c:v>254.8</c:v>
                </c:pt>
                <c:pt idx="66">
                  <c:v>198.6</c:v>
                </c:pt>
                <c:pt idx="67">
                  <c:v>1895083</c:v>
                </c:pt>
                <c:pt idx="68">
                  <c:v>2002056.4</c:v>
                </c:pt>
                <c:pt idx="69">
                  <c:v>254.8</c:v>
                </c:pt>
                <c:pt idx="70">
                  <c:v>198.6</c:v>
                </c:pt>
                <c:pt idx="71">
                  <c:v>1895083</c:v>
                </c:pt>
                <c:pt idx="72">
                  <c:v>10252100</c:v>
                </c:pt>
                <c:pt idx="73">
                  <c:v>240.4</c:v>
                </c:pt>
                <c:pt idx="74">
                  <c:v>336.6</c:v>
                </c:pt>
                <c:pt idx="75">
                  <c:v>10882294.800000001</c:v>
                </c:pt>
                <c:pt idx="76">
                  <c:v>10252100</c:v>
                </c:pt>
                <c:pt idx="77">
                  <c:v>240.4</c:v>
                </c:pt>
                <c:pt idx="78">
                  <c:v>336.6</c:v>
                </c:pt>
                <c:pt idx="79">
                  <c:v>10882294.800000001</c:v>
                </c:pt>
                <c:pt idx="80">
                  <c:v>240.2</c:v>
                </c:pt>
                <c:pt idx="81">
                  <c:v>10899393.4</c:v>
                </c:pt>
                <c:pt idx="82">
                  <c:v>10210254.199999999</c:v>
                </c:pt>
                <c:pt idx="83">
                  <c:v>287</c:v>
                </c:pt>
                <c:pt idx="84">
                  <c:v>240.2</c:v>
                </c:pt>
                <c:pt idx="85">
                  <c:v>10899393.4</c:v>
                </c:pt>
                <c:pt idx="86">
                  <c:v>10210254.199999999</c:v>
                </c:pt>
                <c:pt idx="87">
                  <c:v>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FD0-48F0-AE0B-BDDAFFA6C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Decorrelation'!$Y$3:$Y$290</c:f>
              <c:numCache>
                <c:formatCode>General</c:formatCode>
                <c:ptCount val="288"/>
                <c:pt idx="0">
                  <c:v>5.4005498865968544</c:v>
                </c:pt>
                <c:pt idx="1">
                  <c:v>0.24712727618170899</c:v>
                </c:pt>
                <c:pt idx="2">
                  <c:v>0.24687187420204279</c:v>
                </c:pt>
                <c:pt idx="3">
                  <c:v>5.6218474620021883</c:v>
                </c:pt>
                <c:pt idx="4">
                  <c:v>7.5361130957957361</c:v>
                </c:pt>
                <c:pt idx="5">
                  <c:v>0.46593757959781212</c:v>
                </c:pt>
                <c:pt idx="6">
                  <c:v>0.47876525279134508</c:v>
                </c:pt>
                <c:pt idx="7">
                  <c:v>7.2379885363974612</c:v>
                </c:pt>
                <c:pt idx="8">
                  <c:v>3.966796047589741</c:v>
                </c:pt>
                <c:pt idx="9">
                  <c:v>0.25619344383012499</c:v>
                </c:pt>
                <c:pt idx="10">
                  <c:v>0.25605747799854728</c:v>
                </c:pt>
                <c:pt idx="11">
                  <c:v>3.9282717010006309</c:v>
                </c:pt>
                <c:pt idx="12">
                  <c:v>3.9998027767869639</c:v>
                </c:pt>
                <c:pt idx="13">
                  <c:v>0.26653112978674459</c:v>
                </c:pt>
                <c:pt idx="14">
                  <c:v>0.2495224236045033</c:v>
                </c:pt>
                <c:pt idx="15">
                  <c:v>3.9666991556179712</c:v>
                </c:pt>
                <c:pt idx="16">
                  <c:v>6.7612693720264359</c:v>
                </c:pt>
                <c:pt idx="17">
                  <c:v>0.2929802323924377</c:v>
                </c:pt>
                <c:pt idx="18">
                  <c:v>0.25328758938703688</c:v>
                </c:pt>
                <c:pt idx="19">
                  <c:v>7.6270302393939344</c:v>
                </c:pt>
                <c:pt idx="20">
                  <c:v>4.7651054000016302</c:v>
                </c:pt>
                <c:pt idx="21">
                  <c:v>0.30130453518358991</c:v>
                </c:pt>
                <c:pt idx="22">
                  <c:v>0.30769814139930529</c:v>
                </c:pt>
                <c:pt idx="23">
                  <c:v>4.2767795634106731</c:v>
                </c:pt>
                <c:pt idx="24">
                  <c:v>4.8160523677826861</c:v>
                </c:pt>
                <c:pt idx="25">
                  <c:v>0.31268924599280579</c:v>
                </c:pt>
                <c:pt idx="26">
                  <c:v>0.34124710499309002</c:v>
                </c:pt>
                <c:pt idx="27">
                  <c:v>4.1903676500078291</c:v>
                </c:pt>
                <c:pt idx="28">
                  <c:v>4.8557173837907612</c:v>
                </c:pt>
                <c:pt idx="29">
                  <c:v>0.30724829020909961</c:v>
                </c:pt>
                <c:pt idx="30">
                  <c:v>0.27186431898735458</c:v>
                </c:pt>
                <c:pt idx="31">
                  <c:v>4.2780998016125524</c:v>
                </c:pt>
                <c:pt idx="32">
                  <c:v>15.82344910281245</c:v>
                </c:pt>
                <c:pt idx="33">
                  <c:v>16.82832179222023</c:v>
                </c:pt>
                <c:pt idx="34">
                  <c:v>0.50430626921588551</c:v>
                </c:pt>
                <c:pt idx="35">
                  <c:v>8.0143413793877691</c:v>
                </c:pt>
                <c:pt idx="36">
                  <c:v>9.028598676214461</c:v>
                </c:pt>
                <c:pt idx="37">
                  <c:v>0.46945688038831579</c:v>
                </c:pt>
                <c:pt idx="38">
                  <c:v>18.115357124200091</c:v>
                </c:pt>
                <c:pt idx="39">
                  <c:v>15.952179286605681</c:v>
                </c:pt>
                <c:pt idx="40">
                  <c:v>12.130643552006219</c:v>
                </c:pt>
                <c:pt idx="41">
                  <c:v>12.304292123601771</c:v>
                </c:pt>
                <c:pt idx="42">
                  <c:v>0.32676716418936852</c:v>
                </c:pt>
                <c:pt idx="43">
                  <c:v>5.4893176713841969</c:v>
                </c:pt>
                <c:pt idx="44">
                  <c:v>4.905894551204983</c:v>
                </c:pt>
                <c:pt idx="45">
                  <c:v>0.32067460060352448</c:v>
                </c:pt>
                <c:pt idx="46">
                  <c:v>10.896880092390351</c:v>
                </c:pt>
                <c:pt idx="47">
                  <c:v>11.15081257700222</c:v>
                </c:pt>
                <c:pt idx="48">
                  <c:v>12.179432842996899</c:v>
                </c:pt>
                <c:pt idx="49">
                  <c:v>12.036679560795889</c:v>
                </c:pt>
                <c:pt idx="50">
                  <c:v>0.31642662140075117</c:v>
                </c:pt>
                <c:pt idx="51">
                  <c:v>5.449867329583503</c:v>
                </c:pt>
                <c:pt idx="52">
                  <c:v>4.9152864739880897</c:v>
                </c:pt>
                <c:pt idx="53">
                  <c:v>0.31190424602245909</c:v>
                </c:pt>
                <c:pt idx="54">
                  <c:v>10.92454978980822</c:v>
                </c:pt>
                <c:pt idx="55">
                  <c:v>11.26602350359317</c:v>
                </c:pt>
                <c:pt idx="56">
                  <c:v>12.287835846398959</c:v>
                </c:pt>
                <c:pt idx="57">
                  <c:v>12.063990892411679</c:v>
                </c:pt>
                <c:pt idx="58">
                  <c:v>0.36462793380487712</c:v>
                </c:pt>
                <c:pt idx="59">
                  <c:v>5.4757179540116336</c:v>
                </c:pt>
                <c:pt idx="60">
                  <c:v>4.9385957043967208</c:v>
                </c:pt>
                <c:pt idx="61">
                  <c:v>0.40612907441100099</c:v>
                </c:pt>
                <c:pt idx="62">
                  <c:v>10.690182273590469</c:v>
                </c:pt>
                <c:pt idx="63">
                  <c:v>11.07540521798655</c:v>
                </c:pt>
                <c:pt idx="64">
                  <c:v>4.2451928276102988</c:v>
                </c:pt>
                <c:pt idx="65">
                  <c:v>0.3119615470059216</c:v>
                </c:pt>
                <c:pt idx="66">
                  <c:v>0.33066550799412647</c:v>
                </c:pt>
                <c:pt idx="67">
                  <c:v>3.9012097980128599</c:v>
                </c:pt>
                <c:pt idx="68">
                  <c:v>4.2083576463861387</c:v>
                </c:pt>
                <c:pt idx="69">
                  <c:v>0.25889759261626738</c:v>
                </c:pt>
                <c:pt idx="70">
                  <c:v>0.24766354281455269</c:v>
                </c:pt>
                <c:pt idx="71">
                  <c:v>3.8571488161804148</c:v>
                </c:pt>
                <c:pt idx="72">
                  <c:v>2.548741838999558</c:v>
                </c:pt>
                <c:pt idx="73">
                  <c:v>0.29759147800505159</c:v>
                </c:pt>
                <c:pt idx="74">
                  <c:v>0.30759084839373818</c:v>
                </c:pt>
                <c:pt idx="75">
                  <c:v>2.7651931152096951</c:v>
                </c:pt>
                <c:pt idx="76">
                  <c:v>2.5476460552075881</c:v>
                </c:pt>
                <c:pt idx="77">
                  <c:v>0.28283694020938122</c:v>
                </c:pt>
                <c:pt idx="78">
                  <c:v>0.25590570460772138</c:v>
                </c:pt>
                <c:pt idx="79">
                  <c:v>2.7545345766004181</c:v>
                </c:pt>
                <c:pt idx="80">
                  <c:v>0.32401147359050808</c:v>
                </c:pt>
                <c:pt idx="81">
                  <c:v>2.745629518595524</c:v>
                </c:pt>
                <c:pt idx="82">
                  <c:v>2.6755274805938831</c:v>
                </c:pt>
                <c:pt idx="83">
                  <c:v>0.30355893659871069</c:v>
                </c:pt>
                <c:pt idx="84">
                  <c:v>0.33349277240922681</c:v>
                </c:pt>
                <c:pt idx="85">
                  <c:v>2.7575494641903791</c:v>
                </c:pt>
                <c:pt idx="86">
                  <c:v>2.5615847723907792</c:v>
                </c:pt>
                <c:pt idx="87">
                  <c:v>0.26880860798992212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DF-4AC0-A40F-EA414D9FE281}"/>
            </c:ext>
          </c:extLst>
        </c:ser>
        <c:ser>
          <c:idx val="3"/>
          <c:order val="1"/>
          <c:tx>
            <c:strRef>
              <c:f>'Pure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Decorrelation'!$AB$3:$AB$290</c:f>
              <c:numCache>
                <c:formatCode>General</c:formatCode>
                <c:ptCount val="288"/>
                <c:pt idx="0">
                  <c:v>2.3837266732065472</c:v>
                </c:pt>
                <c:pt idx="1">
                  <c:v>0.29352705940254958</c:v>
                </c:pt>
                <c:pt idx="2">
                  <c:v>0.2928759381873533</c:v>
                </c:pt>
                <c:pt idx="3">
                  <c:v>2.689335002604639</c:v>
                </c:pt>
                <c:pt idx="4">
                  <c:v>3.2069122431916179</c:v>
                </c:pt>
                <c:pt idx="5">
                  <c:v>0.58211409760406241</c:v>
                </c:pt>
                <c:pt idx="6">
                  <c:v>0.50075838959892283</c:v>
                </c:pt>
                <c:pt idx="7">
                  <c:v>2.5515769120014742</c:v>
                </c:pt>
                <c:pt idx="8">
                  <c:v>2.9594936744018918</c:v>
                </c:pt>
                <c:pt idx="9">
                  <c:v>0.42097488140570932</c:v>
                </c:pt>
                <c:pt idx="10">
                  <c:v>0.45306303660618141</c:v>
                </c:pt>
                <c:pt idx="11">
                  <c:v>2.4295232575968839</c:v>
                </c:pt>
                <c:pt idx="12">
                  <c:v>2.0215006440004801</c:v>
                </c:pt>
                <c:pt idx="13">
                  <c:v>0.30677798420656471</c:v>
                </c:pt>
                <c:pt idx="14">
                  <c:v>0.37632269079913377</c:v>
                </c:pt>
                <c:pt idx="15">
                  <c:v>1.859577415999957</c:v>
                </c:pt>
                <c:pt idx="16">
                  <c:v>2.329504899593303</c:v>
                </c:pt>
                <c:pt idx="17">
                  <c:v>0.38233664279687218</c:v>
                </c:pt>
                <c:pt idx="18">
                  <c:v>0.40059149919543408</c:v>
                </c:pt>
                <c:pt idx="19">
                  <c:v>3.748163587599993</c:v>
                </c:pt>
                <c:pt idx="20">
                  <c:v>2.321722782211145</c:v>
                </c:pt>
                <c:pt idx="21">
                  <c:v>0.36021406999789179</c:v>
                </c:pt>
                <c:pt idx="22">
                  <c:v>0.43517147901002318</c:v>
                </c:pt>
                <c:pt idx="23">
                  <c:v>3.0677845244004862</c:v>
                </c:pt>
                <c:pt idx="24">
                  <c:v>1.932643801800441</c:v>
                </c:pt>
                <c:pt idx="25">
                  <c:v>0.47704157419502741</c:v>
                </c:pt>
                <c:pt idx="26">
                  <c:v>0.43603959579486401</c:v>
                </c:pt>
                <c:pt idx="27">
                  <c:v>3.095122515805997</c:v>
                </c:pt>
                <c:pt idx="28">
                  <c:v>2.4858546231989749</c:v>
                </c:pt>
                <c:pt idx="29">
                  <c:v>0.47997601379174742</c:v>
                </c:pt>
                <c:pt idx="30">
                  <c:v>0.52821944619645367</c:v>
                </c:pt>
                <c:pt idx="31">
                  <c:v>2.34492171339225</c:v>
                </c:pt>
                <c:pt idx="32">
                  <c:v>55.899998415797008</c:v>
                </c:pt>
                <c:pt idx="33">
                  <c:v>29.451543565402972</c:v>
                </c:pt>
                <c:pt idx="34">
                  <c:v>0.47646801859955301</c:v>
                </c:pt>
                <c:pt idx="35">
                  <c:v>31.535852040199099</c:v>
                </c:pt>
                <c:pt idx="36">
                  <c:v>33.241426542802948</c:v>
                </c:pt>
                <c:pt idx="37">
                  <c:v>0.53921633599675256</c:v>
                </c:pt>
                <c:pt idx="38">
                  <c:v>28.74703275539796</c:v>
                </c:pt>
                <c:pt idx="39">
                  <c:v>54.261758876807292</c:v>
                </c:pt>
                <c:pt idx="40">
                  <c:v>51.676237465406302</c:v>
                </c:pt>
                <c:pt idx="41">
                  <c:v>25.765162406803579</c:v>
                </c:pt>
                <c:pt idx="42">
                  <c:v>0.35245544660137962</c:v>
                </c:pt>
                <c:pt idx="43">
                  <c:v>26.431443142396169</c:v>
                </c:pt>
                <c:pt idx="44">
                  <c:v>33.96758053600206</c:v>
                </c:pt>
                <c:pt idx="45">
                  <c:v>0.54417669479735198</c:v>
                </c:pt>
                <c:pt idx="46">
                  <c:v>26.58177718059742</c:v>
                </c:pt>
                <c:pt idx="47">
                  <c:v>53.354514480993387</c:v>
                </c:pt>
                <c:pt idx="48">
                  <c:v>50.408385128597729</c:v>
                </c:pt>
                <c:pt idx="49">
                  <c:v>28.412709832802651</c:v>
                </c:pt>
                <c:pt idx="50">
                  <c:v>0.61416925859521143</c:v>
                </c:pt>
                <c:pt idx="51">
                  <c:v>29.228788312000692</c:v>
                </c:pt>
                <c:pt idx="52">
                  <c:v>29.969415800407301</c:v>
                </c:pt>
                <c:pt idx="53">
                  <c:v>0.52842684561037456</c:v>
                </c:pt>
                <c:pt idx="54">
                  <c:v>24.621115829999329</c:v>
                </c:pt>
                <c:pt idx="55">
                  <c:v>47.018130327999828</c:v>
                </c:pt>
                <c:pt idx="56">
                  <c:v>48.620915732800498</c:v>
                </c:pt>
                <c:pt idx="57">
                  <c:v>24.665705740201521</c:v>
                </c:pt>
                <c:pt idx="58">
                  <c:v>0.39418782120337709</c:v>
                </c:pt>
                <c:pt idx="59">
                  <c:v>27.02661688340595</c:v>
                </c:pt>
                <c:pt idx="60">
                  <c:v>28.71561714240233</c:v>
                </c:pt>
                <c:pt idx="61">
                  <c:v>0.47624055360211059</c:v>
                </c:pt>
                <c:pt idx="62">
                  <c:v>23.63317512700451</c:v>
                </c:pt>
                <c:pt idx="63">
                  <c:v>46.18771470999927</c:v>
                </c:pt>
                <c:pt idx="64">
                  <c:v>3.0684399635938462</c:v>
                </c:pt>
                <c:pt idx="65">
                  <c:v>0.4689490297983866</c:v>
                </c:pt>
                <c:pt idx="66">
                  <c:v>0.36679052279796448</c:v>
                </c:pt>
                <c:pt idx="67">
                  <c:v>2.952791074599372</c:v>
                </c:pt>
                <c:pt idx="68">
                  <c:v>2.3692036765976812</c:v>
                </c:pt>
                <c:pt idx="69">
                  <c:v>0.30704988920479082</c:v>
                </c:pt>
                <c:pt idx="70">
                  <c:v>0.29057193439803092</c:v>
                </c:pt>
                <c:pt idx="71">
                  <c:v>2.1312965770019221</c:v>
                </c:pt>
                <c:pt idx="72">
                  <c:v>1.599990342796082</c:v>
                </c:pt>
                <c:pt idx="73">
                  <c:v>0.28641914619365699</c:v>
                </c:pt>
                <c:pt idx="74">
                  <c:v>0.29446507259272042</c:v>
                </c:pt>
                <c:pt idx="75">
                  <c:v>1.3187727608019491</c:v>
                </c:pt>
                <c:pt idx="76">
                  <c:v>1.5671956924023109</c:v>
                </c:pt>
                <c:pt idx="77">
                  <c:v>0.31583483019494452</c:v>
                </c:pt>
                <c:pt idx="78">
                  <c:v>0.32499635219573969</c:v>
                </c:pt>
                <c:pt idx="79">
                  <c:v>1.3353262355958579</c:v>
                </c:pt>
                <c:pt idx="80">
                  <c:v>0.29637621059664532</c:v>
                </c:pt>
                <c:pt idx="81">
                  <c:v>1.418125320004765</c:v>
                </c:pt>
                <c:pt idx="82">
                  <c:v>1.526825739187188</c:v>
                </c:pt>
                <c:pt idx="83">
                  <c:v>0.39439592819544478</c:v>
                </c:pt>
                <c:pt idx="84">
                  <c:v>0.28778594339964908</c:v>
                </c:pt>
                <c:pt idx="85">
                  <c:v>1.324176578997867</c:v>
                </c:pt>
                <c:pt idx="86">
                  <c:v>1.2387529308034571</c:v>
                </c:pt>
                <c:pt idx="87">
                  <c:v>0.28692743479623461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DF-4AC0-A40F-EA414D9FE281}"/>
            </c:ext>
          </c:extLst>
        </c:ser>
        <c:ser>
          <c:idx val="5"/>
          <c:order val="2"/>
          <c:tx>
            <c:strRef>
              <c:f>'Pure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Decorrelation'!$AD$3:$AD$290</c:f>
              <c:numCache>
                <c:formatCode>General</c:formatCode>
                <c:ptCount val="288"/>
                <c:pt idx="0">
                  <c:v>14.37292679039529</c:v>
                </c:pt>
                <c:pt idx="1">
                  <c:v>0.12581457059131931</c:v>
                </c:pt>
                <c:pt idx="2">
                  <c:v>0.1144657504046336</c:v>
                </c:pt>
                <c:pt idx="3">
                  <c:v>14.77203274278436</c:v>
                </c:pt>
                <c:pt idx="4">
                  <c:v>12.706764265801761</c:v>
                </c:pt>
                <c:pt idx="5">
                  <c:v>0.13807437939103689</c:v>
                </c:pt>
                <c:pt idx="6">
                  <c:v>0.11531600499292829</c:v>
                </c:pt>
                <c:pt idx="7">
                  <c:v>14.995963170006871</c:v>
                </c:pt>
                <c:pt idx="8">
                  <c:v>10.575852660404051</c:v>
                </c:pt>
                <c:pt idx="9">
                  <c:v>8.9590684801805737E-2</c:v>
                </c:pt>
                <c:pt idx="10">
                  <c:v>8.8315443182364062E-2</c:v>
                </c:pt>
                <c:pt idx="11">
                  <c:v>10.24959540980635</c:v>
                </c:pt>
                <c:pt idx="12">
                  <c:v>10.560336106421889</c:v>
                </c:pt>
                <c:pt idx="13">
                  <c:v>8.970922798616808E-2</c:v>
                </c:pt>
                <c:pt idx="14">
                  <c:v>8.8166300777811499E-2</c:v>
                </c:pt>
                <c:pt idx="15">
                  <c:v>10.31353452359326</c:v>
                </c:pt>
                <c:pt idx="16">
                  <c:v>14.57026820940664</c:v>
                </c:pt>
                <c:pt idx="17">
                  <c:v>0.1164156958111561</c:v>
                </c:pt>
                <c:pt idx="18">
                  <c:v>0.12993747518630699</c:v>
                </c:pt>
                <c:pt idx="19">
                  <c:v>16.957173766777849</c:v>
                </c:pt>
                <c:pt idx="20">
                  <c:v>11.560041738185101</c:v>
                </c:pt>
                <c:pt idx="21">
                  <c:v>8.6555315402802008E-2</c:v>
                </c:pt>
                <c:pt idx="22">
                  <c:v>8.529457059921694E-2</c:v>
                </c:pt>
                <c:pt idx="23">
                  <c:v>11.83383142898092</c:v>
                </c:pt>
                <c:pt idx="24">
                  <c:v>11.57599420500919</c:v>
                </c:pt>
                <c:pt idx="25">
                  <c:v>8.9996343199163636E-2</c:v>
                </c:pt>
                <c:pt idx="26">
                  <c:v>8.852373500121756E-2</c:v>
                </c:pt>
                <c:pt idx="27">
                  <c:v>11.90069113459904</c:v>
                </c:pt>
                <c:pt idx="28">
                  <c:v>11.652975590399</c:v>
                </c:pt>
                <c:pt idx="29">
                  <c:v>8.4649087605066536E-2</c:v>
                </c:pt>
                <c:pt idx="30">
                  <c:v>8.96308090072125E-2</c:v>
                </c:pt>
                <c:pt idx="31">
                  <c:v>11.917445935995779</c:v>
                </c:pt>
                <c:pt idx="32">
                  <c:v>45.707490552589299</c:v>
                </c:pt>
                <c:pt idx="33">
                  <c:v>43.295778575388248</c:v>
                </c:pt>
                <c:pt idx="34">
                  <c:v>9.6990951395127881E-2</c:v>
                </c:pt>
                <c:pt idx="35">
                  <c:v>20.400628623412921</c:v>
                </c:pt>
                <c:pt idx="36">
                  <c:v>20.514817081997169</c:v>
                </c:pt>
                <c:pt idx="37">
                  <c:v>9.1149500408209835E-2</c:v>
                </c:pt>
                <c:pt idx="38">
                  <c:v>39.933285507606342</c:v>
                </c:pt>
                <c:pt idx="39">
                  <c:v>44.338240528991449</c:v>
                </c:pt>
                <c:pt idx="40">
                  <c:v>46.392498784407508</c:v>
                </c:pt>
                <c:pt idx="41">
                  <c:v>43.226637680409468</c:v>
                </c:pt>
                <c:pt idx="42">
                  <c:v>9.3228966998867624E-2</c:v>
                </c:pt>
                <c:pt idx="43">
                  <c:v>19.794773850787902</c:v>
                </c:pt>
                <c:pt idx="44">
                  <c:v>20.116106217016931</c:v>
                </c:pt>
                <c:pt idx="45">
                  <c:v>9.0458458196371758E-2</c:v>
                </c:pt>
                <c:pt idx="46">
                  <c:v>39.48733670540387</c:v>
                </c:pt>
                <c:pt idx="47">
                  <c:v>44.394388208608142</c:v>
                </c:pt>
                <c:pt idx="48">
                  <c:v>46.313796503597402</c:v>
                </c:pt>
                <c:pt idx="49">
                  <c:v>43.149968717992309</c:v>
                </c:pt>
                <c:pt idx="50">
                  <c:v>9.2254628788214152E-2</c:v>
                </c:pt>
                <c:pt idx="51">
                  <c:v>19.903227378416339</c:v>
                </c:pt>
                <c:pt idx="52">
                  <c:v>19.901841346418951</c:v>
                </c:pt>
                <c:pt idx="53">
                  <c:v>9.0808683005161539E-2</c:v>
                </c:pt>
                <c:pt idx="54">
                  <c:v>39.046350092801731</c:v>
                </c:pt>
                <c:pt idx="55">
                  <c:v>44.535849365417377</c:v>
                </c:pt>
                <c:pt idx="56">
                  <c:v>45.992968071205539</c:v>
                </c:pt>
                <c:pt idx="57">
                  <c:v>42.838502164615782</c:v>
                </c:pt>
                <c:pt idx="58">
                  <c:v>8.8394986791536179E-2</c:v>
                </c:pt>
                <c:pt idx="59">
                  <c:v>19.99756745720515</c:v>
                </c:pt>
                <c:pt idx="60">
                  <c:v>20.010061360802499</c:v>
                </c:pt>
                <c:pt idx="61">
                  <c:v>8.9556771796196671E-2</c:v>
                </c:pt>
                <c:pt idx="62">
                  <c:v>38.746852756000592</c:v>
                </c:pt>
                <c:pt idx="63">
                  <c:v>44.820148157817307</c:v>
                </c:pt>
                <c:pt idx="64">
                  <c:v>10.62471475561615</c:v>
                </c:pt>
                <c:pt idx="65">
                  <c:v>8.6595865420531437E-2</c:v>
                </c:pt>
                <c:pt idx="66">
                  <c:v>9.0949977200943943E-2</c:v>
                </c:pt>
                <c:pt idx="67">
                  <c:v>10.25127739519812</c:v>
                </c:pt>
                <c:pt idx="68">
                  <c:v>10.57831886099884</c:v>
                </c:pt>
                <c:pt idx="69">
                  <c:v>9.063254201319064E-2</c:v>
                </c:pt>
                <c:pt idx="70">
                  <c:v>9.0097115794196686E-2</c:v>
                </c:pt>
                <c:pt idx="71">
                  <c:v>10.23942458360689</c:v>
                </c:pt>
                <c:pt idx="72">
                  <c:v>5.9608038436039346</c:v>
                </c:pt>
                <c:pt idx="73">
                  <c:v>8.9724829792976329E-2</c:v>
                </c:pt>
                <c:pt idx="74">
                  <c:v>8.5430754197295719E-2</c:v>
                </c:pt>
                <c:pt idx="75">
                  <c:v>6.1627671206020747</c:v>
                </c:pt>
                <c:pt idx="76">
                  <c:v>5.9465081564034339</c:v>
                </c:pt>
                <c:pt idx="77">
                  <c:v>8.5503013408742806E-2</c:v>
                </c:pt>
                <c:pt idx="78">
                  <c:v>9.0098150004632727E-2</c:v>
                </c:pt>
                <c:pt idx="79">
                  <c:v>6.2007173118065113</c:v>
                </c:pt>
                <c:pt idx="80">
                  <c:v>8.6686517787165879E-2</c:v>
                </c:pt>
                <c:pt idx="81">
                  <c:v>6.0395425010006871</c:v>
                </c:pt>
                <c:pt idx="82">
                  <c:v>5.7514120011939669</c:v>
                </c:pt>
                <c:pt idx="83">
                  <c:v>8.9138180599547881E-2</c:v>
                </c:pt>
                <c:pt idx="84">
                  <c:v>8.716366258449848E-2</c:v>
                </c:pt>
                <c:pt idx="85">
                  <c:v>6.0477503160014754</c:v>
                </c:pt>
                <c:pt idx="86">
                  <c:v>5.7520365777891129</c:v>
                </c:pt>
                <c:pt idx="87">
                  <c:v>8.6515732610132498E-2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DF-4AC0-A40F-EA414D9FE281}"/>
            </c:ext>
          </c:extLst>
        </c:ser>
        <c:ser>
          <c:idx val="7"/>
          <c:order val="3"/>
          <c:tx>
            <c:strRef>
              <c:f>'Pure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Decorrelation'!$AF$3:$AF$290</c:f>
              <c:numCache>
                <c:formatCode>General</c:formatCode>
                <c:ptCount val="288"/>
                <c:pt idx="0">
                  <c:v>0.64966481601586568</c:v>
                </c:pt>
                <c:pt idx="1">
                  <c:v>1.006978882593103</c:v>
                </c:pt>
                <c:pt idx="2">
                  <c:v>0.87457475018454711</c:v>
                </c:pt>
                <c:pt idx="3">
                  <c:v>0.73520258598728105</c:v>
                </c:pt>
                <c:pt idx="4">
                  <c:v>0.63772712238132956</c:v>
                </c:pt>
                <c:pt idx="5">
                  <c:v>1.060734959016554</c:v>
                </c:pt>
                <c:pt idx="6">
                  <c:v>1.045747132005636</c:v>
                </c:pt>
                <c:pt idx="7">
                  <c:v>0.77378958219196647</c:v>
                </c:pt>
                <c:pt idx="8">
                  <c:v>0.59751908261096109</c:v>
                </c:pt>
                <c:pt idx="9">
                  <c:v>0.60196096099680285</c:v>
                </c:pt>
                <c:pt idx="10">
                  <c:v>0.60300687140552323</c:v>
                </c:pt>
                <c:pt idx="11">
                  <c:v>0.60335366335930307</c:v>
                </c:pt>
                <c:pt idx="12">
                  <c:v>0.59615630762418736</c:v>
                </c:pt>
                <c:pt idx="13">
                  <c:v>0.59384951459942381</c:v>
                </c:pt>
                <c:pt idx="14">
                  <c:v>0.60396469805855302</c:v>
                </c:pt>
                <c:pt idx="15">
                  <c:v>0.60567207079147922</c:v>
                </c:pt>
                <c:pt idx="16">
                  <c:v>0.71464905277825896</c:v>
                </c:pt>
                <c:pt idx="17">
                  <c:v>0.90312176937004551</c:v>
                </c:pt>
                <c:pt idx="18">
                  <c:v>0.97941264942055573</c:v>
                </c:pt>
                <c:pt idx="19">
                  <c:v>0.75331778140971439</c:v>
                </c:pt>
                <c:pt idx="20">
                  <c:v>0.6000251661753282</c:v>
                </c:pt>
                <c:pt idx="21">
                  <c:v>0.60032808178802954</c:v>
                </c:pt>
                <c:pt idx="22">
                  <c:v>0.59974134258227418</c:v>
                </c:pt>
                <c:pt idx="23">
                  <c:v>0.60449478905647991</c:v>
                </c:pt>
                <c:pt idx="24">
                  <c:v>0.59191273039905357</c:v>
                </c:pt>
                <c:pt idx="25">
                  <c:v>0.60832179842982437</c:v>
                </c:pt>
                <c:pt idx="26">
                  <c:v>0.59971106060547752</c:v>
                </c:pt>
                <c:pt idx="27">
                  <c:v>0.60288107718806716</c:v>
                </c:pt>
                <c:pt idx="28">
                  <c:v>0.59923086556373162</c:v>
                </c:pt>
                <c:pt idx="29">
                  <c:v>0.59547484638169412</c:v>
                </c:pt>
                <c:pt idx="30">
                  <c:v>0.59736341277603056</c:v>
                </c:pt>
                <c:pt idx="31">
                  <c:v>0.59809968901099642</c:v>
                </c:pt>
                <c:pt idx="32">
                  <c:v>4.0608085429761562</c:v>
                </c:pt>
                <c:pt idx="33">
                  <c:v>4.0553623816231266</c:v>
                </c:pt>
                <c:pt idx="34">
                  <c:v>1.302636029431596</c:v>
                </c:pt>
                <c:pt idx="35">
                  <c:v>1.3170882901991721</c:v>
                </c:pt>
                <c:pt idx="36">
                  <c:v>1.2955145531916059</c:v>
                </c:pt>
                <c:pt idx="37">
                  <c:v>1.280071676569059</c:v>
                </c:pt>
                <c:pt idx="38">
                  <c:v>4.052613926213235</c:v>
                </c:pt>
                <c:pt idx="39">
                  <c:v>4.0379231962142512</c:v>
                </c:pt>
                <c:pt idx="40">
                  <c:v>4.0657530766213306</c:v>
                </c:pt>
                <c:pt idx="41">
                  <c:v>4.037804200232495</c:v>
                </c:pt>
                <c:pt idx="42">
                  <c:v>1.282058316178154</c:v>
                </c:pt>
                <c:pt idx="43">
                  <c:v>1.3012751253787429</c:v>
                </c:pt>
                <c:pt idx="44">
                  <c:v>1.29896332458593</c:v>
                </c:pt>
                <c:pt idx="45">
                  <c:v>1.276614256971516</c:v>
                </c:pt>
                <c:pt idx="46">
                  <c:v>4.0324952187831524</c:v>
                </c:pt>
                <c:pt idx="47">
                  <c:v>4.0440038674161771</c:v>
                </c:pt>
                <c:pt idx="48">
                  <c:v>4.0567971930140629</c:v>
                </c:pt>
                <c:pt idx="49">
                  <c:v>4.0703015992185101</c:v>
                </c:pt>
                <c:pt idx="50">
                  <c:v>1.2986433247919189</c:v>
                </c:pt>
                <c:pt idx="51">
                  <c:v>1.316154993360396</c:v>
                </c:pt>
                <c:pt idx="52">
                  <c:v>1.2896907093818299</c:v>
                </c:pt>
                <c:pt idx="53">
                  <c:v>1.2943405116209761</c:v>
                </c:pt>
                <c:pt idx="54">
                  <c:v>4.0576843630056816</c:v>
                </c:pt>
                <c:pt idx="55">
                  <c:v>4.0815067478222771</c:v>
                </c:pt>
                <c:pt idx="56">
                  <c:v>4.0808951032231562</c:v>
                </c:pt>
                <c:pt idx="57">
                  <c:v>4.0703795856214127</c:v>
                </c:pt>
                <c:pt idx="58">
                  <c:v>1.289799648383632</c:v>
                </c:pt>
                <c:pt idx="59">
                  <c:v>1.326395601802506</c:v>
                </c:pt>
                <c:pt idx="60">
                  <c:v>1.309719355602283</c:v>
                </c:pt>
                <c:pt idx="61">
                  <c:v>1.2819340956397349</c:v>
                </c:pt>
                <c:pt idx="62">
                  <c:v>4.0747933453763832</c:v>
                </c:pt>
                <c:pt idx="63">
                  <c:v>4.0506167036248373</c:v>
                </c:pt>
                <c:pt idx="64">
                  <c:v>0.60519877542974432</c:v>
                </c:pt>
                <c:pt idx="65">
                  <c:v>0.60306340537499636</c:v>
                </c:pt>
                <c:pt idx="66">
                  <c:v>0.60274212637450542</c:v>
                </c:pt>
                <c:pt idx="67">
                  <c:v>0.60400760422926392</c:v>
                </c:pt>
                <c:pt idx="68">
                  <c:v>0.60302821177756416</c:v>
                </c:pt>
                <c:pt idx="69">
                  <c:v>0.60381734321126712</c:v>
                </c:pt>
                <c:pt idx="70">
                  <c:v>0.60113892753142861</c:v>
                </c:pt>
                <c:pt idx="71">
                  <c:v>0.61506624160101642</c:v>
                </c:pt>
                <c:pt idx="72">
                  <c:v>0.60558542977087204</c:v>
                </c:pt>
                <c:pt idx="73">
                  <c:v>0.61311347599839794</c:v>
                </c:pt>
                <c:pt idx="74">
                  <c:v>0.59901466256706049</c:v>
                </c:pt>
                <c:pt idx="75">
                  <c:v>0.60432724163401874</c:v>
                </c:pt>
                <c:pt idx="76">
                  <c:v>0.60516170081682508</c:v>
                </c:pt>
                <c:pt idx="77">
                  <c:v>0.6077693300438114</c:v>
                </c:pt>
                <c:pt idx="78">
                  <c:v>0.61586236499715596</c:v>
                </c:pt>
                <c:pt idx="79">
                  <c:v>0.61342476283898573</c:v>
                </c:pt>
                <c:pt idx="80">
                  <c:v>0.62923131642164665</c:v>
                </c:pt>
                <c:pt idx="81">
                  <c:v>0.60084356560837482</c:v>
                </c:pt>
                <c:pt idx="82">
                  <c:v>0.60079887699102985</c:v>
                </c:pt>
                <c:pt idx="83">
                  <c:v>0.60830435940297323</c:v>
                </c:pt>
                <c:pt idx="84">
                  <c:v>0.59954136398155244</c:v>
                </c:pt>
                <c:pt idx="85">
                  <c:v>0.59578417094890024</c:v>
                </c:pt>
                <c:pt idx="86">
                  <c:v>0.60394300780026244</c:v>
                </c:pt>
                <c:pt idx="87">
                  <c:v>0.59808919382048775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8DF-4AC0-A40F-EA414D9FE281}"/>
            </c:ext>
          </c:extLst>
        </c:ser>
        <c:ser>
          <c:idx val="9"/>
          <c:order val="4"/>
          <c:tx>
            <c:strRef>
              <c:f>'Pure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Decorrelation'!$AH$3:$AH$290</c:f>
              <c:numCache>
                <c:formatCode>General</c:formatCode>
                <c:ptCount val="288"/>
                <c:pt idx="0">
                  <c:v>3.018649353191722</c:v>
                </c:pt>
                <c:pt idx="1">
                  <c:v>6.5587723976931996E-3</c:v>
                </c:pt>
                <c:pt idx="2">
                  <c:v>5.6487909983842814E-3</c:v>
                </c:pt>
                <c:pt idx="3">
                  <c:v>3.0647336235851981</c:v>
                </c:pt>
                <c:pt idx="4">
                  <c:v>2.9820079693803558</c:v>
                </c:pt>
                <c:pt idx="5">
                  <c:v>6.23069540597492E-3</c:v>
                </c:pt>
                <c:pt idx="6">
                  <c:v>6.5930263954214197E-3</c:v>
                </c:pt>
                <c:pt idx="7">
                  <c:v>3.0152599149965682</c:v>
                </c:pt>
                <c:pt idx="8">
                  <c:v>3.0463296050089408</c:v>
                </c:pt>
                <c:pt idx="9">
                  <c:v>4.1911653708665998E-3</c:v>
                </c:pt>
                <c:pt idx="10">
                  <c:v>4.5998696121386604E-3</c:v>
                </c:pt>
                <c:pt idx="11">
                  <c:v>3.1144307262031359</c:v>
                </c:pt>
                <c:pt idx="12">
                  <c:v>2.9589446509955448</c:v>
                </c:pt>
                <c:pt idx="13">
                  <c:v>4.2481479933484797E-3</c:v>
                </c:pt>
                <c:pt idx="14">
                  <c:v>4.6321024186908614E-3</c:v>
                </c:pt>
                <c:pt idx="15">
                  <c:v>3.0622540095937438</c:v>
                </c:pt>
                <c:pt idx="16">
                  <c:v>3.0766914789914148</c:v>
                </c:pt>
                <c:pt idx="17">
                  <c:v>8.5368521860799997E-3</c:v>
                </c:pt>
                <c:pt idx="18">
                  <c:v>7.3708314099348807E-3</c:v>
                </c:pt>
                <c:pt idx="19">
                  <c:v>3.144094739190769</c:v>
                </c:pt>
                <c:pt idx="20">
                  <c:v>3.0791467225877569</c:v>
                </c:pt>
                <c:pt idx="21">
                  <c:v>5.8743759989738006E-3</c:v>
                </c:pt>
                <c:pt idx="22">
                  <c:v>4.4165891944430201E-3</c:v>
                </c:pt>
                <c:pt idx="23">
                  <c:v>3.2574980805977249</c:v>
                </c:pt>
                <c:pt idx="24">
                  <c:v>3.0098483365844002</c:v>
                </c:pt>
                <c:pt idx="25">
                  <c:v>4.3693281942978196E-3</c:v>
                </c:pt>
                <c:pt idx="26">
                  <c:v>4.2694844072684E-3</c:v>
                </c:pt>
                <c:pt idx="27">
                  <c:v>3.0465113179991019</c:v>
                </c:pt>
                <c:pt idx="28">
                  <c:v>3.1635054943966678</c:v>
                </c:pt>
                <c:pt idx="29">
                  <c:v>5.4741781787015402E-3</c:v>
                </c:pt>
                <c:pt idx="30">
                  <c:v>4.2861391906625999E-3</c:v>
                </c:pt>
                <c:pt idx="31">
                  <c:v>3.2350505993701519</c:v>
                </c:pt>
                <c:pt idx="32">
                  <c:v>25.029642142390369</c:v>
                </c:pt>
                <c:pt idx="33">
                  <c:v>19.22354383600177</c:v>
                </c:pt>
                <c:pt idx="34">
                  <c:v>5.3905991953797404E-3</c:v>
                </c:pt>
                <c:pt idx="35">
                  <c:v>12.399883874796799</c:v>
                </c:pt>
                <c:pt idx="36">
                  <c:v>13.010893755988221</c:v>
                </c:pt>
                <c:pt idx="37">
                  <c:v>5.2546452265232399E-3</c:v>
                </c:pt>
                <c:pt idx="38">
                  <c:v>18.49666276719654</c:v>
                </c:pt>
                <c:pt idx="39">
                  <c:v>24.19852677381132</c:v>
                </c:pt>
                <c:pt idx="40">
                  <c:v>25.6889039214002</c:v>
                </c:pt>
                <c:pt idx="41">
                  <c:v>19.865320755203719</c:v>
                </c:pt>
                <c:pt idx="42">
                  <c:v>5.4053629864938002E-3</c:v>
                </c:pt>
                <c:pt idx="43">
                  <c:v>12.597255700803361</c:v>
                </c:pt>
                <c:pt idx="44">
                  <c:v>13.41781243538717</c:v>
                </c:pt>
                <c:pt idx="45">
                  <c:v>5.2720964071340396E-3</c:v>
                </c:pt>
                <c:pt idx="46">
                  <c:v>19.25893983038841</c:v>
                </c:pt>
                <c:pt idx="47">
                  <c:v>25.13823713320307</c:v>
                </c:pt>
                <c:pt idx="48">
                  <c:v>25.25920473041479</c:v>
                </c:pt>
                <c:pt idx="49">
                  <c:v>19.522593020193749</c:v>
                </c:pt>
                <c:pt idx="50">
                  <c:v>7.2449652012437204E-3</c:v>
                </c:pt>
                <c:pt idx="51">
                  <c:v>12.66251800219761</c:v>
                </c:pt>
                <c:pt idx="52">
                  <c:v>13.023475514189339</c:v>
                </c:pt>
                <c:pt idx="53">
                  <c:v>5.3815057966857599E-3</c:v>
                </c:pt>
                <c:pt idx="54">
                  <c:v>19.244655031594451</c:v>
                </c:pt>
                <c:pt idx="55">
                  <c:v>25.084206694597381</c:v>
                </c:pt>
                <c:pt idx="56">
                  <c:v>25.091253655008039</c:v>
                </c:pt>
                <c:pt idx="57">
                  <c:v>19.466873322403991</c:v>
                </c:pt>
                <c:pt idx="58">
                  <c:v>6.8263182067311804E-3</c:v>
                </c:pt>
                <c:pt idx="59">
                  <c:v>12.62499883219134</c:v>
                </c:pt>
                <c:pt idx="60">
                  <c:v>13.115896676585541</c:v>
                </c:pt>
                <c:pt idx="61">
                  <c:v>6.8239693995564591E-3</c:v>
                </c:pt>
                <c:pt idx="62">
                  <c:v>18.636360599810718</c:v>
                </c:pt>
                <c:pt idx="63">
                  <c:v>24.440293306182141</c:v>
                </c:pt>
                <c:pt idx="64">
                  <c:v>3.075868673215155</c:v>
                </c:pt>
                <c:pt idx="65">
                  <c:v>4.5934075955301207E-3</c:v>
                </c:pt>
                <c:pt idx="66">
                  <c:v>5.3189835976808798E-3</c:v>
                </c:pt>
                <c:pt idx="67">
                  <c:v>3.0951992652262561</c:v>
                </c:pt>
                <c:pt idx="68">
                  <c:v>3.0984166450100021</c:v>
                </c:pt>
                <c:pt idx="69">
                  <c:v>4.5246696216053803E-3</c:v>
                </c:pt>
                <c:pt idx="70">
                  <c:v>4.3171029887161599E-3</c:v>
                </c:pt>
                <c:pt idx="71">
                  <c:v>3.092081848799717</c:v>
                </c:pt>
                <c:pt idx="72">
                  <c:v>5.3506900249980394</c:v>
                </c:pt>
                <c:pt idx="73">
                  <c:v>4.5064175850711204E-3</c:v>
                </c:pt>
                <c:pt idx="74">
                  <c:v>4.8721808125264596E-3</c:v>
                </c:pt>
                <c:pt idx="75">
                  <c:v>5.5026276801945642</c:v>
                </c:pt>
                <c:pt idx="76">
                  <c:v>5.3707511926186271</c:v>
                </c:pt>
                <c:pt idx="77">
                  <c:v>4.4657710124738192E-3</c:v>
                </c:pt>
                <c:pt idx="78">
                  <c:v>4.8925234004854601E-3</c:v>
                </c:pt>
                <c:pt idx="79">
                  <c:v>5.4761090955696998</c:v>
                </c:pt>
                <c:pt idx="80">
                  <c:v>6.6909860121085792E-3</c:v>
                </c:pt>
                <c:pt idx="81">
                  <c:v>5.3436174278031103</c:v>
                </c:pt>
                <c:pt idx="82">
                  <c:v>5.1709509675973093</c:v>
                </c:pt>
                <c:pt idx="83">
                  <c:v>6.4164037932641403E-3</c:v>
                </c:pt>
                <c:pt idx="84">
                  <c:v>5.9415910160168601E-3</c:v>
                </c:pt>
                <c:pt idx="85">
                  <c:v>5.3478972412063737</c:v>
                </c:pt>
                <c:pt idx="86">
                  <c:v>5.1978248139843348</c:v>
                </c:pt>
                <c:pt idx="87">
                  <c:v>6.0175340040586403E-3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8DF-4AC0-A40F-EA414D9FE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Decorrelation'!$Z$3:$Z$290</c:f>
              <c:numCache>
                <c:formatCode>General</c:formatCode>
                <c:ptCount val="288"/>
                <c:pt idx="0">
                  <c:v>1.044628380599897</c:v>
                </c:pt>
                <c:pt idx="1">
                  <c:v>1.5667453187750651</c:v>
                </c:pt>
                <c:pt idx="2">
                  <c:v>1.620403215487022</c:v>
                </c:pt>
                <c:pt idx="3">
                  <c:v>1.128263267013244</c:v>
                </c:pt>
                <c:pt idx="4">
                  <c:v>0.99415190845029433</c:v>
                </c:pt>
                <c:pt idx="5">
                  <c:v>2.1514621311449451</c:v>
                </c:pt>
                <c:pt idx="6">
                  <c:v>1.9678078255732541</c:v>
                </c:pt>
                <c:pt idx="7">
                  <c:v>1.280736945185345</c:v>
                </c:pt>
                <c:pt idx="8">
                  <c:v>0.72915468553546814</c:v>
                </c:pt>
                <c:pt idx="9">
                  <c:v>1.232437420170754</c:v>
                </c:pt>
                <c:pt idx="10">
                  <c:v>1.223292566789314</c:v>
                </c:pt>
                <c:pt idx="11">
                  <c:v>0.71543103356380011</c:v>
                </c:pt>
                <c:pt idx="12">
                  <c:v>0.7136617310112342</c:v>
                </c:pt>
                <c:pt idx="13">
                  <c:v>1.1978749609552319</c:v>
                </c:pt>
                <c:pt idx="14">
                  <c:v>1.19952322919853</c:v>
                </c:pt>
                <c:pt idx="15">
                  <c:v>0.72386470319470386</c:v>
                </c:pt>
                <c:pt idx="16">
                  <c:v>1.0289290178101509</c:v>
                </c:pt>
                <c:pt idx="17">
                  <c:v>1.484583278535865</c:v>
                </c:pt>
                <c:pt idx="18">
                  <c:v>1.829063069401309</c:v>
                </c:pt>
                <c:pt idx="19">
                  <c:v>1.4013353633461521</c:v>
                </c:pt>
                <c:pt idx="20">
                  <c:v>0.77897605004254733</c:v>
                </c:pt>
                <c:pt idx="21">
                  <c:v>1.1357987728202721</c:v>
                </c:pt>
                <c:pt idx="22">
                  <c:v>1.1571626441902481</c:v>
                </c:pt>
                <c:pt idx="23">
                  <c:v>0.78010884460527452</c:v>
                </c:pt>
                <c:pt idx="24">
                  <c:v>0.79583377357339491</c:v>
                </c:pt>
                <c:pt idx="25">
                  <c:v>1.149771167407744</c:v>
                </c:pt>
                <c:pt idx="26">
                  <c:v>1.1833976864116269</c:v>
                </c:pt>
                <c:pt idx="27">
                  <c:v>0.78847254539141431</c:v>
                </c:pt>
                <c:pt idx="28">
                  <c:v>0.79327505598776038</c:v>
                </c:pt>
                <c:pt idx="29">
                  <c:v>1.1328584545874041</c:v>
                </c:pt>
                <c:pt idx="30">
                  <c:v>1.137446973228361</c:v>
                </c:pt>
                <c:pt idx="31">
                  <c:v>0.77932651380542661</c:v>
                </c:pt>
                <c:pt idx="32">
                  <c:v>2.6013889796216971</c:v>
                </c:pt>
                <c:pt idx="33">
                  <c:v>2.583847250405233</c:v>
                </c:pt>
                <c:pt idx="34">
                  <c:v>10.964926973229741</c:v>
                </c:pt>
                <c:pt idx="35">
                  <c:v>1.588647245790344</c:v>
                </c:pt>
                <c:pt idx="36">
                  <c:v>1.7961384417372761</c:v>
                </c:pt>
                <c:pt idx="37">
                  <c:v>10.828279015375299</c:v>
                </c:pt>
                <c:pt idx="38">
                  <c:v>3.3032989373896271</c:v>
                </c:pt>
                <c:pt idx="39">
                  <c:v>3.2518067786470062</c:v>
                </c:pt>
                <c:pt idx="40">
                  <c:v>2.4574951877817508</c:v>
                </c:pt>
                <c:pt idx="41">
                  <c:v>2.3678584886598402</c:v>
                </c:pt>
                <c:pt idx="42">
                  <c:v>7.2131907722097823</c:v>
                </c:pt>
                <c:pt idx="43">
                  <c:v>1.127146326610819</c:v>
                </c:pt>
                <c:pt idx="44">
                  <c:v>1.114631558198016</c:v>
                </c:pt>
                <c:pt idx="45">
                  <c:v>7.2287217047996819</c:v>
                </c:pt>
                <c:pt idx="46">
                  <c:v>2.3085348395747132</c:v>
                </c:pt>
                <c:pt idx="47">
                  <c:v>2.3379362690495329</c:v>
                </c:pt>
                <c:pt idx="48">
                  <c:v>2.4315343737485819</c:v>
                </c:pt>
                <c:pt idx="49">
                  <c:v>2.365309531928506</c:v>
                </c:pt>
                <c:pt idx="50">
                  <c:v>7.1685810959315859</c:v>
                </c:pt>
                <c:pt idx="51">
                  <c:v>1.110734838433564</c:v>
                </c:pt>
                <c:pt idx="52">
                  <c:v>1.1362548347911801</c:v>
                </c:pt>
                <c:pt idx="53">
                  <c:v>7.2960362815298136</c:v>
                </c:pt>
                <c:pt idx="54">
                  <c:v>2.34013095520204</c:v>
                </c:pt>
                <c:pt idx="55">
                  <c:v>2.373780308151618</c:v>
                </c:pt>
                <c:pt idx="56">
                  <c:v>2.4782030796166512</c:v>
                </c:pt>
                <c:pt idx="57">
                  <c:v>2.3770208170288241</c:v>
                </c:pt>
                <c:pt idx="58">
                  <c:v>7.1767656123731287</c:v>
                </c:pt>
                <c:pt idx="59">
                  <c:v>1.1352102094562719</c:v>
                </c:pt>
                <c:pt idx="60">
                  <c:v>1.1342135604238139</c:v>
                </c:pt>
                <c:pt idx="61">
                  <c:v>7.1808065991732288</c:v>
                </c:pt>
                <c:pt idx="62">
                  <c:v>2.2988274470204488</c:v>
                </c:pt>
                <c:pt idx="63">
                  <c:v>2.379995240003336</c:v>
                </c:pt>
                <c:pt idx="64">
                  <c:v>0.72317143119871619</c:v>
                </c:pt>
                <c:pt idx="65">
                  <c:v>1.2112090768176129</c:v>
                </c:pt>
                <c:pt idx="66">
                  <c:v>1.227810692950152</c:v>
                </c:pt>
                <c:pt idx="67">
                  <c:v>0.7426399018149823</c:v>
                </c:pt>
                <c:pt idx="68">
                  <c:v>0.72056683113332842</c:v>
                </c:pt>
                <c:pt idx="69">
                  <c:v>1.2232744946028109</c:v>
                </c:pt>
                <c:pt idx="70">
                  <c:v>1.195455047988798</c:v>
                </c:pt>
                <c:pt idx="71">
                  <c:v>0.73899310539709406</c:v>
                </c:pt>
                <c:pt idx="72">
                  <c:v>0.60780287089291962</c:v>
                </c:pt>
                <c:pt idx="73">
                  <c:v>1.5275680772378111</c:v>
                </c:pt>
                <c:pt idx="74">
                  <c:v>1.5195351382135409</c:v>
                </c:pt>
                <c:pt idx="75">
                  <c:v>0.6112173460191116</c:v>
                </c:pt>
                <c:pt idx="76">
                  <c:v>0.60936147299362342</c:v>
                </c:pt>
                <c:pt idx="77">
                  <c:v>1.517983992793597</c:v>
                </c:pt>
                <c:pt idx="78">
                  <c:v>1.547983264003415</c:v>
                </c:pt>
                <c:pt idx="79">
                  <c:v>0.61667534058215101</c:v>
                </c:pt>
                <c:pt idx="80">
                  <c:v>1.488286139373667</c:v>
                </c:pt>
                <c:pt idx="81">
                  <c:v>0.65831924061058089</c:v>
                </c:pt>
                <c:pt idx="82">
                  <c:v>0.64972147056832907</c:v>
                </c:pt>
                <c:pt idx="83">
                  <c:v>1.478825468150899</c:v>
                </c:pt>
                <c:pt idx="84">
                  <c:v>1.503489053505473</c:v>
                </c:pt>
                <c:pt idx="85">
                  <c:v>0.65412038356298585</c:v>
                </c:pt>
                <c:pt idx="86">
                  <c:v>0.65178018241422253</c:v>
                </c:pt>
                <c:pt idx="87">
                  <c:v>1.4875846781535069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81-4017-AD99-3714B1EF298B}"/>
            </c:ext>
          </c:extLst>
        </c:ser>
        <c:ser>
          <c:idx val="3"/>
          <c:order val="1"/>
          <c:tx>
            <c:strRef>
              <c:f>'Pure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Decorrelation'!$AC$3:$AC$290</c:f>
              <c:numCache>
                <c:formatCode>General</c:formatCode>
                <c:ptCount val="288"/>
                <c:pt idx="0">
                  <c:v>0.81491748358821492</c:v>
                </c:pt>
                <c:pt idx="1">
                  <c:v>2.1626785425993149</c:v>
                </c:pt>
                <c:pt idx="2">
                  <c:v>2.608620431390591</c:v>
                </c:pt>
                <c:pt idx="3">
                  <c:v>0.90281388838775456</c:v>
                </c:pt>
                <c:pt idx="4">
                  <c:v>0.68559433561167682</c:v>
                </c:pt>
                <c:pt idx="5">
                  <c:v>2.6898839509580279</c:v>
                </c:pt>
                <c:pt idx="6">
                  <c:v>2.1718963721941691</c:v>
                </c:pt>
                <c:pt idx="7">
                  <c:v>0.69980418778141029</c:v>
                </c:pt>
                <c:pt idx="8">
                  <c:v>0.65431405722629277</c:v>
                </c:pt>
                <c:pt idx="9">
                  <c:v>2.1687336984032299</c:v>
                </c:pt>
                <c:pt idx="10">
                  <c:v>2.271860728180036</c:v>
                </c:pt>
                <c:pt idx="11">
                  <c:v>0.676916083827382</c:v>
                </c:pt>
                <c:pt idx="12">
                  <c:v>0.81821565458085388</c:v>
                </c:pt>
                <c:pt idx="13">
                  <c:v>1.8133027179865171</c:v>
                </c:pt>
                <c:pt idx="14">
                  <c:v>2.1146947738190649</c:v>
                </c:pt>
                <c:pt idx="15">
                  <c:v>0.61516546221100721</c:v>
                </c:pt>
                <c:pt idx="16">
                  <c:v>0.85593130522174765</c:v>
                </c:pt>
                <c:pt idx="17">
                  <c:v>2.2973906670056752</c:v>
                </c:pt>
                <c:pt idx="18">
                  <c:v>2.3523708395834548</c:v>
                </c:pt>
                <c:pt idx="19">
                  <c:v>0.84640794520382767</c:v>
                </c:pt>
                <c:pt idx="20">
                  <c:v>0.78833958000177518</c:v>
                </c:pt>
                <c:pt idx="21">
                  <c:v>1.9002328188216779</c:v>
                </c:pt>
                <c:pt idx="22">
                  <c:v>2.2120071226265279</c:v>
                </c:pt>
                <c:pt idx="23">
                  <c:v>0.7213356227672193</c:v>
                </c:pt>
                <c:pt idx="24">
                  <c:v>0.6409889487782493</c:v>
                </c:pt>
                <c:pt idx="25">
                  <c:v>2.1887999862257859</c:v>
                </c:pt>
                <c:pt idx="26">
                  <c:v>2.0821856480382852</c:v>
                </c:pt>
                <c:pt idx="27">
                  <c:v>0.70875308958929961</c:v>
                </c:pt>
                <c:pt idx="28">
                  <c:v>0.67879423577105624</c:v>
                </c:pt>
                <c:pt idx="29">
                  <c:v>2.06214645964792</c:v>
                </c:pt>
                <c:pt idx="30">
                  <c:v>1.734881901356857</c:v>
                </c:pt>
                <c:pt idx="31">
                  <c:v>0.68186272478778842</c:v>
                </c:pt>
                <c:pt idx="32">
                  <c:v>1.9145292778091969</c:v>
                </c:pt>
                <c:pt idx="33">
                  <c:v>1.87573947921046</c:v>
                </c:pt>
                <c:pt idx="34">
                  <c:v>21.39380527821486</c:v>
                </c:pt>
                <c:pt idx="35">
                  <c:v>1.202416210022057</c:v>
                </c:pt>
                <c:pt idx="36">
                  <c:v>1.23505203621462</c:v>
                </c:pt>
                <c:pt idx="37">
                  <c:v>20.150301109009892</c:v>
                </c:pt>
                <c:pt idx="38">
                  <c:v>1.5939526722067969</c:v>
                </c:pt>
                <c:pt idx="39">
                  <c:v>2.0328891941928311</c:v>
                </c:pt>
                <c:pt idx="40">
                  <c:v>1.880885799817043</c:v>
                </c:pt>
                <c:pt idx="41">
                  <c:v>1.550162831804482</c:v>
                </c:pt>
                <c:pt idx="42">
                  <c:v>17.002093174378391</c:v>
                </c:pt>
                <c:pt idx="43">
                  <c:v>1.1182388289947991</c:v>
                </c:pt>
                <c:pt idx="44">
                  <c:v>1.220961924409494</c:v>
                </c:pt>
                <c:pt idx="45">
                  <c:v>20.266994010790949</c:v>
                </c:pt>
                <c:pt idx="46">
                  <c:v>1.522350891568931</c:v>
                </c:pt>
                <c:pt idx="47">
                  <c:v>1.9480722562177111</c:v>
                </c:pt>
                <c:pt idx="48">
                  <c:v>1.868560732802143</c:v>
                </c:pt>
                <c:pt idx="49">
                  <c:v>1.5900856754218691</c:v>
                </c:pt>
                <c:pt idx="50">
                  <c:v>19.535138279182139</c:v>
                </c:pt>
                <c:pt idx="51">
                  <c:v>1.1267920648271681</c:v>
                </c:pt>
                <c:pt idx="52">
                  <c:v>1.1880383642041119</c:v>
                </c:pt>
                <c:pt idx="53">
                  <c:v>19.130667741002981</c:v>
                </c:pt>
                <c:pt idx="54">
                  <c:v>1.4778260852035601</c:v>
                </c:pt>
                <c:pt idx="55">
                  <c:v>1.827982347417856</c:v>
                </c:pt>
                <c:pt idx="56">
                  <c:v>1.762327622412704</c:v>
                </c:pt>
                <c:pt idx="57">
                  <c:v>1.5447667969972829</c:v>
                </c:pt>
                <c:pt idx="58">
                  <c:v>17.00399768720963</c:v>
                </c:pt>
                <c:pt idx="59">
                  <c:v>1.109521573630627</c:v>
                </c:pt>
                <c:pt idx="60">
                  <c:v>1.1635010861966291</c:v>
                </c:pt>
                <c:pt idx="61">
                  <c:v>17.661907700618031</c:v>
                </c:pt>
                <c:pt idx="62">
                  <c:v>1.482007778598927</c:v>
                </c:pt>
                <c:pt idx="63">
                  <c:v>1.8019181679817851</c:v>
                </c:pt>
                <c:pt idx="64">
                  <c:v>0.74042766076163391</c:v>
                </c:pt>
                <c:pt idx="65">
                  <c:v>2.488066258002072</c:v>
                </c:pt>
                <c:pt idx="66">
                  <c:v>2.6387133483891381</c:v>
                </c:pt>
                <c:pt idx="67">
                  <c:v>0.71655176416388711</c:v>
                </c:pt>
                <c:pt idx="68">
                  <c:v>0.65885454678209499</c:v>
                </c:pt>
                <c:pt idx="69">
                  <c:v>1.726997928589117</c:v>
                </c:pt>
                <c:pt idx="70">
                  <c:v>1.6850351144326849</c:v>
                </c:pt>
                <c:pt idx="71">
                  <c:v>0.63871801942586903</c:v>
                </c:pt>
                <c:pt idx="72">
                  <c:v>0.59881927904789334</c:v>
                </c:pt>
                <c:pt idx="73">
                  <c:v>2.5997485086088998</c:v>
                </c:pt>
                <c:pt idx="74">
                  <c:v>2.570482363237534</c:v>
                </c:pt>
                <c:pt idx="75">
                  <c:v>0.61504290620796387</c:v>
                </c:pt>
                <c:pt idx="76">
                  <c:v>0.63691846799338236</c:v>
                </c:pt>
                <c:pt idx="77">
                  <c:v>2.766081212012796</c:v>
                </c:pt>
                <c:pt idx="78">
                  <c:v>2.7595352726057172</c:v>
                </c:pt>
                <c:pt idx="79">
                  <c:v>0.60727377019356932</c:v>
                </c:pt>
                <c:pt idx="80">
                  <c:v>2.7640079261967911</c:v>
                </c:pt>
                <c:pt idx="81">
                  <c:v>0.67276418837718666</c:v>
                </c:pt>
                <c:pt idx="82">
                  <c:v>0.67607697817729784</c:v>
                </c:pt>
                <c:pt idx="83">
                  <c:v>2.6454382646246808</c:v>
                </c:pt>
                <c:pt idx="84">
                  <c:v>2.594388237391831</c:v>
                </c:pt>
                <c:pt idx="85">
                  <c:v>0.63347905520349745</c:v>
                </c:pt>
                <c:pt idx="86">
                  <c:v>0.6169055039936211</c:v>
                </c:pt>
                <c:pt idx="87">
                  <c:v>2.537024530197959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81-4017-AD99-3714B1EF298B}"/>
            </c:ext>
          </c:extLst>
        </c:ser>
        <c:ser>
          <c:idx val="5"/>
          <c:order val="2"/>
          <c:tx>
            <c:strRef>
              <c:f>'Pure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Decorrelation'!$AE$3:$AE$290</c:f>
              <c:numCache>
                <c:formatCode>General</c:formatCode>
                <c:ptCount val="288"/>
                <c:pt idx="0">
                  <c:v>0.54676063684746623</c:v>
                </c:pt>
                <c:pt idx="1">
                  <c:v>1.5036620618309831</c:v>
                </c:pt>
                <c:pt idx="2">
                  <c:v>1.298583844595123</c:v>
                </c:pt>
                <c:pt idx="3">
                  <c:v>0.60928690598811952</c:v>
                </c:pt>
                <c:pt idx="4">
                  <c:v>0.54034475897205991</c:v>
                </c:pt>
                <c:pt idx="5">
                  <c:v>1.587632929615211</c:v>
                </c:pt>
                <c:pt idx="6">
                  <c:v>1.511962540005334</c:v>
                </c:pt>
                <c:pt idx="7">
                  <c:v>0.64639424412744118</c:v>
                </c:pt>
                <c:pt idx="8">
                  <c:v>0.50079419016838078</c:v>
                </c:pt>
                <c:pt idx="9">
                  <c:v>0.9217909546452574</c:v>
                </c:pt>
                <c:pt idx="10">
                  <c:v>0.92664038902148604</c:v>
                </c:pt>
                <c:pt idx="11">
                  <c:v>0.51174601040547718</c:v>
                </c:pt>
                <c:pt idx="12">
                  <c:v>0.50715327705256641</c:v>
                </c:pt>
                <c:pt idx="13">
                  <c:v>0.9167301818379201</c:v>
                </c:pt>
                <c:pt idx="14">
                  <c:v>0.91097069560782984</c:v>
                </c:pt>
                <c:pt idx="15">
                  <c:v>0.5254944606567733</c:v>
                </c:pt>
                <c:pt idx="16">
                  <c:v>0.64396073379321028</c:v>
                </c:pt>
                <c:pt idx="17">
                  <c:v>1.253291865857318</c:v>
                </c:pt>
                <c:pt idx="18">
                  <c:v>1.386723203759175</c:v>
                </c:pt>
                <c:pt idx="19">
                  <c:v>0.70231023941887538</c:v>
                </c:pt>
                <c:pt idx="20">
                  <c:v>0.58274360694922511</c:v>
                </c:pt>
                <c:pt idx="21">
                  <c:v>0.8725881988299079</c:v>
                </c:pt>
                <c:pt idx="22">
                  <c:v>0.8475299359764904</c:v>
                </c:pt>
                <c:pt idx="23">
                  <c:v>0.58088819535914804</c:v>
                </c:pt>
                <c:pt idx="24">
                  <c:v>0.59598647480597722</c:v>
                </c:pt>
                <c:pt idx="25">
                  <c:v>0.87639600400580098</c:v>
                </c:pt>
                <c:pt idx="26">
                  <c:v>0.86638196021085601</c:v>
                </c:pt>
                <c:pt idx="27">
                  <c:v>0.59107374961022285</c:v>
                </c:pt>
                <c:pt idx="28">
                  <c:v>0.59531419702107091</c:v>
                </c:pt>
                <c:pt idx="29">
                  <c:v>0.8496555406134576</c:v>
                </c:pt>
                <c:pt idx="30">
                  <c:v>0.8624624719843268</c:v>
                </c:pt>
                <c:pt idx="31">
                  <c:v>0.58463999062078076</c:v>
                </c:pt>
                <c:pt idx="32">
                  <c:v>1.806609174527694</c:v>
                </c:pt>
                <c:pt idx="33">
                  <c:v>1.894838543015066</c:v>
                </c:pt>
                <c:pt idx="34">
                  <c:v>7.4284935926552862</c:v>
                </c:pt>
                <c:pt idx="35">
                  <c:v>0.70676409223815428</c:v>
                </c:pt>
                <c:pt idx="36">
                  <c:v>0.71212414401816204</c:v>
                </c:pt>
                <c:pt idx="37">
                  <c:v>7.2858869053423403</c:v>
                </c:pt>
                <c:pt idx="38">
                  <c:v>1.857626690587495</c:v>
                </c:pt>
                <c:pt idx="39">
                  <c:v>1.732126210816205</c:v>
                </c:pt>
                <c:pt idx="40">
                  <c:v>1.81892616340192</c:v>
                </c:pt>
                <c:pt idx="41">
                  <c:v>1.893413761374541</c:v>
                </c:pt>
                <c:pt idx="42">
                  <c:v>7.3031116557423958</c:v>
                </c:pt>
                <c:pt idx="43">
                  <c:v>0.69760586975608019</c:v>
                </c:pt>
                <c:pt idx="44">
                  <c:v>0.70178630780428652</c:v>
                </c:pt>
                <c:pt idx="45">
                  <c:v>7.3413073726231231</c:v>
                </c:pt>
                <c:pt idx="46">
                  <c:v>1.8523471495485859</c:v>
                </c:pt>
                <c:pt idx="47">
                  <c:v>1.726958057458978</c:v>
                </c:pt>
                <c:pt idx="48">
                  <c:v>1.806239461631048</c:v>
                </c:pt>
                <c:pt idx="49">
                  <c:v>1.8926909017842259</c:v>
                </c:pt>
                <c:pt idx="50">
                  <c:v>7.3039774494362062</c:v>
                </c:pt>
                <c:pt idx="51">
                  <c:v>0.69758239818038414</c:v>
                </c:pt>
                <c:pt idx="52">
                  <c:v>0.69975563921034334</c:v>
                </c:pt>
                <c:pt idx="53">
                  <c:v>7.3687454122351479</c:v>
                </c:pt>
                <c:pt idx="54">
                  <c:v>1.858904282399453</c:v>
                </c:pt>
                <c:pt idx="55">
                  <c:v>1.7451669941889121</c:v>
                </c:pt>
                <c:pt idx="56">
                  <c:v>1.8287549739936371</c:v>
                </c:pt>
                <c:pt idx="57">
                  <c:v>1.8964821888017469</c:v>
                </c:pt>
                <c:pt idx="58">
                  <c:v>7.2614102259860376</c:v>
                </c:pt>
                <c:pt idx="59">
                  <c:v>0.70809335183585065</c:v>
                </c:pt>
                <c:pt idx="60">
                  <c:v>0.70622638439526786</c:v>
                </c:pt>
                <c:pt idx="61">
                  <c:v>7.2546119718113911</c:v>
                </c:pt>
                <c:pt idx="62">
                  <c:v>1.851789646258112</c:v>
                </c:pt>
                <c:pt idx="63">
                  <c:v>1.74378451280063</c:v>
                </c:pt>
                <c:pt idx="64">
                  <c:v>0.52998230266384783</c:v>
                </c:pt>
                <c:pt idx="65">
                  <c:v>0.96800183263840156</c:v>
                </c:pt>
                <c:pt idx="66">
                  <c:v>0.97415646666195244</c:v>
                </c:pt>
                <c:pt idx="67">
                  <c:v>0.53263638459611684</c:v>
                </c:pt>
                <c:pt idx="68">
                  <c:v>0.52647622398799288</c:v>
                </c:pt>
                <c:pt idx="69">
                  <c:v>0.96482831477187569</c:v>
                </c:pt>
                <c:pt idx="70">
                  <c:v>0.96233976660296316</c:v>
                </c:pt>
                <c:pt idx="71">
                  <c:v>0.53222619487205525</c:v>
                </c:pt>
                <c:pt idx="72">
                  <c:v>0.41645664682146161</c:v>
                </c:pt>
                <c:pt idx="73">
                  <c:v>1.5701946335844701</c:v>
                </c:pt>
                <c:pt idx="74">
                  <c:v>1.452138242998626</c:v>
                </c:pt>
                <c:pt idx="75">
                  <c:v>0.43180885282345122</c:v>
                </c:pt>
                <c:pt idx="76">
                  <c:v>0.41964977438328782</c:v>
                </c:pt>
                <c:pt idx="77">
                  <c:v>1.5059293669764879</c:v>
                </c:pt>
                <c:pt idx="78">
                  <c:v>1.4806001860415561</c:v>
                </c:pt>
                <c:pt idx="79">
                  <c:v>0.42268970276927581</c:v>
                </c:pt>
                <c:pt idx="80">
                  <c:v>1.4586701041553169</c:v>
                </c:pt>
                <c:pt idx="81">
                  <c:v>0.46769435501191758</c:v>
                </c:pt>
                <c:pt idx="82">
                  <c:v>0.46281216938514258</c:v>
                </c:pt>
                <c:pt idx="83">
                  <c:v>1.430531592073385</c:v>
                </c:pt>
                <c:pt idx="84">
                  <c:v>1.470424654416274</c:v>
                </c:pt>
                <c:pt idx="85">
                  <c:v>0.46383990019094201</c:v>
                </c:pt>
                <c:pt idx="86">
                  <c:v>0.46553886835463337</c:v>
                </c:pt>
                <c:pt idx="87">
                  <c:v>1.4366914083599109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81-4017-AD99-3714B1EF298B}"/>
            </c:ext>
          </c:extLst>
        </c:ser>
        <c:ser>
          <c:idx val="7"/>
          <c:order val="3"/>
          <c:tx>
            <c:strRef>
              <c:f>'Pure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Decorrelation'!$AG$3:$AG$290</c:f>
              <c:numCache>
                <c:formatCode>General</c:formatCode>
                <c:ptCount val="288"/>
                <c:pt idx="0">
                  <c:v>0.87985839642351493</c:v>
                </c:pt>
                <c:pt idx="1">
                  <c:v>1.3986718255211601</c:v>
                </c:pt>
                <c:pt idx="2">
                  <c:v>1.174047107645311</c:v>
                </c:pt>
                <c:pt idx="3">
                  <c:v>0.98216501944698398</c:v>
                </c:pt>
                <c:pt idx="4">
                  <c:v>0.85588800808181986</c:v>
                </c:pt>
                <c:pt idx="5">
                  <c:v>1.3411536341183821</c:v>
                </c:pt>
                <c:pt idx="6">
                  <c:v>1.2686716428725049</c:v>
                </c:pt>
                <c:pt idx="7">
                  <c:v>1.0489964329754</c:v>
                </c:pt>
                <c:pt idx="8">
                  <c:v>0.80324661348713566</c:v>
                </c:pt>
                <c:pt idx="9">
                  <c:v>0.83824955788441002</c:v>
                </c:pt>
                <c:pt idx="10">
                  <c:v>0.83680162143427883</c:v>
                </c:pt>
                <c:pt idx="11">
                  <c:v>0.81288661560975017</c:v>
                </c:pt>
                <c:pt idx="12">
                  <c:v>0.81484563343692573</c:v>
                </c:pt>
                <c:pt idx="13">
                  <c:v>0.84024122976697979</c:v>
                </c:pt>
                <c:pt idx="14">
                  <c:v>0.83820697383489462</c:v>
                </c:pt>
                <c:pt idx="15">
                  <c:v>0.82201113034971063</c:v>
                </c:pt>
                <c:pt idx="16">
                  <c:v>0.8962460748734884</c:v>
                </c:pt>
                <c:pt idx="17">
                  <c:v>1.236981888965238</c:v>
                </c:pt>
                <c:pt idx="18">
                  <c:v>1.340563553175889</c:v>
                </c:pt>
                <c:pt idx="19">
                  <c:v>1.000079854310024</c:v>
                </c:pt>
                <c:pt idx="20">
                  <c:v>0.80908206000458449</c:v>
                </c:pt>
                <c:pt idx="21">
                  <c:v>0.83815682078711684</c:v>
                </c:pt>
                <c:pt idx="22">
                  <c:v>0.8319017282570712</c:v>
                </c:pt>
                <c:pt idx="23">
                  <c:v>0.80894613271811977</c:v>
                </c:pt>
                <c:pt idx="24">
                  <c:v>0.80713665205985308</c:v>
                </c:pt>
                <c:pt idx="25">
                  <c:v>0.85328917630249634</c:v>
                </c:pt>
                <c:pt idx="26">
                  <c:v>0.84115660609677434</c:v>
                </c:pt>
                <c:pt idx="27">
                  <c:v>0.81959238341078167</c:v>
                </c:pt>
                <c:pt idx="28">
                  <c:v>0.81760058499639854</c:v>
                </c:pt>
                <c:pt idx="29">
                  <c:v>0.83250384568236768</c:v>
                </c:pt>
                <c:pt idx="30">
                  <c:v>0.83147654517088088</c:v>
                </c:pt>
                <c:pt idx="31">
                  <c:v>0.81367084523662925</c:v>
                </c:pt>
                <c:pt idx="32">
                  <c:v>3.321646571392193</c:v>
                </c:pt>
                <c:pt idx="33">
                  <c:v>3.345191618474201</c:v>
                </c:pt>
                <c:pt idx="34">
                  <c:v>2.3799946298706351</c:v>
                </c:pt>
                <c:pt idx="35">
                  <c:v>2.0838955785380682</c:v>
                </c:pt>
                <c:pt idx="36">
                  <c:v>2.069708774518221</c:v>
                </c:pt>
                <c:pt idx="37">
                  <c:v>2.3680523286690009</c:v>
                </c:pt>
                <c:pt idx="38">
                  <c:v>3.3321409395430241</c:v>
                </c:pt>
                <c:pt idx="39">
                  <c:v>3.32756851160666</c:v>
                </c:pt>
                <c:pt idx="40">
                  <c:v>3.3350663352059202</c:v>
                </c:pt>
                <c:pt idx="41">
                  <c:v>3.3238249283982442</c:v>
                </c:pt>
                <c:pt idx="42">
                  <c:v>2.3606729607912711</c:v>
                </c:pt>
                <c:pt idx="43">
                  <c:v>2.070445136446506</c:v>
                </c:pt>
                <c:pt idx="44">
                  <c:v>2.0562105753109789</c:v>
                </c:pt>
                <c:pt idx="45">
                  <c:v>2.3630402809591029</c:v>
                </c:pt>
                <c:pt idx="46">
                  <c:v>3.3131126965512521</c:v>
                </c:pt>
                <c:pt idx="47">
                  <c:v>3.3228114411467691</c:v>
                </c:pt>
                <c:pt idx="48">
                  <c:v>3.3167550482205121</c:v>
                </c:pt>
                <c:pt idx="49">
                  <c:v>3.3462397827766841</c:v>
                </c:pt>
                <c:pt idx="50">
                  <c:v>2.380828963697422</c:v>
                </c:pt>
                <c:pt idx="51">
                  <c:v>2.0759792905882928</c:v>
                </c:pt>
                <c:pt idx="52">
                  <c:v>2.06960169528611</c:v>
                </c:pt>
                <c:pt idx="53">
                  <c:v>2.380371984536759</c:v>
                </c:pt>
                <c:pt idx="54">
                  <c:v>3.3338505119434561</c:v>
                </c:pt>
                <c:pt idx="55">
                  <c:v>3.345551730447915</c:v>
                </c:pt>
                <c:pt idx="56">
                  <c:v>3.3458649356500252</c:v>
                </c:pt>
                <c:pt idx="57">
                  <c:v>3.3459717417717911</c:v>
                </c:pt>
                <c:pt idx="58">
                  <c:v>2.365590847970453</c:v>
                </c:pt>
                <c:pt idx="59">
                  <c:v>2.0849186738487329</c:v>
                </c:pt>
                <c:pt idx="60">
                  <c:v>2.0857166193542072</c:v>
                </c:pt>
                <c:pt idx="61">
                  <c:v>2.3801368102314879</c:v>
                </c:pt>
                <c:pt idx="62">
                  <c:v>3.3134986674180249</c:v>
                </c:pt>
                <c:pt idx="63">
                  <c:v>3.325752202200237</c:v>
                </c:pt>
                <c:pt idx="64">
                  <c:v>0.8313495861017145</c:v>
                </c:pt>
                <c:pt idx="65">
                  <c:v>0.85143972994992512</c:v>
                </c:pt>
                <c:pt idx="66">
                  <c:v>0.84479038183344524</c:v>
                </c:pt>
                <c:pt idx="67">
                  <c:v>0.83156227573053909</c:v>
                </c:pt>
                <c:pt idx="68">
                  <c:v>0.81852103867568071</c:v>
                </c:pt>
                <c:pt idx="69">
                  <c:v>0.85023712740512569</c:v>
                </c:pt>
                <c:pt idx="70">
                  <c:v>0.84886467676842581</c:v>
                </c:pt>
                <c:pt idx="71">
                  <c:v>0.82859668316086754</c:v>
                </c:pt>
                <c:pt idx="72">
                  <c:v>0.81779382063541561</c:v>
                </c:pt>
                <c:pt idx="73">
                  <c:v>0.85801904171239585</c:v>
                </c:pt>
                <c:pt idx="74">
                  <c:v>0.84215615451103076</c:v>
                </c:pt>
                <c:pt idx="75">
                  <c:v>0.83528281723847608</c:v>
                </c:pt>
                <c:pt idx="76">
                  <c:v>0.82031157873570915</c:v>
                </c:pt>
                <c:pt idx="77">
                  <c:v>0.85992699908092618</c:v>
                </c:pt>
                <c:pt idx="78">
                  <c:v>0.86341477913083509</c:v>
                </c:pt>
                <c:pt idx="79">
                  <c:v>0.8282108583371155</c:v>
                </c:pt>
                <c:pt idx="80">
                  <c:v>0.84752221828093754</c:v>
                </c:pt>
                <c:pt idx="81">
                  <c:v>0.82007460125023501</c:v>
                </c:pt>
                <c:pt idx="82">
                  <c:v>0.81794552151113753</c:v>
                </c:pt>
                <c:pt idx="83">
                  <c:v>0.85603520616423334</c:v>
                </c:pt>
                <c:pt idx="84">
                  <c:v>0.84969309165608142</c:v>
                </c:pt>
                <c:pt idx="85">
                  <c:v>0.81008862620219591</c:v>
                </c:pt>
                <c:pt idx="86">
                  <c:v>0.81900874157436188</c:v>
                </c:pt>
                <c:pt idx="87">
                  <c:v>0.85012240888318047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781-4017-AD99-3714B1EF298B}"/>
            </c:ext>
          </c:extLst>
        </c:ser>
        <c:ser>
          <c:idx val="9"/>
          <c:order val="4"/>
          <c:tx>
            <c:strRef>
              <c:f>'Pure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Decorrelation'!$AI$3:$AI$290</c:f>
              <c:numCache>
                <c:formatCode>General</c:formatCode>
                <c:ptCount val="288"/>
                <c:pt idx="0">
                  <c:v>1.590310178382788</c:v>
                </c:pt>
                <c:pt idx="1">
                  <c:v>2.7676634014118462</c:v>
                </c:pt>
                <c:pt idx="2">
                  <c:v>2.7615841855993488</c:v>
                </c:pt>
                <c:pt idx="3">
                  <c:v>1.6224597543827259</c:v>
                </c:pt>
                <c:pt idx="4">
                  <c:v>1.5820139048038979</c:v>
                </c:pt>
                <c:pt idx="5">
                  <c:v>2.7446980098728089</c:v>
                </c:pt>
                <c:pt idx="6">
                  <c:v>2.7531457669683732</c:v>
                </c:pt>
                <c:pt idx="7">
                  <c:v>1.622064984845929</c:v>
                </c:pt>
                <c:pt idx="8">
                  <c:v>1.580800881015602</c:v>
                </c:pt>
                <c:pt idx="9">
                  <c:v>2.6785353220184329</c:v>
                </c:pt>
                <c:pt idx="10">
                  <c:v>2.685556118341629</c:v>
                </c:pt>
                <c:pt idx="11">
                  <c:v>1.6087900595739479</c:v>
                </c:pt>
                <c:pt idx="12">
                  <c:v>1.5956875933683481</c:v>
                </c:pt>
                <c:pt idx="13">
                  <c:v>2.6960248239687639</c:v>
                </c:pt>
                <c:pt idx="14">
                  <c:v>2.7064065601443872</c:v>
                </c:pt>
                <c:pt idx="15">
                  <c:v>1.6279479791643101</c:v>
                </c:pt>
                <c:pt idx="16">
                  <c:v>1.660626683011651</c:v>
                </c:pt>
                <c:pt idx="17">
                  <c:v>2.654991025850177</c:v>
                </c:pt>
                <c:pt idx="18">
                  <c:v>2.6785341493901802</c:v>
                </c:pt>
                <c:pt idx="19">
                  <c:v>1.621091391856317</c:v>
                </c:pt>
                <c:pt idx="20">
                  <c:v>1.645438569004182</c:v>
                </c:pt>
                <c:pt idx="21">
                  <c:v>2.5912609552615322</c:v>
                </c:pt>
                <c:pt idx="22">
                  <c:v>2.595376478391699</c:v>
                </c:pt>
                <c:pt idx="23">
                  <c:v>1.6226057442836459</c:v>
                </c:pt>
                <c:pt idx="24">
                  <c:v>1.627418599021621</c:v>
                </c:pt>
                <c:pt idx="25">
                  <c:v>2.6091572534292942</c:v>
                </c:pt>
                <c:pt idx="26">
                  <c:v>2.6620663964306011</c:v>
                </c:pt>
                <c:pt idx="27">
                  <c:v>1.611234470398631</c:v>
                </c:pt>
                <c:pt idx="28">
                  <c:v>1.6430057262070481</c:v>
                </c:pt>
                <c:pt idx="29">
                  <c:v>2.578274632955436</c:v>
                </c:pt>
                <c:pt idx="30">
                  <c:v>2.605747124156915</c:v>
                </c:pt>
                <c:pt idx="31">
                  <c:v>1.611380851606373</c:v>
                </c:pt>
                <c:pt idx="32">
                  <c:v>3.2373911342117929</c:v>
                </c:pt>
                <c:pt idx="33">
                  <c:v>3.142401665728539</c:v>
                </c:pt>
                <c:pt idx="34">
                  <c:v>26.768449348583822</c:v>
                </c:pt>
                <c:pt idx="35">
                  <c:v>1.846502047555987</c:v>
                </c:pt>
                <c:pt idx="36">
                  <c:v>1.907070289552212</c:v>
                </c:pt>
                <c:pt idx="37">
                  <c:v>26.21937570337905</c:v>
                </c:pt>
                <c:pt idx="38">
                  <c:v>3.0500555520411581</c:v>
                </c:pt>
                <c:pt idx="39">
                  <c:v>3.187829932023305</c:v>
                </c:pt>
                <c:pt idx="40">
                  <c:v>3.193398076773156</c:v>
                </c:pt>
                <c:pt idx="41">
                  <c:v>3.099968563439325</c:v>
                </c:pt>
                <c:pt idx="42">
                  <c:v>26.792581088817681</c:v>
                </c:pt>
                <c:pt idx="43">
                  <c:v>1.7927982726483609</c:v>
                </c:pt>
                <c:pt idx="44">
                  <c:v>1.852838304033503</c:v>
                </c:pt>
                <c:pt idx="45">
                  <c:v>26.463199632789479</c:v>
                </c:pt>
                <c:pt idx="46">
                  <c:v>2.9778127319877972</c:v>
                </c:pt>
                <c:pt idx="47">
                  <c:v>3.115988283581101</c:v>
                </c:pt>
                <c:pt idx="48">
                  <c:v>3.145584889431484</c:v>
                </c:pt>
                <c:pt idx="49">
                  <c:v>3.09735500466777</c:v>
                </c:pt>
                <c:pt idx="50">
                  <c:v>26.349465090746531</c:v>
                </c:pt>
                <c:pt idx="51">
                  <c:v>1.784270713559817</c:v>
                </c:pt>
                <c:pt idx="52">
                  <c:v>1.8588174800621351</c:v>
                </c:pt>
                <c:pt idx="53">
                  <c:v>26.02757119539892</c:v>
                </c:pt>
                <c:pt idx="54">
                  <c:v>2.977969241014216</c:v>
                </c:pt>
                <c:pt idx="55">
                  <c:v>3.1256444543949331</c:v>
                </c:pt>
                <c:pt idx="56">
                  <c:v>3.1918162880116139</c:v>
                </c:pt>
                <c:pt idx="57">
                  <c:v>3.155200865375809</c:v>
                </c:pt>
                <c:pt idx="58">
                  <c:v>26.784060043550561</c:v>
                </c:pt>
                <c:pt idx="59">
                  <c:v>1.8107808386674149</c:v>
                </c:pt>
                <c:pt idx="60">
                  <c:v>1.874859538825695</c:v>
                </c:pt>
                <c:pt idx="61">
                  <c:v>26.1244102290133</c:v>
                </c:pt>
                <c:pt idx="62">
                  <c:v>2.993091125728097</c:v>
                </c:pt>
                <c:pt idx="63">
                  <c:v>3.137873988505453</c:v>
                </c:pt>
                <c:pt idx="64">
                  <c:v>1.5995941481785849</c:v>
                </c:pt>
                <c:pt idx="65">
                  <c:v>2.7440839817631062</c:v>
                </c:pt>
                <c:pt idx="66">
                  <c:v>2.6848694164538758</c:v>
                </c:pt>
                <c:pt idx="67">
                  <c:v>1.5530759824556299</c:v>
                </c:pt>
                <c:pt idx="68">
                  <c:v>1.5864441740093751</c:v>
                </c:pt>
                <c:pt idx="69">
                  <c:v>2.7225808812072501</c:v>
                </c:pt>
                <c:pt idx="70">
                  <c:v>2.6777385083143601</c:v>
                </c:pt>
                <c:pt idx="71">
                  <c:v>1.5483700520126149</c:v>
                </c:pt>
                <c:pt idx="72">
                  <c:v>0.93504711439600219</c:v>
                </c:pt>
                <c:pt idx="73">
                  <c:v>4.5590342648094522</c:v>
                </c:pt>
                <c:pt idx="74">
                  <c:v>4.5373499033972617</c:v>
                </c:pt>
                <c:pt idx="75">
                  <c:v>0.92886691418243572</c:v>
                </c:pt>
                <c:pt idx="76">
                  <c:v>0.93149509680224585</c:v>
                </c:pt>
                <c:pt idx="77">
                  <c:v>4.5686173576163132</c:v>
                </c:pt>
                <c:pt idx="78">
                  <c:v>4.5437485114089213</c:v>
                </c:pt>
                <c:pt idx="79">
                  <c:v>0.91730007219593968</c:v>
                </c:pt>
                <c:pt idx="80">
                  <c:v>4.3114833782543416</c:v>
                </c:pt>
                <c:pt idx="81">
                  <c:v>1.061462670564651</c:v>
                </c:pt>
                <c:pt idx="82">
                  <c:v>0.9712284808396362</c:v>
                </c:pt>
                <c:pt idx="83">
                  <c:v>4.2922219684580343</c:v>
                </c:pt>
                <c:pt idx="84">
                  <c:v>4.2498154197935936</c:v>
                </c:pt>
                <c:pt idx="85">
                  <c:v>1.050316814624239</c:v>
                </c:pt>
                <c:pt idx="86">
                  <c:v>0.96679428962524983</c:v>
                </c:pt>
                <c:pt idx="87">
                  <c:v>4.1640871648094624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781-4017-AD99-3714B1EF2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Decorrelation'!$N$3:$N$290</c:f>
              <c:numCache>
                <c:formatCode>General</c:formatCode>
                <c:ptCount val="288"/>
                <c:pt idx="0">
                  <c:v>546106.19999999995</c:v>
                </c:pt>
                <c:pt idx="1">
                  <c:v>867067.8</c:v>
                </c:pt>
                <c:pt idx="2">
                  <c:v>871788.2</c:v>
                </c:pt>
                <c:pt idx="3">
                  <c:v>562577.4</c:v>
                </c:pt>
                <c:pt idx="4">
                  <c:v>546106.19999999995</c:v>
                </c:pt>
                <c:pt idx="5">
                  <c:v>867067.8</c:v>
                </c:pt>
                <c:pt idx="6">
                  <c:v>871788.2</c:v>
                </c:pt>
                <c:pt idx="7">
                  <c:v>562577.4</c:v>
                </c:pt>
                <c:pt idx="8">
                  <c:v>546106.19999999995</c:v>
                </c:pt>
                <c:pt idx="9">
                  <c:v>867067.8</c:v>
                </c:pt>
                <c:pt idx="10">
                  <c:v>871788.2</c:v>
                </c:pt>
                <c:pt idx="11">
                  <c:v>562577.4</c:v>
                </c:pt>
                <c:pt idx="12">
                  <c:v>546106.19999999995</c:v>
                </c:pt>
                <c:pt idx="13">
                  <c:v>867067.8</c:v>
                </c:pt>
                <c:pt idx="14">
                  <c:v>871788.2</c:v>
                </c:pt>
                <c:pt idx="15">
                  <c:v>562577.4</c:v>
                </c:pt>
                <c:pt idx="16">
                  <c:v>679321.8</c:v>
                </c:pt>
                <c:pt idx="17">
                  <c:v>808562</c:v>
                </c:pt>
                <c:pt idx="18">
                  <c:v>822661.4</c:v>
                </c:pt>
                <c:pt idx="19">
                  <c:v>670340.6</c:v>
                </c:pt>
                <c:pt idx="20">
                  <c:v>679321.8</c:v>
                </c:pt>
                <c:pt idx="21">
                  <c:v>808562</c:v>
                </c:pt>
                <c:pt idx="22">
                  <c:v>822661.4</c:v>
                </c:pt>
                <c:pt idx="23">
                  <c:v>670340.6</c:v>
                </c:pt>
                <c:pt idx="24">
                  <c:v>679321.8</c:v>
                </c:pt>
                <c:pt idx="25">
                  <c:v>808562</c:v>
                </c:pt>
                <c:pt idx="26">
                  <c:v>822661.4</c:v>
                </c:pt>
                <c:pt idx="27">
                  <c:v>670340.6</c:v>
                </c:pt>
                <c:pt idx="28">
                  <c:v>679321.8</c:v>
                </c:pt>
                <c:pt idx="29">
                  <c:v>808562</c:v>
                </c:pt>
                <c:pt idx="30">
                  <c:v>822661.4</c:v>
                </c:pt>
                <c:pt idx="31">
                  <c:v>670340.6</c:v>
                </c:pt>
                <c:pt idx="32">
                  <c:v>3141644</c:v>
                </c:pt>
                <c:pt idx="33">
                  <c:v>2969514</c:v>
                </c:pt>
                <c:pt idx="34">
                  <c:v>8539019.1999999993</c:v>
                </c:pt>
                <c:pt idx="35">
                  <c:v>831542.2</c:v>
                </c:pt>
                <c:pt idx="36">
                  <c:v>846741</c:v>
                </c:pt>
                <c:pt idx="37">
                  <c:v>8705901.4000000004</c:v>
                </c:pt>
                <c:pt idx="38">
                  <c:v>2908400.6</c:v>
                </c:pt>
                <c:pt idx="39">
                  <c:v>2976245.4</c:v>
                </c:pt>
                <c:pt idx="40">
                  <c:v>3141644</c:v>
                </c:pt>
                <c:pt idx="41">
                  <c:v>2969514</c:v>
                </c:pt>
                <c:pt idx="42">
                  <c:v>8539019.1999999993</c:v>
                </c:pt>
                <c:pt idx="43">
                  <c:v>831542.2</c:v>
                </c:pt>
                <c:pt idx="44">
                  <c:v>846741</c:v>
                </c:pt>
                <c:pt idx="45">
                  <c:v>8705901.4000000004</c:v>
                </c:pt>
                <c:pt idx="46">
                  <c:v>2908400.6</c:v>
                </c:pt>
                <c:pt idx="47">
                  <c:v>2976245.4</c:v>
                </c:pt>
                <c:pt idx="48">
                  <c:v>3141644</c:v>
                </c:pt>
                <c:pt idx="49">
                  <c:v>2969514</c:v>
                </c:pt>
                <c:pt idx="50">
                  <c:v>8539019.1999999993</c:v>
                </c:pt>
                <c:pt idx="51">
                  <c:v>831542.2</c:v>
                </c:pt>
                <c:pt idx="52">
                  <c:v>846741</c:v>
                </c:pt>
                <c:pt idx="53">
                  <c:v>8705901.4000000004</c:v>
                </c:pt>
                <c:pt idx="54">
                  <c:v>2908400.6</c:v>
                </c:pt>
                <c:pt idx="55">
                  <c:v>2976245.4</c:v>
                </c:pt>
                <c:pt idx="56">
                  <c:v>3141644</c:v>
                </c:pt>
                <c:pt idx="57">
                  <c:v>2969514</c:v>
                </c:pt>
                <c:pt idx="58">
                  <c:v>8539019.1999999993</c:v>
                </c:pt>
                <c:pt idx="59">
                  <c:v>831542.2</c:v>
                </c:pt>
                <c:pt idx="60">
                  <c:v>846741</c:v>
                </c:pt>
                <c:pt idx="61">
                  <c:v>8705901.4000000004</c:v>
                </c:pt>
                <c:pt idx="62">
                  <c:v>2908400.6</c:v>
                </c:pt>
                <c:pt idx="63">
                  <c:v>2976245.4</c:v>
                </c:pt>
                <c:pt idx="64">
                  <c:v>571614.4</c:v>
                </c:pt>
                <c:pt idx="65">
                  <c:v>904547.2</c:v>
                </c:pt>
                <c:pt idx="66">
                  <c:v>891256.4</c:v>
                </c:pt>
                <c:pt idx="67">
                  <c:v>578045.6</c:v>
                </c:pt>
                <c:pt idx="68">
                  <c:v>571614.4</c:v>
                </c:pt>
                <c:pt idx="69">
                  <c:v>904547.2</c:v>
                </c:pt>
                <c:pt idx="70">
                  <c:v>891256.4</c:v>
                </c:pt>
                <c:pt idx="71">
                  <c:v>578045.6</c:v>
                </c:pt>
                <c:pt idx="72">
                  <c:v>350362.2</c:v>
                </c:pt>
                <c:pt idx="73">
                  <c:v>1312704.8</c:v>
                </c:pt>
                <c:pt idx="74">
                  <c:v>1350109.6</c:v>
                </c:pt>
                <c:pt idx="75">
                  <c:v>361896.4</c:v>
                </c:pt>
                <c:pt idx="76">
                  <c:v>350362.2</c:v>
                </c:pt>
                <c:pt idx="77">
                  <c:v>1312704.8</c:v>
                </c:pt>
                <c:pt idx="78">
                  <c:v>1350109.6</c:v>
                </c:pt>
                <c:pt idx="79">
                  <c:v>361896.4</c:v>
                </c:pt>
                <c:pt idx="80">
                  <c:v>1270270.3999999999</c:v>
                </c:pt>
                <c:pt idx="81">
                  <c:v>418737.2</c:v>
                </c:pt>
                <c:pt idx="82">
                  <c:v>392125</c:v>
                </c:pt>
                <c:pt idx="83">
                  <c:v>1263909.8</c:v>
                </c:pt>
                <c:pt idx="84">
                  <c:v>1270270.3999999999</c:v>
                </c:pt>
                <c:pt idx="85">
                  <c:v>418737.2</c:v>
                </c:pt>
                <c:pt idx="86">
                  <c:v>392125</c:v>
                </c:pt>
                <c:pt idx="87">
                  <c:v>1263909.8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F8-4C50-95D5-5BB659D48166}"/>
            </c:ext>
          </c:extLst>
        </c:ser>
        <c:ser>
          <c:idx val="3"/>
          <c:order val="1"/>
          <c:tx>
            <c:strRef>
              <c:f>'Pure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Decorrelation'!$Q$3:$Q$290</c:f>
              <c:numCache>
                <c:formatCode>General</c:formatCode>
                <c:ptCount val="288"/>
                <c:pt idx="0">
                  <c:v>279021.40000000002</c:v>
                </c:pt>
                <c:pt idx="1">
                  <c:v>1434862.8</c:v>
                </c:pt>
                <c:pt idx="2">
                  <c:v>1476420.2</c:v>
                </c:pt>
                <c:pt idx="3">
                  <c:v>288646.59999999998</c:v>
                </c:pt>
                <c:pt idx="4">
                  <c:v>279021.40000000002</c:v>
                </c:pt>
                <c:pt idx="5">
                  <c:v>1434862.8</c:v>
                </c:pt>
                <c:pt idx="6">
                  <c:v>1476420.2</c:v>
                </c:pt>
                <c:pt idx="7">
                  <c:v>288646.59999999998</c:v>
                </c:pt>
                <c:pt idx="8">
                  <c:v>279021.40000000002</c:v>
                </c:pt>
                <c:pt idx="9">
                  <c:v>1434862.8</c:v>
                </c:pt>
                <c:pt idx="10">
                  <c:v>1476420.2</c:v>
                </c:pt>
                <c:pt idx="11">
                  <c:v>288646.59999999998</c:v>
                </c:pt>
                <c:pt idx="12">
                  <c:v>279021.40000000002</c:v>
                </c:pt>
                <c:pt idx="13">
                  <c:v>1434862.8</c:v>
                </c:pt>
                <c:pt idx="14">
                  <c:v>1476420.2</c:v>
                </c:pt>
                <c:pt idx="15">
                  <c:v>288646.59999999998</c:v>
                </c:pt>
                <c:pt idx="16">
                  <c:v>311309.2</c:v>
                </c:pt>
                <c:pt idx="17">
                  <c:v>1222383</c:v>
                </c:pt>
                <c:pt idx="18">
                  <c:v>1162098.3999999999</c:v>
                </c:pt>
                <c:pt idx="19">
                  <c:v>313021</c:v>
                </c:pt>
                <c:pt idx="20">
                  <c:v>311309.2</c:v>
                </c:pt>
                <c:pt idx="21">
                  <c:v>1222383</c:v>
                </c:pt>
                <c:pt idx="22">
                  <c:v>1162098.3999999999</c:v>
                </c:pt>
                <c:pt idx="23">
                  <c:v>313021</c:v>
                </c:pt>
                <c:pt idx="24">
                  <c:v>311309.2</c:v>
                </c:pt>
                <c:pt idx="25">
                  <c:v>1222383</c:v>
                </c:pt>
                <c:pt idx="26">
                  <c:v>1162098.3999999999</c:v>
                </c:pt>
                <c:pt idx="27">
                  <c:v>313021</c:v>
                </c:pt>
                <c:pt idx="28">
                  <c:v>311309.2</c:v>
                </c:pt>
                <c:pt idx="29">
                  <c:v>1222383</c:v>
                </c:pt>
                <c:pt idx="30">
                  <c:v>1162098.3999999999</c:v>
                </c:pt>
                <c:pt idx="31">
                  <c:v>313021</c:v>
                </c:pt>
                <c:pt idx="32">
                  <c:v>1589853.6</c:v>
                </c:pt>
                <c:pt idx="33">
                  <c:v>1726364.2</c:v>
                </c:pt>
                <c:pt idx="34">
                  <c:v>15574614.4</c:v>
                </c:pt>
                <c:pt idx="35">
                  <c:v>557237.80000000005</c:v>
                </c:pt>
                <c:pt idx="36">
                  <c:v>615730.19999999995</c:v>
                </c:pt>
                <c:pt idx="37">
                  <c:v>15846642.800000001</c:v>
                </c:pt>
                <c:pt idx="38">
                  <c:v>1498953.6</c:v>
                </c:pt>
                <c:pt idx="39">
                  <c:v>1743176.2</c:v>
                </c:pt>
                <c:pt idx="40">
                  <c:v>1589853.6</c:v>
                </c:pt>
                <c:pt idx="41">
                  <c:v>1726364.2</c:v>
                </c:pt>
                <c:pt idx="42">
                  <c:v>15574614.4</c:v>
                </c:pt>
                <c:pt idx="43">
                  <c:v>557237.80000000005</c:v>
                </c:pt>
                <c:pt idx="44">
                  <c:v>615730.19999999995</c:v>
                </c:pt>
                <c:pt idx="45">
                  <c:v>15846642.800000001</c:v>
                </c:pt>
                <c:pt idx="46">
                  <c:v>1498953.6</c:v>
                </c:pt>
                <c:pt idx="47">
                  <c:v>1743176.2</c:v>
                </c:pt>
                <c:pt idx="48">
                  <c:v>1589853.6</c:v>
                </c:pt>
                <c:pt idx="49">
                  <c:v>1726364.2</c:v>
                </c:pt>
                <c:pt idx="50">
                  <c:v>15574614.4</c:v>
                </c:pt>
                <c:pt idx="51">
                  <c:v>557237.80000000005</c:v>
                </c:pt>
                <c:pt idx="52">
                  <c:v>615730.19999999995</c:v>
                </c:pt>
                <c:pt idx="53">
                  <c:v>15846642.800000001</c:v>
                </c:pt>
                <c:pt idx="54">
                  <c:v>1498953.6</c:v>
                </c:pt>
                <c:pt idx="55">
                  <c:v>1743176.2</c:v>
                </c:pt>
                <c:pt idx="56">
                  <c:v>1589853.6</c:v>
                </c:pt>
                <c:pt idx="57">
                  <c:v>1726364.2</c:v>
                </c:pt>
                <c:pt idx="58">
                  <c:v>15574614.4</c:v>
                </c:pt>
                <c:pt idx="59">
                  <c:v>557237.80000000005</c:v>
                </c:pt>
                <c:pt idx="60">
                  <c:v>615730.19999999995</c:v>
                </c:pt>
                <c:pt idx="61">
                  <c:v>15846642.800000001</c:v>
                </c:pt>
                <c:pt idx="62">
                  <c:v>1498953.6</c:v>
                </c:pt>
                <c:pt idx="63">
                  <c:v>1743176.2</c:v>
                </c:pt>
                <c:pt idx="64">
                  <c:v>297856.59999999998</c:v>
                </c:pt>
                <c:pt idx="65">
                  <c:v>1426750.8</c:v>
                </c:pt>
                <c:pt idx="66">
                  <c:v>1403059</c:v>
                </c:pt>
                <c:pt idx="67">
                  <c:v>304470.2</c:v>
                </c:pt>
                <c:pt idx="68">
                  <c:v>297856.59999999998</c:v>
                </c:pt>
                <c:pt idx="69">
                  <c:v>1426750.8</c:v>
                </c:pt>
                <c:pt idx="70">
                  <c:v>1403059</c:v>
                </c:pt>
                <c:pt idx="71">
                  <c:v>304470.2</c:v>
                </c:pt>
                <c:pt idx="72">
                  <c:v>235189.4</c:v>
                </c:pt>
                <c:pt idx="73">
                  <c:v>2964600.6</c:v>
                </c:pt>
                <c:pt idx="74">
                  <c:v>2900064.2</c:v>
                </c:pt>
                <c:pt idx="75">
                  <c:v>230349.4</c:v>
                </c:pt>
                <c:pt idx="76">
                  <c:v>235189.4</c:v>
                </c:pt>
                <c:pt idx="77">
                  <c:v>2964600.6</c:v>
                </c:pt>
                <c:pt idx="78">
                  <c:v>2900064.2</c:v>
                </c:pt>
                <c:pt idx="79">
                  <c:v>230349.4</c:v>
                </c:pt>
                <c:pt idx="80">
                  <c:v>3079201.8</c:v>
                </c:pt>
                <c:pt idx="81">
                  <c:v>304835.59999999998</c:v>
                </c:pt>
                <c:pt idx="82">
                  <c:v>297072.59999999998</c:v>
                </c:pt>
                <c:pt idx="83">
                  <c:v>3028225.6</c:v>
                </c:pt>
                <c:pt idx="84">
                  <c:v>3079201.8</c:v>
                </c:pt>
                <c:pt idx="85">
                  <c:v>304835.59999999998</c:v>
                </c:pt>
                <c:pt idx="86">
                  <c:v>297072.59999999998</c:v>
                </c:pt>
                <c:pt idx="87">
                  <c:v>3028225.6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F8-4C50-95D5-5BB659D48166}"/>
            </c:ext>
          </c:extLst>
        </c:ser>
        <c:ser>
          <c:idx val="5"/>
          <c:order val="2"/>
          <c:tx>
            <c:strRef>
              <c:f>'Pure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Decorrelation'!$S$3:$S$290</c:f>
              <c:numCache>
                <c:formatCode>General</c:formatCode>
                <c:ptCount val="288"/>
                <c:pt idx="0">
                  <c:v>126105.60000000001</c:v>
                </c:pt>
                <c:pt idx="1">
                  <c:v>928338</c:v>
                </c:pt>
                <c:pt idx="2">
                  <c:v>948870.8</c:v>
                </c:pt>
                <c:pt idx="3">
                  <c:v>119639.2</c:v>
                </c:pt>
                <c:pt idx="4">
                  <c:v>126105.60000000001</c:v>
                </c:pt>
                <c:pt idx="5">
                  <c:v>928338</c:v>
                </c:pt>
                <c:pt idx="6">
                  <c:v>948870.8</c:v>
                </c:pt>
                <c:pt idx="7">
                  <c:v>119639.2</c:v>
                </c:pt>
                <c:pt idx="8">
                  <c:v>126105.60000000001</c:v>
                </c:pt>
                <c:pt idx="9">
                  <c:v>928338</c:v>
                </c:pt>
                <c:pt idx="10">
                  <c:v>948870.8</c:v>
                </c:pt>
                <c:pt idx="11">
                  <c:v>119639.2</c:v>
                </c:pt>
                <c:pt idx="12">
                  <c:v>126105.60000000001</c:v>
                </c:pt>
                <c:pt idx="13">
                  <c:v>928338</c:v>
                </c:pt>
                <c:pt idx="14">
                  <c:v>948870.8</c:v>
                </c:pt>
                <c:pt idx="15">
                  <c:v>119639.2</c:v>
                </c:pt>
                <c:pt idx="16">
                  <c:v>174079.8</c:v>
                </c:pt>
                <c:pt idx="17">
                  <c:v>826031.8</c:v>
                </c:pt>
                <c:pt idx="18">
                  <c:v>830047.8</c:v>
                </c:pt>
                <c:pt idx="19">
                  <c:v>179476</c:v>
                </c:pt>
                <c:pt idx="20">
                  <c:v>174079.8</c:v>
                </c:pt>
                <c:pt idx="21">
                  <c:v>826031.8</c:v>
                </c:pt>
                <c:pt idx="22">
                  <c:v>830047.8</c:v>
                </c:pt>
                <c:pt idx="23">
                  <c:v>179476</c:v>
                </c:pt>
                <c:pt idx="24">
                  <c:v>174079.8</c:v>
                </c:pt>
                <c:pt idx="25">
                  <c:v>826031.8</c:v>
                </c:pt>
                <c:pt idx="26">
                  <c:v>830047.8</c:v>
                </c:pt>
                <c:pt idx="27">
                  <c:v>179476</c:v>
                </c:pt>
                <c:pt idx="28">
                  <c:v>174079.8</c:v>
                </c:pt>
                <c:pt idx="29">
                  <c:v>826031.8</c:v>
                </c:pt>
                <c:pt idx="30">
                  <c:v>830047.8</c:v>
                </c:pt>
                <c:pt idx="31">
                  <c:v>179476</c:v>
                </c:pt>
                <c:pt idx="32">
                  <c:v>1845855.4</c:v>
                </c:pt>
                <c:pt idx="33">
                  <c:v>1863090.4</c:v>
                </c:pt>
                <c:pt idx="34">
                  <c:v>9133539.4000000004</c:v>
                </c:pt>
                <c:pt idx="35">
                  <c:v>266482.59999999998</c:v>
                </c:pt>
                <c:pt idx="36">
                  <c:v>276876.40000000002</c:v>
                </c:pt>
                <c:pt idx="37">
                  <c:v>9286908.4000000004</c:v>
                </c:pt>
                <c:pt idx="38">
                  <c:v>1830577</c:v>
                </c:pt>
                <c:pt idx="39">
                  <c:v>1789258.8</c:v>
                </c:pt>
                <c:pt idx="40">
                  <c:v>1845855.4</c:v>
                </c:pt>
                <c:pt idx="41">
                  <c:v>1863090.4</c:v>
                </c:pt>
                <c:pt idx="42">
                  <c:v>9133539.4000000004</c:v>
                </c:pt>
                <c:pt idx="43">
                  <c:v>266482.59999999998</c:v>
                </c:pt>
                <c:pt idx="44">
                  <c:v>276876.40000000002</c:v>
                </c:pt>
                <c:pt idx="45">
                  <c:v>9286908.4000000004</c:v>
                </c:pt>
                <c:pt idx="46">
                  <c:v>1830577</c:v>
                </c:pt>
                <c:pt idx="47">
                  <c:v>1789258.8</c:v>
                </c:pt>
                <c:pt idx="48">
                  <c:v>1845855.4</c:v>
                </c:pt>
                <c:pt idx="49">
                  <c:v>1863090.4</c:v>
                </c:pt>
                <c:pt idx="50">
                  <c:v>9133539.4000000004</c:v>
                </c:pt>
                <c:pt idx="51">
                  <c:v>266482.59999999998</c:v>
                </c:pt>
                <c:pt idx="52">
                  <c:v>276876.40000000002</c:v>
                </c:pt>
                <c:pt idx="53">
                  <c:v>9286908.4000000004</c:v>
                </c:pt>
                <c:pt idx="54">
                  <c:v>1830577</c:v>
                </c:pt>
                <c:pt idx="55">
                  <c:v>1789258.8</c:v>
                </c:pt>
                <c:pt idx="56">
                  <c:v>1845855.4</c:v>
                </c:pt>
                <c:pt idx="57">
                  <c:v>1863090.4</c:v>
                </c:pt>
                <c:pt idx="58">
                  <c:v>9133539.4000000004</c:v>
                </c:pt>
                <c:pt idx="59">
                  <c:v>266482.59999999998</c:v>
                </c:pt>
                <c:pt idx="60">
                  <c:v>276876.40000000002</c:v>
                </c:pt>
                <c:pt idx="61">
                  <c:v>9286908.4000000004</c:v>
                </c:pt>
                <c:pt idx="62">
                  <c:v>1830577</c:v>
                </c:pt>
                <c:pt idx="63">
                  <c:v>1789258.8</c:v>
                </c:pt>
                <c:pt idx="64">
                  <c:v>133426</c:v>
                </c:pt>
                <c:pt idx="65">
                  <c:v>997481</c:v>
                </c:pt>
                <c:pt idx="66">
                  <c:v>994919.4</c:v>
                </c:pt>
                <c:pt idx="67">
                  <c:v>132558.6</c:v>
                </c:pt>
                <c:pt idx="68">
                  <c:v>133426</c:v>
                </c:pt>
                <c:pt idx="69">
                  <c:v>997481</c:v>
                </c:pt>
                <c:pt idx="70">
                  <c:v>994919.4</c:v>
                </c:pt>
                <c:pt idx="71">
                  <c:v>132558.6</c:v>
                </c:pt>
                <c:pt idx="72">
                  <c:v>56150.6</c:v>
                </c:pt>
                <c:pt idx="73">
                  <c:v>1857211.6</c:v>
                </c:pt>
                <c:pt idx="74">
                  <c:v>1843907.8</c:v>
                </c:pt>
                <c:pt idx="75">
                  <c:v>54937.8</c:v>
                </c:pt>
                <c:pt idx="76">
                  <c:v>56150.6</c:v>
                </c:pt>
                <c:pt idx="77">
                  <c:v>1857211.6</c:v>
                </c:pt>
                <c:pt idx="78">
                  <c:v>1843907.8</c:v>
                </c:pt>
                <c:pt idx="79">
                  <c:v>54937.8</c:v>
                </c:pt>
                <c:pt idx="80">
                  <c:v>1769772.8</c:v>
                </c:pt>
                <c:pt idx="81">
                  <c:v>108897</c:v>
                </c:pt>
                <c:pt idx="82">
                  <c:v>111121.4</c:v>
                </c:pt>
                <c:pt idx="83">
                  <c:v>1766585.8</c:v>
                </c:pt>
                <c:pt idx="84">
                  <c:v>1769772.8</c:v>
                </c:pt>
                <c:pt idx="85">
                  <c:v>108897</c:v>
                </c:pt>
                <c:pt idx="86">
                  <c:v>111121.4</c:v>
                </c:pt>
                <c:pt idx="87">
                  <c:v>1766585.8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F8-4C50-95D5-5BB659D48166}"/>
            </c:ext>
          </c:extLst>
        </c:ser>
        <c:ser>
          <c:idx val="7"/>
          <c:order val="3"/>
          <c:tx>
            <c:strRef>
              <c:f>'Pure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Decorrelation'!$U$3:$U$290</c:f>
              <c:numCache>
                <c:formatCode>General</c:formatCode>
                <c:ptCount val="288"/>
                <c:pt idx="0">
                  <c:v>2286809.6</c:v>
                </c:pt>
                <c:pt idx="1">
                  <c:v>2332242</c:v>
                </c:pt>
                <c:pt idx="2">
                  <c:v>2338180.7999999998</c:v>
                </c:pt>
                <c:pt idx="3">
                  <c:v>2284802.2000000002</c:v>
                </c:pt>
                <c:pt idx="4">
                  <c:v>2286809.6</c:v>
                </c:pt>
                <c:pt idx="5">
                  <c:v>2332242</c:v>
                </c:pt>
                <c:pt idx="6">
                  <c:v>2338180.7999999998</c:v>
                </c:pt>
                <c:pt idx="7">
                  <c:v>2284802.2000000002</c:v>
                </c:pt>
                <c:pt idx="8">
                  <c:v>2286809.6</c:v>
                </c:pt>
                <c:pt idx="9">
                  <c:v>2332242</c:v>
                </c:pt>
                <c:pt idx="10">
                  <c:v>2338180.7999999998</c:v>
                </c:pt>
                <c:pt idx="11">
                  <c:v>2284802.2000000002</c:v>
                </c:pt>
                <c:pt idx="12">
                  <c:v>2286809.6</c:v>
                </c:pt>
                <c:pt idx="13">
                  <c:v>2332242</c:v>
                </c:pt>
                <c:pt idx="14">
                  <c:v>2338180.7999999998</c:v>
                </c:pt>
                <c:pt idx="15">
                  <c:v>2284802.2000000002</c:v>
                </c:pt>
                <c:pt idx="16">
                  <c:v>2278906.4</c:v>
                </c:pt>
                <c:pt idx="17">
                  <c:v>2327938.2000000002</c:v>
                </c:pt>
                <c:pt idx="18">
                  <c:v>2328609.6</c:v>
                </c:pt>
                <c:pt idx="19">
                  <c:v>2284009.2000000002</c:v>
                </c:pt>
                <c:pt idx="20">
                  <c:v>2278906.4</c:v>
                </c:pt>
                <c:pt idx="21">
                  <c:v>2327938.2000000002</c:v>
                </c:pt>
                <c:pt idx="22">
                  <c:v>2328609.6</c:v>
                </c:pt>
                <c:pt idx="23">
                  <c:v>2284009.2000000002</c:v>
                </c:pt>
                <c:pt idx="24">
                  <c:v>2278906.4</c:v>
                </c:pt>
                <c:pt idx="25">
                  <c:v>2327938.2000000002</c:v>
                </c:pt>
                <c:pt idx="26">
                  <c:v>2328609.6</c:v>
                </c:pt>
                <c:pt idx="27">
                  <c:v>2284009.2000000002</c:v>
                </c:pt>
                <c:pt idx="28">
                  <c:v>2278906.4</c:v>
                </c:pt>
                <c:pt idx="29">
                  <c:v>2327938.2000000002</c:v>
                </c:pt>
                <c:pt idx="30">
                  <c:v>2328609.6</c:v>
                </c:pt>
                <c:pt idx="31">
                  <c:v>2284009.2000000002</c:v>
                </c:pt>
                <c:pt idx="32">
                  <c:v>5116624.4000000004</c:v>
                </c:pt>
                <c:pt idx="33">
                  <c:v>5135157.4000000004</c:v>
                </c:pt>
                <c:pt idx="34">
                  <c:v>3724242.8</c:v>
                </c:pt>
                <c:pt idx="35">
                  <c:v>3287693</c:v>
                </c:pt>
                <c:pt idx="36">
                  <c:v>3288037.2</c:v>
                </c:pt>
                <c:pt idx="37">
                  <c:v>3737101</c:v>
                </c:pt>
                <c:pt idx="38">
                  <c:v>5122122.5999999996</c:v>
                </c:pt>
                <c:pt idx="39">
                  <c:v>5118076.4000000004</c:v>
                </c:pt>
                <c:pt idx="40">
                  <c:v>5116624.4000000004</c:v>
                </c:pt>
                <c:pt idx="41">
                  <c:v>5135157.4000000004</c:v>
                </c:pt>
                <c:pt idx="42">
                  <c:v>3724242.8</c:v>
                </c:pt>
                <c:pt idx="43">
                  <c:v>3287693</c:v>
                </c:pt>
                <c:pt idx="44">
                  <c:v>3288037.2</c:v>
                </c:pt>
                <c:pt idx="45">
                  <c:v>3737101</c:v>
                </c:pt>
                <c:pt idx="46">
                  <c:v>5122122.5999999996</c:v>
                </c:pt>
                <c:pt idx="47">
                  <c:v>5118076.4000000004</c:v>
                </c:pt>
                <c:pt idx="48">
                  <c:v>5116624.4000000004</c:v>
                </c:pt>
                <c:pt idx="49">
                  <c:v>5135157.4000000004</c:v>
                </c:pt>
                <c:pt idx="50">
                  <c:v>3724242.8</c:v>
                </c:pt>
                <c:pt idx="51">
                  <c:v>3287693</c:v>
                </c:pt>
                <c:pt idx="52">
                  <c:v>3288037.2</c:v>
                </c:pt>
                <c:pt idx="53">
                  <c:v>3737101</c:v>
                </c:pt>
                <c:pt idx="54">
                  <c:v>5122122.5999999996</c:v>
                </c:pt>
                <c:pt idx="55">
                  <c:v>5118076.4000000004</c:v>
                </c:pt>
                <c:pt idx="56">
                  <c:v>5116624.4000000004</c:v>
                </c:pt>
                <c:pt idx="57">
                  <c:v>5135157.4000000004</c:v>
                </c:pt>
                <c:pt idx="58">
                  <c:v>3724242.8</c:v>
                </c:pt>
                <c:pt idx="59">
                  <c:v>3287693</c:v>
                </c:pt>
                <c:pt idx="60">
                  <c:v>3288037.2</c:v>
                </c:pt>
                <c:pt idx="61">
                  <c:v>3737101</c:v>
                </c:pt>
                <c:pt idx="62">
                  <c:v>5122122.5999999996</c:v>
                </c:pt>
                <c:pt idx="63">
                  <c:v>5118076.4000000004</c:v>
                </c:pt>
                <c:pt idx="64">
                  <c:v>2284948.6</c:v>
                </c:pt>
                <c:pt idx="65">
                  <c:v>2337225.7999999998</c:v>
                </c:pt>
                <c:pt idx="66">
                  <c:v>2330649.4</c:v>
                </c:pt>
                <c:pt idx="67">
                  <c:v>2284861.6</c:v>
                </c:pt>
                <c:pt idx="68">
                  <c:v>2284948.6</c:v>
                </c:pt>
                <c:pt idx="69">
                  <c:v>2337225.7999999998</c:v>
                </c:pt>
                <c:pt idx="70">
                  <c:v>2330649.4</c:v>
                </c:pt>
                <c:pt idx="71">
                  <c:v>2284861.6</c:v>
                </c:pt>
                <c:pt idx="72">
                  <c:v>2272996</c:v>
                </c:pt>
                <c:pt idx="73">
                  <c:v>2336982.4</c:v>
                </c:pt>
                <c:pt idx="74">
                  <c:v>2333202</c:v>
                </c:pt>
                <c:pt idx="75">
                  <c:v>2270690.7999999998</c:v>
                </c:pt>
                <c:pt idx="76">
                  <c:v>2272996</c:v>
                </c:pt>
                <c:pt idx="77">
                  <c:v>2336982.4</c:v>
                </c:pt>
                <c:pt idx="78">
                  <c:v>2333202</c:v>
                </c:pt>
                <c:pt idx="79">
                  <c:v>2270690.7999999998</c:v>
                </c:pt>
                <c:pt idx="80">
                  <c:v>2328480.6</c:v>
                </c:pt>
                <c:pt idx="81">
                  <c:v>2269889</c:v>
                </c:pt>
                <c:pt idx="82">
                  <c:v>2268932.4</c:v>
                </c:pt>
                <c:pt idx="83">
                  <c:v>2338051.7999999998</c:v>
                </c:pt>
                <c:pt idx="84">
                  <c:v>2328480.6</c:v>
                </c:pt>
                <c:pt idx="85">
                  <c:v>2269889</c:v>
                </c:pt>
                <c:pt idx="86">
                  <c:v>2268932.4</c:v>
                </c:pt>
                <c:pt idx="87">
                  <c:v>2338051.7999999998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FF8-4C50-95D5-5BB659D48166}"/>
            </c:ext>
          </c:extLst>
        </c:ser>
        <c:ser>
          <c:idx val="9"/>
          <c:order val="4"/>
          <c:tx>
            <c:strRef>
              <c:f>'Pure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Decorrelation'!$W$3:$W$290</c:f>
              <c:numCache>
                <c:formatCode>General</c:formatCode>
                <c:ptCount val="288"/>
                <c:pt idx="0">
                  <c:v>277380.2</c:v>
                </c:pt>
                <c:pt idx="1">
                  <c:v>711724.4</c:v>
                </c:pt>
                <c:pt idx="2">
                  <c:v>706496.8</c:v>
                </c:pt>
                <c:pt idx="3">
                  <c:v>287584.40000000002</c:v>
                </c:pt>
                <c:pt idx="4">
                  <c:v>277380.2</c:v>
                </c:pt>
                <c:pt idx="5">
                  <c:v>711724.4</c:v>
                </c:pt>
                <c:pt idx="6">
                  <c:v>706496.8</c:v>
                </c:pt>
                <c:pt idx="7">
                  <c:v>287584.40000000002</c:v>
                </c:pt>
                <c:pt idx="8">
                  <c:v>277380.2</c:v>
                </c:pt>
                <c:pt idx="9">
                  <c:v>711724.4</c:v>
                </c:pt>
                <c:pt idx="10">
                  <c:v>706496.8</c:v>
                </c:pt>
                <c:pt idx="11">
                  <c:v>287584.40000000002</c:v>
                </c:pt>
                <c:pt idx="12">
                  <c:v>277380.2</c:v>
                </c:pt>
                <c:pt idx="13">
                  <c:v>711724.4</c:v>
                </c:pt>
                <c:pt idx="14">
                  <c:v>706496.8</c:v>
                </c:pt>
                <c:pt idx="15">
                  <c:v>287584.40000000002</c:v>
                </c:pt>
                <c:pt idx="16">
                  <c:v>316205.59999999998</c:v>
                </c:pt>
                <c:pt idx="17">
                  <c:v>573695.19999999995</c:v>
                </c:pt>
                <c:pt idx="18">
                  <c:v>541592.19999999995</c:v>
                </c:pt>
                <c:pt idx="19">
                  <c:v>308566.59999999998</c:v>
                </c:pt>
                <c:pt idx="20">
                  <c:v>316205.59999999998</c:v>
                </c:pt>
                <c:pt idx="21">
                  <c:v>573695.19999999995</c:v>
                </c:pt>
                <c:pt idx="22">
                  <c:v>541592.19999999995</c:v>
                </c:pt>
                <c:pt idx="23">
                  <c:v>308566.59999999998</c:v>
                </c:pt>
                <c:pt idx="24">
                  <c:v>316205.59999999998</c:v>
                </c:pt>
                <c:pt idx="25">
                  <c:v>573695.19999999995</c:v>
                </c:pt>
                <c:pt idx="26">
                  <c:v>541592.19999999995</c:v>
                </c:pt>
                <c:pt idx="27">
                  <c:v>308566.59999999998</c:v>
                </c:pt>
                <c:pt idx="28">
                  <c:v>316205.59999999998</c:v>
                </c:pt>
                <c:pt idx="29">
                  <c:v>573695.19999999995</c:v>
                </c:pt>
                <c:pt idx="30">
                  <c:v>541592.19999999995</c:v>
                </c:pt>
                <c:pt idx="31">
                  <c:v>308566.59999999998</c:v>
                </c:pt>
                <c:pt idx="32">
                  <c:v>1410459.4</c:v>
                </c:pt>
                <c:pt idx="33">
                  <c:v>1508097.8</c:v>
                </c:pt>
                <c:pt idx="34">
                  <c:v>22501780</c:v>
                </c:pt>
                <c:pt idx="35">
                  <c:v>599180.6</c:v>
                </c:pt>
                <c:pt idx="36">
                  <c:v>677981.6</c:v>
                </c:pt>
                <c:pt idx="37">
                  <c:v>22718635</c:v>
                </c:pt>
                <c:pt idx="38">
                  <c:v>1267970.2</c:v>
                </c:pt>
                <c:pt idx="39">
                  <c:v>1456079</c:v>
                </c:pt>
                <c:pt idx="40">
                  <c:v>1410459.4</c:v>
                </c:pt>
                <c:pt idx="41">
                  <c:v>1508097.8</c:v>
                </c:pt>
                <c:pt idx="42">
                  <c:v>22501780</c:v>
                </c:pt>
                <c:pt idx="43">
                  <c:v>599180.6</c:v>
                </c:pt>
                <c:pt idx="44">
                  <c:v>677981.6</c:v>
                </c:pt>
                <c:pt idx="45">
                  <c:v>22718635</c:v>
                </c:pt>
                <c:pt idx="46">
                  <c:v>1267970.2</c:v>
                </c:pt>
                <c:pt idx="47">
                  <c:v>1456079</c:v>
                </c:pt>
                <c:pt idx="48">
                  <c:v>1410459.4</c:v>
                </c:pt>
                <c:pt idx="49">
                  <c:v>1508097.8</c:v>
                </c:pt>
                <c:pt idx="50">
                  <c:v>22501780</c:v>
                </c:pt>
                <c:pt idx="51">
                  <c:v>599180.6</c:v>
                </c:pt>
                <c:pt idx="52">
                  <c:v>677981.6</c:v>
                </c:pt>
                <c:pt idx="53">
                  <c:v>22718635</c:v>
                </c:pt>
                <c:pt idx="54">
                  <c:v>1267970.2</c:v>
                </c:pt>
                <c:pt idx="55">
                  <c:v>1456079</c:v>
                </c:pt>
                <c:pt idx="56">
                  <c:v>1410459.4</c:v>
                </c:pt>
                <c:pt idx="57">
                  <c:v>1508097.8</c:v>
                </c:pt>
                <c:pt idx="58">
                  <c:v>22501780</c:v>
                </c:pt>
                <c:pt idx="59">
                  <c:v>599180.6</c:v>
                </c:pt>
                <c:pt idx="60">
                  <c:v>677981.6</c:v>
                </c:pt>
                <c:pt idx="61">
                  <c:v>22718635</c:v>
                </c:pt>
                <c:pt idx="62">
                  <c:v>1267970.2</c:v>
                </c:pt>
                <c:pt idx="63">
                  <c:v>1456079</c:v>
                </c:pt>
                <c:pt idx="64">
                  <c:v>290391.40000000002</c:v>
                </c:pt>
                <c:pt idx="65">
                  <c:v>649447.19999999995</c:v>
                </c:pt>
                <c:pt idx="66">
                  <c:v>643849</c:v>
                </c:pt>
                <c:pt idx="67">
                  <c:v>286728.8</c:v>
                </c:pt>
                <c:pt idx="68">
                  <c:v>290391.40000000002</c:v>
                </c:pt>
                <c:pt idx="69">
                  <c:v>649447.19999999995</c:v>
                </c:pt>
                <c:pt idx="70">
                  <c:v>643849</c:v>
                </c:pt>
                <c:pt idx="71">
                  <c:v>286728.8</c:v>
                </c:pt>
                <c:pt idx="72">
                  <c:v>240893.8</c:v>
                </c:pt>
                <c:pt idx="73">
                  <c:v>5215763.4000000004</c:v>
                </c:pt>
                <c:pt idx="74">
                  <c:v>5214696.8</c:v>
                </c:pt>
                <c:pt idx="75">
                  <c:v>252563.20000000001</c:v>
                </c:pt>
                <c:pt idx="76">
                  <c:v>240893.8</c:v>
                </c:pt>
                <c:pt idx="77">
                  <c:v>5215763.4000000004</c:v>
                </c:pt>
                <c:pt idx="78">
                  <c:v>5214696.8</c:v>
                </c:pt>
                <c:pt idx="79">
                  <c:v>252563.20000000001</c:v>
                </c:pt>
                <c:pt idx="80">
                  <c:v>4935506.8</c:v>
                </c:pt>
                <c:pt idx="81">
                  <c:v>340841.4</c:v>
                </c:pt>
                <c:pt idx="82">
                  <c:v>373841.8</c:v>
                </c:pt>
                <c:pt idx="83">
                  <c:v>4993232.8</c:v>
                </c:pt>
                <c:pt idx="84">
                  <c:v>4935506.8</c:v>
                </c:pt>
                <c:pt idx="85">
                  <c:v>340841.4</c:v>
                </c:pt>
                <c:pt idx="86">
                  <c:v>373841.8</c:v>
                </c:pt>
                <c:pt idx="87">
                  <c:v>4993232.8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FF8-4C50-95D5-5BB659D48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36C-4BE8-8FFD-9C260F0AF402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6C-4BE8-8FFD-9C260F0AF4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Decorrelation'!$M$632:$R$632</c:f>
              <c:numCache>
                <c:formatCode>0%</c:formatCode>
                <c:ptCount val="6"/>
                <c:pt idx="0">
                  <c:v>-7.9751492024937969</c:v>
                </c:pt>
                <c:pt idx="1">
                  <c:v>-7.9775594516057469</c:v>
                </c:pt>
                <c:pt idx="2">
                  <c:v>-15.363711758241026</c:v>
                </c:pt>
                <c:pt idx="3">
                  <c:v>-976226.48581404437</c:v>
                </c:pt>
                <c:pt idx="4">
                  <c:v>0.1547683817922382</c:v>
                </c:pt>
                <c:pt idx="5">
                  <c:v>-16300.757498351943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6C-4BE8-8FFD-9C260F0AF402}"/>
            </c:ext>
          </c:extLst>
        </c:ser>
        <c:ser>
          <c:idx val="1"/>
          <c:order val="1"/>
          <c:tx>
            <c:strRef>
              <c:f>'Pure Decorrelation'!$L$631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Decorrelation'!$M$631:$R$631</c:f>
              <c:numCache>
                <c:formatCode>0%</c:formatCode>
                <c:ptCount val="6"/>
                <c:pt idx="0">
                  <c:v>0.88188762192849779</c:v>
                </c:pt>
                <c:pt idx="1">
                  <c:v>0.8819782885767613</c:v>
                </c:pt>
                <c:pt idx="2">
                  <c:v>0.8952270235325297</c:v>
                </c:pt>
                <c:pt idx="3">
                  <c:v>0.98878021223085477</c:v>
                </c:pt>
                <c:pt idx="4">
                  <c:v>0.20907449131890091</c:v>
                </c:pt>
                <c:pt idx="5">
                  <c:v>0.90670072470861829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6C-4BE8-8FFD-9C260F0AF402}"/>
            </c:ext>
          </c:extLst>
        </c:ser>
        <c:ser>
          <c:idx val="2"/>
          <c:order val="2"/>
          <c:tx>
            <c:strRef>
              <c:f>'Pure Decorrelation'!$L$630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Decorrelation'!$M$630:$R$630</c:f>
              <c:numCache>
                <c:formatCode>0%</c:formatCode>
                <c:ptCount val="6"/>
                <c:pt idx="0">
                  <c:v>0.86385112435718503</c:v>
                </c:pt>
                <c:pt idx="1">
                  <c:v>0.86401636023753925</c:v>
                </c:pt>
                <c:pt idx="2">
                  <c:v>0.91750696630575457</c:v>
                </c:pt>
                <c:pt idx="3">
                  <c:v>0.98471443481002052</c:v>
                </c:pt>
                <c:pt idx="4">
                  <c:v>0.24519896213446163</c:v>
                </c:pt>
                <c:pt idx="5">
                  <c:v>0.9118796381337978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6C-4BE8-8FFD-9C260F0AF402}"/>
            </c:ext>
          </c:extLst>
        </c:ser>
        <c:ser>
          <c:idx val="3"/>
          <c:order val="3"/>
          <c:tx>
            <c:strRef>
              <c:f>'Pure Decorrelation'!$L$633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Decorrelation'!$M$633:$R$633</c:f>
              <c:numCache>
                <c:formatCode>0%</c:formatCode>
                <c:ptCount val="6"/>
                <c:pt idx="0">
                  <c:v>0.88079643867566171</c:v>
                </c:pt>
                <c:pt idx="1">
                  <c:v>0.88089642699714088</c:v>
                </c:pt>
                <c:pt idx="2">
                  <c:v>0.90436456621937578</c:v>
                </c:pt>
                <c:pt idx="3">
                  <c:v>0.98865682707319857</c:v>
                </c:pt>
                <c:pt idx="4">
                  <c:v>0.2079512132342142</c:v>
                </c:pt>
                <c:pt idx="5">
                  <c:v>0.89518963205869861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6C-4BE8-8FFD-9C260F0AF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Decorrelation'!$AD$955:$AI$955</c:f>
              <c:numCache>
                <c:formatCode>0%</c:formatCode>
                <c:ptCount val="6"/>
                <c:pt idx="0">
                  <c:v>-0.70348378136076262</c:v>
                </c:pt>
                <c:pt idx="1">
                  <c:v>-0.6207099102562359</c:v>
                </c:pt>
                <c:pt idx="2">
                  <c:v>-2.4529290074542871</c:v>
                </c:pt>
                <c:pt idx="3">
                  <c:v>-0.5670201832237749</c:v>
                </c:pt>
                <c:pt idx="4">
                  <c:v>0.14751426543818802</c:v>
                </c:pt>
                <c:pt idx="5">
                  <c:v>-9.8263692735619852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B-4A83-BC43-61E1F2E6B43C}"/>
            </c:ext>
          </c:extLst>
        </c:ser>
        <c:ser>
          <c:idx val="2"/>
          <c:order val="1"/>
          <c:tx>
            <c:strRef>
              <c:f>'Pure Decorrelation'!$AC$954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Decorrelation'!$AD$954:$AI$954</c:f>
              <c:numCache>
                <c:formatCode>0%</c:formatCode>
                <c:ptCount val="6"/>
                <c:pt idx="0">
                  <c:v>0.91573235068508985</c:v>
                </c:pt>
                <c:pt idx="1">
                  <c:v>0.91891576969765398</c:v>
                </c:pt>
                <c:pt idx="2">
                  <c:v>0.91644141055829409</c:v>
                </c:pt>
                <c:pt idx="3">
                  <c:v>0.92792315234470668</c:v>
                </c:pt>
                <c:pt idx="4">
                  <c:v>0.93338893832613301</c:v>
                </c:pt>
                <c:pt idx="5">
                  <c:v>0.86950192007270943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6B-4A83-BC43-61E1F2E6B43C}"/>
            </c:ext>
          </c:extLst>
        </c:ser>
        <c:ser>
          <c:idx val="3"/>
          <c:order val="2"/>
          <c:tx>
            <c:strRef>
              <c:f>'Pure Decorrelation'!$AC$952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Decorrelation'!$AD$952:$AI$952</c:f>
              <c:numCache>
                <c:formatCode>0%</c:formatCode>
                <c:ptCount val="6"/>
                <c:pt idx="0">
                  <c:v>0.92636054385711319</c:v>
                </c:pt>
                <c:pt idx="1">
                  <c:v>0.92903556495071071</c:v>
                </c:pt>
                <c:pt idx="2">
                  <c:v>0.93648993812467518</c:v>
                </c:pt>
                <c:pt idx="3">
                  <c:v>0.94162738741416974</c:v>
                </c:pt>
                <c:pt idx="4">
                  <c:v>0.95166552085961797</c:v>
                </c:pt>
                <c:pt idx="5">
                  <c:v>0.88360185131544855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6B-4A83-BC43-61E1F2E6B43C}"/>
            </c:ext>
          </c:extLst>
        </c:ser>
        <c:ser>
          <c:idx val="1"/>
          <c:order val="3"/>
          <c:tx>
            <c:strRef>
              <c:f>'Pure Decorrelation'!$AC$951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Decorrelation'!$AD$951:$AI$951</c:f>
              <c:numCache>
                <c:formatCode>0%</c:formatCode>
                <c:ptCount val="6"/>
                <c:pt idx="0">
                  <c:v>0.92636054385711319</c:v>
                </c:pt>
                <c:pt idx="1">
                  <c:v>0.92903556495071071</c:v>
                </c:pt>
                <c:pt idx="2">
                  <c:v>0.93648993812467518</c:v>
                </c:pt>
                <c:pt idx="3">
                  <c:v>0.94162738741416974</c:v>
                </c:pt>
                <c:pt idx="4">
                  <c:v>0.95166552085961797</c:v>
                </c:pt>
                <c:pt idx="5">
                  <c:v>0.88360185131544855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6B-4A83-BC43-61E1F2E6B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Decorrelation'!$AD$956:$AI$956</c:f>
              <c:numCache>
                <c:formatCode>0%</c:formatCode>
                <c:ptCount val="6"/>
                <c:pt idx="0">
                  <c:v>0.92659164369275671</c:v>
                </c:pt>
                <c:pt idx="1">
                  <c:v>0.93017440741724811</c:v>
                </c:pt>
                <c:pt idx="2">
                  <c:v>0.93247193980640641</c:v>
                </c:pt>
                <c:pt idx="3">
                  <c:v>0.94023333443684676</c:v>
                </c:pt>
                <c:pt idx="4">
                  <c:v>0.94539517806190143</c:v>
                </c:pt>
                <c:pt idx="5">
                  <c:v>0.89718124303835844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9-40A1-8A33-E1095BDA69ED}"/>
            </c:ext>
          </c:extLst>
        </c:ser>
        <c:ser>
          <c:idx val="0"/>
          <c:order val="1"/>
          <c:tx>
            <c:strRef>
              <c:f>'Pure Decorrelation'!$AC$957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Decorrelation'!$AD$957:$AI$957</c:f>
              <c:numCache>
                <c:formatCode>0%</c:formatCode>
                <c:ptCount val="6"/>
                <c:pt idx="0">
                  <c:v>0.92612944402146968</c:v>
                </c:pt>
                <c:pt idx="1">
                  <c:v>0.92789672248417343</c:v>
                </c:pt>
                <c:pt idx="2">
                  <c:v>0.94050793644294395</c:v>
                </c:pt>
                <c:pt idx="3">
                  <c:v>0.9430214403914926</c:v>
                </c:pt>
                <c:pt idx="4">
                  <c:v>0.95793586365733452</c:v>
                </c:pt>
                <c:pt idx="5">
                  <c:v>0.87002245959253866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89-40A1-8A33-E1095BDA69ED}"/>
            </c:ext>
          </c:extLst>
        </c:ser>
        <c:ser>
          <c:idx val="2"/>
          <c:order val="2"/>
          <c:tx>
            <c:strRef>
              <c:f>'Pure Decorrelation'!$AC$958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Decorrelation'!$AD$958:$AI$958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89-40A1-8A33-E1095BDA6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Decorrelation'!$AK$3:$AK$290</c:f>
              <c:numCache>
                <c:formatCode>General</c:formatCode>
                <c:ptCount val="288"/>
                <c:pt idx="0">
                  <c:v>5.4005498865968544</c:v>
                </c:pt>
                <c:pt idx="1">
                  <c:v>0.24712727618170899</c:v>
                </c:pt>
                <c:pt idx="2">
                  <c:v>0.24687187420204279</c:v>
                </c:pt>
                <c:pt idx="3">
                  <c:v>5.6218474620021883</c:v>
                </c:pt>
                <c:pt idx="4">
                  <c:v>7.5361130957957361</c:v>
                </c:pt>
                <c:pt idx="5">
                  <c:v>0.46593757959781212</c:v>
                </c:pt>
                <c:pt idx="6">
                  <c:v>0.47876525279134508</c:v>
                </c:pt>
                <c:pt idx="7">
                  <c:v>7.2379885363974612</c:v>
                </c:pt>
                <c:pt idx="8">
                  <c:v>3.966796047589741</c:v>
                </c:pt>
                <c:pt idx="9">
                  <c:v>0.25619344383012499</c:v>
                </c:pt>
                <c:pt idx="10">
                  <c:v>0.25605747799854728</c:v>
                </c:pt>
                <c:pt idx="11">
                  <c:v>3.9282717010006309</c:v>
                </c:pt>
                <c:pt idx="12">
                  <c:v>3.9998027767869639</c:v>
                </c:pt>
                <c:pt idx="13">
                  <c:v>0.26653112978674459</c:v>
                </c:pt>
                <c:pt idx="14">
                  <c:v>0.2495224236045033</c:v>
                </c:pt>
                <c:pt idx="15">
                  <c:v>3.9666991556179712</c:v>
                </c:pt>
                <c:pt idx="16">
                  <c:v>6.7612693720264359</c:v>
                </c:pt>
                <c:pt idx="17">
                  <c:v>0.2929802323924377</c:v>
                </c:pt>
                <c:pt idx="18">
                  <c:v>0.25328758938703688</c:v>
                </c:pt>
                <c:pt idx="19">
                  <c:v>7.6270302393939344</c:v>
                </c:pt>
                <c:pt idx="20">
                  <c:v>4.7651054000016302</c:v>
                </c:pt>
                <c:pt idx="21">
                  <c:v>0.30130453518358991</c:v>
                </c:pt>
                <c:pt idx="22">
                  <c:v>0.30769814139930529</c:v>
                </c:pt>
                <c:pt idx="23">
                  <c:v>4.2767795634106731</c:v>
                </c:pt>
                <c:pt idx="24">
                  <c:v>4.8160523677826861</c:v>
                </c:pt>
                <c:pt idx="25">
                  <c:v>0.31268924599280579</c:v>
                </c:pt>
                <c:pt idx="26">
                  <c:v>0.34124710499309002</c:v>
                </c:pt>
                <c:pt idx="27">
                  <c:v>4.1903676500078291</c:v>
                </c:pt>
                <c:pt idx="28">
                  <c:v>4.8557173837907612</c:v>
                </c:pt>
                <c:pt idx="29">
                  <c:v>0.30724829020909961</c:v>
                </c:pt>
                <c:pt idx="30">
                  <c:v>0.27186431898735458</c:v>
                </c:pt>
                <c:pt idx="31">
                  <c:v>4.2780998016125524</c:v>
                </c:pt>
                <c:pt idx="32">
                  <c:v>15.82344910281245</c:v>
                </c:pt>
                <c:pt idx="33">
                  <c:v>16.82832179222023</c:v>
                </c:pt>
                <c:pt idx="34">
                  <c:v>0.50430626921588551</c:v>
                </c:pt>
                <c:pt idx="35">
                  <c:v>8.0143413793877691</c:v>
                </c:pt>
                <c:pt idx="36">
                  <c:v>9.028598676214461</c:v>
                </c:pt>
                <c:pt idx="37">
                  <c:v>0.46945688038831579</c:v>
                </c:pt>
                <c:pt idx="38">
                  <c:v>18.115357124200091</c:v>
                </c:pt>
                <c:pt idx="39">
                  <c:v>15.952179286605681</c:v>
                </c:pt>
                <c:pt idx="40">
                  <c:v>12.130643552006219</c:v>
                </c:pt>
                <c:pt idx="41">
                  <c:v>12.304292123601771</c:v>
                </c:pt>
                <c:pt idx="42">
                  <c:v>0.32676716418936852</c:v>
                </c:pt>
                <c:pt idx="43">
                  <c:v>5.4893176713841969</c:v>
                </c:pt>
                <c:pt idx="44">
                  <c:v>4.905894551204983</c:v>
                </c:pt>
                <c:pt idx="45">
                  <c:v>0.32067460060352448</c:v>
                </c:pt>
                <c:pt idx="46">
                  <c:v>10.896880092390351</c:v>
                </c:pt>
                <c:pt idx="47">
                  <c:v>11.15081257700222</c:v>
                </c:pt>
                <c:pt idx="48">
                  <c:v>12.179432842996899</c:v>
                </c:pt>
                <c:pt idx="49">
                  <c:v>12.036679560795889</c:v>
                </c:pt>
                <c:pt idx="50">
                  <c:v>0.31642662140075117</c:v>
                </c:pt>
                <c:pt idx="51">
                  <c:v>5.449867329583503</c:v>
                </c:pt>
                <c:pt idx="52">
                  <c:v>4.9152864739880897</c:v>
                </c:pt>
                <c:pt idx="53">
                  <c:v>0.31190424602245909</c:v>
                </c:pt>
                <c:pt idx="54">
                  <c:v>10.92454978980822</c:v>
                </c:pt>
                <c:pt idx="55">
                  <c:v>11.26602350359317</c:v>
                </c:pt>
                <c:pt idx="56">
                  <c:v>12.287835846398959</c:v>
                </c:pt>
                <c:pt idx="57">
                  <c:v>12.063990892411679</c:v>
                </c:pt>
                <c:pt idx="58">
                  <c:v>0.36462793380487712</c:v>
                </c:pt>
                <c:pt idx="59">
                  <c:v>5.4757179540116336</c:v>
                </c:pt>
                <c:pt idx="60">
                  <c:v>4.9385957043967208</c:v>
                </c:pt>
                <c:pt idx="61">
                  <c:v>0.40612907441100099</c:v>
                </c:pt>
                <c:pt idx="62">
                  <c:v>10.690182273590469</c:v>
                </c:pt>
                <c:pt idx="63">
                  <c:v>11.07540521798655</c:v>
                </c:pt>
                <c:pt idx="64">
                  <c:v>4.2451928276102988</c:v>
                </c:pt>
                <c:pt idx="65">
                  <c:v>0.3119615470059216</c:v>
                </c:pt>
                <c:pt idx="66">
                  <c:v>0.33066550799412647</c:v>
                </c:pt>
                <c:pt idx="67">
                  <c:v>3.9012097980128599</c:v>
                </c:pt>
                <c:pt idx="68">
                  <c:v>4.2083576463861387</c:v>
                </c:pt>
                <c:pt idx="69">
                  <c:v>0.25889759261626738</c:v>
                </c:pt>
                <c:pt idx="70">
                  <c:v>0.24766354281455269</c:v>
                </c:pt>
                <c:pt idx="71">
                  <c:v>3.8571488161804148</c:v>
                </c:pt>
                <c:pt idx="72">
                  <c:v>2.548741838999558</c:v>
                </c:pt>
                <c:pt idx="73">
                  <c:v>0.29759147800505159</c:v>
                </c:pt>
                <c:pt idx="74">
                  <c:v>0.30759084839373818</c:v>
                </c:pt>
                <c:pt idx="75">
                  <c:v>2.7651931152096951</c:v>
                </c:pt>
                <c:pt idx="76">
                  <c:v>2.5476460552075881</c:v>
                </c:pt>
                <c:pt idx="77">
                  <c:v>0.28283694020938122</c:v>
                </c:pt>
                <c:pt idx="78">
                  <c:v>0.25590570460772138</c:v>
                </c:pt>
                <c:pt idx="79">
                  <c:v>2.7545345766004181</c:v>
                </c:pt>
                <c:pt idx="80">
                  <c:v>0.32401147359050808</c:v>
                </c:pt>
                <c:pt idx="81">
                  <c:v>2.745629518595524</c:v>
                </c:pt>
                <c:pt idx="82">
                  <c:v>2.6755274805938831</c:v>
                </c:pt>
                <c:pt idx="83">
                  <c:v>0.30355893659871069</c:v>
                </c:pt>
                <c:pt idx="84">
                  <c:v>0.33349277240922681</c:v>
                </c:pt>
                <c:pt idx="85">
                  <c:v>2.7575494641903791</c:v>
                </c:pt>
                <c:pt idx="86">
                  <c:v>2.5615847723907792</c:v>
                </c:pt>
                <c:pt idx="87">
                  <c:v>0.26880860798992212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A7-47AE-8969-4335AF1C365C}"/>
            </c:ext>
          </c:extLst>
        </c:ser>
        <c:ser>
          <c:idx val="3"/>
          <c:order val="1"/>
          <c:tx>
            <c:strRef>
              <c:f>'Pure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Decorrelation'!$AN$3:$AN$290</c:f>
              <c:numCache>
                <c:formatCode>General</c:formatCode>
                <c:ptCount val="288"/>
                <c:pt idx="0">
                  <c:v>2.3837266732065472</c:v>
                </c:pt>
                <c:pt idx="1">
                  <c:v>0.29352705940254958</c:v>
                </c:pt>
                <c:pt idx="2">
                  <c:v>0.2928759381873533</c:v>
                </c:pt>
                <c:pt idx="3">
                  <c:v>2.689335002604639</c:v>
                </c:pt>
                <c:pt idx="4">
                  <c:v>3.2069122431916179</c:v>
                </c:pt>
                <c:pt idx="5">
                  <c:v>0.58211409760406241</c:v>
                </c:pt>
                <c:pt idx="6">
                  <c:v>0.50075838959892283</c:v>
                </c:pt>
                <c:pt idx="7">
                  <c:v>2.5515769120014742</c:v>
                </c:pt>
                <c:pt idx="8">
                  <c:v>2.9594936744018918</c:v>
                </c:pt>
                <c:pt idx="9">
                  <c:v>0.42097488140570932</c:v>
                </c:pt>
                <c:pt idx="10">
                  <c:v>0.45306303660618141</c:v>
                </c:pt>
                <c:pt idx="11">
                  <c:v>2.4295232575968839</c:v>
                </c:pt>
                <c:pt idx="12">
                  <c:v>2.0215006440004801</c:v>
                </c:pt>
                <c:pt idx="13">
                  <c:v>0.30677798420656471</c:v>
                </c:pt>
                <c:pt idx="14">
                  <c:v>0.37632269079913377</c:v>
                </c:pt>
                <c:pt idx="15">
                  <c:v>1.859577415999957</c:v>
                </c:pt>
                <c:pt idx="16">
                  <c:v>2.329504899593303</c:v>
                </c:pt>
                <c:pt idx="17">
                  <c:v>0.38233664279687218</c:v>
                </c:pt>
                <c:pt idx="18">
                  <c:v>0.40059149919543408</c:v>
                </c:pt>
                <c:pt idx="19">
                  <c:v>3.748163587599993</c:v>
                </c:pt>
                <c:pt idx="20">
                  <c:v>2.321722782211145</c:v>
                </c:pt>
                <c:pt idx="21">
                  <c:v>0.36021406999789179</c:v>
                </c:pt>
                <c:pt idx="22">
                  <c:v>0.43517147901002318</c:v>
                </c:pt>
                <c:pt idx="23">
                  <c:v>3.0677845244004862</c:v>
                </c:pt>
                <c:pt idx="24">
                  <c:v>1.932643801800441</c:v>
                </c:pt>
                <c:pt idx="25">
                  <c:v>0.47704157419502741</c:v>
                </c:pt>
                <c:pt idx="26">
                  <c:v>0.43603959579486401</c:v>
                </c:pt>
                <c:pt idx="27">
                  <c:v>3.095122515805997</c:v>
                </c:pt>
                <c:pt idx="28">
                  <c:v>2.4858546231989749</c:v>
                </c:pt>
                <c:pt idx="29">
                  <c:v>0.47997601379174742</c:v>
                </c:pt>
                <c:pt idx="30">
                  <c:v>0.52821944619645367</c:v>
                </c:pt>
                <c:pt idx="31">
                  <c:v>2.34492171339225</c:v>
                </c:pt>
                <c:pt idx="32">
                  <c:v>55.899998415797008</c:v>
                </c:pt>
                <c:pt idx="33">
                  <c:v>29.451543565402972</c:v>
                </c:pt>
                <c:pt idx="34">
                  <c:v>0.47646801859955301</c:v>
                </c:pt>
                <c:pt idx="35">
                  <c:v>31.535852040199099</c:v>
                </c:pt>
                <c:pt idx="36">
                  <c:v>33.241426542802948</c:v>
                </c:pt>
                <c:pt idx="37">
                  <c:v>0.53921633599675256</c:v>
                </c:pt>
                <c:pt idx="38">
                  <c:v>28.74703275539796</c:v>
                </c:pt>
                <c:pt idx="39">
                  <c:v>54.261758876807292</c:v>
                </c:pt>
                <c:pt idx="40">
                  <c:v>51.676237465406302</c:v>
                </c:pt>
                <c:pt idx="41">
                  <c:v>25.765162406803579</c:v>
                </c:pt>
                <c:pt idx="42">
                  <c:v>0.35245544660137962</c:v>
                </c:pt>
                <c:pt idx="43">
                  <c:v>26.431443142396169</c:v>
                </c:pt>
                <c:pt idx="44">
                  <c:v>33.96758053600206</c:v>
                </c:pt>
                <c:pt idx="45">
                  <c:v>0.54417669479735198</c:v>
                </c:pt>
                <c:pt idx="46">
                  <c:v>26.58177718059742</c:v>
                </c:pt>
                <c:pt idx="47">
                  <c:v>53.354514480993387</c:v>
                </c:pt>
                <c:pt idx="48">
                  <c:v>50.408385128597729</c:v>
                </c:pt>
                <c:pt idx="49">
                  <c:v>28.412709832802651</c:v>
                </c:pt>
                <c:pt idx="50">
                  <c:v>0.61416925859521143</c:v>
                </c:pt>
                <c:pt idx="51">
                  <c:v>29.228788312000692</c:v>
                </c:pt>
                <c:pt idx="52">
                  <c:v>29.969415800407301</c:v>
                </c:pt>
                <c:pt idx="53">
                  <c:v>0.52842684561037456</c:v>
                </c:pt>
                <c:pt idx="54">
                  <c:v>24.621115829999329</c:v>
                </c:pt>
                <c:pt idx="55">
                  <c:v>47.018130327999828</c:v>
                </c:pt>
                <c:pt idx="56">
                  <c:v>48.620915732800498</c:v>
                </c:pt>
                <c:pt idx="57">
                  <c:v>24.665705740201521</c:v>
                </c:pt>
                <c:pt idx="58">
                  <c:v>0.39418782120337709</c:v>
                </c:pt>
                <c:pt idx="59">
                  <c:v>27.02661688340595</c:v>
                </c:pt>
                <c:pt idx="60">
                  <c:v>28.71561714240233</c:v>
                </c:pt>
                <c:pt idx="61">
                  <c:v>0.47624055360211059</c:v>
                </c:pt>
                <c:pt idx="62">
                  <c:v>23.63317512700451</c:v>
                </c:pt>
                <c:pt idx="63">
                  <c:v>46.18771470999927</c:v>
                </c:pt>
                <c:pt idx="64">
                  <c:v>3.0684399635938462</c:v>
                </c:pt>
                <c:pt idx="65">
                  <c:v>0.4689490297983866</c:v>
                </c:pt>
                <c:pt idx="66">
                  <c:v>0.36679052279796448</c:v>
                </c:pt>
                <c:pt idx="67">
                  <c:v>2.952791074599372</c:v>
                </c:pt>
                <c:pt idx="68">
                  <c:v>2.3692036765976812</c:v>
                </c:pt>
                <c:pt idx="69">
                  <c:v>0.30704988920479082</c:v>
                </c:pt>
                <c:pt idx="70">
                  <c:v>0.29057193439803092</c:v>
                </c:pt>
                <c:pt idx="71">
                  <c:v>2.1312965770019221</c:v>
                </c:pt>
                <c:pt idx="72">
                  <c:v>1.599990342796082</c:v>
                </c:pt>
                <c:pt idx="73">
                  <c:v>0.28641914619365699</c:v>
                </c:pt>
                <c:pt idx="74">
                  <c:v>0.29446507259272042</c:v>
                </c:pt>
                <c:pt idx="75">
                  <c:v>1.3187727608019491</c:v>
                </c:pt>
                <c:pt idx="76">
                  <c:v>1.5671956924023109</c:v>
                </c:pt>
                <c:pt idx="77">
                  <c:v>0.31583483019494452</c:v>
                </c:pt>
                <c:pt idx="78">
                  <c:v>0.32499635219573969</c:v>
                </c:pt>
                <c:pt idx="79">
                  <c:v>1.3353262355958579</c:v>
                </c:pt>
                <c:pt idx="80">
                  <c:v>0.29637621059664532</c:v>
                </c:pt>
                <c:pt idx="81">
                  <c:v>1.418125320004765</c:v>
                </c:pt>
                <c:pt idx="82">
                  <c:v>1.526825739187188</c:v>
                </c:pt>
                <c:pt idx="83">
                  <c:v>0.39439592819544478</c:v>
                </c:pt>
                <c:pt idx="84">
                  <c:v>0.28778594339964908</c:v>
                </c:pt>
                <c:pt idx="85">
                  <c:v>1.324176578997867</c:v>
                </c:pt>
                <c:pt idx="86">
                  <c:v>1.2387529308034571</c:v>
                </c:pt>
                <c:pt idx="87">
                  <c:v>0.28692743479623461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A7-47AE-8969-4335AF1C365C}"/>
            </c:ext>
          </c:extLst>
        </c:ser>
        <c:ser>
          <c:idx val="5"/>
          <c:order val="2"/>
          <c:tx>
            <c:strRef>
              <c:f>'Pure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Decorrelation'!$AP$3:$AP$290</c:f>
              <c:numCache>
                <c:formatCode>General</c:formatCode>
                <c:ptCount val="288"/>
                <c:pt idx="0">
                  <c:v>14.37292679039529</c:v>
                </c:pt>
                <c:pt idx="1">
                  <c:v>0.12581457059131931</c:v>
                </c:pt>
                <c:pt idx="2">
                  <c:v>0.1144657504046336</c:v>
                </c:pt>
                <c:pt idx="3">
                  <c:v>14.77203274278436</c:v>
                </c:pt>
                <c:pt idx="4">
                  <c:v>12.706764265801761</c:v>
                </c:pt>
                <c:pt idx="5">
                  <c:v>0.13807437939103689</c:v>
                </c:pt>
                <c:pt idx="6">
                  <c:v>0.11531600499292829</c:v>
                </c:pt>
                <c:pt idx="7">
                  <c:v>14.995963170006871</c:v>
                </c:pt>
                <c:pt idx="8">
                  <c:v>10.575852660404051</c:v>
                </c:pt>
                <c:pt idx="9">
                  <c:v>8.9590684801805737E-2</c:v>
                </c:pt>
                <c:pt idx="10">
                  <c:v>8.8315443182364062E-2</c:v>
                </c:pt>
                <c:pt idx="11">
                  <c:v>10.24959540980635</c:v>
                </c:pt>
                <c:pt idx="12">
                  <c:v>10.560336106421889</c:v>
                </c:pt>
                <c:pt idx="13">
                  <c:v>8.970922798616808E-2</c:v>
                </c:pt>
                <c:pt idx="14">
                  <c:v>8.8166300777811499E-2</c:v>
                </c:pt>
                <c:pt idx="15">
                  <c:v>10.31353452359326</c:v>
                </c:pt>
                <c:pt idx="16">
                  <c:v>14.57026820940664</c:v>
                </c:pt>
                <c:pt idx="17">
                  <c:v>0.1164156958111561</c:v>
                </c:pt>
                <c:pt idx="18">
                  <c:v>0.12993747518630699</c:v>
                </c:pt>
                <c:pt idx="19">
                  <c:v>16.957173766777849</c:v>
                </c:pt>
                <c:pt idx="20">
                  <c:v>11.560041738185101</c:v>
                </c:pt>
                <c:pt idx="21">
                  <c:v>8.6555315402802008E-2</c:v>
                </c:pt>
                <c:pt idx="22">
                  <c:v>8.529457059921694E-2</c:v>
                </c:pt>
                <c:pt idx="23">
                  <c:v>11.83383142898092</c:v>
                </c:pt>
                <c:pt idx="24">
                  <c:v>11.57599420500919</c:v>
                </c:pt>
                <c:pt idx="25">
                  <c:v>8.9996343199163636E-2</c:v>
                </c:pt>
                <c:pt idx="26">
                  <c:v>8.852373500121756E-2</c:v>
                </c:pt>
                <c:pt idx="27">
                  <c:v>11.90069113459904</c:v>
                </c:pt>
                <c:pt idx="28">
                  <c:v>11.652975590399</c:v>
                </c:pt>
                <c:pt idx="29">
                  <c:v>8.4649087605066536E-2</c:v>
                </c:pt>
                <c:pt idx="30">
                  <c:v>8.96308090072125E-2</c:v>
                </c:pt>
                <c:pt idx="31">
                  <c:v>11.917445935995779</c:v>
                </c:pt>
                <c:pt idx="32">
                  <c:v>45.707490552589299</c:v>
                </c:pt>
                <c:pt idx="33">
                  <c:v>43.295778575388248</c:v>
                </c:pt>
                <c:pt idx="34">
                  <c:v>9.6990951395127881E-2</c:v>
                </c:pt>
                <c:pt idx="35">
                  <c:v>20.400628623412921</c:v>
                </c:pt>
                <c:pt idx="36">
                  <c:v>20.514817081997169</c:v>
                </c:pt>
                <c:pt idx="37">
                  <c:v>9.1149500408209835E-2</c:v>
                </c:pt>
                <c:pt idx="38">
                  <c:v>39.933285507606342</c:v>
                </c:pt>
                <c:pt idx="39">
                  <c:v>44.338240528991449</c:v>
                </c:pt>
                <c:pt idx="40">
                  <c:v>46.392498784407508</c:v>
                </c:pt>
                <c:pt idx="41">
                  <c:v>43.226637680409468</c:v>
                </c:pt>
                <c:pt idx="42">
                  <c:v>9.3228966998867624E-2</c:v>
                </c:pt>
                <c:pt idx="43">
                  <c:v>19.794773850787902</c:v>
                </c:pt>
                <c:pt idx="44">
                  <c:v>20.116106217016931</c:v>
                </c:pt>
                <c:pt idx="45">
                  <c:v>9.0458458196371758E-2</c:v>
                </c:pt>
                <c:pt idx="46">
                  <c:v>39.48733670540387</c:v>
                </c:pt>
                <c:pt idx="47">
                  <c:v>44.394388208608142</c:v>
                </c:pt>
                <c:pt idx="48">
                  <c:v>46.313796503597402</c:v>
                </c:pt>
                <c:pt idx="49">
                  <c:v>43.149968717992309</c:v>
                </c:pt>
                <c:pt idx="50">
                  <c:v>9.2254628788214152E-2</c:v>
                </c:pt>
                <c:pt idx="51">
                  <c:v>19.903227378416339</c:v>
                </c:pt>
                <c:pt idx="52">
                  <c:v>19.901841346418951</c:v>
                </c:pt>
                <c:pt idx="53">
                  <c:v>9.0808683005161539E-2</c:v>
                </c:pt>
                <c:pt idx="54">
                  <c:v>39.046350092801731</c:v>
                </c:pt>
                <c:pt idx="55">
                  <c:v>44.535849365417377</c:v>
                </c:pt>
                <c:pt idx="56">
                  <c:v>45.992968071205539</c:v>
                </c:pt>
                <c:pt idx="57">
                  <c:v>42.838502164615782</c:v>
                </c:pt>
                <c:pt idx="58">
                  <c:v>8.8394986791536179E-2</c:v>
                </c:pt>
                <c:pt idx="59">
                  <c:v>19.99756745720515</c:v>
                </c:pt>
                <c:pt idx="60">
                  <c:v>20.010061360802499</c:v>
                </c:pt>
                <c:pt idx="61">
                  <c:v>8.9556771796196671E-2</c:v>
                </c:pt>
                <c:pt idx="62">
                  <c:v>38.746852756000592</c:v>
                </c:pt>
                <c:pt idx="63">
                  <c:v>44.820148157817307</c:v>
                </c:pt>
                <c:pt idx="64">
                  <c:v>10.62471475561615</c:v>
                </c:pt>
                <c:pt idx="65">
                  <c:v>8.6595865420531437E-2</c:v>
                </c:pt>
                <c:pt idx="66">
                  <c:v>9.0949977200943943E-2</c:v>
                </c:pt>
                <c:pt idx="67">
                  <c:v>10.25127739519812</c:v>
                </c:pt>
                <c:pt idx="68">
                  <c:v>10.57831886099884</c:v>
                </c:pt>
                <c:pt idx="69">
                  <c:v>9.063254201319064E-2</c:v>
                </c:pt>
                <c:pt idx="70">
                  <c:v>9.0097115794196686E-2</c:v>
                </c:pt>
                <c:pt idx="71">
                  <c:v>10.23942458360689</c:v>
                </c:pt>
                <c:pt idx="72">
                  <c:v>5.9608038436039346</c:v>
                </c:pt>
                <c:pt idx="73">
                  <c:v>8.9724829792976329E-2</c:v>
                </c:pt>
                <c:pt idx="74">
                  <c:v>8.5430754197295719E-2</c:v>
                </c:pt>
                <c:pt idx="75">
                  <c:v>6.1627671206020747</c:v>
                </c:pt>
                <c:pt idx="76">
                  <c:v>5.9465081564034339</c:v>
                </c:pt>
                <c:pt idx="77">
                  <c:v>8.5503013408742806E-2</c:v>
                </c:pt>
                <c:pt idx="78">
                  <c:v>9.0098150004632727E-2</c:v>
                </c:pt>
                <c:pt idx="79">
                  <c:v>6.2007173118065113</c:v>
                </c:pt>
                <c:pt idx="80">
                  <c:v>8.6686517787165879E-2</c:v>
                </c:pt>
                <c:pt idx="81">
                  <c:v>6.0395425010006871</c:v>
                </c:pt>
                <c:pt idx="82">
                  <c:v>5.7514120011939669</c:v>
                </c:pt>
                <c:pt idx="83">
                  <c:v>8.9138180599547881E-2</c:v>
                </c:pt>
                <c:pt idx="84">
                  <c:v>8.716366258449848E-2</c:v>
                </c:pt>
                <c:pt idx="85">
                  <c:v>6.0477503160014754</c:v>
                </c:pt>
                <c:pt idx="86">
                  <c:v>5.7520365777891129</c:v>
                </c:pt>
                <c:pt idx="87">
                  <c:v>8.6515732610132498E-2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A7-47AE-8969-4335AF1C365C}"/>
            </c:ext>
          </c:extLst>
        </c:ser>
        <c:ser>
          <c:idx val="7"/>
          <c:order val="3"/>
          <c:tx>
            <c:strRef>
              <c:f>'Pure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Decorrelation'!$AR$3:$AR$290</c:f>
              <c:numCache>
                <c:formatCode>General</c:formatCode>
                <c:ptCount val="288"/>
                <c:pt idx="0">
                  <c:v>0.32858757640933611</c:v>
                </c:pt>
                <c:pt idx="1">
                  <c:v>0.50948099279776216</c:v>
                </c:pt>
                <c:pt idx="2">
                  <c:v>0.45006691718008368</c:v>
                </c:pt>
                <c:pt idx="3">
                  <c:v>0.37288344019325448</c:v>
                </c:pt>
                <c:pt idx="4">
                  <c:v>0.32309005159186199</c:v>
                </c:pt>
                <c:pt idx="5">
                  <c:v>0.54054931101854886</c:v>
                </c:pt>
                <c:pt idx="6">
                  <c:v>0.53044403638923543</c:v>
                </c:pt>
                <c:pt idx="7">
                  <c:v>0.3950408030184917</c:v>
                </c:pt>
                <c:pt idx="8">
                  <c:v>0.30137694801669568</c:v>
                </c:pt>
                <c:pt idx="9">
                  <c:v>0.30411464681383221</c:v>
                </c:pt>
                <c:pt idx="10">
                  <c:v>0.30629234520019971</c:v>
                </c:pt>
                <c:pt idx="11">
                  <c:v>0.30433922937372698</c:v>
                </c:pt>
                <c:pt idx="12">
                  <c:v>0.30072229661745947</c:v>
                </c:pt>
                <c:pt idx="13">
                  <c:v>0.29951537760207431</c:v>
                </c:pt>
                <c:pt idx="14">
                  <c:v>0.30511646624654531</c:v>
                </c:pt>
                <c:pt idx="15">
                  <c:v>0.3063132449868135</c:v>
                </c:pt>
                <c:pt idx="16">
                  <c:v>0.3853713591932319</c:v>
                </c:pt>
                <c:pt idx="17">
                  <c:v>0.45641860335599632</c:v>
                </c:pt>
                <c:pt idx="18">
                  <c:v>0.49842674020910638</c:v>
                </c:pt>
                <c:pt idx="19">
                  <c:v>0.3796837972011417</c:v>
                </c:pt>
                <c:pt idx="20">
                  <c:v>0.30349524979246778</c:v>
                </c:pt>
                <c:pt idx="21">
                  <c:v>0.30341462079668419</c:v>
                </c:pt>
                <c:pt idx="22">
                  <c:v>0.30333494659280402</c:v>
                </c:pt>
                <c:pt idx="23">
                  <c:v>0.30574150445172571</c:v>
                </c:pt>
                <c:pt idx="24">
                  <c:v>0.29928456841735168</c:v>
                </c:pt>
                <c:pt idx="25">
                  <c:v>0.30720001002773639</c:v>
                </c:pt>
                <c:pt idx="26">
                  <c:v>0.30542872500373047</c:v>
                </c:pt>
                <c:pt idx="27">
                  <c:v>0.30374914997955782</c:v>
                </c:pt>
                <c:pt idx="28">
                  <c:v>0.30447510436642922</c:v>
                </c:pt>
                <c:pt idx="29">
                  <c:v>0.30016605738783247</c:v>
                </c:pt>
                <c:pt idx="30">
                  <c:v>0.30219397618202493</c:v>
                </c:pt>
                <c:pt idx="31">
                  <c:v>0.30156626601237801</c:v>
                </c:pt>
                <c:pt idx="32">
                  <c:v>2.042094117577653</c:v>
                </c:pt>
                <c:pt idx="33">
                  <c:v>2.038992560200859</c:v>
                </c:pt>
                <c:pt idx="34">
                  <c:v>0.65766481083119288</c:v>
                </c:pt>
                <c:pt idx="35">
                  <c:v>0.66558722440386187</c:v>
                </c:pt>
                <c:pt idx="36">
                  <c:v>0.65445067220134656</c:v>
                </c:pt>
                <c:pt idx="37">
                  <c:v>0.6467098621767946</c:v>
                </c:pt>
                <c:pt idx="38">
                  <c:v>2.0378940140130002</c:v>
                </c:pt>
                <c:pt idx="39">
                  <c:v>2.0320165518205608</c:v>
                </c:pt>
                <c:pt idx="40">
                  <c:v>2.0464300518273379</c:v>
                </c:pt>
                <c:pt idx="41">
                  <c:v>2.0309277620166539</c:v>
                </c:pt>
                <c:pt idx="42">
                  <c:v>0.6475409969803877</c:v>
                </c:pt>
                <c:pt idx="43">
                  <c:v>0.6569645113893785</c:v>
                </c:pt>
                <c:pt idx="44">
                  <c:v>0.65684869079850616</c:v>
                </c:pt>
                <c:pt idx="45">
                  <c:v>0.64141000017989425</c:v>
                </c:pt>
                <c:pt idx="46">
                  <c:v>2.026311669009738</c:v>
                </c:pt>
                <c:pt idx="47">
                  <c:v>2.0353625414194538</c:v>
                </c:pt>
                <c:pt idx="48">
                  <c:v>2.0445574962184758</c:v>
                </c:pt>
                <c:pt idx="49">
                  <c:v>2.0453671656316148</c:v>
                </c:pt>
                <c:pt idx="50">
                  <c:v>0.6564243668224663</c:v>
                </c:pt>
                <c:pt idx="51">
                  <c:v>0.66327281956328077</c:v>
                </c:pt>
                <c:pt idx="52">
                  <c:v>0.65087757000001145</c:v>
                </c:pt>
                <c:pt idx="53">
                  <c:v>0.65135825661709534</c:v>
                </c:pt>
                <c:pt idx="54">
                  <c:v>2.0416857955977319</c:v>
                </c:pt>
                <c:pt idx="55">
                  <c:v>2.052584605617449</c:v>
                </c:pt>
                <c:pt idx="56">
                  <c:v>2.053762451000511</c:v>
                </c:pt>
                <c:pt idx="57">
                  <c:v>2.0463620776194151</c:v>
                </c:pt>
                <c:pt idx="58">
                  <c:v>0.65146469158353282</c:v>
                </c:pt>
                <c:pt idx="59">
                  <c:v>0.66899301579687742</c:v>
                </c:pt>
                <c:pt idx="60">
                  <c:v>0.66227807559771468</c:v>
                </c:pt>
                <c:pt idx="61">
                  <c:v>0.64663543762872</c:v>
                </c:pt>
                <c:pt idx="62">
                  <c:v>2.0524197595776061</c:v>
                </c:pt>
                <c:pt idx="63">
                  <c:v>2.0352525120135398</c:v>
                </c:pt>
                <c:pt idx="64">
                  <c:v>0.3053348610294051</c:v>
                </c:pt>
                <c:pt idx="65">
                  <c:v>0.30559210737701498</c:v>
                </c:pt>
                <c:pt idx="66">
                  <c:v>0.30473389058606692</c:v>
                </c:pt>
                <c:pt idx="67">
                  <c:v>0.30619234903715548</c:v>
                </c:pt>
                <c:pt idx="68">
                  <c:v>0.30555032117990782</c:v>
                </c:pt>
                <c:pt idx="69">
                  <c:v>0.3046799332136288</c:v>
                </c:pt>
                <c:pt idx="70">
                  <c:v>0.30426308474270619</c:v>
                </c:pt>
                <c:pt idx="71">
                  <c:v>0.31205771861132242</c:v>
                </c:pt>
                <c:pt idx="72">
                  <c:v>0.30716484476579348</c:v>
                </c:pt>
                <c:pt idx="73">
                  <c:v>0.31049411857966341</c:v>
                </c:pt>
                <c:pt idx="74">
                  <c:v>0.30318012336501848</c:v>
                </c:pt>
                <c:pt idx="75">
                  <c:v>0.3060596386319957</c:v>
                </c:pt>
                <c:pt idx="76">
                  <c:v>0.30726807260653011</c:v>
                </c:pt>
                <c:pt idx="77">
                  <c:v>0.30851155384443701</c:v>
                </c:pt>
                <c:pt idx="78">
                  <c:v>0.31060109359677879</c:v>
                </c:pt>
                <c:pt idx="79">
                  <c:v>0.30994409603299572</c:v>
                </c:pt>
                <c:pt idx="80">
                  <c:v>0.32449053839081887</c:v>
                </c:pt>
                <c:pt idx="81">
                  <c:v>0.30375166360754519</c:v>
                </c:pt>
                <c:pt idx="82">
                  <c:v>0.30337256698403509</c:v>
                </c:pt>
                <c:pt idx="83">
                  <c:v>0.30841376479947941</c:v>
                </c:pt>
                <c:pt idx="84">
                  <c:v>0.30376465618610382</c:v>
                </c:pt>
                <c:pt idx="85">
                  <c:v>0.30012326275464141</c:v>
                </c:pt>
                <c:pt idx="86">
                  <c:v>0.3053645207895897</c:v>
                </c:pt>
                <c:pt idx="87">
                  <c:v>0.30278843281557782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A7-47AE-8969-4335AF1C365C}"/>
            </c:ext>
          </c:extLst>
        </c:ser>
        <c:ser>
          <c:idx val="9"/>
          <c:order val="4"/>
          <c:tx>
            <c:strRef>
              <c:f>'Pure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Decorrelation'!$AT$3:$AT$290</c:f>
              <c:numCache>
                <c:formatCode>General</c:formatCode>
                <c:ptCount val="288"/>
                <c:pt idx="0">
                  <c:v>3.018649353191722</c:v>
                </c:pt>
                <c:pt idx="1">
                  <c:v>6.5587723976931996E-3</c:v>
                </c:pt>
                <c:pt idx="2">
                  <c:v>5.6487909983842814E-3</c:v>
                </c:pt>
                <c:pt idx="3">
                  <c:v>3.0647336235851981</c:v>
                </c:pt>
                <c:pt idx="4">
                  <c:v>2.9820079693803558</c:v>
                </c:pt>
                <c:pt idx="5">
                  <c:v>6.23069540597492E-3</c:v>
                </c:pt>
                <c:pt idx="6">
                  <c:v>6.5930263954214197E-3</c:v>
                </c:pt>
                <c:pt idx="7">
                  <c:v>3.0152599149965682</c:v>
                </c:pt>
                <c:pt idx="8">
                  <c:v>3.0463296050089408</c:v>
                </c:pt>
                <c:pt idx="9">
                  <c:v>4.1911653708665998E-3</c:v>
                </c:pt>
                <c:pt idx="10">
                  <c:v>4.5998696121386604E-3</c:v>
                </c:pt>
                <c:pt idx="11">
                  <c:v>3.1144307262031359</c:v>
                </c:pt>
                <c:pt idx="12">
                  <c:v>2.9589446509955448</c:v>
                </c:pt>
                <c:pt idx="13">
                  <c:v>4.2481479933484797E-3</c:v>
                </c:pt>
                <c:pt idx="14">
                  <c:v>4.6321024186908614E-3</c:v>
                </c:pt>
                <c:pt idx="15">
                  <c:v>3.0622540095937438</c:v>
                </c:pt>
                <c:pt idx="16">
                  <c:v>3.0766914789914148</c:v>
                </c:pt>
                <c:pt idx="17">
                  <c:v>8.5368521860799997E-3</c:v>
                </c:pt>
                <c:pt idx="18">
                  <c:v>7.3708314099348807E-3</c:v>
                </c:pt>
                <c:pt idx="19">
                  <c:v>3.144094739190769</c:v>
                </c:pt>
                <c:pt idx="20">
                  <c:v>3.0791467225877569</c:v>
                </c:pt>
                <c:pt idx="21">
                  <c:v>5.8743759989738006E-3</c:v>
                </c:pt>
                <c:pt idx="22">
                  <c:v>4.4165891944430201E-3</c:v>
                </c:pt>
                <c:pt idx="23">
                  <c:v>3.2574980805977249</c:v>
                </c:pt>
                <c:pt idx="24">
                  <c:v>3.0098483365844002</c:v>
                </c:pt>
                <c:pt idx="25">
                  <c:v>4.3693281942978196E-3</c:v>
                </c:pt>
                <c:pt idx="26">
                  <c:v>4.2694844072684E-3</c:v>
                </c:pt>
                <c:pt idx="27">
                  <c:v>3.0465113179991019</c:v>
                </c:pt>
                <c:pt idx="28">
                  <c:v>3.1635054943966678</c:v>
                </c:pt>
                <c:pt idx="29">
                  <c:v>5.4741781787015402E-3</c:v>
                </c:pt>
                <c:pt idx="30">
                  <c:v>4.2861391906625999E-3</c:v>
                </c:pt>
                <c:pt idx="31">
                  <c:v>3.2350505993701519</c:v>
                </c:pt>
                <c:pt idx="32">
                  <c:v>25.029642142390369</c:v>
                </c:pt>
                <c:pt idx="33">
                  <c:v>19.22354383600177</c:v>
                </c:pt>
                <c:pt idx="34">
                  <c:v>5.3905991953797404E-3</c:v>
                </c:pt>
                <c:pt idx="35">
                  <c:v>12.399883874796799</c:v>
                </c:pt>
                <c:pt idx="36">
                  <c:v>13.010893755988221</c:v>
                </c:pt>
                <c:pt idx="37">
                  <c:v>5.2546452265232399E-3</c:v>
                </c:pt>
                <c:pt idx="38">
                  <c:v>18.49666276719654</c:v>
                </c:pt>
                <c:pt idx="39">
                  <c:v>24.19852677381132</c:v>
                </c:pt>
                <c:pt idx="40">
                  <c:v>25.6889039214002</c:v>
                </c:pt>
                <c:pt idx="41">
                  <c:v>19.865320755203719</c:v>
                </c:pt>
                <c:pt idx="42">
                  <c:v>5.4053629864938002E-3</c:v>
                </c:pt>
                <c:pt idx="43">
                  <c:v>12.597255700803361</c:v>
                </c:pt>
                <c:pt idx="44">
                  <c:v>13.41781243538717</c:v>
                </c:pt>
                <c:pt idx="45">
                  <c:v>5.2720964071340396E-3</c:v>
                </c:pt>
                <c:pt idx="46">
                  <c:v>19.25893983038841</c:v>
                </c:pt>
                <c:pt idx="47">
                  <c:v>25.13823713320307</c:v>
                </c:pt>
                <c:pt idx="48">
                  <c:v>25.25920473041479</c:v>
                </c:pt>
                <c:pt idx="49">
                  <c:v>19.522593020193749</c:v>
                </c:pt>
                <c:pt idx="50">
                  <c:v>7.2449652012437204E-3</c:v>
                </c:pt>
                <c:pt idx="51">
                  <c:v>12.66251800219761</c:v>
                </c:pt>
                <c:pt idx="52">
                  <c:v>13.023475514189339</c:v>
                </c:pt>
                <c:pt idx="53">
                  <c:v>5.3815057966857599E-3</c:v>
                </c:pt>
                <c:pt idx="54">
                  <c:v>19.244655031594451</c:v>
                </c:pt>
                <c:pt idx="55">
                  <c:v>25.084206694597381</c:v>
                </c:pt>
                <c:pt idx="56">
                  <c:v>25.091253655008039</c:v>
                </c:pt>
                <c:pt idx="57">
                  <c:v>19.466873322403991</c:v>
                </c:pt>
                <c:pt idx="58">
                  <c:v>6.8263182067311804E-3</c:v>
                </c:pt>
                <c:pt idx="59">
                  <c:v>12.62499883219134</c:v>
                </c:pt>
                <c:pt idx="60">
                  <c:v>13.115896676585541</c:v>
                </c:pt>
                <c:pt idx="61">
                  <c:v>6.8239693995564591E-3</c:v>
                </c:pt>
                <c:pt idx="62">
                  <c:v>18.636360599810718</c:v>
                </c:pt>
                <c:pt idx="63">
                  <c:v>24.440293306182141</c:v>
                </c:pt>
                <c:pt idx="64">
                  <c:v>3.075868673215155</c:v>
                </c:pt>
                <c:pt idx="65">
                  <c:v>4.5934075955301207E-3</c:v>
                </c:pt>
                <c:pt idx="66">
                  <c:v>5.3189835976808798E-3</c:v>
                </c:pt>
                <c:pt idx="67">
                  <c:v>3.0951992652262561</c:v>
                </c:pt>
                <c:pt idx="68">
                  <c:v>3.0984166450100021</c:v>
                </c:pt>
                <c:pt idx="69">
                  <c:v>4.5246696216053803E-3</c:v>
                </c:pt>
                <c:pt idx="70">
                  <c:v>4.3171029887161599E-3</c:v>
                </c:pt>
                <c:pt idx="71">
                  <c:v>3.092081848799717</c:v>
                </c:pt>
                <c:pt idx="72">
                  <c:v>5.3506900249980394</c:v>
                </c:pt>
                <c:pt idx="73">
                  <c:v>4.5064175850711204E-3</c:v>
                </c:pt>
                <c:pt idx="74">
                  <c:v>4.8721808125264596E-3</c:v>
                </c:pt>
                <c:pt idx="75">
                  <c:v>5.5026276801945642</c:v>
                </c:pt>
                <c:pt idx="76">
                  <c:v>5.3707511926186271</c:v>
                </c:pt>
                <c:pt idx="77">
                  <c:v>4.4657710124738192E-3</c:v>
                </c:pt>
                <c:pt idx="78">
                  <c:v>4.8925234004854601E-3</c:v>
                </c:pt>
                <c:pt idx="79">
                  <c:v>5.4761090955696998</c:v>
                </c:pt>
                <c:pt idx="80">
                  <c:v>6.6909860121085792E-3</c:v>
                </c:pt>
                <c:pt idx="81">
                  <c:v>5.3436174278031103</c:v>
                </c:pt>
                <c:pt idx="82">
                  <c:v>5.1709509675973093</c:v>
                </c:pt>
                <c:pt idx="83">
                  <c:v>6.4164037932641403E-3</c:v>
                </c:pt>
                <c:pt idx="84">
                  <c:v>5.9415910160168601E-3</c:v>
                </c:pt>
                <c:pt idx="85">
                  <c:v>5.3478972412063737</c:v>
                </c:pt>
                <c:pt idx="86">
                  <c:v>5.1978248139843348</c:v>
                </c:pt>
                <c:pt idx="87">
                  <c:v>6.0175340040586403E-3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A7-47AE-8969-4335AF1C3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Decorrelation'!$AL$3:$AL$290</c:f>
              <c:numCache>
                <c:formatCode>General</c:formatCode>
                <c:ptCount val="288"/>
                <c:pt idx="0">
                  <c:v>0.46281769520137461</c:v>
                </c:pt>
                <c:pt idx="1">
                  <c:v>0.58902740598423409</c:v>
                </c:pt>
                <c:pt idx="2">
                  <c:v>0.612178181426134</c:v>
                </c:pt>
                <c:pt idx="3">
                  <c:v>0.48318325181026012</c:v>
                </c:pt>
                <c:pt idx="4">
                  <c:v>0.44480541781522331</c:v>
                </c:pt>
                <c:pt idx="5">
                  <c:v>0.807124704180751</c:v>
                </c:pt>
                <c:pt idx="6">
                  <c:v>0.73439488076837733</c:v>
                </c:pt>
                <c:pt idx="7">
                  <c:v>0.54230622019385921</c:v>
                </c:pt>
                <c:pt idx="8">
                  <c:v>0.3456662489916198</c:v>
                </c:pt>
                <c:pt idx="9">
                  <c:v>0.47815619158791378</c:v>
                </c:pt>
                <c:pt idx="10">
                  <c:v>0.48284461800940343</c:v>
                </c:pt>
                <c:pt idx="11">
                  <c:v>0.32962093679234378</c:v>
                </c:pt>
                <c:pt idx="12">
                  <c:v>0.32620000920724118</c:v>
                </c:pt>
                <c:pt idx="13">
                  <c:v>0.45761053401511159</c:v>
                </c:pt>
                <c:pt idx="14">
                  <c:v>0.45105242797872053</c:v>
                </c:pt>
                <c:pt idx="15">
                  <c:v>0.33807662819745021</c:v>
                </c:pt>
                <c:pt idx="16">
                  <c:v>0.44021633899537849</c:v>
                </c:pt>
                <c:pt idx="17">
                  <c:v>0.54478270979598165</c:v>
                </c:pt>
                <c:pt idx="18">
                  <c:v>0.68127276459708808</c:v>
                </c:pt>
                <c:pt idx="19">
                  <c:v>0.58449756900081407</c:v>
                </c:pt>
                <c:pt idx="20">
                  <c:v>0.33809282421134412</c:v>
                </c:pt>
                <c:pt idx="21">
                  <c:v>0.41233285281341531</c:v>
                </c:pt>
                <c:pt idx="22">
                  <c:v>0.42930513480678201</c:v>
                </c:pt>
                <c:pt idx="23">
                  <c:v>0.34809076879173517</c:v>
                </c:pt>
                <c:pt idx="24">
                  <c:v>0.35057631199015299</c:v>
                </c:pt>
                <c:pt idx="25">
                  <c:v>0.42507410360267378</c:v>
                </c:pt>
                <c:pt idx="26">
                  <c:v>0.443227440607734</c:v>
                </c:pt>
                <c:pt idx="27">
                  <c:v>0.35468694820301611</c:v>
                </c:pt>
                <c:pt idx="28">
                  <c:v>0.34826973500894381</c:v>
                </c:pt>
                <c:pt idx="29">
                  <c:v>0.41431839116849012</c:v>
                </c:pt>
                <c:pt idx="30">
                  <c:v>0.42362762420671057</c:v>
                </c:pt>
                <c:pt idx="31">
                  <c:v>0.34295915397815402</c:v>
                </c:pt>
                <c:pt idx="32">
                  <c:v>0.99147545621963218</c:v>
                </c:pt>
                <c:pt idx="33">
                  <c:v>0.99930977482581507</c:v>
                </c:pt>
                <c:pt idx="34">
                  <c:v>2.8059715230134321</c:v>
                </c:pt>
                <c:pt idx="35">
                  <c:v>0.67282884118612851</c:v>
                </c:pt>
                <c:pt idx="36">
                  <c:v>0.75217335597844792</c:v>
                </c:pt>
                <c:pt idx="37">
                  <c:v>2.7679681363864801</c:v>
                </c:pt>
                <c:pt idx="38">
                  <c:v>1.2538900304120031</c:v>
                </c:pt>
                <c:pt idx="39">
                  <c:v>1.220584357634652</c:v>
                </c:pt>
                <c:pt idx="40">
                  <c:v>0.93242329279892144</c:v>
                </c:pt>
                <c:pt idx="41">
                  <c:v>0.90366314360871913</c:v>
                </c:pt>
                <c:pt idx="42">
                  <c:v>1.724141246592626</c:v>
                </c:pt>
                <c:pt idx="43">
                  <c:v>0.49604427980957561</c:v>
                </c:pt>
                <c:pt idx="44">
                  <c:v>0.49342190319439388</c:v>
                </c:pt>
                <c:pt idx="45">
                  <c:v>1.7169303385773671</c:v>
                </c:pt>
                <c:pt idx="46">
                  <c:v>0.90297514458652584</c:v>
                </c:pt>
                <c:pt idx="47">
                  <c:v>0.91508607942378151</c:v>
                </c:pt>
                <c:pt idx="48">
                  <c:v>0.93818531620781864</c:v>
                </c:pt>
                <c:pt idx="49">
                  <c:v>0.91655632299371059</c:v>
                </c:pt>
                <c:pt idx="50">
                  <c:v>1.729318665189203</c:v>
                </c:pt>
                <c:pt idx="51">
                  <c:v>0.48313577463850382</c:v>
                </c:pt>
                <c:pt idx="52">
                  <c:v>0.51402748018736022</c:v>
                </c:pt>
                <c:pt idx="53">
                  <c:v>1.729790784604847</c:v>
                </c:pt>
                <c:pt idx="54">
                  <c:v>0.90719813299365337</c:v>
                </c:pt>
                <c:pt idx="55">
                  <c:v>0.92151595719624313</c:v>
                </c:pt>
                <c:pt idx="56">
                  <c:v>0.94068272021831945</c:v>
                </c:pt>
                <c:pt idx="57">
                  <c:v>0.9107625784003176</c:v>
                </c:pt>
                <c:pt idx="58">
                  <c:v>1.707554909808096</c:v>
                </c:pt>
                <c:pt idx="59">
                  <c:v>0.49564942861907191</c:v>
                </c:pt>
                <c:pt idx="60">
                  <c:v>0.50424087361898273</c:v>
                </c:pt>
                <c:pt idx="61">
                  <c:v>1.7042927758186119</c:v>
                </c:pt>
                <c:pt idx="62">
                  <c:v>0.89019936739932748</c:v>
                </c:pt>
                <c:pt idx="63">
                  <c:v>0.92573602001648392</c:v>
                </c:pt>
                <c:pt idx="64">
                  <c:v>0.32744303540093822</c:v>
                </c:pt>
                <c:pt idx="65">
                  <c:v>0.43324656059267003</c:v>
                </c:pt>
                <c:pt idx="66">
                  <c:v>0.43554843819001687</c:v>
                </c:pt>
                <c:pt idx="67">
                  <c:v>0.33445551140466701</c:v>
                </c:pt>
                <c:pt idx="68">
                  <c:v>0.32367733819410199</c:v>
                </c:pt>
                <c:pt idx="69">
                  <c:v>0.44308959720656282</c:v>
                </c:pt>
                <c:pt idx="70">
                  <c:v>0.43115141759626568</c:v>
                </c:pt>
                <c:pt idx="71">
                  <c:v>0.32726056819083171</c:v>
                </c:pt>
                <c:pt idx="72">
                  <c:v>0.31247571181738742</c:v>
                </c:pt>
                <c:pt idx="73">
                  <c:v>0.50796796322101723</c:v>
                </c:pt>
                <c:pt idx="74">
                  <c:v>0.51453055900055911</c:v>
                </c:pt>
                <c:pt idx="75">
                  <c:v>0.30737307959934701</c:v>
                </c:pt>
                <c:pt idx="76">
                  <c:v>0.31001925939926878</c:v>
                </c:pt>
                <c:pt idx="77">
                  <c:v>0.49378095361171292</c:v>
                </c:pt>
                <c:pt idx="78">
                  <c:v>0.52326694460352885</c:v>
                </c:pt>
                <c:pt idx="79">
                  <c:v>0.31287461080355572</c:v>
                </c:pt>
                <c:pt idx="80">
                  <c:v>0.50962315377546474</c:v>
                </c:pt>
                <c:pt idx="81">
                  <c:v>0.33591219503432512</c:v>
                </c:pt>
                <c:pt idx="82">
                  <c:v>0.3334471251931973</c:v>
                </c:pt>
                <c:pt idx="83">
                  <c:v>0.52058832177426662</c:v>
                </c:pt>
                <c:pt idx="84">
                  <c:v>0.51209177781129256</c:v>
                </c:pt>
                <c:pt idx="85">
                  <c:v>0.33518734816461798</c:v>
                </c:pt>
                <c:pt idx="86">
                  <c:v>0.33614918219391249</c:v>
                </c:pt>
                <c:pt idx="87">
                  <c:v>0.51934679658152161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EA-421A-A845-340168B11B2E}"/>
            </c:ext>
          </c:extLst>
        </c:ser>
        <c:ser>
          <c:idx val="3"/>
          <c:order val="1"/>
          <c:tx>
            <c:strRef>
              <c:f>'Pure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Decorrelation'!$AO$3:$AO$290</c:f>
              <c:numCache>
                <c:formatCode>General</c:formatCode>
                <c:ptCount val="288"/>
                <c:pt idx="0">
                  <c:v>0.4428832019912079</c:v>
                </c:pt>
                <c:pt idx="1">
                  <c:v>0.82446117158979182</c:v>
                </c:pt>
                <c:pt idx="2">
                  <c:v>0.9265440487943124</c:v>
                </c:pt>
                <c:pt idx="3">
                  <c:v>0.44181125998729842</c:v>
                </c:pt>
                <c:pt idx="4">
                  <c:v>0.35113776400685309</c:v>
                </c:pt>
                <c:pt idx="5">
                  <c:v>1.053404205990955</c:v>
                </c:pt>
                <c:pt idx="6">
                  <c:v>0.90225561979459601</c:v>
                </c:pt>
                <c:pt idx="7">
                  <c:v>0.36552026838180612</c:v>
                </c:pt>
                <c:pt idx="8">
                  <c:v>0.34100015460280703</c:v>
                </c:pt>
                <c:pt idx="9">
                  <c:v>0.81000040739891122</c:v>
                </c:pt>
                <c:pt idx="10">
                  <c:v>0.94287014938890934</c:v>
                </c:pt>
                <c:pt idx="11">
                  <c:v>0.34100067300023512</c:v>
                </c:pt>
                <c:pt idx="12">
                  <c:v>0.40623628600733352</c:v>
                </c:pt>
                <c:pt idx="13">
                  <c:v>0.6461061319918372</c:v>
                </c:pt>
                <c:pt idx="14">
                  <c:v>0.72161492721061227</c:v>
                </c:pt>
                <c:pt idx="15">
                  <c:v>0.3094154204125516</c:v>
                </c:pt>
                <c:pt idx="16">
                  <c:v>0.43284819381078699</c:v>
                </c:pt>
                <c:pt idx="17">
                  <c:v>0.92318362779333252</c:v>
                </c:pt>
                <c:pt idx="18">
                  <c:v>0.8962748401914723</c:v>
                </c:pt>
                <c:pt idx="19">
                  <c:v>0.41917769820429379</c:v>
                </c:pt>
                <c:pt idx="20">
                  <c:v>0.39234217000193888</c:v>
                </c:pt>
                <c:pt idx="21">
                  <c:v>0.711640567809809</c:v>
                </c:pt>
                <c:pt idx="22">
                  <c:v>0.79687910239445048</c:v>
                </c:pt>
                <c:pt idx="23">
                  <c:v>0.35632985859410837</c:v>
                </c:pt>
                <c:pt idx="24">
                  <c:v>0.32275509820319709</c:v>
                </c:pt>
                <c:pt idx="25">
                  <c:v>0.80705247301375493</c:v>
                </c:pt>
                <c:pt idx="26">
                  <c:v>0.72778958500712176</c:v>
                </c:pt>
                <c:pt idx="27">
                  <c:v>0.36588423959328792</c:v>
                </c:pt>
                <c:pt idx="28">
                  <c:v>0.34400698378449313</c:v>
                </c:pt>
                <c:pt idx="29">
                  <c:v>0.76311144381179474</c:v>
                </c:pt>
                <c:pt idx="30">
                  <c:v>0.72335079678450709</c:v>
                </c:pt>
                <c:pt idx="31">
                  <c:v>0.3434809935919475</c:v>
                </c:pt>
                <c:pt idx="32">
                  <c:v>0.93752624798798934</c:v>
                </c:pt>
                <c:pt idx="33">
                  <c:v>0.84301781340036541</c:v>
                </c:pt>
                <c:pt idx="34">
                  <c:v>5.5806950668047648</c:v>
                </c:pt>
                <c:pt idx="35">
                  <c:v>0.6137764992250595</c:v>
                </c:pt>
                <c:pt idx="36">
                  <c:v>0.65944960939232256</c:v>
                </c:pt>
                <c:pt idx="37">
                  <c:v>5.3090492776071194</c:v>
                </c:pt>
                <c:pt idx="38">
                  <c:v>0.64328046520822679</c:v>
                </c:pt>
                <c:pt idx="39">
                  <c:v>1.0212961861921941</c:v>
                </c:pt>
                <c:pt idx="40">
                  <c:v>0.92198615419329144</c:v>
                </c:pt>
                <c:pt idx="41">
                  <c:v>0.71368576579261567</c:v>
                </c:pt>
                <c:pt idx="42">
                  <c:v>4.0974508036044428</c:v>
                </c:pt>
                <c:pt idx="43">
                  <c:v>0.56903290680493224</c:v>
                </c:pt>
                <c:pt idx="44">
                  <c:v>0.65919387759640813</c:v>
                </c:pt>
                <c:pt idx="45">
                  <c:v>5.2990272833791092</c:v>
                </c:pt>
                <c:pt idx="46">
                  <c:v>0.61778476518229586</c:v>
                </c:pt>
                <c:pt idx="47">
                  <c:v>0.97635416039847767</c:v>
                </c:pt>
                <c:pt idx="48">
                  <c:v>0.91979797639651228</c:v>
                </c:pt>
                <c:pt idx="49">
                  <c:v>0.71176820981199851</c:v>
                </c:pt>
                <c:pt idx="50">
                  <c:v>5.0900587295938751</c:v>
                </c:pt>
                <c:pt idx="51">
                  <c:v>0.57867673479486259</c:v>
                </c:pt>
                <c:pt idx="52">
                  <c:v>0.63622951741563161</c:v>
                </c:pt>
                <c:pt idx="53">
                  <c:v>5.0621723938034844</c:v>
                </c:pt>
                <c:pt idx="54">
                  <c:v>0.60970178939169273</c:v>
                </c:pt>
                <c:pt idx="55">
                  <c:v>0.91752804900170304</c:v>
                </c:pt>
                <c:pt idx="56">
                  <c:v>0.84547844141488893</c:v>
                </c:pt>
                <c:pt idx="57">
                  <c:v>0.7029032160004135</c:v>
                </c:pt>
                <c:pt idx="58">
                  <c:v>4.0955309767974537</c:v>
                </c:pt>
                <c:pt idx="59">
                  <c:v>0.5666082426090725</c:v>
                </c:pt>
                <c:pt idx="60">
                  <c:v>0.62976931059383789</c:v>
                </c:pt>
                <c:pt idx="61">
                  <c:v>4.4696978751977436</c:v>
                </c:pt>
                <c:pt idx="62">
                  <c:v>0.60566558658611025</c:v>
                </c:pt>
                <c:pt idx="63">
                  <c:v>0.90943346419371662</c:v>
                </c:pt>
                <c:pt idx="64">
                  <c:v>0.38939602079335589</c:v>
                </c:pt>
                <c:pt idx="65">
                  <c:v>0.82324022960383447</c:v>
                </c:pt>
                <c:pt idx="66">
                  <c:v>0.9271991424029693</c:v>
                </c:pt>
                <c:pt idx="67">
                  <c:v>0.36522623478667809</c:v>
                </c:pt>
                <c:pt idx="68">
                  <c:v>0.32779684819397509</c:v>
                </c:pt>
                <c:pt idx="69">
                  <c:v>0.58803588219452652</c:v>
                </c:pt>
                <c:pt idx="70">
                  <c:v>0.63353680641739629</c:v>
                </c:pt>
                <c:pt idx="71">
                  <c:v>0.3209019060130231</c:v>
                </c:pt>
                <c:pt idx="72">
                  <c:v>0.32016166879329833</c:v>
                </c:pt>
                <c:pt idx="73">
                  <c:v>0.81517674739588986</c:v>
                </c:pt>
                <c:pt idx="74">
                  <c:v>0.89460307061672206</c:v>
                </c:pt>
                <c:pt idx="75">
                  <c:v>0.32878384441137309</c:v>
                </c:pt>
                <c:pt idx="76">
                  <c:v>0.34601344038965182</c:v>
                </c:pt>
                <c:pt idx="77">
                  <c:v>0.86691502980538648</c:v>
                </c:pt>
                <c:pt idx="78">
                  <c:v>0.94383460860117341</c:v>
                </c:pt>
                <c:pt idx="79">
                  <c:v>0.32284830940770909</c:v>
                </c:pt>
                <c:pt idx="80">
                  <c:v>0.94561432001064527</c:v>
                </c:pt>
                <c:pt idx="81">
                  <c:v>0.37504114400944671</c:v>
                </c:pt>
                <c:pt idx="82">
                  <c:v>0.38280712860869243</c:v>
                </c:pt>
                <c:pt idx="83">
                  <c:v>0.83595472660963421</c:v>
                </c:pt>
                <c:pt idx="84">
                  <c:v>0.88228608740027992</c:v>
                </c:pt>
                <c:pt idx="85">
                  <c:v>0.34668135279789569</c:v>
                </c:pt>
                <c:pt idx="86">
                  <c:v>0.33692436498240569</c:v>
                </c:pt>
                <c:pt idx="87">
                  <c:v>0.79595701260259377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EA-421A-A845-340168B11B2E}"/>
            </c:ext>
          </c:extLst>
        </c:ser>
        <c:ser>
          <c:idx val="5"/>
          <c:order val="2"/>
          <c:tx>
            <c:strRef>
              <c:f>'Pure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Decorrelation'!$AQ$3:$AQ$290</c:f>
              <c:numCache>
                <c:formatCode>General</c:formatCode>
                <c:ptCount val="288"/>
                <c:pt idx="0">
                  <c:v>0.32795445841038601</c:v>
                </c:pt>
                <c:pt idx="1">
                  <c:v>0.60699256543302904</c:v>
                </c:pt>
                <c:pt idx="2">
                  <c:v>0.52297607818618419</c:v>
                </c:pt>
                <c:pt idx="3">
                  <c:v>0.34683228797512122</c:v>
                </c:pt>
                <c:pt idx="4">
                  <c:v>0.32565275441156699</c:v>
                </c:pt>
                <c:pt idx="5">
                  <c:v>0.62352055179653687</c:v>
                </c:pt>
                <c:pt idx="6">
                  <c:v>0.58240008541615684</c:v>
                </c:pt>
                <c:pt idx="7">
                  <c:v>0.3603693507844582</c:v>
                </c:pt>
                <c:pt idx="8">
                  <c:v>0.29872832439141339</c:v>
                </c:pt>
                <c:pt idx="9">
                  <c:v>0.38259963820455589</c:v>
                </c:pt>
                <c:pt idx="10">
                  <c:v>0.38682411919580773</c:v>
                </c:pt>
                <c:pt idx="11">
                  <c:v>0.29323547419626272</c:v>
                </c:pt>
                <c:pt idx="12">
                  <c:v>0.30513152040075509</c:v>
                </c:pt>
                <c:pt idx="13">
                  <c:v>0.38209336642175912</c:v>
                </c:pt>
                <c:pt idx="14">
                  <c:v>0.37294394898926841</c:v>
                </c:pt>
                <c:pt idx="15">
                  <c:v>0.30566160340094928</c:v>
                </c:pt>
                <c:pt idx="16">
                  <c:v>0.34223062117816883</c:v>
                </c:pt>
                <c:pt idx="17">
                  <c:v>0.51320865818997841</c:v>
                </c:pt>
                <c:pt idx="18">
                  <c:v>0.56477629515575245</c:v>
                </c:pt>
                <c:pt idx="19">
                  <c:v>0.371371223218739</c:v>
                </c:pt>
                <c:pt idx="20">
                  <c:v>0.30919861062429838</c:v>
                </c:pt>
                <c:pt idx="21">
                  <c:v>0.37732134460238742</c:v>
                </c:pt>
                <c:pt idx="22">
                  <c:v>0.35939104775898162</c:v>
                </c:pt>
                <c:pt idx="23">
                  <c:v>0.31145227599190539</c:v>
                </c:pt>
                <c:pt idx="24">
                  <c:v>0.31809456221526478</c:v>
                </c:pt>
                <c:pt idx="25">
                  <c:v>0.374891041405499</c:v>
                </c:pt>
                <c:pt idx="26">
                  <c:v>0.37072288962081068</c:v>
                </c:pt>
                <c:pt idx="27">
                  <c:v>0.31858598842518399</c:v>
                </c:pt>
                <c:pt idx="28">
                  <c:v>0.32128272560657928</c:v>
                </c:pt>
                <c:pt idx="29">
                  <c:v>0.36276444820687181</c:v>
                </c:pt>
                <c:pt idx="30">
                  <c:v>0.37229649559594691</c:v>
                </c:pt>
                <c:pt idx="31">
                  <c:v>0.31483826440526169</c:v>
                </c:pt>
                <c:pt idx="32">
                  <c:v>0.75558137699263173</c:v>
                </c:pt>
                <c:pt idx="33">
                  <c:v>0.82346538319252427</c:v>
                </c:pt>
                <c:pt idx="34">
                  <c:v>1.8253297180170189</c:v>
                </c:pt>
                <c:pt idx="35">
                  <c:v>0.45727103083627302</c:v>
                </c:pt>
                <c:pt idx="36">
                  <c:v>0.45951158179668711</c:v>
                </c:pt>
                <c:pt idx="37">
                  <c:v>1.820594036579132</c:v>
                </c:pt>
                <c:pt idx="38">
                  <c:v>0.74232983299298216</c:v>
                </c:pt>
                <c:pt idx="39">
                  <c:v>0.72750230118399484</c:v>
                </c:pt>
                <c:pt idx="40">
                  <c:v>0.7588560045696795</c:v>
                </c:pt>
                <c:pt idx="41">
                  <c:v>0.81984543319558723</c:v>
                </c:pt>
                <c:pt idx="42">
                  <c:v>1.7909634970128541</c:v>
                </c:pt>
                <c:pt idx="43">
                  <c:v>0.45100892776390539</c:v>
                </c:pt>
                <c:pt idx="44">
                  <c:v>0.45121558781247578</c:v>
                </c:pt>
                <c:pt idx="45">
                  <c:v>1.8271268059732391</c:v>
                </c:pt>
                <c:pt idx="46">
                  <c:v>0.74019730521831661</c:v>
                </c:pt>
                <c:pt idx="47">
                  <c:v>0.72826458880444989</c:v>
                </c:pt>
                <c:pt idx="48">
                  <c:v>0.75431266261730345</c:v>
                </c:pt>
                <c:pt idx="49">
                  <c:v>0.82174983059521767</c:v>
                </c:pt>
                <c:pt idx="50">
                  <c:v>1.797864644625224</c:v>
                </c:pt>
                <c:pt idx="51">
                  <c:v>0.45018204099033032</c:v>
                </c:pt>
                <c:pt idx="52">
                  <c:v>0.45089505922514939</c:v>
                </c:pt>
                <c:pt idx="53">
                  <c:v>1.831759851402603</c:v>
                </c:pt>
                <c:pt idx="54">
                  <c:v>0.74128327280050144</c:v>
                </c:pt>
                <c:pt idx="55">
                  <c:v>0.73299913100199776</c:v>
                </c:pt>
                <c:pt idx="56">
                  <c:v>0.76220086799003184</c:v>
                </c:pt>
                <c:pt idx="57">
                  <c:v>0.82090555499307816</c:v>
                </c:pt>
                <c:pt idx="58">
                  <c:v>1.7832442648010329</c:v>
                </c:pt>
                <c:pt idx="59">
                  <c:v>0.4585981974028982</c:v>
                </c:pt>
                <c:pt idx="60">
                  <c:v>0.45607918322784818</c:v>
                </c:pt>
                <c:pt idx="61">
                  <c:v>1.813639054005034</c:v>
                </c:pt>
                <c:pt idx="62">
                  <c:v>0.73782038142671813</c:v>
                </c:pt>
                <c:pt idx="63">
                  <c:v>0.73368585337884729</c:v>
                </c:pt>
                <c:pt idx="64">
                  <c:v>0.30627765122335399</c:v>
                </c:pt>
                <c:pt idx="65">
                  <c:v>0.39096493379911401</c:v>
                </c:pt>
                <c:pt idx="66">
                  <c:v>0.40299447482684619</c:v>
                </c:pt>
                <c:pt idx="67">
                  <c:v>0.30189079160336407</c:v>
                </c:pt>
                <c:pt idx="68">
                  <c:v>0.30315308220451698</c:v>
                </c:pt>
                <c:pt idx="69">
                  <c:v>0.39600296496646481</c:v>
                </c:pt>
                <c:pt idx="70">
                  <c:v>0.38766988281859083</c:v>
                </c:pt>
                <c:pt idx="71">
                  <c:v>0.30001685679890222</c:v>
                </c:pt>
                <c:pt idx="72">
                  <c:v>0.28981445300159969</c:v>
                </c:pt>
                <c:pt idx="73">
                  <c:v>0.51529693058691917</c:v>
                </c:pt>
                <c:pt idx="74">
                  <c:v>0.48869934140238908</c:v>
                </c:pt>
                <c:pt idx="75">
                  <c:v>0.30459174778079612</c:v>
                </c:pt>
                <c:pt idx="76">
                  <c:v>0.29117110759252679</c:v>
                </c:pt>
                <c:pt idx="77">
                  <c:v>0.49894700220320382</c:v>
                </c:pt>
                <c:pt idx="78">
                  <c:v>0.49486878842581061</c:v>
                </c:pt>
                <c:pt idx="79">
                  <c:v>0.29516493659466497</c:v>
                </c:pt>
                <c:pt idx="80">
                  <c:v>0.50835011859890078</c:v>
                </c:pt>
                <c:pt idx="81">
                  <c:v>0.32376679220469662</c:v>
                </c:pt>
                <c:pt idx="82">
                  <c:v>0.32325406759046021</c:v>
                </c:pt>
                <c:pt idx="83">
                  <c:v>0.51625658920966089</c:v>
                </c:pt>
                <c:pt idx="84">
                  <c:v>0.50987868603551756</c:v>
                </c:pt>
                <c:pt idx="85">
                  <c:v>0.32078622358385472</c:v>
                </c:pt>
                <c:pt idx="86">
                  <c:v>0.32579447680618612</c:v>
                </c:pt>
                <c:pt idx="87">
                  <c:v>0.51856977519346403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EA-421A-A845-340168B11B2E}"/>
            </c:ext>
          </c:extLst>
        </c:ser>
        <c:ser>
          <c:idx val="7"/>
          <c:order val="3"/>
          <c:tx>
            <c:strRef>
              <c:f>'Pure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Decorrelation'!$AS$3:$AS$290</c:f>
              <c:numCache>
                <c:formatCode>General</c:formatCode>
                <c:ptCount val="288"/>
                <c:pt idx="0">
                  <c:v>0.31074072076007719</c:v>
                </c:pt>
                <c:pt idx="1">
                  <c:v>0.48265040082624178</c:v>
                </c:pt>
                <c:pt idx="2">
                  <c:v>0.39327462505316357</c:v>
                </c:pt>
                <c:pt idx="3">
                  <c:v>0.3315651918528601</c:v>
                </c:pt>
                <c:pt idx="4">
                  <c:v>0.30070660480996592</c:v>
                </c:pt>
                <c:pt idx="5">
                  <c:v>0.4558732811594382</c:v>
                </c:pt>
                <c:pt idx="6">
                  <c:v>0.4201824788353406</c:v>
                </c:pt>
                <c:pt idx="7">
                  <c:v>0.36151718575274572</c:v>
                </c:pt>
                <c:pt idx="8">
                  <c:v>0.28133149441564448</c:v>
                </c:pt>
                <c:pt idx="9">
                  <c:v>0.30246786122443148</c:v>
                </c:pt>
                <c:pt idx="10">
                  <c:v>0.29666772184427831</c:v>
                </c:pt>
                <c:pt idx="11">
                  <c:v>0.28808099679881699</c:v>
                </c:pt>
                <c:pt idx="12">
                  <c:v>0.2917119980091229</c:v>
                </c:pt>
                <c:pt idx="13">
                  <c:v>0.30636405030963942</c:v>
                </c:pt>
                <c:pt idx="14">
                  <c:v>0.29753088735742489</c:v>
                </c:pt>
                <c:pt idx="15">
                  <c:v>0.29365085478639219</c:v>
                </c:pt>
                <c:pt idx="16">
                  <c:v>0.32358115556417028</c:v>
                </c:pt>
                <c:pt idx="17">
                  <c:v>0.41083318307064481</c:v>
                </c:pt>
                <c:pt idx="18">
                  <c:v>0.45328863882459702</c:v>
                </c:pt>
                <c:pt idx="19">
                  <c:v>0.33686603520764041</c:v>
                </c:pt>
                <c:pt idx="20">
                  <c:v>0.28314682757481929</c:v>
                </c:pt>
                <c:pt idx="21">
                  <c:v>0.29511988314334298</c:v>
                </c:pt>
                <c:pt idx="22">
                  <c:v>0.29451718798372889</c:v>
                </c:pt>
                <c:pt idx="23">
                  <c:v>0.28300907602533693</c:v>
                </c:pt>
                <c:pt idx="24">
                  <c:v>0.28654249258106568</c:v>
                </c:pt>
                <c:pt idx="25">
                  <c:v>0.30513257998973131</c:v>
                </c:pt>
                <c:pt idx="26">
                  <c:v>0.30001248520566148</c:v>
                </c:pt>
                <c:pt idx="27">
                  <c:v>0.2918344111763872</c:v>
                </c:pt>
                <c:pt idx="28">
                  <c:v>0.29219792080111801</c:v>
                </c:pt>
                <c:pt idx="29">
                  <c:v>0.2919838858069852</c:v>
                </c:pt>
                <c:pt idx="30">
                  <c:v>0.2949810303980484</c:v>
                </c:pt>
                <c:pt idx="31">
                  <c:v>0.28328632075572391</c:v>
                </c:pt>
                <c:pt idx="32">
                  <c:v>0.56681839234661313</c:v>
                </c:pt>
                <c:pt idx="33">
                  <c:v>0.56374775756848972</c:v>
                </c:pt>
                <c:pt idx="34">
                  <c:v>0.5966856174753048</c:v>
                </c:pt>
                <c:pt idx="35">
                  <c:v>0.48307126736035572</c:v>
                </c:pt>
                <c:pt idx="36">
                  <c:v>0.48479522975394501</c:v>
                </c:pt>
                <c:pt idx="37">
                  <c:v>0.58631520314374941</c:v>
                </c:pt>
                <c:pt idx="38">
                  <c:v>0.56396384189138193</c:v>
                </c:pt>
                <c:pt idx="39">
                  <c:v>0.56382255222415556</c:v>
                </c:pt>
                <c:pt idx="40">
                  <c:v>0.56876271800138056</c:v>
                </c:pt>
                <c:pt idx="41">
                  <c:v>0.55963072180747986</c:v>
                </c:pt>
                <c:pt idx="42">
                  <c:v>0.58714385242201383</c:v>
                </c:pt>
                <c:pt idx="43">
                  <c:v>0.48064498581225051</c:v>
                </c:pt>
                <c:pt idx="44">
                  <c:v>0.47605915078893302</c:v>
                </c:pt>
                <c:pt idx="45">
                  <c:v>0.58545747079188004</c:v>
                </c:pt>
                <c:pt idx="46">
                  <c:v>0.56236638815607876</c:v>
                </c:pt>
                <c:pt idx="47">
                  <c:v>0.56414392594015228</c:v>
                </c:pt>
                <c:pt idx="48">
                  <c:v>0.566202217375394</c:v>
                </c:pt>
                <c:pt idx="49">
                  <c:v>0.56490410257829349</c:v>
                </c:pt>
                <c:pt idx="50">
                  <c:v>0.58884928103070711</c:v>
                </c:pt>
                <c:pt idx="51">
                  <c:v>0.47684221836971119</c:v>
                </c:pt>
                <c:pt idx="52">
                  <c:v>0.48103846181184051</c:v>
                </c:pt>
                <c:pt idx="53">
                  <c:v>0.59117778039071711</c:v>
                </c:pt>
                <c:pt idx="54">
                  <c:v>0.56541028318461029</c:v>
                </c:pt>
                <c:pt idx="55">
                  <c:v>0.56678449165774514</c:v>
                </c:pt>
                <c:pt idx="56">
                  <c:v>0.56634597775992002</c:v>
                </c:pt>
                <c:pt idx="57">
                  <c:v>0.564604097022675</c:v>
                </c:pt>
                <c:pt idx="58">
                  <c:v>0.59365084843011573</c:v>
                </c:pt>
                <c:pt idx="59">
                  <c:v>0.48753133859718217</c:v>
                </c:pt>
                <c:pt idx="60">
                  <c:v>0.48089312936645001</c:v>
                </c:pt>
                <c:pt idx="61">
                  <c:v>0.5958052731817588</c:v>
                </c:pt>
                <c:pt idx="62">
                  <c:v>0.5573108685901389</c:v>
                </c:pt>
                <c:pt idx="63">
                  <c:v>0.56249785601394253</c:v>
                </c:pt>
                <c:pt idx="64">
                  <c:v>0.28907813838450241</c:v>
                </c:pt>
                <c:pt idx="65">
                  <c:v>0.30260089699877418</c:v>
                </c:pt>
                <c:pt idx="66">
                  <c:v>0.30350900840712708</c:v>
                </c:pt>
                <c:pt idx="67">
                  <c:v>0.29358736278954889</c:v>
                </c:pt>
                <c:pt idx="68">
                  <c:v>0.28442303221672771</c:v>
                </c:pt>
                <c:pt idx="69">
                  <c:v>0.30326382818166159</c:v>
                </c:pt>
                <c:pt idx="70">
                  <c:v>0.30387806199723849</c:v>
                </c:pt>
                <c:pt idx="71">
                  <c:v>0.2915116991731338</c:v>
                </c:pt>
                <c:pt idx="72">
                  <c:v>0.29275986703578383</c:v>
                </c:pt>
                <c:pt idx="73">
                  <c:v>0.31398133463226258</c:v>
                </c:pt>
                <c:pt idx="74">
                  <c:v>0.303322937421035</c:v>
                </c:pt>
                <c:pt idx="75">
                  <c:v>0.30731445606797941</c:v>
                </c:pt>
                <c:pt idx="76">
                  <c:v>0.29309889803407713</c:v>
                </c:pt>
                <c:pt idx="77">
                  <c:v>0.31146886168280619</c:v>
                </c:pt>
                <c:pt idx="78">
                  <c:v>0.31650980580598109</c:v>
                </c:pt>
                <c:pt idx="79">
                  <c:v>0.29470698436489318</c:v>
                </c:pt>
                <c:pt idx="80">
                  <c:v>0.30991935502970591</c:v>
                </c:pt>
                <c:pt idx="81">
                  <c:v>0.2959439920610748</c:v>
                </c:pt>
                <c:pt idx="82">
                  <c:v>0.29556624003453169</c:v>
                </c:pt>
                <c:pt idx="83">
                  <c:v>0.31599202180514108</c:v>
                </c:pt>
                <c:pt idx="84">
                  <c:v>0.30917967003770169</c:v>
                </c:pt>
                <c:pt idx="85">
                  <c:v>0.29337242438923561</c:v>
                </c:pt>
                <c:pt idx="86">
                  <c:v>0.29754915398079901</c:v>
                </c:pt>
                <c:pt idx="87">
                  <c:v>0.31255670359823851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8EA-421A-A845-340168B11B2E}"/>
            </c:ext>
          </c:extLst>
        </c:ser>
        <c:ser>
          <c:idx val="9"/>
          <c:order val="4"/>
          <c:tx>
            <c:strRef>
              <c:f>'Pure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Decorrelation'!$AU$3:$AU$290</c:f>
              <c:numCache>
                <c:formatCode>General</c:formatCode>
                <c:ptCount val="288"/>
                <c:pt idx="0">
                  <c:v>0.55589468681719156</c:v>
                </c:pt>
                <c:pt idx="1">
                  <c:v>1.6286012608208691</c:v>
                </c:pt>
                <c:pt idx="2">
                  <c:v>1.6362344889901581</c:v>
                </c:pt>
                <c:pt idx="3">
                  <c:v>0.57231962600490083</c:v>
                </c:pt>
                <c:pt idx="4">
                  <c:v>0.54933502799831335</c:v>
                </c:pt>
                <c:pt idx="5">
                  <c:v>1.616155293025076</c:v>
                </c:pt>
                <c:pt idx="6">
                  <c:v>1.6281561087816949</c:v>
                </c:pt>
                <c:pt idx="7">
                  <c:v>0.57014390822732819</c:v>
                </c:pt>
                <c:pt idx="8">
                  <c:v>0.55168265340616929</c:v>
                </c:pt>
                <c:pt idx="9">
                  <c:v>1.5479803499649281</c:v>
                </c:pt>
                <c:pt idx="10">
                  <c:v>1.559088509390131</c:v>
                </c:pt>
                <c:pt idx="11">
                  <c:v>0.55796522838063534</c:v>
                </c:pt>
                <c:pt idx="12">
                  <c:v>0.55383243121905257</c:v>
                </c:pt>
                <c:pt idx="13">
                  <c:v>1.55585975459544</c:v>
                </c:pt>
                <c:pt idx="14">
                  <c:v>1.5615028584026731</c:v>
                </c:pt>
                <c:pt idx="15">
                  <c:v>0.57183158536208789</c:v>
                </c:pt>
                <c:pt idx="16">
                  <c:v>0.59097045579692353</c:v>
                </c:pt>
                <c:pt idx="17">
                  <c:v>1.547372176032513</c:v>
                </c:pt>
                <c:pt idx="18">
                  <c:v>1.5881185319973159</c:v>
                </c:pt>
                <c:pt idx="19">
                  <c:v>0.56924961720360445</c:v>
                </c:pt>
                <c:pt idx="20">
                  <c:v>0.57758715882664546</c:v>
                </c:pt>
                <c:pt idx="21">
                  <c:v>1.481248473818414</c:v>
                </c:pt>
                <c:pt idx="22">
                  <c:v>1.5080146525986491</c:v>
                </c:pt>
                <c:pt idx="23">
                  <c:v>0.56930143964709712</c:v>
                </c:pt>
                <c:pt idx="24">
                  <c:v>0.56569799097487705</c:v>
                </c:pt>
                <c:pt idx="25">
                  <c:v>1.5021567380288621</c:v>
                </c:pt>
                <c:pt idx="26">
                  <c:v>1.5674816317972731</c:v>
                </c:pt>
                <c:pt idx="27">
                  <c:v>0.56361375519772994</c:v>
                </c:pt>
                <c:pt idx="28">
                  <c:v>0.57084777738200498</c:v>
                </c:pt>
                <c:pt idx="29">
                  <c:v>1.4671786003978919</c:v>
                </c:pt>
                <c:pt idx="30">
                  <c:v>1.5097192416084</c:v>
                </c:pt>
                <c:pt idx="31">
                  <c:v>0.56330584981478748</c:v>
                </c:pt>
                <c:pt idx="32">
                  <c:v>1.813806252810173</c:v>
                </c:pt>
                <c:pt idx="33">
                  <c:v>1.774169734551106</c:v>
                </c:pt>
                <c:pt idx="34">
                  <c:v>19.230491385981441</c:v>
                </c:pt>
                <c:pt idx="35">
                  <c:v>0.85219483257969841</c:v>
                </c:pt>
                <c:pt idx="36">
                  <c:v>0.87588566818740221</c:v>
                </c:pt>
                <c:pt idx="37">
                  <c:v>18.584355652995871</c:v>
                </c:pt>
                <c:pt idx="38">
                  <c:v>1.72229469420854</c:v>
                </c:pt>
                <c:pt idx="39">
                  <c:v>1.786602917988785</c:v>
                </c:pt>
                <c:pt idx="40">
                  <c:v>1.804556609399151</c:v>
                </c:pt>
                <c:pt idx="41">
                  <c:v>1.7320844844332901</c:v>
                </c:pt>
                <c:pt idx="42">
                  <c:v>19.25611441538204</c:v>
                </c:pt>
                <c:pt idx="43">
                  <c:v>0.8030605738167651</c:v>
                </c:pt>
                <c:pt idx="44">
                  <c:v>0.82494887920329352</c:v>
                </c:pt>
                <c:pt idx="45">
                  <c:v>18.872499392204919</c:v>
                </c:pt>
                <c:pt idx="46">
                  <c:v>1.6619294386240651</c:v>
                </c:pt>
                <c:pt idx="47">
                  <c:v>1.7223471642239021</c:v>
                </c:pt>
                <c:pt idx="48">
                  <c:v>1.752360562398098</c:v>
                </c:pt>
                <c:pt idx="49">
                  <c:v>1.7149925552075731</c:v>
                </c:pt>
                <c:pt idx="50">
                  <c:v>18.838299349974839</c:v>
                </c:pt>
                <c:pt idx="51">
                  <c:v>0.7952375609776936</c:v>
                </c:pt>
                <c:pt idx="52">
                  <c:v>0.82927272102097049</c:v>
                </c:pt>
                <c:pt idx="53">
                  <c:v>18.42088377799373</c:v>
                </c:pt>
                <c:pt idx="54">
                  <c:v>1.6604242334025909</c:v>
                </c:pt>
                <c:pt idx="55">
                  <c:v>1.743123351200484</c:v>
                </c:pt>
                <c:pt idx="56">
                  <c:v>1.793988367228303</c:v>
                </c:pt>
                <c:pt idx="57">
                  <c:v>1.7715842557838191</c:v>
                </c:pt>
                <c:pt idx="58">
                  <c:v>19.220952306990512</c:v>
                </c:pt>
                <c:pt idx="59">
                  <c:v>0.80873771181795751</c:v>
                </c:pt>
                <c:pt idx="60">
                  <c:v>0.8336549279978499</c:v>
                </c:pt>
                <c:pt idx="61">
                  <c:v>18.523311822977849</c:v>
                </c:pt>
                <c:pt idx="62">
                  <c:v>1.673570635414217</c:v>
                </c:pt>
                <c:pt idx="63">
                  <c:v>1.7504608191782609</c:v>
                </c:pt>
                <c:pt idx="64">
                  <c:v>0.54310073577798901</c:v>
                </c:pt>
                <c:pt idx="65">
                  <c:v>1.6109219893929549</c:v>
                </c:pt>
                <c:pt idx="66">
                  <c:v>1.561943211604375</c:v>
                </c:pt>
                <c:pt idx="67">
                  <c:v>0.5440793408080935</c:v>
                </c:pt>
                <c:pt idx="68">
                  <c:v>0.53731827319134029</c:v>
                </c:pt>
                <c:pt idx="69">
                  <c:v>1.5942061241948979</c:v>
                </c:pt>
                <c:pt idx="70">
                  <c:v>1.560846182366368</c:v>
                </c:pt>
                <c:pt idx="71">
                  <c:v>0.53751109619624915</c:v>
                </c:pt>
                <c:pt idx="72">
                  <c:v>0.44033597358502452</c:v>
                </c:pt>
                <c:pt idx="73">
                  <c:v>2.3541173002333382</c:v>
                </c:pt>
                <c:pt idx="74">
                  <c:v>2.3410997702041638</c:v>
                </c:pt>
                <c:pt idx="75">
                  <c:v>0.43331856478471309</c:v>
                </c:pt>
                <c:pt idx="76">
                  <c:v>0.43656202518614012</c:v>
                </c:pt>
                <c:pt idx="77">
                  <c:v>2.3540546086034739</c:v>
                </c:pt>
                <c:pt idx="78">
                  <c:v>2.353240886016283</c:v>
                </c:pt>
                <c:pt idx="79">
                  <c:v>0.42504790199454873</c:v>
                </c:pt>
                <c:pt idx="80">
                  <c:v>2.233705609617755</c:v>
                </c:pt>
                <c:pt idx="81">
                  <c:v>0.46677035117754712</c:v>
                </c:pt>
                <c:pt idx="82">
                  <c:v>0.46561905982671298</c:v>
                </c:pt>
                <c:pt idx="83">
                  <c:v>2.2361268116161228</c:v>
                </c:pt>
                <c:pt idx="84">
                  <c:v>2.1827027370105498</c:v>
                </c:pt>
                <c:pt idx="85">
                  <c:v>0.459667624195572</c:v>
                </c:pt>
                <c:pt idx="86">
                  <c:v>0.46341362982057033</c:v>
                </c:pt>
                <c:pt idx="87">
                  <c:v>2.1368226436199622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8EA-421A-A845-340168B11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Decorrelation'!$N$978:$S$978</c:f>
              <c:numCache>
                <c:formatCode>0%</c:formatCode>
                <c:ptCount val="6"/>
                <c:pt idx="0">
                  <c:v>-3.3348491620446894</c:v>
                </c:pt>
                <c:pt idx="1">
                  <c:v>-3.3369249274831945</c:v>
                </c:pt>
                <c:pt idx="2">
                  <c:v>-6.0141657193191893</c:v>
                </c:pt>
                <c:pt idx="3">
                  <c:v>-3.641165548293043</c:v>
                </c:pt>
                <c:pt idx="4">
                  <c:v>-10.641662642145587</c:v>
                </c:pt>
                <c:pt idx="5">
                  <c:v>-2.2187267849876169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2-47B8-A4A9-6B083B1D5403}"/>
            </c:ext>
          </c:extLst>
        </c:ser>
        <c:ser>
          <c:idx val="2"/>
          <c:order val="1"/>
          <c:tx>
            <c:strRef>
              <c:f>'Pure Decorrelation'!$M$977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Decorrelation'!$N$977:$S$977</c:f>
              <c:numCache>
                <c:formatCode>0%</c:formatCode>
                <c:ptCount val="6"/>
                <c:pt idx="0">
                  <c:v>0.89842884831996539</c:v>
                </c:pt>
                <c:pt idx="1">
                  <c:v>0.89841061856112536</c:v>
                </c:pt>
                <c:pt idx="2">
                  <c:v>0.95128135108159162</c:v>
                </c:pt>
                <c:pt idx="3">
                  <c:v>0.97319511438236606</c:v>
                </c:pt>
                <c:pt idx="4">
                  <c:v>0.65016842764130578</c:v>
                </c:pt>
                <c:pt idx="5">
                  <c:v>0.95307496364866851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A2-47B8-A4A9-6B083B1D5403}"/>
            </c:ext>
          </c:extLst>
        </c:ser>
        <c:ser>
          <c:idx val="3"/>
          <c:order val="2"/>
          <c:tx>
            <c:strRef>
              <c:f>'Pure Decorrelation'!$M$975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Decorrelation'!$N$975:$S$975</c:f>
              <c:numCache>
                <c:formatCode>0%</c:formatCode>
                <c:ptCount val="6"/>
                <c:pt idx="0">
                  <c:v>0.86660787443668785</c:v>
                </c:pt>
                <c:pt idx="1">
                  <c:v>0.86676668032878301</c:v>
                </c:pt>
                <c:pt idx="2">
                  <c:v>0.9322324630611164</c:v>
                </c:pt>
                <c:pt idx="3">
                  <c:v>0.93526751440145284</c:v>
                </c:pt>
                <c:pt idx="4">
                  <c:v>0.69267434040884668</c:v>
                </c:pt>
                <c:pt idx="5">
                  <c:v>0.9375388608419073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A2-47B8-A4A9-6B083B1D5403}"/>
            </c:ext>
          </c:extLst>
        </c:ser>
        <c:ser>
          <c:idx val="1"/>
          <c:order val="3"/>
          <c:tx>
            <c:strRef>
              <c:f>'Pure Decorrelation'!$M$974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Decorrelation'!$N$974:$S$974</c:f>
              <c:numCache>
                <c:formatCode>0%</c:formatCode>
                <c:ptCount val="6"/>
                <c:pt idx="0">
                  <c:v>0.86660787443668785</c:v>
                </c:pt>
                <c:pt idx="1">
                  <c:v>0.86676668032878301</c:v>
                </c:pt>
                <c:pt idx="2">
                  <c:v>0.9322324630611164</c:v>
                </c:pt>
                <c:pt idx="3">
                  <c:v>0.93526751440145284</c:v>
                </c:pt>
                <c:pt idx="4">
                  <c:v>0.69267434040884668</c:v>
                </c:pt>
                <c:pt idx="5">
                  <c:v>0.9375388608419073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A2-47B8-A4A9-6B083B1D5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Decorrelation'!$V$978:$AA$978</c:f>
              <c:numCache>
                <c:formatCode>0%</c:formatCode>
                <c:ptCount val="6"/>
                <c:pt idx="0">
                  <c:v>-3.3390963869816446</c:v>
                </c:pt>
                <c:pt idx="1">
                  <c:v>-3.2936438929200618</c:v>
                </c:pt>
                <c:pt idx="2">
                  <c:v>-5.9018239089806563</c:v>
                </c:pt>
                <c:pt idx="3">
                  <c:v>-2.2898972134656299</c:v>
                </c:pt>
                <c:pt idx="4">
                  <c:v>-1.7336100901126643</c:v>
                </c:pt>
                <c:pt idx="5">
                  <c:v>-7.9291196360862219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3-4116-BF1D-5CE81EFBB0AF}"/>
            </c:ext>
          </c:extLst>
        </c:ser>
        <c:ser>
          <c:idx val="2"/>
          <c:order val="1"/>
          <c:tx>
            <c:strRef>
              <c:f>'Pure Decorrelation'!$U$977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Decorrelation'!$V$977:$AA$977</c:f>
              <c:numCache>
                <c:formatCode>0%</c:formatCode>
                <c:ptCount val="6"/>
                <c:pt idx="0">
                  <c:v>0.81401119586143067</c:v>
                </c:pt>
                <c:pt idx="1">
                  <c:v>0.81836225962531972</c:v>
                </c:pt>
                <c:pt idx="2">
                  <c:v>0.83723100330695654</c:v>
                </c:pt>
                <c:pt idx="3">
                  <c:v>0.87134247610672899</c:v>
                </c:pt>
                <c:pt idx="4">
                  <c:v>0.79467308308367945</c:v>
                </c:pt>
                <c:pt idx="5">
                  <c:v>0.66308529504122982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03-4116-BF1D-5CE81EFBB0AF}"/>
            </c:ext>
          </c:extLst>
        </c:ser>
        <c:ser>
          <c:idx val="3"/>
          <c:order val="2"/>
          <c:tx>
            <c:strRef>
              <c:f>'Pure Decorrelation'!$U$975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Decorrelation'!$V$975:$AA$975</c:f>
              <c:numCache>
                <c:formatCode>0%</c:formatCode>
                <c:ptCount val="6"/>
                <c:pt idx="0">
                  <c:v>0.81705036151741339</c:v>
                </c:pt>
                <c:pt idx="1">
                  <c:v>0.82910573212838701</c:v>
                </c:pt>
                <c:pt idx="2">
                  <c:v>0.87298512914283377</c:v>
                </c:pt>
                <c:pt idx="3">
                  <c:v>0.88161321254119152</c:v>
                </c:pt>
                <c:pt idx="4">
                  <c:v>0.80060453224034733</c:v>
                </c:pt>
                <c:pt idx="5">
                  <c:v>0.75122461817299391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03-4116-BF1D-5CE81EFBB0AF}"/>
            </c:ext>
          </c:extLst>
        </c:ser>
        <c:ser>
          <c:idx val="1"/>
          <c:order val="3"/>
          <c:tx>
            <c:strRef>
              <c:f>'Pure Decorrelation'!$U$974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Decorrelation'!$V$974:$AA$974</c:f>
              <c:numCache>
                <c:formatCode>0%</c:formatCode>
                <c:ptCount val="6"/>
                <c:pt idx="0">
                  <c:v>0.81705036151741339</c:v>
                </c:pt>
                <c:pt idx="1">
                  <c:v>0.82910573212838701</c:v>
                </c:pt>
                <c:pt idx="2">
                  <c:v>0.87298512914283377</c:v>
                </c:pt>
                <c:pt idx="3">
                  <c:v>0.88161321254119152</c:v>
                </c:pt>
                <c:pt idx="4">
                  <c:v>0.80060453224034733</c:v>
                </c:pt>
                <c:pt idx="5">
                  <c:v>0.75122461817299391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03-4116-BF1D-5CE81EFBB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Decorrelation'!$AD$978:$AI$978</c:f>
              <c:numCache>
                <c:formatCode>0%</c:formatCode>
                <c:ptCount val="6"/>
                <c:pt idx="0">
                  <c:v>-0.54688632351487176</c:v>
                </c:pt>
                <c:pt idx="1">
                  <c:v>-0.47013990294183583</c:v>
                </c:pt>
                <c:pt idx="2">
                  <c:v>-1.5854064356863531</c:v>
                </c:pt>
                <c:pt idx="3">
                  <c:v>-0.35381320366831637</c:v>
                </c:pt>
                <c:pt idx="4">
                  <c:v>2.2883398218727886E-2</c:v>
                </c:pt>
                <c:pt idx="5">
                  <c:v>-4.2226689804646096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C-440F-A2EE-BA45EB90841A}"/>
            </c:ext>
          </c:extLst>
        </c:ser>
        <c:ser>
          <c:idx val="2"/>
          <c:order val="1"/>
          <c:tx>
            <c:strRef>
              <c:f>'Pure Decorrelation'!$AC$977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Decorrelation'!$AD$977:$AI$977</c:f>
              <c:numCache>
                <c:formatCode>0%</c:formatCode>
                <c:ptCount val="6"/>
                <c:pt idx="0">
                  <c:v>0.9181907284097115</c:v>
                </c:pt>
                <c:pt idx="1">
                  <c:v>0.9221041789097244</c:v>
                </c:pt>
                <c:pt idx="2">
                  <c:v>0.91782821427137262</c:v>
                </c:pt>
                <c:pt idx="3">
                  <c:v>0.92996280620743299</c:v>
                </c:pt>
                <c:pt idx="4">
                  <c:v>0.93682526838673208</c:v>
                </c:pt>
                <c:pt idx="5">
                  <c:v>0.86351642209902035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5C-440F-A2EE-BA45EB90841A}"/>
            </c:ext>
          </c:extLst>
        </c:ser>
        <c:ser>
          <c:idx val="3"/>
          <c:order val="2"/>
          <c:tx>
            <c:strRef>
              <c:f>'Pure Decorrelation'!$AC$975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Decorrelation'!$AD$975:$AI$975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0.92994967540633744</c:v>
                </c:pt>
                <c:pt idx="2">
                  <c:v>0.93836602597545415</c:v>
                </c:pt>
                <c:pt idx="3">
                  <c:v>0.94160890559572208</c:v>
                </c:pt>
                <c:pt idx="4">
                  <c:v>0.95332969520285726</c:v>
                </c:pt>
                <c:pt idx="5">
                  <c:v>0.88390513581272567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5C-440F-A2EE-BA45EB90841A}"/>
            </c:ext>
          </c:extLst>
        </c:ser>
        <c:ser>
          <c:idx val="1"/>
          <c:order val="3"/>
          <c:tx>
            <c:strRef>
              <c:f>'Pure Decorrelation'!$AC$974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Decorrelation'!$AD$974:$AI$974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0.92994967540633744</c:v>
                </c:pt>
                <c:pt idx="2">
                  <c:v>0.93836602597545415</c:v>
                </c:pt>
                <c:pt idx="3">
                  <c:v>0.94160890559572208</c:v>
                </c:pt>
                <c:pt idx="4">
                  <c:v>0.95332969520285726</c:v>
                </c:pt>
                <c:pt idx="5">
                  <c:v>0.88390513581272567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5C-440F-A2EE-BA45EB908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Decorrelation'!$N$979:$S$979</c:f>
              <c:numCache>
                <c:formatCode>0%</c:formatCode>
                <c:ptCount val="6"/>
                <c:pt idx="0">
                  <c:v>0.90475069252258322</c:v>
                </c:pt>
                <c:pt idx="1">
                  <c:v>0.90473069527054828</c:v>
                </c:pt>
                <c:pt idx="2">
                  <c:v>0.95590875333185299</c:v>
                </c:pt>
                <c:pt idx="3">
                  <c:v>0.97500821660882808</c:v>
                </c:pt>
                <c:pt idx="4">
                  <c:v>0.6777978626984249</c:v>
                </c:pt>
                <c:pt idx="5">
                  <c:v>0.95592629558604558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B-4AF3-8F1A-A229C7DBF9CB}"/>
            </c:ext>
          </c:extLst>
        </c:ser>
        <c:ser>
          <c:idx val="0"/>
          <c:order val="1"/>
          <c:tx>
            <c:strRef>
              <c:f>'Pure Decorrelation'!$M$980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Decorrelation'!$N$980:$S$980</c:f>
              <c:numCache>
                <c:formatCode>0%</c:formatCode>
                <c:ptCount val="6"/>
                <c:pt idx="0">
                  <c:v>0.82093265713944952</c:v>
                </c:pt>
                <c:pt idx="1">
                  <c:v>0.82112715786038715</c:v>
                </c:pt>
                <c:pt idx="2">
                  <c:v>0.90434463746418592</c:v>
                </c:pt>
                <c:pt idx="3">
                  <c:v>0.89285667201903396</c:v>
                </c:pt>
                <c:pt idx="4">
                  <c:v>0.69891956876295847</c:v>
                </c:pt>
                <c:pt idx="5">
                  <c:v>0.91775683304345868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B-4AF3-8F1A-A229C7DBF9CB}"/>
            </c:ext>
          </c:extLst>
        </c:ser>
        <c:ser>
          <c:idx val="2"/>
          <c:order val="2"/>
          <c:tx>
            <c:strRef>
              <c:f>'Pure Decorrelation'!$M$981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Decorrelation'!$N$981:$S$981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1B-4AF3-8F1A-A229C7DBF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Decorrelation'!$V$979:$AA$979</c:f>
              <c:numCache>
                <c:formatCode>0%</c:formatCode>
                <c:ptCount val="6"/>
                <c:pt idx="0">
                  <c:v>0.82963789591809056</c:v>
                </c:pt>
                <c:pt idx="1">
                  <c:v>0.83649563976520147</c:v>
                </c:pt>
                <c:pt idx="2">
                  <c:v>0.86581366954128292</c:v>
                </c:pt>
                <c:pt idx="3">
                  <c:v>0.88835405198093087</c:v>
                </c:pt>
                <c:pt idx="4">
                  <c:v>0.84443690259454407</c:v>
                </c:pt>
                <c:pt idx="5">
                  <c:v>0.70670561522100495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1-4134-8540-D885E945E1C8}"/>
            </c:ext>
          </c:extLst>
        </c:ser>
        <c:ser>
          <c:idx val="0"/>
          <c:order val="1"/>
          <c:tx>
            <c:strRef>
              <c:f>'Pure Decorrelation'!$U$980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Decorrelation'!$V$980:$AA$980</c:f>
              <c:numCache>
                <c:formatCode>0%</c:formatCode>
                <c:ptCount val="6"/>
                <c:pt idx="0">
                  <c:v>0.80185557594538492</c:v>
                </c:pt>
                <c:pt idx="1">
                  <c:v>0.80942461538027199</c:v>
                </c:pt>
                <c:pt idx="2">
                  <c:v>0.87328900425013534</c:v>
                </c:pt>
                <c:pt idx="3">
                  <c:v>0.86597235655201532</c:v>
                </c:pt>
                <c:pt idx="4">
                  <c:v>0.75997267270603475</c:v>
                </c:pt>
                <c:pt idx="5">
                  <c:v>0.77173171066607482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51-4134-8540-D885E945E1C8}"/>
            </c:ext>
          </c:extLst>
        </c:ser>
        <c:ser>
          <c:idx val="2"/>
          <c:order val="2"/>
          <c:tx>
            <c:strRef>
              <c:f>'Pure Decorrelation'!$U$981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Decorrelation'!$V$981:$AA$981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1-4134-8540-D885E945E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Decorrelation'!$AD$979:$AI$979</c:f>
              <c:numCache>
                <c:formatCode>0%</c:formatCode>
                <c:ptCount val="6"/>
                <c:pt idx="0">
                  <c:v>0.92659164369275671</c:v>
                </c:pt>
                <c:pt idx="1">
                  <c:v>0.93017440741724811</c:v>
                </c:pt>
                <c:pt idx="2">
                  <c:v>0.93247193980640641</c:v>
                </c:pt>
                <c:pt idx="3">
                  <c:v>0.94023333443684676</c:v>
                </c:pt>
                <c:pt idx="4">
                  <c:v>0.94539517806190143</c:v>
                </c:pt>
                <c:pt idx="5">
                  <c:v>0.89718124303835844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C-403B-B4E4-A2326028F3E6}"/>
            </c:ext>
          </c:extLst>
        </c:ser>
        <c:ser>
          <c:idx val="0"/>
          <c:order val="1"/>
          <c:tx>
            <c:strRef>
              <c:f>'Pure Decorrelation'!$AC$980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Decorrelation'!$AD$980:$AI$980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0.92767335410871443</c:v>
                </c:pt>
                <c:pt idx="2">
                  <c:v>0.9413739179689089</c:v>
                </c:pt>
                <c:pt idx="3">
                  <c:v>0.94280920624583509</c:v>
                </c:pt>
                <c:pt idx="4">
                  <c:v>0.95934801006011661</c:v>
                </c:pt>
                <c:pt idx="5">
                  <c:v>0.87230075144319374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C-403B-B4E4-A2326028F3E6}"/>
            </c:ext>
          </c:extLst>
        </c:ser>
        <c:ser>
          <c:idx val="2"/>
          <c:order val="2"/>
          <c:tx>
            <c:strRef>
              <c:f>'Pure Decorrelation'!$AC$981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Decorrelation'!$AD$981:$AI$981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C-403B-B4E4-A2326028F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FA-4D1C-AB0C-3884D659FA91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FA-4D1C-AB0C-3884D659FA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Decorrelation'!$T$632:$Y$632</c:f>
              <c:numCache>
                <c:formatCode>0%</c:formatCode>
                <c:ptCount val="6"/>
                <c:pt idx="0">
                  <c:v>-4.7430086515391743</c:v>
                </c:pt>
                <c:pt idx="1">
                  <c:v>-4.5707217599060517</c:v>
                </c:pt>
                <c:pt idx="2">
                  <c:v>-8.2198175616030902</c:v>
                </c:pt>
                <c:pt idx="3">
                  <c:v>-17.302852124144518</c:v>
                </c:pt>
                <c:pt idx="4">
                  <c:v>-0.3803226793163883</c:v>
                </c:pt>
                <c:pt idx="5">
                  <c:v>-986.28668908497036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FA-4D1C-AB0C-3884D659FA91}"/>
            </c:ext>
          </c:extLst>
        </c:ser>
        <c:ser>
          <c:idx val="1"/>
          <c:order val="1"/>
          <c:tx>
            <c:strRef>
              <c:f>'Pure Decorrelation'!$S$631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Decorrelation'!$T$631:$Y$631</c:f>
              <c:numCache>
                <c:formatCode>0%</c:formatCode>
                <c:ptCount val="6"/>
                <c:pt idx="0">
                  <c:v>0.80837963581594452</c:v>
                </c:pt>
                <c:pt idx="1">
                  <c:v>0.8122966604324523</c:v>
                </c:pt>
                <c:pt idx="2">
                  <c:v>0.77837357362782078</c:v>
                </c:pt>
                <c:pt idx="3">
                  <c:v>0.95218851873651622</c:v>
                </c:pt>
                <c:pt idx="4">
                  <c:v>-0.25414411213372179</c:v>
                </c:pt>
                <c:pt idx="5">
                  <c:v>0.65082040655219597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FA-4D1C-AB0C-3884D659FA91}"/>
            </c:ext>
          </c:extLst>
        </c:ser>
        <c:ser>
          <c:idx val="2"/>
          <c:order val="2"/>
          <c:tx>
            <c:strRef>
              <c:f>'Pure Decorrelation'!$S$630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Decorrelation'!$T$630:$Y$630</c:f>
              <c:numCache>
                <c:formatCode>0%</c:formatCode>
                <c:ptCount val="6"/>
                <c:pt idx="0">
                  <c:v>0.81825112854738524</c:v>
                </c:pt>
                <c:pt idx="1">
                  <c:v>0.82387220986869936</c:v>
                </c:pt>
                <c:pt idx="2">
                  <c:v>0.83171942458913439</c:v>
                </c:pt>
                <c:pt idx="3">
                  <c:v>0.95561730756477337</c:v>
                </c:pt>
                <c:pt idx="4">
                  <c:v>-7.4169113804871914E-2</c:v>
                </c:pt>
                <c:pt idx="5">
                  <c:v>0.66943075649577799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FA-4D1C-AB0C-3884D659FA91}"/>
            </c:ext>
          </c:extLst>
        </c:ser>
        <c:ser>
          <c:idx val="3"/>
          <c:order val="3"/>
          <c:tx>
            <c:strRef>
              <c:f>'Pure Decorrelation'!$S$633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Decorrelation'!$T$633:$Y$633</c:f>
              <c:numCache>
                <c:formatCode>0%</c:formatCode>
                <c:ptCount val="6"/>
                <c:pt idx="0">
                  <c:v>0.81208027210718092</c:v>
                </c:pt>
                <c:pt idx="1">
                  <c:v>0.81673178615968101</c:v>
                </c:pt>
                <c:pt idx="2">
                  <c:v>0.7921922790508521</c:v>
                </c:pt>
                <c:pt idx="3">
                  <c:v>0.95588328646576182</c:v>
                </c:pt>
                <c:pt idx="4">
                  <c:v>-0.24514948293211858</c:v>
                </c:pt>
                <c:pt idx="5">
                  <c:v>0.62000863322022182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FA-4D1C-AB0C-3884D659F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Decorrelation'!$AA$632:$AF$632</c:f>
              <c:numCache>
                <c:formatCode>0%</c:formatCode>
                <c:ptCount val="6"/>
                <c:pt idx="0">
                  <c:v>-0.70348378136076262</c:v>
                </c:pt>
                <c:pt idx="1">
                  <c:v>-0.6207099102562359</c:v>
                </c:pt>
                <c:pt idx="2">
                  <c:v>-1.6952491225660193</c:v>
                </c:pt>
                <c:pt idx="3">
                  <c:v>-4.4242921963919288</c:v>
                </c:pt>
                <c:pt idx="4">
                  <c:v>0.16178875948828944</c:v>
                </c:pt>
                <c:pt idx="5">
                  <c:v>-653.67954533377986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6-4628-A6B7-5B620798733D}"/>
            </c:ext>
          </c:extLst>
        </c:ser>
        <c:ser>
          <c:idx val="1"/>
          <c:order val="1"/>
          <c:tx>
            <c:strRef>
              <c:f>'Pure Decorrelation'!$Z$631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Decorrelation'!$AA$631:$AF$631</c:f>
              <c:numCache>
                <c:formatCode>0%</c:formatCode>
                <c:ptCount val="6"/>
                <c:pt idx="0">
                  <c:v>0.91573235068508985</c:v>
                </c:pt>
                <c:pt idx="1">
                  <c:v>0.91891576969765398</c:v>
                </c:pt>
                <c:pt idx="2">
                  <c:v>0.88617596589215952</c:v>
                </c:pt>
                <c:pt idx="3">
                  <c:v>0.97305709328809509</c:v>
                </c:pt>
                <c:pt idx="4">
                  <c:v>0.24010987114548049</c:v>
                </c:pt>
                <c:pt idx="5">
                  <c:v>0.86682608751243551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16-4628-A6B7-5B620798733D}"/>
            </c:ext>
          </c:extLst>
        </c:ser>
        <c:ser>
          <c:idx val="2"/>
          <c:order val="2"/>
          <c:tx>
            <c:strRef>
              <c:f>'Pure Decorrelation'!$Z$630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Decorrelation'!$AA$630:$AF$630</c:f>
              <c:numCache>
                <c:formatCode>0%</c:formatCode>
                <c:ptCount val="6"/>
                <c:pt idx="0">
                  <c:v>0.92636054385711319</c:v>
                </c:pt>
                <c:pt idx="1">
                  <c:v>0.92903556495071071</c:v>
                </c:pt>
                <c:pt idx="2">
                  <c:v>0.91636938879472041</c:v>
                </c:pt>
                <c:pt idx="3">
                  <c:v>0.97874647939971804</c:v>
                </c:pt>
                <c:pt idx="4">
                  <c:v>0.40824096588711001</c:v>
                </c:pt>
                <c:pt idx="5">
                  <c:v>0.869063775703524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16-4628-A6B7-5B620798733D}"/>
            </c:ext>
          </c:extLst>
        </c:ser>
        <c:ser>
          <c:idx val="3"/>
          <c:order val="3"/>
          <c:tx>
            <c:strRef>
              <c:f>'Pure Decorrelation'!$Z$633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Decorrelation'!$AA$633:$AF$633</c:f>
              <c:numCache>
                <c:formatCode>0%</c:formatCode>
                <c:ptCount val="6"/>
                <c:pt idx="0">
                  <c:v>0.9198107674636915</c:v>
                </c:pt>
                <c:pt idx="1">
                  <c:v>0.92278002645673241</c:v>
                </c:pt>
                <c:pt idx="2">
                  <c:v>0.89500261530149205</c:v>
                </c:pt>
                <c:pt idx="3">
                  <c:v>0.97632144379772534</c:v>
                </c:pt>
                <c:pt idx="4">
                  <c:v>0.25886779507003754</c:v>
                </c:pt>
                <c:pt idx="5">
                  <c:v>0.85798351619815616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16-4628-A6B7-5B6207987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Decorrelation'!$M$641:$R$641</c:f>
              <c:numCache>
                <c:formatCode>0%</c:formatCode>
                <c:ptCount val="6"/>
                <c:pt idx="0">
                  <c:v>-3.3348491620446894</c:v>
                </c:pt>
                <c:pt idx="1">
                  <c:v>-3.3369249274831945</c:v>
                </c:pt>
                <c:pt idx="2">
                  <c:v>-6.0153300766503834</c:v>
                </c:pt>
                <c:pt idx="3">
                  <c:v>-688358.83333333349</c:v>
                </c:pt>
                <c:pt idx="4">
                  <c:v>0.200714437081392</c:v>
                </c:pt>
                <c:pt idx="5">
                  <c:v>-2775.8402710551791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4-40A6-BEE3-4251D5ECFD20}"/>
            </c:ext>
          </c:extLst>
        </c:ser>
        <c:ser>
          <c:idx val="1"/>
          <c:order val="1"/>
          <c:tx>
            <c:strRef>
              <c:f>'Pure Decorrelation'!$L$640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Decorrelation'!$M$640:$R$640</c:f>
              <c:numCache>
                <c:formatCode>0%</c:formatCode>
                <c:ptCount val="6"/>
                <c:pt idx="0">
                  <c:v>0.89842884831996539</c:v>
                </c:pt>
                <c:pt idx="1">
                  <c:v>0.89841061856112536</c:v>
                </c:pt>
                <c:pt idx="2">
                  <c:v>0.86175058642131563</c:v>
                </c:pt>
                <c:pt idx="3">
                  <c:v>0.99184626985996227</c:v>
                </c:pt>
                <c:pt idx="4">
                  <c:v>0.21899481755224795</c:v>
                </c:pt>
                <c:pt idx="5">
                  <c:v>0.85182599496055511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24-40A6-BEE3-4251D5ECFD20}"/>
            </c:ext>
          </c:extLst>
        </c:ser>
        <c:ser>
          <c:idx val="2"/>
          <c:order val="2"/>
          <c:tx>
            <c:strRef>
              <c:f>'Pure Decorrelation'!$L$639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Decorrelation'!$M$639:$R$639</c:f>
              <c:numCache>
                <c:formatCode>0%</c:formatCode>
                <c:ptCount val="6"/>
                <c:pt idx="0">
                  <c:v>0.86660787443668785</c:v>
                </c:pt>
                <c:pt idx="1">
                  <c:v>0.86676668032878301</c:v>
                </c:pt>
                <c:pt idx="2">
                  <c:v>0.91845513489308728</c:v>
                </c:pt>
                <c:pt idx="3">
                  <c:v>0.9851122960708707</c:v>
                </c:pt>
                <c:pt idx="4">
                  <c:v>0.24490418638584016</c:v>
                </c:pt>
                <c:pt idx="5">
                  <c:v>0.91318321111289358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24-40A6-BEE3-4251D5ECFD20}"/>
            </c:ext>
          </c:extLst>
        </c:ser>
        <c:ser>
          <c:idx val="3"/>
          <c:order val="3"/>
          <c:tx>
            <c:strRef>
              <c:f>'Pure Decorrelation'!$L$642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Decorrelation'!$M$642:$R$642</c:f>
              <c:numCache>
                <c:formatCode>0%</c:formatCode>
                <c:ptCount val="6"/>
                <c:pt idx="0">
                  <c:v>0.90173919779540368</c:v>
                </c:pt>
                <c:pt idx="1">
                  <c:v>0.90172570553507692</c:v>
                </c:pt>
                <c:pt idx="2">
                  <c:v>0.86207523485707482</c:v>
                </c:pt>
                <c:pt idx="3">
                  <c:v>0.99189515616521873</c:v>
                </c:pt>
                <c:pt idx="4">
                  <c:v>0.21851813120547187</c:v>
                </c:pt>
                <c:pt idx="5">
                  <c:v>0.84846044488836758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24-40A6-BEE3-4251D5ECF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Decorrelation'!$T$641:$Y$641</c:f>
              <c:numCache>
                <c:formatCode>0%</c:formatCode>
                <c:ptCount val="6"/>
                <c:pt idx="0">
                  <c:v>-3.3390963869816446</c:v>
                </c:pt>
                <c:pt idx="1">
                  <c:v>-3.2936438929200618</c:v>
                </c:pt>
                <c:pt idx="2">
                  <c:v>-4.2134907169440901</c:v>
                </c:pt>
                <c:pt idx="3">
                  <c:v>-9.4124036486932976</c:v>
                </c:pt>
                <c:pt idx="4">
                  <c:v>-0.39710750258617833</c:v>
                </c:pt>
                <c:pt idx="5">
                  <c:v>-543.30211836986302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E-49C5-A40D-17AAA0CDFDA5}"/>
            </c:ext>
          </c:extLst>
        </c:ser>
        <c:ser>
          <c:idx val="1"/>
          <c:order val="1"/>
          <c:tx>
            <c:strRef>
              <c:f>'Pure Decorrelation'!$S$640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Decorrelation'!$T$640:$Y$640</c:f>
              <c:numCache>
                <c:formatCode>0%</c:formatCode>
                <c:ptCount val="6"/>
                <c:pt idx="0">
                  <c:v>0.81401119586143067</c:v>
                </c:pt>
                <c:pt idx="1">
                  <c:v>0.81836225962531972</c:v>
                </c:pt>
                <c:pt idx="2">
                  <c:v>0.7617816519334254</c:v>
                </c:pt>
                <c:pt idx="3">
                  <c:v>0.95328592165740056</c:v>
                </c:pt>
                <c:pt idx="4">
                  <c:v>-0.35237263604827551</c:v>
                </c:pt>
                <c:pt idx="5">
                  <c:v>0.50189261499134263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0E-49C5-A40D-17AAA0CDFDA5}"/>
            </c:ext>
          </c:extLst>
        </c:ser>
        <c:ser>
          <c:idx val="2"/>
          <c:order val="2"/>
          <c:tx>
            <c:strRef>
              <c:f>'Pure Decorrelation'!$S$639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Decorrelation'!$T$639:$Y$639</c:f>
              <c:numCache>
                <c:formatCode>0%</c:formatCode>
                <c:ptCount val="6"/>
                <c:pt idx="0">
                  <c:v>0.81705036151741339</c:v>
                </c:pt>
                <c:pt idx="1">
                  <c:v>0.82910573212838701</c:v>
                </c:pt>
                <c:pt idx="2">
                  <c:v>0.85700777868525968</c:v>
                </c:pt>
                <c:pt idx="3">
                  <c:v>0.95600054171286708</c:v>
                </c:pt>
                <c:pt idx="4">
                  <c:v>-3.9092886084779788E-2</c:v>
                </c:pt>
                <c:pt idx="5">
                  <c:v>0.67292503901069955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0E-49C5-A40D-17AAA0CDFDA5}"/>
            </c:ext>
          </c:extLst>
        </c:ser>
        <c:ser>
          <c:idx val="3"/>
          <c:order val="3"/>
          <c:tx>
            <c:strRef>
              <c:f>'Pure Decorrelation'!$S$642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Decorrelation'!$T$642:$Y$642</c:f>
              <c:numCache>
                <c:formatCode>0%</c:formatCode>
                <c:ptCount val="6"/>
                <c:pt idx="0">
                  <c:v>0.8129528986041068</c:v>
                </c:pt>
                <c:pt idx="1">
                  <c:v>0.8180542300452327</c:v>
                </c:pt>
                <c:pt idx="2">
                  <c:v>0.75801321220107998</c:v>
                </c:pt>
                <c:pt idx="3">
                  <c:v>0.95600054171286708</c:v>
                </c:pt>
                <c:pt idx="4">
                  <c:v>-0.3557575602237254</c:v>
                </c:pt>
                <c:pt idx="5">
                  <c:v>0.49131596093422747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0E-49C5-A40D-17AAA0CDF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Decorrelation'!$AA$641:$AF$641</c:f>
              <c:numCache>
                <c:formatCode>0%</c:formatCode>
                <c:ptCount val="6"/>
                <c:pt idx="0">
                  <c:v>-0.54688632351487176</c:v>
                </c:pt>
                <c:pt idx="1">
                  <c:v>-0.47013990294183583</c:v>
                </c:pt>
                <c:pt idx="2">
                  <c:v>-0.91632903580021774</c:v>
                </c:pt>
                <c:pt idx="3">
                  <c:v>-3.3246618440702251</c:v>
                </c:pt>
                <c:pt idx="4">
                  <c:v>5.9251521380431868E-2</c:v>
                </c:pt>
                <c:pt idx="5">
                  <c:v>-312.74624235258341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8-4D29-BAD9-15B33B6C8B6C}"/>
            </c:ext>
          </c:extLst>
        </c:ser>
        <c:ser>
          <c:idx val="1"/>
          <c:order val="1"/>
          <c:tx>
            <c:strRef>
              <c:f>'Pure Decorrelation'!$Z$640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Decorrelation'!$AA$640:$AF$640</c:f>
              <c:numCache>
                <c:formatCode>0%</c:formatCode>
                <c:ptCount val="6"/>
                <c:pt idx="0">
                  <c:v>0.9181907284097115</c:v>
                </c:pt>
                <c:pt idx="1">
                  <c:v>0.9221041789097244</c:v>
                </c:pt>
                <c:pt idx="2">
                  <c:v>0.87904917657781101</c:v>
                </c:pt>
                <c:pt idx="3">
                  <c:v>0.97517030514050951</c:v>
                </c:pt>
                <c:pt idx="4">
                  <c:v>7.1815536458093243E-2</c:v>
                </c:pt>
                <c:pt idx="5">
                  <c:v>0.82555385337195131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8-4D29-BAD9-15B33B6C8B6C}"/>
            </c:ext>
          </c:extLst>
        </c:ser>
        <c:ser>
          <c:idx val="2"/>
          <c:order val="2"/>
          <c:tx>
            <c:strRef>
              <c:f>'Pure Decorrelation'!$Z$639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Decorrelation'!$AA$639:$AF$639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0.92994967540633744</c:v>
                </c:pt>
                <c:pt idx="2">
                  <c:v>0.9302324359365175</c:v>
                </c:pt>
                <c:pt idx="3">
                  <c:v>0.97956662678638107</c:v>
                </c:pt>
                <c:pt idx="4">
                  <c:v>0.44138607721562656</c:v>
                </c:pt>
                <c:pt idx="5">
                  <c:v>0.86934140442973373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38-4D29-BAD9-15B33B6C8B6C}"/>
            </c:ext>
          </c:extLst>
        </c:ser>
        <c:ser>
          <c:idx val="3"/>
          <c:order val="3"/>
          <c:tx>
            <c:strRef>
              <c:f>'Pure Decorrelation'!$Z$642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Decorrelation'!$AA$642:$AF$642</c:f>
              <c:numCache>
                <c:formatCode>0%</c:formatCode>
                <c:ptCount val="6"/>
                <c:pt idx="0">
                  <c:v>0.91913987081412019</c:v>
                </c:pt>
                <c:pt idx="1">
                  <c:v>0.92266951332811753</c:v>
                </c:pt>
                <c:pt idx="2">
                  <c:v>0.87470397012795109</c:v>
                </c:pt>
                <c:pt idx="3">
                  <c:v>0.97679415954365512</c:v>
                </c:pt>
                <c:pt idx="4">
                  <c:v>0.11178978522209644</c:v>
                </c:pt>
                <c:pt idx="5">
                  <c:v>0.82382503485974845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38-4D29-BAD9-15B33B6C8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Decorrelation'!$M$298:$W$298</c:f>
              <c:numCache>
                <c:formatCode>0.0</c:formatCode>
                <c:ptCount val="11"/>
                <c:pt idx="0">
                  <c:v>3615818.7037037034</c:v>
                </c:pt>
                <c:pt idx="1">
                  <c:v>2341973.1777777784</c:v>
                </c:pt>
                <c:pt idx="2">
                  <c:v>2341536.5111111114</c:v>
                </c:pt>
                <c:pt idx="3">
                  <c:v>12903883.525925931</c:v>
                </c:pt>
                <c:pt idx="4">
                  <c:v>3585264.7296296293</c:v>
                </c:pt>
                <c:pt idx="5">
                  <c:v>15602381.351851849</c:v>
                </c:pt>
                <c:pt idx="6">
                  <c:v>2270668.0407407405</c:v>
                </c:pt>
                <c:pt idx="7">
                  <c:v>3627629.1555555575</c:v>
                </c:pt>
                <c:pt idx="8">
                  <c:v>3017595.9629629641</c:v>
                </c:pt>
                <c:pt idx="9">
                  <c:v>13055109.240740741</c:v>
                </c:pt>
                <c:pt idx="10">
                  <c:v>4628620.0740740756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2-45F9-87DD-AE3C8021A4F1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Decorrelation'!$M$297:$W$297</c:f>
              <c:numCache>
                <c:formatCode>0.0</c:formatCode>
                <c:ptCount val="11"/>
                <c:pt idx="0">
                  <c:v>8702096.1294117644</c:v>
                </c:pt>
                <c:pt idx="1">
                  <c:v>1172186.4470588239</c:v>
                </c:pt>
                <c:pt idx="2">
                  <c:v>1170771.317647059</c:v>
                </c:pt>
                <c:pt idx="3">
                  <c:v>21266016.894117642</c:v>
                </c:pt>
                <c:pt idx="4">
                  <c:v>644129.34705882357</c:v>
                </c:pt>
                <c:pt idx="5">
                  <c:v>34437049.864705876</c:v>
                </c:pt>
                <c:pt idx="6">
                  <c:v>551134.55882352951</c:v>
                </c:pt>
                <c:pt idx="7">
                  <c:v>3942186.2470588242</c:v>
                </c:pt>
                <c:pt idx="8">
                  <c:v>3068407.3529411764</c:v>
                </c:pt>
                <c:pt idx="9">
                  <c:v>21628042.135294113</c:v>
                </c:pt>
                <c:pt idx="10">
                  <c:v>599521.90588235296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E2-45F9-87DD-AE3C8021A4F1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Decorrelation'!$M$295:$W$295</c:f>
              <c:numCache>
                <c:formatCode>0.0</c:formatCode>
                <c:ptCount val="11"/>
                <c:pt idx="0">
                  <c:v>12051158.65</c:v>
                </c:pt>
                <c:pt idx="1">
                  <c:v>1836891.0999999999</c:v>
                </c:pt>
                <c:pt idx="2">
                  <c:v>1834079.425</c:v>
                </c:pt>
                <c:pt idx="3">
                  <c:v>36534889.049999997</c:v>
                </c:pt>
                <c:pt idx="4">
                  <c:v>975876</c:v>
                </c:pt>
                <c:pt idx="5">
                  <c:v>51721796.825000003</c:v>
                </c:pt>
                <c:pt idx="6">
                  <c:v>1004486.6499999999</c:v>
                </c:pt>
                <c:pt idx="7">
                  <c:v>4973948.5</c:v>
                </c:pt>
                <c:pt idx="8">
                  <c:v>3702226.5</c:v>
                </c:pt>
                <c:pt idx="9">
                  <c:v>34894441.125</c:v>
                </c:pt>
                <c:pt idx="10">
                  <c:v>861518.85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E2-45F9-87DD-AE3C8021A4F1}"/>
            </c:ext>
          </c:extLst>
        </c:ser>
        <c:ser>
          <c:idx val="2"/>
          <c:order val="3"/>
          <c:tx>
            <c:strRef>
              <c:f>'Pure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Decorrelation'!$M$294:$W$294</c:f>
              <c:numCache>
                <c:formatCode>0.0</c:formatCode>
                <c:ptCount val="11"/>
                <c:pt idx="0">
                  <c:v>12051158.65</c:v>
                </c:pt>
                <c:pt idx="1">
                  <c:v>1836891.0999999999</c:v>
                </c:pt>
                <c:pt idx="2">
                  <c:v>1834079.425</c:v>
                </c:pt>
                <c:pt idx="3">
                  <c:v>36534889.049999997</c:v>
                </c:pt>
                <c:pt idx="4">
                  <c:v>975876</c:v>
                </c:pt>
                <c:pt idx="5">
                  <c:v>51721796.825000003</c:v>
                </c:pt>
                <c:pt idx="6">
                  <c:v>1004486.6499999999</c:v>
                </c:pt>
                <c:pt idx="7">
                  <c:v>4973948.5</c:v>
                </c:pt>
                <c:pt idx="8">
                  <c:v>3702226.5</c:v>
                </c:pt>
                <c:pt idx="9">
                  <c:v>34894441.125</c:v>
                </c:pt>
                <c:pt idx="10">
                  <c:v>861518.85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E2-45F9-87DD-AE3C8021A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Decorrelation'!$Y$298:$AI$298</c:f>
              <c:numCache>
                <c:formatCode>0.0</c:formatCode>
                <c:ptCount val="11"/>
                <c:pt idx="0">
                  <c:v>2.7805499992249274</c:v>
                </c:pt>
                <c:pt idx="1">
                  <c:v>2.463350827396519</c:v>
                </c:pt>
                <c:pt idx="2">
                  <c:v>2.3729091686498442</c:v>
                </c:pt>
                <c:pt idx="3">
                  <c:v>8.2160006592547123</c:v>
                </c:pt>
                <c:pt idx="4">
                  <c:v>4.4217566811288842</c:v>
                </c:pt>
                <c:pt idx="5">
                  <c:v>8.7858985129704976</c:v>
                </c:pt>
                <c:pt idx="6">
                  <c:v>2.0720128838813654</c:v>
                </c:pt>
                <c:pt idx="7">
                  <c:v>1.3121521806189174</c:v>
                </c:pt>
                <c:pt idx="8">
                  <c:v>1.5783405434542894</c:v>
                </c:pt>
                <c:pt idx="9">
                  <c:v>4.7392716794035454</c:v>
                </c:pt>
                <c:pt idx="10">
                  <c:v>6.2887742705574174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B-4ADD-9426-B758950631D1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Decorrelation'!$Y$297:$AI$297</c:f>
              <c:numCache>
                <c:formatCode>0.0</c:formatCode>
                <c:ptCount val="11"/>
                <c:pt idx="0">
                  <c:v>6.9408636873249003</c:v>
                </c:pt>
                <c:pt idx="1">
                  <c:v>1.2998665326250964</c:v>
                </c:pt>
                <c:pt idx="2">
                  <c:v>1.2807948098668607</c:v>
                </c:pt>
                <c:pt idx="3">
                  <c:v>14.517904447294733</c:v>
                </c:pt>
                <c:pt idx="4">
                  <c:v>1.0181710666588244</c:v>
                </c:pt>
                <c:pt idx="5">
                  <c:v>19.76185681687134</c:v>
                </c:pt>
                <c:pt idx="6">
                  <c:v>0.8676370044588112</c:v>
                </c:pt>
                <c:pt idx="7">
                  <c:v>1.5150372847818825</c:v>
                </c:pt>
                <c:pt idx="8">
                  <c:v>1.5786740478323362</c:v>
                </c:pt>
                <c:pt idx="9">
                  <c:v>8.9756391325369727</c:v>
                </c:pt>
                <c:pt idx="10">
                  <c:v>1.9188278572144237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B-4ADD-9426-B758950631D1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Decorrelation'!$Y$295:$AI$295</c:f>
              <c:numCache>
                <c:formatCode>0.0</c:formatCode>
                <c:ptCount val="11"/>
                <c:pt idx="0">
                  <c:v>9.8123646752792411</c:v>
                </c:pt>
                <c:pt idx="1">
                  <c:v>1.8165568796815934</c:v>
                </c:pt>
                <c:pt idx="2">
                  <c:v>1.7599491498243875</c:v>
                </c:pt>
                <c:pt idx="3">
                  <c:v>21.677142712973726</c:v>
                </c:pt>
                <c:pt idx="4">
                  <c:v>1.2603660507949828</c:v>
                </c:pt>
                <c:pt idx="5">
                  <c:v>28.48219612124667</c:v>
                </c:pt>
                <c:pt idx="6">
                  <c:v>1.2263401821401203</c:v>
                </c:pt>
                <c:pt idx="7">
                  <c:v>2.3542910683710945</c:v>
                </c:pt>
                <c:pt idx="8">
                  <c:v>2.1017187584206112</c:v>
                </c:pt>
                <c:pt idx="9">
                  <c:v>12.621471476717854</c:v>
                </c:pt>
                <c:pt idx="10">
                  <c:v>2.3798883767929513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8B-4ADD-9426-B758950631D1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Decorrelation'!$Y$294:$AI$294</c:f>
              <c:numCache>
                <c:formatCode>0.0</c:formatCode>
                <c:ptCount val="11"/>
                <c:pt idx="0">
                  <c:v>9.8123646752792411</c:v>
                </c:pt>
                <c:pt idx="1">
                  <c:v>1.8165568796815934</c:v>
                </c:pt>
                <c:pt idx="2">
                  <c:v>1.7599491498243875</c:v>
                </c:pt>
                <c:pt idx="3">
                  <c:v>21.677142712973726</c:v>
                </c:pt>
                <c:pt idx="4">
                  <c:v>1.2603660507949828</c:v>
                </c:pt>
                <c:pt idx="5">
                  <c:v>28.48219612124667</c:v>
                </c:pt>
                <c:pt idx="6">
                  <c:v>1.2263401821401203</c:v>
                </c:pt>
                <c:pt idx="7">
                  <c:v>2.3542910683710945</c:v>
                </c:pt>
                <c:pt idx="8">
                  <c:v>2.1017187584206112</c:v>
                </c:pt>
                <c:pt idx="9">
                  <c:v>12.621471476717854</c:v>
                </c:pt>
                <c:pt idx="10">
                  <c:v>2.3798883767929513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8B-4ADD-9426-B75895063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Decorrelation'!$AK$298:$AU$298</c:f>
              <c:numCache>
                <c:formatCode>0.0</c:formatCode>
                <c:ptCount val="11"/>
                <c:pt idx="0">
                  <c:v>2.7805499992249274</c:v>
                </c:pt>
                <c:pt idx="1">
                  <c:v>0.77453753188731067</c:v>
                </c:pt>
                <c:pt idx="2">
                  <c:v>0.73608241953231679</c:v>
                </c:pt>
                <c:pt idx="3">
                  <c:v>8.2160006592547123</c:v>
                </c:pt>
                <c:pt idx="4">
                  <c:v>1.3505872883676571</c:v>
                </c:pt>
                <c:pt idx="5">
                  <c:v>8.7858985129704976</c:v>
                </c:pt>
                <c:pt idx="6">
                  <c:v>0.68583769371595071</c:v>
                </c:pt>
                <c:pt idx="7">
                  <c:v>0.66223468322617329</c:v>
                </c:pt>
                <c:pt idx="8">
                  <c:v>0.41159313643109752</c:v>
                </c:pt>
                <c:pt idx="9">
                  <c:v>4.7392716794035454</c:v>
                </c:pt>
                <c:pt idx="10">
                  <c:v>4.082536816488977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0-42AB-91A7-7A6AD5B86EE2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Decorrelation'!$AK$297:$AU$297</c:f>
              <c:numCache>
                <c:formatCode>0.0</c:formatCode>
                <c:ptCount val="11"/>
                <c:pt idx="0">
                  <c:v>6.9408636873249003</c:v>
                </c:pt>
                <c:pt idx="1">
                  <c:v>0.54263561069246324</c:v>
                </c:pt>
                <c:pt idx="2">
                  <c:v>0.52714493169743748</c:v>
                </c:pt>
                <c:pt idx="3">
                  <c:v>14.517904447294733</c:v>
                </c:pt>
                <c:pt idx="4">
                  <c:v>0.50438879748552978</c:v>
                </c:pt>
                <c:pt idx="5">
                  <c:v>19.76185681687134</c:v>
                </c:pt>
                <c:pt idx="6">
                  <c:v>0.43916388519505484</c:v>
                </c:pt>
                <c:pt idx="7">
                  <c:v>0.76415914163157783</c:v>
                </c:pt>
                <c:pt idx="8">
                  <c:v>0.38391153340001921</c:v>
                </c:pt>
                <c:pt idx="9">
                  <c:v>8.9756391325369727</c:v>
                </c:pt>
                <c:pt idx="10">
                  <c:v>0.85947615527308208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B0-42AB-91A7-7A6AD5B86EE2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Decorrelation'!$AK$295:$AU$295</c:f>
              <c:numCache>
                <c:formatCode>0.0</c:formatCode>
                <c:ptCount val="11"/>
                <c:pt idx="0">
                  <c:v>9.8123646752792411</c:v>
                </c:pt>
                <c:pt idx="1">
                  <c:v>0.71683011237910244</c:v>
                </c:pt>
                <c:pt idx="2">
                  <c:v>0.69277035431878176</c:v>
                </c:pt>
                <c:pt idx="3">
                  <c:v>21.677142712973726</c:v>
                </c:pt>
                <c:pt idx="4">
                  <c:v>0.60372585431832704</c:v>
                </c:pt>
                <c:pt idx="5">
                  <c:v>28.48219612124667</c:v>
                </c:pt>
                <c:pt idx="6">
                  <c:v>0.54910615637491</c:v>
                </c:pt>
                <c:pt idx="7">
                  <c:v>1.1878058283997233</c:v>
                </c:pt>
                <c:pt idx="8">
                  <c:v>0.43607118585787252</c:v>
                </c:pt>
                <c:pt idx="9">
                  <c:v>12.621471476717854</c:v>
                </c:pt>
                <c:pt idx="10">
                  <c:v>1.1610995992567044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B0-42AB-91A7-7A6AD5B86EE2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Decorrelation'!$AK$294:$AU$294</c:f>
              <c:numCache>
                <c:formatCode>0.0</c:formatCode>
                <c:ptCount val="11"/>
                <c:pt idx="0">
                  <c:v>9.8123646752792411</c:v>
                </c:pt>
                <c:pt idx="1">
                  <c:v>0.71683011237910244</c:v>
                </c:pt>
                <c:pt idx="2">
                  <c:v>0.69277035431878176</c:v>
                </c:pt>
                <c:pt idx="3">
                  <c:v>21.677142712973726</c:v>
                </c:pt>
                <c:pt idx="4">
                  <c:v>0.60372585431832704</c:v>
                </c:pt>
                <c:pt idx="5">
                  <c:v>28.48219612124667</c:v>
                </c:pt>
                <c:pt idx="6">
                  <c:v>0.54910615637491</c:v>
                </c:pt>
                <c:pt idx="7">
                  <c:v>1.1878058283997233</c:v>
                </c:pt>
                <c:pt idx="8">
                  <c:v>0.43607118585787252</c:v>
                </c:pt>
                <c:pt idx="9">
                  <c:v>12.621471476717854</c:v>
                </c:pt>
                <c:pt idx="10">
                  <c:v>1.1610995992567044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B0-42AB-91A7-7A6AD5B86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Decorrelation'!$M$299:$W$299</c:f>
              <c:numCache>
                <c:formatCode>0.0</c:formatCode>
                <c:ptCount val="11"/>
                <c:pt idx="0">
                  <c:v>7120232.5999999996</c:v>
                </c:pt>
                <c:pt idx="1">
                  <c:v>674831.2</c:v>
                </c:pt>
                <c:pt idx="2">
                  <c:v>674968.6</c:v>
                </c:pt>
                <c:pt idx="3">
                  <c:v>2201876</c:v>
                </c:pt>
                <c:pt idx="4">
                  <c:v>312165.09999999998</c:v>
                </c:pt>
                <c:pt idx="5">
                  <c:v>21814190.399999999</c:v>
                </c:pt>
                <c:pt idx="6">
                  <c:v>176777.9</c:v>
                </c:pt>
                <c:pt idx="7">
                  <c:v>2924101.3</c:v>
                </c:pt>
                <c:pt idx="8">
                  <c:v>2281457.7999999998</c:v>
                </c:pt>
                <c:pt idx="9">
                  <c:v>2010197.8</c:v>
                </c:pt>
                <c:pt idx="10">
                  <c:v>312386.09999999998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6-458E-8C64-7D34F9AAAB7A}"/>
            </c:ext>
          </c:extLst>
        </c:ser>
        <c:ser>
          <c:idx val="3"/>
          <c:order val="1"/>
          <c:tx>
            <c:strRef>
              <c:f>'Pure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Decorrelation'!$M$300:$W$300</c:f>
              <c:numCache>
                <c:formatCode>0.0</c:formatCode>
                <c:ptCount val="11"/>
                <c:pt idx="0">
                  <c:v>16982084.700000003</c:v>
                </c:pt>
                <c:pt idx="1">
                  <c:v>2998951</c:v>
                </c:pt>
                <c:pt idx="2">
                  <c:v>2993190.25</c:v>
                </c:pt>
                <c:pt idx="3">
                  <c:v>70867902.099999994</c:v>
                </c:pt>
                <c:pt idx="4">
                  <c:v>1639586.9</c:v>
                </c:pt>
                <c:pt idx="5">
                  <c:v>81629403.25</c:v>
                </c:pt>
                <c:pt idx="6">
                  <c:v>1832195.4</c:v>
                </c:pt>
                <c:pt idx="7">
                  <c:v>7023795.7000000002</c:v>
                </c:pt>
                <c:pt idx="8">
                  <c:v>5122995.2</c:v>
                </c:pt>
                <c:pt idx="9">
                  <c:v>67778684.450000003</c:v>
                </c:pt>
                <c:pt idx="10">
                  <c:v>1410651.6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D6-458E-8C64-7D34F9AAAB7A}"/>
            </c:ext>
          </c:extLst>
        </c:ser>
        <c:ser>
          <c:idx val="0"/>
          <c:order val="2"/>
          <c:tx>
            <c:strRef>
              <c:f>'Pure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'Pure Decorrelation'!$M$301:$W$301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D6-458E-8C64-7D34F9AAA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Decorrelation'!$Y$299:$AI$299</c:f>
              <c:numCache>
                <c:formatCode>0.0</c:formatCode>
                <c:ptCount val="11"/>
                <c:pt idx="0">
                  <c:v>5.8805291992059212</c:v>
                </c:pt>
                <c:pt idx="1">
                  <c:v>1.0007164877373727</c:v>
                </c:pt>
                <c:pt idx="2">
                  <c:v>0.95498851814190833</c:v>
                </c:pt>
                <c:pt idx="3">
                  <c:v>2.7271112059461302</c:v>
                </c:pt>
                <c:pt idx="4">
                  <c:v>0.76574905274610505</c:v>
                </c:pt>
                <c:pt idx="5">
                  <c:v>13.774465875644818</c:v>
                </c:pt>
                <c:pt idx="6">
                  <c:v>0.63155629021348436</c:v>
                </c:pt>
                <c:pt idx="7">
                  <c:v>0.66632434719067546</c:v>
                </c:pt>
                <c:pt idx="8">
                  <c:v>0.88189933985413504</c:v>
                </c:pt>
                <c:pt idx="9">
                  <c:v>3.1548355779872512</c:v>
                </c:pt>
                <c:pt idx="10">
                  <c:v>1.6340261631703474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A-4246-A5A5-5840AC7ED5E7}"/>
            </c:ext>
          </c:extLst>
        </c:ser>
        <c:ser>
          <c:idx val="3"/>
          <c:order val="1"/>
          <c:tx>
            <c:strRef>
              <c:f>'Pure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Decorrelation'!$Y$300:$AI$300</c:f>
              <c:numCache>
                <c:formatCode>0.0</c:formatCode>
                <c:ptCount val="11"/>
                <c:pt idx="0">
                  <c:v>13.744200151352562</c:v>
                </c:pt>
                <c:pt idx="1">
                  <c:v>2.6323972716258144</c:v>
                </c:pt>
                <c:pt idx="2">
                  <c:v>2.5649097815068673</c:v>
                </c:pt>
                <c:pt idx="3">
                  <c:v>40.627174220001322</c:v>
                </c:pt>
                <c:pt idx="4">
                  <c:v>1.7549830488438602</c:v>
                </c:pt>
                <c:pt idx="5">
                  <c:v>43.189926366848518</c:v>
                </c:pt>
                <c:pt idx="6">
                  <c:v>1.8211240740667565</c:v>
                </c:pt>
                <c:pt idx="7">
                  <c:v>4.0422577895515133</c:v>
                </c:pt>
                <c:pt idx="8">
                  <c:v>3.3215381769870875</c:v>
                </c:pt>
                <c:pt idx="9">
                  <c:v>22.088107375448455</c:v>
                </c:pt>
                <c:pt idx="10">
                  <c:v>3.1257505904155547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A-4246-A5A5-5840AC7ED5E7}"/>
            </c:ext>
          </c:extLst>
        </c:ser>
        <c:ser>
          <c:idx val="0"/>
          <c:order val="2"/>
          <c:tx>
            <c:strRef>
              <c:f>'Pure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Decorrelation'!$Y$301:$AI$301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EA-4246-A5A5-5840AC7ED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Decorrelation'!$AK$299:$AU$299</c:f>
              <c:numCache>
                <c:formatCode>0.0</c:formatCode>
                <c:ptCount val="11"/>
                <c:pt idx="0">
                  <c:v>5.8805291992059212</c:v>
                </c:pt>
                <c:pt idx="1">
                  <c:v>0.42898569924582264</c:v>
                </c:pt>
                <c:pt idx="2">
                  <c:v>0.40676080859266217</c:v>
                </c:pt>
                <c:pt idx="3">
                  <c:v>2.7271112059461302</c:v>
                </c:pt>
                <c:pt idx="4">
                  <c:v>0.38487846734788034</c:v>
                </c:pt>
                <c:pt idx="5">
                  <c:v>13.774465875644818</c:v>
                </c:pt>
                <c:pt idx="6">
                  <c:v>0.33743070860218721</c:v>
                </c:pt>
                <c:pt idx="7">
                  <c:v>0.34277413169329518</c:v>
                </c:pt>
                <c:pt idx="8">
                  <c:v>0.30898285808216314</c:v>
                </c:pt>
                <c:pt idx="9">
                  <c:v>3.1548355779872512</c:v>
                </c:pt>
                <c:pt idx="10">
                  <c:v>0.5735934250493302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F-415C-902E-14C7B9793CAA}"/>
            </c:ext>
          </c:extLst>
        </c:ser>
        <c:ser>
          <c:idx val="3"/>
          <c:order val="1"/>
          <c:tx>
            <c:strRef>
              <c:f>'Pure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Decorrelation'!$AK$300:$AU$300</c:f>
              <c:numCache>
                <c:formatCode>0.0</c:formatCode>
                <c:ptCount val="11"/>
                <c:pt idx="0">
                  <c:v>13.744200151352562</c:v>
                </c:pt>
                <c:pt idx="1">
                  <c:v>1.0046745255123823</c:v>
                </c:pt>
                <c:pt idx="2">
                  <c:v>0.97877990004490123</c:v>
                </c:pt>
                <c:pt idx="3">
                  <c:v>40.627174220001322</c:v>
                </c:pt>
                <c:pt idx="4">
                  <c:v>0.82257324128877363</c:v>
                </c:pt>
                <c:pt idx="5">
                  <c:v>43.189926366848518</c:v>
                </c:pt>
                <c:pt idx="6">
                  <c:v>0.76078160414763263</c:v>
                </c:pt>
                <c:pt idx="7">
                  <c:v>2.0328375251061517</c:v>
                </c:pt>
                <c:pt idx="8">
                  <c:v>0.56315951363358185</c:v>
                </c:pt>
                <c:pt idx="9">
                  <c:v>22.088107375448455</c:v>
                </c:pt>
                <c:pt idx="10">
                  <c:v>1.7486057734640783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DF-415C-902E-14C7B9793CAA}"/>
            </c:ext>
          </c:extLst>
        </c:ser>
        <c:ser>
          <c:idx val="0"/>
          <c:order val="2"/>
          <c:tx>
            <c:strRef>
              <c:f>'Pure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Decorrelation'!$AK$301:$AU$301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DF-415C-902E-14C7B9793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Decorrelation'!$M$320:$W$320</c:f>
              <c:numCache>
                <c:formatCode>0.0</c:formatCode>
                <c:ptCount val="11"/>
                <c:pt idx="0">
                  <c:v>200049.4</c:v>
                </c:pt>
                <c:pt idx="1">
                  <c:v>891256.4</c:v>
                </c:pt>
                <c:pt idx="2">
                  <c:v>891570.2</c:v>
                </c:pt>
                <c:pt idx="3">
                  <c:v>199999.4</c:v>
                </c:pt>
                <c:pt idx="4">
                  <c:v>1476420.2</c:v>
                </c:pt>
                <c:pt idx="5">
                  <c:v>2.4</c:v>
                </c:pt>
                <c:pt idx="6">
                  <c:v>994919.4</c:v>
                </c:pt>
                <c:pt idx="7">
                  <c:v>2919085.8</c:v>
                </c:pt>
                <c:pt idx="8">
                  <c:v>2337225.7999999998</c:v>
                </c:pt>
                <c:pt idx="9">
                  <c:v>275.39999999999998</c:v>
                </c:pt>
                <c:pt idx="10">
                  <c:v>711724.4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6-4663-832D-4099E941D53E}"/>
            </c:ext>
          </c:extLst>
        </c:ser>
        <c:ser>
          <c:idx val="0"/>
          <c:order val="1"/>
          <c:tx>
            <c:strRef>
              <c:f>'Pure Decorrelation'!$L$319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Decorrelation'!$M$319:$W$319</c:f>
              <c:numCache>
                <c:formatCode>0.0</c:formatCode>
                <c:ptCount val="11"/>
                <c:pt idx="0">
                  <c:v>6533491.7000000002</c:v>
                </c:pt>
                <c:pt idx="1">
                  <c:v>670340.6</c:v>
                </c:pt>
                <c:pt idx="2">
                  <c:v>670535</c:v>
                </c:pt>
                <c:pt idx="3">
                  <c:v>2232255.7999999998</c:v>
                </c:pt>
                <c:pt idx="4">
                  <c:v>311309.2</c:v>
                </c:pt>
                <c:pt idx="5">
                  <c:v>21349713.199999999</c:v>
                </c:pt>
                <c:pt idx="6">
                  <c:v>174079.8</c:v>
                </c:pt>
                <c:pt idx="7">
                  <c:v>2924194.8</c:v>
                </c:pt>
                <c:pt idx="8">
                  <c:v>2284905.1</c:v>
                </c:pt>
                <c:pt idx="9">
                  <c:v>2033017.2</c:v>
                </c:pt>
                <c:pt idx="10">
                  <c:v>316205.59999999998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76-4663-832D-4099E941D53E}"/>
            </c:ext>
          </c:extLst>
        </c:ser>
        <c:ser>
          <c:idx val="4"/>
          <c:order val="2"/>
          <c:tx>
            <c:strRef>
              <c:f>'Pure Decorrelation'!$L$317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Decorrelation'!$M$317:$W$317</c:f>
              <c:numCache>
                <c:formatCode>0.0</c:formatCode>
                <c:ptCount val="11"/>
                <c:pt idx="0">
                  <c:v>11686655.1</c:v>
                </c:pt>
                <c:pt idx="1">
                  <c:v>1793861.2</c:v>
                </c:pt>
                <c:pt idx="2">
                  <c:v>1788665.9000000001</c:v>
                </c:pt>
                <c:pt idx="3">
                  <c:v>35473328.799999997</c:v>
                </c:pt>
                <c:pt idx="4">
                  <c:v>905987.3</c:v>
                </c:pt>
                <c:pt idx="5">
                  <c:v>49794498.5</c:v>
                </c:pt>
                <c:pt idx="6">
                  <c:v>984367.4</c:v>
                </c:pt>
                <c:pt idx="7">
                  <c:v>4972458.3000000007</c:v>
                </c:pt>
                <c:pt idx="8">
                  <c:v>3700316.8000000003</c:v>
                </c:pt>
                <c:pt idx="9">
                  <c:v>33703378.799999997</c:v>
                </c:pt>
                <c:pt idx="10">
                  <c:v>792087.89999999991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76-4663-832D-4099E941D53E}"/>
            </c:ext>
          </c:extLst>
        </c:ser>
        <c:ser>
          <c:idx val="2"/>
          <c:order val="3"/>
          <c:tx>
            <c:strRef>
              <c:f>'Pure Decorrelation'!$L$316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Decorrelation'!$M$316:$W$316</c:f>
              <c:numCache>
                <c:formatCode>0.0</c:formatCode>
                <c:ptCount val="11"/>
                <c:pt idx="0">
                  <c:v>11686655.1</c:v>
                </c:pt>
                <c:pt idx="1">
                  <c:v>1793861.2</c:v>
                </c:pt>
                <c:pt idx="2">
                  <c:v>1788665.9000000001</c:v>
                </c:pt>
                <c:pt idx="3">
                  <c:v>35473328.799999997</c:v>
                </c:pt>
                <c:pt idx="4">
                  <c:v>905987.3</c:v>
                </c:pt>
                <c:pt idx="5">
                  <c:v>49794498.5</c:v>
                </c:pt>
                <c:pt idx="6">
                  <c:v>984367.4</c:v>
                </c:pt>
                <c:pt idx="7">
                  <c:v>4972458.3000000007</c:v>
                </c:pt>
                <c:pt idx="8">
                  <c:v>3700316.8000000003</c:v>
                </c:pt>
                <c:pt idx="9">
                  <c:v>33703378.799999997</c:v>
                </c:pt>
                <c:pt idx="10">
                  <c:v>792087.89999999991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76-4663-832D-4099E941D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Decorrelation'!$X$320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Decorrelation'!$Y$320:$AI$320</c:f>
              <c:numCache>
                <c:formatCode>0.0</c:formatCode>
                <c:ptCount val="11"/>
                <c:pt idx="0">
                  <c:v>0.3287163360917475</c:v>
                </c:pt>
                <c:pt idx="1">
                  <c:v>1.5107365231495349</c:v>
                </c:pt>
                <c:pt idx="2">
                  <c:v>1.4870903425151485</c:v>
                </c:pt>
                <c:pt idx="3">
                  <c:v>0.47675479639729024</c:v>
                </c:pt>
                <c:pt idx="4">
                  <c:v>2.1657061205012722</c:v>
                </c:pt>
                <c:pt idx="5">
                  <c:v>9.1702064598211994E-2</c:v>
                </c:pt>
                <c:pt idx="6">
                  <c:v>1.40862739791628</c:v>
                </c:pt>
                <c:pt idx="7">
                  <c:v>0.62254684070940125</c:v>
                </c:pt>
                <c:pt idx="8">
                  <c:v>0.86167088910588063</c:v>
                </c:pt>
                <c:pt idx="9">
                  <c:v>6.3235495996195306E-3</c:v>
                </c:pt>
                <c:pt idx="10">
                  <c:v>2.748921888420591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9-43BA-8019-D183F02CC43E}"/>
            </c:ext>
          </c:extLst>
        </c:ser>
        <c:ser>
          <c:idx val="0"/>
          <c:order val="1"/>
          <c:tx>
            <c:strRef>
              <c:f>'Pure Decorrelation'!$X$319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Decorrelation'!$Y$319:$AI$319</c:f>
              <c:numCache>
                <c:formatCode>0.0</c:formatCode>
                <c:ptCount val="11"/>
                <c:pt idx="0">
                  <c:v>4.9269410891924057</c:v>
                </c:pt>
                <c:pt idx="1">
                  <c:v>1.0115404631302227</c:v>
                </c:pt>
                <c:pt idx="2">
                  <c:v>0.95402896036976048</c:v>
                </c:pt>
                <c:pt idx="3">
                  <c:v>3.013639099401189</c:v>
                </c:pt>
                <c:pt idx="4">
                  <c:v>0.80162853179499505</c:v>
                </c:pt>
                <c:pt idx="5">
                  <c:v>13.539845528098525</c:v>
                </c:pt>
                <c:pt idx="6">
                  <c:v>0.59565033591352412</c:v>
                </c:pt>
                <c:pt idx="7">
                  <c:v>0.64369596919859762</c:v>
                </c:pt>
                <c:pt idx="8">
                  <c:v>0.8678732022526674</c:v>
                </c:pt>
                <c:pt idx="9">
                  <c:v>3.2462743399839384</c:v>
                </c:pt>
                <c:pt idx="10">
                  <c:v>1.6250121716526333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9-43BA-8019-D183F02CC43E}"/>
            </c:ext>
          </c:extLst>
        </c:ser>
        <c:ser>
          <c:idx val="4"/>
          <c:order val="2"/>
          <c:tx>
            <c:strRef>
              <c:f>'Pure Decorrelation'!$X$317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Decorrelation'!$Y$317:$AI$317</c:f>
              <c:numCache>
                <c:formatCode>0.0</c:formatCode>
                <c:ptCount val="11"/>
                <c:pt idx="0">
                  <c:v>9.2619551658921431</c:v>
                </c:pt>
                <c:pt idx="1">
                  <c:v>1.8549351014604327</c:v>
                </c:pt>
                <c:pt idx="2">
                  <c:v>1.7723391196108418</c:v>
                </c:pt>
                <c:pt idx="3">
                  <c:v>14.756662997201786</c:v>
                </c:pt>
                <c:pt idx="4">
                  <c:v>1.1891410983953392</c:v>
                </c:pt>
                <c:pt idx="5">
                  <c:v>28.222255236090859</c:v>
                </c:pt>
                <c:pt idx="6">
                  <c:v>1.2172182251175401</c:v>
                </c:pt>
                <c:pt idx="7">
                  <c:v>2.3929065000964336</c:v>
                </c:pt>
                <c:pt idx="8">
                  <c:v>2.1565962754306378</c:v>
                </c:pt>
                <c:pt idx="9">
                  <c:v>11.246995214879281</c:v>
                </c:pt>
                <c:pt idx="10">
                  <c:v>2.3192197074997241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59-43BA-8019-D183F02CC43E}"/>
            </c:ext>
          </c:extLst>
        </c:ser>
        <c:ser>
          <c:idx val="2"/>
          <c:order val="3"/>
          <c:tx>
            <c:strRef>
              <c:f>'Pure Decorrelation'!$X$316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Decorrelation'!$Y$316:$AI$316</c:f>
              <c:numCache>
                <c:formatCode>0.0</c:formatCode>
                <c:ptCount val="11"/>
                <c:pt idx="0">
                  <c:v>9.2619551658921431</c:v>
                </c:pt>
                <c:pt idx="1">
                  <c:v>1.8549351014604327</c:v>
                </c:pt>
                <c:pt idx="2">
                  <c:v>1.7723391196108418</c:v>
                </c:pt>
                <c:pt idx="3">
                  <c:v>14.756662997201786</c:v>
                </c:pt>
                <c:pt idx="4">
                  <c:v>1.1891410983953392</c:v>
                </c:pt>
                <c:pt idx="5">
                  <c:v>28.222255236090859</c:v>
                </c:pt>
                <c:pt idx="6">
                  <c:v>1.2172182251175401</c:v>
                </c:pt>
                <c:pt idx="7">
                  <c:v>2.3929065000964336</c:v>
                </c:pt>
                <c:pt idx="8">
                  <c:v>2.1565962754306378</c:v>
                </c:pt>
                <c:pt idx="9">
                  <c:v>11.246995214879281</c:v>
                </c:pt>
                <c:pt idx="10">
                  <c:v>2.3192197074997241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59-43BA-8019-D183F02CC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Decorrelation'!$AJ$320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Decorrelation'!$AK$320:$AU$320</c:f>
              <c:numCache>
                <c:formatCode>0.0</c:formatCode>
                <c:ptCount val="11"/>
                <c:pt idx="0">
                  <c:v>0.3287163360917475</c:v>
                </c:pt>
                <c:pt idx="1">
                  <c:v>0.5169386777910403</c:v>
                </c:pt>
                <c:pt idx="2">
                  <c:v>0.50013082769582984</c:v>
                </c:pt>
                <c:pt idx="3">
                  <c:v>0.47675479639729024</c:v>
                </c:pt>
                <c:pt idx="4">
                  <c:v>0.81920848849986216</c:v>
                </c:pt>
                <c:pt idx="5">
                  <c:v>9.1702064598211994E-2</c:v>
                </c:pt>
                <c:pt idx="6">
                  <c:v>0.50364856040105233</c:v>
                </c:pt>
                <c:pt idx="7">
                  <c:v>0.31827412850107062</c:v>
                </c:pt>
                <c:pt idx="8">
                  <c:v>0.31625091380556108</c:v>
                </c:pt>
                <c:pt idx="9">
                  <c:v>6.3235495996195306E-3</c:v>
                </c:pt>
                <c:pt idx="10">
                  <c:v>1.6221557009033853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8-4557-91E6-753ABBE0B61E}"/>
            </c:ext>
          </c:extLst>
        </c:ser>
        <c:ser>
          <c:idx val="0"/>
          <c:order val="1"/>
          <c:tx>
            <c:strRef>
              <c:f>'Pure Decorrelation'!$AJ$319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Decorrelation'!$AK$319:$AU$319</c:f>
              <c:numCache>
                <c:formatCode>0.0</c:formatCode>
                <c:ptCount val="11"/>
                <c:pt idx="0">
                  <c:v>4.9269410891924057</c:v>
                </c:pt>
                <c:pt idx="1">
                  <c:v>0.4425108784053009</c:v>
                </c:pt>
                <c:pt idx="2">
                  <c:v>0.41292748527484946</c:v>
                </c:pt>
                <c:pt idx="3">
                  <c:v>3.013639099401189</c:v>
                </c:pt>
                <c:pt idx="4">
                  <c:v>0.39928922800463618</c:v>
                </c:pt>
                <c:pt idx="5">
                  <c:v>13.539845528098525</c:v>
                </c:pt>
                <c:pt idx="6">
                  <c:v>0.32687446760828609</c:v>
                </c:pt>
                <c:pt idx="7">
                  <c:v>0.32583881400059905</c:v>
                </c:pt>
                <c:pt idx="8">
                  <c:v>0.30902758841402833</c:v>
                </c:pt>
                <c:pt idx="9">
                  <c:v>3.2462743399839384</c:v>
                </c:pt>
                <c:pt idx="10">
                  <c:v>0.57049584280466659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C8-4557-91E6-753ABBE0B61E}"/>
            </c:ext>
          </c:extLst>
        </c:ser>
        <c:ser>
          <c:idx val="4"/>
          <c:order val="2"/>
          <c:tx>
            <c:strRef>
              <c:f>'Pure Decorrelation'!$AJ$317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Decorrelation'!$AK$317:$AU$317</c:f>
              <c:numCache>
                <c:formatCode>0.0</c:formatCode>
                <c:ptCount val="11"/>
                <c:pt idx="0">
                  <c:v>9.2619551658921431</c:v>
                </c:pt>
                <c:pt idx="1">
                  <c:v>0.74373635679366989</c:v>
                </c:pt>
                <c:pt idx="2">
                  <c:v>0.70439649309264496</c:v>
                </c:pt>
                <c:pt idx="3">
                  <c:v>14.756662997201786</c:v>
                </c:pt>
                <c:pt idx="4">
                  <c:v>0.52531647949654148</c:v>
                </c:pt>
                <c:pt idx="5">
                  <c:v>28.222255236090859</c:v>
                </c:pt>
                <c:pt idx="6">
                  <c:v>0.54943676220136695</c:v>
                </c:pt>
                <c:pt idx="7">
                  <c:v>1.2058415141014849</c:v>
                </c:pt>
                <c:pt idx="8">
                  <c:v>0.44824837850756016</c:v>
                </c:pt>
                <c:pt idx="9">
                  <c:v>11.246995214879281</c:v>
                </c:pt>
                <c:pt idx="10">
                  <c:v>1.1264499472104943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C8-4557-91E6-753ABBE0B61E}"/>
            </c:ext>
          </c:extLst>
        </c:ser>
        <c:ser>
          <c:idx val="2"/>
          <c:order val="3"/>
          <c:tx>
            <c:strRef>
              <c:f>'Pure Decorrelation'!$AJ$316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Decorrelation'!$AK$316:$AU$316</c:f>
              <c:numCache>
                <c:formatCode>0.0</c:formatCode>
                <c:ptCount val="11"/>
                <c:pt idx="0">
                  <c:v>9.2619551658921431</c:v>
                </c:pt>
                <c:pt idx="1">
                  <c:v>0.74373635679366989</c:v>
                </c:pt>
                <c:pt idx="2">
                  <c:v>0.70439649309264496</c:v>
                </c:pt>
                <c:pt idx="3">
                  <c:v>14.756662997201786</c:v>
                </c:pt>
                <c:pt idx="4">
                  <c:v>0.52531647949654148</c:v>
                </c:pt>
                <c:pt idx="5">
                  <c:v>28.222255236090859</c:v>
                </c:pt>
                <c:pt idx="6">
                  <c:v>0.54943676220136695</c:v>
                </c:pt>
                <c:pt idx="7">
                  <c:v>1.2058415141014849</c:v>
                </c:pt>
                <c:pt idx="8">
                  <c:v>0.44824837850756016</c:v>
                </c:pt>
                <c:pt idx="9">
                  <c:v>11.246995214879281</c:v>
                </c:pt>
                <c:pt idx="10">
                  <c:v>1.1264499472104943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C8-4557-91E6-753ABBE0B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Decorrelation'!$M$321:$W$321</c:f>
              <c:numCache>
                <c:formatCode>0.0</c:formatCode>
                <c:ptCount val="11"/>
                <c:pt idx="0">
                  <c:v>7120232.5999999996</c:v>
                </c:pt>
                <c:pt idx="1">
                  <c:v>674831.2</c:v>
                </c:pt>
                <c:pt idx="2">
                  <c:v>674968.6</c:v>
                </c:pt>
                <c:pt idx="3">
                  <c:v>2201876</c:v>
                </c:pt>
                <c:pt idx="4">
                  <c:v>312165.09999999998</c:v>
                </c:pt>
                <c:pt idx="5">
                  <c:v>21814190.399999999</c:v>
                </c:pt>
                <c:pt idx="6">
                  <c:v>176777.9</c:v>
                </c:pt>
                <c:pt idx="7">
                  <c:v>2924101.3</c:v>
                </c:pt>
                <c:pt idx="8">
                  <c:v>2281457.7999999998</c:v>
                </c:pt>
                <c:pt idx="9">
                  <c:v>2010197.8</c:v>
                </c:pt>
                <c:pt idx="10">
                  <c:v>312386.09999999998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A-4241-A4A9-2133A2F62AF0}"/>
            </c:ext>
          </c:extLst>
        </c:ser>
        <c:ser>
          <c:idx val="3"/>
          <c:order val="1"/>
          <c:tx>
            <c:strRef>
              <c:f>'Pure Decorrelation'!$L$322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Decorrelation'!$M$322:$W$322</c:f>
              <c:numCache>
                <c:formatCode>0.0</c:formatCode>
                <c:ptCount val="11"/>
                <c:pt idx="0">
                  <c:v>17074219</c:v>
                </c:pt>
                <c:pt idx="1">
                  <c:v>2972879.7</c:v>
                </c:pt>
                <c:pt idx="2">
                  <c:v>2966794</c:v>
                </c:pt>
                <c:pt idx="3">
                  <c:v>71232758.599999994</c:v>
                </c:pt>
                <c:pt idx="4">
                  <c:v>1658108.9</c:v>
                </c:pt>
                <c:pt idx="5">
                  <c:v>82864403</c:v>
                </c:pt>
                <c:pt idx="6">
                  <c:v>1838216.2</c:v>
                </c:pt>
                <c:pt idx="7">
                  <c:v>7023718.7000000002</c:v>
                </c:pt>
                <c:pt idx="8">
                  <c:v>5120099.5</c:v>
                </c:pt>
                <c:pt idx="9">
                  <c:v>68255041.300000012</c:v>
                </c:pt>
                <c:pt idx="10">
                  <c:v>1433269.2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9A-4241-A4A9-2133A2F62AF0}"/>
            </c:ext>
          </c:extLst>
        </c:ser>
        <c:ser>
          <c:idx val="0"/>
          <c:order val="2"/>
          <c:tx>
            <c:strRef>
              <c:f>'Pure Decorrelation'!$L$323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9A-4241-A4A9-2133A2F62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Decorrelation'!$Y$321:$AI$321</c:f>
              <c:numCache>
                <c:formatCode>0.0</c:formatCode>
                <c:ptCount val="11"/>
                <c:pt idx="0">
                  <c:v>5.8805291992059212</c:v>
                </c:pt>
                <c:pt idx="1">
                  <c:v>1.0007164877373727</c:v>
                </c:pt>
                <c:pt idx="2">
                  <c:v>0.95498851814190833</c:v>
                </c:pt>
                <c:pt idx="3">
                  <c:v>2.7271112059461302</c:v>
                </c:pt>
                <c:pt idx="4">
                  <c:v>0.76574905274610505</c:v>
                </c:pt>
                <c:pt idx="5">
                  <c:v>13.774465875644818</c:v>
                </c:pt>
                <c:pt idx="6">
                  <c:v>0.63155629021348436</c:v>
                </c:pt>
                <c:pt idx="7">
                  <c:v>0.66632434719067546</c:v>
                </c:pt>
                <c:pt idx="8">
                  <c:v>0.88189933985413504</c:v>
                </c:pt>
                <c:pt idx="9">
                  <c:v>3.1548355779872512</c:v>
                </c:pt>
                <c:pt idx="10">
                  <c:v>1.6340261631703474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4-4530-A0BD-CD068AFC830F}"/>
            </c:ext>
          </c:extLst>
        </c:ser>
        <c:ser>
          <c:idx val="3"/>
          <c:order val="1"/>
          <c:tx>
            <c:strRef>
              <c:f>'Pure Decorrelation'!$X$322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Decorrelation'!$Y$322:$AI$322</c:f>
              <c:numCache>
                <c:formatCode>0.0</c:formatCode>
                <c:ptCount val="11"/>
                <c:pt idx="0">
                  <c:v>14.063870613207111</c:v>
                </c:pt>
                <c:pt idx="1">
                  <c:v>2.4846237341407686</c:v>
                </c:pt>
                <c:pt idx="2">
                  <c:v>2.4729665326012764</c:v>
                </c:pt>
                <c:pt idx="3">
                  <c:v>40.42176802870236</c:v>
                </c:pt>
                <c:pt idx="4">
                  <c:v>1.7323460548068395</c:v>
                </c:pt>
                <c:pt idx="5">
                  <c:v>43.782439104700458</c:v>
                </c:pt>
                <c:pt idx="6">
                  <c:v>1.82947816203814</c:v>
                </c:pt>
                <c:pt idx="7">
                  <c:v>4.0378636982233731</c:v>
                </c:pt>
                <c:pt idx="8">
                  <c:v>3.3227357498952186</c:v>
                </c:pt>
                <c:pt idx="9">
                  <c:v>22.031923764507518</c:v>
                </c:pt>
                <c:pt idx="10">
                  <c:v>3.1438992477313148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04-4530-A0BD-CD068AFC830F}"/>
            </c:ext>
          </c:extLst>
        </c:ser>
        <c:ser>
          <c:idx val="0"/>
          <c:order val="2"/>
          <c:tx>
            <c:strRef>
              <c:f>'Pure Decorrelation'!$X$323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04-4530-A0BD-CD068AFC8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Decorrelation'!$AK$321:$AU$321</c:f>
              <c:numCache>
                <c:formatCode>0.0</c:formatCode>
                <c:ptCount val="11"/>
                <c:pt idx="0">
                  <c:v>5.8805291992059212</c:v>
                </c:pt>
                <c:pt idx="1">
                  <c:v>0.42898569924582264</c:v>
                </c:pt>
                <c:pt idx="2">
                  <c:v>0.40676080859266217</c:v>
                </c:pt>
                <c:pt idx="3">
                  <c:v>2.7271112059461302</c:v>
                </c:pt>
                <c:pt idx="4">
                  <c:v>0.38487846734788034</c:v>
                </c:pt>
                <c:pt idx="5">
                  <c:v>13.774465875644818</c:v>
                </c:pt>
                <c:pt idx="6">
                  <c:v>0.33743070860218721</c:v>
                </c:pt>
                <c:pt idx="7">
                  <c:v>0.34277413169329518</c:v>
                </c:pt>
                <c:pt idx="8">
                  <c:v>0.30898285808216314</c:v>
                </c:pt>
                <c:pt idx="9">
                  <c:v>3.1548355779872512</c:v>
                </c:pt>
                <c:pt idx="10">
                  <c:v>0.5735934250493302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A-4348-BFD6-05EDFD0A3979}"/>
            </c:ext>
          </c:extLst>
        </c:ser>
        <c:ser>
          <c:idx val="3"/>
          <c:order val="1"/>
          <c:tx>
            <c:strRef>
              <c:f>'Pure Decorrelation'!$AJ$322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Decorrelation'!$AK$322:$AU$322</c:f>
              <c:numCache>
                <c:formatCode>0.0</c:formatCode>
                <c:ptCount val="11"/>
                <c:pt idx="0">
                  <c:v>14.063870613207111</c:v>
                </c:pt>
                <c:pt idx="1">
                  <c:v>0.9475692999141756</c:v>
                </c:pt>
                <c:pt idx="2">
                  <c:v>0.94221995089901611</c:v>
                </c:pt>
                <c:pt idx="3">
                  <c:v>40.42176802870236</c:v>
                </c:pt>
                <c:pt idx="4">
                  <c:v>0.8256060068903025</c:v>
                </c:pt>
                <c:pt idx="5">
                  <c:v>43.782439104700458</c:v>
                </c:pt>
                <c:pt idx="6">
                  <c:v>0.74788934110547411</c:v>
                </c:pt>
                <c:pt idx="7">
                  <c:v>2.0314721569186074</c:v>
                </c:pt>
                <c:pt idx="8">
                  <c:v>0.56309447019011716</c:v>
                </c:pt>
                <c:pt idx="9">
                  <c:v>22.031923764507518</c:v>
                </c:pt>
                <c:pt idx="10">
                  <c:v>1.7593437012110376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4A-4348-BFD6-05EDFD0A3979}"/>
            </c:ext>
          </c:extLst>
        </c:ser>
        <c:ser>
          <c:idx val="0"/>
          <c:order val="2"/>
          <c:tx>
            <c:strRef>
              <c:f>'Pure Decorrelation'!$AJ$323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4A-4348-BFD6-05EDFD0A3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Decorrelation'!$N$955:$S$955</c:f>
              <c:numCache>
                <c:formatCode>0%</c:formatCode>
                <c:ptCount val="6"/>
                <c:pt idx="0">
                  <c:v>-7.9751492024937969</c:v>
                </c:pt>
                <c:pt idx="1">
                  <c:v>-7.9775594516057469</c:v>
                </c:pt>
                <c:pt idx="2">
                  <c:v>-15.364249016968449</c:v>
                </c:pt>
                <c:pt idx="3">
                  <c:v>-8.8595152594241906</c:v>
                </c:pt>
                <c:pt idx="4">
                  <c:v>-7.951653140763244</c:v>
                </c:pt>
                <c:pt idx="5">
                  <c:v>-20.718176364062998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1-48C3-B4E7-19F54805B720}"/>
            </c:ext>
          </c:extLst>
        </c:ser>
        <c:ser>
          <c:idx val="2"/>
          <c:order val="1"/>
          <c:tx>
            <c:strRef>
              <c:f>'Pure Decorrelation'!$M$954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Decorrelation'!$N$954:$S$954</c:f>
              <c:numCache>
                <c:formatCode>0%</c:formatCode>
                <c:ptCount val="6"/>
                <c:pt idx="0">
                  <c:v>0.88188762192849779</c:v>
                </c:pt>
                <c:pt idx="1">
                  <c:v>0.8819782885767613</c:v>
                </c:pt>
                <c:pt idx="2">
                  <c:v>0.93376610863692577</c:v>
                </c:pt>
                <c:pt idx="3">
                  <c:v>0.95491611790450315</c:v>
                </c:pt>
                <c:pt idx="4">
                  <c:v>0.6138522730200775</c:v>
                </c:pt>
                <c:pt idx="5">
                  <c:v>0.93502164889555905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A1-48C3-B4E7-19F54805B720}"/>
            </c:ext>
          </c:extLst>
        </c:ser>
        <c:ser>
          <c:idx val="3"/>
          <c:order val="2"/>
          <c:tx>
            <c:strRef>
              <c:f>'Pure Decorrelation'!$M$952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Decorrelation'!$N$952:$S$952</c:f>
              <c:numCache>
                <c:formatCode>0%</c:formatCode>
                <c:ptCount val="6"/>
                <c:pt idx="0">
                  <c:v>0.86385112435718503</c:v>
                </c:pt>
                <c:pt idx="1">
                  <c:v>0.86401636023753925</c:v>
                </c:pt>
                <c:pt idx="2">
                  <c:v>0.92955317416117733</c:v>
                </c:pt>
                <c:pt idx="3">
                  <c:v>0.93338783411952608</c:v>
                </c:pt>
                <c:pt idx="4">
                  <c:v>0.68748981954854294</c:v>
                </c:pt>
                <c:pt idx="5">
                  <c:v>0.93637709780527245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A1-48C3-B4E7-19F54805B720}"/>
            </c:ext>
          </c:extLst>
        </c:ser>
        <c:ser>
          <c:idx val="1"/>
          <c:order val="3"/>
          <c:tx>
            <c:strRef>
              <c:f>'Pure Decorrelation'!$M$951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Decorrelation'!$N$951:$S$951</c:f>
              <c:numCache>
                <c:formatCode>0%</c:formatCode>
                <c:ptCount val="6"/>
                <c:pt idx="0">
                  <c:v>0.86385112435718503</c:v>
                </c:pt>
                <c:pt idx="1">
                  <c:v>0.86401636023753925</c:v>
                </c:pt>
                <c:pt idx="2">
                  <c:v>0.92955317416117733</c:v>
                </c:pt>
                <c:pt idx="3">
                  <c:v>0.93338783411952608</c:v>
                </c:pt>
                <c:pt idx="4">
                  <c:v>0.68748981954854294</c:v>
                </c:pt>
                <c:pt idx="5">
                  <c:v>0.93637709780527245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A1-48C3-B4E7-19F54805B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Decorrelation'!$V$955:$AA$955</c:f>
              <c:numCache>
                <c:formatCode>0%</c:formatCode>
                <c:ptCount val="6"/>
                <c:pt idx="0">
                  <c:v>-4.7430086515391743</c:v>
                </c:pt>
                <c:pt idx="1">
                  <c:v>-4.5707217599060517</c:v>
                </c:pt>
                <c:pt idx="2">
                  <c:v>-10.80681461467899</c:v>
                </c:pt>
                <c:pt idx="3">
                  <c:v>-4.0971115951108077</c:v>
                </c:pt>
                <c:pt idx="4">
                  <c:v>-1.7264779819100355</c:v>
                </c:pt>
                <c:pt idx="5">
                  <c:v>-15.446275414132852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E-449D-961C-E5A7206F16A1}"/>
            </c:ext>
          </c:extLst>
        </c:ser>
        <c:ser>
          <c:idx val="2"/>
          <c:order val="1"/>
          <c:tx>
            <c:strRef>
              <c:f>'Pure Decorrelation'!$U$954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Decorrelation'!$V$954:$AA$954</c:f>
              <c:numCache>
                <c:formatCode>0%</c:formatCode>
                <c:ptCount val="6"/>
                <c:pt idx="0">
                  <c:v>0.80837963581594452</c:v>
                </c:pt>
                <c:pt idx="1">
                  <c:v>0.8122966604324523</c:v>
                </c:pt>
                <c:pt idx="2">
                  <c:v>0.8357305872201154</c:v>
                </c:pt>
                <c:pt idx="3">
                  <c:v>0.8707039623071039</c:v>
                </c:pt>
                <c:pt idx="4">
                  <c:v>0.76589134863701047</c:v>
                </c:pt>
                <c:pt idx="5">
                  <c:v>0.68429032824265956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5E-449D-961C-E5A7206F16A1}"/>
            </c:ext>
          </c:extLst>
        </c:ser>
        <c:ser>
          <c:idx val="3"/>
          <c:order val="2"/>
          <c:tx>
            <c:strRef>
              <c:f>'Pure Decorrelation'!$U$952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Decorrelation'!$V$952:$AA$952</c:f>
              <c:numCache>
                <c:formatCode>0%</c:formatCode>
                <c:ptCount val="6"/>
                <c:pt idx="0">
                  <c:v>0.81825112854738524</c:v>
                </c:pt>
                <c:pt idx="1">
                  <c:v>0.82387220986869936</c:v>
                </c:pt>
                <c:pt idx="2">
                  <c:v>0.86864178859511176</c:v>
                </c:pt>
                <c:pt idx="3">
                  <c:v>0.87584871761882055</c:v>
                </c:pt>
                <c:pt idx="4">
                  <c:v>0.79813176905760697</c:v>
                </c:pt>
                <c:pt idx="5">
                  <c:v>0.7371471491870496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5E-449D-961C-E5A7206F16A1}"/>
            </c:ext>
          </c:extLst>
        </c:ser>
        <c:ser>
          <c:idx val="1"/>
          <c:order val="3"/>
          <c:tx>
            <c:strRef>
              <c:f>'Pure Decorrelation'!$U$951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Decorrelation'!$V$951:$AA$951</c:f>
              <c:numCache>
                <c:formatCode>0%</c:formatCode>
                <c:ptCount val="6"/>
                <c:pt idx="0">
                  <c:v>0.81825112854738524</c:v>
                </c:pt>
                <c:pt idx="1">
                  <c:v>0.82387220986869936</c:v>
                </c:pt>
                <c:pt idx="2">
                  <c:v>0.86864178859511176</c:v>
                </c:pt>
                <c:pt idx="3">
                  <c:v>0.87584871761882055</c:v>
                </c:pt>
                <c:pt idx="4">
                  <c:v>0.79813176905760697</c:v>
                </c:pt>
                <c:pt idx="5">
                  <c:v>0.7371471491870496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5E-449D-961C-E5A7206F1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Decorrelation'!$N$956:$S$956</c:f>
              <c:numCache>
                <c:formatCode>0%</c:formatCode>
                <c:ptCount val="6"/>
                <c:pt idx="0">
                  <c:v>0.90475069252258322</c:v>
                </c:pt>
                <c:pt idx="1">
                  <c:v>0.90473069527054828</c:v>
                </c:pt>
                <c:pt idx="2">
                  <c:v>0.95590875333185299</c:v>
                </c:pt>
                <c:pt idx="3">
                  <c:v>0.97500821660882808</c:v>
                </c:pt>
                <c:pt idx="4">
                  <c:v>0.6777978626984249</c:v>
                </c:pt>
                <c:pt idx="5">
                  <c:v>0.95592629558604558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4-42E6-951F-9C174BDD8C0E}"/>
            </c:ext>
          </c:extLst>
        </c:ser>
        <c:ser>
          <c:idx val="0"/>
          <c:order val="1"/>
          <c:tx>
            <c:strRef>
              <c:f>'Pure Decorrelation'!$M$957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Decorrelation'!$N$957:$S$957</c:f>
              <c:numCache>
                <c:formatCode>0%</c:formatCode>
                <c:ptCount val="6"/>
                <c:pt idx="0">
                  <c:v>0.82295155619178706</c:v>
                </c:pt>
                <c:pt idx="1">
                  <c:v>0.82330202520453044</c:v>
                </c:pt>
                <c:pt idx="2">
                  <c:v>0.90319759499050156</c:v>
                </c:pt>
                <c:pt idx="3">
                  <c:v>0.89176745163022386</c:v>
                </c:pt>
                <c:pt idx="4">
                  <c:v>0.69718177639866108</c:v>
                </c:pt>
                <c:pt idx="5">
                  <c:v>0.91682790002449932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B4-42E6-951F-9C174BDD8C0E}"/>
            </c:ext>
          </c:extLst>
        </c:ser>
        <c:ser>
          <c:idx val="2"/>
          <c:order val="2"/>
          <c:tx>
            <c:strRef>
              <c:f>'Pure Decorrelation'!$M$958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Decorrelation'!$N$958:$S$958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B4-42E6-951F-9C174BDD8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Decorrelation'!$V$956:$AA$956</c:f>
              <c:numCache>
                <c:formatCode>0%</c:formatCode>
                <c:ptCount val="6"/>
                <c:pt idx="0">
                  <c:v>0.82963789591809056</c:v>
                </c:pt>
                <c:pt idx="1">
                  <c:v>0.83649563976520147</c:v>
                </c:pt>
                <c:pt idx="2">
                  <c:v>0.86581366954128292</c:v>
                </c:pt>
                <c:pt idx="3">
                  <c:v>0.88835405198093087</c:v>
                </c:pt>
                <c:pt idx="4">
                  <c:v>0.84443690259454407</c:v>
                </c:pt>
                <c:pt idx="5">
                  <c:v>0.70670561522100495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3-48B8-91A7-39823ED1C84D}"/>
            </c:ext>
          </c:extLst>
        </c:ser>
        <c:ser>
          <c:idx val="0"/>
          <c:order val="1"/>
          <c:tx>
            <c:strRef>
              <c:f>'Pure Decorrelation'!$U$957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Decorrelation'!$V$957:$AA$957</c:f>
              <c:numCache>
                <c:formatCode>0%</c:formatCode>
                <c:ptCount val="6"/>
                <c:pt idx="0">
                  <c:v>0.80686436117667992</c:v>
                </c:pt>
                <c:pt idx="1">
                  <c:v>0.81124877997219702</c:v>
                </c:pt>
                <c:pt idx="2">
                  <c:v>0.87146990764894072</c:v>
                </c:pt>
                <c:pt idx="3">
                  <c:v>0.86334338325671034</c:v>
                </c:pt>
                <c:pt idx="4">
                  <c:v>0.75182663552066975</c:v>
                </c:pt>
                <c:pt idx="5">
                  <c:v>0.76758868315309425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83-48B8-91A7-39823ED1C84D}"/>
            </c:ext>
          </c:extLst>
        </c:ser>
        <c:ser>
          <c:idx val="2"/>
          <c:order val="2"/>
          <c:tx>
            <c:strRef>
              <c:f>'Pure Decorrelation'!$U$958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Decorrelation'!$V$958:$AA$958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83-48B8-91A7-39823ED1C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Decorrelation'!$M$3:$M$290</c:f>
              <c:numCache>
                <c:formatCode>General</c:formatCode>
                <c:ptCount val="288"/>
                <c:pt idx="0">
                  <c:v>6472497.2000000002</c:v>
                </c:pt>
                <c:pt idx="1">
                  <c:v>200022.6</c:v>
                </c:pt>
                <c:pt idx="2">
                  <c:v>200028.6</c:v>
                </c:pt>
                <c:pt idx="3">
                  <c:v>6241646.2000000002</c:v>
                </c:pt>
                <c:pt idx="4">
                  <c:v>6472497.2000000002</c:v>
                </c:pt>
                <c:pt idx="5">
                  <c:v>200022.6</c:v>
                </c:pt>
                <c:pt idx="6">
                  <c:v>200028.6</c:v>
                </c:pt>
                <c:pt idx="7">
                  <c:v>6241646.2000000002</c:v>
                </c:pt>
                <c:pt idx="8">
                  <c:v>6472497.2000000002</c:v>
                </c:pt>
                <c:pt idx="9">
                  <c:v>200022.6</c:v>
                </c:pt>
                <c:pt idx="10">
                  <c:v>200028.6</c:v>
                </c:pt>
                <c:pt idx="11">
                  <c:v>6241646.2000000002</c:v>
                </c:pt>
                <c:pt idx="12">
                  <c:v>6472497.2000000002</c:v>
                </c:pt>
                <c:pt idx="13">
                  <c:v>200022.6</c:v>
                </c:pt>
                <c:pt idx="14">
                  <c:v>200028.6</c:v>
                </c:pt>
                <c:pt idx="15">
                  <c:v>6241646.2000000002</c:v>
                </c:pt>
                <c:pt idx="16">
                  <c:v>7645979</c:v>
                </c:pt>
                <c:pt idx="17">
                  <c:v>200029.8</c:v>
                </c:pt>
                <c:pt idx="18">
                  <c:v>200023.8</c:v>
                </c:pt>
                <c:pt idx="19">
                  <c:v>6594486.2000000002</c:v>
                </c:pt>
                <c:pt idx="20">
                  <c:v>7645979</c:v>
                </c:pt>
                <c:pt idx="21">
                  <c:v>200029.8</c:v>
                </c:pt>
                <c:pt idx="22">
                  <c:v>200023.8</c:v>
                </c:pt>
                <c:pt idx="23">
                  <c:v>6594486.2000000002</c:v>
                </c:pt>
                <c:pt idx="24">
                  <c:v>7645979</c:v>
                </c:pt>
                <c:pt idx="25">
                  <c:v>200029.8</c:v>
                </c:pt>
                <c:pt idx="26">
                  <c:v>200023.8</c:v>
                </c:pt>
                <c:pt idx="27">
                  <c:v>6594486.2000000002</c:v>
                </c:pt>
                <c:pt idx="28">
                  <c:v>7645979</c:v>
                </c:pt>
                <c:pt idx="29">
                  <c:v>200029.8</c:v>
                </c:pt>
                <c:pt idx="30">
                  <c:v>200023.8</c:v>
                </c:pt>
                <c:pt idx="31">
                  <c:v>6594486.2000000002</c:v>
                </c:pt>
                <c:pt idx="32">
                  <c:v>18052569.600000001</c:v>
                </c:pt>
                <c:pt idx="33">
                  <c:v>17982606.199999999</c:v>
                </c:pt>
                <c:pt idx="34">
                  <c:v>200060.4</c:v>
                </c:pt>
                <c:pt idx="35">
                  <c:v>6205822</c:v>
                </c:pt>
                <c:pt idx="36">
                  <c:v>5432998</c:v>
                </c:pt>
                <c:pt idx="37">
                  <c:v>200058.6</c:v>
                </c:pt>
                <c:pt idx="38">
                  <c:v>15727331.199999999</c:v>
                </c:pt>
                <c:pt idx="39">
                  <c:v>16165831.800000001</c:v>
                </c:pt>
                <c:pt idx="40">
                  <c:v>18052569.600000001</c:v>
                </c:pt>
                <c:pt idx="41">
                  <c:v>17982606.199999999</c:v>
                </c:pt>
                <c:pt idx="42">
                  <c:v>200060.4</c:v>
                </c:pt>
                <c:pt idx="43">
                  <c:v>6205822</c:v>
                </c:pt>
                <c:pt idx="44">
                  <c:v>5432998</c:v>
                </c:pt>
                <c:pt idx="45">
                  <c:v>200058.6</c:v>
                </c:pt>
                <c:pt idx="46">
                  <c:v>15727331.199999999</c:v>
                </c:pt>
                <c:pt idx="47">
                  <c:v>16165831.800000001</c:v>
                </c:pt>
                <c:pt idx="48">
                  <c:v>18052569.600000001</c:v>
                </c:pt>
                <c:pt idx="49">
                  <c:v>17982606.199999999</c:v>
                </c:pt>
                <c:pt idx="50">
                  <c:v>200060.4</c:v>
                </c:pt>
                <c:pt idx="51">
                  <c:v>6205822</c:v>
                </c:pt>
                <c:pt idx="52">
                  <c:v>5432998</c:v>
                </c:pt>
                <c:pt idx="53">
                  <c:v>200058.6</c:v>
                </c:pt>
                <c:pt idx="54">
                  <c:v>15727331.199999999</c:v>
                </c:pt>
                <c:pt idx="55">
                  <c:v>16165831.800000001</c:v>
                </c:pt>
                <c:pt idx="56">
                  <c:v>18052569.600000001</c:v>
                </c:pt>
                <c:pt idx="57">
                  <c:v>17982606.199999999</c:v>
                </c:pt>
                <c:pt idx="58">
                  <c:v>200060.4</c:v>
                </c:pt>
                <c:pt idx="59">
                  <c:v>6205822</c:v>
                </c:pt>
                <c:pt idx="60">
                  <c:v>5432998</c:v>
                </c:pt>
                <c:pt idx="61">
                  <c:v>200058.6</c:v>
                </c:pt>
                <c:pt idx="62">
                  <c:v>15727331.199999999</c:v>
                </c:pt>
                <c:pt idx="63">
                  <c:v>16165831.800000001</c:v>
                </c:pt>
                <c:pt idx="64">
                  <c:v>6777640.7999999998</c:v>
                </c:pt>
                <c:pt idx="65">
                  <c:v>200030.2</c:v>
                </c:pt>
                <c:pt idx="66">
                  <c:v>200032.2</c:v>
                </c:pt>
                <c:pt idx="67">
                  <c:v>6093033.2000000002</c:v>
                </c:pt>
                <c:pt idx="68">
                  <c:v>6777640.7999999998</c:v>
                </c:pt>
                <c:pt idx="69">
                  <c:v>200030.2</c:v>
                </c:pt>
                <c:pt idx="70">
                  <c:v>200032.2</c:v>
                </c:pt>
                <c:pt idx="71">
                  <c:v>6093033.2000000002</c:v>
                </c:pt>
                <c:pt idx="72">
                  <c:v>3883662</c:v>
                </c:pt>
                <c:pt idx="73">
                  <c:v>200044.6</c:v>
                </c:pt>
                <c:pt idx="74">
                  <c:v>200041</c:v>
                </c:pt>
                <c:pt idx="75">
                  <c:v>4269769.2</c:v>
                </c:pt>
                <c:pt idx="76">
                  <c:v>3883662</c:v>
                </c:pt>
                <c:pt idx="77">
                  <c:v>200044.6</c:v>
                </c:pt>
                <c:pt idx="78">
                  <c:v>200041</c:v>
                </c:pt>
                <c:pt idx="79">
                  <c:v>4269769.2</c:v>
                </c:pt>
                <c:pt idx="80">
                  <c:v>200043</c:v>
                </c:pt>
                <c:pt idx="81">
                  <c:v>4125870.8</c:v>
                </c:pt>
                <c:pt idx="82">
                  <c:v>3768540.4</c:v>
                </c:pt>
                <c:pt idx="83">
                  <c:v>200049.4</c:v>
                </c:pt>
                <c:pt idx="84">
                  <c:v>200043</c:v>
                </c:pt>
                <c:pt idx="85">
                  <c:v>4125870.8</c:v>
                </c:pt>
                <c:pt idx="86">
                  <c:v>3768540.4</c:v>
                </c:pt>
                <c:pt idx="87">
                  <c:v>200049.4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99-40A5-84CA-EDC83D0493BD}"/>
            </c:ext>
          </c:extLst>
        </c:ser>
        <c:ser>
          <c:idx val="2"/>
          <c:order val="1"/>
          <c:tx>
            <c:strRef>
              <c:f>'Pure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Decorrelation'!$P$3:$P$290</c:f>
              <c:numCache>
                <c:formatCode>General</c:formatCode>
                <c:ptCount val="288"/>
                <c:pt idx="0">
                  <c:v>2003733</c:v>
                </c:pt>
                <c:pt idx="1">
                  <c:v>199999</c:v>
                </c:pt>
                <c:pt idx="2">
                  <c:v>199999</c:v>
                </c:pt>
                <c:pt idx="3">
                  <c:v>1951224.2</c:v>
                </c:pt>
                <c:pt idx="4">
                  <c:v>2003733</c:v>
                </c:pt>
                <c:pt idx="5">
                  <c:v>199999</c:v>
                </c:pt>
                <c:pt idx="6">
                  <c:v>199999</c:v>
                </c:pt>
                <c:pt idx="7">
                  <c:v>1951224.2</c:v>
                </c:pt>
                <c:pt idx="8">
                  <c:v>2003733</c:v>
                </c:pt>
                <c:pt idx="9">
                  <c:v>199999</c:v>
                </c:pt>
                <c:pt idx="10">
                  <c:v>199999</c:v>
                </c:pt>
                <c:pt idx="11">
                  <c:v>1951224.2</c:v>
                </c:pt>
                <c:pt idx="12">
                  <c:v>2003733</c:v>
                </c:pt>
                <c:pt idx="13">
                  <c:v>199999</c:v>
                </c:pt>
                <c:pt idx="14">
                  <c:v>199999</c:v>
                </c:pt>
                <c:pt idx="15">
                  <c:v>1951224.2</c:v>
                </c:pt>
                <c:pt idx="16">
                  <c:v>2251794</c:v>
                </c:pt>
                <c:pt idx="17">
                  <c:v>199999</c:v>
                </c:pt>
                <c:pt idx="18">
                  <c:v>199999</c:v>
                </c:pt>
                <c:pt idx="19">
                  <c:v>2151958</c:v>
                </c:pt>
                <c:pt idx="20">
                  <c:v>2251794</c:v>
                </c:pt>
                <c:pt idx="21">
                  <c:v>199999</c:v>
                </c:pt>
                <c:pt idx="22">
                  <c:v>199999</c:v>
                </c:pt>
                <c:pt idx="23">
                  <c:v>2151958</c:v>
                </c:pt>
                <c:pt idx="24">
                  <c:v>2251794</c:v>
                </c:pt>
                <c:pt idx="25">
                  <c:v>199999</c:v>
                </c:pt>
                <c:pt idx="26">
                  <c:v>199999</c:v>
                </c:pt>
                <c:pt idx="27">
                  <c:v>2151958</c:v>
                </c:pt>
                <c:pt idx="28">
                  <c:v>2251794</c:v>
                </c:pt>
                <c:pt idx="29">
                  <c:v>199999</c:v>
                </c:pt>
                <c:pt idx="30">
                  <c:v>199999</c:v>
                </c:pt>
                <c:pt idx="31">
                  <c:v>2151958</c:v>
                </c:pt>
                <c:pt idx="32">
                  <c:v>72311227.599999994</c:v>
                </c:pt>
                <c:pt idx="33">
                  <c:v>72290236.200000003</c:v>
                </c:pt>
                <c:pt idx="34">
                  <c:v>200000.2</c:v>
                </c:pt>
                <c:pt idx="35">
                  <c:v>27026234.800000001</c:v>
                </c:pt>
                <c:pt idx="36">
                  <c:v>28997134</c:v>
                </c:pt>
                <c:pt idx="37">
                  <c:v>199999</c:v>
                </c:pt>
                <c:pt idx="38">
                  <c:v>68694863.599999994</c:v>
                </c:pt>
                <c:pt idx="39">
                  <c:v>70175281</c:v>
                </c:pt>
                <c:pt idx="40">
                  <c:v>72311227.599999994</c:v>
                </c:pt>
                <c:pt idx="41">
                  <c:v>72290236.200000003</c:v>
                </c:pt>
                <c:pt idx="42">
                  <c:v>200000.2</c:v>
                </c:pt>
                <c:pt idx="43">
                  <c:v>27026234.800000001</c:v>
                </c:pt>
                <c:pt idx="44">
                  <c:v>28997134</c:v>
                </c:pt>
                <c:pt idx="45">
                  <c:v>199999</c:v>
                </c:pt>
                <c:pt idx="46">
                  <c:v>68694863.599999994</c:v>
                </c:pt>
                <c:pt idx="47">
                  <c:v>70175281</c:v>
                </c:pt>
                <c:pt idx="48">
                  <c:v>72311227.599999994</c:v>
                </c:pt>
                <c:pt idx="49">
                  <c:v>72290236.200000003</c:v>
                </c:pt>
                <c:pt idx="50">
                  <c:v>200000.2</c:v>
                </c:pt>
                <c:pt idx="51">
                  <c:v>27026234.800000001</c:v>
                </c:pt>
                <c:pt idx="52">
                  <c:v>28997134</c:v>
                </c:pt>
                <c:pt idx="53">
                  <c:v>199999</c:v>
                </c:pt>
                <c:pt idx="54">
                  <c:v>68694863.599999994</c:v>
                </c:pt>
                <c:pt idx="55">
                  <c:v>70175281</c:v>
                </c:pt>
                <c:pt idx="56">
                  <c:v>72311227.599999994</c:v>
                </c:pt>
                <c:pt idx="57">
                  <c:v>72290236.200000003</c:v>
                </c:pt>
                <c:pt idx="58">
                  <c:v>200000.2</c:v>
                </c:pt>
                <c:pt idx="59">
                  <c:v>27026234.800000001</c:v>
                </c:pt>
                <c:pt idx="60">
                  <c:v>28997134</c:v>
                </c:pt>
                <c:pt idx="61">
                  <c:v>199999</c:v>
                </c:pt>
                <c:pt idx="62">
                  <c:v>68694863.599999994</c:v>
                </c:pt>
                <c:pt idx="63">
                  <c:v>70175281</c:v>
                </c:pt>
                <c:pt idx="64">
                  <c:v>2558766</c:v>
                </c:pt>
                <c:pt idx="65">
                  <c:v>199999.2</c:v>
                </c:pt>
                <c:pt idx="66">
                  <c:v>199999</c:v>
                </c:pt>
                <c:pt idx="67">
                  <c:v>2212717.6</c:v>
                </c:pt>
                <c:pt idx="68">
                  <c:v>2558766</c:v>
                </c:pt>
                <c:pt idx="69">
                  <c:v>199999.2</c:v>
                </c:pt>
                <c:pt idx="70">
                  <c:v>199999</c:v>
                </c:pt>
                <c:pt idx="71">
                  <c:v>2212717.6</c:v>
                </c:pt>
                <c:pt idx="72">
                  <c:v>1853053.6</c:v>
                </c:pt>
                <c:pt idx="73">
                  <c:v>199999</c:v>
                </c:pt>
                <c:pt idx="74">
                  <c:v>200000</c:v>
                </c:pt>
                <c:pt idx="75">
                  <c:v>1387046.6</c:v>
                </c:pt>
                <c:pt idx="76">
                  <c:v>1853053.6</c:v>
                </c:pt>
                <c:pt idx="77">
                  <c:v>199999</c:v>
                </c:pt>
                <c:pt idx="78">
                  <c:v>200000</c:v>
                </c:pt>
                <c:pt idx="79">
                  <c:v>1387046.6</c:v>
                </c:pt>
                <c:pt idx="80">
                  <c:v>199999.4</c:v>
                </c:pt>
                <c:pt idx="81">
                  <c:v>1384971.8</c:v>
                </c:pt>
                <c:pt idx="82">
                  <c:v>1223227.6000000001</c:v>
                </c:pt>
                <c:pt idx="83">
                  <c:v>199999.4</c:v>
                </c:pt>
                <c:pt idx="84">
                  <c:v>199999.4</c:v>
                </c:pt>
                <c:pt idx="85">
                  <c:v>1384971.8</c:v>
                </c:pt>
                <c:pt idx="86">
                  <c:v>1223227.6000000001</c:v>
                </c:pt>
                <c:pt idx="87">
                  <c:v>199999.4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99-40A5-84CA-EDC83D0493BD}"/>
            </c:ext>
          </c:extLst>
        </c:ser>
        <c:ser>
          <c:idx val="4"/>
          <c:order val="2"/>
          <c:tx>
            <c:strRef>
              <c:f>'Pure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Decorrelation'!$R$3:$R$290</c:f>
              <c:numCache>
                <c:formatCode>General</c:formatCode>
                <c:ptCount val="288"/>
                <c:pt idx="0">
                  <c:v>19403441.600000001</c:v>
                </c:pt>
                <c:pt idx="1">
                  <c:v>1</c:v>
                </c:pt>
                <c:pt idx="2">
                  <c:v>1.6</c:v>
                </c:pt>
                <c:pt idx="3">
                  <c:v>19050969.800000001</c:v>
                </c:pt>
                <c:pt idx="4">
                  <c:v>19403441.600000001</c:v>
                </c:pt>
                <c:pt idx="5">
                  <c:v>1</c:v>
                </c:pt>
                <c:pt idx="6">
                  <c:v>1.6</c:v>
                </c:pt>
                <c:pt idx="7">
                  <c:v>19050969.800000001</c:v>
                </c:pt>
                <c:pt idx="8">
                  <c:v>19403441.600000001</c:v>
                </c:pt>
                <c:pt idx="9">
                  <c:v>1</c:v>
                </c:pt>
                <c:pt idx="10">
                  <c:v>1.6</c:v>
                </c:pt>
                <c:pt idx="11">
                  <c:v>19050969.800000001</c:v>
                </c:pt>
                <c:pt idx="12">
                  <c:v>19403441.600000001</c:v>
                </c:pt>
                <c:pt idx="13">
                  <c:v>1</c:v>
                </c:pt>
                <c:pt idx="14">
                  <c:v>1.6</c:v>
                </c:pt>
                <c:pt idx="15">
                  <c:v>19050969.800000001</c:v>
                </c:pt>
                <c:pt idx="16">
                  <c:v>21349713.199999999</c:v>
                </c:pt>
                <c:pt idx="17">
                  <c:v>1.2</c:v>
                </c:pt>
                <c:pt idx="18">
                  <c:v>1</c:v>
                </c:pt>
                <c:pt idx="19">
                  <c:v>22278667.600000001</c:v>
                </c:pt>
                <c:pt idx="20">
                  <c:v>21349713.199999999</c:v>
                </c:pt>
                <c:pt idx="21">
                  <c:v>1.2</c:v>
                </c:pt>
                <c:pt idx="22">
                  <c:v>1</c:v>
                </c:pt>
                <c:pt idx="23">
                  <c:v>22278667.600000001</c:v>
                </c:pt>
                <c:pt idx="24">
                  <c:v>21349713.199999999</c:v>
                </c:pt>
                <c:pt idx="25">
                  <c:v>1.2</c:v>
                </c:pt>
                <c:pt idx="26">
                  <c:v>1</c:v>
                </c:pt>
                <c:pt idx="27">
                  <c:v>22278667.600000001</c:v>
                </c:pt>
                <c:pt idx="28">
                  <c:v>21349713.199999999</c:v>
                </c:pt>
                <c:pt idx="29">
                  <c:v>1.2</c:v>
                </c:pt>
                <c:pt idx="30">
                  <c:v>1</c:v>
                </c:pt>
                <c:pt idx="31">
                  <c:v>22278667.600000001</c:v>
                </c:pt>
                <c:pt idx="32">
                  <c:v>83478477.599999994</c:v>
                </c:pt>
                <c:pt idx="33">
                  <c:v>82975801.200000003</c:v>
                </c:pt>
                <c:pt idx="34">
                  <c:v>3.4</c:v>
                </c:pt>
                <c:pt idx="35">
                  <c:v>27346416.800000001</c:v>
                </c:pt>
                <c:pt idx="36">
                  <c:v>27655062</c:v>
                </c:pt>
                <c:pt idx="37">
                  <c:v>1.8</c:v>
                </c:pt>
                <c:pt idx="38">
                  <c:v>77310329.400000006</c:v>
                </c:pt>
                <c:pt idx="39">
                  <c:v>82753004.799999997</c:v>
                </c:pt>
                <c:pt idx="40">
                  <c:v>83478477.599999994</c:v>
                </c:pt>
                <c:pt idx="41">
                  <c:v>82975801.200000003</c:v>
                </c:pt>
                <c:pt idx="42">
                  <c:v>3.4</c:v>
                </c:pt>
                <c:pt idx="43">
                  <c:v>27346416.800000001</c:v>
                </c:pt>
                <c:pt idx="44">
                  <c:v>27655062</c:v>
                </c:pt>
                <c:pt idx="45">
                  <c:v>1.8</c:v>
                </c:pt>
                <c:pt idx="46">
                  <c:v>77310329.400000006</c:v>
                </c:pt>
                <c:pt idx="47">
                  <c:v>82753004.799999997</c:v>
                </c:pt>
                <c:pt idx="48">
                  <c:v>83478477.599999994</c:v>
                </c:pt>
                <c:pt idx="49">
                  <c:v>82975801.200000003</c:v>
                </c:pt>
                <c:pt idx="50">
                  <c:v>3.4</c:v>
                </c:pt>
                <c:pt idx="51">
                  <c:v>27346416.800000001</c:v>
                </c:pt>
                <c:pt idx="52">
                  <c:v>27655062</c:v>
                </c:pt>
                <c:pt idx="53">
                  <c:v>1.8</c:v>
                </c:pt>
                <c:pt idx="54">
                  <c:v>77310329.400000006</c:v>
                </c:pt>
                <c:pt idx="55">
                  <c:v>82753004.799999997</c:v>
                </c:pt>
                <c:pt idx="56">
                  <c:v>83478477.599999994</c:v>
                </c:pt>
                <c:pt idx="57">
                  <c:v>82975801.200000003</c:v>
                </c:pt>
                <c:pt idx="58">
                  <c:v>3.4</c:v>
                </c:pt>
                <c:pt idx="59">
                  <c:v>27346416.800000001</c:v>
                </c:pt>
                <c:pt idx="60">
                  <c:v>27655062</c:v>
                </c:pt>
                <c:pt idx="61">
                  <c:v>1.8</c:v>
                </c:pt>
                <c:pt idx="62">
                  <c:v>77310329.400000006</c:v>
                </c:pt>
                <c:pt idx="63">
                  <c:v>82753004.799999997</c:v>
                </c:pt>
                <c:pt idx="64">
                  <c:v>19284299.600000001</c:v>
                </c:pt>
                <c:pt idx="65">
                  <c:v>2.4</c:v>
                </c:pt>
                <c:pt idx="66">
                  <c:v>1.2</c:v>
                </c:pt>
                <c:pt idx="67">
                  <c:v>19011098.199999999</c:v>
                </c:pt>
                <c:pt idx="68">
                  <c:v>19284299.600000001</c:v>
                </c:pt>
                <c:pt idx="69">
                  <c:v>2.4</c:v>
                </c:pt>
                <c:pt idx="70">
                  <c:v>1.2</c:v>
                </c:pt>
                <c:pt idx="71">
                  <c:v>19011098.199999999</c:v>
                </c:pt>
                <c:pt idx="72">
                  <c:v>10525478.4</c:v>
                </c:pt>
                <c:pt idx="73">
                  <c:v>1.4</c:v>
                </c:pt>
                <c:pt idx="74">
                  <c:v>3.4</c:v>
                </c:pt>
                <c:pt idx="75">
                  <c:v>10477165</c:v>
                </c:pt>
                <c:pt idx="76">
                  <c:v>10525478.4</c:v>
                </c:pt>
                <c:pt idx="77">
                  <c:v>1.4</c:v>
                </c:pt>
                <c:pt idx="78">
                  <c:v>3.4</c:v>
                </c:pt>
                <c:pt idx="79">
                  <c:v>10477165</c:v>
                </c:pt>
                <c:pt idx="80">
                  <c:v>2.4</c:v>
                </c:pt>
                <c:pt idx="81">
                  <c:v>10289607.199999999</c:v>
                </c:pt>
                <c:pt idx="82">
                  <c:v>9902694.5999999996</c:v>
                </c:pt>
                <c:pt idx="83">
                  <c:v>2.4</c:v>
                </c:pt>
                <c:pt idx="84">
                  <c:v>2.4</c:v>
                </c:pt>
                <c:pt idx="85">
                  <c:v>10289607.199999999</c:v>
                </c:pt>
                <c:pt idx="86">
                  <c:v>9902694.5999999996</c:v>
                </c:pt>
                <c:pt idx="87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99-40A5-84CA-EDC83D0493BD}"/>
            </c:ext>
          </c:extLst>
        </c:ser>
        <c:ser>
          <c:idx val="6"/>
          <c:order val="3"/>
          <c:tx>
            <c:strRef>
              <c:f>'Pure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Decorrelation'!$T$3:$T$290</c:f>
              <c:numCache>
                <c:formatCode>General</c:formatCode>
                <c:ptCount val="288"/>
                <c:pt idx="0">
                  <c:v>2924194.8</c:v>
                </c:pt>
                <c:pt idx="1">
                  <c:v>2915786.6</c:v>
                </c:pt>
                <c:pt idx="2">
                  <c:v>2915994.6</c:v>
                </c:pt>
                <c:pt idx="3">
                  <c:v>2921896.8</c:v>
                </c:pt>
                <c:pt idx="4">
                  <c:v>2924194.8</c:v>
                </c:pt>
                <c:pt idx="5">
                  <c:v>2915786.6</c:v>
                </c:pt>
                <c:pt idx="6">
                  <c:v>2915994.6</c:v>
                </c:pt>
                <c:pt idx="7">
                  <c:v>2921896.8</c:v>
                </c:pt>
                <c:pt idx="8">
                  <c:v>2924194.8</c:v>
                </c:pt>
                <c:pt idx="9">
                  <c:v>2915786.6</c:v>
                </c:pt>
                <c:pt idx="10">
                  <c:v>2915994.6</c:v>
                </c:pt>
                <c:pt idx="11">
                  <c:v>2921896.8</c:v>
                </c:pt>
                <c:pt idx="12">
                  <c:v>2924194.8</c:v>
                </c:pt>
                <c:pt idx="13">
                  <c:v>2915786.6</c:v>
                </c:pt>
                <c:pt idx="14">
                  <c:v>2915994.6</c:v>
                </c:pt>
                <c:pt idx="15">
                  <c:v>2921896.8</c:v>
                </c:pt>
                <c:pt idx="16">
                  <c:v>2923754.4</c:v>
                </c:pt>
                <c:pt idx="17">
                  <c:v>2916340.4</c:v>
                </c:pt>
                <c:pt idx="18">
                  <c:v>2917860.6</c:v>
                </c:pt>
                <c:pt idx="19">
                  <c:v>2924448.2</c:v>
                </c:pt>
                <c:pt idx="20">
                  <c:v>2923754.4</c:v>
                </c:pt>
                <c:pt idx="21">
                  <c:v>2916340.4</c:v>
                </c:pt>
                <c:pt idx="22">
                  <c:v>2917860.6</c:v>
                </c:pt>
                <c:pt idx="23">
                  <c:v>2924448.2</c:v>
                </c:pt>
                <c:pt idx="24">
                  <c:v>2923754.4</c:v>
                </c:pt>
                <c:pt idx="25">
                  <c:v>2916340.4</c:v>
                </c:pt>
                <c:pt idx="26">
                  <c:v>2917860.6</c:v>
                </c:pt>
                <c:pt idx="27">
                  <c:v>2924448.2</c:v>
                </c:pt>
                <c:pt idx="28">
                  <c:v>2923754.4</c:v>
                </c:pt>
                <c:pt idx="29">
                  <c:v>2916340.4</c:v>
                </c:pt>
                <c:pt idx="30">
                  <c:v>2917860.6</c:v>
                </c:pt>
                <c:pt idx="31">
                  <c:v>2924448.2</c:v>
                </c:pt>
                <c:pt idx="32">
                  <c:v>7025333.4000000004</c:v>
                </c:pt>
                <c:pt idx="33">
                  <c:v>7027277</c:v>
                </c:pt>
                <c:pt idx="34">
                  <c:v>3369400.2</c:v>
                </c:pt>
                <c:pt idx="35">
                  <c:v>3388908.2</c:v>
                </c:pt>
                <c:pt idx="36">
                  <c:v>3385184</c:v>
                </c:pt>
                <c:pt idx="37">
                  <c:v>3368723.8</c:v>
                </c:pt>
                <c:pt idx="38">
                  <c:v>7022104</c:v>
                </c:pt>
                <c:pt idx="39">
                  <c:v>7020468.4000000004</c:v>
                </c:pt>
                <c:pt idx="40">
                  <c:v>7025333.4000000004</c:v>
                </c:pt>
                <c:pt idx="41">
                  <c:v>7027277</c:v>
                </c:pt>
                <c:pt idx="42">
                  <c:v>3369400.2</c:v>
                </c:pt>
                <c:pt idx="43">
                  <c:v>3388908.2</c:v>
                </c:pt>
                <c:pt idx="44">
                  <c:v>3385184</c:v>
                </c:pt>
                <c:pt idx="45">
                  <c:v>3368723.8</c:v>
                </c:pt>
                <c:pt idx="46">
                  <c:v>7022104</c:v>
                </c:pt>
                <c:pt idx="47">
                  <c:v>7020468.4000000004</c:v>
                </c:pt>
                <c:pt idx="48">
                  <c:v>7025333.4000000004</c:v>
                </c:pt>
                <c:pt idx="49">
                  <c:v>7027277</c:v>
                </c:pt>
                <c:pt idx="50">
                  <c:v>3369400.2</c:v>
                </c:pt>
                <c:pt idx="51">
                  <c:v>3388908.2</c:v>
                </c:pt>
                <c:pt idx="52">
                  <c:v>3385184</c:v>
                </c:pt>
                <c:pt idx="53">
                  <c:v>3368723.8</c:v>
                </c:pt>
                <c:pt idx="54">
                  <c:v>7022104</c:v>
                </c:pt>
                <c:pt idx="55">
                  <c:v>7020468.4000000004</c:v>
                </c:pt>
                <c:pt idx="56">
                  <c:v>7025333.4000000004</c:v>
                </c:pt>
                <c:pt idx="57">
                  <c:v>7027277</c:v>
                </c:pt>
                <c:pt idx="58">
                  <c:v>3369400.2</c:v>
                </c:pt>
                <c:pt idx="59">
                  <c:v>3388908.2</c:v>
                </c:pt>
                <c:pt idx="60">
                  <c:v>3385184</c:v>
                </c:pt>
                <c:pt idx="61">
                  <c:v>3368723.8</c:v>
                </c:pt>
                <c:pt idx="62">
                  <c:v>7022104</c:v>
                </c:pt>
                <c:pt idx="63">
                  <c:v>7020468.4000000004</c:v>
                </c:pt>
                <c:pt idx="64">
                  <c:v>2918668.8</c:v>
                </c:pt>
                <c:pt idx="65">
                  <c:v>2918074.8</c:v>
                </c:pt>
                <c:pt idx="66">
                  <c:v>2917883.8</c:v>
                </c:pt>
                <c:pt idx="67">
                  <c:v>2921501</c:v>
                </c:pt>
                <c:pt idx="68">
                  <c:v>2918668.8</c:v>
                </c:pt>
                <c:pt idx="69">
                  <c:v>2918074.8</c:v>
                </c:pt>
                <c:pt idx="70">
                  <c:v>2917883.8</c:v>
                </c:pt>
                <c:pt idx="71">
                  <c:v>2921501</c:v>
                </c:pt>
                <c:pt idx="72">
                  <c:v>2919941.6</c:v>
                </c:pt>
                <c:pt idx="73">
                  <c:v>2917510.2</c:v>
                </c:pt>
                <c:pt idx="74">
                  <c:v>2919109.4</c:v>
                </c:pt>
                <c:pt idx="75">
                  <c:v>2920469.2</c:v>
                </c:pt>
                <c:pt idx="76">
                  <c:v>2919941.6</c:v>
                </c:pt>
                <c:pt idx="77">
                  <c:v>2917510.2</c:v>
                </c:pt>
                <c:pt idx="78">
                  <c:v>2919109.4</c:v>
                </c:pt>
                <c:pt idx="79">
                  <c:v>2920469.2</c:v>
                </c:pt>
                <c:pt idx="80">
                  <c:v>2919107.4</c:v>
                </c:pt>
                <c:pt idx="81">
                  <c:v>2919064.2</c:v>
                </c:pt>
                <c:pt idx="82">
                  <c:v>2918960.8</c:v>
                </c:pt>
                <c:pt idx="83">
                  <c:v>2917511.4</c:v>
                </c:pt>
                <c:pt idx="84">
                  <c:v>2919107.4</c:v>
                </c:pt>
                <c:pt idx="85">
                  <c:v>2919064.2</c:v>
                </c:pt>
                <c:pt idx="86">
                  <c:v>2918960.8</c:v>
                </c:pt>
                <c:pt idx="87">
                  <c:v>2917511.4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99-40A5-84CA-EDC83D0493BD}"/>
            </c:ext>
          </c:extLst>
        </c:ser>
        <c:ser>
          <c:idx val="8"/>
          <c:order val="4"/>
          <c:tx>
            <c:strRef>
              <c:f>'Pure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Decorrelation'!$V$3:$V$290</c:f>
              <c:numCache>
                <c:formatCode>General</c:formatCode>
                <c:ptCount val="288"/>
                <c:pt idx="0">
                  <c:v>1778593.2</c:v>
                </c:pt>
                <c:pt idx="1">
                  <c:v>181.4</c:v>
                </c:pt>
                <c:pt idx="2">
                  <c:v>275.39999999999998</c:v>
                </c:pt>
                <c:pt idx="3">
                  <c:v>1797560.4</c:v>
                </c:pt>
                <c:pt idx="4">
                  <c:v>1778593.2</c:v>
                </c:pt>
                <c:pt idx="5">
                  <c:v>181.4</c:v>
                </c:pt>
                <c:pt idx="6">
                  <c:v>275.39999999999998</c:v>
                </c:pt>
                <c:pt idx="7">
                  <c:v>1797560.4</c:v>
                </c:pt>
                <c:pt idx="8">
                  <c:v>1778593.2</c:v>
                </c:pt>
                <c:pt idx="9">
                  <c:v>181.4</c:v>
                </c:pt>
                <c:pt idx="10">
                  <c:v>275.39999999999998</c:v>
                </c:pt>
                <c:pt idx="11">
                  <c:v>1797560.4</c:v>
                </c:pt>
                <c:pt idx="12">
                  <c:v>1778593.2</c:v>
                </c:pt>
                <c:pt idx="13">
                  <c:v>181.4</c:v>
                </c:pt>
                <c:pt idx="14">
                  <c:v>275.39999999999998</c:v>
                </c:pt>
                <c:pt idx="15">
                  <c:v>1797560.4</c:v>
                </c:pt>
                <c:pt idx="16">
                  <c:v>1987378.4</c:v>
                </c:pt>
                <c:pt idx="17">
                  <c:v>206.6</c:v>
                </c:pt>
                <c:pt idx="18">
                  <c:v>181.2</c:v>
                </c:pt>
                <c:pt idx="19">
                  <c:v>2033017.2</c:v>
                </c:pt>
                <c:pt idx="20">
                  <c:v>1987378.4</c:v>
                </c:pt>
                <c:pt idx="21">
                  <c:v>206.6</c:v>
                </c:pt>
                <c:pt idx="22">
                  <c:v>181.2</c:v>
                </c:pt>
                <c:pt idx="23">
                  <c:v>2033017.2</c:v>
                </c:pt>
                <c:pt idx="24">
                  <c:v>1987378.4</c:v>
                </c:pt>
                <c:pt idx="25">
                  <c:v>206.6</c:v>
                </c:pt>
                <c:pt idx="26">
                  <c:v>181.2</c:v>
                </c:pt>
                <c:pt idx="27">
                  <c:v>2033017.2</c:v>
                </c:pt>
                <c:pt idx="28">
                  <c:v>1987378.4</c:v>
                </c:pt>
                <c:pt idx="29">
                  <c:v>206.6</c:v>
                </c:pt>
                <c:pt idx="30">
                  <c:v>181.2</c:v>
                </c:pt>
                <c:pt idx="31">
                  <c:v>2033017.2</c:v>
                </c:pt>
                <c:pt idx="32">
                  <c:v>69230914.799999997</c:v>
                </c:pt>
                <c:pt idx="33">
                  <c:v>69001816.400000006</c:v>
                </c:pt>
                <c:pt idx="34">
                  <c:v>287</c:v>
                </c:pt>
                <c:pt idx="35">
                  <c:v>28157676.800000001</c:v>
                </c:pt>
                <c:pt idx="36">
                  <c:v>30140612.399999999</c:v>
                </c:pt>
                <c:pt idx="37">
                  <c:v>255.4</c:v>
                </c:pt>
                <c:pt idx="38">
                  <c:v>65373740.399999999</c:v>
                </c:pt>
                <c:pt idx="39">
                  <c:v>67508266.200000003</c:v>
                </c:pt>
                <c:pt idx="40">
                  <c:v>69230914.799999997</c:v>
                </c:pt>
                <c:pt idx="41">
                  <c:v>69001816.400000006</c:v>
                </c:pt>
                <c:pt idx="42">
                  <c:v>287</c:v>
                </c:pt>
                <c:pt idx="43">
                  <c:v>28157676.800000001</c:v>
                </c:pt>
                <c:pt idx="44">
                  <c:v>30140612.399999999</c:v>
                </c:pt>
                <c:pt idx="45">
                  <c:v>255.4</c:v>
                </c:pt>
                <c:pt idx="46">
                  <c:v>65373740.399999999</c:v>
                </c:pt>
                <c:pt idx="47">
                  <c:v>67508266.200000003</c:v>
                </c:pt>
                <c:pt idx="48">
                  <c:v>69230914.799999997</c:v>
                </c:pt>
                <c:pt idx="49">
                  <c:v>69001816.400000006</c:v>
                </c:pt>
                <c:pt idx="50">
                  <c:v>287</c:v>
                </c:pt>
                <c:pt idx="51">
                  <c:v>28157676.800000001</c:v>
                </c:pt>
                <c:pt idx="52">
                  <c:v>30140612.399999999</c:v>
                </c:pt>
                <c:pt idx="53">
                  <c:v>255.4</c:v>
                </c:pt>
                <c:pt idx="54">
                  <c:v>65373740.399999999</c:v>
                </c:pt>
                <c:pt idx="55">
                  <c:v>67508266.200000003</c:v>
                </c:pt>
                <c:pt idx="56">
                  <c:v>69230914.799999997</c:v>
                </c:pt>
                <c:pt idx="57">
                  <c:v>69001816.400000006</c:v>
                </c:pt>
                <c:pt idx="58">
                  <c:v>287</c:v>
                </c:pt>
                <c:pt idx="59">
                  <c:v>28157676.800000001</c:v>
                </c:pt>
                <c:pt idx="60">
                  <c:v>30140612.399999999</c:v>
                </c:pt>
                <c:pt idx="61">
                  <c:v>255.4</c:v>
                </c:pt>
                <c:pt idx="62">
                  <c:v>65373740.399999999</c:v>
                </c:pt>
                <c:pt idx="63">
                  <c:v>67508266.200000003</c:v>
                </c:pt>
                <c:pt idx="64">
                  <c:v>2002056.4</c:v>
                </c:pt>
                <c:pt idx="65">
                  <c:v>254.8</c:v>
                </c:pt>
                <c:pt idx="66">
                  <c:v>198.6</c:v>
                </c:pt>
                <c:pt idx="67">
                  <c:v>1895083</c:v>
                </c:pt>
                <c:pt idx="68">
                  <c:v>2002056.4</c:v>
                </c:pt>
                <c:pt idx="69">
                  <c:v>254.8</c:v>
                </c:pt>
                <c:pt idx="70">
                  <c:v>198.6</c:v>
                </c:pt>
                <c:pt idx="71">
                  <c:v>1895083</c:v>
                </c:pt>
                <c:pt idx="72">
                  <c:v>10252100</c:v>
                </c:pt>
                <c:pt idx="73">
                  <c:v>240.4</c:v>
                </c:pt>
                <c:pt idx="74">
                  <c:v>336.6</c:v>
                </c:pt>
                <c:pt idx="75">
                  <c:v>10882294.800000001</c:v>
                </c:pt>
                <c:pt idx="76">
                  <c:v>10252100</c:v>
                </c:pt>
                <c:pt idx="77">
                  <c:v>240.4</c:v>
                </c:pt>
                <c:pt idx="78">
                  <c:v>336.6</c:v>
                </c:pt>
                <c:pt idx="79">
                  <c:v>10882294.800000001</c:v>
                </c:pt>
                <c:pt idx="80">
                  <c:v>240.2</c:v>
                </c:pt>
                <c:pt idx="81">
                  <c:v>10899393.4</c:v>
                </c:pt>
                <c:pt idx="82">
                  <c:v>10210254.199999999</c:v>
                </c:pt>
                <c:pt idx="83">
                  <c:v>287</c:v>
                </c:pt>
                <c:pt idx="84">
                  <c:v>240.2</c:v>
                </c:pt>
                <c:pt idx="85">
                  <c:v>10899393.4</c:v>
                </c:pt>
                <c:pt idx="86">
                  <c:v>10210254.199999999</c:v>
                </c:pt>
                <c:pt idx="87">
                  <c:v>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99-40A5-84CA-EDC83D049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Decorrelation'!$Y$3:$Y$290</c:f>
              <c:numCache>
                <c:formatCode>General</c:formatCode>
                <c:ptCount val="288"/>
                <c:pt idx="0">
                  <c:v>5.4005498865968544</c:v>
                </c:pt>
                <c:pt idx="1">
                  <c:v>0.24712727618170899</c:v>
                </c:pt>
                <c:pt idx="2">
                  <c:v>0.24687187420204279</c:v>
                </c:pt>
                <c:pt idx="3">
                  <c:v>5.6218474620021883</c:v>
                </c:pt>
                <c:pt idx="4">
                  <c:v>7.5361130957957361</c:v>
                </c:pt>
                <c:pt idx="5">
                  <c:v>0.46593757959781212</c:v>
                </c:pt>
                <c:pt idx="6">
                  <c:v>0.47876525279134508</c:v>
                </c:pt>
                <c:pt idx="7">
                  <c:v>7.2379885363974612</c:v>
                </c:pt>
                <c:pt idx="8">
                  <c:v>3.966796047589741</c:v>
                </c:pt>
                <c:pt idx="9">
                  <c:v>0.25619344383012499</c:v>
                </c:pt>
                <c:pt idx="10">
                  <c:v>0.25605747799854728</c:v>
                </c:pt>
                <c:pt idx="11">
                  <c:v>3.9282717010006309</c:v>
                </c:pt>
                <c:pt idx="12">
                  <c:v>3.9998027767869639</c:v>
                </c:pt>
                <c:pt idx="13">
                  <c:v>0.26653112978674459</c:v>
                </c:pt>
                <c:pt idx="14">
                  <c:v>0.2495224236045033</c:v>
                </c:pt>
                <c:pt idx="15">
                  <c:v>3.9666991556179712</c:v>
                </c:pt>
                <c:pt idx="16">
                  <c:v>6.7612693720264359</c:v>
                </c:pt>
                <c:pt idx="17">
                  <c:v>0.2929802323924377</c:v>
                </c:pt>
                <c:pt idx="18">
                  <c:v>0.25328758938703688</c:v>
                </c:pt>
                <c:pt idx="19">
                  <c:v>7.6270302393939344</c:v>
                </c:pt>
                <c:pt idx="20">
                  <c:v>4.7651054000016302</c:v>
                </c:pt>
                <c:pt idx="21">
                  <c:v>0.30130453518358991</c:v>
                </c:pt>
                <c:pt idx="22">
                  <c:v>0.30769814139930529</c:v>
                </c:pt>
                <c:pt idx="23">
                  <c:v>4.2767795634106731</c:v>
                </c:pt>
                <c:pt idx="24">
                  <c:v>4.8160523677826861</c:v>
                </c:pt>
                <c:pt idx="25">
                  <c:v>0.31268924599280579</c:v>
                </c:pt>
                <c:pt idx="26">
                  <c:v>0.34124710499309002</c:v>
                </c:pt>
                <c:pt idx="27">
                  <c:v>4.1903676500078291</c:v>
                </c:pt>
                <c:pt idx="28">
                  <c:v>4.8557173837907612</c:v>
                </c:pt>
                <c:pt idx="29">
                  <c:v>0.30724829020909961</c:v>
                </c:pt>
                <c:pt idx="30">
                  <c:v>0.27186431898735458</c:v>
                </c:pt>
                <c:pt idx="31">
                  <c:v>4.2780998016125524</c:v>
                </c:pt>
                <c:pt idx="32">
                  <c:v>15.82344910281245</c:v>
                </c:pt>
                <c:pt idx="33">
                  <c:v>16.82832179222023</c:v>
                </c:pt>
                <c:pt idx="34">
                  <c:v>0.50430626921588551</c:v>
                </c:pt>
                <c:pt idx="35">
                  <c:v>8.0143413793877691</c:v>
                </c:pt>
                <c:pt idx="36">
                  <c:v>9.028598676214461</c:v>
                </c:pt>
                <c:pt idx="37">
                  <c:v>0.46945688038831579</c:v>
                </c:pt>
                <c:pt idx="38">
                  <c:v>18.115357124200091</c:v>
                </c:pt>
                <c:pt idx="39">
                  <c:v>15.952179286605681</c:v>
                </c:pt>
                <c:pt idx="40">
                  <c:v>12.130643552006219</c:v>
                </c:pt>
                <c:pt idx="41">
                  <c:v>12.304292123601771</c:v>
                </c:pt>
                <c:pt idx="42">
                  <c:v>0.32676716418936852</c:v>
                </c:pt>
                <c:pt idx="43">
                  <c:v>5.4893176713841969</c:v>
                </c:pt>
                <c:pt idx="44">
                  <c:v>4.905894551204983</c:v>
                </c:pt>
                <c:pt idx="45">
                  <c:v>0.32067460060352448</c:v>
                </c:pt>
                <c:pt idx="46">
                  <c:v>10.896880092390351</c:v>
                </c:pt>
                <c:pt idx="47">
                  <c:v>11.15081257700222</c:v>
                </c:pt>
                <c:pt idx="48">
                  <c:v>12.179432842996899</c:v>
                </c:pt>
                <c:pt idx="49">
                  <c:v>12.036679560795889</c:v>
                </c:pt>
                <c:pt idx="50">
                  <c:v>0.31642662140075117</c:v>
                </c:pt>
                <c:pt idx="51">
                  <c:v>5.449867329583503</c:v>
                </c:pt>
                <c:pt idx="52">
                  <c:v>4.9152864739880897</c:v>
                </c:pt>
                <c:pt idx="53">
                  <c:v>0.31190424602245909</c:v>
                </c:pt>
                <c:pt idx="54">
                  <c:v>10.92454978980822</c:v>
                </c:pt>
                <c:pt idx="55">
                  <c:v>11.26602350359317</c:v>
                </c:pt>
                <c:pt idx="56">
                  <c:v>12.287835846398959</c:v>
                </c:pt>
                <c:pt idx="57">
                  <c:v>12.063990892411679</c:v>
                </c:pt>
                <c:pt idx="58">
                  <c:v>0.36462793380487712</c:v>
                </c:pt>
                <c:pt idx="59">
                  <c:v>5.4757179540116336</c:v>
                </c:pt>
                <c:pt idx="60">
                  <c:v>4.9385957043967208</c:v>
                </c:pt>
                <c:pt idx="61">
                  <c:v>0.40612907441100099</c:v>
                </c:pt>
                <c:pt idx="62">
                  <c:v>10.690182273590469</c:v>
                </c:pt>
                <c:pt idx="63">
                  <c:v>11.07540521798655</c:v>
                </c:pt>
                <c:pt idx="64">
                  <c:v>4.2451928276102988</c:v>
                </c:pt>
                <c:pt idx="65">
                  <c:v>0.3119615470059216</c:v>
                </c:pt>
                <c:pt idx="66">
                  <c:v>0.33066550799412647</c:v>
                </c:pt>
                <c:pt idx="67">
                  <c:v>3.9012097980128599</c:v>
                </c:pt>
                <c:pt idx="68">
                  <c:v>4.2083576463861387</c:v>
                </c:pt>
                <c:pt idx="69">
                  <c:v>0.25889759261626738</c:v>
                </c:pt>
                <c:pt idx="70">
                  <c:v>0.24766354281455269</c:v>
                </c:pt>
                <c:pt idx="71">
                  <c:v>3.8571488161804148</c:v>
                </c:pt>
                <c:pt idx="72">
                  <c:v>2.548741838999558</c:v>
                </c:pt>
                <c:pt idx="73">
                  <c:v>0.29759147800505159</c:v>
                </c:pt>
                <c:pt idx="74">
                  <c:v>0.30759084839373818</c:v>
                </c:pt>
                <c:pt idx="75">
                  <c:v>2.7651931152096951</c:v>
                </c:pt>
                <c:pt idx="76">
                  <c:v>2.5476460552075881</c:v>
                </c:pt>
                <c:pt idx="77">
                  <c:v>0.28283694020938122</c:v>
                </c:pt>
                <c:pt idx="78">
                  <c:v>0.25590570460772138</c:v>
                </c:pt>
                <c:pt idx="79">
                  <c:v>2.7545345766004181</c:v>
                </c:pt>
                <c:pt idx="80">
                  <c:v>0.32401147359050808</c:v>
                </c:pt>
                <c:pt idx="81">
                  <c:v>2.745629518595524</c:v>
                </c:pt>
                <c:pt idx="82">
                  <c:v>2.6755274805938831</c:v>
                </c:pt>
                <c:pt idx="83">
                  <c:v>0.30355893659871069</c:v>
                </c:pt>
                <c:pt idx="84">
                  <c:v>0.33349277240922681</c:v>
                </c:pt>
                <c:pt idx="85">
                  <c:v>2.7575494641903791</c:v>
                </c:pt>
                <c:pt idx="86">
                  <c:v>2.5615847723907792</c:v>
                </c:pt>
                <c:pt idx="87">
                  <c:v>0.26880860798992212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01-47FE-9DD4-360898C35A98}"/>
            </c:ext>
          </c:extLst>
        </c:ser>
        <c:ser>
          <c:idx val="3"/>
          <c:order val="1"/>
          <c:tx>
            <c:strRef>
              <c:f>'Pure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Decorrelation'!$AB$3:$AB$290</c:f>
              <c:numCache>
                <c:formatCode>General</c:formatCode>
                <c:ptCount val="288"/>
                <c:pt idx="0">
                  <c:v>2.3837266732065472</c:v>
                </c:pt>
                <c:pt idx="1">
                  <c:v>0.29352705940254958</c:v>
                </c:pt>
                <c:pt idx="2">
                  <c:v>0.2928759381873533</c:v>
                </c:pt>
                <c:pt idx="3">
                  <c:v>2.689335002604639</c:v>
                </c:pt>
                <c:pt idx="4">
                  <c:v>3.2069122431916179</c:v>
                </c:pt>
                <c:pt idx="5">
                  <c:v>0.58211409760406241</c:v>
                </c:pt>
                <c:pt idx="6">
                  <c:v>0.50075838959892283</c:v>
                </c:pt>
                <c:pt idx="7">
                  <c:v>2.5515769120014742</c:v>
                </c:pt>
                <c:pt idx="8">
                  <c:v>2.9594936744018918</c:v>
                </c:pt>
                <c:pt idx="9">
                  <c:v>0.42097488140570932</c:v>
                </c:pt>
                <c:pt idx="10">
                  <c:v>0.45306303660618141</c:v>
                </c:pt>
                <c:pt idx="11">
                  <c:v>2.4295232575968839</c:v>
                </c:pt>
                <c:pt idx="12">
                  <c:v>2.0215006440004801</c:v>
                </c:pt>
                <c:pt idx="13">
                  <c:v>0.30677798420656471</c:v>
                </c:pt>
                <c:pt idx="14">
                  <c:v>0.37632269079913377</c:v>
                </c:pt>
                <c:pt idx="15">
                  <c:v>1.859577415999957</c:v>
                </c:pt>
                <c:pt idx="16">
                  <c:v>2.329504899593303</c:v>
                </c:pt>
                <c:pt idx="17">
                  <c:v>0.38233664279687218</c:v>
                </c:pt>
                <c:pt idx="18">
                  <c:v>0.40059149919543408</c:v>
                </c:pt>
                <c:pt idx="19">
                  <c:v>3.748163587599993</c:v>
                </c:pt>
                <c:pt idx="20">
                  <c:v>2.321722782211145</c:v>
                </c:pt>
                <c:pt idx="21">
                  <c:v>0.36021406999789179</c:v>
                </c:pt>
                <c:pt idx="22">
                  <c:v>0.43517147901002318</c:v>
                </c:pt>
                <c:pt idx="23">
                  <c:v>3.0677845244004862</c:v>
                </c:pt>
                <c:pt idx="24">
                  <c:v>1.932643801800441</c:v>
                </c:pt>
                <c:pt idx="25">
                  <c:v>0.47704157419502741</c:v>
                </c:pt>
                <c:pt idx="26">
                  <c:v>0.43603959579486401</c:v>
                </c:pt>
                <c:pt idx="27">
                  <c:v>3.095122515805997</c:v>
                </c:pt>
                <c:pt idx="28">
                  <c:v>2.4858546231989749</c:v>
                </c:pt>
                <c:pt idx="29">
                  <c:v>0.47997601379174742</c:v>
                </c:pt>
                <c:pt idx="30">
                  <c:v>0.52821944619645367</c:v>
                </c:pt>
                <c:pt idx="31">
                  <c:v>2.34492171339225</c:v>
                </c:pt>
                <c:pt idx="32">
                  <c:v>55.899998415797008</c:v>
                </c:pt>
                <c:pt idx="33">
                  <c:v>29.451543565402972</c:v>
                </c:pt>
                <c:pt idx="34">
                  <c:v>0.47646801859955301</c:v>
                </c:pt>
                <c:pt idx="35">
                  <c:v>31.535852040199099</c:v>
                </c:pt>
                <c:pt idx="36">
                  <c:v>33.241426542802948</c:v>
                </c:pt>
                <c:pt idx="37">
                  <c:v>0.53921633599675256</c:v>
                </c:pt>
                <c:pt idx="38">
                  <c:v>28.74703275539796</c:v>
                </c:pt>
                <c:pt idx="39">
                  <c:v>54.261758876807292</c:v>
                </c:pt>
                <c:pt idx="40">
                  <c:v>51.676237465406302</c:v>
                </c:pt>
                <c:pt idx="41">
                  <c:v>25.765162406803579</c:v>
                </c:pt>
                <c:pt idx="42">
                  <c:v>0.35245544660137962</c:v>
                </c:pt>
                <c:pt idx="43">
                  <c:v>26.431443142396169</c:v>
                </c:pt>
                <c:pt idx="44">
                  <c:v>33.96758053600206</c:v>
                </c:pt>
                <c:pt idx="45">
                  <c:v>0.54417669479735198</c:v>
                </c:pt>
                <c:pt idx="46">
                  <c:v>26.58177718059742</c:v>
                </c:pt>
                <c:pt idx="47">
                  <c:v>53.354514480993387</c:v>
                </c:pt>
                <c:pt idx="48">
                  <c:v>50.408385128597729</c:v>
                </c:pt>
                <c:pt idx="49">
                  <c:v>28.412709832802651</c:v>
                </c:pt>
                <c:pt idx="50">
                  <c:v>0.61416925859521143</c:v>
                </c:pt>
                <c:pt idx="51">
                  <c:v>29.228788312000692</c:v>
                </c:pt>
                <c:pt idx="52">
                  <c:v>29.969415800407301</c:v>
                </c:pt>
                <c:pt idx="53">
                  <c:v>0.52842684561037456</c:v>
                </c:pt>
                <c:pt idx="54">
                  <c:v>24.621115829999329</c:v>
                </c:pt>
                <c:pt idx="55">
                  <c:v>47.018130327999828</c:v>
                </c:pt>
                <c:pt idx="56">
                  <c:v>48.620915732800498</c:v>
                </c:pt>
                <c:pt idx="57">
                  <c:v>24.665705740201521</c:v>
                </c:pt>
                <c:pt idx="58">
                  <c:v>0.39418782120337709</c:v>
                </c:pt>
                <c:pt idx="59">
                  <c:v>27.02661688340595</c:v>
                </c:pt>
                <c:pt idx="60">
                  <c:v>28.71561714240233</c:v>
                </c:pt>
                <c:pt idx="61">
                  <c:v>0.47624055360211059</c:v>
                </c:pt>
                <c:pt idx="62">
                  <c:v>23.63317512700451</c:v>
                </c:pt>
                <c:pt idx="63">
                  <c:v>46.18771470999927</c:v>
                </c:pt>
                <c:pt idx="64">
                  <c:v>3.0684399635938462</c:v>
                </c:pt>
                <c:pt idx="65">
                  <c:v>0.4689490297983866</c:v>
                </c:pt>
                <c:pt idx="66">
                  <c:v>0.36679052279796448</c:v>
                </c:pt>
                <c:pt idx="67">
                  <c:v>2.952791074599372</c:v>
                </c:pt>
                <c:pt idx="68">
                  <c:v>2.3692036765976812</c:v>
                </c:pt>
                <c:pt idx="69">
                  <c:v>0.30704988920479082</c:v>
                </c:pt>
                <c:pt idx="70">
                  <c:v>0.29057193439803092</c:v>
                </c:pt>
                <c:pt idx="71">
                  <c:v>2.1312965770019221</c:v>
                </c:pt>
                <c:pt idx="72">
                  <c:v>1.599990342796082</c:v>
                </c:pt>
                <c:pt idx="73">
                  <c:v>0.28641914619365699</c:v>
                </c:pt>
                <c:pt idx="74">
                  <c:v>0.29446507259272042</c:v>
                </c:pt>
                <c:pt idx="75">
                  <c:v>1.3187727608019491</c:v>
                </c:pt>
                <c:pt idx="76">
                  <c:v>1.5671956924023109</c:v>
                </c:pt>
                <c:pt idx="77">
                  <c:v>0.31583483019494452</c:v>
                </c:pt>
                <c:pt idx="78">
                  <c:v>0.32499635219573969</c:v>
                </c:pt>
                <c:pt idx="79">
                  <c:v>1.3353262355958579</c:v>
                </c:pt>
                <c:pt idx="80">
                  <c:v>0.29637621059664532</c:v>
                </c:pt>
                <c:pt idx="81">
                  <c:v>1.418125320004765</c:v>
                </c:pt>
                <c:pt idx="82">
                  <c:v>1.526825739187188</c:v>
                </c:pt>
                <c:pt idx="83">
                  <c:v>0.39439592819544478</c:v>
                </c:pt>
                <c:pt idx="84">
                  <c:v>0.28778594339964908</c:v>
                </c:pt>
                <c:pt idx="85">
                  <c:v>1.324176578997867</c:v>
                </c:pt>
                <c:pt idx="86">
                  <c:v>1.2387529308034571</c:v>
                </c:pt>
                <c:pt idx="87">
                  <c:v>0.28692743479623461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01-47FE-9DD4-360898C35A98}"/>
            </c:ext>
          </c:extLst>
        </c:ser>
        <c:ser>
          <c:idx val="5"/>
          <c:order val="2"/>
          <c:tx>
            <c:strRef>
              <c:f>'Pure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Decorrelation'!$AD$3:$AD$290</c:f>
              <c:numCache>
                <c:formatCode>General</c:formatCode>
                <c:ptCount val="288"/>
                <c:pt idx="0">
                  <c:v>14.37292679039529</c:v>
                </c:pt>
                <c:pt idx="1">
                  <c:v>0.12581457059131931</c:v>
                </c:pt>
                <c:pt idx="2">
                  <c:v>0.1144657504046336</c:v>
                </c:pt>
                <c:pt idx="3">
                  <c:v>14.77203274278436</c:v>
                </c:pt>
                <c:pt idx="4">
                  <c:v>12.706764265801761</c:v>
                </c:pt>
                <c:pt idx="5">
                  <c:v>0.13807437939103689</c:v>
                </c:pt>
                <c:pt idx="6">
                  <c:v>0.11531600499292829</c:v>
                </c:pt>
                <c:pt idx="7">
                  <c:v>14.995963170006871</c:v>
                </c:pt>
                <c:pt idx="8">
                  <c:v>10.575852660404051</c:v>
                </c:pt>
                <c:pt idx="9">
                  <c:v>8.9590684801805737E-2</c:v>
                </c:pt>
                <c:pt idx="10">
                  <c:v>8.8315443182364062E-2</c:v>
                </c:pt>
                <c:pt idx="11">
                  <c:v>10.24959540980635</c:v>
                </c:pt>
                <c:pt idx="12">
                  <c:v>10.560336106421889</c:v>
                </c:pt>
                <c:pt idx="13">
                  <c:v>8.970922798616808E-2</c:v>
                </c:pt>
                <c:pt idx="14">
                  <c:v>8.8166300777811499E-2</c:v>
                </c:pt>
                <c:pt idx="15">
                  <c:v>10.31353452359326</c:v>
                </c:pt>
                <c:pt idx="16">
                  <c:v>14.57026820940664</c:v>
                </c:pt>
                <c:pt idx="17">
                  <c:v>0.1164156958111561</c:v>
                </c:pt>
                <c:pt idx="18">
                  <c:v>0.12993747518630699</c:v>
                </c:pt>
                <c:pt idx="19">
                  <c:v>16.957173766777849</c:v>
                </c:pt>
                <c:pt idx="20">
                  <c:v>11.560041738185101</c:v>
                </c:pt>
                <c:pt idx="21">
                  <c:v>8.6555315402802008E-2</c:v>
                </c:pt>
                <c:pt idx="22">
                  <c:v>8.529457059921694E-2</c:v>
                </c:pt>
                <c:pt idx="23">
                  <c:v>11.83383142898092</c:v>
                </c:pt>
                <c:pt idx="24">
                  <c:v>11.57599420500919</c:v>
                </c:pt>
                <c:pt idx="25">
                  <c:v>8.9996343199163636E-2</c:v>
                </c:pt>
                <c:pt idx="26">
                  <c:v>8.852373500121756E-2</c:v>
                </c:pt>
                <c:pt idx="27">
                  <c:v>11.90069113459904</c:v>
                </c:pt>
                <c:pt idx="28">
                  <c:v>11.652975590399</c:v>
                </c:pt>
                <c:pt idx="29">
                  <c:v>8.4649087605066536E-2</c:v>
                </c:pt>
                <c:pt idx="30">
                  <c:v>8.96308090072125E-2</c:v>
                </c:pt>
                <c:pt idx="31">
                  <c:v>11.917445935995779</c:v>
                </c:pt>
                <c:pt idx="32">
                  <c:v>45.707490552589299</c:v>
                </c:pt>
                <c:pt idx="33">
                  <c:v>43.295778575388248</c:v>
                </c:pt>
                <c:pt idx="34">
                  <c:v>9.6990951395127881E-2</c:v>
                </c:pt>
                <c:pt idx="35">
                  <c:v>20.400628623412921</c:v>
                </c:pt>
                <c:pt idx="36">
                  <c:v>20.514817081997169</c:v>
                </c:pt>
                <c:pt idx="37">
                  <c:v>9.1149500408209835E-2</c:v>
                </c:pt>
                <c:pt idx="38">
                  <c:v>39.933285507606342</c:v>
                </c:pt>
                <c:pt idx="39">
                  <c:v>44.338240528991449</c:v>
                </c:pt>
                <c:pt idx="40">
                  <c:v>46.392498784407508</c:v>
                </c:pt>
                <c:pt idx="41">
                  <c:v>43.226637680409468</c:v>
                </c:pt>
                <c:pt idx="42">
                  <c:v>9.3228966998867624E-2</c:v>
                </c:pt>
                <c:pt idx="43">
                  <c:v>19.794773850787902</c:v>
                </c:pt>
                <c:pt idx="44">
                  <c:v>20.116106217016931</c:v>
                </c:pt>
                <c:pt idx="45">
                  <c:v>9.0458458196371758E-2</c:v>
                </c:pt>
                <c:pt idx="46">
                  <c:v>39.48733670540387</c:v>
                </c:pt>
                <c:pt idx="47">
                  <c:v>44.394388208608142</c:v>
                </c:pt>
                <c:pt idx="48">
                  <c:v>46.313796503597402</c:v>
                </c:pt>
                <c:pt idx="49">
                  <c:v>43.149968717992309</c:v>
                </c:pt>
                <c:pt idx="50">
                  <c:v>9.2254628788214152E-2</c:v>
                </c:pt>
                <c:pt idx="51">
                  <c:v>19.903227378416339</c:v>
                </c:pt>
                <c:pt idx="52">
                  <c:v>19.901841346418951</c:v>
                </c:pt>
                <c:pt idx="53">
                  <c:v>9.0808683005161539E-2</c:v>
                </c:pt>
                <c:pt idx="54">
                  <c:v>39.046350092801731</c:v>
                </c:pt>
                <c:pt idx="55">
                  <c:v>44.535849365417377</c:v>
                </c:pt>
                <c:pt idx="56">
                  <c:v>45.992968071205539</c:v>
                </c:pt>
                <c:pt idx="57">
                  <c:v>42.838502164615782</c:v>
                </c:pt>
                <c:pt idx="58">
                  <c:v>8.8394986791536179E-2</c:v>
                </c:pt>
                <c:pt idx="59">
                  <c:v>19.99756745720515</c:v>
                </c:pt>
                <c:pt idx="60">
                  <c:v>20.010061360802499</c:v>
                </c:pt>
                <c:pt idx="61">
                  <c:v>8.9556771796196671E-2</c:v>
                </c:pt>
                <c:pt idx="62">
                  <c:v>38.746852756000592</c:v>
                </c:pt>
                <c:pt idx="63">
                  <c:v>44.820148157817307</c:v>
                </c:pt>
                <c:pt idx="64">
                  <c:v>10.62471475561615</c:v>
                </c:pt>
                <c:pt idx="65">
                  <c:v>8.6595865420531437E-2</c:v>
                </c:pt>
                <c:pt idx="66">
                  <c:v>9.0949977200943943E-2</c:v>
                </c:pt>
                <c:pt idx="67">
                  <c:v>10.25127739519812</c:v>
                </c:pt>
                <c:pt idx="68">
                  <c:v>10.57831886099884</c:v>
                </c:pt>
                <c:pt idx="69">
                  <c:v>9.063254201319064E-2</c:v>
                </c:pt>
                <c:pt idx="70">
                  <c:v>9.0097115794196686E-2</c:v>
                </c:pt>
                <c:pt idx="71">
                  <c:v>10.23942458360689</c:v>
                </c:pt>
                <c:pt idx="72">
                  <c:v>5.9608038436039346</c:v>
                </c:pt>
                <c:pt idx="73">
                  <c:v>8.9724829792976329E-2</c:v>
                </c:pt>
                <c:pt idx="74">
                  <c:v>8.5430754197295719E-2</c:v>
                </c:pt>
                <c:pt idx="75">
                  <c:v>6.1627671206020747</c:v>
                </c:pt>
                <c:pt idx="76">
                  <c:v>5.9465081564034339</c:v>
                </c:pt>
                <c:pt idx="77">
                  <c:v>8.5503013408742806E-2</c:v>
                </c:pt>
                <c:pt idx="78">
                  <c:v>9.0098150004632727E-2</c:v>
                </c:pt>
                <c:pt idx="79">
                  <c:v>6.2007173118065113</c:v>
                </c:pt>
                <c:pt idx="80">
                  <c:v>8.6686517787165879E-2</c:v>
                </c:pt>
                <c:pt idx="81">
                  <c:v>6.0395425010006871</c:v>
                </c:pt>
                <c:pt idx="82">
                  <c:v>5.7514120011939669</c:v>
                </c:pt>
                <c:pt idx="83">
                  <c:v>8.9138180599547881E-2</c:v>
                </c:pt>
                <c:pt idx="84">
                  <c:v>8.716366258449848E-2</c:v>
                </c:pt>
                <c:pt idx="85">
                  <c:v>6.0477503160014754</c:v>
                </c:pt>
                <c:pt idx="86">
                  <c:v>5.7520365777891129</c:v>
                </c:pt>
                <c:pt idx="87">
                  <c:v>8.6515732610132498E-2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01-47FE-9DD4-360898C35A98}"/>
            </c:ext>
          </c:extLst>
        </c:ser>
        <c:ser>
          <c:idx val="7"/>
          <c:order val="3"/>
          <c:tx>
            <c:strRef>
              <c:f>'Pure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Decorrelation'!$AF$3:$AF$290</c:f>
              <c:numCache>
                <c:formatCode>General</c:formatCode>
                <c:ptCount val="288"/>
                <c:pt idx="0">
                  <c:v>0.64966481601586568</c:v>
                </c:pt>
                <c:pt idx="1">
                  <c:v>1.006978882593103</c:v>
                </c:pt>
                <c:pt idx="2">
                  <c:v>0.87457475018454711</c:v>
                </c:pt>
                <c:pt idx="3">
                  <c:v>0.73520258598728105</c:v>
                </c:pt>
                <c:pt idx="4">
                  <c:v>0.63772712238132956</c:v>
                </c:pt>
                <c:pt idx="5">
                  <c:v>1.060734959016554</c:v>
                </c:pt>
                <c:pt idx="6">
                  <c:v>1.045747132005636</c:v>
                </c:pt>
                <c:pt idx="7">
                  <c:v>0.77378958219196647</c:v>
                </c:pt>
                <c:pt idx="8">
                  <c:v>0.59751908261096109</c:v>
                </c:pt>
                <c:pt idx="9">
                  <c:v>0.60196096099680285</c:v>
                </c:pt>
                <c:pt idx="10">
                  <c:v>0.60300687140552323</c:v>
                </c:pt>
                <c:pt idx="11">
                  <c:v>0.60335366335930307</c:v>
                </c:pt>
                <c:pt idx="12">
                  <c:v>0.59615630762418736</c:v>
                </c:pt>
                <c:pt idx="13">
                  <c:v>0.59384951459942381</c:v>
                </c:pt>
                <c:pt idx="14">
                  <c:v>0.60396469805855302</c:v>
                </c:pt>
                <c:pt idx="15">
                  <c:v>0.60567207079147922</c:v>
                </c:pt>
                <c:pt idx="16">
                  <c:v>0.71464905277825896</c:v>
                </c:pt>
                <c:pt idx="17">
                  <c:v>0.90312176937004551</c:v>
                </c:pt>
                <c:pt idx="18">
                  <c:v>0.97941264942055573</c:v>
                </c:pt>
                <c:pt idx="19">
                  <c:v>0.75331778140971439</c:v>
                </c:pt>
                <c:pt idx="20">
                  <c:v>0.6000251661753282</c:v>
                </c:pt>
                <c:pt idx="21">
                  <c:v>0.60032808178802954</c:v>
                </c:pt>
                <c:pt idx="22">
                  <c:v>0.59974134258227418</c:v>
                </c:pt>
                <c:pt idx="23">
                  <c:v>0.60449478905647991</c:v>
                </c:pt>
                <c:pt idx="24">
                  <c:v>0.59191273039905357</c:v>
                </c:pt>
                <c:pt idx="25">
                  <c:v>0.60832179842982437</c:v>
                </c:pt>
                <c:pt idx="26">
                  <c:v>0.59971106060547752</c:v>
                </c:pt>
                <c:pt idx="27">
                  <c:v>0.60288107718806716</c:v>
                </c:pt>
                <c:pt idx="28">
                  <c:v>0.59923086556373162</c:v>
                </c:pt>
                <c:pt idx="29">
                  <c:v>0.59547484638169412</c:v>
                </c:pt>
                <c:pt idx="30">
                  <c:v>0.59736341277603056</c:v>
                </c:pt>
                <c:pt idx="31">
                  <c:v>0.59809968901099642</c:v>
                </c:pt>
                <c:pt idx="32">
                  <c:v>4.0608085429761562</c:v>
                </c:pt>
                <c:pt idx="33">
                  <c:v>4.0553623816231266</c:v>
                </c:pt>
                <c:pt idx="34">
                  <c:v>1.302636029431596</c:v>
                </c:pt>
                <c:pt idx="35">
                  <c:v>1.3170882901991721</c:v>
                </c:pt>
                <c:pt idx="36">
                  <c:v>1.2955145531916059</c:v>
                </c:pt>
                <c:pt idx="37">
                  <c:v>1.280071676569059</c:v>
                </c:pt>
                <c:pt idx="38">
                  <c:v>4.052613926213235</c:v>
                </c:pt>
                <c:pt idx="39">
                  <c:v>4.0379231962142512</c:v>
                </c:pt>
                <c:pt idx="40">
                  <c:v>4.0657530766213306</c:v>
                </c:pt>
                <c:pt idx="41">
                  <c:v>4.037804200232495</c:v>
                </c:pt>
                <c:pt idx="42">
                  <c:v>1.282058316178154</c:v>
                </c:pt>
                <c:pt idx="43">
                  <c:v>1.3012751253787429</c:v>
                </c:pt>
                <c:pt idx="44">
                  <c:v>1.29896332458593</c:v>
                </c:pt>
                <c:pt idx="45">
                  <c:v>1.276614256971516</c:v>
                </c:pt>
                <c:pt idx="46">
                  <c:v>4.0324952187831524</c:v>
                </c:pt>
                <c:pt idx="47">
                  <c:v>4.0440038674161771</c:v>
                </c:pt>
                <c:pt idx="48">
                  <c:v>4.0567971930140629</c:v>
                </c:pt>
                <c:pt idx="49">
                  <c:v>4.0703015992185101</c:v>
                </c:pt>
                <c:pt idx="50">
                  <c:v>1.2986433247919189</c:v>
                </c:pt>
                <c:pt idx="51">
                  <c:v>1.316154993360396</c:v>
                </c:pt>
                <c:pt idx="52">
                  <c:v>1.2896907093818299</c:v>
                </c:pt>
                <c:pt idx="53">
                  <c:v>1.2943405116209761</c:v>
                </c:pt>
                <c:pt idx="54">
                  <c:v>4.0576843630056816</c:v>
                </c:pt>
                <c:pt idx="55">
                  <c:v>4.0815067478222771</c:v>
                </c:pt>
                <c:pt idx="56">
                  <c:v>4.0808951032231562</c:v>
                </c:pt>
                <c:pt idx="57">
                  <c:v>4.0703795856214127</c:v>
                </c:pt>
                <c:pt idx="58">
                  <c:v>1.289799648383632</c:v>
                </c:pt>
                <c:pt idx="59">
                  <c:v>1.326395601802506</c:v>
                </c:pt>
                <c:pt idx="60">
                  <c:v>1.309719355602283</c:v>
                </c:pt>
                <c:pt idx="61">
                  <c:v>1.2819340956397349</c:v>
                </c:pt>
                <c:pt idx="62">
                  <c:v>4.0747933453763832</c:v>
                </c:pt>
                <c:pt idx="63">
                  <c:v>4.0506167036248373</c:v>
                </c:pt>
                <c:pt idx="64">
                  <c:v>0.60519877542974432</c:v>
                </c:pt>
                <c:pt idx="65">
                  <c:v>0.60306340537499636</c:v>
                </c:pt>
                <c:pt idx="66">
                  <c:v>0.60274212637450542</c:v>
                </c:pt>
                <c:pt idx="67">
                  <c:v>0.60400760422926392</c:v>
                </c:pt>
                <c:pt idx="68">
                  <c:v>0.60302821177756416</c:v>
                </c:pt>
                <c:pt idx="69">
                  <c:v>0.60381734321126712</c:v>
                </c:pt>
                <c:pt idx="70">
                  <c:v>0.60113892753142861</c:v>
                </c:pt>
                <c:pt idx="71">
                  <c:v>0.61506624160101642</c:v>
                </c:pt>
                <c:pt idx="72">
                  <c:v>0.60558542977087204</c:v>
                </c:pt>
                <c:pt idx="73">
                  <c:v>0.61311347599839794</c:v>
                </c:pt>
                <c:pt idx="74">
                  <c:v>0.59901466256706049</c:v>
                </c:pt>
                <c:pt idx="75">
                  <c:v>0.60432724163401874</c:v>
                </c:pt>
                <c:pt idx="76">
                  <c:v>0.60516170081682508</c:v>
                </c:pt>
                <c:pt idx="77">
                  <c:v>0.6077693300438114</c:v>
                </c:pt>
                <c:pt idx="78">
                  <c:v>0.61586236499715596</c:v>
                </c:pt>
                <c:pt idx="79">
                  <c:v>0.61342476283898573</c:v>
                </c:pt>
                <c:pt idx="80">
                  <c:v>0.62923131642164665</c:v>
                </c:pt>
                <c:pt idx="81">
                  <c:v>0.60084356560837482</c:v>
                </c:pt>
                <c:pt idx="82">
                  <c:v>0.60079887699102985</c:v>
                </c:pt>
                <c:pt idx="83">
                  <c:v>0.60830435940297323</c:v>
                </c:pt>
                <c:pt idx="84">
                  <c:v>0.59954136398155244</c:v>
                </c:pt>
                <c:pt idx="85">
                  <c:v>0.59578417094890024</c:v>
                </c:pt>
                <c:pt idx="86">
                  <c:v>0.60394300780026244</c:v>
                </c:pt>
                <c:pt idx="87">
                  <c:v>0.59808919382048775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301-47FE-9DD4-360898C35A98}"/>
            </c:ext>
          </c:extLst>
        </c:ser>
        <c:ser>
          <c:idx val="9"/>
          <c:order val="4"/>
          <c:tx>
            <c:strRef>
              <c:f>'Pure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Decorrelation'!$AH$3:$AH$290</c:f>
              <c:numCache>
                <c:formatCode>General</c:formatCode>
                <c:ptCount val="288"/>
                <c:pt idx="0">
                  <c:v>3.018649353191722</c:v>
                </c:pt>
                <c:pt idx="1">
                  <c:v>6.5587723976931996E-3</c:v>
                </c:pt>
                <c:pt idx="2">
                  <c:v>5.6487909983842814E-3</c:v>
                </c:pt>
                <c:pt idx="3">
                  <c:v>3.0647336235851981</c:v>
                </c:pt>
                <c:pt idx="4">
                  <c:v>2.9820079693803558</c:v>
                </c:pt>
                <c:pt idx="5">
                  <c:v>6.23069540597492E-3</c:v>
                </c:pt>
                <c:pt idx="6">
                  <c:v>6.5930263954214197E-3</c:v>
                </c:pt>
                <c:pt idx="7">
                  <c:v>3.0152599149965682</c:v>
                </c:pt>
                <c:pt idx="8">
                  <c:v>3.0463296050089408</c:v>
                </c:pt>
                <c:pt idx="9">
                  <c:v>4.1911653708665998E-3</c:v>
                </c:pt>
                <c:pt idx="10">
                  <c:v>4.5998696121386604E-3</c:v>
                </c:pt>
                <c:pt idx="11">
                  <c:v>3.1144307262031359</c:v>
                </c:pt>
                <c:pt idx="12">
                  <c:v>2.9589446509955448</c:v>
                </c:pt>
                <c:pt idx="13">
                  <c:v>4.2481479933484797E-3</c:v>
                </c:pt>
                <c:pt idx="14">
                  <c:v>4.6321024186908614E-3</c:v>
                </c:pt>
                <c:pt idx="15">
                  <c:v>3.0622540095937438</c:v>
                </c:pt>
                <c:pt idx="16">
                  <c:v>3.0766914789914148</c:v>
                </c:pt>
                <c:pt idx="17">
                  <c:v>8.5368521860799997E-3</c:v>
                </c:pt>
                <c:pt idx="18">
                  <c:v>7.3708314099348807E-3</c:v>
                </c:pt>
                <c:pt idx="19">
                  <c:v>3.144094739190769</c:v>
                </c:pt>
                <c:pt idx="20">
                  <c:v>3.0791467225877569</c:v>
                </c:pt>
                <c:pt idx="21">
                  <c:v>5.8743759989738006E-3</c:v>
                </c:pt>
                <c:pt idx="22">
                  <c:v>4.4165891944430201E-3</c:v>
                </c:pt>
                <c:pt idx="23">
                  <c:v>3.2574980805977249</c:v>
                </c:pt>
                <c:pt idx="24">
                  <c:v>3.0098483365844002</c:v>
                </c:pt>
                <c:pt idx="25">
                  <c:v>4.3693281942978196E-3</c:v>
                </c:pt>
                <c:pt idx="26">
                  <c:v>4.2694844072684E-3</c:v>
                </c:pt>
                <c:pt idx="27">
                  <c:v>3.0465113179991019</c:v>
                </c:pt>
                <c:pt idx="28">
                  <c:v>3.1635054943966678</c:v>
                </c:pt>
                <c:pt idx="29">
                  <c:v>5.4741781787015402E-3</c:v>
                </c:pt>
                <c:pt idx="30">
                  <c:v>4.2861391906625999E-3</c:v>
                </c:pt>
                <c:pt idx="31">
                  <c:v>3.2350505993701519</c:v>
                </c:pt>
                <c:pt idx="32">
                  <c:v>25.029642142390369</c:v>
                </c:pt>
                <c:pt idx="33">
                  <c:v>19.22354383600177</c:v>
                </c:pt>
                <c:pt idx="34">
                  <c:v>5.3905991953797404E-3</c:v>
                </c:pt>
                <c:pt idx="35">
                  <c:v>12.399883874796799</c:v>
                </c:pt>
                <c:pt idx="36">
                  <c:v>13.010893755988221</c:v>
                </c:pt>
                <c:pt idx="37">
                  <c:v>5.2546452265232399E-3</c:v>
                </c:pt>
                <c:pt idx="38">
                  <c:v>18.49666276719654</c:v>
                </c:pt>
                <c:pt idx="39">
                  <c:v>24.19852677381132</c:v>
                </c:pt>
                <c:pt idx="40">
                  <c:v>25.6889039214002</c:v>
                </c:pt>
                <c:pt idx="41">
                  <c:v>19.865320755203719</c:v>
                </c:pt>
                <c:pt idx="42">
                  <c:v>5.4053629864938002E-3</c:v>
                </c:pt>
                <c:pt idx="43">
                  <c:v>12.597255700803361</c:v>
                </c:pt>
                <c:pt idx="44">
                  <c:v>13.41781243538717</c:v>
                </c:pt>
                <c:pt idx="45">
                  <c:v>5.2720964071340396E-3</c:v>
                </c:pt>
                <c:pt idx="46">
                  <c:v>19.25893983038841</c:v>
                </c:pt>
                <c:pt idx="47">
                  <c:v>25.13823713320307</c:v>
                </c:pt>
                <c:pt idx="48">
                  <c:v>25.25920473041479</c:v>
                </c:pt>
                <c:pt idx="49">
                  <c:v>19.522593020193749</c:v>
                </c:pt>
                <c:pt idx="50">
                  <c:v>7.2449652012437204E-3</c:v>
                </c:pt>
                <c:pt idx="51">
                  <c:v>12.66251800219761</c:v>
                </c:pt>
                <c:pt idx="52">
                  <c:v>13.023475514189339</c:v>
                </c:pt>
                <c:pt idx="53">
                  <c:v>5.3815057966857599E-3</c:v>
                </c:pt>
                <c:pt idx="54">
                  <c:v>19.244655031594451</c:v>
                </c:pt>
                <c:pt idx="55">
                  <c:v>25.084206694597381</c:v>
                </c:pt>
                <c:pt idx="56">
                  <c:v>25.091253655008039</c:v>
                </c:pt>
                <c:pt idx="57">
                  <c:v>19.466873322403991</c:v>
                </c:pt>
                <c:pt idx="58">
                  <c:v>6.8263182067311804E-3</c:v>
                </c:pt>
                <c:pt idx="59">
                  <c:v>12.62499883219134</c:v>
                </c:pt>
                <c:pt idx="60">
                  <c:v>13.115896676585541</c:v>
                </c:pt>
                <c:pt idx="61">
                  <c:v>6.8239693995564591E-3</c:v>
                </c:pt>
                <c:pt idx="62">
                  <c:v>18.636360599810718</c:v>
                </c:pt>
                <c:pt idx="63">
                  <c:v>24.440293306182141</c:v>
                </c:pt>
                <c:pt idx="64">
                  <c:v>3.075868673215155</c:v>
                </c:pt>
                <c:pt idx="65">
                  <c:v>4.5934075955301207E-3</c:v>
                </c:pt>
                <c:pt idx="66">
                  <c:v>5.3189835976808798E-3</c:v>
                </c:pt>
                <c:pt idx="67">
                  <c:v>3.0951992652262561</c:v>
                </c:pt>
                <c:pt idx="68">
                  <c:v>3.0984166450100021</c:v>
                </c:pt>
                <c:pt idx="69">
                  <c:v>4.5246696216053803E-3</c:v>
                </c:pt>
                <c:pt idx="70">
                  <c:v>4.3171029887161599E-3</c:v>
                </c:pt>
                <c:pt idx="71">
                  <c:v>3.092081848799717</c:v>
                </c:pt>
                <c:pt idx="72">
                  <c:v>5.3506900249980394</c:v>
                </c:pt>
                <c:pt idx="73">
                  <c:v>4.5064175850711204E-3</c:v>
                </c:pt>
                <c:pt idx="74">
                  <c:v>4.8721808125264596E-3</c:v>
                </c:pt>
                <c:pt idx="75">
                  <c:v>5.5026276801945642</c:v>
                </c:pt>
                <c:pt idx="76">
                  <c:v>5.3707511926186271</c:v>
                </c:pt>
                <c:pt idx="77">
                  <c:v>4.4657710124738192E-3</c:v>
                </c:pt>
                <c:pt idx="78">
                  <c:v>4.8925234004854601E-3</c:v>
                </c:pt>
                <c:pt idx="79">
                  <c:v>5.4761090955696998</c:v>
                </c:pt>
                <c:pt idx="80">
                  <c:v>6.6909860121085792E-3</c:v>
                </c:pt>
                <c:pt idx="81">
                  <c:v>5.3436174278031103</c:v>
                </c:pt>
                <c:pt idx="82">
                  <c:v>5.1709509675973093</c:v>
                </c:pt>
                <c:pt idx="83">
                  <c:v>6.4164037932641403E-3</c:v>
                </c:pt>
                <c:pt idx="84">
                  <c:v>5.9415910160168601E-3</c:v>
                </c:pt>
                <c:pt idx="85">
                  <c:v>5.3478972412063737</c:v>
                </c:pt>
                <c:pt idx="86">
                  <c:v>5.1978248139843348</c:v>
                </c:pt>
                <c:pt idx="87">
                  <c:v>6.0175340040586403E-3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301-47FE-9DD4-360898C35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Decorrelation'!$Z$3:$Z$290</c:f>
              <c:numCache>
                <c:formatCode>General</c:formatCode>
                <c:ptCount val="288"/>
                <c:pt idx="0">
                  <c:v>1.044628380599897</c:v>
                </c:pt>
                <c:pt idx="1">
                  <c:v>1.5667453187750651</c:v>
                </c:pt>
                <c:pt idx="2">
                  <c:v>1.620403215487022</c:v>
                </c:pt>
                <c:pt idx="3">
                  <c:v>1.128263267013244</c:v>
                </c:pt>
                <c:pt idx="4">
                  <c:v>0.99415190845029433</c:v>
                </c:pt>
                <c:pt idx="5">
                  <c:v>2.1514621311449451</c:v>
                </c:pt>
                <c:pt idx="6">
                  <c:v>1.9678078255732541</c:v>
                </c:pt>
                <c:pt idx="7">
                  <c:v>1.280736945185345</c:v>
                </c:pt>
                <c:pt idx="8">
                  <c:v>0.72915468553546814</c:v>
                </c:pt>
                <c:pt idx="9">
                  <c:v>1.232437420170754</c:v>
                </c:pt>
                <c:pt idx="10">
                  <c:v>1.223292566789314</c:v>
                </c:pt>
                <c:pt idx="11">
                  <c:v>0.71543103356380011</c:v>
                </c:pt>
                <c:pt idx="12">
                  <c:v>0.7136617310112342</c:v>
                </c:pt>
                <c:pt idx="13">
                  <c:v>1.1978749609552319</c:v>
                </c:pt>
                <c:pt idx="14">
                  <c:v>1.19952322919853</c:v>
                </c:pt>
                <c:pt idx="15">
                  <c:v>0.72386470319470386</c:v>
                </c:pt>
                <c:pt idx="16">
                  <c:v>1.0289290178101509</c:v>
                </c:pt>
                <c:pt idx="17">
                  <c:v>1.484583278535865</c:v>
                </c:pt>
                <c:pt idx="18">
                  <c:v>1.829063069401309</c:v>
                </c:pt>
                <c:pt idx="19">
                  <c:v>1.4013353633461521</c:v>
                </c:pt>
                <c:pt idx="20">
                  <c:v>0.77897605004254733</c:v>
                </c:pt>
                <c:pt idx="21">
                  <c:v>1.1357987728202721</c:v>
                </c:pt>
                <c:pt idx="22">
                  <c:v>1.1571626441902481</c:v>
                </c:pt>
                <c:pt idx="23">
                  <c:v>0.78010884460527452</c:v>
                </c:pt>
                <c:pt idx="24">
                  <c:v>0.79583377357339491</c:v>
                </c:pt>
                <c:pt idx="25">
                  <c:v>1.149771167407744</c:v>
                </c:pt>
                <c:pt idx="26">
                  <c:v>1.1833976864116269</c:v>
                </c:pt>
                <c:pt idx="27">
                  <c:v>0.78847254539141431</c:v>
                </c:pt>
                <c:pt idx="28">
                  <c:v>0.79327505598776038</c:v>
                </c:pt>
                <c:pt idx="29">
                  <c:v>1.1328584545874041</c:v>
                </c:pt>
                <c:pt idx="30">
                  <c:v>1.137446973228361</c:v>
                </c:pt>
                <c:pt idx="31">
                  <c:v>0.77932651380542661</c:v>
                </c:pt>
                <c:pt idx="32">
                  <c:v>2.6013889796216971</c:v>
                </c:pt>
                <c:pt idx="33">
                  <c:v>2.583847250405233</c:v>
                </c:pt>
                <c:pt idx="34">
                  <c:v>10.964926973229741</c:v>
                </c:pt>
                <c:pt idx="35">
                  <c:v>1.588647245790344</c:v>
                </c:pt>
                <c:pt idx="36">
                  <c:v>1.7961384417372761</c:v>
                </c:pt>
                <c:pt idx="37">
                  <c:v>10.828279015375299</c:v>
                </c:pt>
                <c:pt idx="38">
                  <c:v>3.3032989373896271</c:v>
                </c:pt>
                <c:pt idx="39">
                  <c:v>3.2518067786470062</c:v>
                </c:pt>
                <c:pt idx="40">
                  <c:v>2.4574951877817508</c:v>
                </c:pt>
                <c:pt idx="41">
                  <c:v>2.3678584886598402</c:v>
                </c:pt>
                <c:pt idx="42">
                  <c:v>7.2131907722097823</c:v>
                </c:pt>
                <c:pt idx="43">
                  <c:v>1.127146326610819</c:v>
                </c:pt>
                <c:pt idx="44">
                  <c:v>1.114631558198016</c:v>
                </c:pt>
                <c:pt idx="45">
                  <c:v>7.2287217047996819</c:v>
                </c:pt>
                <c:pt idx="46">
                  <c:v>2.3085348395747132</c:v>
                </c:pt>
                <c:pt idx="47">
                  <c:v>2.3379362690495329</c:v>
                </c:pt>
                <c:pt idx="48">
                  <c:v>2.4315343737485819</c:v>
                </c:pt>
                <c:pt idx="49">
                  <c:v>2.365309531928506</c:v>
                </c:pt>
                <c:pt idx="50">
                  <c:v>7.1685810959315859</c:v>
                </c:pt>
                <c:pt idx="51">
                  <c:v>1.110734838433564</c:v>
                </c:pt>
                <c:pt idx="52">
                  <c:v>1.1362548347911801</c:v>
                </c:pt>
                <c:pt idx="53">
                  <c:v>7.2960362815298136</c:v>
                </c:pt>
                <c:pt idx="54">
                  <c:v>2.34013095520204</c:v>
                </c:pt>
                <c:pt idx="55">
                  <c:v>2.373780308151618</c:v>
                </c:pt>
                <c:pt idx="56">
                  <c:v>2.4782030796166512</c:v>
                </c:pt>
                <c:pt idx="57">
                  <c:v>2.3770208170288241</c:v>
                </c:pt>
                <c:pt idx="58">
                  <c:v>7.1767656123731287</c:v>
                </c:pt>
                <c:pt idx="59">
                  <c:v>1.1352102094562719</c:v>
                </c:pt>
                <c:pt idx="60">
                  <c:v>1.1342135604238139</c:v>
                </c:pt>
                <c:pt idx="61">
                  <c:v>7.1808065991732288</c:v>
                </c:pt>
                <c:pt idx="62">
                  <c:v>2.2988274470204488</c:v>
                </c:pt>
                <c:pt idx="63">
                  <c:v>2.379995240003336</c:v>
                </c:pt>
                <c:pt idx="64">
                  <c:v>0.72317143119871619</c:v>
                </c:pt>
                <c:pt idx="65">
                  <c:v>1.2112090768176129</c:v>
                </c:pt>
                <c:pt idx="66">
                  <c:v>1.227810692950152</c:v>
                </c:pt>
                <c:pt idx="67">
                  <c:v>0.7426399018149823</c:v>
                </c:pt>
                <c:pt idx="68">
                  <c:v>0.72056683113332842</c:v>
                </c:pt>
                <c:pt idx="69">
                  <c:v>1.2232744946028109</c:v>
                </c:pt>
                <c:pt idx="70">
                  <c:v>1.195455047988798</c:v>
                </c:pt>
                <c:pt idx="71">
                  <c:v>0.73899310539709406</c:v>
                </c:pt>
                <c:pt idx="72">
                  <c:v>0.60780287089291962</c:v>
                </c:pt>
                <c:pt idx="73">
                  <c:v>1.5275680772378111</c:v>
                </c:pt>
                <c:pt idx="74">
                  <c:v>1.5195351382135409</c:v>
                </c:pt>
                <c:pt idx="75">
                  <c:v>0.6112173460191116</c:v>
                </c:pt>
                <c:pt idx="76">
                  <c:v>0.60936147299362342</c:v>
                </c:pt>
                <c:pt idx="77">
                  <c:v>1.517983992793597</c:v>
                </c:pt>
                <c:pt idx="78">
                  <c:v>1.547983264003415</c:v>
                </c:pt>
                <c:pt idx="79">
                  <c:v>0.61667534058215101</c:v>
                </c:pt>
                <c:pt idx="80">
                  <c:v>1.488286139373667</c:v>
                </c:pt>
                <c:pt idx="81">
                  <c:v>0.65831924061058089</c:v>
                </c:pt>
                <c:pt idx="82">
                  <c:v>0.64972147056832907</c:v>
                </c:pt>
                <c:pt idx="83">
                  <c:v>1.478825468150899</c:v>
                </c:pt>
                <c:pt idx="84">
                  <c:v>1.503489053505473</c:v>
                </c:pt>
                <c:pt idx="85">
                  <c:v>0.65412038356298585</c:v>
                </c:pt>
                <c:pt idx="86">
                  <c:v>0.65178018241422253</c:v>
                </c:pt>
                <c:pt idx="87">
                  <c:v>1.4875846781535069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72-44B5-AB13-53FD71B2841E}"/>
            </c:ext>
          </c:extLst>
        </c:ser>
        <c:ser>
          <c:idx val="3"/>
          <c:order val="1"/>
          <c:tx>
            <c:strRef>
              <c:f>'Pure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Decorrelation'!$AC$3:$AC$290</c:f>
              <c:numCache>
                <c:formatCode>General</c:formatCode>
                <c:ptCount val="288"/>
                <c:pt idx="0">
                  <c:v>0.81491748358821492</c:v>
                </c:pt>
                <c:pt idx="1">
                  <c:v>2.1626785425993149</c:v>
                </c:pt>
                <c:pt idx="2">
                  <c:v>2.608620431390591</c:v>
                </c:pt>
                <c:pt idx="3">
                  <c:v>0.90281388838775456</c:v>
                </c:pt>
                <c:pt idx="4">
                  <c:v>0.68559433561167682</c:v>
                </c:pt>
                <c:pt idx="5">
                  <c:v>2.6898839509580279</c:v>
                </c:pt>
                <c:pt idx="6">
                  <c:v>2.1718963721941691</c:v>
                </c:pt>
                <c:pt idx="7">
                  <c:v>0.69980418778141029</c:v>
                </c:pt>
                <c:pt idx="8">
                  <c:v>0.65431405722629277</c:v>
                </c:pt>
                <c:pt idx="9">
                  <c:v>2.1687336984032299</c:v>
                </c:pt>
                <c:pt idx="10">
                  <c:v>2.271860728180036</c:v>
                </c:pt>
                <c:pt idx="11">
                  <c:v>0.676916083827382</c:v>
                </c:pt>
                <c:pt idx="12">
                  <c:v>0.81821565458085388</c:v>
                </c:pt>
                <c:pt idx="13">
                  <c:v>1.8133027179865171</c:v>
                </c:pt>
                <c:pt idx="14">
                  <c:v>2.1146947738190649</c:v>
                </c:pt>
                <c:pt idx="15">
                  <c:v>0.61516546221100721</c:v>
                </c:pt>
                <c:pt idx="16">
                  <c:v>0.85593130522174765</c:v>
                </c:pt>
                <c:pt idx="17">
                  <c:v>2.2973906670056752</c:v>
                </c:pt>
                <c:pt idx="18">
                  <c:v>2.3523708395834548</c:v>
                </c:pt>
                <c:pt idx="19">
                  <c:v>0.84640794520382767</c:v>
                </c:pt>
                <c:pt idx="20">
                  <c:v>0.78833958000177518</c:v>
                </c:pt>
                <c:pt idx="21">
                  <c:v>1.9002328188216779</c:v>
                </c:pt>
                <c:pt idx="22">
                  <c:v>2.2120071226265279</c:v>
                </c:pt>
                <c:pt idx="23">
                  <c:v>0.7213356227672193</c:v>
                </c:pt>
                <c:pt idx="24">
                  <c:v>0.6409889487782493</c:v>
                </c:pt>
                <c:pt idx="25">
                  <c:v>2.1887999862257859</c:v>
                </c:pt>
                <c:pt idx="26">
                  <c:v>2.0821856480382852</c:v>
                </c:pt>
                <c:pt idx="27">
                  <c:v>0.70875308958929961</c:v>
                </c:pt>
                <c:pt idx="28">
                  <c:v>0.67879423577105624</c:v>
                </c:pt>
                <c:pt idx="29">
                  <c:v>2.06214645964792</c:v>
                </c:pt>
                <c:pt idx="30">
                  <c:v>1.734881901356857</c:v>
                </c:pt>
                <c:pt idx="31">
                  <c:v>0.68186272478778842</c:v>
                </c:pt>
                <c:pt idx="32">
                  <c:v>1.9145292778091969</c:v>
                </c:pt>
                <c:pt idx="33">
                  <c:v>1.87573947921046</c:v>
                </c:pt>
                <c:pt idx="34">
                  <c:v>21.39380527821486</c:v>
                </c:pt>
                <c:pt idx="35">
                  <c:v>1.202416210022057</c:v>
                </c:pt>
                <c:pt idx="36">
                  <c:v>1.23505203621462</c:v>
                </c:pt>
                <c:pt idx="37">
                  <c:v>20.150301109009892</c:v>
                </c:pt>
                <c:pt idx="38">
                  <c:v>1.5939526722067969</c:v>
                </c:pt>
                <c:pt idx="39">
                  <c:v>2.0328891941928311</c:v>
                </c:pt>
                <c:pt idx="40">
                  <c:v>1.880885799817043</c:v>
                </c:pt>
                <c:pt idx="41">
                  <c:v>1.550162831804482</c:v>
                </c:pt>
                <c:pt idx="42">
                  <c:v>17.002093174378391</c:v>
                </c:pt>
                <c:pt idx="43">
                  <c:v>1.1182388289947991</c:v>
                </c:pt>
                <c:pt idx="44">
                  <c:v>1.220961924409494</c:v>
                </c:pt>
                <c:pt idx="45">
                  <c:v>20.266994010790949</c:v>
                </c:pt>
                <c:pt idx="46">
                  <c:v>1.522350891568931</c:v>
                </c:pt>
                <c:pt idx="47">
                  <c:v>1.9480722562177111</c:v>
                </c:pt>
                <c:pt idx="48">
                  <c:v>1.868560732802143</c:v>
                </c:pt>
                <c:pt idx="49">
                  <c:v>1.5900856754218691</c:v>
                </c:pt>
                <c:pt idx="50">
                  <c:v>19.535138279182139</c:v>
                </c:pt>
                <c:pt idx="51">
                  <c:v>1.1267920648271681</c:v>
                </c:pt>
                <c:pt idx="52">
                  <c:v>1.1880383642041119</c:v>
                </c:pt>
                <c:pt idx="53">
                  <c:v>19.130667741002981</c:v>
                </c:pt>
                <c:pt idx="54">
                  <c:v>1.4778260852035601</c:v>
                </c:pt>
                <c:pt idx="55">
                  <c:v>1.827982347417856</c:v>
                </c:pt>
                <c:pt idx="56">
                  <c:v>1.762327622412704</c:v>
                </c:pt>
                <c:pt idx="57">
                  <c:v>1.5447667969972829</c:v>
                </c:pt>
                <c:pt idx="58">
                  <c:v>17.00399768720963</c:v>
                </c:pt>
                <c:pt idx="59">
                  <c:v>1.109521573630627</c:v>
                </c:pt>
                <c:pt idx="60">
                  <c:v>1.1635010861966291</c:v>
                </c:pt>
                <c:pt idx="61">
                  <c:v>17.661907700618031</c:v>
                </c:pt>
                <c:pt idx="62">
                  <c:v>1.482007778598927</c:v>
                </c:pt>
                <c:pt idx="63">
                  <c:v>1.8019181679817851</c:v>
                </c:pt>
                <c:pt idx="64">
                  <c:v>0.74042766076163391</c:v>
                </c:pt>
                <c:pt idx="65">
                  <c:v>2.488066258002072</c:v>
                </c:pt>
                <c:pt idx="66">
                  <c:v>2.6387133483891381</c:v>
                </c:pt>
                <c:pt idx="67">
                  <c:v>0.71655176416388711</c:v>
                </c:pt>
                <c:pt idx="68">
                  <c:v>0.65885454678209499</c:v>
                </c:pt>
                <c:pt idx="69">
                  <c:v>1.726997928589117</c:v>
                </c:pt>
                <c:pt idx="70">
                  <c:v>1.6850351144326849</c:v>
                </c:pt>
                <c:pt idx="71">
                  <c:v>0.63871801942586903</c:v>
                </c:pt>
                <c:pt idx="72">
                  <c:v>0.59881927904789334</c:v>
                </c:pt>
                <c:pt idx="73">
                  <c:v>2.5997485086088998</c:v>
                </c:pt>
                <c:pt idx="74">
                  <c:v>2.570482363237534</c:v>
                </c:pt>
                <c:pt idx="75">
                  <c:v>0.61504290620796387</c:v>
                </c:pt>
                <c:pt idx="76">
                  <c:v>0.63691846799338236</c:v>
                </c:pt>
                <c:pt idx="77">
                  <c:v>2.766081212012796</c:v>
                </c:pt>
                <c:pt idx="78">
                  <c:v>2.7595352726057172</c:v>
                </c:pt>
                <c:pt idx="79">
                  <c:v>0.60727377019356932</c:v>
                </c:pt>
                <c:pt idx="80">
                  <c:v>2.7640079261967911</c:v>
                </c:pt>
                <c:pt idx="81">
                  <c:v>0.67276418837718666</c:v>
                </c:pt>
                <c:pt idx="82">
                  <c:v>0.67607697817729784</c:v>
                </c:pt>
                <c:pt idx="83">
                  <c:v>2.6454382646246808</c:v>
                </c:pt>
                <c:pt idx="84">
                  <c:v>2.594388237391831</c:v>
                </c:pt>
                <c:pt idx="85">
                  <c:v>0.63347905520349745</c:v>
                </c:pt>
                <c:pt idx="86">
                  <c:v>0.6169055039936211</c:v>
                </c:pt>
                <c:pt idx="87">
                  <c:v>2.537024530197959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72-44B5-AB13-53FD71B2841E}"/>
            </c:ext>
          </c:extLst>
        </c:ser>
        <c:ser>
          <c:idx val="5"/>
          <c:order val="2"/>
          <c:tx>
            <c:strRef>
              <c:f>'Pure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Decorrelation'!$AE$3:$AE$290</c:f>
              <c:numCache>
                <c:formatCode>General</c:formatCode>
                <c:ptCount val="288"/>
                <c:pt idx="0">
                  <c:v>0.54676063684746623</c:v>
                </c:pt>
                <c:pt idx="1">
                  <c:v>1.5036620618309831</c:v>
                </c:pt>
                <c:pt idx="2">
                  <c:v>1.298583844595123</c:v>
                </c:pt>
                <c:pt idx="3">
                  <c:v>0.60928690598811952</c:v>
                </c:pt>
                <c:pt idx="4">
                  <c:v>0.54034475897205991</c:v>
                </c:pt>
                <c:pt idx="5">
                  <c:v>1.587632929615211</c:v>
                </c:pt>
                <c:pt idx="6">
                  <c:v>1.511962540005334</c:v>
                </c:pt>
                <c:pt idx="7">
                  <c:v>0.64639424412744118</c:v>
                </c:pt>
                <c:pt idx="8">
                  <c:v>0.50079419016838078</c:v>
                </c:pt>
                <c:pt idx="9">
                  <c:v>0.9217909546452574</c:v>
                </c:pt>
                <c:pt idx="10">
                  <c:v>0.92664038902148604</c:v>
                </c:pt>
                <c:pt idx="11">
                  <c:v>0.51174601040547718</c:v>
                </c:pt>
                <c:pt idx="12">
                  <c:v>0.50715327705256641</c:v>
                </c:pt>
                <c:pt idx="13">
                  <c:v>0.9167301818379201</c:v>
                </c:pt>
                <c:pt idx="14">
                  <c:v>0.91097069560782984</c:v>
                </c:pt>
                <c:pt idx="15">
                  <c:v>0.5254944606567733</c:v>
                </c:pt>
                <c:pt idx="16">
                  <c:v>0.64396073379321028</c:v>
                </c:pt>
                <c:pt idx="17">
                  <c:v>1.253291865857318</c:v>
                </c:pt>
                <c:pt idx="18">
                  <c:v>1.386723203759175</c:v>
                </c:pt>
                <c:pt idx="19">
                  <c:v>0.70231023941887538</c:v>
                </c:pt>
                <c:pt idx="20">
                  <c:v>0.58274360694922511</c:v>
                </c:pt>
                <c:pt idx="21">
                  <c:v>0.8725881988299079</c:v>
                </c:pt>
                <c:pt idx="22">
                  <c:v>0.8475299359764904</c:v>
                </c:pt>
                <c:pt idx="23">
                  <c:v>0.58088819535914804</c:v>
                </c:pt>
                <c:pt idx="24">
                  <c:v>0.59598647480597722</c:v>
                </c:pt>
                <c:pt idx="25">
                  <c:v>0.87639600400580098</c:v>
                </c:pt>
                <c:pt idx="26">
                  <c:v>0.86638196021085601</c:v>
                </c:pt>
                <c:pt idx="27">
                  <c:v>0.59107374961022285</c:v>
                </c:pt>
                <c:pt idx="28">
                  <c:v>0.59531419702107091</c:v>
                </c:pt>
                <c:pt idx="29">
                  <c:v>0.8496555406134576</c:v>
                </c:pt>
                <c:pt idx="30">
                  <c:v>0.8624624719843268</c:v>
                </c:pt>
                <c:pt idx="31">
                  <c:v>0.58463999062078076</c:v>
                </c:pt>
                <c:pt idx="32">
                  <c:v>1.806609174527694</c:v>
                </c:pt>
                <c:pt idx="33">
                  <c:v>1.894838543015066</c:v>
                </c:pt>
                <c:pt idx="34">
                  <c:v>7.4284935926552862</c:v>
                </c:pt>
                <c:pt idx="35">
                  <c:v>0.70676409223815428</c:v>
                </c:pt>
                <c:pt idx="36">
                  <c:v>0.71212414401816204</c:v>
                </c:pt>
                <c:pt idx="37">
                  <c:v>7.2858869053423403</c:v>
                </c:pt>
                <c:pt idx="38">
                  <c:v>1.857626690587495</c:v>
                </c:pt>
                <c:pt idx="39">
                  <c:v>1.732126210816205</c:v>
                </c:pt>
                <c:pt idx="40">
                  <c:v>1.81892616340192</c:v>
                </c:pt>
                <c:pt idx="41">
                  <c:v>1.893413761374541</c:v>
                </c:pt>
                <c:pt idx="42">
                  <c:v>7.3031116557423958</c:v>
                </c:pt>
                <c:pt idx="43">
                  <c:v>0.69760586975608019</c:v>
                </c:pt>
                <c:pt idx="44">
                  <c:v>0.70178630780428652</c:v>
                </c:pt>
                <c:pt idx="45">
                  <c:v>7.3413073726231231</c:v>
                </c:pt>
                <c:pt idx="46">
                  <c:v>1.8523471495485859</c:v>
                </c:pt>
                <c:pt idx="47">
                  <c:v>1.726958057458978</c:v>
                </c:pt>
                <c:pt idx="48">
                  <c:v>1.806239461631048</c:v>
                </c:pt>
                <c:pt idx="49">
                  <c:v>1.8926909017842259</c:v>
                </c:pt>
                <c:pt idx="50">
                  <c:v>7.3039774494362062</c:v>
                </c:pt>
                <c:pt idx="51">
                  <c:v>0.69758239818038414</c:v>
                </c:pt>
                <c:pt idx="52">
                  <c:v>0.69975563921034334</c:v>
                </c:pt>
                <c:pt idx="53">
                  <c:v>7.3687454122351479</c:v>
                </c:pt>
                <c:pt idx="54">
                  <c:v>1.858904282399453</c:v>
                </c:pt>
                <c:pt idx="55">
                  <c:v>1.7451669941889121</c:v>
                </c:pt>
                <c:pt idx="56">
                  <c:v>1.8287549739936371</c:v>
                </c:pt>
                <c:pt idx="57">
                  <c:v>1.8964821888017469</c:v>
                </c:pt>
                <c:pt idx="58">
                  <c:v>7.2614102259860376</c:v>
                </c:pt>
                <c:pt idx="59">
                  <c:v>0.70809335183585065</c:v>
                </c:pt>
                <c:pt idx="60">
                  <c:v>0.70622638439526786</c:v>
                </c:pt>
                <c:pt idx="61">
                  <c:v>7.2546119718113911</c:v>
                </c:pt>
                <c:pt idx="62">
                  <c:v>1.851789646258112</c:v>
                </c:pt>
                <c:pt idx="63">
                  <c:v>1.74378451280063</c:v>
                </c:pt>
                <c:pt idx="64">
                  <c:v>0.52998230266384783</c:v>
                </c:pt>
                <c:pt idx="65">
                  <c:v>0.96800183263840156</c:v>
                </c:pt>
                <c:pt idx="66">
                  <c:v>0.97415646666195244</c:v>
                </c:pt>
                <c:pt idx="67">
                  <c:v>0.53263638459611684</c:v>
                </c:pt>
                <c:pt idx="68">
                  <c:v>0.52647622398799288</c:v>
                </c:pt>
                <c:pt idx="69">
                  <c:v>0.96482831477187569</c:v>
                </c:pt>
                <c:pt idx="70">
                  <c:v>0.96233976660296316</c:v>
                </c:pt>
                <c:pt idx="71">
                  <c:v>0.53222619487205525</c:v>
                </c:pt>
                <c:pt idx="72">
                  <c:v>0.41645664682146161</c:v>
                </c:pt>
                <c:pt idx="73">
                  <c:v>1.5701946335844701</c:v>
                </c:pt>
                <c:pt idx="74">
                  <c:v>1.452138242998626</c:v>
                </c:pt>
                <c:pt idx="75">
                  <c:v>0.43180885282345122</c:v>
                </c:pt>
                <c:pt idx="76">
                  <c:v>0.41964977438328782</c:v>
                </c:pt>
                <c:pt idx="77">
                  <c:v>1.5059293669764879</c:v>
                </c:pt>
                <c:pt idx="78">
                  <c:v>1.4806001860415561</c:v>
                </c:pt>
                <c:pt idx="79">
                  <c:v>0.42268970276927581</c:v>
                </c:pt>
                <c:pt idx="80">
                  <c:v>1.4586701041553169</c:v>
                </c:pt>
                <c:pt idx="81">
                  <c:v>0.46769435501191758</c:v>
                </c:pt>
                <c:pt idx="82">
                  <c:v>0.46281216938514258</c:v>
                </c:pt>
                <c:pt idx="83">
                  <c:v>1.430531592073385</c:v>
                </c:pt>
                <c:pt idx="84">
                  <c:v>1.470424654416274</c:v>
                </c:pt>
                <c:pt idx="85">
                  <c:v>0.46383990019094201</c:v>
                </c:pt>
                <c:pt idx="86">
                  <c:v>0.46553886835463337</c:v>
                </c:pt>
                <c:pt idx="87">
                  <c:v>1.4366914083599109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72-44B5-AB13-53FD71B2841E}"/>
            </c:ext>
          </c:extLst>
        </c:ser>
        <c:ser>
          <c:idx val="7"/>
          <c:order val="3"/>
          <c:tx>
            <c:strRef>
              <c:f>'Pure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Decorrelation'!$AG$3:$AG$290</c:f>
              <c:numCache>
                <c:formatCode>General</c:formatCode>
                <c:ptCount val="288"/>
                <c:pt idx="0">
                  <c:v>0.87985839642351493</c:v>
                </c:pt>
                <c:pt idx="1">
                  <c:v>1.3986718255211601</c:v>
                </c:pt>
                <c:pt idx="2">
                  <c:v>1.174047107645311</c:v>
                </c:pt>
                <c:pt idx="3">
                  <c:v>0.98216501944698398</c:v>
                </c:pt>
                <c:pt idx="4">
                  <c:v>0.85588800808181986</c:v>
                </c:pt>
                <c:pt idx="5">
                  <c:v>1.3411536341183821</c:v>
                </c:pt>
                <c:pt idx="6">
                  <c:v>1.2686716428725049</c:v>
                </c:pt>
                <c:pt idx="7">
                  <c:v>1.0489964329754</c:v>
                </c:pt>
                <c:pt idx="8">
                  <c:v>0.80324661348713566</c:v>
                </c:pt>
                <c:pt idx="9">
                  <c:v>0.83824955788441002</c:v>
                </c:pt>
                <c:pt idx="10">
                  <c:v>0.83680162143427883</c:v>
                </c:pt>
                <c:pt idx="11">
                  <c:v>0.81288661560975017</c:v>
                </c:pt>
                <c:pt idx="12">
                  <c:v>0.81484563343692573</c:v>
                </c:pt>
                <c:pt idx="13">
                  <c:v>0.84024122976697979</c:v>
                </c:pt>
                <c:pt idx="14">
                  <c:v>0.83820697383489462</c:v>
                </c:pt>
                <c:pt idx="15">
                  <c:v>0.82201113034971063</c:v>
                </c:pt>
                <c:pt idx="16">
                  <c:v>0.8962460748734884</c:v>
                </c:pt>
                <c:pt idx="17">
                  <c:v>1.236981888965238</c:v>
                </c:pt>
                <c:pt idx="18">
                  <c:v>1.340563553175889</c:v>
                </c:pt>
                <c:pt idx="19">
                  <c:v>1.000079854310024</c:v>
                </c:pt>
                <c:pt idx="20">
                  <c:v>0.80908206000458449</c:v>
                </c:pt>
                <c:pt idx="21">
                  <c:v>0.83815682078711684</c:v>
                </c:pt>
                <c:pt idx="22">
                  <c:v>0.8319017282570712</c:v>
                </c:pt>
                <c:pt idx="23">
                  <c:v>0.80894613271811977</c:v>
                </c:pt>
                <c:pt idx="24">
                  <c:v>0.80713665205985308</c:v>
                </c:pt>
                <c:pt idx="25">
                  <c:v>0.85328917630249634</c:v>
                </c:pt>
                <c:pt idx="26">
                  <c:v>0.84115660609677434</c:v>
                </c:pt>
                <c:pt idx="27">
                  <c:v>0.81959238341078167</c:v>
                </c:pt>
                <c:pt idx="28">
                  <c:v>0.81760058499639854</c:v>
                </c:pt>
                <c:pt idx="29">
                  <c:v>0.83250384568236768</c:v>
                </c:pt>
                <c:pt idx="30">
                  <c:v>0.83147654517088088</c:v>
                </c:pt>
                <c:pt idx="31">
                  <c:v>0.81367084523662925</c:v>
                </c:pt>
                <c:pt idx="32">
                  <c:v>3.321646571392193</c:v>
                </c:pt>
                <c:pt idx="33">
                  <c:v>3.345191618474201</c:v>
                </c:pt>
                <c:pt idx="34">
                  <c:v>2.3799946298706351</c:v>
                </c:pt>
                <c:pt idx="35">
                  <c:v>2.0838955785380682</c:v>
                </c:pt>
                <c:pt idx="36">
                  <c:v>2.069708774518221</c:v>
                </c:pt>
                <c:pt idx="37">
                  <c:v>2.3680523286690009</c:v>
                </c:pt>
                <c:pt idx="38">
                  <c:v>3.3321409395430241</c:v>
                </c:pt>
                <c:pt idx="39">
                  <c:v>3.32756851160666</c:v>
                </c:pt>
                <c:pt idx="40">
                  <c:v>3.3350663352059202</c:v>
                </c:pt>
                <c:pt idx="41">
                  <c:v>3.3238249283982442</c:v>
                </c:pt>
                <c:pt idx="42">
                  <c:v>2.3606729607912711</c:v>
                </c:pt>
                <c:pt idx="43">
                  <c:v>2.070445136446506</c:v>
                </c:pt>
                <c:pt idx="44">
                  <c:v>2.0562105753109789</c:v>
                </c:pt>
                <c:pt idx="45">
                  <c:v>2.3630402809591029</c:v>
                </c:pt>
                <c:pt idx="46">
                  <c:v>3.3131126965512521</c:v>
                </c:pt>
                <c:pt idx="47">
                  <c:v>3.3228114411467691</c:v>
                </c:pt>
                <c:pt idx="48">
                  <c:v>3.3167550482205121</c:v>
                </c:pt>
                <c:pt idx="49">
                  <c:v>3.3462397827766841</c:v>
                </c:pt>
                <c:pt idx="50">
                  <c:v>2.380828963697422</c:v>
                </c:pt>
                <c:pt idx="51">
                  <c:v>2.0759792905882928</c:v>
                </c:pt>
                <c:pt idx="52">
                  <c:v>2.06960169528611</c:v>
                </c:pt>
                <c:pt idx="53">
                  <c:v>2.380371984536759</c:v>
                </c:pt>
                <c:pt idx="54">
                  <c:v>3.3338505119434561</c:v>
                </c:pt>
                <c:pt idx="55">
                  <c:v>3.345551730447915</c:v>
                </c:pt>
                <c:pt idx="56">
                  <c:v>3.3458649356500252</c:v>
                </c:pt>
                <c:pt idx="57">
                  <c:v>3.3459717417717911</c:v>
                </c:pt>
                <c:pt idx="58">
                  <c:v>2.365590847970453</c:v>
                </c:pt>
                <c:pt idx="59">
                  <c:v>2.0849186738487329</c:v>
                </c:pt>
                <c:pt idx="60">
                  <c:v>2.0857166193542072</c:v>
                </c:pt>
                <c:pt idx="61">
                  <c:v>2.3801368102314879</c:v>
                </c:pt>
                <c:pt idx="62">
                  <c:v>3.3134986674180249</c:v>
                </c:pt>
                <c:pt idx="63">
                  <c:v>3.325752202200237</c:v>
                </c:pt>
                <c:pt idx="64">
                  <c:v>0.8313495861017145</c:v>
                </c:pt>
                <c:pt idx="65">
                  <c:v>0.85143972994992512</c:v>
                </c:pt>
                <c:pt idx="66">
                  <c:v>0.84479038183344524</c:v>
                </c:pt>
                <c:pt idx="67">
                  <c:v>0.83156227573053909</c:v>
                </c:pt>
                <c:pt idx="68">
                  <c:v>0.81852103867568071</c:v>
                </c:pt>
                <c:pt idx="69">
                  <c:v>0.85023712740512569</c:v>
                </c:pt>
                <c:pt idx="70">
                  <c:v>0.84886467676842581</c:v>
                </c:pt>
                <c:pt idx="71">
                  <c:v>0.82859668316086754</c:v>
                </c:pt>
                <c:pt idx="72">
                  <c:v>0.81779382063541561</c:v>
                </c:pt>
                <c:pt idx="73">
                  <c:v>0.85801904171239585</c:v>
                </c:pt>
                <c:pt idx="74">
                  <c:v>0.84215615451103076</c:v>
                </c:pt>
                <c:pt idx="75">
                  <c:v>0.83528281723847608</c:v>
                </c:pt>
                <c:pt idx="76">
                  <c:v>0.82031157873570915</c:v>
                </c:pt>
                <c:pt idx="77">
                  <c:v>0.85992699908092618</c:v>
                </c:pt>
                <c:pt idx="78">
                  <c:v>0.86341477913083509</c:v>
                </c:pt>
                <c:pt idx="79">
                  <c:v>0.8282108583371155</c:v>
                </c:pt>
                <c:pt idx="80">
                  <c:v>0.84752221828093754</c:v>
                </c:pt>
                <c:pt idx="81">
                  <c:v>0.82007460125023501</c:v>
                </c:pt>
                <c:pt idx="82">
                  <c:v>0.81794552151113753</c:v>
                </c:pt>
                <c:pt idx="83">
                  <c:v>0.85603520616423334</c:v>
                </c:pt>
                <c:pt idx="84">
                  <c:v>0.84969309165608142</c:v>
                </c:pt>
                <c:pt idx="85">
                  <c:v>0.81008862620219591</c:v>
                </c:pt>
                <c:pt idx="86">
                  <c:v>0.81900874157436188</c:v>
                </c:pt>
                <c:pt idx="87">
                  <c:v>0.85012240888318047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72-44B5-AB13-53FD71B2841E}"/>
            </c:ext>
          </c:extLst>
        </c:ser>
        <c:ser>
          <c:idx val="9"/>
          <c:order val="4"/>
          <c:tx>
            <c:strRef>
              <c:f>'Pure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Decorrelation'!$AI$3:$AI$290</c:f>
              <c:numCache>
                <c:formatCode>General</c:formatCode>
                <c:ptCount val="288"/>
                <c:pt idx="0">
                  <c:v>1.590310178382788</c:v>
                </c:pt>
                <c:pt idx="1">
                  <c:v>2.7676634014118462</c:v>
                </c:pt>
                <c:pt idx="2">
                  <c:v>2.7615841855993488</c:v>
                </c:pt>
                <c:pt idx="3">
                  <c:v>1.6224597543827259</c:v>
                </c:pt>
                <c:pt idx="4">
                  <c:v>1.5820139048038979</c:v>
                </c:pt>
                <c:pt idx="5">
                  <c:v>2.7446980098728089</c:v>
                </c:pt>
                <c:pt idx="6">
                  <c:v>2.7531457669683732</c:v>
                </c:pt>
                <c:pt idx="7">
                  <c:v>1.622064984845929</c:v>
                </c:pt>
                <c:pt idx="8">
                  <c:v>1.580800881015602</c:v>
                </c:pt>
                <c:pt idx="9">
                  <c:v>2.6785353220184329</c:v>
                </c:pt>
                <c:pt idx="10">
                  <c:v>2.685556118341629</c:v>
                </c:pt>
                <c:pt idx="11">
                  <c:v>1.6087900595739479</c:v>
                </c:pt>
                <c:pt idx="12">
                  <c:v>1.5956875933683481</c:v>
                </c:pt>
                <c:pt idx="13">
                  <c:v>2.6960248239687639</c:v>
                </c:pt>
                <c:pt idx="14">
                  <c:v>2.7064065601443872</c:v>
                </c:pt>
                <c:pt idx="15">
                  <c:v>1.6279479791643101</c:v>
                </c:pt>
                <c:pt idx="16">
                  <c:v>1.660626683011651</c:v>
                </c:pt>
                <c:pt idx="17">
                  <c:v>2.654991025850177</c:v>
                </c:pt>
                <c:pt idx="18">
                  <c:v>2.6785341493901802</c:v>
                </c:pt>
                <c:pt idx="19">
                  <c:v>1.621091391856317</c:v>
                </c:pt>
                <c:pt idx="20">
                  <c:v>1.645438569004182</c:v>
                </c:pt>
                <c:pt idx="21">
                  <c:v>2.5912609552615322</c:v>
                </c:pt>
                <c:pt idx="22">
                  <c:v>2.595376478391699</c:v>
                </c:pt>
                <c:pt idx="23">
                  <c:v>1.6226057442836459</c:v>
                </c:pt>
                <c:pt idx="24">
                  <c:v>1.627418599021621</c:v>
                </c:pt>
                <c:pt idx="25">
                  <c:v>2.6091572534292942</c:v>
                </c:pt>
                <c:pt idx="26">
                  <c:v>2.6620663964306011</c:v>
                </c:pt>
                <c:pt idx="27">
                  <c:v>1.611234470398631</c:v>
                </c:pt>
                <c:pt idx="28">
                  <c:v>1.6430057262070481</c:v>
                </c:pt>
                <c:pt idx="29">
                  <c:v>2.578274632955436</c:v>
                </c:pt>
                <c:pt idx="30">
                  <c:v>2.605747124156915</c:v>
                </c:pt>
                <c:pt idx="31">
                  <c:v>1.611380851606373</c:v>
                </c:pt>
                <c:pt idx="32">
                  <c:v>3.2373911342117929</c:v>
                </c:pt>
                <c:pt idx="33">
                  <c:v>3.142401665728539</c:v>
                </c:pt>
                <c:pt idx="34">
                  <c:v>26.768449348583822</c:v>
                </c:pt>
                <c:pt idx="35">
                  <c:v>1.846502047555987</c:v>
                </c:pt>
                <c:pt idx="36">
                  <c:v>1.907070289552212</c:v>
                </c:pt>
                <c:pt idx="37">
                  <c:v>26.21937570337905</c:v>
                </c:pt>
                <c:pt idx="38">
                  <c:v>3.0500555520411581</c:v>
                </c:pt>
                <c:pt idx="39">
                  <c:v>3.187829932023305</c:v>
                </c:pt>
                <c:pt idx="40">
                  <c:v>3.193398076773156</c:v>
                </c:pt>
                <c:pt idx="41">
                  <c:v>3.099968563439325</c:v>
                </c:pt>
                <c:pt idx="42">
                  <c:v>26.792581088817681</c:v>
                </c:pt>
                <c:pt idx="43">
                  <c:v>1.7927982726483609</c:v>
                </c:pt>
                <c:pt idx="44">
                  <c:v>1.852838304033503</c:v>
                </c:pt>
                <c:pt idx="45">
                  <c:v>26.463199632789479</c:v>
                </c:pt>
                <c:pt idx="46">
                  <c:v>2.9778127319877972</c:v>
                </c:pt>
                <c:pt idx="47">
                  <c:v>3.115988283581101</c:v>
                </c:pt>
                <c:pt idx="48">
                  <c:v>3.145584889431484</c:v>
                </c:pt>
                <c:pt idx="49">
                  <c:v>3.09735500466777</c:v>
                </c:pt>
                <c:pt idx="50">
                  <c:v>26.349465090746531</c:v>
                </c:pt>
                <c:pt idx="51">
                  <c:v>1.784270713559817</c:v>
                </c:pt>
                <c:pt idx="52">
                  <c:v>1.8588174800621351</c:v>
                </c:pt>
                <c:pt idx="53">
                  <c:v>26.02757119539892</c:v>
                </c:pt>
                <c:pt idx="54">
                  <c:v>2.977969241014216</c:v>
                </c:pt>
                <c:pt idx="55">
                  <c:v>3.1256444543949331</c:v>
                </c:pt>
                <c:pt idx="56">
                  <c:v>3.1918162880116139</c:v>
                </c:pt>
                <c:pt idx="57">
                  <c:v>3.155200865375809</c:v>
                </c:pt>
                <c:pt idx="58">
                  <c:v>26.784060043550561</c:v>
                </c:pt>
                <c:pt idx="59">
                  <c:v>1.8107808386674149</c:v>
                </c:pt>
                <c:pt idx="60">
                  <c:v>1.874859538825695</c:v>
                </c:pt>
                <c:pt idx="61">
                  <c:v>26.1244102290133</c:v>
                </c:pt>
                <c:pt idx="62">
                  <c:v>2.993091125728097</c:v>
                </c:pt>
                <c:pt idx="63">
                  <c:v>3.137873988505453</c:v>
                </c:pt>
                <c:pt idx="64">
                  <c:v>1.5995941481785849</c:v>
                </c:pt>
                <c:pt idx="65">
                  <c:v>2.7440839817631062</c:v>
                </c:pt>
                <c:pt idx="66">
                  <c:v>2.6848694164538758</c:v>
                </c:pt>
                <c:pt idx="67">
                  <c:v>1.5530759824556299</c:v>
                </c:pt>
                <c:pt idx="68">
                  <c:v>1.5864441740093751</c:v>
                </c:pt>
                <c:pt idx="69">
                  <c:v>2.7225808812072501</c:v>
                </c:pt>
                <c:pt idx="70">
                  <c:v>2.6777385083143601</c:v>
                </c:pt>
                <c:pt idx="71">
                  <c:v>1.5483700520126149</c:v>
                </c:pt>
                <c:pt idx="72">
                  <c:v>0.93504711439600219</c:v>
                </c:pt>
                <c:pt idx="73">
                  <c:v>4.5590342648094522</c:v>
                </c:pt>
                <c:pt idx="74">
                  <c:v>4.5373499033972617</c:v>
                </c:pt>
                <c:pt idx="75">
                  <c:v>0.92886691418243572</c:v>
                </c:pt>
                <c:pt idx="76">
                  <c:v>0.93149509680224585</c:v>
                </c:pt>
                <c:pt idx="77">
                  <c:v>4.5686173576163132</c:v>
                </c:pt>
                <c:pt idx="78">
                  <c:v>4.5437485114089213</c:v>
                </c:pt>
                <c:pt idx="79">
                  <c:v>0.91730007219593968</c:v>
                </c:pt>
                <c:pt idx="80">
                  <c:v>4.3114833782543416</c:v>
                </c:pt>
                <c:pt idx="81">
                  <c:v>1.061462670564651</c:v>
                </c:pt>
                <c:pt idx="82">
                  <c:v>0.9712284808396362</c:v>
                </c:pt>
                <c:pt idx="83">
                  <c:v>4.2922219684580343</c:v>
                </c:pt>
                <c:pt idx="84">
                  <c:v>4.2498154197935936</c:v>
                </c:pt>
                <c:pt idx="85">
                  <c:v>1.050316814624239</c:v>
                </c:pt>
                <c:pt idx="86">
                  <c:v>0.96679428962524983</c:v>
                </c:pt>
                <c:pt idx="87">
                  <c:v>4.1640871648094624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72-44B5-AB13-53FD71B28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Decorrelation'!$N$3:$N$290</c:f>
              <c:numCache>
                <c:formatCode>General</c:formatCode>
                <c:ptCount val="288"/>
                <c:pt idx="0">
                  <c:v>546106.19999999995</c:v>
                </c:pt>
                <c:pt idx="1">
                  <c:v>867067.8</c:v>
                </c:pt>
                <c:pt idx="2">
                  <c:v>871788.2</c:v>
                </c:pt>
                <c:pt idx="3">
                  <c:v>562577.4</c:v>
                </c:pt>
                <c:pt idx="4">
                  <c:v>546106.19999999995</c:v>
                </c:pt>
                <c:pt idx="5">
                  <c:v>867067.8</c:v>
                </c:pt>
                <c:pt idx="6">
                  <c:v>871788.2</c:v>
                </c:pt>
                <c:pt idx="7">
                  <c:v>562577.4</c:v>
                </c:pt>
                <c:pt idx="8">
                  <c:v>546106.19999999995</c:v>
                </c:pt>
                <c:pt idx="9">
                  <c:v>867067.8</c:v>
                </c:pt>
                <c:pt idx="10">
                  <c:v>871788.2</c:v>
                </c:pt>
                <c:pt idx="11">
                  <c:v>562577.4</c:v>
                </c:pt>
                <c:pt idx="12">
                  <c:v>546106.19999999995</c:v>
                </c:pt>
                <c:pt idx="13">
                  <c:v>867067.8</c:v>
                </c:pt>
                <c:pt idx="14">
                  <c:v>871788.2</c:v>
                </c:pt>
                <c:pt idx="15">
                  <c:v>562577.4</c:v>
                </c:pt>
                <c:pt idx="16">
                  <c:v>679321.8</c:v>
                </c:pt>
                <c:pt idx="17">
                  <c:v>808562</c:v>
                </c:pt>
                <c:pt idx="18">
                  <c:v>822661.4</c:v>
                </c:pt>
                <c:pt idx="19">
                  <c:v>670340.6</c:v>
                </c:pt>
                <c:pt idx="20">
                  <c:v>679321.8</c:v>
                </c:pt>
                <c:pt idx="21">
                  <c:v>808562</c:v>
                </c:pt>
                <c:pt idx="22">
                  <c:v>822661.4</c:v>
                </c:pt>
                <c:pt idx="23">
                  <c:v>670340.6</c:v>
                </c:pt>
                <c:pt idx="24">
                  <c:v>679321.8</c:v>
                </c:pt>
                <c:pt idx="25">
                  <c:v>808562</c:v>
                </c:pt>
                <c:pt idx="26">
                  <c:v>822661.4</c:v>
                </c:pt>
                <c:pt idx="27">
                  <c:v>670340.6</c:v>
                </c:pt>
                <c:pt idx="28">
                  <c:v>679321.8</c:v>
                </c:pt>
                <c:pt idx="29">
                  <c:v>808562</c:v>
                </c:pt>
                <c:pt idx="30">
                  <c:v>822661.4</c:v>
                </c:pt>
                <c:pt idx="31">
                  <c:v>670340.6</c:v>
                </c:pt>
                <c:pt idx="32">
                  <c:v>3141644</c:v>
                </c:pt>
                <c:pt idx="33">
                  <c:v>2969514</c:v>
                </c:pt>
                <c:pt idx="34">
                  <c:v>8539019.1999999993</c:v>
                </c:pt>
                <c:pt idx="35">
                  <c:v>831542.2</c:v>
                </c:pt>
                <c:pt idx="36">
                  <c:v>846741</c:v>
                </c:pt>
                <c:pt idx="37">
                  <c:v>8705901.4000000004</c:v>
                </c:pt>
                <c:pt idx="38">
                  <c:v>2908400.6</c:v>
                </c:pt>
                <c:pt idx="39">
                  <c:v>2976245.4</c:v>
                </c:pt>
                <c:pt idx="40">
                  <c:v>3141644</c:v>
                </c:pt>
                <c:pt idx="41">
                  <c:v>2969514</c:v>
                </c:pt>
                <c:pt idx="42">
                  <c:v>8539019.1999999993</c:v>
                </c:pt>
                <c:pt idx="43">
                  <c:v>831542.2</c:v>
                </c:pt>
                <c:pt idx="44">
                  <c:v>846741</c:v>
                </c:pt>
                <c:pt idx="45">
                  <c:v>8705901.4000000004</c:v>
                </c:pt>
                <c:pt idx="46">
                  <c:v>2908400.6</c:v>
                </c:pt>
                <c:pt idx="47">
                  <c:v>2976245.4</c:v>
                </c:pt>
                <c:pt idx="48">
                  <c:v>3141644</c:v>
                </c:pt>
                <c:pt idx="49">
                  <c:v>2969514</c:v>
                </c:pt>
                <c:pt idx="50">
                  <c:v>8539019.1999999993</c:v>
                </c:pt>
                <c:pt idx="51">
                  <c:v>831542.2</c:v>
                </c:pt>
                <c:pt idx="52">
                  <c:v>846741</c:v>
                </c:pt>
                <c:pt idx="53">
                  <c:v>8705901.4000000004</c:v>
                </c:pt>
                <c:pt idx="54">
                  <c:v>2908400.6</c:v>
                </c:pt>
                <c:pt idx="55">
                  <c:v>2976245.4</c:v>
                </c:pt>
                <c:pt idx="56">
                  <c:v>3141644</c:v>
                </c:pt>
                <c:pt idx="57">
                  <c:v>2969514</c:v>
                </c:pt>
                <c:pt idx="58">
                  <c:v>8539019.1999999993</c:v>
                </c:pt>
                <c:pt idx="59">
                  <c:v>831542.2</c:v>
                </c:pt>
                <c:pt idx="60">
                  <c:v>846741</c:v>
                </c:pt>
                <c:pt idx="61">
                  <c:v>8705901.4000000004</c:v>
                </c:pt>
                <c:pt idx="62">
                  <c:v>2908400.6</c:v>
                </c:pt>
                <c:pt idx="63">
                  <c:v>2976245.4</c:v>
                </c:pt>
                <c:pt idx="64">
                  <c:v>571614.4</c:v>
                </c:pt>
                <c:pt idx="65">
                  <c:v>904547.2</c:v>
                </c:pt>
                <c:pt idx="66">
                  <c:v>891256.4</c:v>
                </c:pt>
                <c:pt idx="67">
                  <c:v>578045.6</c:v>
                </c:pt>
                <c:pt idx="68">
                  <c:v>571614.4</c:v>
                </c:pt>
                <c:pt idx="69">
                  <c:v>904547.2</c:v>
                </c:pt>
                <c:pt idx="70">
                  <c:v>891256.4</c:v>
                </c:pt>
                <c:pt idx="71">
                  <c:v>578045.6</c:v>
                </c:pt>
                <c:pt idx="72">
                  <c:v>350362.2</c:v>
                </c:pt>
                <c:pt idx="73">
                  <c:v>1312704.8</c:v>
                </c:pt>
                <c:pt idx="74">
                  <c:v>1350109.6</c:v>
                </c:pt>
                <c:pt idx="75">
                  <c:v>361896.4</c:v>
                </c:pt>
                <c:pt idx="76">
                  <c:v>350362.2</c:v>
                </c:pt>
                <c:pt idx="77">
                  <c:v>1312704.8</c:v>
                </c:pt>
                <c:pt idx="78">
                  <c:v>1350109.6</c:v>
                </c:pt>
                <c:pt idx="79">
                  <c:v>361896.4</c:v>
                </c:pt>
                <c:pt idx="80">
                  <c:v>1270270.3999999999</c:v>
                </c:pt>
                <c:pt idx="81">
                  <c:v>418737.2</c:v>
                </c:pt>
                <c:pt idx="82">
                  <c:v>392125</c:v>
                </c:pt>
                <c:pt idx="83">
                  <c:v>1263909.8</c:v>
                </c:pt>
                <c:pt idx="84">
                  <c:v>1270270.3999999999</c:v>
                </c:pt>
                <c:pt idx="85">
                  <c:v>418737.2</c:v>
                </c:pt>
                <c:pt idx="86">
                  <c:v>392125</c:v>
                </c:pt>
                <c:pt idx="87">
                  <c:v>1263909.8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9B-492D-A490-010E42AC3602}"/>
            </c:ext>
          </c:extLst>
        </c:ser>
        <c:ser>
          <c:idx val="3"/>
          <c:order val="1"/>
          <c:tx>
            <c:strRef>
              <c:f>'Pure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Decorrelation'!$Q$3:$Q$290</c:f>
              <c:numCache>
                <c:formatCode>General</c:formatCode>
                <c:ptCount val="288"/>
                <c:pt idx="0">
                  <c:v>279021.40000000002</c:v>
                </c:pt>
                <c:pt idx="1">
                  <c:v>1434862.8</c:v>
                </c:pt>
                <c:pt idx="2">
                  <c:v>1476420.2</c:v>
                </c:pt>
                <c:pt idx="3">
                  <c:v>288646.59999999998</c:v>
                </c:pt>
                <c:pt idx="4">
                  <c:v>279021.40000000002</c:v>
                </c:pt>
                <c:pt idx="5">
                  <c:v>1434862.8</c:v>
                </c:pt>
                <c:pt idx="6">
                  <c:v>1476420.2</c:v>
                </c:pt>
                <c:pt idx="7">
                  <c:v>288646.59999999998</c:v>
                </c:pt>
                <c:pt idx="8">
                  <c:v>279021.40000000002</c:v>
                </c:pt>
                <c:pt idx="9">
                  <c:v>1434862.8</c:v>
                </c:pt>
                <c:pt idx="10">
                  <c:v>1476420.2</c:v>
                </c:pt>
                <c:pt idx="11">
                  <c:v>288646.59999999998</c:v>
                </c:pt>
                <c:pt idx="12">
                  <c:v>279021.40000000002</c:v>
                </c:pt>
                <c:pt idx="13">
                  <c:v>1434862.8</c:v>
                </c:pt>
                <c:pt idx="14">
                  <c:v>1476420.2</c:v>
                </c:pt>
                <c:pt idx="15">
                  <c:v>288646.59999999998</c:v>
                </c:pt>
                <c:pt idx="16">
                  <c:v>311309.2</c:v>
                </c:pt>
                <c:pt idx="17">
                  <c:v>1222383</c:v>
                </c:pt>
                <c:pt idx="18">
                  <c:v>1162098.3999999999</c:v>
                </c:pt>
                <c:pt idx="19">
                  <c:v>313021</c:v>
                </c:pt>
                <c:pt idx="20">
                  <c:v>311309.2</c:v>
                </c:pt>
                <c:pt idx="21">
                  <c:v>1222383</c:v>
                </c:pt>
                <c:pt idx="22">
                  <c:v>1162098.3999999999</c:v>
                </c:pt>
                <c:pt idx="23">
                  <c:v>313021</c:v>
                </c:pt>
                <c:pt idx="24">
                  <c:v>311309.2</c:v>
                </c:pt>
                <c:pt idx="25">
                  <c:v>1222383</c:v>
                </c:pt>
                <c:pt idx="26">
                  <c:v>1162098.3999999999</c:v>
                </c:pt>
                <c:pt idx="27">
                  <c:v>313021</c:v>
                </c:pt>
                <c:pt idx="28">
                  <c:v>311309.2</c:v>
                </c:pt>
                <c:pt idx="29">
                  <c:v>1222383</c:v>
                </c:pt>
                <c:pt idx="30">
                  <c:v>1162098.3999999999</c:v>
                </c:pt>
                <c:pt idx="31">
                  <c:v>313021</c:v>
                </c:pt>
                <c:pt idx="32">
                  <c:v>1589853.6</c:v>
                </c:pt>
                <c:pt idx="33">
                  <c:v>1726364.2</c:v>
                </c:pt>
                <c:pt idx="34">
                  <c:v>15574614.4</c:v>
                </c:pt>
                <c:pt idx="35">
                  <c:v>557237.80000000005</c:v>
                </c:pt>
                <c:pt idx="36">
                  <c:v>615730.19999999995</c:v>
                </c:pt>
                <c:pt idx="37">
                  <c:v>15846642.800000001</c:v>
                </c:pt>
                <c:pt idx="38">
                  <c:v>1498953.6</c:v>
                </c:pt>
                <c:pt idx="39">
                  <c:v>1743176.2</c:v>
                </c:pt>
                <c:pt idx="40">
                  <c:v>1589853.6</c:v>
                </c:pt>
                <c:pt idx="41">
                  <c:v>1726364.2</c:v>
                </c:pt>
                <c:pt idx="42">
                  <c:v>15574614.4</c:v>
                </c:pt>
                <c:pt idx="43">
                  <c:v>557237.80000000005</c:v>
                </c:pt>
                <c:pt idx="44">
                  <c:v>615730.19999999995</c:v>
                </c:pt>
                <c:pt idx="45">
                  <c:v>15846642.800000001</c:v>
                </c:pt>
                <c:pt idx="46">
                  <c:v>1498953.6</c:v>
                </c:pt>
                <c:pt idx="47">
                  <c:v>1743176.2</c:v>
                </c:pt>
                <c:pt idx="48">
                  <c:v>1589853.6</c:v>
                </c:pt>
                <c:pt idx="49">
                  <c:v>1726364.2</c:v>
                </c:pt>
                <c:pt idx="50">
                  <c:v>15574614.4</c:v>
                </c:pt>
                <c:pt idx="51">
                  <c:v>557237.80000000005</c:v>
                </c:pt>
                <c:pt idx="52">
                  <c:v>615730.19999999995</c:v>
                </c:pt>
                <c:pt idx="53">
                  <c:v>15846642.800000001</c:v>
                </c:pt>
                <c:pt idx="54">
                  <c:v>1498953.6</c:v>
                </c:pt>
                <c:pt idx="55">
                  <c:v>1743176.2</c:v>
                </c:pt>
                <c:pt idx="56">
                  <c:v>1589853.6</c:v>
                </c:pt>
                <c:pt idx="57">
                  <c:v>1726364.2</c:v>
                </c:pt>
                <c:pt idx="58">
                  <c:v>15574614.4</c:v>
                </c:pt>
                <c:pt idx="59">
                  <c:v>557237.80000000005</c:v>
                </c:pt>
                <c:pt idx="60">
                  <c:v>615730.19999999995</c:v>
                </c:pt>
                <c:pt idx="61">
                  <c:v>15846642.800000001</c:v>
                </c:pt>
                <c:pt idx="62">
                  <c:v>1498953.6</c:v>
                </c:pt>
                <c:pt idx="63">
                  <c:v>1743176.2</c:v>
                </c:pt>
                <c:pt idx="64">
                  <c:v>297856.59999999998</c:v>
                </c:pt>
                <c:pt idx="65">
                  <c:v>1426750.8</c:v>
                </c:pt>
                <c:pt idx="66">
                  <c:v>1403059</c:v>
                </c:pt>
                <c:pt idx="67">
                  <c:v>304470.2</c:v>
                </c:pt>
                <c:pt idx="68">
                  <c:v>297856.59999999998</c:v>
                </c:pt>
                <c:pt idx="69">
                  <c:v>1426750.8</c:v>
                </c:pt>
                <c:pt idx="70">
                  <c:v>1403059</c:v>
                </c:pt>
                <c:pt idx="71">
                  <c:v>304470.2</c:v>
                </c:pt>
                <c:pt idx="72">
                  <c:v>235189.4</c:v>
                </c:pt>
                <c:pt idx="73">
                  <c:v>2964600.6</c:v>
                </c:pt>
                <c:pt idx="74">
                  <c:v>2900064.2</c:v>
                </c:pt>
                <c:pt idx="75">
                  <c:v>230349.4</c:v>
                </c:pt>
                <c:pt idx="76">
                  <c:v>235189.4</c:v>
                </c:pt>
                <c:pt idx="77">
                  <c:v>2964600.6</c:v>
                </c:pt>
                <c:pt idx="78">
                  <c:v>2900064.2</c:v>
                </c:pt>
                <c:pt idx="79">
                  <c:v>230349.4</c:v>
                </c:pt>
                <c:pt idx="80">
                  <c:v>3079201.8</c:v>
                </c:pt>
                <c:pt idx="81">
                  <c:v>304835.59999999998</c:v>
                </c:pt>
                <c:pt idx="82">
                  <c:v>297072.59999999998</c:v>
                </c:pt>
                <c:pt idx="83">
                  <c:v>3028225.6</c:v>
                </c:pt>
                <c:pt idx="84">
                  <c:v>3079201.8</c:v>
                </c:pt>
                <c:pt idx="85">
                  <c:v>304835.59999999998</c:v>
                </c:pt>
                <c:pt idx="86">
                  <c:v>297072.59999999998</c:v>
                </c:pt>
                <c:pt idx="87">
                  <c:v>3028225.6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9B-492D-A490-010E42AC3602}"/>
            </c:ext>
          </c:extLst>
        </c:ser>
        <c:ser>
          <c:idx val="5"/>
          <c:order val="2"/>
          <c:tx>
            <c:strRef>
              <c:f>'Pure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Decorrelation'!$S$3:$S$290</c:f>
              <c:numCache>
                <c:formatCode>General</c:formatCode>
                <c:ptCount val="288"/>
                <c:pt idx="0">
                  <c:v>126105.60000000001</c:v>
                </c:pt>
                <c:pt idx="1">
                  <c:v>928338</c:v>
                </c:pt>
                <c:pt idx="2">
                  <c:v>948870.8</c:v>
                </c:pt>
                <c:pt idx="3">
                  <c:v>119639.2</c:v>
                </c:pt>
                <c:pt idx="4">
                  <c:v>126105.60000000001</c:v>
                </c:pt>
                <c:pt idx="5">
                  <c:v>928338</c:v>
                </c:pt>
                <c:pt idx="6">
                  <c:v>948870.8</c:v>
                </c:pt>
                <c:pt idx="7">
                  <c:v>119639.2</c:v>
                </c:pt>
                <c:pt idx="8">
                  <c:v>126105.60000000001</c:v>
                </c:pt>
                <c:pt idx="9">
                  <c:v>928338</c:v>
                </c:pt>
                <c:pt idx="10">
                  <c:v>948870.8</c:v>
                </c:pt>
                <c:pt idx="11">
                  <c:v>119639.2</c:v>
                </c:pt>
                <c:pt idx="12">
                  <c:v>126105.60000000001</c:v>
                </c:pt>
                <c:pt idx="13">
                  <c:v>928338</c:v>
                </c:pt>
                <c:pt idx="14">
                  <c:v>948870.8</c:v>
                </c:pt>
                <c:pt idx="15">
                  <c:v>119639.2</c:v>
                </c:pt>
                <c:pt idx="16">
                  <c:v>174079.8</c:v>
                </c:pt>
                <c:pt idx="17">
                  <c:v>826031.8</c:v>
                </c:pt>
                <c:pt idx="18">
                  <c:v>830047.8</c:v>
                </c:pt>
                <c:pt idx="19">
                  <c:v>179476</c:v>
                </c:pt>
                <c:pt idx="20">
                  <c:v>174079.8</c:v>
                </c:pt>
                <c:pt idx="21">
                  <c:v>826031.8</c:v>
                </c:pt>
                <c:pt idx="22">
                  <c:v>830047.8</c:v>
                </c:pt>
                <c:pt idx="23">
                  <c:v>179476</c:v>
                </c:pt>
                <c:pt idx="24">
                  <c:v>174079.8</c:v>
                </c:pt>
                <c:pt idx="25">
                  <c:v>826031.8</c:v>
                </c:pt>
                <c:pt idx="26">
                  <c:v>830047.8</c:v>
                </c:pt>
                <c:pt idx="27">
                  <c:v>179476</c:v>
                </c:pt>
                <c:pt idx="28">
                  <c:v>174079.8</c:v>
                </c:pt>
                <c:pt idx="29">
                  <c:v>826031.8</c:v>
                </c:pt>
                <c:pt idx="30">
                  <c:v>830047.8</c:v>
                </c:pt>
                <c:pt idx="31">
                  <c:v>179476</c:v>
                </c:pt>
                <c:pt idx="32">
                  <c:v>1845855.4</c:v>
                </c:pt>
                <c:pt idx="33">
                  <c:v>1863090.4</c:v>
                </c:pt>
                <c:pt idx="34">
                  <c:v>9133539.4000000004</c:v>
                </c:pt>
                <c:pt idx="35">
                  <c:v>266482.59999999998</c:v>
                </c:pt>
                <c:pt idx="36">
                  <c:v>276876.40000000002</c:v>
                </c:pt>
                <c:pt idx="37">
                  <c:v>9286908.4000000004</c:v>
                </c:pt>
                <c:pt idx="38">
                  <c:v>1830577</c:v>
                </c:pt>
                <c:pt idx="39">
                  <c:v>1789258.8</c:v>
                </c:pt>
                <c:pt idx="40">
                  <c:v>1845855.4</c:v>
                </c:pt>
                <c:pt idx="41">
                  <c:v>1863090.4</c:v>
                </c:pt>
                <c:pt idx="42">
                  <c:v>9133539.4000000004</c:v>
                </c:pt>
                <c:pt idx="43">
                  <c:v>266482.59999999998</c:v>
                </c:pt>
                <c:pt idx="44">
                  <c:v>276876.40000000002</c:v>
                </c:pt>
                <c:pt idx="45">
                  <c:v>9286908.4000000004</c:v>
                </c:pt>
                <c:pt idx="46">
                  <c:v>1830577</c:v>
                </c:pt>
                <c:pt idx="47">
                  <c:v>1789258.8</c:v>
                </c:pt>
                <c:pt idx="48">
                  <c:v>1845855.4</c:v>
                </c:pt>
                <c:pt idx="49">
                  <c:v>1863090.4</c:v>
                </c:pt>
                <c:pt idx="50">
                  <c:v>9133539.4000000004</c:v>
                </c:pt>
                <c:pt idx="51">
                  <c:v>266482.59999999998</c:v>
                </c:pt>
                <c:pt idx="52">
                  <c:v>276876.40000000002</c:v>
                </c:pt>
                <c:pt idx="53">
                  <c:v>9286908.4000000004</c:v>
                </c:pt>
                <c:pt idx="54">
                  <c:v>1830577</c:v>
                </c:pt>
                <c:pt idx="55">
                  <c:v>1789258.8</c:v>
                </c:pt>
                <c:pt idx="56">
                  <c:v>1845855.4</c:v>
                </c:pt>
                <c:pt idx="57">
                  <c:v>1863090.4</c:v>
                </c:pt>
                <c:pt idx="58">
                  <c:v>9133539.4000000004</c:v>
                </c:pt>
                <c:pt idx="59">
                  <c:v>266482.59999999998</c:v>
                </c:pt>
                <c:pt idx="60">
                  <c:v>276876.40000000002</c:v>
                </c:pt>
                <c:pt idx="61">
                  <c:v>9286908.4000000004</c:v>
                </c:pt>
                <c:pt idx="62">
                  <c:v>1830577</c:v>
                </c:pt>
                <c:pt idx="63">
                  <c:v>1789258.8</c:v>
                </c:pt>
                <c:pt idx="64">
                  <c:v>133426</c:v>
                </c:pt>
                <c:pt idx="65">
                  <c:v>997481</c:v>
                </c:pt>
                <c:pt idx="66">
                  <c:v>994919.4</c:v>
                </c:pt>
                <c:pt idx="67">
                  <c:v>132558.6</c:v>
                </c:pt>
                <c:pt idx="68">
                  <c:v>133426</c:v>
                </c:pt>
                <c:pt idx="69">
                  <c:v>997481</c:v>
                </c:pt>
                <c:pt idx="70">
                  <c:v>994919.4</c:v>
                </c:pt>
                <c:pt idx="71">
                  <c:v>132558.6</c:v>
                </c:pt>
                <c:pt idx="72">
                  <c:v>56150.6</c:v>
                </c:pt>
                <c:pt idx="73">
                  <c:v>1857211.6</c:v>
                </c:pt>
                <c:pt idx="74">
                  <c:v>1843907.8</c:v>
                </c:pt>
                <c:pt idx="75">
                  <c:v>54937.8</c:v>
                </c:pt>
                <c:pt idx="76">
                  <c:v>56150.6</c:v>
                </c:pt>
                <c:pt idx="77">
                  <c:v>1857211.6</c:v>
                </c:pt>
                <c:pt idx="78">
                  <c:v>1843907.8</c:v>
                </c:pt>
                <c:pt idx="79">
                  <c:v>54937.8</c:v>
                </c:pt>
                <c:pt idx="80">
                  <c:v>1769772.8</c:v>
                </c:pt>
                <c:pt idx="81">
                  <c:v>108897</c:v>
                </c:pt>
                <c:pt idx="82">
                  <c:v>111121.4</c:v>
                </c:pt>
                <c:pt idx="83">
                  <c:v>1766585.8</c:v>
                </c:pt>
                <c:pt idx="84">
                  <c:v>1769772.8</c:v>
                </c:pt>
                <c:pt idx="85">
                  <c:v>108897</c:v>
                </c:pt>
                <c:pt idx="86">
                  <c:v>111121.4</c:v>
                </c:pt>
                <c:pt idx="87">
                  <c:v>1766585.8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39B-492D-A490-010E42AC3602}"/>
            </c:ext>
          </c:extLst>
        </c:ser>
        <c:ser>
          <c:idx val="7"/>
          <c:order val="3"/>
          <c:tx>
            <c:strRef>
              <c:f>'Pure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Decorrelation'!$U$3:$U$290</c:f>
              <c:numCache>
                <c:formatCode>General</c:formatCode>
                <c:ptCount val="288"/>
                <c:pt idx="0">
                  <c:v>2286809.6</c:v>
                </c:pt>
                <c:pt idx="1">
                  <c:v>2332242</c:v>
                </c:pt>
                <c:pt idx="2">
                  <c:v>2338180.7999999998</c:v>
                </c:pt>
                <c:pt idx="3">
                  <c:v>2284802.2000000002</c:v>
                </c:pt>
                <c:pt idx="4">
                  <c:v>2286809.6</c:v>
                </c:pt>
                <c:pt idx="5">
                  <c:v>2332242</c:v>
                </c:pt>
                <c:pt idx="6">
                  <c:v>2338180.7999999998</c:v>
                </c:pt>
                <c:pt idx="7">
                  <c:v>2284802.2000000002</c:v>
                </c:pt>
                <c:pt idx="8">
                  <c:v>2286809.6</c:v>
                </c:pt>
                <c:pt idx="9">
                  <c:v>2332242</c:v>
                </c:pt>
                <c:pt idx="10">
                  <c:v>2338180.7999999998</c:v>
                </c:pt>
                <c:pt idx="11">
                  <c:v>2284802.2000000002</c:v>
                </c:pt>
                <c:pt idx="12">
                  <c:v>2286809.6</c:v>
                </c:pt>
                <c:pt idx="13">
                  <c:v>2332242</c:v>
                </c:pt>
                <c:pt idx="14">
                  <c:v>2338180.7999999998</c:v>
                </c:pt>
                <c:pt idx="15">
                  <c:v>2284802.2000000002</c:v>
                </c:pt>
                <c:pt idx="16">
                  <c:v>2278906.4</c:v>
                </c:pt>
                <c:pt idx="17">
                  <c:v>2327938.2000000002</c:v>
                </c:pt>
                <c:pt idx="18">
                  <c:v>2328609.6</c:v>
                </c:pt>
                <c:pt idx="19">
                  <c:v>2284009.2000000002</c:v>
                </c:pt>
                <c:pt idx="20">
                  <c:v>2278906.4</c:v>
                </c:pt>
                <c:pt idx="21">
                  <c:v>2327938.2000000002</c:v>
                </c:pt>
                <c:pt idx="22">
                  <c:v>2328609.6</c:v>
                </c:pt>
                <c:pt idx="23">
                  <c:v>2284009.2000000002</c:v>
                </c:pt>
                <c:pt idx="24">
                  <c:v>2278906.4</c:v>
                </c:pt>
                <c:pt idx="25">
                  <c:v>2327938.2000000002</c:v>
                </c:pt>
                <c:pt idx="26">
                  <c:v>2328609.6</c:v>
                </c:pt>
                <c:pt idx="27">
                  <c:v>2284009.2000000002</c:v>
                </c:pt>
                <c:pt idx="28">
                  <c:v>2278906.4</c:v>
                </c:pt>
                <c:pt idx="29">
                  <c:v>2327938.2000000002</c:v>
                </c:pt>
                <c:pt idx="30">
                  <c:v>2328609.6</c:v>
                </c:pt>
                <c:pt idx="31">
                  <c:v>2284009.2000000002</c:v>
                </c:pt>
                <c:pt idx="32">
                  <c:v>5116624.4000000004</c:v>
                </c:pt>
                <c:pt idx="33">
                  <c:v>5135157.4000000004</c:v>
                </c:pt>
                <c:pt idx="34">
                  <c:v>3724242.8</c:v>
                </c:pt>
                <c:pt idx="35">
                  <c:v>3287693</c:v>
                </c:pt>
                <c:pt idx="36">
                  <c:v>3288037.2</c:v>
                </c:pt>
                <c:pt idx="37">
                  <c:v>3737101</c:v>
                </c:pt>
                <c:pt idx="38">
                  <c:v>5122122.5999999996</c:v>
                </c:pt>
                <c:pt idx="39">
                  <c:v>5118076.4000000004</c:v>
                </c:pt>
                <c:pt idx="40">
                  <c:v>5116624.4000000004</c:v>
                </c:pt>
                <c:pt idx="41">
                  <c:v>5135157.4000000004</c:v>
                </c:pt>
                <c:pt idx="42">
                  <c:v>3724242.8</c:v>
                </c:pt>
                <c:pt idx="43">
                  <c:v>3287693</c:v>
                </c:pt>
                <c:pt idx="44">
                  <c:v>3288037.2</c:v>
                </c:pt>
                <c:pt idx="45">
                  <c:v>3737101</c:v>
                </c:pt>
                <c:pt idx="46">
                  <c:v>5122122.5999999996</c:v>
                </c:pt>
                <c:pt idx="47">
                  <c:v>5118076.4000000004</c:v>
                </c:pt>
                <c:pt idx="48">
                  <c:v>5116624.4000000004</c:v>
                </c:pt>
                <c:pt idx="49">
                  <c:v>5135157.4000000004</c:v>
                </c:pt>
                <c:pt idx="50">
                  <c:v>3724242.8</c:v>
                </c:pt>
                <c:pt idx="51">
                  <c:v>3287693</c:v>
                </c:pt>
                <c:pt idx="52">
                  <c:v>3288037.2</c:v>
                </c:pt>
                <c:pt idx="53">
                  <c:v>3737101</c:v>
                </c:pt>
                <c:pt idx="54">
                  <c:v>5122122.5999999996</c:v>
                </c:pt>
                <c:pt idx="55">
                  <c:v>5118076.4000000004</c:v>
                </c:pt>
                <c:pt idx="56">
                  <c:v>5116624.4000000004</c:v>
                </c:pt>
                <c:pt idx="57">
                  <c:v>5135157.4000000004</c:v>
                </c:pt>
                <c:pt idx="58">
                  <c:v>3724242.8</c:v>
                </c:pt>
                <c:pt idx="59">
                  <c:v>3287693</c:v>
                </c:pt>
                <c:pt idx="60">
                  <c:v>3288037.2</c:v>
                </c:pt>
                <c:pt idx="61">
                  <c:v>3737101</c:v>
                </c:pt>
                <c:pt idx="62">
                  <c:v>5122122.5999999996</c:v>
                </c:pt>
                <c:pt idx="63">
                  <c:v>5118076.4000000004</c:v>
                </c:pt>
                <c:pt idx="64">
                  <c:v>2284948.6</c:v>
                </c:pt>
                <c:pt idx="65">
                  <c:v>2337225.7999999998</c:v>
                </c:pt>
                <c:pt idx="66">
                  <c:v>2330649.4</c:v>
                </c:pt>
                <c:pt idx="67">
                  <c:v>2284861.6</c:v>
                </c:pt>
                <c:pt idx="68">
                  <c:v>2284948.6</c:v>
                </c:pt>
                <c:pt idx="69">
                  <c:v>2337225.7999999998</c:v>
                </c:pt>
                <c:pt idx="70">
                  <c:v>2330649.4</c:v>
                </c:pt>
                <c:pt idx="71">
                  <c:v>2284861.6</c:v>
                </c:pt>
                <c:pt idx="72">
                  <c:v>2272996</c:v>
                </c:pt>
                <c:pt idx="73">
                  <c:v>2336982.4</c:v>
                </c:pt>
                <c:pt idx="74">
                  <c:v>2333202</c:v>
                </c:pt>
                <c:pt idx="75">
                  <c:v>2270690.7999999998</c:v>
                </c:pt>
                <c:pt idx="76">
                  <c:v>2272996</c:v>
                </c:pt>
                <c:pt idx="77">
                  <c:v>2336982.4</c:v>
                </c:pt>
                <c:pt idx="78">
                  <c:v>2333202</c:v>
                </c:pt>
                <c:pt idx="79">
                  <c:v>2270690.7999999998</c:v>
                </c:pt>
                <c:pt idx="80">
                  <c:v>2328480.6</c:v>
                </c:pt>
                <c:pt idx="81">
                  <c:v>2269889</c:v>
                </c:pt>
                <c:pt idx="82">
                  <c:v>2268932.4</c:v>
                </c:pt>
                <c:pt idx="83">
                  <c:v>2338051.7999999998</c:v>
                </c:pt>
                <c:pt idx="84">
                  <c:v>2328480.6</c:v>
                </c:pt>
                <c:pt idx="85">
                  <c:v>2269889</c:v>
                </c:pt>
                <c:pt idx="86">
                  <c:v>2268932.4</c:v>
                </c:pt>
                <c:pt idx="87">
                  <c:v>2338051.7999999998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39B-492D-A490-010E42AC3602}"/>
            </c:ext>
          </c:extLst>
        </c:ser>
        <c:ser>
          <c:idx val="9"/>
          <c:order val="4"/>
          <c:tx>
            <c:strRef>
              <c:f>'Pure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Decorrelation'!$W$3:$W$290</c:f>
              <c:numCache>
                <c:formatCode>General</c:formatCode>
                <c:ptCount val="288"/>
                <c:pt idx="0">
                  <c:v>277380.2</c:v>
                </c:pt>
                <c:pt idx="1">
                  <c:v>711724.4</c:v>
                </c:pt>
                <c:pt idx="2">
                  <c:v>706496.8</c:v>
                </c:pt>
                <c:pt idx="3">
                  <c:v>287584.40000000002</c:v>
                </c:pt>
                <c:pt idx="4">
                  <c:v>277380.2</c:v>
                </c:pt>
                <c:pt idx="5">
                  <c:v>711724.4</c:v>
                </c:pt>
                <c:pt idx="6">
                  <c:v>706496.8</c:v>
                </c:pt>
                <c:pt idx="7">
                  <c:v>287584.40000000002</c:v>
                </c:pt>
                <c:pt idx="8">
                  <c:v>277380.2</c:v>
                </c:pt>
                <c:pt idx="9">
                  <c:v>711724.4</c:v>
                </c:pt>
                <c:pt idx="10">
                  <c:v>706496.8</c:v>
                </c:pt>
                <c:pt idx="11">
                  <c:v>287584.40000000002</c:v>
                </c:pt>
                <c:pt idx="12">
                  <c:v>277380.2</c:v>
                </c:pt>
                <c:pt idx="13">
                  <c:v>711724.4</c:v>
                </c:pt>
                <c:pt idx="14">
                  <c:v>706496.8</c:v>
                </c:pt>
                <c:pt idx="15">
                  <c:v>287584.40000000002</c:v>
                </c:pt>
                <c:pt idx="16">
                  <c:v>316205.59999999998</c:v>
                </c:pt>
                <c:pt idx="17">
                  <c:v>573695.19999999995</c:v>
                </c:pt>
                <c:pt idx="18">
                  <c:v>541592.19999999995</c:v>
                </c:pt>
                <c:pt idx="19">
                  <c:v>308566.59999999998</c:v>
                </c:pt>
                <c:pt idx="20">
                  <c:v>316205.59999999998</c:v>
                </c:pt>
                <c:pt idx="21">
                  <c:v>573695.19999999995</c:v>
                </c:pt>
                <c:pt idx="22">
                  <c:v>541592.19999999995</c:v>
                </c:pt>
                <c:pt idx="23">
                  <c:v>308566.59999999998</c:v>
                </c:pt>
                <c:pt idx="24">
                  <c:v>316205.59999999998</c:v>
                </c:pt>
                <c:pt idx="25">
                  <c:v>573695.19999999995</c:v>
                </c:pt>
                <c:pt idx="26">
                  <c:v>541592.19999999995</c:v>
                </c:pt>
                <c:pt idx="27">
                  <c:v>308566.59999999998</c:v>
                </c:pt>
                <c:pt idx="28">
                  <c:v>316205.59999999998</c:v>
                </c:pt>
                <c:pt idx="29">
                  <c:v>573695.19999999995</c:v>
                </c:pt>
                <c:pt idx="30">
                  <c:v>541592.19999999995</c:v>
                </c:pt>
                <c:pt idx="31">
                  <c:v>308566.59999999998</c:v>
                </c:pt>
                <c:pt idx="32">
                  <c:v>1410459.4</c:v>
                </c:pt>
                <c:pt idx="33">
                  <c:v>1508097.8</c:v>
                </c:pt>
                <c:pt idx="34">
                  <c:v>22501780</c:v>
                </c:pt>
                <c:pt idx="35">
                  <c:v>599180.6</c:v>
                </c:pt>
                <c:pt idx="36">
                  <c:v>677981.6</c:v>
                </c:pt>
                <c:pt idx="37">
                  <c:v>22718635</c:v>
                </c:pt>
                <c:pt idx="38">
                  <c:v>1267970.2</c:v>
                </c:pt>
                <c:pt idx="39">
                  <c:v>1456079</c:v>
                </c:pt>
                <c:pt idx="40">
                  <c:v>1410459.4</c:v>
                </c:pt>
                <c:pt idx="41">
                  <c:v>1508097.8</c:v>
                </c:pt>
                <c:pt idx="42">
                  <c:v>22501780</c:v>
                </c:pt>
                <c:pt idx="43">
                  <c:v>599180.6</c:v>
                </c:pt>
                <c:pt idx="44">
                  <c:v>677981.6</c:v>
                </c:pt>
                <c:pt idx="45">
                  <c:v>22718635</c:v>
                </c:pt>
                <c:pt idx="46">
                  <c:v>1267970.2</c:v>
                </c:pt>
                <c:pt idx="47">
                  <c:v>1456079</c:v>
                </c:pt>
                <c:pt idx="48">
                  <c:v>1410459.4</c:v>
                </c:pt>
                <c:pt idx="49">
                  <c:v>1508097.8</c:v>
                </c:pt>
                <c:pt idx="50">
                  <c:v>22501780</c:v>
                </c:pt>
                <c:pt idx="51">
                  <c:v>599180.6</c:v>
                </c:pt>
                <c:pt idx="52">
                  <c:v>677981.6</c:v>
                </c:pt>
                <c:pt idx="53">
                  <c:v>22718635</c:v>
                </c:pt>
                <c:pt idx="54">
                  <c:v>1267970.2</c:v>
                </c:pt>
                <c:pt idx="55">
                  <c:v>1456079</c:v>
                </c:pt>
                <c:pt idx="56">
                  <c:v>1410459.4</c:v>
                </c:pt>
                <c:pt idx="57">
                  <c:v>1508097.8</c:v>
                </c:pt>
                <c:pt idx="58">
                  <c:v>22501780</c:v>
                </c:pt>
                <c:pt idx="59">
                  <c:v>599180.6</c:v>
                </c:pt>
                <c:pt idx="60">
                  <c:v>677981.6</c:v>
                </c:pt>
                <c:pt idx="61">
                  <c:v>22718635</c:v>
                </c:pt>
                <c:pt idx="62">
                  <c:v>1267970.2</c:v>
                </c:pt>
                <c:pt idx="63">
                  <c:v>1456079</c:v>
                </c:pt>
                <c:pt idx="64">
                  <c:v>290391.40000000002</c:v>
                </c:pt>
                <c:pt idx="65">
                  <c:v>649447.19999999995</c:v>
                </c:pt>
                <c:pt idx="66">
                  <c:v>643849</c:v>
                </c:pt>
                <c:pt idx="67">
                  <c:v>286728.8</c:v>
                </c:pt>
                <c:pt idx="68">
                  <c:v>290391.40000000002</c:v>
                </c:pt>
                <c:pt idx="69">
                  <c:v>649447.19999999995</c:v>
                </c:pt>
                <c:pt idx="70">
                  <c:v>643849</c:v>
                </c:pt>
                <c:pt idx="71">
                  <c:v>286728.8</c:v>
                </c:pt>
                <c:pt idx="72">
                  <c:v>240893.8</c:v>
                </c:pt>
                <c:pt idx="73">
                  <c:v>5215763.4000000004</c:v>
                </c:pt>
                <c:pt idx="74">
                  <c:v>5214696.8</c:v>
                </c:pt>
                <c:pt idx="75">
                  <c:v>252563.20000000001</c:v>
                </c:pt>
                <c:pt idx="76">
                  <c:v>240893.8</c:v>
                </c:pt>
                <c:pt idx="77">
                  <c:v>5215763.4000000004</c:v>
                </c:pt>
                <c:pt idx="78">
                  <c:v>5214696.8</c:v>
                </c:pt>
                <c:pt idx="79">
                  <c:v>252563.20000000001</c:v>
                </c:pt>
                <c:pt idx="80">
                  <c:v>4935506.8</c:v>
                </c:pt>
                <c:pt idx="81">
                  <c:v>340841.4</c:v>
                </c:pt>
                <c:pt idx="82">
                  <c:v>373841.8</c:v>
                </c:pt>
                <c:pt idx="83">
                  <c:v>4993232.8</c:v>
                </c:pt>
                <c:pt idx="84">
                  <c:v>4935506.8</c:v>
                </c:pt>
                <c:pt idx="85">
                  <c:v>340841.4</c:v>
                </c:pt>
                <c:pt idx="86">
                  <c:v>373841.8</c:v>
                </c:pt>
                <c:pt idx="87">
                  <c:v>4993232.8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39B-492D-A490-010E42AC3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B29-4E6A-BABB-805C3BFA092C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29-4E6A-BABB-805C3BFA09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Decorrelation'!$M$632:$R$632</c:f>
              <c:numCache>
                <c:formatCode>0%</c:formatCode>
                <c:ptCount val="6"/>
                <c:pt idx="0">
                  <c:v>-7.9751492024937969</c:v>
                </c:pt>
                <c:pt idx="1">
                  <c:v>-7.9775594516057469</c:v>
                </c:pt>
                <c:pt idx="2">
                  <c:v>-15.363711758241026</c:v>
                </c:pt>
                <c:pt idx="3">
                  <c:v>-976226.48581404437</c:v>
                </c:pt>
                <c:pt idx="4">
                  <c:v>0.1547683817922382</c:v>
                </c:pt>
                <c:pt idx="5">
                  <c:v>-16300.757498351943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29-4E6A-BABB-805C3BFA092C}"/>
            </c:ext>
          </c:extLst>
        </c:ser>
        <c:ser>
          <c:idx val="1"/>
          <c:order val="1"/>
          <c:tx>
            <c:strRef>
              <c:f>'Pure Decorrelation'!$L$631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Decorrelation'!$M$631:$R$631</c:f>
              <c:numCache>
                <c:formatCode>0%</c:formatCode>
                <c:ptCount val="6"/>
                <c:pt idx="0">
                  <c:v>0.88188762192849779</c:v>
                </c:pt>
                <c:pt idx="1">
                  <c:v>0.8819782885767613</c:v>
                </c:pt>
                <c:pt idx="2">
                  <c:v>0.8952270235325297</c:v>
                </c:pt>
                <c:pt idx="3">
                  <c:v>0.98878021223085477</c:v>
                </c:pt>
                <c:pt idx="4">
                  <c:v>0.20907449131890091</c:v>
                </c:pt>
                <c:pt idx="5">
                  <c:v>0.90670072470861829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29-4E6A-BABB-805C3BFA092C}"/>
            </c:ext>
          </c:extLst>
        </c:ser>
        <c:ser>
          <c:idx val="2"/>
          <c:order val="2"/>
          <c:tx>
            <c:strRef>
              <c:f>'Pure Decorrelation'!$L$630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Decorrelation'!$M$630:$R$630</c:f>
              <c:numCache>
                <c:formatCode>0%</c:formatCode>
                <c:ptCount val="6"/>
                <c:pt idx="0">
                  <c:v>0.86385112435718503</c:v>
                </c:pt>
                <c:pt idx="1">
                  <c:v>0.86401636023753925</c:v>
                </c:pt>
                <c:pt idx="2">
                  <c:v>0.91750696630575457</c:v>
                </c:pt>
                <c:pt idx="3">
                  <c:v>0.98471443481002052</c:v>
                </c:pt>
                <c:pt idx="4">
                  <c:v>0.24519896213446163</c:v>
                </c:pt>
                <c:pt idx="5">
                  <c:v>0.9118796381337978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29-4E6A-BABB-805C3BFA092C}"/>
            </c:ext>
          </c:extLst>
        </c:ser>
        <c:ser>
          <c:idx val="3"/>
          <c:order val="3"/>
          <c:tx>
            <c:strRef>
              <c:f>'Pure Decorrelation'!$L$633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Decorrelation'!$M$633:$R$633</c:f>
              <c:numCache>
                <c:formatCode>0%</c:formatCode>
                <c:ptCount val="6"/>
                <c:pt idx="0">
                  <c:v>0.88079643867566171</c:v>
                </c:pt>
                <c:pt idx="1">
                  <c:v>0.88089642699714088</c:v>
                </c:pt>
                <c:pt idx="2">
                  <c:v>0.90436456621937578</c:v>
                </c:pt>
                <c:pt idx="3">
                  <c:v>0.98865682707319857</c:v>
                </c:pt>
                <c:pt idx="4">
                  <c:v>0.2079512132342142</c:v>
                </c:pt>
                <c:pt idx="5">
                  <c:v>0.89518963205869861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29-4E6A-BABB-805C3BFA0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Decorrelation'!$AD$955:$AI$955</c:f>
              <c:numCache>
                <c:formatCode>0%</c:formatCode>
                <c:ptCount val="6"/>
                <c:pt idx="0">
                  <c:v>-0.70348378136076262</c:v>
                </c:pt>
                <c:pt idx="1">
                  <c:v>-0.6207099102562359</c:v>
                </c:pt>
                <c:pt idx="2">
                  <c:v>-2.4529290074542871</c:v>
                </c:pt>
                <c:pt idx="3">
                  <c:v>-0.5670201832237749</c:v>
                </c:pt>
                <c:pt idx="4">
                  <c:v>0.14751426543818802</c:v>
                </c:pt>
                <c:pt idx="5">
                  <c:v>-9.8263692735619852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A-41D0-BA6A-6E37B0F5A2FA}"/>
            </c:ext>
          </c:extLst>
        </c:ser>
        <c:ser>
          <c:idx val="2"/>
          <c:order val="1"/>
          <c:tx>
            <c:strRef>
              <c:f>'Pure Decorrelation'!$AC$954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Decorrelation'!$AD$954:$AI$954</c:f>
              <c:numCache>
                <c:formatCode>0%</c:formatCode>
                <c:ptCount val="6"/>
                <c:pt idx="0">
                  <c:v>0.91573235068508985</c:v>
                </c:pt>
                <c:pt idx="1">
                  <c:v>0.91891576969765398</c:v>
                </c:pt>
                <c:pt idx="2">
                  <c:v>0.91644141055829409</c:v>
                </c:pt>
                <c:pt idx="3">
                  <c:v>0.92792315234470668</c:v>
                </c:pt>
                <c:pt idx="4">
                  <c:v>0.93338893832613301</c:v>
                </c:pt>
                <c:pt idx="5">
                  <c:v>0.86950192007270943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4A-41D0-BA6A-6E37B0F5A2FA}"/>
            </c:ext>
          </c:extLst>
        </c:ser>
        <c:ser>
          <c:idx val="3"/>
          <c:order val="2"/>
          <c:tx>
            <c:strRef>
              <c:f>'Pure Decorrelation'!$AC$952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Decorrelation'!$AD$952:$AI$952</c:f>
              <c:numCache>
                <c:formatCode>0%</c:formatCode>
                <c:ptCount val="6"/>
                <c:pt idx="0">
                  <c:v>0.92636054385711319</c:v>
                </c:pt>
                <c:pt idx="1">
                  <c:v>0.92903556495071071</c:v>
                </c:pt>
                <c:pt idx="2">
                  <c:v>0.93648993812467518</c:v>
                </c:pt>
                <c:pt idx="3">
                  <c:v>0.94162738741416974</c:v>
                </c:pt>
                <c:pt idx="4">
                  <c:v>0.95166552085961797</c:v>
                </c:pt>
                <c:pt idx="5">
                  <c:v>0.88360185131544855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4A-41D0-BA6A-6E37B0F5A2FA}"/>
            </c:ext>
          </c:extLst>
        </c:ser>
        <c:ser>
          <c:idx val="1"/>
          <c:order val="3"/>
          <c:tx>
            <c:strRef>
              <c:f>'Pure Decorrelation'!$AC$951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Decorrelation'!$AD$951:$AI$951</c:f>
              <c:numCache>
                <c:formatCode>0%</c:formatCode>
                <c:ptCount val="6"/>
                <c:pt idx="0">
                  <c:v>0.92636054385711319</c:v>
                </c:pt>
                <c:pt idx="1">
                  <c:v>0.92903556495071071</c:v>
                </c:pt>
                <c:pt idx="2">
                  <c:v>0.93648993812467518</c:v>
                </c:pt>
                <c:pt idx="3">
                  <c:v>0.94162738741416974</c:v>
                </c:pt>
                <c:pt idx="4">
                  <c:v>0.95166552085961797</c:v>
                </c:pt>
                <c:pt idx="5">
                  <c:v>0.88360185131544855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4A-41D0-BA6A-6E37B0F5A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Decorrelation'!$AD$956:$AI$956</c:f>
              <c:numCache>
                <c:formatCode>0%</c:formatCode>
                <c:ptCount val="6"/>
                <c:pt idx="0">
                  <c:v>0.92659164369275671</c:v>
                </c:pt>
                <c:pt idx="1">
                  <c:v>0.93017440741724811</c:v>
                </c:pt>
                <c:pt idx="2">
                  <c:v>0.93247193980640641</c:v>
                </c:pt>
                <c:pt idx="3">
                  <c:v>0.94023333443684676</c:v>
                </c:pt>
                <c:pt idx="4">
                  <c:v>0.94539517806190143</c:v>
                </c:pt>
                <c:pt idx="5">
                  <c:v>0.89718124303835844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0-4B63-94E2-F3BBE539CD27}"/>
            </c:ext>
          </c:extLst>
        </c:ser>
        <c:ser>
          <c:idx val="0"/>
          <c:order val="1"/>
          <c:tx>
            <c:strRef>
              <c:f>'Pure Decorrelation'!$AC$957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Decorrelation'!$AD$957:$AI$957</c:f>
              <c:numCache>
                <c:formatCode>0%</c:formatCode>
                <c:ptCount val="6"/>
                <c:pt idx="0">
                  <c:v>0.92612944402146968</c:v>
                </c:pt>
                <c:pt idx="1">
                  <c:v>0.92789672248417343</c:v>
                </c:pt>
                <c:pt idx="2">
                  <c:v>0.94050793644294395</c:v>
                </c:pt>
                <c:pt idx="3">
                  <c:v>0.9430214403914926</c:v>
                </c:pt>
                <c:pt idx="4">
                  <c:v>0.95793586365733452</c:v>
                </c:pt>
                <c:pt idx="5">
                  <c:v>0.87002245959253866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60-4B63-94E2-F3BBE539CD27}"/>
            </c:ext>
          </c:extLst>
        </c:ser>
        <c:ser>
          <c:idx val="2"/>
          <c:order val="2"/>
          <c:tx>
            <c:strRef>
              <c:f>'Pure Decorrelation'!$AC$958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Decorrelation'!$AD$958:$AI$958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60-4B63-94E2-F3BBE539C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Decorrelation'!$AK$3:$AK$290</c:f>
              <c:numCache>
                <c:formatCode>General</c:formatCode>
                <c:ptCount val="288"/>
                <c:pt idx="0">
                  <c:v>5.4005498865968544</c:v>
                </c:pt>
                <c:pt idx="1">
                  <c:v>0.24712727618170899</c:v>
                </c:pt>
                <c:pt idx="2">
                  <c:v>0.24687187420204279</c:v>
                </c:pt>
                <c:pt idx="3">
                  <c:v>5.6218474620021883</c:v>
                </c:pt>
                <c:pt idx="4">
                  <c:v>7.5361130957957361</c:v>
                </c:pt>
                <c:pt idx="5">
                  <c:v>0.46593757959781212</c:v>
                </c:pt>
                <c:pt idx="6">
                  <c:v>0.47876525279134508</c:v>
                </c:pt>
                <c:pt idx="7">
                  <c:v>7.2379885363974612</c:v>
                </c:pt>
                <c:pt idx="8">
                  <c:v>3.966796047589741</c:v>
                </c:pt>
                <c:pt idx="9">
                  <c:v>0.25619344383012499</c:v>
                </c:pt>
                <c:pt idx="10">
                  <c:v>0.25605747799854728</c:v>
                </c:pt>
                <c:pt idx="11">
                  <c:v>3.9282717010006309</c:v>
                </c:pt>
                <c:pt idx="12">
                  <c:v>3.9998027767869639</c:v>
                </c:pt>
                <c:pt idx="13">
                  <c:v>0.26653112978674459</c:v>
                </c:pt>
                <c:pt idx="14">
                  <c:v>0.2495224236045033</c:v>
                </c:pt>
                <c:pt idx="15">
                  <c:v>3.9666991556179712</c:v>
                </c:pt>
                <c:pt idx="16">
                  <c:v>6.7612693720264359</c:v>
                </c:pt>
                <c:pt idx="17">
                  <c:v>0.2929802323924377</c:v>
                </c:pt>
                <c:pt idx="18">
                  <c:v>0.25328758938703688</c:v>
                </c:pt>
                <c:pt idx="19">
                  <c:v>7.6270302393939344</c:v>
                </c:pt>
                <c:pt idx="20">
                  <c:v>4.7651054000016302</c:v>
                </c:pt>
                <c:pt idx="21">
                  <c:v>0.30130453518358991</c:v>
                </c:pt>
                <c:pt idx="22">
                  <c:v>0.30769814139930529</c:v>
                </c:pt>
                <c:pt idx="23">
                  <c:v>4.2767795634106731</c:v>
                </c:pt>
                <c:pt idx="24">
                  <c:v>4.8160523677826861</c:v>
                </c:pt>
                <c:pt idx="25">
                  <c:v>0.31268924599280579</c:v>
                </c:pt>
                <c:pt idx="26">
                  <c:v>0.34124710499309002</c:v>
                </c:pt>
                <c:pt idx="27">
                  <c:v>4.1903676500078291</c:v>
                </c:pt>
                <c:pt idx="28">
                  <c:v>4.8557173837907612</c:v>
                </c:pt>
                <c:pt idx="29">
                  <c:v>0.30724829020909961</c:v>
                </c:pt>
                <c:pt idx="30">
                  <c:v>0.27186431898735458</c:v>
                </c:pt>
                <c:pt idx="31">
                  <c:v>4.2780998016125524</c:v>
                </c:pt>
                <c:pt idx="32">
                  <c:v>15.82344910281245</c:v>
                </c:pt>
                <c:pt idx="33">
                  <c:v>16.82832179222023</c:v>
                </c:pt>
                <c:pt idx="34">
                  <c:v>0.50430626921588551</c:v>
                </c:pt>
                <c:pt idx="35">
                  <c:v>8.0143413793877691</c:v>
                </c:pt>
                <c:pt idx="36">
                  <c:v>9.028598676214461</c:v>
                </c:pt>
                <c:pt idx="37">
                  <c:v>0.46945688038831579</c:v>
                </c:pt>
                <c:pt idx="38">
                  <c:v>18.115357124200091</c:v>
                </c:pt>
                <c:pt idx="39">
                  <c:v>15.952179286605681</c:v>
                </c:pt>
                <c:pt idx="40">
                  <c:v>12.130643552006219</c:v>
                </c:pt>
                <c:pt idx="41">
                  <c:v>12.304292123601771</c:v>
                </c:pt>
                <c:pt idx="42">
                  <c:v>0.32676716418936852</c:v>
                </c:pt>
                <c:pt idx="43">
                  <c:v>5.4893176713841969</c:v>
                </c:pt>
                <c:pt idx="44">
                  <c:v>4.905894551204983</c:v>
                </c:pt>
                <c:pt idx="45">
                  <c:v>0.32067460060352448</c:v>
                </c:pt>
                <c:pt idx="46">
                  <c:v>10.896880092390351</c:v>
                </c:pt>
                <c:pt idx="47">
                  <c:v>11.15081257700222</c:v>
                </c:pt>
                <c:pt idx="48">
                  <c:v>12.179432842996899</c:v>
                </c:pt>
                <c:pt idx="49">
                  <c:v>12.036679560795889</c:v>
                </c:pt>
                <c:pt idx="50">
                  <c:v>0.31642662140075117</c:v>
                </c:pt>
                <c:pt idx="51">
                  <c:v>5.449867329583503</c:v>
                </c:pt>
                <c:pt idx="52">
                  <c:v>4.9152864739880897</c:v>
                </c:pt>
                <c:pt idx="53">
                  <c:v>0.31190424602245909</c:v>
                </c:pt>
                <c:pt idx="54">
                  <c:v>10.92454978980822</c:v>
                </c:pt>
                <c:pt idx="55">
                  <c:v>11.26602350359317</c:v>
                </c:pt>
                <c:pt idx="56">
                  <c:v>12.287835846398959</c:v>
                </c:pt>
                <c:pt idx="57">
                  <c:v>12.063990892411679</c:v>
                </c:pt>
                <c:pt idx="58">
                  <c:v>0.36462793380487712</c:v>
                </c:pt>
                <c:pt idx="59">
                  <c:v>5.4757179540116336</c:v>
                </c:pt>
                <c:pt idx="60">
                  <c:v>4.9385957043967208</c:v>
                </c:pt>
                <c:pt idx="61">
                  <c:v>0.40612907441100099</c:v>
                </c:pt>
                <c:pt idx="62">
                  <c:v>10.690182273590469</c:v>
                </c:pt>
                <c:pt idx="63">
                  <c:v>11.07540521798655</c:v>
                </c:pt>
                <c:pt idx="64">
                  <c:v>4.2451928276102988</c:v>
                </c:pt>
                <c:pt idx="65">
                  <c:v>0.3119615470059216</c:v>
                </c:pt>
                <c:pt idx="66">
                  <c:v>0.33066550799412647</c:v>
                </c:pt>
                <c:pt idx="67">
                  <c:v>3.9012097980128599</c:v>
                </c:pt>
                <c:pt idx="68">
                  <c:v>4.2083576463861387</c:v>
                </c:pt>
                <c:pt idx="69">
                  <c:v>0.25889759261626738</c:v>
                </c:pt>
                <c:pt idx="70">
                  <c:v>0.24766354281455269</c:v>
                </c:pt>
                <c:pt idx="71">
                  <c:v>3.8571488161804148</c:v>
                </c:pt>
                <c:pt idx="72">
                  <c:v>2.548741838999558</c:v>
                </c:pt>
                <c:pt idx="73">
                  <c:v>0.29759147800505159</c:v>
                </c:pt>
                <c:pt idx="74">
                  <c:v>0.30759084839373818</c:v>
                </c:pt>
                <c:pt idx="75">
                  <c:v>2.7651931152096951</c:v>
                </c:pt>
                <c:pt idx="76">
                  <c:v>2.5476460552075881</c:v>
                </c:pt>
                <c:pt idx="77">
                  <c:v>0.28283694020938122</c:v>
                </c:pt>
                <c:pt idx="78">
                  <c:v>0.25590570460772138</c:v>
                </c:pt>
                <c:pt idx="79">
                  <c:v>2.7545345766004181</c:v>
                </c:pt>
                <c:pt idx="80">
                  <c:v>0.32401147359050808</c:v>
                </c:pt>
                <c:pt idx="81">
                  <c:v>2.745629518595524</c:v>
                </c:pt>
                <c:pt idx="82">
                  <c:v>2.6755274805938831</c:v>
                </c:pt>
                <c:pt idx="83">
                  <c:v>0.30355893659871069</c:v>
                </c:pt>
                <c:pt idx="84">
                  <c:v>0.33349277240922681</c:v>
                </c:pt>
                <c:pt idx="85">
                  <c:v>2.7575494641903791</c:v>
                </c:pt>
                <c:pt idx="86">
                  <c:v>2.5615847723907792</c:v>
                </c:pt>
                <c:pt idx="87">
                  <c:v>0.26880860798992212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E5-4209-8773-55F96B6A4DE6}"/>
            </c:ext>
          </c:extLst>
        </c:ser>
        <c:ser>
          <c:idx val="3"/>
          <c:order val="1"/>
          <c:tx>
            <c:strRef>
              <c:f>'Pure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Decorrelation'!$AN$3:$AN$290</c:f>
              <c:numCache>
                <c:formatCode>General</c:formatCode>
                <c:ptCount val="288"/>
                <c:pt idx="0">
                  <c:v>2.3837266732065472</c:v>
                </c:pt>
                <c:pt idx="1">
                  <c:v>0.29352705940254958</c:v>
                </c:pt>
                <c:pt idx="2">
                  <c:v>0.2928759381873533</c:v>
                </c:pt>
                <c:pt idx="3">
                  <c:v>2.689335002604639</c:v>
                </c:pt>
                <c:pt idx="4">
                  <c:v>3.2069122431916179</c:v>
                </c:pt>
                <c:pt idx="5">
                  <c:v>0.58211409760406241</c:v>
                </c:pt>
                <c:pt idx="6">
                  <c:v>0.50075838959892283</c:v>
                </c:pt>
                <c:pt idx="7">
                  <c:v>2.5515769120014742</c:v>
                </c:pt>
                <c:pt idx="8">
                  <c:v>2.9594936744018918</c:v>
                </c:pt>
                <c:pt idx="9">
                  <c:v>0.42097488140570932</c:v>
                </c:pt>
                <c:pt idx="10">
                  <c:v>0.45306303660618141</c:v>
                </c:pt>
                <c:pt idx="11">
                  <c:v>2.4295232575968839</c:v>
                </c:pt>
                <c:pt idx="12">
                  <c:v>2.0215006440004801</c:v>
                </c:pt>
                <c:pt idx="13">
                  <c:v>0.30677798420656471</c:v>
                </c:pt>
                <c:pt idx="14">
                  <c:v>0.37632269079913377</c:v>
                </c:pt>
                <c:pt idx="15">
                  <c:v>1.859577415999957</c:v>
                </c:pt>
                <c:pt idx="16">
                  <c:v>2.329504899593303</c:v>
                </c:pt>
                <c:pt idx="17">
                  <c:v>0.38233664279687218</c:v>
                </c:pt>
                <c:pt idx="18">
                  <c:v>0.40059149919543408</c:v>
                </c:pt>
                <c:pt idx="19">
                  <c:v>3.748163587599993</c:v>
                </c:pt>
                <c:pt idx="20">
                  <c:v>2.321722782211145</c:v>
                </c:pt>
                <c:pt idx="21">
                  <c:v>0.36021406999789179</c:v>
                </c:pt>
                <c:pt idx="22">
                  <c:v>0.43517147901002318</c:v>
                </c:pt>
                <c:pt idx="23">
                  <c:v>3.0677845244004862</c:v>
                </c:pt>
                <c:pt idx="24">
                  <c:v>1.932643801800441</c:v>
                </c:pt>
                <c:pt idx="25">
                  <c:v>0.47704157419502741</c:v>
                </c:pt>
                <c:pt idx="26">
                  <c:v>0.43603959579486401</c:v>
                </c:pt>
                <c:pt idx="27">
                  <c:v>3.095122515805997</c:v>
                </c:pt>
                <c:pt idx="28">
                  <c:v>2.4858546231989749</c:v>
                </c:pt>
                <c:pt idx="29">
                  <c:v>0.47997601379174742</c:v>
                </c:pt>
                <c:pt idx="30">
                  <c:v>0.52821944619645367</c:v>
                </c:pt>
                <c:pt idx="31">
                  <c:v>2.34492171339225</c:v>
                </c:pt>
                <c:pt idx="32">
                  <c:v>55.899998415797008</c:v>
                </c:pt>
                <c:pt idx="33">
                  <c:v>29.451543565402972</c:v>
                </c:pt>
                <c:pt idx="34">
                  <c:v>0.47646801859955301</c:v>
                </c:pt>
                <c:pt idx="35">
                  <c:v>31.535852040199099</c:v>
                </c:pt>
                <c:pt idx="36">
                  <c:v>33.241426542802948</c:v>
                </c:pt>
                <c:pt idx="37">
                  <c:v>0.53921633599675256</c:v>
                </c:pt>
                <c:pt idx="38">
                  <c:v>28.74703275539796</c:v>
                </c:pt>
                <c:pt idx="39">
                  <c:v>54.261758876807292</c:v>
                </c:pt>
                <c:pt idx="40">
                  <c:v>51.676237465406302</c:v>
                </c:pt>
                <c:pt idx="41">
                  <c:v>25.765162406803579</c:v>
                </c:pt>
                <c:pt idx="42">
                  <c:v>0.35245544660137962</c:v>
                </c:pt>
                <c:pt idx="43">
                  <c:v>26.431443142396169</c:v>
                </c:pt>
                <c:pt idx="44">
                  <c:v>33.96758053600206</c:v>
                </c:pt>
                <c:pt idx="45">
                  <c:v>0.54417669479735198</c:v>
                </c:pt>
                <c:pt idx="46">
                  <c:v>26.58177718059742</c:v>
                </c:pt>
                <c:pt idx="47">
                  <c:v>53.354514480993387</c:v>
                </c:pt>
                <c:pt idx="48">
                  <c:v>50.408385128597729</c:v>
                </c:pt>
                <c:pt idx="49">
                  <c:v>28.412709832802651</c:v>
                </c:pt>
                <c:pt idx="50">
                  <c:v>0.61416925859521143</c:v>
                </c:pt>
                <c:pt idx="51">
                  <c:v>29.228788312000692</c:v>
                </c:pt>
                <c:pt idx="52">
                  <c:v>29.969415800407301</c:v>
                </c:pt>
                <c:pt idx="53">
                  <c:v>0.52842684561037456</c:v>
                </c:pt>
                <c:pt idx="54">
                  <c:v>24.621115829999329</c:v>
                </c:pt>
                <c:pt idx="55">
                  <c:v>47.018130327999828</c:v>
                </c:pt>
                <c:pt idx="56">
                  <c:v>48.620915732800498</c:v>
                </c:pt>
                <c:pt idx="57">
                  <c:v>24.665705740201521</c:v>
                </c:pt>
                <c:pt idx="58">
                  <c:v>0.39418782120337709</c:v>
                </c:pt>
                <c:pt idx="59">
                  <c:v>27.02661688340595</c:v>
                </c:pt>
                <c:pt idx="60">
                  <c:v>28.71561714240233</c:v>
                </c:pt>
                <c:pt idx="61">
                  <c:v>0.47624055360211059</c:v>
                </c:pt>
                <c:pt idx="62">
                  <c:v>23.63317512700451</c:v>
                </c:pt>
                <c:pt idx="63">
                  <c:v>46.18771470999927</c:v>
                </c:pt>
                <c:pt idx="64">
                  <c:v>3.0684399635938462</c:v>
                </c:pt>
                <c:pt idx="65">
                  <c:v>0.4689490297983866</c:v>
                </c:pt>
                <c:pt idx="66">
                  <c:v>0.36679052279796448</c:v>
                </c:pt>
                <c:pt idx="67">
                  <c:v>2.952791074599372</c:v>
                </c:pt>
                <c:pt idx="68">
                  <c:v>2.3692036765976812</c:v>
                </c:pt>
                <c:pt idx="69">
                  <c:v>0.30704988920479082</c:v>
                </c:pt>
                <c:pt idx="70">
                  <c:v>0.29057193439803092</c:v>
                </c:pt>
                <c:pt idx="71">
                  <c:v>2.1312965770019221</c:v>
                </c:pt>
                <c:pt idx="72">
                  <c:v>1.599990342796082</c:v>
                </c:pt>
                <c:pt idx="73">
                  <c:v>0.28641914619365699</c:v>
                </c:pt>
                <c:pt idx="74">
                  <c:v>0.29446507259272042</c:v>
                </c:pt>
                <c:pt idx="75">
                  <c:v>1.3187727608019491</c:v>
                </c:pt>
                <c:pt idx="76">
                  <c:v>1.5671956924023109</c:v>
                </c:pt>
                <c:pt idx="77">
                  <c:v>0.31583483019494452</c:v>
                </c:pt>
                <c:pt idx="78">
                  <c:v>0.32499635219573969</c:v>
                </c:pt>
                <c:pt idx="79">
                  <c:v>1.3353262355958579</c:v>
                </c:pt>
                <c:pt idx="80">
                  <c:v>0.29637621059664532</c:v>
                </c:pt>
                <c:pt idx="81">
                  <c:v>1.418125320004765</c:v>
                </c:pt>
                <c:pt idx="82">
                  <c:v>1.526825739187188</c:v>
                </c:pt>
                <c:pt idx="83">
                  <c:v>0.39439592819544478</c:v>
                </c:pt>
                <c:pt idx="84">
                  <c:v>0.28778594339964908</c:v>
                </c:pt>
                <c:pt idx="85">
                  <c:v>1.324176578997867</c:v>
                </c:pt>
                <c:pt idx="86">
                  <c:v>1.2387529308034571</c:v>
                </c:pt>
                <c:pt idx="87">
                  <c:v>0.28692743479623461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E5-4209-8773-55F96B6A4DE6}"/>
            </c:ext>
          </c:extLst>
        </c:ser>
        <c:ser>
          <c:idx val="5"/>
          <c:order val="2"/>
          <c:tx>
            <c:strRef>
              <c:f>'Pure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Decorrelation'!$AP$3:$AP$290</c:f>
              <c:numCache>
                <c:formatCode>General</c:formatCode>
                <c:ptCount val="288"/>
                <c:pt idx="0">
                  <c:v>14.37292679039529</c:v>
                </c:pt>
                <c:pt idx="1">
                  <c:v>0.12581457059131931</c:v>
                </c:pt>
                <c:pt idx="2">
                  <c:v>0.1144657504046336</c:v>
                </c:pt>
                <c:pt idx="3">
                  <c:v>14.77203274278436</c:v>
                </c:pt>
                <c:pt idx="4">
                  <c:v>12.706764265801761</c:v>
                </c:pt>
                <c:pt idx="5">
                  <c:v>0.13807437939103689</c:v>
                </c:pt>
                <c:pt idx="6">
                  <c:v>0.11531600499292829</c:v>
                </c:pt>
                <c:pt idx="7">
                  <c:v>14.995963170006871</c:v>
                </c:pt>
                <c:pt idx="8">
                  <c:v>10.575852660404051</c:v>
                </c:pt>
                <c:pt idx="9">
                  <c:v>8.9590684801805737E-2</c:v>
                </c:pt>
                <c:pt idx="10">
                  <c:v>8.8315443182364062E-2</c:v>
                </c:pt>
                <c:pt idx="11">
                  <c:v>10.24959540980635</c:v>
                </c:pt>
                <c:pt idx="12">
                  <c:v>10.560336106421889</c:v>
                </c:pt>
                <c:pt idx="13">
                  <c:v>8.970922798616808E-2</c:v>
                </c:pt>
                <c:pt idx="14">
                  <c:v>8.8166300777811499E-2</c:v>
                </c:pt>
                <c:pt idx="15">
                  <c:v>10.31353452359326</c:v>
                </c:pt>
                <c:pt idx="16">
                  <c:v>14.57026820940664</c:v>
                </c:pt>
                <c:pt idx="17">
                  <c:v>0.1164156958111561</c:v>
                </c:pt>
                <c:pt idx="18">
                  <c:v>0.12993747518630699</c:v>
                </c:pt>
                <c:pt idx="19">
                  <c:v>16.957173766777849</c:v>
                </c:pt>
                <c:pt idx="20">
                  <c:v>11.560041738185101</c:v>
                </c:pt>
                <c:pt idx="21">
                  <c:v>8.6555315402802008E-2</c:v>
                </c:pt>
                <c:pt idx="22">
                  <c:v>8.529457059921694E-2</c:v>
                </c:pt>
                <c:pt idx="23">
                  <c:v>11.83383142898092</c:v>
                </c:pt>
                <c:pt idx="24">
                  <c:v>11.57599420500919</c:v>
                </c:pt>
                <c:pt idx="25">
                  <c:v>8.9996343199163636E-2</c:v>
                </c:pt>
                <c:pt idx="26">
                  <c:v>8.852373500121756E-2</c:v>
                </c:pt>
                <c:pt idx="27">
                  <c:v>11.90069113459904</c:v>
                </c:pt>
                <c:pt idx="28">
                  <c:v>11.652975590399</c:v>
                </c:pt>
                <c:pt idx="29">
                  <c:v>8.4649087605066536E-2</c:v>
                </c:pt>
                <c:pt idx="30">
                  <c:v>8.96308090072125E-2</c:v>
                </c:pt>
                <c:pt idx="31">
                  <c:v>11.917445935995779</c:v>
                </c:pt>
                <c:pt idx="32">
                  <c:v>45.707490552589299</c:v>
                </c:pt>
                <c:pt idx="33">
                  <c:v>43.295778575388248</c:v>
                </c:pt>
                <c:pt idx="34">
                  <c:v>9.6990951395127881E-2</c:v>
                </c:pt>
                <c:pt idx="35">
                  <c:v>20.400628623412921</c:v>
                </c:pt>
                <c:pt idx="36">
                  <c:v>20.514817081997169</c:v>
                </c:pt>
                <c:pt idx="37">
                  <c:v>9.1149500408209835E-2</c:v>
                </c:pt>
                <c:pt idx="38">
                  <c:v>39.933285507606342</c:v>
                </c:pt>
                <c:pt idx="39">
                  <c:v>44.338240528991449</c:v>
                </c:pt>
                <c:pt idx="40">
                  <c:v>46.392498784407508</c:v>
                </c:pt>
                <c:pt idx="41">
                  <c:v>43.226637680409468</c:v>
                </c:pt>
                <c:pt idx="42">
                  <c:v>9.3228966998867624E-2</c:v>
                </c:pt>
                <c:pt idx="43">
                  <c:v>19.794773850787902</c:v>
                </c:pt>
                <c:pt idx="44">
                  <c:v>20.116106217016931</c:v>
                </c:pt>
                <c:pt idx="45">
                  <c:v>9.0458458196371758E-2</c:v>
                </c:pt>
                <c:pt idx="46">
                  <c:v>39.48733670540387</c:v>
                </c:pt>
                <c:pt idx="47">
                  <c:v>44.394388208608142</c:v>
                </c:pt>
                <c:pt idx="48">
                  <c:v>46.313796503597402</c:v>
                </c:pt>
                <c:pt idx="49">
                  <c:v>43.149968717992309</c:v>
                </c:pt>
                <c:pt idx="50">
                  <c:v>9.2254628788214152E-2</c:v>
                </c:pt>
                <c:pt idx="51">
                  <c:v>19.903227378416339</c:v>
                </c:pt>
                <c:pt idx="52">
                  <c:v>19.901841346418951</c:v>
                </c:pt>
                <c:pt idx="53">
                  <c:v>9.0808683005161539E-2</c:v>
                </c:pt>
                <c:pt idx="54">
                  <c:v>39.046350092801731</c:v>
                </c:pt>
                <c:pt idx="55">
                  <c:v>44.535849365417377</c:v>
                </c:pt>
                <c:pt idx="56">
                  <c:v>45.992968071205539</c:v>
                </c:pt>
                <c:pt idx="57">
                  <c:v>42.838502164615782</c:v>
                </c:pt>
                <c:pt idx="58">
                  <c:v>8.8394986791536179E-2</c:v>
                </c:pt>
                <c:pt idx="59">
                  <c:v>19.99756745720515</c:v>
                </c:pt>
                <c:pt idx="60">
                  <c:v>20.010061360802499</c:v>
                </c:pt>
                <c:pt idx="61">
                  <c:v>8.9556771796196671E-2</c:v>
                </c:pt>
                <c:pt idx="62">
                  <c:v>38.746852756000592</c:v>
                </c:pt>
                <c:pt idx="63">
                  <c:v>44.820148157817307</c:v>
                </c:pt>
                <c:pt idx="64">
                  <c:v>10.62471475561615</c:v>
                </c:pt>
                <c:pt idx="65">
                  <c:v>8.6595865420531437E-2</c:v>
                </c:pt>
                <c:pt idx="66">
                  <c:v>9.0949977200943943E-2</c:v>
                </c:pt>
                <c:pt idx="67">
                  <c:v>10.25127739519812</c:v>
                </c:pt>
                <c:pt idx="68">
                  <c:v>10.57831886099884</c:v>
                </c:pt>
                <c:pt idx="69">
                  <c:v>9.063254201319064E-2</c:v>
                </c:pt>
                <c:pt idx="70">
                  <c:v>9.0097115794196686E-2</c:v>
                </c:pt>
                <c:pt idx="71">
                  <c:v>10.23942458360689</c:v>
                </c:pt>
                <c:pt idx="72">
                  <c:v>5.9608038436039346</c:v>
                </c:pt>
                <c:pt idx="73">
                  <c:v>8.9724829792976329E-2</c:v>
                </c:pt>
                <c:pt idx="74">
                  <c:v>8.5430754197295719E-2</c:v>
                </c:pt>
                <c:pt idx="75">
                  <c:v>6.1627671206020747</c:v>
                </c:pt>
                <c:pt idx="76">
                  <c:v>5.9465081564034339</c:v>
                </c:pt>
                <c:pt idx="77">
                  <c:v>8.5503013408742806E-2</c:v>
                </c:pt>
                <c:pt idx="78">
                  <c:v>9.0098150004632727E-2</c:v>
                </c:pt>
                <c:pt idx="79">
                  <c:v>6.2007173118065113</c:v>
                </c:pt>
                <c:pt idx="80">
                  <c:v>8.6686517787165879E-2</c:v>
                </c:pt>
                <c:pt idx="81">
                  <c:v>6.0395425010006871</c:v>
                </c:pt>
                <c:pt idx="82">
                  <c:v>5.7514120011939669</c:v>
                </c:pt>
                <c:pt idx="83">
                  <c:v>8.9138180599547881E-2</c:v>
                </c:pt>
                <c:pt idx="84">
                  <c:v>8.716366258449848E-2</c:v>
                </c:pt>
                <c:pt idx="85">
                  <c:v>6.0477503160014754</c:v>
                </c:pt>
                <c:pt idx="86">
                  <c:v>5.7520365777891129</c:v>
                </c:pt>
                <c:pt idx="87">
                  <c:v>8.6515732610132498E-2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E5-4209-8773-55F96B6A4DE6}"/>
            </c:ext>
          </c:extLst>
        </c:ser>
        <c:ser>
          <c:idx val="7"/>
          <c:order val="3"/>
          <c:tx>
            <c:strRef>
              <c:f>'Pure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Decorrelation'!$AR$3:$AR$290</c:f>
              <c:numCache>
                <c:formatCode>General</c:formatCode>
                <c:ptCount val="288"/>
                <c:pt idx="0">
                  <c:v>0.32858757640933611</c:v>
                </c:pt>
                <c:pt idx="1">
                  <c:v>0.50948099279776216</c:v>
                </c:pt>
                <c:pt idx="2">
                  <c:v>0.45006691718008368</c:v>
                </c:pt>
                <c:pt idx="3">
                  <c:v>0.37288344019325448</c:v>
                </c:pt>
                <c:pt idx="4">
                  <c:v>0.32309005159186199</c:v>
                </c:pt>
                <c:pt idx="5">
                  <c:v>0.54054931101854886</c:v>
                </c:pt>
                <c:pt idx="6">
                  <c:v>0.53044403638923543</c:v>
                </c:pt>
                <c:pt idx="7">
                  <c:v>0.3950408030184917</c:v>
                </c:pt>
                <c:pt idx="8">
                  <c:v>0.30137694801669568</c:v>
                </c:pt>
                <c:pt idx="9">
                  <c:v>0.30411464681383221</c:v>
                </c:pt>
                <c:pt idx="10">
                  <c:v>0.30629234520019971</c:v>
                </c:pt>
                <c:pt idx="11">
                  <c:v>0.30433922937372698</c:v>
                </c:pt>
                <c:pt idx="12">
                  <c:v>0.30072229661745947</c:v>
                </c:pt>
                <c:pt idx="13">
                  <c:v>0.29951537760207431</c:v>
                </c:pt>
                <c:pt idx="14">
                  <c:v>0.30511646624654531</c:v>
                </c:pt>
                <c:pt idx="15">
                  <c:v>0.3063132449868135</c:v>
                </c:pt>
                <c:pt idx="16">
                  <c:v>0.3853713591932319</c:v>
                </c:pt>
                <c:pt idx="17">
                  <c:v>0.45641860335599632</c:v>
                </c:pt>
                <c:pt idx="18">
                  <c:v>0.49842674020910638</c:v>
                </c:pt>
                <c:pt idx="19">
                  <c:v>0.3796837972011417</c:v>
                </c:pt>
                <c:pt idx="20">
                  <c:v>0.30349524979246778</c:v>
                </c:pt>
                <c:pt idx="21">
                  <c:v>0.30341462079668419</c:v>
                </c:pt>
                <c:pt idx="22">
                  <c:v>0.30333494659280402</c:v>
                </c:pt>
                <c:pt idx="23">
                  <c:v>0.30574150445172571</c:v>
                </c:pt>
                <c:pt idx="24">
                  <c:v>0.29928456841735168</c:v>
                </c:pt>
                <c:pt idx="25">
                  <c:v>0.30720001002773639</c:v>
                </c:pt>
                <c:pt idx="26">
                  <c:v>0.30542872500373047</c:v>
                </c:pt>
                <c:pt idx="27">
                  <c:v>0.30374914997955782</c:v>
                </c:pt>
                <c:pt idx="28">
                  <c:v>0.30447510436642922</c:v>
                </c:pt>
                <c:pt idx="29">
                  <c:v>0.30016605738783247</c:v>
                </c:pt>
                <c:pt idx="30">
                  <c:v>0.30219397618202493</c:v>
                </c:pt>
                <c:pt idx="31">
                  <c:v>0.30156626601237801</c:v>
                </c:pt>
                <c:pt idx="32">
                  <c:v>2.042094117577653</c:v>
                </c:pt>
                <c:pt idx="33">
                  <c:v>2.038992560200859</c:v>
                </c:pt>
                <c:pt idx="34">
                  <c:v>0.65766481083119288</c:v>
                </c:pt>
                <c:pt idx="35">
                  <c:v>0.66558722440386187</c:v>
                </c:pt>
                <c:pt idx="36">
                  <c:v>0.65445067220134656</c:v>
                </c:pt>
                <c:pt idx="37">
                  <c:v>0.6467098621767946</c:v>
                </c:pt>
                <c:pt idx="38">
                  <c:v>2.0378940140130002</c:v>
                </c:pt>
                <c:pt idx="39">
                  <c:v>2.0320165518205608</c:v>
                </c:pt>
                <c:pt idx="40">
                  <c:v>2.0464300518273379</c:v>
                </c:pt>
                <c:pt idx="41">
                  <c:v>2.0309277620166539</c:v>
                </c:pt>
                <c:pt idx="42">
                  <c:v>0.6475409969803877</c:v>
                </c:pt>
                <c:pt idx="43">
                  <c:v>0.6569645113893785</c:v>
                </c:pt>
                <c:pt idx="44">
                  <c:v>0.65684869079850616</c:v>
                </c:pt>
                <c:pt idx="45">
                  <c:v>0.64141000017989425</c:v>
                </c:pt>
                <c:pt idx="46">
                  <c:v>2.026311669009738</c:v>
                </c:pt>
                <c:pt idx="47">
                  <c:v>2.0353625414194538</c:v>
                </c:pt>
                <c:pt idx="48">
                  <c:v>2.0445574962184758</c:v>
                </c:pt>
                <c:pt idx="49">
                  <c:v>2.0453671656316148</c:v>
                </c:pt>
                <c:pt idx="50">
                  <c:v>0.6564243668224663</c:v>
                </c:pt>
                <c:pt idx="51">
                  <c:v>0.66327281956328077</c:v>
                </c:pt>
                <c:pt idx="52">
                  <c:v>0.65087757000001145</c:v>
                </c:pt>
                <c:pt idx="53">
                  <c:v>0.65135825661709534</c:v>
                </c:pt>
                <c:pt idx="54">
                  <c:v>2.0416857955977319</c:v>
                </c:pt>
                <c:pt idx="55">
                  <c:v>2.052584605617449</c:v>
                </c:pt>
                <c:pt idx="56">
                  <c:v>2.053762451000511</c:v>
                </c:pt>
                <c:pt idx="57">
                  <c:v>2.0463620776194151</c:v>
                </c:pt>
                <c:pt idx="58">
                  <c:v>0.65146469158353282</c:v>
                </c:pt>
                <c:pt idx="59">
                  <c:v>0.66899301579687742</c:v>
                </c:pt>
                <c:pt idx="60">
                  <c:v>0.66227807559771468</c:v>
                </c:pt>
                <c:pt idx="61">
                  <c:v>0.64663543762872</c:v>
                </c:pt>
                <c:pt idx="62">
                  <c:v>2.0524197595776061</c:v>
                </c:pt>
                <c:pt idx="63">
                  <c:v>2.0352525120135398</c:v>
                </c:pt>
                <c:pt idx="64">
                  <c:v>0.3053348610294051</c:v>
                </c:pt>
                <c:pt idx="65">
                  <c:v>0.30559210737701498</c:v>
                </c:pt>
                <c:pt idx="66">
                  <c:v>0.30473389058606692</c:v>
                </c:pt>
                <c:pt idx="67">
                  <c:v>0.30619234903715548</c:v>
                </c:pt>
                <c:pt idx="68">
                  <c:v>0.30555032117990782</c:v>
                </c:pt>
                <c:pt idx="69">
                  <c:v>0.3046799332136288</c:v>
                </c:pt>
                <c:pt idx="70">
                  <c:v>0.30426308474270619</c:v>
                </c:pt>
                <c:pt idx="71">
                  <c:v>0.31205771861132242</c:v>
                </c:pt>
                <c:pt idx="72">
                  <c:v>0.30716484476579348</c:v>
                </c:pt>
                <c:pt idx="73">
                  <c:v>0.31049411857966341</c:v>
                </c:pt>
                <c:pt idx="74">
                  <c:v>0.30318012336501848</c:v>
                </c:pt>
                <c:pt idx="75">
                  <c:v>0.3060596386319957</c:v>
                </c:pt>
                <c:pt idx="76">
                  <c:v>0.30726807260653011</c:v>
                </c:pt>
                <c:pt idx="77">
                  <c:v>0.30851155384443701</c:v>
                </c:pt>
                <c:pt idx="78">
                  <c:v>0.31060109359677879</c:v>
                </c:pt>
                <c:pt idx="79">
                  <c:v>0.30994409603299572</c:v>
                </c:pt>
                <c:pt idx="80">
                  <c:v>0.32449053839081887</c:v>
                </c:pt>
                <c:pt idx="81">
                  <c:v>0.30375166360754519</c:v>
                </c:pt>
                <c:pt idx="82">
                  <c:v>0.30337256698403509</c:v>
                </c:pt>
                <c:pt idx="83">
                  <c:v>0.30841376479947941</c:v>
                </c:pt>
                <c:pt idx="84">
                  <c:v>0.30376465618610382</c:v>
                </c:pt>
                <c:pt idx="85">
                  <c:v>0.30012326275464141</c:v>
                </c:pt>
                <c:pt idx="86">
                  <c:v>0.3053645207895897</c:v>
                </c:pt>
                <c:pt idx="87">
                  <c:v>0.30278843281557782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E5-4209-8773-55F96B6A4DE6}"/>
            </c:ext>
          </c:extLst>
        </c:ser>
        <c:ser>
          <c:idx val="9"/>
          <c:order val="4"/>
          <c:tx>
            <c:strRef>
              <c:f>'Pure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Decorrelation'!$AT$3:$AT$290</c:f>
              <c:numCache>
                <c:formatCode>General</c:formatCode>
                <c:ptCount val="288"/>
                <c:pt idx="0">
                  <c:v>3.018649353191722</c:v>
                </c:pt>
                <c:pt idx="1">
                  <c:v>6.5587723976931996E-3</c:v>
                </c:pt>
                <c:pt idx="2">
                  <c:v>5.6487909983842814E-3</c:v>
                </c:pt>
                <c:pt idx="3">
                  <c:v>3.0647336235851981</c:v>
                </c:pt>
                <c:pt idx="4">
                  <c:v>2.9820079693803558</c:v>
                </c:pt>
                <c:pt idx="5">
                  <c:v>6.23069540597492E-3</c:v>
                </c:pt>
                <c:pt idx="6">
                  <c:v>6.5930263954214197E-3</c:v>
                </c:pt>
                <c:pt idx="7">
                  <c:v>3.0152599149965682</c:v>
                </c:pt>
                <c:pt idx="8">
                  <c:v>3.0463296050089408</c:v>
                </c:pt>
                <c:pt idx="9">
                  <c:v>4.1911653708665998E-3</c:v>
                </c:pt>
                <c:pt idx="10">
                  <c:v>4.5998696121386604E-3</c:v>
                </c:pt>
                <c:pt idx="11">
                  <c:v>3.1144307262031359</c:v>
                </c:pt>
                <c:pt idx="12">
                  <c:v>2.9589446509955448</c:v>
                </c:pt>
                <c:pt idx="13">
                  <c:v>4.2481479933484797E-3</c:v>
                </c:pt>
                <c:pt idx="14">
                  <c:v>4.6321024186908614E-3</c:v>
                </c:pt>
                <c:pt idx="15">
                  <c:v>3.0622540095937438</c:v>
                </c:pt>
                <c:pt idx="16">
                  <c:v>3.0766914789914148</c:v>
                </c:pt>
                <c:pt idx="17">
                  <c:v>8.5368521860799997E-3</c:v>
                </c:pt>
                <c:pt idx="18">
                  <c:v>7.3708314099348807E-3</c:v>
                </c:pt>
                <c:pt idx="19">
                  <c:v>3.144094739190769</c:v>
                </c:pt>
                <c:pt idx="20">
                  <c:v>3.0791467225877569</c:v>
                </c:pt>
                <c:pt idx="21">
                  <c:v>5.8743759989738006E-3</c:v>
                </c:pt>
                <c:pt idx="22">
                  <c:v>4.4165891944430201E-3</c:v>
                </c:pt>
                <c:pt idx="23">
                  <c:v>3.2574980805977249</c:v>
                </c:pt>
                <c:pt idx="24">
                  <c:v>3.0098483365844002</c:v>
                </c:pt>
                <c:pt idx="25">
                  <c:v>4.3693281942978196E-3</c:v>
                </c:pt>
                <c:pt idx="26">
                  <c:v>4.2694844072684E-3</c:v>
                </c:pt>
                <c:pt idx="27">
                  <c:v>3.0465113179991019</c:v>
                </c:pt>
                <c:pt idx="28">
                  <c:v>3.1635054943966678</c:v>
                </c:pt>
                <c:pt idx="29">
                  <c:v>5.4741781787015402E-3</c:v>
                </c:pt>
                <c:pt idx="30">
                  <c:v>4.2861391906625999E-3</c:v>
                </c:pt>
                <c:pt idx="31">
                  <c:v>3.2350505993701519</c:v>
                </c:pt>
                <c:pt idx="32">
                  <c:v>25.029642142390369</c:v>
                </c:pt>
                <c:pt idx="33">
                  <c:v>19.22354383600177</c:v>
                </c:pt>
                <c:pt idx="34">
                  <c:v>5.3905991953797404E-3</c:v>
                </c:pt>
                <c:pt idx="35">
                  <c:v>12.399883874796799</c:v>
                </c:pt>
                <c:pt idx="36">
                  <c:v>13.010893755988221</c:v>
                </c:pt>
                <c:pt idx="37">
                  <c:v>5.2546452265232399E-3</c:v>
                </c:pt>
                <c:pt idx="38">
                  <c:v>18.49666276719654</c:v>
                </c:pt>
                <c:pt idx="39">
                  <c:v>24.19852677381132</c:v>
                </c:pt>
                <c:pt idx="40">
                  <c:v>25.6889039214002</c:v>
                </c:pt>
                <c:pt idx="41">
                  <c:v>19.865320755203719</c:v>
                </c:pt>
                <c:pt idx="42">
                  <c:v>5.4053629864938002E-3</c:v>
                </c:pt>
                <c:pt idx="43">
                  <c:v>12.597255700803361</c:v>
                </c:pt>
                <c:pt idx="44">
                  <c:v>13.41781243538717</c:v>
                </c:pt>
                <c:pt idx="45">
                  <c:v>5.2720964071340396E-3</c:v>
                </c:pt>
                <c:pt idx="46">
                  <c:v>19.25893983038841</c:v>
                </c:pt>
                <c:pt idx="47">
                  <c:v>25.13823713320307</c:v>
                </c:pt>
                <c:pt idx="48">
                  <c:v>25.25920473041479</c:v>
                </c:pt>
                <c:pt idx="49">
                  <c:v>19.522593020193749</c:v>
                </c:pt>
                <c:pt idx="50">
                  <c:v>7.2449652012437204E-3</c:v>
                </c:pt>
                <c:pt idx="51">
                  <c:v>12.66251800219761</c:v>
                </c:pt>
                <c:pt idx="52">
                  <c:v>13.023475514189339</c:v>
                </c:pt>
                <c:pt idx="53">
                  <c:v>5.3815057966857599E-3</c:v>
                </c:pt>
                <c:pt idx="54">
                  <c:v>19.244655031594451</c:v>
                </c:pt>
                <c:pt idx="55">
                  <c:v>25.084206694597381</c:v>
                </c:pt>
                <c:pt idx="56">
                  <c:v>25.091253655008039</c:v>
                </c:pt>
                <c:pt idx="57">
                  <c:v>19.466873322403991</c:v>
                </c:pt>
                <c:pt idx="58">
                  <c:v>6.8263182067311804E-3</c:v>
                </c:pt>
                <c:pt idx="59">
                  <c:v>12.62499883219134</c:v>
                </c:pt>
                <c:pt idx="60">
                  <c:v>13.115896676585541</c:v>
                </c:pt>
                <c:pt idx="61">
                  <c:v>6.8239693995564591E-3</c:v>
                </c:pt>
                <c:pt idx="62">
                  <c:v>18.636360599810718</c:v>
                </c:pt>
                <c:pt idx="63">
                  <c:v>24.440293306182141</c:v>
                </c:pt>
                <c:pt idx="64">
                  <c:v>3.075868673215155</c:v>
                </c:pt>
                <c:pt idx="65">
                  <c:v>4.5934075955301207E-3</c:v>
                </c:pt>
                <c:pt idx="66">
                  <c:v>5.3189835976808798E-3</c:v>
                </c:pt>
                <c:pt idx="67">
                  <c:v>3.0951992652262561</c:v>
                </c:pt>
                <c:pt idx="68">
                  <c:v>3.0984166450100021</c:v>
                </c:pt>
                <c:pt idx="69">
                  <c:v>4.5246696216053803E-3</c:v>
                </c:pt>
                <c:pt idx="70">
                  <c:v>4.3171029887161599E-3</c:v>
                </c:pt>
                <c:pt idx="71">
                  <c:v>3.092081848799717</c:v>
                </c:pt>
                <c:pt idx="72">
                  <c:v>5.3506900249980394</c:v>
                </c:pt>
                <c:pt idx="73">
                  <c:v>4.5064175850711204E-3</c:v>
                </c:pt>
                <c:pt idx="74">
                  <c:v>4.8721808125264596E-3</c:v>
                </c:pt>
                <c:pt idx="75">
                  <c:v>5.5026276801945642</c:v>
                </c:pt>
                <c:pt idx="76">
                  <c:v>5.3707511926186271</c:v>
                </c:pt>
                <c:pt idx="77">
                  <c:v>4.4657710124738192E-3</c:v>
                </c:pt>
                <c:pt idx="78">
                  <c:v>4.8925234004854601E-3</c:v>
                </c:pt>
                <c:pt idx="79">
                  <c:v>5.4761090955696998</c:v>
                </c:pt>
                <c:pt idx="80">
                  <c:v>6.6909860121085792E-3</c:v>
                </c:pt>
                <c:pt idx="81">
                  <c:v>5.3436174278031103</c:v>
                </c:pt>
                <c:pt idx="82">
                  <c:v>5.1709509675973093</c:v>
                </c:pt>
                <c:pt idx="83">
                  <c:v>6.4164037932641403E-3</c:v>
                </c:pt>
                <c:pt idx="84">
                  <c:v>5.9415910160168601E-3</c:v>
                </c:pt>
                <c:pt idx="85">
                  <c:v>5.3478972412063737</c:v>
                </c:pt>
                <c:pt idx="86">
                  <c:v>5.1978248139843348</c:v>
                </c:pt>
                <c:pt idx="87">
                  <c:v>6.0175340040586403E-3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4E5-4209-8773-55F96B6A4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Decorrelation'!$AL$3:$AL$290</c:f>
              <c:numCache>
                <c:formatCode>General</c:formatCode>
                <c:ptCount val="288"/>
                <c:pt idx="0">
                  <c:v>0.46281769520137461</c:v>
                </c:pt>
                <c:pt idx="1">
                  <c:v>0.58902740598423409</c:v>
                </c:pt>
                <c:pt idx="2">
                  <c:v>0.612178181426134</c:v>
                </c:pt>
                <c:pt idx="3">
                  <c:v>0.48318325181026012</c:v>
                </c:pt>
                <c:pt idx="4">
                  <c:v>0.44480541781522331</c:v>
                </c:pt>
                <c:pt idx="5">
                  <c:v>0.807124704180751</c:v>
                </c:pt>
                <c:pt idx="6">
                  <c:v>0.73439488076837733</c:v>
                </c:pt>
                <c:pt idx="7">
                  <c:v>0.54230622019385921</c:v>
                </c:pt>
                <c:pt idx="8">
                  <c:v>0.3456662489916198</c:v>
                </c:pt>
                <c:pt idx="9">
                  <c:v>0.47815619158791378</c:v>
                </c:pt>
                <c:pt idx="10">
                  <c:v>0.48284461800940343</c:v>
                </c:pt>
                <c:pt idx="11">
                  <c:v>0.32962093679234378</c:v>
                </c:pt>
                <c:pt idx="12">
                  <c:v>0.32620000920724118</c:v>
                </c:pt>
                <c:pt idx="13">
                  <c:v>0.45761053401511159</c:v>
                </c:pt>
                <c:pt idx="14">
                  <c:v>0.45105242797872053</c:v>
                </c:pt>
                <c:pt idx="15">
                  <c:v>0.33807662819745021</c:v>
                </c:pt>
                <c:pt idx="16">
                  <c:v>0.44021633899537849</c:v>
                </c:pt>
                <c:pt idx="17">
                  <c:v>0.54478270979598165</c:v>
                </c:pt>
                <c:pt idx="18">
                  <c:v>0.68127276459708808</c:v>
                </c:pt>
                <c:pt idx="19">
                  <c:v>0.58449756900081407</c:v>
                </c:pt>
                <c:pt idx="20">
                  <c:v>0.33809282421134412</c:v>
                </c:pt>
                <c:pt idx="21">
                  <c:v>0.41233285281341531</c:v>
                </c:pt>
                <c:pt idx="22">
                  <c:v>0.42930513480678201</c:v>
                </c:pt>
                <c:pt idx="23">
                  <c:v>0.34809076879173517</c:v>
                </c:pt>
                <c:pt idx="24">
                  <c:v>0.35057631199015299</c:v>
                </c:pt>
                <c:pt idx="25">
                  <c:v>0.42507410360267378</c:v>
                </c:pt>
                <c:pt idx="26">
                  <c:v>0.443227440607734</c:v>
                </c:pt>
                <c:pt idx="27">
                  <c:v>0.35468694820301611</c:v>
                </c:pt>
                <c:pt idx="28">
                  <c:v>0.34826973500894381</c:v>
                </c:pt>
                <c:pt idx="29">
                  <c:v>0.41431839116849012</c:v>
                </c:pt>
                <c:pt idx="30">
                  <c:v>0.42362762420671057</c:v>
                </c:pt>
                <c:pt idx="31">
                  <c:v>0.34295915397815402</c:v>
                </c:pt>
                <c:pt idx="32">
                  <c:v>0.99147545621963218</c:v>
                </c:pt>
                <c:pt idx="33">
                  <c:v>0.99930977482581507</c:v>
                </c:pt>
                <c:pt idx="34">
                  <c:v>2.8059715230134321</c:v>
                </c:pt>
                <c:pt idx="35">
                  <c:v>0.67282884118612851</c:v>
                </c:pt>
                <c:pt idx="36">
                  <c:v>0.75217335597844792</c:v>
                </c:pt>
                <c:pt idx="37">
                  <c:v>2.7679681363864801</c:v>
                </c:pt>
                <c:pt idx="38">
                  <c:v>1.2538900304120031</c:v>
                </c:pt>
                <c:pt idx="39">
                  <c:v>1.220584357634652</c:v>
                </c:pt>
                <c:pt idx="40">
                  <c:v>0.93242329279892144</c:v>
                </c:pt>
                <c:pt idx="41">
                  <c:v>0.90366314360871913</c:v>
                </c:pt>
                <c:pt idx="42">
                  <c:v>1.724141246592626</c:v>
                </c:pt>
                <c:pt idx="43">
                  <c:v>0.49604427980957561</c:v>
                </c:pt>
                <c:pt idx="44">
                  <c:v>0.49342190319439388</c:v>
                </c:pt>
                <c:pt idx="45">
                  <c:v>1.7169303385773671</c:v>
                </c:pt>
                <c:pt idx="46">
                  <c:v>0.90297514458652584</c:v>
                </c:pt>
                <c:pt idx="47">
                  <c:v>0.91508607942378151</c:v>
                </c:pt>
                <c:pt idx="48">
                  <c:v>0.93818531620781864</c:v>
                </c:pt>
                <c:pt idx="49">
                  <c:v>0.91655632299371059</c:v>
                </c:pt>
                <c:pt idx="50">
                  <c:v>1.729318665189203</c:v>
                </c:pt>
                <c:pt idx="51">
                  <c:v>0.48313577463850382</c:v>
                </c:pt>
                <c:pt idx="52">
                  <c:v>0.51402748018736022</c:v>
                </c:pt>
                <c:pt idx="53">
                  <c:v>1.729790784604847</c:v>
                </c:pt>
                <c:pt idx="54">
                  <c:v>0.90719813299365337</c:v>
                </c:pt>
                <c:pt idx="55">
                  <c:v>0.92151595719624313</c:v>
                </c:pt>
                <c:pt idx="56">
                  <c:v>0.94068272021831945</c:v>
                </c:pt>
                <c:pt idx="57">
                  <c:v>0.9107625784003176</c:v>
                </c:pt>
                <c:pt idx="58">
                  <c:v>1.707554909808096</c:v>
                </c:pt>
                <c:pt idx="59">
                  <c:v>0.49564942861907191</c:v>
                </c:pt>
                <c:pt idx="60">
                  <c:v>0.50424087361898273</c:v>
                </c:pt>
                <c:pt idx="61">
                  <c:v>1.7042927758186119</c:v>
                </c:pt>
                <c:pt idx="62">
                  <c:v>0.89019936739932748</c:v>
                </c:pt>
                <c:pt idx="63">
                  <c:v>0.92573602001648392</c:v>
                </c:pt>
                <c:pt idx="64">
                  <c:v>0.32744303540093822</c:v>
                </c:pt>
                <c:pt idx="65">
                  <c:v>0.43324656059267003</c:v>
                </c:pt>
                <c:pt idx="66">
                  <c:v>0.43554843819001687</c:v>
                </c:pt>
                <c:pt idx="67">
                  <c:v>0.33445551140466701</c:v>
                </c:pt>
                <c:pt idx="68">
                  <c:v>0.32367733819410199</c:v>
                </c:pt>
                <c:pt idx="69">
                  <c:v>0.44308959720656282</c:v>
                </c:pt>
                <c:pt idx="70">
                  <c:v>0.43115141759626568</c:v>
                </c:pt>
                <c:pt idx="71">
                  <c:v>0.32726056819083171</c:v>
                </c:pt>
                <c:pt idx="72">
                  <c:v>0.31247571181738742</c:v>
                </c:pt>
                <c:pt idx="73">
                  <c:v>0.50796796322101723</c:v>
                </c:pt>
                <c:pt idx="74">
                  <c:v>0.51453055900055911</c:v>
                </c:pt>
                <c:pt idx="75">
                  <c:v>0.30737307959934701</c:v>
                </c:pt>
                <c:pt idx="76">
                  <c:v>0.31001925939926878</c:v>
                </c:pt>
                <c:pt idx="77">
                  <c:v>0.49378095361171292</c:v>
                </c:pt>
                <c:pt idx="78">
                  <c:v>0.52326694460352885</c:v>
                </c:pt>
                <c:pt idx="79">
                  <c:v>0.31287461080355572</c:v>
                </c:pt>
                <c:pt idx="80">
                  <c:v>0.50962315377546474</c:v>
                </c:pt>
                <c:pt idx="81">
                  <c:v>0.33591219503432512</c:v>
                </c:pt>
                <c:pt idx="82">
                  <c:v>0.3334471251931973</c:v>
                </c:pt>
                <c:pt idx="83">
                  <c:v>0.52058832177426662</c:v>
                </c:pt>
                <c:pt idx="84">
                  <c:v>0.51209177781129256</c:v>
                </c:pt>
                <c:pt idx="85">
                  <c:v>0.33518734816461798</c:v>
                </c:pt>
                <c:pt idx="86">
                  <c:v>0.33614918219391249</c:v>
                </c:pt>
                <c:pt idx="87">
                  <c:v>0.51934679658152161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EB-4010-B5A7-5DDB88086F9D}"/>
            </c:ext>
          </c:extLst>
        </c:ser>
        <c:ser>
          <c:idx val="3"/>
          <c:order val="1"/>
          <c:tx>
            <c:strRef>
              <c:f>'Pure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Decorrelation'!$AO$3:$AO$290</c:f>
              <c:numCache>
                <c:formatCode>General</c:formatCode>
                <c:ptCount val="288"/>
                <c:pt idx="0">
                  <c:v>0.4428832019912079</c:v>
                </c:pt>
                <c:pt idx="1">
                  <c:v>0.82446117158979182</c:v>
                </c:pt>
                <c:pt idx="2">
                  <c:v>0.9265440487943124</c:v>
                </c:pt>
                <c:pt idx="3">
                  <c:v>0.44181125998729842</c:v>
                </c:pt>
                <c:pt idx="4">
                  <c:v>0.35113776400685309</c:v>
                </c:pt>
                <c:pt idx="5">
                  <c:v>1.053404205990955</c:v>
                </c:pt>
                <c:pt idx="6">
                  <c:v>0.90225561979459601</c:v>
                </c:pt>
                <c:pt idx="7">
                  <c:v>0.36552026838180612</c:v>
                </c:pt>
                <c:pt idx="8">
                  <c:v>0.34100015460280703</c:v>
                </c:pt>
                <c:pt idx="9">
                  <c:v>0.81000040739891122</c:v>
                </c:pt>
                <c:pt idx="10">
                  <c:v>0.94287014938890934</c:v>
                </c:pt>
                <c:pt idx="11">
                  <c:v>0.34100067300023512</c:v>
                </c:pt>
                <c:pt idx="12">
                  <c:v>0.40623628600733352</c:v>
                </c:pt>
                <c:pt idx="13">
                  <c:v>0.6461061319918372</c:v>
                </c:pt>
                <c:pt idx="14">
                  <c:v>0.72161492721061227</c:v>
                </c:pt>
                <c:pt idx="15">
                  <c:v>0.3094154204125516</c:v>
                </c:pt>
                <c:pt idx="16">
                  <c:v>0.43284819381078699</c:v>
                </c:pt>
                <c:pt idx="17">
                  <c:v>0.92318362779333252</c:v>
                </c:pt>
                <c:pt idx="18">
                  <c:v>0.8962748401914723</c:v>
                </c:pt>
                <c:pt idx="19">
                  <c:v>0.41917769820429379</c:v>
                </c:pt>
                <c:pt idx="20">
                  <c:v>0.39234217000193888</c:v>
                </c:pt>
                <c:pt idx="21">
                  <c:v>0.711640567809809</c:v>
                </c:pt>
                <c:pt idx="22">
                  <c:v>0.79687910239445048</c:v>
                </c:pt>
                <c:pt idx="23">
                  <c:v>0.35632985859410837</c:v>
                </c:pt>
                <c:pt idx="24">
                  <c:v>0.32275509820319709</c:v>
                </c:pt>
                <c:pt idx="25">
                  <c:v>0.80705247301375493</c:v>
                </c:pt>
                <c:pt idx="26">
                  <c:v>0.72778958500712176</c:v>
                </c:pt>
                <c:pt idx="27">
                  <c:v>0.36588423959328792</c:v>
                </c:pt>
                <c:pt idx="28">
                  <c:v>0.34400698378449313</c:v>
                </c:pt>
                <c:pt idx="29">
                  <c:v>0.76311144381179474</c:v>
                </c:pt>
                <c:pt idx="30">
                  <c:v>0.72335079678450709</c:v>
                </c:pt>
                <c:pt idx="31">
                  <c:v>0.3434809935919475</c:v>
                </c:pt>
                <c:pt idx="32">
                  <c:v>0.93752624798798934</c:v>
                </c:pt>
                <c:pt idx="33">
                  <c:v>0.84301781340036541</c:v>
                </c:pt>
                <c:pt idx="34">
                  <c:v>5.5806950668047648</c:v>
                </c:pt>
                <c:pt idx="35">
                  <c:v>0.6137764992250595</c:v>
                </c:pt>
                <c:pt idx="36">
                  <c:v>0.65944960939232256</c:v>
                </c:pt>
                <c:pt idx="37">
                  <c:v>5.3090492776071194</c:v>
                </c:pt>
                <c:pt idx="38">
                  <c:v>0.64328046520822679</c:v>
                </c:pt>
                <c:pt idx="39">
                  <c:v>1.0212961861921941</c:v>
                </c:pt>
                <c:pt idx="40">
                  <c:v>0.92198615419329144</c:v>
                </c:pt>
                <c:pt idx="41">
                  <c:v>0.71368576579261567</c:v>
                </c:pt>
                <c:pt idx="42">
                  <c:v>4.0974508036044428</c:v>
                </c:pt>
                <c:pt idx="43">
                  <c:v>0.56903290680493224</c:v>
                </c:pt>
                <c:pt idx="44">
                  <c:v>0.65919387759640813</c:v>
                </c:pt>
                <c:pt idx="45">
                  <c:v>5.2990272833791092</c:v>
                </c:pt>
                <c:pt idx="46">
                  <c:v>0.61778476518229586</c:v>
                </c:pt>
                <c:pt idx="47">
                  <c:v>0.97635416039847767</c:v>
                </c:pt>
                <c:pt idx="48">
                  <c:v>0.91979797639651228</c:v>
                </c:pt>
                <c:pt idx="49">
                  <c:v>0.71176820981199851</c:v>
                </c:pt>
                <c:pt idx="50">
                  <c:v>5.0900587295938751</c:v>
                </c:pt>
                <c:pt idx="51">
                  <c:v>0.57867673479486259</c:v>
                </c:pt>
                <c:pt idx="52">
                  <c:v>0.63622951741563161</c:v>
                </c:pt>
                <c:pt idx="53">
                  <c:v>5.0621723938034844</c:v>
                </c:pt>
                <c:pt idx="54">
                  <c:v>0.60970178939169273</c:v>
                </c:pt>
                <c:pt idx="55">
                  <c:v>0.91752804900170304</c:v>
                </c:pt>
                <c:pt idx="56">
                  <c:v>0.84547844141488893</c:v>
                </c:pt>
                <c:pt idx="57">
                  <c:v>0.7029032160004135</c:v>
                </c:pt>
                <c:pt idx="58">
                  <c:v>4.0955309767974537</c:v>
                </c:pt>
                <c:pt idx="59">
                  <c:v>0.5666082426090725</c:v>
                </c:pt>
                <c:pt idx="60">
                  <c:v>0.62976931059383789</c:v>
                </c:pt>
                <c:pt idx="61">
                  <c:v>4.4696978751977436</c:v>
                </c:pt>
                <c:pt idx="62">
                  <c:v>0.60566558658611025</c:v>
                </c:pt>
                <c:pt idx="63">
                  <c:v>0.90943346419371662</c:v>
                </c:pt>
                <c:pt idx="64">
                  <c:v>0.38939602079335589</c:v>
                </c:pt>
                <c:pt idx="65">
                  <c:v>0.82324022960383447</c:v>
                </c:pt>
                <c:pt idx="66">
                  <c:v>0.9271991424029693</c:v>
                </c:pt>
                <c:pt idx="67">
                  <c:v>0.36522623478667809</c:v>
                </c:pt>
                <c:pt idx="68">
                  <c:v>0.32779684819397509</c:v>
                </c:pt>
                <c:pt idx="69">
                  <c:v>0.58803588219452652</c:v>
                </c:pt>
                <c:pt idx="70">
                  <c:v>0.63353680641739629</c:v>
                </c:pt>
                <c:pt idx="71">
                  <c:v>0.3209019060130231</c:v>
                </c:pt>
                <c:pt idx="72">
                  <c:v>0.32016166879329833</c:v>
                </c:pt>
                <c:pt idx="73">
                  <c:v>0.81517674739588986</c:v>
                </c:pt>
                <c:pt idx="74">
                  <c:v>0.89460307061672206</c:v>
                </c:pt>
                <c:pt idx="75">
                  <c:v>0.32878384441137309</c:v>
                </c:pt>
                <c:pt idx="76">
                  <c:v>0.34601344038965182</c:v>
                </c:pt>
                <c:pt idx="77">
                  <c:v>0.86691502980538648</c:v>
                </c:pt>
                <c:pt idx="78">
                  <c:v>0.94383460860117341</c:v>
                </c:pt>
                <c:pt idx="79">
                  <c:v>0.32284830940770909</c:v>
                </c:pt>
                <c:pt idx="80">
                  <c:v>0.94561432001064527</c:v>
                </c:pt>
                <c:pt idx="81">
                  <c:v>0.37504114400944671</c:v>
                </c:pt>
                <c:pt idx="82">
                  <c:v>0.38280712860869243</c:v>
                </c:pt>
                <c:pt idx="83">
                  <c:v>0.83595472660963421</c:v>
                </c:pt>
                <c:pt idx="84">
                  <c:v>0.88228608740027992</c:v>
                </c:pt>
                <c:pt idx="85">
                  <c:v>0.34668135279789569</c:v>
                </c:pt>
                <c:pt idx="86">
                  <c:v>0.33692436498240569</c:v>
                </c:pt>
                <c:pt idx="87">
                  <c:v>0.79595701260259377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EB-4010-B5A7-5DDB88086F9D}"/>
            </c:ext>
          </c:extLst>
        </c:ser>
        <c:ser>
          <c:idx val="5"/>
          <c:order val="2"/>
          <c:tx>
            <c:strRef>
              <c:f>'Pure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Decorrelation'!$AQ$3:$AQ$290</c:f>
              <c:numCache>
                <c:formatCode>General</c:formatCode>
                <c:ptCount val="288"/>
                <c:pt idx="0">
                  <c:v>0.32795445841038601</c:v>
                </c:pt>
                <c:pt idx="1">
                  <c:v>0.60699256543302904</c:v>
                </c:pt>
                <c:pt idx="2">
                  <c:v>0.52297607818618419</c:v>
                </c:pt>
                <c:pt idx="3">
                  <c:v>0.34683228797512122</c:v>
                </c:pt>
                <c:pt idx="4">
                  <c:v>0.32565275441156699</c:v>
                </c:pt>
                <c:pt idx="5">
                  <c:v>0.62352055179653687</c:v>
                </c:pt>
                <c:pt idx="6">
                  <c:v>0.58240008541615684</c:v>
                </c:pt>
                <c:pt idx="7">
                  <c:v>0.3603693507844582</c:v>
                </c:pt>
                <c:pt idx="8">
                  <c:v>0.29872832439141339</c:v>
                </c:pt>
                <c:pt idx="9">
                  <c:v>0.38259963820455589</c:v>
                </c:pt>
                <c:pt idx="10">
                  <c:v>0.38682411919580773</c:v>
                </c:pt>
                <c:pt idx="11">
                  <c:v>0.29323547419626272</c:v>
                </c:pt>
                <c:pt idx="12">
                  <c:v>0.30513152040075509</c:v>
                </c:pt>
                <c:pt idx="13">
                  <c:v>0.38209336642175912</c:v>
                </c:pt>
                <c:pt idx="14">
                  <c:v>0.37294394898926841</c:v>
                </c:pt>
                <c:pt idx="15">
                  <c:v>0.30566160340094928</c:v>
                </c:pt>
                <c:pt idx="16">
                  <c:v>0.34223062117816883</c:v>
                </c:pt>
                <c:pt idx="17">
                  <c:v>0.51320865818997841</c:v>
                </c:pt>
                <c:pt idx="18">
                  <c:v>0.56477629515575245</c:v>
                </c:pt>
                <c:pt idx="19">
                  <c:v>0.371371223218739</c:v>
                </c:pt>
                <c:pt idx="20">
                  <c:v>0.30919861062429838</c:v>
                </c:pt>
                <c:pt idx="21">
                  <c:v>0.37732134460238742</c:v>
                </c:pt>
                <c:pt idx="22">
                  <c:v>0.35939104775898162</c:v>
                </c:pt>
                <c:pt idx="23">
                  <c:v>0.31145227599190539</c:v>
                </c:pt>
                <c:pt idx="24">
                  <c:v>0.31809456221526478</c:v>
                </c:pt>
                <c:pt idx="25">
                  <c:v>0.374891041405499</c:v>
                </c:pt>
                <c:pt idx="26">
                  <c:v>0.37072288962081068</c:v>
                </c:pt>
                <c:pt idx="27">
                  <c:v>0.31858598842518399</c:v>
                </c:pt>
                <c:pt idx="28">
                  <c:v>0.32128272560657928</c:v>
                </c:pt>
                <c:pt idx="29">
                  <c:v>0.36276444820687181</c:v>
                </c:pt>
                <c:pt idx="30">
                  <c:v>0.37229649559594691</c:v>
                </c:pt>
                <c:pt idx="31">
                  <c:v>0.31483826440526169</c:v>
                </c:pt>
                <c:pt idx="32">
                  <c:v>0.75558137699263173</c:v>
                </c:pt>
                <c:pt idx="33">
                  <c:v>0.82346538319252427</c:v>
                </c:pt>
                <c:pt idx="34">
                  <c:v>1.8253297180170189</c:v>
                </c:pt>
                <c:pt idx="35">
                  <c:v>0.45727103083627302</c:v>
                </c:pt>
                <c:pt idx="36">
                  <c:v>0.45951158179668711</c:v>
                </c:pt>
                <c:pt idx="37">
                  <c:v>1.820594036579132</c:v>
                </c:pt>
                <c:pt idx="38">
                  <c:v>0.74232983299298216</c:v>
                </c:pt>
                <c:pt idx="39">
                  <c:v>0.72750230118399484</c:v>
                </c:pt>
                <c:pt idx="40">
                  <c:v>0.7588560045696795</c:v>
                </c:pt>
                <c:pt idx="41">
                  <c:v>0.81984543319558723</c:v>
                </c:pt>
                <c:pt idx="42">
                  <c:v>1.7909634970128541</c:v>
                </c:pt>
                <c:pt idx="43">
                  <c:v>0.45100892776390539</c:v>
                </c:pt>
                <c:pt idx="44">
                  <c:v>0.45121558781247578</c:v>
                </c:pt>
                <c:pt idx="45">
                  <c:v>1.8271268059732391</c:v>
                </c:pt>
                <c:pt idx="46">
                  <c:v>0.74019730521831661</c:v>
                </c:pt>
                <c:pt idx="47">
                  <c:v>0.72826458880444989</c:v>
                </c:pt>
                <c:pt idx="48">
                  <c:v>0.75431266261730345</c:v>
                </c:pt>
                <c:pt idx="49">
                  <c:v>0.82174983059521767</c:v>
                </c:pt>
                <c:pt idx="50">
                  <c:v>1.797864644625224</c:v>
                </c:pt>
                <c:pt idx="51">
                  <c:v>0.45018204099033032</c:v>
                </c:pt>
                <c:pt idx="52">
                  <c:v>0.45089505922514939</c:v>
                </c:pt>
                <c:pt idx="53">
                  <c:v>1.831759851402603</c:v>
                </c:pt>
                <c:pt idx="54">
                  <c:v>0.74128327280050144</c:v>
                </c:pt>
                <c:pt idx="55">
                  <c:v>0.73299913100199776</c:v>
                </c:pt>
                <c:pt idx="56">
                  <c:v>0.76220086799003184</c:v>
                </c:pt>
                <c:pt idx="57">
                  <c:v>0.82090555499307816</c:v>
                </c:pt>
                <c:pt idx="58">
                  <c:v>1.7832442648010329</c:v>
                </c:pt>
                <c:pt idx="59">
                  <c:v>0.4585981974028982</c:v>
                </c:pt>
                <c:pt idx="60">
                  <c:v>0.45607918322784818</c:v>
                </c:pt>
                <c:pt idx="61">
                  <c:v>1.813639054005034</c:v>
                </c:pt>
                <c:pt idx="62">
                  <c:v>0.73782038142671813</c:v>
                </c:pt>
                <c:pt idx="63">
                  <c:v>0.73368585337884729</c:v>
                </c:pt>
                <c:pt idx="64">
                  <c:v>0.30627765122335399</c:v>
                </c:pt>
                <c:pt idx="65">
                  <c:v>0.39096493379911401</c:v>
                </c:pt>
                <c:pt idx="66">
                  <c:v>0.40299447482684619</c:v>
                </c:pt>
                <c:pt idx="67">
                  <c:v>0.30189079160336407</c:v>
                </c:pt>
                <c:pt idx="68">
                  <c:v>0.30315308220451698</c:v>
                </c:pt>
                <c:pt idx="69">
                  <c:v>0.39600296496646481</c:v>
                </c:pt>
                <c:pt idx="70">
                  <c:v>0.38766988281859083</c:v>
                </c:pt>
                <c:pt idx="71">
                  <c:v>0.30001685679890222</c:v>
                </c:pt>
                <c:pt idx="72">
                  <c:v>0.28981445300159969</c:v>
                </c:pt>
                <c:pt idx="73">
                  <c:v>0.51529693058691917</c:v>
                </c:pt>
                <c:pt idx="74">
                  <c:v>0.48869934140238908</c:v>
                </c:pt>
                <c:pt idx="75">
                  <c:v>0.30459174778079612</c:v>
                </c:pt>
                <c:pt idx="76">
                  <c:v>0.29117110759252679</c:v>
                </c:pt>
                <c:pt idx="77">
                  <c:v>0.49894700220320382</c:v>
                </c:pt>
                <c:pt idx="78">
                  <c:v>0.49486878842581061</c:v>
                </c:pt>
                <c:pt idx="79">
                  <c:v>0.29516493659466497</c:v>
                </c:pt>
                <c:pt idx="80">
                  <c:v>0.50835011859890078</c:v>
                </c:pt>
                <c:pt idx="81">
                  <c:v>0.32376679220469662</c:v>
                </c:pt>
                <c:pt idx="82">
                  <c:v>0.32325406759046021</c:v>
                </c:pt>
                <c:pt idx="83">
                  <c:v>0.51625658920966089</c:v>
                </c:pt>
                <c:pt idx="84">
                  <c:v>0.50987868603551756</c:v>
                </c:pt>
                <c:pt idx="85">
                  <c:v>0.32078622358385472</c:v>
                </c:pt>
                <c:pt idx="86">
                  <c:v>0.32579447680618612</c:v>
                </c:pt>
                <c:pt idx="87">
                  <c:v>0.51856977519346403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EB-4010-B5A7-5DDB88086F9D}"/>
            </c:ext>
          </c:extLst>
        </c:ser>
        <c:ser>
          <c:idx val="7"/>
          <c:order val="3"/>
          <c:tx>
            <c:strRef>
              <c:f>'Pure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Decorrelation'!$AS$3:$AS$290</c:f>
              <c:numCache>
                <c:formatCode>General</c:formatCode>
                <c:ptCount val="288"/>
                <c:pt idx="0">
                  <c:v>0.31074072076007719</c:v>
                </c:pt>
                <c:pt idx="1">
                  <c:v>0.48265040082624178</c:v>
                </c:pt>
                <c:pt idx="2">
                  <c:v>0.39327462505316357</c:v>
                </c:pt>
                <c:pt idx="3">
                  <c:v>0.3315651918528601</c:v>
                </c:pt>
                <c:pt idx="4">
                  <c:v>0.30070660480996592</c:v>
                </c:pt>
                <c:pt idx="5">
                  <c:v>0.4558732811594382</c:v>
                </c:pt>
                <c:pt idx="6">
                  <c:v>0.4201824788353406</c:v>
                </c:pt>
                <c:pt idx="7">
                  <c:v>0.36151718575274572</c:v>
                </c:pt>
                <c:pt idx="8">
                  <c:v>0.28133149441564448</c:v>
                </c:pt>
                <c:pt idx="9">
                  <c:v>0.30246786122443148</c:v>
                </c:pt>
                <c:pt idx="10">
                  <c:v>0.29666772184427831</c:v>
                </c:pt>
                <c:pt idx="11">
                  <c:v>0.28808099679881699</c:v>
                </c:pt>
                <c:pt idx="12">
                  <c:v>0.2917119980091229</c:v>
                </c:pt>
                <c:pt idx="13">
                  <c:v>0.30636405030963942</c:v>
                </c:pt>
                <c:pt idx="14">
                  <c:v>0.29753088735742489</c:v>
                </c:pt>
                <c:pt idx="15">
                  <c:v>0.29365085478639219</c:v>
                </c:pt>
                <c:pt idx="16">
                  <c:v>0.32358115556417028</c:v>
                </c:pt>
                <c:pt idx="17">
                  <c:v>0.41083318307064481</c:v>
                </c:pt>
                <c:pt idx="18">
                  <c:v>0.45328863882459702</c:v>
                </c:pt>
                <c:pt idx="19">
                  <c:v>0.33686603520764041</c:v>
                </c:pt>
                <c:pt idx="20">
                  <c:v>0.28314682757481929</c:v>
                </c:pt>
                <c:pt idx="21">
                  <c:v>0.29511988314334298</c:v>
                </c:pt>
                <c:pt idx="22">
                  <c:v>0.29451718798372889</c:v>
                </c:pt>
                <c:pt idx="23">
                  <c:v>0.28300907602533693</c:v>
                </c:pt>
                <c:pt idx="24">
                  <c:v>0.28654249258106568</c:v>
                </c:pt>
                <c:pt idx="25">
                  <c:v>0.30513257998973131</c:v>
                </c:pt>
                <c:pt idx="26">
                  <c:v>0.30001248520566148</c:v>
                </c:pt>
                <c:pt idx="27">
                  <c:v>0.2918344111763872</c:v>
                </c:pt>
                <c:pt idx="28">
                  <c:v>0.29219792080111801</c:v>
                </c:pt>
                <c:pt idx="29">
                  <c:v>0.2919838858069852</c:v>
                </c:pt>
                <c:pt idx="30">
                  <c:v>0.2949810303980484</c:v>
                </c:pt>
                <c:pt idx="31">
                  <c:v>0.28328632075572391</c:v>
                </c:pt>
                <c:pt idx="32">
                  <c:v>0.56681839234661313</c:v>
                </c:pt>
                <c:pt idx="33">
                  <c:v>0.56374775756848972</c:v>
                </c:pt>
                <c:pt idx="34">
                  <c:v>0.5966856174753048</c:v>
                </c:pt>
                <c:pt idx="35">
                  <c:v>0.48307126736035572</c:v>
                </c:pt>
                <c:pt idx="36">
                  <c:v>0.48479522975394501</c:v>
                </c:pt>
                <c:pt idx="37">
                  <c:v>0.58631520314374941</c:v>
                </c:pt>
                <c:pt idx="38">
                  <c:v>0.56396384189138193</c:v>
                </c:pt>
                <c:pt idx="39">
                  <c:v>0.56382255222415556</c:v>
                </c:pt>
                <c:pt idx="40">
                  <c:v>0.56876271800138056</c:v>
                </c:pt>
                <c:pt idx="41">
                  <c:v>0.55963072180747986</c:v>
                </c:pt>
                <c:pt idx="42">
                  <c:v>0.58714385242201383</c:v>
                </c:pt>
                <c:pt idx="43">
                  <c:v>0.48064498581225051</c:v>
                </c:pt>
                <c:pt idx="44">
                  <c:v>0.47605915078893302</c:v>
                </c:pt>
                <c:pt idx="45">
                  <c:v>0.58545747079188004</c:v>
                </c:pt>
                <c:pt idx="46">
                  <c:v>0.56236638815607876</c:v>
                </c:pt>
                <c:pt idx="47">
                  <c:v>0.56414392594015228</c:v>
                </c:pt>
                <c:pt idx="48">
                  <c:v>0.566202217375394</c:v>
                </c:pt>
                <c:pt idx="49">
                  <c:v>0.56490410257829349</c:v>
                </c:pt>
                <c:pt idx="50">
                  <c:v>0.58884928103070711</c:v>
                </c:pt>
                <c:pt idx="51">
                  <c:v>0.47684221836971119</c:v>
                </c:pt>
                <c:pt idx="52">
                  <c:v>0.48103846181184051</c:v>
                </c:pt>
                <c:pt idx="53">
                  <c:v>0.59117778039071711</c:v>
                </c:pt>
                <c:pt idx="54">
                  <c:v>0.56541028318461029</c:v>
                </c:pt>
                <c:pt idx="55">
                  <c:v>0.56678449165774514</c:v>
                </c:pt>
                <c:pt idx="56">
                  <c:v>0.56634597775992002</c:v>
                </c:pt>
                <c:pt idx="57">
                  <c:v>0.564604097022675</c:v>
                </c:pt>
                <c:pt idx="58">
                  <c:v>0.59365084843011573</c:v>
                </c:pt>
                <c:pt idx="59">
                  <c:v>0.48753133859718217</c:v>
                </c:pt>
                <c:pt idx="60">
                  <c:v>0.48089312936645001</c:v>
                </c:pt>
                <c:pt idx="61">
                  <c:v>0.5958052731817588</c:v>
                </c:pt>
                <c:pt idx="62">
                  <c:v>0.5573108685901389</c:v>
                </c:pt>
                <c:pt idx="63">
                  <c:v>0.56249785601394253</c:v>
                </c:pt>
                <c:pt idx="64">
                  <c:v>0.28907813838450241</c:v>
                </c:pt>
                <c:pt idx="65">
                  <c:v>0.30260089699877418</c:v>
                </c:pt>
                <c:pt idx="66">
                  <c:v>0.30350900840712708</c:v>
                </c:pt>
                <c:pt idx="67">
                  <c:v>0.29358736278954889</c:v>
                </c:pt>
                <c:pt idx="68">
                  <c:v>0.28442303221672771</c:v>
                </c:pt>
                <c:pt idx="69">
                  <c:v>0.30326382818166159</c:v>
                </c:pt>
                <c:pt idx="70">
                  <c:v>0.30387806199723849</c:v>
                </c:pt>
                <c:pt idx="71">
                  <c:v>0.2915116991731338</c:v>
                </c:pt>
                <c:pt idx="72">
                  <c:v>0.29275986703578383</c:v>
                </c:pt>
                <c:pt idx="73">
                  <c:v>0.31398133463226258</c:v>
                </c:pt>
                <c:pt idx="74">
                  <c:v>0.303322937421035</c:v>
                </c:pt>
                <c:pt idx="75">
                  <c:v>0.30731445606797941</c:v>
                </c:pt>
                <c:pt idx="76">
                  <c:v>0.29309889803407713</c:v>
                </c:pt>
                <c:pt idx="77">
                  <c:v>0.31146886168280619</c:v>
                </c:pt>
                <c:pt idx="78">
                  <c:v>0.31650980580598109</c:v>
                </c:pt>
                <c:pt idx="79">
                  <c:v>0.29470698436489318</c:v>
                </c:pt>
                <c:pt idx="80">
                  <c:v>0.30991935502970591</c:v>
                </c:pt>
                <c:pt idx="81">
                  <c:v>0.2959439920610748</c:v>
                </c:pt>
                <c:pt idx="82">
                  <c:v>0.29556624003453169</c:v>
                </c:pt>
                <c:pt idx="83">
                  <c:v>0.31599202180514108</c:v>
                </c:pt>
                <c:pt idx="84">
                  <c:v>0.30917967003770169</c:v>
                </c:pt>
                <c:pt idx="85">
                  <c:v>0.29337242438923561</c:v>
                </c:pt>
                <c:pt idx="86">
                  <c:v>0.29754915398079901</c:v>
                </c:pt>
                <c:pt idx="87">
                  <c:v>0.31255670359823851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0EB-4010-B5A7-5DDB88086F9D}"/>
            </c:ext>
          </c:extLst>
        </c:ser>
        <c:ser>
          <c:idx val="9"/>
          <c:order val="4"/>
          <c:tx>
            <c:strRef>
              <c:f>'Pure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1.25</c:v>
                </c:pt>
                <c:pt idx="17">
                  <c:v>-1.25</c:v>
                </c:pt>
                <c:pt idx="18">
                  <c:v>-1.25</c:v>
                </c:pt>
                <c:pt idx="19">
                  <c:v>1.25</c:v>
                </c:pt>
                <c:pt idx="20">
                  <c:v>0.25</c:v>
                </c:pt>
                <c:pt idx="21">
                  <c:v>-0.25</c:v>
                </c:pt>
                <c:pt idx="22">
                  <c:v>-0.25</c:v>
                </c:pt>
                <c:pt idx="23">
                  <c:v>0.25</c:v>
                </c:pt>
                <c:pt idx="24">
                  <c:v>0.25</c:v>
                </c:pt>
                <c:pt idx="25">
                  <c:v>-0.25</c:v>
                </c:pt>
                <c:pt idx="26">
                  <c:v>-0.25</c:v>
                </c:pt>
                <c:pt idx="27">
                  <c:v>0.25</c:v>
                </c:pt>
                <c:pt idx="28">
                  <c:v>1.25</c:v>
                </c:pt>
                <c:pt idx="29">
                  <c:v>-1.25</c:v>
                </c:pt>
                <c:pt idx="30">
                  <c:v>-1.25</c:v>
                </c:pt>
                <c:pt idx="31">
                  <c:v>1.25</c:v>
                </c:pt>
                <c:pt idx="32">
                  <c:v>1.5</c:v>
                </c:pt>
                <c:pt idx="33">
                  <c:v>0.5</c:v>
                </c:pt>
                <c:pt idx="34">
                  <c:v>-1.5</c:v>
                </c:pt>
                <c:pt idx="35">
                  <c:v>-0.5</c:v>
                </c:pt>
                <c:pt idx="36">
                  <c:v>-0.5</c:v>
                </c:pt>
                <c:pt idx="37">
                  <c:v>-1.5</c:v>
                </c:pt>
                <c:pt idx="38">
                  <c:v>0.5</c:v>
                </c:pt>
                <c:pt idx="39">
                  <c:v>1.5</c:v>
                </c:pt>
                <c:pt idx="40">
                  <c:v>0.5</c:v>
                </c:pt>
                <c:pt idx="41">
                  <c:v>1.5</c:v>
                </c:pt>
                <c:pt idx="42">
                  <c:v>-1.5</c:v>
                </c:pt>
                <c:pt idx="43">
                  <c:v>-0.5</c:v>
                </c:pt>
                <c:pt idx="44">
                  <c:v>-0.5</c:v>
                </c:pt>
                <c:pt idx="45">
                  <c:v>-1.5</c:v>
                </c:pt>
                <c:pt idx="46">
                  <c:v>1.5</c:v>
                </c:pt>
                <c:pt idx="47">
                  <c:v>0.5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0.5</c:v>
                </c:pt>
                <c:pt idx="73">
                  <c:v>-0.5</c:v>
                </c:pt>
                <c:pt idx="74">
                  <c:v>-0.5</c:v>
                </c:pt>
                <c:pt idx="75">
                  <c:v>0.5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-0.5</c:v>
                </c:pt>
                <c:pt idx="85">
                  <c:v>0.5</c:v>
                </c:pt>
                <c:pt idx="86">
                  <c:v>0.5</c:v>
                </c:pt>
                <c:pt idx="87">
                  <c:v>-0.5</c:v>
                </c:pt>
              </c:numCache>
            </c:numRef>
          </c:xVal>
          <c:yVal>
            <c:numRef>
              <c:f>'Pure Decorrelation'!$AU$3:$AU$290</c:f>
              <c:numCache>
                <c:formatCode>General</c:formatCode>
                <c:ptCount val="288"/>
                <c:pt idx="0">
                  <c:v>0.55589468681719156</c:v>
                </c:pt>
                <c:pt idx="1">
                  <c:v>1.6286012608208691</c:v>
                </c:pt>
                <c:pt idx="2">
                  <c:v>1.6362344889901581</c:v>
                </c:pt>
                <c:pt idx="3">
                  <c:v>0.57231962600490083</c:v>
                </c:pt>
                <c:pt idx="4">
                  <c:v>0.54933502799831335</c:v>
                </c:pt>
                <c:pt idx="5">
                  <c:v>1.616155293025076</c:v>
                </c:pt>
                <c:pt idx="6">
                  <c:v>1.6281561087816949</c:v>
                </c:pt>
                <c:pt idx="7">
                  <c:v>0.57014390822732819</c:v>
                </c:pt>
                <c:pt idx="8">
                  <c:v>0.55168265340616929</c:v>
                </c:pt>
                <c:pt idx="9">
                  <c:v>1.5479803499649281</c:v>
                </c:pt>
                <c:pt idx="10">
                  <c:v>1.559088509390131</c:v>
                </c:pt>
                <c:pt idx="11">
                  <c:v>0.55796522838063534</c:v>
                </c:pt>
                <c:pt idx="12">
                  <c:v>0.55383243121905257</c:v>
                </c:pt>
                <c:pt idx="13">
                  <c:v>1.55585975459544</c:v>
                </c:pt>
                <c:pt idx="14">
                  <c:v>1.5615028584026731</c:v>
                </c:pt>
                <c:pt idx="15">
                  <c:v>0.57183158536208789</c:v>
                </c:pt>
                <c:pt idx="16">
                  <c:v>0.59097045579692353</c:v>
                </c:pt>
                <c:pt idx="17">
                  <c:v>1.547372176032513</c:v>
                </c:pt>
                <c:pt idx="18">
                  <c:v>1.5881185319973159</c:v>
                </c:pt>
                <c:pt idx="19">
                  <c:v>0.56924961720360445</c:v>
                </c:pt>
                <c:pt idx="20">
                  <c:v>0.57758715882664546</c:v>
                </c:pt>
                <c:pt idx="21">
                  <c:v>1.481248473818414</c:v>
                </c:pt>
                <c:pt idx="22">
                  <c:v>1.5080146525986491</c:v>
                </c:pt>
                <c:pt idx="23">
                  <c:v>0.56930143964709712</c:v>
                </c:pt>
                <c:pt idx="24">
                  <c:v>0.56569799097487705</c:v>
                </c:pt>
                <c:pt idx="25">
                  <c:v>1.5021567380288621</c:v>
                </c:pt>
                <c:pt idx="26">
                  <c:v>1.5674816317972731</c:v>
                </c:pt>
                <c:pt idx="27">
                  <c:v>0.56361375519772994</c:v>
                </c:pt>
                <c:pt idx="28">
                  <c:v>0.57084777738200498</c:v>
                </c:pt>
                <c:pt idx="29">
                  <c:v>1.4671786003978919</c:v>
                </c:pt>
                <c:pt idx="30">
                  <c:v>1.5097192416084</c:v>
                </c:pt>
                <c:pt idx="31">
                  <c:v>0.56330584981478748</c:v>
                </c:pt>
                <c:pt idx="32">
                  <c:v>1.813806252810173</c:v>
                </c:pt>
                <c:pt idx="33">
                  <c:v>1.774169734551106</c:v>
                </c:pt>
                <c:pt idx="34">
                  <c:v>19.230491385981441</c:v>
                </c:pt>
                <c:pt idx="35">
                  <c:v>0.85219483257969841</c:v>
                </c:pt>
                <c:pt idx="36">
                  <c:v>0.87588566818740221</c:v>
                </c:pt>
                <c:pt idx="37">
                  <c:v>18.584355652995871</c:v>
                </c:pt>
                <c:pt idx="38">
                  <c:v>1.72229469420854</c:v>
                </c:pt>
                <c:pt idx="39">
                  <c:v>1.786602917988785</c:v>
                </c:pt>
                <c:pt idx="40">
                  <c:v>1.804556609399151</c:v>
                </c:pt>
                <c:pt idx="41">
                  <c:v>1.7320844844332901</c:v>
                </c:pt>
                <c:pt idx="42">
                  <c:v>19.25611441538204</c:v>
                </c:pt>
                <c:pt idx="43">
                  <c:v>0.8030605738167651</c:v>
                </c:pt>
                <c:pt idx="44">
                  <c:v>0.82494887920329352</c:v>
                </c:pt>
                <c:pt idx="45">
                  <c:v>18.872499392204919</c:v>
                </c:pt>
                <c:pt idx="46">
                  <c:v>1.6619294386240651</c:v>
                </c:pt>
                <c:pt idx="47">
                  <c:v>1.7223471642239021</c:v>
                </c:pt>
                <c:pt idx="48">
                  <c:v>1.752360562398098</c:v>
                </c:pt>
                <c:pt idx="49">
                  <c:v>1.7149925552075731</c:v>
                </c:pt>
                <c:pt idx="50">
                  <c:v>18.838299349974839</c:v>
                </c:pt>
                <c:pt idx="51">
                  <c:v>0.7952375609776936</c:v>
                </c:pt>
                <c:pt idx="52">
                  <c:v>0.82927272102097049</c:v>
                </c:pt>
                <c:pt idx="53">
                  <c:v>18.42088377799373</c:v>
                </c:pt>
                <c:pt idx="54">
                  <c:v>1.6604242334025909</c:v>
                </c:pt>
                <c:pt idx="55">
                  <c:v>1.743123351200484</c:v>
                </c:pt>
                <c:pt idx="56">
                  <c:v>1.793988367228303</c:v>
                </c:pt>
                <c:pt idx="57">
                  <c:v>1.7715842557838191</c:v>
                </c:pt>
                <c:pt idx="58">
                  <c:v>19.220952306990512</c:v>
                </c:pt>
                <c:pt idx="59">
                  <c:v>0.80873771181795751</c:v>
                </c:pt>
                <c:pt idx="60">
                  <c:v>0.8336549279978499</c:v>
                </c:pt>
                <c:pt idx="61">
                  <c:v>18.523311822977849</c:v>
                </c:pt>
                <c:pt idx="62">
                  <c:v>1.673570635414217</c:v>
                </c:pt>
                <c:pt idx="63">
                  <c:v>1.7504608191782609</c:v>
                </c:pt>
                <c:pt idx="64">
                  <c:v>0.54310073577798901</c:v>
                </c:pt>
                <c:pt idx="65">
                  <c:v>1.6109219893929549</c:v>
                </c:pt>
                <c:pt idx="66">
                  <c:v>1.561943211604375</c:v>
                </c:pt>
                <c:pt idx="67">
                  <c:v>0.5440793408080935</c:v>
                </c:pt>
                <c:pt idx="68">
                  <c:v>0.53731827319134029</c:v>
                </c:pt>
                <c:pt idx="69">
                  <c:v>1.5942061241948979</c:v>
                </c:pt>
                <c:pt idx="70">
                  <c:v>1.560846182366368</c:v>
                </c:pt>
                <c:pt idx="71">
                  <c:v>0.53751109619624915</c:v>
                </c:pt>
                <c:pt idx="72">
                  <c:v>0.44033597358502452</c:v>
                </c:pt>
                <c:pt idx="73">
                  <c:v>2.3541173002333382</c:v>
                </c:pt>
                <c:pt idx="74">
                  <c:v>2.3410997702041638</c:v>
                </c:pt>
                <c:pt idx="75">
                  <c:v>0.43331856478471309</c:v>
                </c:pt>
                <c:pt idx="76">
                  <c:v>0.43656202518614012</c:v>
                </c:pt>
                <c:pt idx="77">
                  <c:v>2.3540546086034739</c:v>
                </c:pt>
                <c:pt idx="78">
                  <c:v>2.353240886016283</c:v>
                </c:pt>
                <c:pt idx="79">
                  <c:v>0.42504790199454873</c:v>
                </c:pt>
                <c:pt idx="80">
                  <c:v>2.233705609617755</c:v>
                </c:pt>
                <c:pt idx="81">
                  <c:v>0.46677035117754712</c:v>
                </c:pt>
                <c:pt idx="82">
                  <c:v>0.46561905982671298</c:v>
                </c:pt>
                <c:pt idx="83">
                  <c:v>2.2361268116161228</c:v>
                </c:pt>
                <c:pt idx="84">
                  <c:v>2.1827027370105498</c:v>
                </c:pt>
                <c:pt idx="85">
                  <c:v>0.459667624195572</c:v>
                </c:pt>
                <c:pt idx="86">
                  <c:v>0.46341362982057033</c:v>
                </c:pt>
                <c:pt idx="87">
                  <c:v>2.1368226436199622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0EB-4010-B5A7-5DDB88086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Decorrelation'!$N$978:$S$978</c:f>
              <c:numCache>
                <c:formatCode>0%</c:formatCode>
                <c:ptCount val="6"/>
                <c:pt idx="0">
                  <c:v>-3.3348491620446894</c:v>
                </c:pt>
                <c:pt idx="1">
                  <c:v>-3.3369249274831945</c:v>
                </c:pt>
                <c:pt idx="2">
                  <c:v>-6.0141657193191893</c:v>
                </c:pt>
                <c:pt idx="3">
                  <c:v>-3.641165548293043</c:v>
                </c:pt>
                <c:pt idx="4">
                  <c:v>-10.641662642145587</c:v>
                </c:pt>
                <c:pt idx="5">
                  <c:v>-2.2187267849876169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C-469E-93A2-F384DC97AE7A}"/>
            </c:ext>
          </c:extLst>
        </c:ser>
        <c:ser>
          <c:idx val="2"/>
          <c:order val="1"/>
          <c:tx>
            <c:strRef>
              <c:f>'Pure Decorrelation'!$M$977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Decorrelation'!$N$977:$S$977</c:f>
              <c:numCache>
                <c:formatCode>0%</c:formatCode>
                <c:ptCount val="6"/>
                <c:pt idx="0">
                  <c:v>0.89842884831996539</c:v>
                </c:pt>
                <c:pt idx="1">
                  <c:v>0.89841061856112536</c:v>
                </c:pt>
                <c:pt idx="2">
                  <c:v>0.95128135108159162</c:v>
                </c:pt>
                <c:pt idx="3">
                  <c:v>0.97319511438236606</c:v>
                </c:pt>
                <c:pt idx="4">
                  <c:v>0.65016842764130578</c:v>
                </c:pt>
                <c:pt idx="5">
                  <c:v>0.95307496364866851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EC-469E-93A2-F384DC97AE7A}"/>
            </c:ext>
          </c:extLst>
        </c:ser>
        <c:ser>
          <c:idx val="3"/>
          <c:order val="2"/>
          <c:tx>
            <c:strRef>
              <c:f>'Pure Decorrelation'!$M$975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Decorrelation'!$N$975:$S$975</c:f>
              <c:numCache>
                <c:formatCode>0%</c:formatCode>
                <c:ptCount val="6"/>
                <c:pt idx="0">
                  <c:v>0.86660787443668785</c:v>
                </c:pt>
                <c:pt idx="1">
                  <c:v>0.86676668032878301</c:v>
                </c:pt>
                <c:pt idx="2">
                  <c:v>0.9322324630611164</c:v>
                </c:pt>
                <c:pt idx="3">
                  <c:v>0.93526751440145284</c:v>
                </c:pt>
                <c:pt idx="4">
                  <c:v>0.69267434040884668</c:v>
                </c:pt>
                <c:pt idx="5">
                  <c:v>0.9375388608419073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EC-469E-93A2-F384DC97AE7A}"/>
            </c:ext>
          </c:extLst>
        </c:ser>
        <c:ser>
          <c:idx val="1"/>
          <c:order val="3"/>
          <c:tx>
            <c:strRef>
              <c:f>'Pure Decorrelation'!$M$974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Decorrelation'!$N$974:$S$974</c:f>
              <c:numCache>
                <c:formatCode>0%</c:formatCode>
                <c:ptCount val="6"/>
                <c:pt idx="0">
                  <c:v>0.86660787443668785</c:v>
                </c:pt>
                <c:pt idx="1">
                  <c:v>0.86676668032878301</c:v>
                </c:pt>
                <c:pt idx="2">
                  <c:v>0.9322324630611164</c:v>
                </c:pt>
                <c:pt idx="3">
                  <c:v>0.93526751440145284</c:v>
                </c:pt>
                <c:pt idx="4">
                  <c:v>0.69267434040884668</c:v>
                </c:pt>
                <c:pt idx="5">
                  <c:v>0.9375388608419073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EC-469E-93A2-F384DC97A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Decorrelation'!$V$978:$AA$978</c:f>
              <c:numCache>
                <c:formatCode>0%</c:formatCode>
                <c:ptCount val="6"/>
                <c:pt idx="0">
                  <c:v>-3.3390963869816446</c:v>
                </c:pt>
                <c:pt idx="1">
                  <c:v>-3.2936438929200618</c:v>
                </c:pt>
                <c:pt idx="2">
                  <c:v>-5.9018239089806563</c:v>
                </c:pt>
                <c:pt idx="3">
                  <c:v>-2.2898972134656299</c:v>
                </c:pt>
                <c:pt idx="4">
                  <c:v>-1.7336100901126643</c:v>
                </c:pt>
                <c:pt idx="5">
                  <c:v>-7.9291196360862219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B-4465-854D-8769F2FDF34E}"/>
            </c:ext>
          </c:extLst>
        </c:ser>
        <c:ser>
          <c:idx val="2"/>
          <c:order val="1"/>
          <c:tx>
            <c:strRef>
              <c:f>'Pure Decorrelation'!$U$977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Decorrelation'!$V$977:$AA$977</c:f>
              <c:numCache>
                <c:formatCode>0%</c:formatCode>
                <c:ptCount val="6"/>
                <c:pt idx="0">
                  <c:v>0.81401119586143067</c:v>
                </c:pt>
                <c:pt idx="1">
                  <c:v>0.81836225962531972</c:v>
                </c:pt>
                <c:pt idx="2">
                  <c:v>0.83723100330695654</c:v>
                </c:pt>
                <c:pt idx="3">
                  <c:v>0.87134247610672899</c:v>
                </c:pt>
                <c:pt idx="4">
                  <c:v>0.79467308308367945</c:v>
                </c:pt>
                <c:pt idx="5">
                  <c:v>0.66308529504122982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9B-4465-854D-8769F2FDF34E}"/>
            </c:ext>
          </c:extLst>
        </c:ser>
        <c:ser>
          <c:idx val="3"/>
          <c:order val="2"/>
          <c:tx>
            <c:strRef>
              <c:f>'Pure Decorrelation'!$U$975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Decorrelation'!$V$975:$AA$975</c:f>
              <c:numCache>
                <c:formatCode>0%</c:formatCode>
                <c:ptCount val="6"/>
                <c:pt idx="0">
                  <c:v>0.81705036151741339</c:v>
                </c:pt>
                <c:pt idx="1">
                  <c:v>0.82910573212838701</c:v>
                </c:pt>
                <c:pt idx="2">
                  <c:v>0.87298512914283377</c:v>
                </c:pt>
                <c:pt idx="3">
                  <c:v>0.88161321254119152</c:v>
                </c:pt>
                <c:pt idx="4">
                  <c:v>0.80060453224034733</c:v>
                </c:pt>
                <c:pt idx="5">
                  <c:v>0.75122461817299391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9B-4465-854D-8769F2FDF34E}"/>
            </c:ext>
          </c:extLst>
        </c:ser>
        <c:ser>
          <c:idx val="1"/>
          <c:order val="3"/>
          <c:tx>
            <c:strRef>
              <c:f>'Pure Decorrelation'!$U$974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Decorrelation'!$V$974:$AA$974</c:f>
              <c:numCache>
                <c:formatCode>0%</c:formatCode>
                <c:ptCount val="6"/>
                <c:pt idx="0">
                  <c:v>0.81705036151741339</c:v>
                </c:pt>
                <c:pt idx="1">
                  <c:v>0.82910573212838701</c:v>
                </c:pt>
                <c:pt idx="2">
                  <c:v>0.87298512914283377</c:v>
                </c:pt>
                <c:pt idx="3">
                  <c:v>0.88161321254119152</c:v>
                </c:pt>
                <c:pt idx="4">
                  <c:v>0.80060453224034733</c:v>
                </c:pt>
                <c:pt idx="5">
                  <c:v>0.75122461817299391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9B-4465-854D-8769F2FDF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Decorrelation'!$AD$978:$AI$978</c:f>
              <c:numCache>
                <c:formatCode>0%</c:formatCode>
                <c:ptCount val="6"/>
                <c:pt idx="0">
                  <c:v>-0.54688632351487176</c:v>
                </c:pt>
                <c:pt idx="1">
                  <c:v>-0.47013990294183583</c:v>
                </c:pt>
                <c:pt idx="2">
                  <c:v>-1.5854064356863531</c:v>
                </c:pt>
                <c:pt idx="3">
                  <c:v>-0.35381320366831637</c:v>
                </c:pt>
                <c:pt idx="4">
                  <c:v>2.2883398218727886E-2</c:v>
                </c:pt>
                <c:pt idx="5">
                  <c:v>-4.2226689804646096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5-4BA8-8B09-1618C70BCC0C}"/>
            </c:ext>
          </c:extLst>
        </c:ser>
        <c:ser>
          <c:idx val="2"/>
          <c:order val="1"/>
          <c:tx>
            <c:strRef>
              <c:f>'Pure Decorrelation'!$AC$977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Decorrelation'!$AD$977:$AI$977</c:f>
              <c:numCache>
                <c:formatCode>0%</c:formatCode>
                <c:ptCount val="6"/>
                <c:pt idx="0">
                  <c:v>0.9181907284097115</c:v>
                </c:pt>
                <c:pt idx="1">
                  <c:v>0.9221041789097244</c:v>
                </c:pt>
                <c:pt idx="2">
                  <c:v>0.91782821427137262</c:v>
                </c:pt>
                <c:pt idx="3">
                  <c:v>0.92996280620743299</c:v>
                </c:pt>
                <c:pt idx="4">
                  <c:v>0.93682526838673208</c:v>
                </c:pt>
                <c:pt idx="5">
                  <c:v>0.86351642209902035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25-4BA8-8B09-1618C70BCC0C}"/>
            </c:ext>
          </c:extLst>
        </c:ser>
        <c:ser>
          <c:idx val="3"/>
          <c:order val="2"/>
          <c:tx>
            <c:strRef>
              <c:f>'Pure Decorrelation'!$AC$975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Decorrelation'!$AD$975:$AI$975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0.92994967540633744</c:v>
                </c:pt>
                <c:pt idx="2">
                  <c:v>0.93836602597545415</c:v>
                </c:pt>
                <c:pt idx="3">
                  <c:v>0.94160890559572208</c:v>
                </c:pt>
                <c:pt idx="4">
                  <c:v>0.95332969520285726</c:v>
                </c:pt>
                <c:pt idx="5">
                  <c:v>0.88390513581272567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25-4BA8-8B09-1618C70BCC0C}"/>
            </c:ext>
          </c:extLst>
        </c:ser>
        <c:ser>
          <c:idx val="1"/>
          <c:order val="3"/>
          <c:tx>
            <c:strRef>
              <c:f>'Pure Decorrelation'!$AC$974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Decorrelation'!$AD$974:$AI$974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0.92994967540633744</c:v>
                </c:pt>
                <c:pt idx="2">
                  <c:v>0.93836602597545415</c:v>
                </c:pt>
                <c:pt idx="3">
                  <c:v>0.94160890559572208</c:v>
                </c:pt>
                <c:pt idx="4">
                  <c:v>0.95332969520285726</c:v>
                </c:pt>
                <c:pt idx="5">
                  <c:v>0.88390513581272567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25-4BA8-8B09-1618C70BC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Decorrelation'!$N$979:$S$979</c:f>
              <c:numCache>
                <c:formatCode>0%</c:formatCode>
                <c:ptCount val="6"/>
                <c:pt idx="0">
                  <c:v>0.90475069252258322</c:v>
                </c:pt>
                <c:pt idx="1">
                  <c:v>0.90473069527054828</c:v>
                </c:pt>
                <c:pt idx="2">
                  <c:v>0.95590875333185299</c:v>
                </c:pt>
                <c:pt idx="3">
                  <c:v>0.97500821660882808</c:v>
                </c:pt>
                <c:pt idx="4">
                  <c:v>0.6777978626984249</c:v>
                </c:pt>
                <c:pt idx="5">
                  <c:v>0.95592629558604558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8-4C85-8D1F-B8129F3FB7C9}"/>
            </c:ext>
          </c:extLst>
        </c:ser>
        <c:ser>
          <c:idx val="0"/>
          <c:order val="1"/>
          <c:tx>
            <c:strRef>
              <c:f>'Pure Decorrelation'!$M$980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Decorrelation'!$N$980:$S$980</c:f>
              <c:numCache>
                <c:formatCode>0%</c:formatCode>
                <c:ptCount val="6"/>
                <c:pt idx="0">
                  <c:v>0.82093265713944952</c:v>
                </c:pt>
                <c:pt idx="1">
                  <c:v>0.82112715786038715</c:v>
                </c:pt>
                <c:pt idx="2">
                  <c:v>0.90434463746418592</c:v>
                </c:pt>
                <c:pt idx="3">
                  <c:v>0.89285667201903396</c:v>
                </c:pt>
                <c:pt idx="4">
                  <c:v>0.69891956876295847</c:v>
                </c:pt>
                <c:pt idx="5">
                  <c:v>0.91775683304345868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08-4C85-8D1F-B8129F3FB7C9}"/>
            </c:ext>
          </c:extLst>
        </c:ser>
        <c:ser>
          <c:idx val="2"/>
          <c:order val="2"/>
          <c:tx>
            <c:strRef>
              <c:f>'Pure Decorrelation'!$M$981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Decorrelation'!$N$981:$S$981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08-4C85-8D1F-B8129F3FB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Decorrelation'!$V$979:$AA$979</c:f>
              <c:numCache>
                <c:formatCode>0%</c:formatCode>
                <c:ptCount val="6"/>
                <c:pt idx="0">
                  <c:v>0.82963789591809056</c:v>
                </c:pt>
                <c:pt idx="1">
                  <c:v>0.83649563976520147</c:v>
                </c:pt>
                <c:pt idx="2">
                  <c:v>0.86581366954128292</c:v>
                </c:pt>
                <c:pt idx="3">
                  <c:v>0.88835405198093087</c:v>
                </c:pt>
                <c:pt idx="4">
                  <c:v>0.84443690259454407</c:v>
                </c:pt>
                <c:pt idx="5">
                  <c:v>0.70670561522100495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F-48F7-A0A9-6B92718063D6}"/>
            </c:ext>
          </c:extLst>
        </c:ser>
        <c:ser>
          <c:idx val="0"/>
          <c:order val="1"/>
          <c:tx>
            <c:strRef>
              <c:f>'Pure Decorrelation'!$U$980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Decorrelation'!$V$980:$AA$980</c:f>
              <c:numCache>
                <c:formatCode>0%</c:formatCode>
                <c:ptCount val="6"/>
                <c:pt idx="0">
                  <c:v>0.80185557594538492</c:v>
                </c:pt>
                <c:pt idx="1">
                  <c:v>0.80942461538027199</c:v>
                </c:pt>
                <c:pt idx="2">
                  <c:v>0.87328900425013534</c:v>
                </c:pt>
                <c:pt idx="3">
                  <c:v>0.86597235655201532</c:v>
                </c:pt>
                <c:pt idx="4">
                  <c:v>0.75997267270603475</c:v>
                </c:pt>
                <c:pt idx="5">
                  <c:v>0.77173171066607482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1F-48F7-A0A9-6B92718063D6}"/>
            </c:ext>
          </c:extLst>
        </c:ser>
        <c:ser>
          <c:idx val="2"/>
          <c:order val="2"/>
          <c:tx>
            <c:strRef>
              <c:f>'Pure Decorrelation'!$U$981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Decorrelation'!$V$981:$AA$981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1F-48F7-A0A9-6B9271806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Decorrelation'!$AD$979:$AI$979</c:f>
              <c:numCache>
                <c:formatCode>0%</c:formatCode>
                <c:ptCount val="6"/>
                <c:pt idx="0">
                  <c:v>0.92659164369275671</c:v>
                </c:pt>
                <c:pt idx="1">
                  <c:v>0.93017440741724811</c:v>
                </c:pt>
                <c:pt idx="2">
                  <c:v>0.93247193980640641</c:v>
                </c:pt>
                <c:pt idx="3">
                  <c:v>0.94023333443684676</c:v>
                </c:pt>
                <c:pt idx="4">
                  <c:v>0.94539517806190143</c:v>
                </c:pt>
                <c:pt idx="5">
                  <c:v>0.89718124303835844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2-4A67-ABCC-9598E2B0C6CE}"/>
            </c:ext>
          </c:extLst>
        </c:ser>
        <c:ser>
          <c:idx val="0"/>
          <c:order val="1"/>
          <c:tx>
            <c:strRef>
              <c:f>'Pure Decorrelation'!$AC$980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Decorrelation'!$AD$980:$AI$980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0.92767335410871443</c:v>
                </c:pt>
                <c:pt idx="2">
                  <c:v>0.9413739179689089</c:v>
                </c:pt>
                <c:pt idx="3">
                  <c:v>0.94280920624583509</c:v>
                </c:pt>
                <c:pt idx="4">
                  <c:v>0.95934801006011661</c:v>
                </c:pt>
                <c:pt idx="5">
                  <c:v>0.87230075144319374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B2-4A67-ABCC-9598E2B0C6CE}"/>
            </c:ext>
          </c:extLst>
        </c:ser>
        <c:ser>
          <c:idx val="2"/>
          <c:order val="2"/>
          <c:tx>
            <c:strRef>
              <c:f>'Pure Decorrelation'!$AC$981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Decorrelation'!$AD$981:$AI$981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B2-4A67-ABCC-9598E2B0C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D0-4E78-AFA8-548F668E56B3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D0-4E78-AFA8-548F668E56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Decorrelation'!$T$632:$Y$632</c:f>
              <c:numCache>
                <c:formatCode>0%</c:formatCode>
                <c:ptCount val="6"/>
                <c:pt idx="0">
                  <c:v>-4.7430086515391743</c:v>
                </c:pt>
                <c:pt idx="1">
                  <c:v>-4.5707217599060517</c:v>
                </c:pt>
                <c:pt idx="2">
                  <c:v>-8.2198175616030902</c:v>
                </c:pt>
                <c:pt idx="3">
                  <c:v>-17.302852124144518</c:v>
                </c:pt>
                <c:pt idx="4">
                  <c:v>-0.3803226793163883</c:v>
                </c:pt>
                <c:pt idx="5">
                  <c:v>-986.28668908497036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D0-4E78-AFA8-548F668E56B3}"/>
            </c:ext>
          </c:extLst>
        </c:ser>
        <c:ser>
          <c:idx val="1"/>
          <c:order val="1"/>
          <c:tx>
            <c:strRef>
              <c:f>'Pure Decorrelation'!$S$631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Decorrelation'!$T$631:$Y$631</c:f>
              <c:numCache>
                <c:formatCode>0%</c:formatCode>
                <c:ptCount val="6"/>
                <c:pt idx="0">
                  <c:v>0.80837963581594452</c:v>
                </c:pt>
                <c:pt idx="1">
                  <c:v>0.8122966604324523</c:v>
                </c:pt>
                <c:pt idx="2">
                  <c:v>0.77837357362782078</c:v>
                </c:pt>
                <c:pt idx="3">
                  <c:v>0.95218851873651622</c:v>
                </c:pt>
                <c:pt idx="4">
                  <c:v>-0.25414411213372179</c:v>
                </c:pt>
                <c:pt idx="5">
                  <c:v>0.65082040655219597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D0-4E78-AFA8-548F668E56B3}"/>
            </c:ext>
          </c:extLst>
        </c:ser>
        <c:ser>
          <c:idx val="2"/>
          <c:order val="2"/>
          <c:tx>
            <c:strRef>
              <c:f>'Pure Decorrelation'!$S$630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Decorrelation'!$T$630:$Y$630</c:f>
              <c:numCache>
                <c:formatCode>0%</c:formatCode>
                <c:ptCount val="6"/>
                <c:pt idx="0">
                  <c:v>0.81825112854738524</c:v>
                </c:pt>
                <c:pt idx="1">
                  <c:v>0.82387220986869936</c:v>
                </c:pt>
                <c:pt idx="2">
                  <c:v>0.83171942458913439</c:v>
                </c:pt>
                <c:pt idx="3">
                  <c:v>0.95561730756477337</c:v>
                </c:pt>
                <c:pt idx="4">
                  <c:v>-7.4169113804871914E-2</c:v>
                </c:pt>
                <c:pt idx="5">
                  <c:v>0.66943075649577799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D0-4E78-AFA8-548F668E56B3}"/>
            </c:ext>
          </c:extLst>
        </c:ser>
        <c:ser>
          <c:idx val="3"/>
          <c:order val="3"/>
          <c:tx>
            <c:strRef>
              <c:f>'Pure Decorrelation'!$S$633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Decorrelation'!$T$633:$Y$633</c:f>
              <c:numCache>
                <c:formatCode>0%</c:formatCode>
                <c:ptCount val="6"/>
                <c:pt idx="0">
                  <c:v>0.81208027210718092</c:v>
                </c:pt>
                <c:pt idx="1">
                  <c:v>0.81673178615968101</c:v>
                </c:pt>
                <c:pt idx="2">
                  <c:v>0.7921922790508521</c:v>
                </c:pt>
                <c:pt idx="3">
                  <c:v>0.95588328646576182</c:v>
                </c:pt>
                <c:pt idx="4">
                  <c:v>-0.24514948293211858</c:v>
                </c:pt>
                <c:pt idx="5">
                  <c:v>0.62000863322022182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D0-4E78-AFA8-548F668E5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Decorrelation'!$AA$632:$AF$632</c:f>
              <c:numCache>
                <c:formatCode>0%</c:formatCode>
                <c:ptCount val="6"/>
                <c:pt idx="0">
                  <c:v>-0.70348378136076262</c:v>
                </c:pt>
                <c:pt idx="1">
                  <c:v>-0.6207099102562359</c:v>
                </c:pt>
                <c:pt idx="2">
                  <c:v>-1.6952491225660193</c:v>
                </c:pt>
                <c:pt idx="3">
                  <c:v>-4.4242921963919288</c:v>
                </c:pt>
                <c:pt idx="4">
                  <c:v>0.16178875948828944</c:v>
                </c:pt>
                <c:pt idx="5">
                  <c:v>-653.67954533377986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D-49E0-A958-CD08BA3B5C12}"/>
            </c:ext>
          </c:extLst>
        </c:ser>
        <c:ser>
          <c:idx val="1"/>
          <c:order val="1"/>
          <c:tx>
            <c:strRef>
              <c:f>'Pure Decorrelation'!$Z$631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Decorrelation'!$AA$631:$AF$631</c:f>
              <c:numCache>
                <c:formatCode>0%</c:formatCode>
                <c:ptCount val="6"/>
                <c:pt idx="0">
                  <c:v>0.91573235068508985</c:v>
                </c:pt>
                <c:pt idx="1">
                  <c:v>0.91891576969765398</c:v>
                </c:pt>
                <c:pt idx="2">
                  <c:v>0.88617596589215952</c:v>
                </c:pt>
                <c:pt idx="3">
                  <c:v>0.97305709328809509</c:v>
                </c:pt>
                <c:pt idx="4">
                  <c:v>0.24010987114548049</c:v>
                </c:pt>
                <c:pt idx="5">
                  <c:v>0.86682608751243551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ED-49E0-A958-CD08BA3B5C12}"/>
            </c:ext>
          </c:extLst>
        </c:ser>
        <c:ser>
          <c:idx val="2"/>
          <c:order val="2"/>
          <c:tx>
            <c:strRef>
              <c:f>'Pure Decorrelation'!$Z$630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Decorrelation'!$AA$630:$AF$630</c:f>
              <c:numCache>
                <c:formatCode>0%</c:formatCode>
                <c:ptCount val="6"/>
                <c:pt idx="0">
                  <c:v>0.92636054385711319</c:v>
                </c:pt>
                <c:pt idx="1">
                  <c:v>0.92903556495071071</c:v>
                </c:pt>
                <c:pt idx="2">
                  <c:v>0.91636938879472041</c:v>
                </c:pt>
                <c:pt idx="3">
                  <c:v>0.97874647939971804</c:v>
                </c:pt>
                <c:pt idx="4">
                  <c:v>0.40824096588711001</c:v>
                </c:pt>
                <c:pt idx="5">
                  <c:v>0.869063775703524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ED-49E0-A958-CD08BA3B5C12}"/>
            </c:ext>
          </c:extLst>
        </c:ser>
        <c:ser>
          <c:idx val="3"/>
          <c:order val="3"/>
          <c:tx>
            <c:strRef>
              <c:f>'Pure Decorrelation'!$Z$633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Decorrelation'!$AA$633:$AF$633</c:f>
              <c:numCache>
                <c:formatCode>0%</c:formatCode>
                <c:ptCount val="6"/>
                <c:pt idx="0">
                  <c:v>0.9198107674636915</c:v>
                </c:pt>
                <c:pt idx="1">
                  <c:v>0.92278002645673241</c:v>
                </c:pt>
                <c:pt idx="2">
                  <c:v>0.89500261530149205</c:v>
                </c:pt>
                <c:pt idx="3">
                  <c:v>0.97632144379772534</c:v>
                </c:pt>
                <c:pt idx="4">
                  <c:v>0.25886779507003754</c:v>
                </c:pt>
                <c:pt idx="5">
                  <c:v>0.85798351619815616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ED-49E0-A958-CD08BA3B5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Decorrelation'!$M$641:$R$641</c:f>
              <c:numCache>
                <c:formatCode>0%</c:formatCode>
                <c:ptCount val="6"/>
                <c:pt idx="0">
                  <c:v>-3.3348491620446894</c:v>
                </c:pt>
                <c:pt idx="1">
                  <c:v>-3.3369249274831945</c:v>
                </c:pt>
                <c:pt idx="2">
                  <c:v>-6.0153300766503834</c:v>
                </c:pt>
                <c:pt idx="3">
                  <c:v>-688358.83333333349</c:v>
                </c:pt>
                <c:pt idx="4">
                  <c:v>0.200714437081392</c:v>
                </c:pt>
                <c:pt idx="5">
                  <c:v>-2775.8402710551791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3-48F7-8F7C-C082861494D3}"/>
            </c:ext>
          </c:extLst>
        </c:ser>
        <c:ser>
          <c:idx val="1"/>
          <c:order val="1"/>
          <c:tx>
            <c:strRef>
              <c:f>'Pure Decorrelation'!$L$640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Decorrelation'!$M$640:$R$640</c:f>
              <c:numCache>
                <c:formatCode>0%</c:formatCode>
                <c:ptCount val="6"/>
                <c:pt idx="0">
                  <c:v>0.89842884831996539</c:v>
                </c:pt>
                <c:pt idx="1">
                  <c:v>0.89841061856112536</c:v>
                </c:pt>
                <c:pt idx="2">
                  <c:v>0.86175058642131563</c:v>
                </c:pt>
                <c:pt idx="3">
                  <c:v>0.99184626985996227</c:v>
                </c:pt>
                <c:pt idx="4">
                  <c:v>0.21899481755224795</c:v>
                </c:pt>
                <c:pt idx="5">
                  <c:v>0.85182599496055511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A3-48F7-8F7C-C082861494D3}"/>
            </c:ext>
          </c:extLst>
        </c:ser>
        <c:ser>
          <c:idx val="2"/>
          <c:order val="2"/>
          <c:tx>
            <c:strRef>
              <c:f>'Pure Decorrelation'!$L$639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Decorrelation'!$M$639:$R$639</c:f>
              <c:numCache>
                <c:formatCode>0%</c:formatCode>
                <c:ptCount val="6"/>
                <c:pt idx="0">
                  <c:v>0.86660787443668785</c:v>
                </c:pt>
                <c:pt idx="1">
                  <c:v>0.86676668032878301</c:v>
                </c:pt>
                <c:pt idx="2">
                  <c:v>0.91845513489308728</c:v>
                </c:pt>
                <c:pt idx="3">
                  <c:v>0.9851122960708707</c:v>
                </c:pt>
                <c:pt idx="4">
                  <c:v>0.24490418638584016</c:v>
                </c:pt>
                <c:pt idx="5">
                  <c:v>0.91318321111289358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A3-48F7-8F7C-C082861494D3}"/>
            </c:ext>
          </c:extLst>
        </c:ser>
        <c:ser>
          <c:idx val="3"/>
          <c:order val="3"/>
          <c:tx>
            <c:strRef>
              <c:f>'Pure Decorrelation'!$L$642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Decorrelation'!$M$642:$R$642</c:f>
              <c:numCache>
                <c:formatCode>0%</c:formatCode>
                <c:ptCount val="6"/>
                <c:pt idx="0">
                  <c:v>0.90173919779540368</c:v>
                </c:pt>
                <c:pt idx="1">
                  <c:v>0.90172570553507692</c:v>
                </c:pt>
                <c:pt idx="2">
                  <c:v>0.86207523485707482</c:v>
                </c:pt>
                <c:pt idx="3">
                  <c:v>0.99189515616521873</c:v>
                </c:pt>
                <c:pt idx="4">
                  <c:v>0.21851813120547187</c:v>
                </c:pt>
                <c:pt idx="5">
                  <c:v>0.84846044488836758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A3-48F7-8F7C-C08286149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Decorrelation'!$T$641:$Y$641</c:f>
              <c:numCache>
                <c:formatCode>0%</c:formatCode>
                <c:ptCount val="6"/>
                <c:pt idx="0">
                  <c:v>-3.3390963869816446</c:v>
                </c:pt>
                <c:pt idx="1">
                  <c:v>-3.2936438929200618</c:v>
                </c:pt>
                <c:pt idx="2">
                  <c:v>-4.2134907169440901</c:v>
                </c:pt>
                <c:pt idx="3">
                  <c:v>-9.4124036486932976</c:v>
                </c:pt>
                <c:pt idx="4">
                  <c:v>-0.39710750258617833</c:v>
                </c:pt>
                <c:pt idx="5">
                  <c:v>-543.30211836986302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6-481A-9778-DC811BEEA3E7}"/>
            </c:ext>
          </c:extLst>
        </c:ser>
        <c:ser>
          <c:idx val="1"/>
          <c:order val="1"/>
          <c:tx>
            <c:strRef>
              <c:f>'Pure Decorrelation'!$S$640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Decorrelation'!$T$640:$Y$640</c:f>
              <c:numCache>
                <c:formatCode>0%</c:formatCode>
                <c:ptCount val="6"/>
                <c:pt idx="0">
                  <c:v>0.81401119586143067</c:v>
                </c:pt>
                <c:pt idx="1">
                  <c:v>0.81836225962531972</c:v>
                </c:pt>
                <c:pt idx="2">
                  <c:v>0.7617816519334254</c:v>
                </c:pt>
                <c:pt idx="3">
                  <c:v>0.95328592165740056</c:v>
                </c:pt>
                <c:pt idx="4">
                  <c:v>-0.35237263604827551</c:v>
                </c:pt>
                <c:pt idx="5">
                  <c:v>0.50189261499134263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46-481A-9778-DC811BEEA3E7}"/>
            </c:ext>
          </c:extLst>
        </c:ser>
        <c:ser>
          <c:idx val="2"/>
          <c:order val="2"/>
          <c:tx>
            <c:strRef>
              <c:f>'Pure Decorrelation'!$S$639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Decorrelation'!$T$639:$Y$639</c:f>
              <c:numCache>
                <c:formatCode>0%</c:formatCode>
                <c:ptCount val="6"/>
                <c:pt idx="0">
                  <c:v>0.81705036151741339</c:v>
                </c:pt>
                <c:pt idx="1">
                  <c:v>0.82910573212838701</c:v>
                </c:pt>
                <c:pt idx="2">
                  <c:v>0.85700777868525968</c:v>
                </c:pt>
                <c:pt idx="3">
                  <c:v>0.95600054171286708</c:v>
                </c:pt>
                <c:pt idx="4">
                  <c:v>-3.9092886084779788E-2</c:v>
                </c:pt>
                <c:pt idx="5">
                  <c:v>0.67292503901069955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46-481A-9778-DC811BEEA3E7}"/>
            </c:ext>
          </c:extLst>
        </c:ser>
        <c:ser>
          <c:idx val="3"/>
          <c:order val="3"/>
          <c:tx>
            <c:strRef>
              <c:f>'Pure Decorrelation'!$S$642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Decorrelation'!$T$642:$Y$642</c:f>
              <c:numCache>
                <c:formatCode>0%</c:formatCode>
                <c:ptCount val="6"/>
                <c:pt idx="0">
                  <c:v>0.8129528986041068</c:v>
                </c:pt>
                <c:pt idx="1">
                  <c:v>0.8180542300452327</c:v>
                </c:pt>
                <c:pt idx="2">
                  <c:v>0.75801321220107998</c:v>
                </c:pt>
                <c:pt idx="3">
                  <c:v>0.95600054171286708</c:v>
                </c:pt>
                <c:pt idx="4">
                  <c:v>-0.3557575602237254</c:v>
                </c:pt>
                <c:pt idx="5">
                  <c:v>0.49131596093422747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46-481A-9778-DC811BEEA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Decorrelation'!$AA$641:$AF$641</c:f>
              <c:numCache>
                <c:formatCode>0%</c:formatCode>
                <c:ptCount val="6"/>
                <c:pt idx="0">
                  <c:v>-0.54688632351487176</c:v>
                </c:pt>
                <c:pt idx="1">
                  <c:v>-0.47013990294183583</c:v>
                </c:pt>
                <c:pt idx="2">
                  <c:v>-0.91632903580021774</c:v>
                </c:pt>
                <c:pt idx="3">
                  <c:v>-3.3246618440702251</c:v>
                </c:pt>
                <c:pt idx="4">
                  <c:v>5.9251521380431868E-2</c:v>
                </c:pt>
                <c:pt idx="5">
                  <c:v>-312.74624235258341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C-4C0A-BD45-BD72CDAED24A}"/>
            </c:ext>
          </c:extLst>
        </c:ser>
        <c:ser>
          <c:idx val="1"/>
          <c:order val="1"/>
          <c:tx>
            <c:strRef>
              <c:f>'Pure Decorrelation'!$Z$640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Decorrelation'!$AA$640:$AF$640</c:f>
              <c:numCache>
                <c:formatCode>0%</c:formatCode>
                <c:ptCount val="6"/>
                <c:pt idx="0">
                  <c:v>0.9181907284097115</c:v>
                </c:pt>
                <c:pt idx="1">
                  <c:v>0.9221041789097244</c:v>
                </c:pt>
                <c:pt idx="2">
                  <c:v>0.87904917657781101</c:v>
                </c:pt>
                <c:pt idx="3">
                  <c:v>0.97517030514050951</c:v>
                </c:pt>
                <c:pt idx="4">
                  <c:v>7.1815536458093243E-2</c:v>
                </c:pt>
                <c:pt idx="5">
                  <c:v>0.82555385337195131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CC-4C0A-BD45-BD72CDAED24A}"/>
            </c:ext>
          </c:extLst>
        </c:ser>
        <c:ser>
          <c:idx val="2"/>
          <c:order val="2"/>
          <c:tx>
            <c:strRef>
              <c:f>'Pure Decorrelation'!$Z$639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Decorrelation'!$AA$639:$AF$639</c:f>
              <c:numCache>
                <c:formatCode>0%</c:formatCode>
                <c:ptCount val="6"/>
                <c:pt idx="0">
                  <c:v>0.92502093463857804</c:v>
                </c:pt>
                <c:pt idx="1">
                  <c:v>0.92994967540633744</c:v>
                </c:pt>
                <c:pt idx="2">
                  <c:v>0.9302324359365175</c:v>
                </c:pt>
                <c:pt idx="3">
                  <c:v>0.97956662678638107</c:v>
                </c:pt>
                <c:pt idx="4">
                  <c:v>0.44138607721562656</c:v>
                </c:pt>
                <c:pt idx="5">
                  <c:v>0.86934140442973373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CC-4C0A-BD45-BD72CDAED24A}"/>
            </c:ext>
          </c:extLst>
        </c:ser>
        <c:ser>
          <c:idx val="3"/>
          <c:order val="3"/>
          <c:tx>
            <c:strRef>
              <c:f>'Pure Decorrelation'!$Z$642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Decorrelation'!$AA$642:$AF$642</c:f>
              <c:numCache>
                <c:formatCode>0%</c:formatCode>
                <c:ptCount val="6"/>
                <c:pt idx="0">
                  <c:v>0.91913987081412019</c:v>
                </c:pt>
                <c:pt idx="1">
                  <c:v>0.92266951332811753</c:v>
                </c:pt>
                <c:pt idx="2">
                  <c:v>0.87470397012795109</c:v>
                </c:pt>
                <c:pt idx="3">
                  <c:v>0.97679415954365512</c:v>
                </c:pt>
                <c:pt idx="4">
                  <c:v>0.11178978522209644</c:v>
                </c:pt>
                <c:pt idx="5">
                  <c:v>0.82382503485974845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CC-4C0A-BD45-BD72CDAED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Decorrelation'!$M$298:$W$298</c:f>
              <c:numCache>
                <c:formatCode>0.0</c:formatCode>
                <c:ptCount val="11"/>
                <c:pt idx="0">
                  <c:v>3615818.7037037034</c:v>
                </c:pt>
                <c:pt idx="1">
                  <c:v>2341973.1777777784</c:v>
                </c:pt>
                <c:pt idx="2">
                  <c:v>2341536.5111111114</c:v>
                </c:pt>
                <c:pt idx="3">
                  <c:v>12903883.525925931</c:v>
                </c:pt>
                <c:pt idx="4">
                  <c:v>3585264.7296296293</c:v>
                </c:pt>
                <c:pt idx="5">
                  <c:v>15602381.351851849</c:v>
                </c:pt>
                <c:pt idx="6">
                  <c:v>2270668.0407407405</c:v>
                </c:pt>
                <c:pt idx="7">
                  <c:v>3627629.1555555575</c:v>
                </c:pt>
                <c:pt idx="8">
                  <c:v>3017595.9629629641</c:v>
                </c:pt>
                <c:pt idx="9">
                  <c:v>13055109.240740741</c:v>
                </c:pt>
                <c:pt idx="10">
                  <c:v>4628620.0740740756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2-466A-A9B7-EA151D16916B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Decorrelation'!$M$297:$W$297</c:f>
              <c:numCache>
                <c:formatCode>0.0</c:formatCode>
                <c:ptCount val="11"/>
                <c:pt idx="0">
                  <c:v>8702096.1294117644</c:v>
                </c:pt>
                <c:pt idx="1">
                  <c:v>1172186.4470588239</c:v>
                </c:pt>
                <c:pt idx="2">
                  <c:v>1170771.317647059</c:v>
                </c:pt>
                <c:pt idx="3">
                  <c:v>21266016.894117642</c:v>
                </c:pt>
                <c:pt idx="4">
                  <c:v>644129.34705882357</c:v>
                </c:pt>
                <c:pt idx="5">
                  <c:v>34437049.864705876</c:v>
                </c:pt>
                <c:pt idx="6">
                  <c:v>551134.55882352951</c:v>
                </c:pt>
                <c:pt idx="7">
                  <c:v>3942186.2470588242</c:v>
                </c:pt>
                <c:pt idx="8">
                  <c:v>3068407.3529411764</c:v>
                </c:pt>
                <c:pt idx="9">
                  <c:v>21628042.135294113</c:v>
                </c:pt>
                <c:pt idx="10">
                  <c:v>599521.90588235296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22-466A-A9B7-EA151D16916B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Decorrelation'!$M$295:$W$295</c:f>
              <c:numCache>
                <c:formatCode>0.0</c:formatCode>
                <c:ptCount val="11"/>
                <c:pt idx="0">
                  <c:v>12051158.65</c:v>
                </c:pt>
                <c:pt idx="1">
                  <c:v>1836891.0999999999</c:v>
                </c:pt>
                <c:pt idx="2">
                  <c:v>1834079.425</c:v>
                </c:pt>
                <c:pt idx="3">
                  <c:v>36534889.049999997</c:v>
                </c:pt>
                <c:pt idx="4">
                  <c:v>975876</c:v>
                </c:pt>
                <c:pt idx="5">
                  <c:v>51721796.825000003</c:v>
                </c:pt>
                <c:pt idx="6">
                  <c:v>1004486.6499999999</c:v>
                </c:pt>
                <c:pt idx="7">
                  <c:v>4973948.5</c:v>
                </c:pt>
                <c:pt idx="8">
                  <c:v>3702226.5</c:v>
                </c:pt>
                <c:pt idx="9">
                  <c:v>34894441.125</c:v>
                </c:pt>
                <c:pt idx="10">
                  <c:v>861518.85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22-466A-A9B7-EA151D16916B}"/>
            </c:ext>
          </c:extLst>
        </c:ser>
        <c:ser>
          <c:idx val="2"/>
          <c:order val="3"/>
          <c:tx>
            <c:strRef>
              <c:f>'Pure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Decorrelation'!$M$294:$W$294</c:f>
              <c:numCache>
                <c:formatCode>0.0</c:formatCode>
                <c:ptCount val="11"/>
                <c:pt idx="0">
                  <c:v>12051158.65</c:v>
                </c:pt>
                <c:pt idx="1">
                  <c:v>1836891.0999999999</c:v>
                </c:pt>
                <c:pt idx="2">
                  <c:v>1834079.425</c:v>
                </c:pt>
                <c:pt idx="3">
                  <c:v>36534889.049999997</c:v>
                </c:pt>
                <c:pt idx="4">
                  <c:v>975876</c:v>
                </c:pt>
                <c:pt idx="5">
                  <c:v>51721796.825000003</c:v>
                </c:pt>
                <c:pt idx="6">
                  <c:v>1004486.6499999999</c:v>
                </c:pt>
                <c:pt idx="7">
                  <c:v>4973948.5</c:v>
                </c:pt>
                <c:pt idx="8">
                  <c:v>3702226.5</c:v>
                </c:pt>
                <c:pt idx="9">
                  <c:v>34894441.125</c:v>
                </c:pt>
                <c:pt idx="10">
                  <c:v>861518.85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22-466A-A9B7-EA151D169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Decorrelation'!$Y$298:$AI$298</c:f>
              <c:numCache>
                <c:formatCode>0.0</c:formatCode>
                <c:ptCount val="11"/>
                <c:pt idx="0">
                  <c:v>2.7805499992249274</c:v>
                </c:pt>
                <c:pt idx="1">
                  <c:v>2.463350827396519</c:v>
                </c:pt>
                <c:pt idx="2">
                  <c:v>2.3729091686498442</c:v>
                </c:pt>
                <c:pt idx="3">
                  <c:v>8.2160006592547123</c:v>
                </c:pt>
                <c:pt idx="4">
                  <c:v>4.4217566811288842</c:v>
                </c:pt>
                <c:pt idx="5">
                  <c:v>8.7858985129704976</c:v>
                </c:pt>
                <c:pt idx="6">
                  <c:v>2.0720128838813654</c:v>
                </c:pt>
                <c:pt idx="7">
                  <c:v>1.3121521806189174</c:v>
                </c:pt>
                <c:pt idx="8">
                  <c:v>1.5783405434542894</c:v>
                </c:pt>
                <c:pt idx="9">
                  <c:v>4.7392716794035454</c:v>
                </c:pt>
                <c:pt idx="10">
                  <c:v>6.2887742705574174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C-4E2C-B509-CE82FB521782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Decorrelation'!$Y$297:$AI$297</c:f>
              <c:numCache>
                <c:formatCode>0.0</c:formatCode>
                <c:ptCount val="11"/>
                <c:pt idx="0">
                  <c:v>6.9408636873249003</c:v>
                </c:pt>
                <c:pt idx="1">
                  <c:v>1.2998665326250964</c:v>
                </c:pt>
                <c:pt idx="2">
                  <c:v>1.2807948098668607</c:v>
                </c:pt>
                <c:pt idx="3">
                  <c:v>14.517904447294733</c:v>
                </c:pt>
                <c:pt idx="4">
                  <c:v>1.0181710666588244</c:v>
                </c:pt>
                <c:pt idx="5">
                  <c:v>19.76185681687134</c:v>
                </c:pt>
                <c:pt idx="6">
                  <c:v>0.8676370044588112</c:v>
                </c:pt>
                <c:pt idx="7">
                  <c:v>1.5150372847818825</c:v>
                </c:pt>
                <c:pt idx="8">
                  <c:v>1.5786740478323362</c:v>
                </c:pt>
                <c:pt idx="9">
                  <c:v>8.9756391325369727</c:v>
                </c:pt>
                <c:pt idx="10">
                  <c:v>1.9188278572144237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6C-4E2C-B509-CE82FB521782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Decorrelation'!$Y$295:$AI$295</c:f>
              <c:numCache>
                <c:formatCode>0.0</c:formatCode>
                <c:ptCount val="11"/>
                <c:pt idx="0">
                  <c:v>9.8123646752792411</c:v>
                </c:pt>
                <c:pt idx="1">
                  <c:v>1.8165568796815934</c:v>
                </c:pt>
                <c:pt idx="2">
                  <c:v>1.7599491498243875</c:v>
                </c:pt>
                <c:pt idx="3">
                  <c:v>21.677142712973726</c:v>
                </c:pt>
                <c:pt idx="4">
                  <c:v>1.2603660507949828</c:v>
                </c:pt>
                <c:pt idx="5">
                  <c:v>28.48219612124667</c:v>
                </c:pt>
                <c:pt idx="6">
                  <c:v>1.2263401821401203</c:v>
                </c:pt>
                <c:pt idx="7">
                  <c:v>2.3542910683710945</c:v>
                </c:pt>
                <c:pt idx="8">
                  <c:v>2.1017187584206112</c:v>
                </c:pt>
                <c:pt idx="9">
                  <c:v>12.621471476717854</c:v>
                </c:pt>
                <c:pt idx="10">
                  <c:v>2.3798883767929513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6C-4E2C-B509-CE82FB521782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Decorrelation'!$Y$294:$AI$294</c:f>
              <c:numCache>
                <c:formatCode>0.0</c:formatCode>
                <c:ptCount val="11"/>
                <c:pt idx="0">
                  <c:v>9.8123646752792411</c:v>
                </c:pt>
                <c:pt idx="1">
                  <c:v>1.8165568796815934</c:v>
                </c:pt>
                <c:pt idx="2">
                  <c:v>1.7599491498243875</c:v>
                </c:pt>
                <c:pt idx="3">
                  <c:v>21.677142712973726</c:v>
                </c:pt>
                <c:pt idx="4">
                  <c:v>1.2603660507949828</c:v>
                </c:pt>
                <c:pt idx="5">
                  <c:v>28.48219612124667</c:v>
                </c:pt>
                <c:pt idx="6">
                  <c:v>1.2263401821401203</c:v>
                </c:pt>
                <c:pt idx="7">
                  <c:v>2.3542910683710945</c:v>
                </c:pt>
                <c:pt idx="8">
                  <c:v>2.1017187584206112</c:v>
                </c:pt>
                <c:pt idx="9">
                  <c:v>12.621471476717854</c:v>
                </c:pt>
                <c:pt idx="10">
                  <c:v>2.3798883767929513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6C-4E2C-B509-CE82FB521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Decorrelation'!$AK$298:$AU$298</c:f>
              <c:numCache>
                <c:formatCode>0.0</c:formatCode>
                <c:ptCount val="11"/>
                <c:pt idx="0">
                  <c:v>2.7805499992249274</c:v>
                </c:pt>
                <c:pt idx="1">
                  <c:v>0.77453753188731067</c:v>
                </c:pt>
                <c:pt idx="2">
                  <c:v>0.73608241953231679</c:v>
                </c:pt>
                <c:pt idx="3">
                  <c:v>8.2160006592547123</c:v>
                </c:pt>
                <c:pt idx="4">
                  <c:v>1.3505872883676571</c:v>
                </c:pt>
                <c:pt idx="5">
                  <c:v>8.7858985129704976</c:v>
                </c:pt>
                <c:pt idx="6">
                  <c:v>0.68583769371595071</c:v>
                </c:pt>
                <c:pt idx="7">
                  <c:v>0.66223468322617329</c:v>
                </c:pt>
                <c:pt idx="8">
                  <c:v>0.41159313643109752</c:v>
                </c:pt>
                <c:pt idx="9">
                  <c:v>4.7392716794035454</c:v>
                </c:pt>
                <c:pt idx="10">
                  <c:v>4.082536816488977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B-4429-86A2-D310C6FBAF21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Decorrelation'!$AK$297:$AU$297</c:f>
              <c:numCache>
                <c:formatCode>0.0</c:formatCode>
                <c:ptCount val="11"/>
                <c:pt idx="0">
                  <c:v>6.9408636873249003</c:v>
                </c:pt>
                <c:pt idx="1">
                  <c:v>0.54263561069246324</c:v>
                </c:pt>
                <c:pt idx="2">
                  <c:v>0.52714493169743748</c:v>
                </c:pt>
                <c:pt idx="3">
                  <c:v>14.517904447294733</c:v>
                </c:pt>
                <c:pt idx="4">
                  <c:v>0.50438879748552978</c:v>
                </c:pt>
                <c:pt idx="5">
                  <c:v>19.76185681687134</c:v>
                </c:pt>
                <c:pt idx="6">
                  <c:v>0.43916388519505484</c:v>
                </c:pt>
                <c:pt idx="7">
                  <c:v>0.76415914163157783</c:v>
                </c:pt>
                <c:pt idx="8">
                  <c:v>0.38391153340001921</c:v>
                </c:pt>
                <c:pt idx="9">
                  <c:v>8.9756391325369727</c:v>
                </c:pt>
                <c:pt idx="10">
                  <c:v>0.85947615527308208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B-4429-86A2-D310C6FBAF21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Decorrelation'!$AK$295:$AU$295</c:f>
              <c:numCache>
                <c:formatCode>0.0</c:formatCode>
                <c:ptCount val="11"/>
                <c:pt idx="0">
                  <c:v>9.8123646752792411</c:v>
                </c:pt>
                <c:pt idx="1">
                  <c:v>0.71683011237910244</c:v>
                </c:pt>
                <c:pt idx="2">
                  <c:v>0.69277035431878176</c:v>
                </c:pt>
                <c:pt idx="3">
                  <c:v>21.677142712973726</c:v>
                </c:pt>
                <c:pt idx="4">
                  <c:v>0.60372585431832704</c:v>
                </c:pt>
                <c:pt idx="5">
                  <c:v>28.48219612124667</c:v>
                </c:pt>
                <c:pt idx="6">
                  <c:v>0.54910615637491</c:v>
                </c:pt>
                <c:pt idx="7">
                  <c:v>1.1878058283997233</c:v>
                </c:pt>
                <c:pt idx="8">
                  <c:v>0.43607118585787252</c:v>
                </c:pt>
                <c:pt idx="9">
                  <c:v>12.621471476717854</c:v>
                </c:pt>
                <c:pt idx="10">
                  <c:v>1.1610995992567044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8B-4429-86A2-D310C6FBAF21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Decorrelation'!$AK$294:$AU$294</c:f>
              <c:numCache>
                <c:formatCode>0.0</c:formatCode>
                <c:ptCount val="11"/>
                <c:pt idx="0">
                  <c:v>9.8123646752792411</c:v>
                </c:pt>
                <c:pt idx="1">
                  <c:v>0.71683011237910244</c:v>
                </c:pt>
                <c:pt idx="2">
                  <c:v>0.69277035431878176</c:v>
                </c:pt>
                <c:pt idx="3">
                  <c:v>21.677142712973726</c:v>
                </c:pt>
                <c:pt idx="4">
                  <c:v>0.60372585431832704</c:v>
                </c:pt>
                <c:pt idx="5">
                  <c:v>28.48219612124667</c:v>
                </c:pt>
                <c:pt idx="6">
                  <c:v>0.54910615637491</c:v>
                </c:pt>
                <c:pt idx="7">
                  <c:v>1.1878058283997233</c:v>
                </c:pt>
                <c:pt idx="8">
                  <c:v>0.43607118585787252</c:v>
                </c:pt>
                <c:pt idx="9">
                  <c:v>12.621471476717854</c:v>
                </c:pt>
                <c:pt idx="10">
                  <c:v>1.1610995992567044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8B-4429-86A2-D310C6FBA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Decorrelation'!$M$299:$W$299</c:f>
              <c:numCache>
                <c:formatCode>0.0</c:formatCode>
                <c:ptCount val="11"/>
                <c:pt idx="0">
                  <c:v>7120232.5999999996</c:v>
                </c:pt>
                <c:pt idx="1">
                  <c:v>674831.2</c:v>
                </c:pt>
                <c:pt idx="2">
                  <c:v>674968.6</c:v>
                </c:pt>
                <c:pt idx="3">
                  <c:v>2201876</c:v>
                </c:pt>
                <c:pt idx="4">
                  <c:v>312165.09999999998</c:v>
                </c:pt>
                <c:pt idx="5">
                  <c:v>21814190.399999999</c:v>
                </c:pt>
                <c:pt idx="6">
                  <c:v>176777.9</c:v>
                </c:pt>
                <c:pt idx="7">
                  <c:v>2924101.3</c:v>
                </c:pt>
                <c:pt idx="8">
                  <c:v>2281457.7999999998</c:v>
                </c:pt>
                <c:pt idx="9">
                  <c:v>2010197.8</c:v>
                </c:pt>
                <c:pt idx="10">
                  <c:v>312386.09999999998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D-4826-8FF5-F33B53E5AECB}"/>
            </c:ext>
          </c:extLst>
        </c:ser>
        <c:ser>
          <c:idx val="3"/>
          <c:order val="1"/>
          <c:tx>
            <c:strRef>
              <c:f>'Pure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Decorrelation'!$M$300:$W$300</c:f>
              <c:numCache>
                <c:formatCode>0.0</c:formatCode>
                <c:ptCount val="11"/>
                <c:pt idx="0">
                  <c:v>16982084.700000003</c:v>
                </c:pt>
                <c:pt idx="1">
                  <c:v>2998951</c:v>
                </c:pt>
                <c:pt idx="2">
                  <c:v>2993190.25</c:v>
                </c:pt>
                <c:pt idx="3">
                  <c:v>70867902.099999994</c:v>
                </c:pt>
                <c:pt idx="4">
                  <c:v>1639586.9</c:v>
                </c:pt>
                <c:pt idx="5">
                  <c:v>81629403.25</c:v>
                </c:pt>
                <c:pt idx="6">
                  <c:v>1832195.4</c:v>
                </c:pt>
                <c:pt idx="7">
                  <c:v>7023795.7000000002</c:v>
                </c:pt>
                <c:pt idx="8">
                  <c:v>5122995.2</c:v>
                </c:pt>
                <c:pt idx="9">
                  <c:v>67778684.450000003</c:v>
                </c:pt>
                <c:pt idx="10">
                  <c:v>1410651.6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D-4826-8FF5-F33B53E5AECB}"/>
            </c:ext>
          </c:extLst>
        </c:ser>
        <c:ser>
          <c:idx val="0"/>
          <c:order val="2"/>
          <c:tx>
            <c:strRef>
              <c:f>'Pure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'Pure Decorrelation'!$M$301:$W$301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D-4826-8FF5-F33B53E5A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Decorrelation'!$Y$299:$AI$299</c:f>
              <c:numCache>
                <c:formatCode>0.0</c:formatCode>
                <c:ptCount val="11"/>
                <c:pt idx="0">
                  <c:v>5.8805291992059212</c:v>
                </c:pt>
                <c:pt idx="1">
                  <c:v>1.0007164877373727</c:v>
                </c:pt>
                <c:pt idx="2">
                  <c:v>0.95498851814190833</c:v>
                </c:pt>
                <c:pt idx="3">
                  <c:v>2.7271112059461302</c:v>
                </c:pt>
                <c:pt idx="4">
                  <c:v>0.76574905274610505</c:v>
                </c:pt>
                <c:pt idx="5">
                  <c:v>13.774465875644818</c:v>
                </c:pt>
                <c:pt idx="6">
                  <c:v>0.63155629021348436</c:v>
                </c:pt>
                <c:pt idx="7">
                  <c:v>0.66632434719067546</c:v>
                </c:pt>
                <c:pt idx="8">
                  <c:v>0.88189933985413504</c:v>
                </c:pt>
                <c:pt idx="9">
                  <c:v>3.1548355779872512</c:v>
                </c:pt>
                <c:pt idx="10">
                  <c:v>1.6340261631703474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6-452D-A269-E35013B6F185}"/>
            </c:ext>
          </c:extLst>
        </c:ser>
        <c:ser>
          <c:idx val="3"/>
          <c:order val="1"/>
          <c:tx>
            <c:strRef>
              <c:f>'Pure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Decorrelation'!$Y$300:$AI$300</c:f>
              <c:numCache>
                <c:formatCode>0.0</c:formatCode>
                <c:ptCount val="11"/>
                <c:pt idx="0">
                  <c:v>13.744200151352562</c:v>
                </c:pt>
                <c:pt idx="1">
                  <c:v>2.6323972716258144</c:v>
                </c:pt>
                <c:pt idx="2">
                  <c:v>2.5649097815068673</c:v>
                </c:pt>
                <c:pt idx="3">
                  <c:v>40.627174220001322</c:v>
                </c:pt>
                <c:pt idx="4">
                  <c:v>1.7549830488438602</c:v>
                </c:pt>
                <c:pt idx="5">
                  <c:v>43.189926366848518</c:v>
                </c:pt>
                <c:pt idx="6">
                  <c:v>1.8211240740667565</c:v>
                </c:pt>
                <c:pt idx="7">
                  <c:v>4.0422577895515133</c:v>
                </c:pt>
                <c:pt idx="8">
                  <c:v>3.3215381769870875</c:v>
                </c:pt>
                <c:pt idx="9">
                  <c:v>22.088107375448455</c:v>
                </c:pt>
                <c:pt idx="10">
                  <c:v>3.1257505904155547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36-452D-A269-E35013B6F185}"/>
            </c:ext>
          </c:extLst>
        </c:ser>
        <c:ser>
          <c:idx val="0"/>
          <c:order val="2"/>
          <c:tx>
            <c:strRef>
              <c:f>'Pure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Decorrelation'!$Y$301:$AI$301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36-452D-A269-E35013B6F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Decorrelation'!$AK$299:$AU$299</c:f>
              <c:numCache>
                <c:formatCode>0.0</c:formatCode>
                <c:ptCount val="11"/>
                <c:pt idx="0">
                  <c:v>5.8805291992059212</c:v>
                </c:pt>
                <c:pt idx="1">
                  <c:v>0.42898569924582264</c:v>
                </c:pt>
                <c:pt idx="2">
                  <c:v>0.40676080859266217</c:v>
                </c:pt>
                <c:pt idx="3">
                  <c:v>2.7271112059461302</c:v>
                </c:pt>
                <c:pt idx="4">
                  <c:v>0.38487846734788034</c:v>
                </c:pt>
                <c:pt idx="5">
                  <c:v>13.774465875644818</c:v>
                </c:pt>
                <c:pt idx="6">
                  <c:v>0.33743070860218721</c:v>
                </c:pt>
                <c:pt idx="7">
                  <c:v>0.34277413169329518</c:v>
                </c:pt>
                <c:pt idx="8">
                  <c:v>0.30898285808216314</c:v>
                </c:pt>
                <c:pt idx="9">
                  <c:v>3.1548355779872512</c:v>
                </c:pt>
                <c:pt idx="10">
                  <c:v>0.5735934250493302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8-490C-8C0E-ACF00E9D308B}"/>
            </c:ext>
          </c:extLst>
        </c:ser>
        <c:ser>
          <c:idx val="3"/>
          <c:order val="1"/>
          <c:tx>
            <c:strRef>
              <c:f>'Pure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Decorrelation'!$AK$300:$AU$300</c:f>
              <c:numCache>
                <c:formatCode>0.0</c:formatCode>
                <c:ptCount val="11"/>
                <c:pt idx="0">
                  <c:v>13.744200151352562</c:v>
                </c:pt>
                <c:pt idx="1">
                  <c:v>1.0046745255123823</c:v>
                </c:pt>
                <c:pt idx="2">
                  <c:v>0.97877990004490123</c:v>
                </c:pt>
                <c:pt idx="3">
                  <c:v>40.627174220001322</c:v>
                </c:pt>
                <c:pt idx="4">
                  <c:v>0.82257324128877363</c:v>
                </c:pt>
                <c:pt idx="5">
                  <c:v>43.189926366848518</c:v>
                </c:pt>
                <c:pt idx="6">
                  <c:v>0.76078160414763263</c:v>
                </c:pt>
                <c:pt idx="7">
                  <c:v>2.0328375251061517</c:v>
                </c:pt>
                <c:pt idx="8">
                  <c:v>0.56315951363358185</c:v>
                </c:pt>
                <c:pt idx="9">
                  <c:v>22.088107375448455</c:v>
                </c:pt>
                <c:pt idx="10">
                  <c:v>1.7486057734640783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38-490C-8C0E-ACF00E9D308B}"/>
            </c:ext>
          </c:extLst>
        </c:ser>
        <c:ser>
          <c:idx val="0"/>
          <c:order val="2"/>
          <c:tx>
            <c:strRef>
              <c:f>'Pure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Decorrelation'!$AK$301:$AU$301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38-490C-8C0E-ACF00E9D3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Decorrelation'!$M$320:$W$320</c:f>
              <c:numCache>
                <c:formatCode>0.0</c:formatCode>
                <c:ptCount val="11"/>
                <c:pt idx="0">
                  <c:v>200049.4</c:v>
                </c:pt>
                <c:pt idx="1">
                  <c:v>891256.4</c:v>
                </c:pt>
                <c:pt idx="2">
                  <c:v>891570.2</c:v>
                </c:pt>
                <c:pt idx="3">
                  <c:v>199999.4</c:v>
                </c:pt>
                <c:pt idx="4">
                  <c:v>1476420.2</c:v>
                </c:pt>
                <c:pt idx="5">
                  <c:v>2.4</c:v>
                </c:pt>
                <c:pt idx="6">
                  <c:v>994919.4</c:v>
                </c:pt>
                <c:pt idx="7">
                  <c:v>2919085.8</c:v>
                </c:pt>
                <c:pt idx="8">
                  <c:v>2337225.7999999998</c:v>
                </c:pt>
                <c:pt idx="9">
                  <c:v>275.39999999999998</c:v>
                </c:pt>
                <c:pt idx="10">
                  <c:v>711724.4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4-4AD3-9A85-08F500936649}"/>
            </c:ext>
          </c:extLst>
        </c:ser>
        <c:ser>
          <c:idx val="0"/>
          <c:order val="1"/>
          <c:tx>
            <c:strRef>
              <c:f>'Pure Decorrelation'!$L$319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Decorrelation'!$M$319:$W$319</c:f>
              <c:numCache>
                <c:formatCode>0.0</c:formatCode>
                <c:ptCount val="11"/>
                <c:pt idx="0">
                  <c:v>6533491.7000000002</c:v>
                </c:pt>
                <c:pt idx="1">
                  <c:v>670340.6</c:v>
                </c:pt>
                <c:pt idx="2">
                  <c:v>670535</c:v>
                </c:pt>
                <c:pt idx="3">
                  <c:v>2232255.7999999998</c:v>
                </c:pt>
                <c:pt idx="4">
                  <c:v>311309.2</c:v>
                </c:pt>
                <c:pt idx="5">
                  <c:v>21349713.199999999</c:v>
                </c:pt>
                <c:pt idx="6">
                  <c:v>174079.8</c:v>
                </c:pt>
                <c:pt idx="7">
                  <c:v>2924194.8</c:v>
                </c:pt>
                <c:pt idx="8">
                  <c:v>2284905.1</c:v>
                </c:pt>
                <c:pt idx="9">
                  <c:v>2033017.2</c:v>
                </c:pt>
                <c:pt idx="10">
                  <c:v>316205.59999999998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4-4AD3-9A85-08F500936649}"/>
            </c:ext>
          </c:extLst>
        </c:ser>
        <c:ser>
          <c:idx val="4"/>
          <c:order val="2"/>
          <c:tx>
            <c:strRef>
              <c:f>'Pure Decorrelation'!$L$317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Decorrelation'!$M$317:$W$317</c:f>
              <c:numCache>
                <c:formatCode>0.0</c:formatCode>
                <c:ptCount val="11"/>
                <c:pt idx="0">
                  <c:v>11686655.1</c:v>
                </c:pt>
                <c:pt idx="1">
                  <c:v>1793861.2</c:v>
                </c:pt>
                <c:pt idx="2">
                  <c:v>1788665.9000000001</c:v>
                </c:pt>
                <c:pt idx="3">
                  <c:v>35473328.799999997</c:v>
                </c:pt>
                <c:pt idx="4">
                  <c:v>905987.3</c:v>
                </c:pt>
                <c:pt idx="5">
                  <c:v>49794498.5</c:v>
                </c:pt>
                <c:pt idx="6">
                  <c:v>984367.4</c:v>
                </c:pt>
                <c:pt idx="7">
                  <c:v>4972458.3000000007</c:v>
                </c:pt>
                <c:pt idx="8">
                  <c:v>3700316.8000000003</c:v>
                </c:pt>
                <c:pt idx="9">
                  <c:v>33703378.799999997</c:v>
                </c:pt>
                <c:pt idx="10">
                  <c:v>792087.89999999991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4-4AD3-9A85-08F500936649}"/>
            </c:ext>
          </c:extLst>
        </c:ser>
        <c:ser>
          <c:idx val="2"/>
          <c:order val="3"/>
          <c:tx>
            <c:strRef>
              <c:f>'Pure Decorrelation'!$L$316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Decorrelation'!$M$316:$W$316</c:f>
              <c:numCache>
                <c:formatCode>0.0</c:formatCode>
                <c:ptCount val="11"/>
                <c:pt idx="0">
                  <c:v>11686655.1</c:v>
                </c:pt>
                <c:pt idx="1">
                  <c:v>1793861.2</c:v>
                </c:pt>
                <c:pt idx="2">
                  <c:v>1788665.9000000001</c:v>
                </c:pt>
                <c:pt idx="3">
                  <c:v>35473328.799999997</c:v>
                </c:pt>
                <c:pt idx="4">
                  <c:v>905987.3</c:v>
                </c:pt>
                <c:pt idx="5">
                  <c:v>49794498.5</c:v>
                </c:pt>
                <c:pt idx="6">
                  <c:v>984367.4</c:v>
                </c:pt>
                <c:pt idx="7">
                  <c:v>4972458.3000000007</c:v>
                </c:pt>
                <c:pt idx="8">
                  <c:v>3700316.8000000003</c:v>
                </c:pt>
                <c:pt idx="9">
                  <c:v>33703378.799999997</c:v>
                </c:pt>
                <c:pt idx="10">
                  <c:v>792087.89999999991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B4-4AD3-9A85-08F500936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Decorrelation'!$X$320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Decorrelation'!$Y$320:$AI$320</c:f>
              <c:numCache>
                <c:formatCode>0.0</c:formatCode>
                <c:ptCount val="11"/>
                <c:pt idx="0">
                  <c:v>0.3287163360917475</c:v>
                </c:pt>
                <c:pt idx="1">
                  <c:v>1.5107365231495349</c:v>
                </c:pt>
                <c:pt idx="2">
                  <c:v>1.4870903425151485</c:v>
                </c:pt>
                <c:pt idx="3">
                  <c:v>0.47675479639729024</c:v>
                </c:pt>
                <c:pt idx="4">
                  <c:v>2.1657061205012722</c:v>
                </c:pt>
                <c:pt idx="5">
                  <c:v>9.1702064598211994E-2</c:v>
                </c:pt>
                <c:pt idx="6">
                  <c:v>1.40862739791628</c:v>
                </c:pt>
                <c:pt idx="7">
                  <c:v>0.62254684070940125</c:v>
                </c:pt>
                <c:pt idx="8">
                  <c:v>0.86167088910588063</c:v>
                </c:pt>
                <c:pt idx="9">
                  <c:v>6.3235495996195306E-3</c:v>
                </c:pt>
                <c:pt idx="10">
                  <c:v>2.748921888420591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9-4656-A8E0-8AA6BE44C276}"/>
            </c:ext>
          </c:extLst>
        </c:ser>
        <c:ser>
          <c:idx val="0"/>
          <c:order val="1"/>
          <c:tx>
            <c:strRef>
              <c:f>'Pure Decorrelation'!$X$319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Decorrelation'!$Y$319:$AI$319</c:f>
              <c:numCache>
                <c:formatCode>0.0</c:formatCode>
                <c:ptCount val="11"/>
                <c:pt idx="0">
                  <c:v>4.9269410891924057</c:v>
                </c:pt>
                <c:pt idx="1">
                  <c:v>1.0115404631302227</c:v>
                </c:pt>
                <c:pt idx="2">
                  <c:v>0.95402896036976048</c:v>
                </c:pt>
                <c:pt idx="3">
                  <c:v>3.013639099401189</c:v>
                </c:pt>
                <c:pt idx="4">
                  <c:v>0.80162853179499505</c:v>
                </c:pt>
                <c:pt idx="5">
                  <c:v>13.539845528098525</c:v>
                </c:pt>
                <c:pt idx="6">
                  <c:v>0.59565033591352412</c:v>
                </c:pt>
                <c:pt idx="7">
                  <c:v>0.64369596919859762</c:v>
                </c:pt>
                <c:pt idx="8">
                  <c:v>0.8678732022526674</c:v>
                </c:pt>
                <c:pt idx="9">
                  <c:v>3.2462743399839384</c:v>
                </c:pt>
                <c:pt idx="10">
                  <c:v>1.6250121716526333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59-4656-A8E0-8AA6BE44C276}"/>
            </c:ext>
          </c:extLst>
        </c:ser>
        <c:ser>
          <c:idx val="4"/>
          <c:order val="2"/>
          <c:tx>
            <c:strRef>
              <c:f>'Pure Decorrelation'!$X$317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Decorrelation'!$Y$317:$AI$317</c:f>
              <c:numCache>
                <c:formatCode>0.0</c:formatCode>
                <c:ptCount val="11"/>
                <c:pt idx="0">
                  <c:v>9.2619551658921431</c:v>
                </c:pt>
                <c:pt idx="1">
                  <c:v>1.8549351014604327</c:v>
                </c:pt>
                <c:pt idx="2">
                  <c:v>1.7723391196108418</c:v>
                </c:pt>
                <c:pt idx="3">
                  <c:v>14.756662997201786</c:v>
                </c:pt>
                <c:pt idx="4">
                  <c:v>1.1891410983953392</c:v>
                </c:pt>
                <c:pt idx="5">
                  <c:v>28.222255236090859</c:v>
                </c:pt>
                <c:pt idx="6">
                  <c:v>1.2172182251175401</c:v>
                </c:pt>
                <c:pt idx="7">
                  <c:v>2.3929065000964336</c:v>
                </c:pt>
                <c:pt idx="8">
                  <c:v>2.1565962754306378</c:v>
                </c:pt>
                <c:pt idx="9">
                  <c:v>11.246995214879281</c:v>
                </c:pt>
                <c:pt idx="10">
                  <c:v>2.3192197074997241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59-4656-A8E0-8AA6BE44C276}"/>
            </c:ext>
          </c:extLst>
        </c:ser>
        <c:ser>
          <c:idx val="2"/>
          <c:order val="3"/>
          <c:tx>
            <c:strRef>
              <c:f>'Pure Decorrelation'!$X$316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Decorrelation'!$Y$316:$AI$316</c:f>
              <c:numCache>
                <c:formatCode>0.0</c:formatCode>
                <c:ptCount val="11"/>
                <c:pt idx="0">
                  <c:v>9.2619551658921431</c:v>
                </c:pt>
                <c:pt idx="1">
                  <c:v>1.8549351014604327</c:v>
                </c:pt>
                <c:pt idx="2">
                  <c:v>1.7723391196108418</c:v>
                </c:pt>
                <c:pt idx="3">
                  <c:v>14.756662997201786</c:v>
                </c:pt>
                <c:pt idx="4">
                  <c:v>1.1891410983953392</c:v>
                </c:pt>
                <c:pt idx="5">
                  <c:v>28.222255236090859</c:v>
                </c:pt>
                <c:pt idx="6">
                  <c:v>1.2172182251175401</c:v>
                </c:pt>
                <c:pt idx="7">
                  <c:v>2.3929065000964336</c:v>
                </c:pt>
                <c:pt idx="8">
                  <c:v>2.1565962754306378</c:v>
                </c:pt>
                <c:pt idx="9">
                  <c:v>11.246995214879281</c:v>
                </c:pt>
                <c:pt idx="10">
                  <c:v>2.3192197074997241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59-4656-A8E0-8AA6BE44C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Decorrelation'!$AJ$320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Decorrelation'!$AK$320:$AU$320</c:f>
              <c:numCache>
                <c:formatCode>0.0</c:formatCode>
                <c:ptCount val="11"/>
                <c:pt idx="0">
                  <c:v>0.3287163360917475</c:v>
                </c:pt>
                <c:pt idx="1">
                  <c:v>0.5169386777910403</c:v>
                </c:pt>
                <c:pt idx="2">
                  <c:v>0.50013082769582984</c:v>
                </c:pt>
                <c:pt idx="3">
                  <c:v>0.47675479639729024</c:v>
                </c:pt>
                <c:pt idx="4">
                  <c:v>0.81920848849986216</c:v>
                </c:pt>
                <c:pt idx="5">
                  <c:v>9.1702064598211994E-2</c:v>
                </c:pt>
                <c:pt idx="6">
                  <c:v>0.50364856040105233</c:v>
                </c:pt>
                <c:pt idx="7">
                  <c:v>0.31827412850107062</c:v>
                </c:pt>
                <c:pt idx="8">
                  <c:v>0.31625091380556108</c:v>
                </c:pt>
                <c:pt idx="9">
                  <c:v>6.3235495996195306E-3</c:v>
                </c:pt>
                <c:pt idx="10">
                  <c:v>1.6221557009033853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F-48D2-B9E3-5D97DAC09BED}"/>
            </c:ext>
          </c:extLst>
        </c:ser>
        <c:ser>
          <c:idx val="0"/>
          <c:order val="1"/>
          <c:tx>
            <c:strRef>
              <c:f>'Pure Decorrelation'!$AJ$319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Decorrelation'!$AK$319:$AU$319</c:f>
              <c:numCache>
                <c:formatCode>0.0</c:formatCode>
                <c:ptCount val="11"/>
                <c:pt idx="0">
                  <c:v>4.9269410891924057</c:v>
                </c:pt>
                <c:pt idx="1">
                  <c:v>0.4425108784053009</c:v>
                </c:pt>
                <c:pt idx="2">
                  <c:v>0.41292748527484946</c:v>
                </c:pt>
                <c:pt idx="3">
                  <c:v>3.013639099401189</c:v>
                </c:pt>
                <c:pt idx="4">
                  <c:v>0.39928922800463618</c:v>
                </c:pt>
                <c:pt idx="5">
                  <c:v>13.539845528098525</c:v>
                </c:pt>
                <c:pt idx="6">
                  <c:v>0.32687446760828609</c:v>
                </c:pt>
                <c:pt idx="7">
                  <c:v>0.32583881400059905</c:v>
                </c:pt>
                <c:pt idx="8">
                  <c:v>0.30902758841402833</c:v>
                </c:pt>
                <c:pt idx="9">
                  <c:v>3.2462743399839384</c:v>
                </c:pt>
                <c:pt idx="10">
                  <c:v>0.57049584280466659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8F-48D2-B9E3-5D97DAC09BED}"/>
            </c:ext>
          </c:extLst>
        </c:ser>
        <c:ser>
          <c:idx val="4"/>
          <c:order val="2"/>
          <c:tx>
            <c:strRef>
              <c:f>'Pure Decorrelation'!$AJ$317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Decorrelation'!$AK$317:$AU$317</c:f>
              <c:numCache>
                <c:formatCode>0.0</c:formatCode>
                <c:ptCount val="11"/>
                <c:pt idx="0">
                  <c:v>9.2619551658921431</c:v>
                </c:pt>
                <c:pt idx="1">
                  <c:v>0.74373635679366989</c:v>
                </c:pt>
                <c:pt idx="2">
                  <c:v>0.70439649309264496</c:v>
                </c:pt>
                <c:pt idx="3">
                  <c:v>14.756662997201786</c:v>
                </c:pt>
                <c:pt idx="4">
                  <c:v>0.52531647949654148</c:v>
                </c:pt>
                <c:pt idx="5">
                  <c:v>28.222255236090859</c:v>
                </c:pt>
                <c:pt idx="6">
                  <c:v>0.54943676220136695</c:v>
                </c:pt>
                <c:pt idx="7">
                  <c:v>1.2058415141014849</c:v>
                </c:pt>
                <c:pt idx="8">
                  <c:v>0.44824837850756016</c:v>
                </c:pt>
                <c:pt idx="9">
                  <c:v>11.246995214879281</c:v>
                </c:pt>
                <c:pt idx="10">
                  <c:v>1.1264499472104943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8F-48D2-B9E3-5D97DAC09BED}"/>
            </c:ext>
          </c:extLst>
        </c:ser>
        <c:ser>
          <c:idx val="2"/>
          <c:order val="3"/>
          <c:tx>
            <c:strRef>
              <c:f>'Pure Decorrelation'!$AJ$316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Decorrelation'!$AK$316:$AU$316</c:f>
              <c:numCache>
                <c:formatCode>0.0</c:formatCode>
                <c:ptCount val="11"/>
                <c:pt idx="0">
                  <c:v>9.2619551658921431</c:v>
                </c:pt>
                <c:pt idx="1">
                  <c:v>0.74373635679366989</c:v>
                </c:pt>
                <c:pt idx="2">
                  <c:v>0.70439649309264496</c:v>
                </c:pt>
                <c:pt idx="3">
                  <c:v>14.756662997201786</c:v>
                </c:pt>
                <c:pt idx="4">
                  <c:v>0.52531647949654148</c:v>
                </c:pt>
                <c:pt idx="5">
                  <c:v>28.222255236090859</c:v>
                </c:pt>
                <c:pt idx="6">
                  <c:v>0.54943676220136695</c:v>
                </c:pt>
                <c:pt idx="7">
                  <c:v>1.2058415141014849</c:v>
                </c:pt>
                <c:pt idx="8">
                  <c:v>0.44824837850756016</c:v>
                </c:pt>
                <c:pt idx="9">
                  <c:v>11.246995214879281</c:v>
                </c:pt>
                <c:pt idx="10">
                  <c:v>1.1264499472104943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8F-48D2-B9E3-5D97DAC09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Decorrelation'!$M$321:$W$321</c:f>
              <c:numCache>
                <c:formatCode>0.0</c:formatCode>
                <c:ptCount val="11"/>
                <c:pt idx="0">
                  <c:v>7120232.5999999996</c:v>
                </c:pt>
                <c:pt idx="1">
                  <c:v>674831.2</c:v>
                </c:pt>
                <c:pt idx="2">
                  <c:v>674968.6</c:v>
                </c:pt>
                <c:pt idx="3">
                  <c:v>2201876</c:v>
                </c:pt>
                <c:pt idx="4">
                  <c:v>312165.09999999998</c:v>
                </c:pt>
                <c:pt idx="5">
                  <c:v>21814190.399999999</c:v>
                </c:pt>
                <c:pt idx="6">
                  <c:v>176777.9</c:v>
                </c:pt>
                <c:pt idx="7">
                  <c:v>2924101.3</c:v>
                </c:pt>
                <c:pt idx="8">
                  <c:v>2281457.7999999998</c:v>
                </c:pt>
                <c:pt idx="9">
                  <c:v>2010197.8</c:v>
                </c:pt>
                <c:pt idx="10">
                  <c:v>312386.09999999998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1-4294-A17E-25F4E29FC1EB}"/>
            </c:ext>
          </c:extLst>
        </c:ser>
        <c:ser>
          <c:idx val="3"/>
          <c:order val="1"/>
          <c:tx>
            <c:strRef>
              <c:f>'Pure Decorrelation'!$L$322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Decorrelation'!$M$322:$W$322</c:f>
              <c:numCache>
                <c:formatCode>0.0</c:formatCode>
                <c:ptCount val="11"/>
                <c:pt idx="0">
                  <c:v>17074219</c:v>
                </c:pt>
                <c:pt idx="1">
                  <c:v>2972879.7</c:v>
                </c:pt>
                <c:pt idx="2">
                  <c:v>2966794</c:v>
                </c:pt>
                <c:pt idx="3">
                  <c:v>71232758.599999994</c:v>
                </c:pt>
                <c:pt idx="4">
                  <c:v>1658108.9</c:v>
                </c:pt>
                <c:pt idx="5">
                  <c:v>82864403</c:v>
                </c:pt>
                <c:pt idx="6">
                  <c:v>1838216.2</c:v>
                </c:pt>
                <c:pt idx="7">
                  <c:v>7023718.7000000002</c:v>
                </c:pt>
                <c:pt idx="8">
                  <c:v>5120099.5</c:v>
                </c:pt>
                <c:pt idx="9">
                  <c:v>68255041.300000012</c:v>
                </c:pt>
                <c:pt idx="10">
                  <c:v>1433269.2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1-4294-A17E-25F4E29FC1EB}"/>
            </c:ext>
          </c:extLst>
        </c:ser>
        <c:ser>
          <c:idx val="0"/>
          <c:order val="2"/>
          <c:tx>
            <c:strRef>
              <c:f>'Pure Decorrelation'!$L$323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01-4294-A17E-25F4E29FC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Decorrelation'!$Y$321:$AI$321</c:f>
              <c:numCache>
                <c:formatCode>0.0</c:formatCode>
                <c:ptCount val="11"/>
                <c:pt idx="0">
                  <c:v>5.8805291992059212</c:v>
                </c:pt>
                <c:pt idx="1">
                  <c:v>1.0007164877373727</c:v>
                </c:pt>
                <c:pt idx="2">
                  <c:v>0.95498851814190833</c:v>
                </c:pt>
                <c:pt idx="3">
                  <c:v>2.7271112059461302</c:v>
                </c:pt>
                <c:pt idx="4">
                  <c:v>0.76574905274610505</c:v>
                </c:pt>
                <c:pt idx="5">
                  <c:v>13.774465875644818</c:v>
                </c:pt>
                <c:pt idx="6">
                  <c:v>0.63155629021348436</c:v>
                </c:pt>
                <c:pt idx="7">
                  <c:v>0.66632434719067546</c:v>
                </c:pt>
                <c:pt idx="8">
                  <c:v>0.88189933985413504</c:v>
                </c:pt>
                <c:pt idx="9">
                  <c:v>3.1548355779872512</c:v>
                </c:pt>
                <c:pt idx="10">
                  <c:v>1.6340261631703474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4-41CE-9559-4EE397EEA324}"/>
            </c:ext>
          </c:extLst>
        </c:ser>
        <c:ser>
          <c:idx val="3"/>
          <c:order val="1"/>
          <c:tx>
            <c:strRef>
              <c:f>'Pure Decorrelation'!$X$322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Decorrelation'!$Y$322:$AI$322</c:f>
              <c:numCache>
                <c:formatCode>0.0</c:formatCode>
                <c:ptCount val="11"/>
                <c:pt idx="0">
                  <c:v>14.063870613207111</c:v>
                </c:pt>
                <c:pt idx="1">
                  <c:v>2.4846237341407686</c:v>
                </c:pt>
                <c:pt idx="2">
                  <c:v>2.4729665326012764</c:v>
                </c:pt>
                <c:pt idx="3">
                  <c:v>40.42176802870236</c:v>
                </c:pt>
                <c:pt idx="4">
                  <c:v>1.7323460548068395</c:v>
                </c:pt>
                <c:pt idx="5">
                  <c:v>43.782439104700458</c:v>
                </c:pt>
                <c:pt idx="6">
                  <c:v>1.82947816203814</c:v>
                </c:pt>
                <c:pt idx="7">
                  <c:v>4.0378636982233731</c:v>
                </c:pt>
                <c:pt idx="8">
                  <c:v>3.3227357498952186</c:v>
                </c:pt>
                <c:pt idx="9">
                  <c:v>22.031923764507518</c:v>
                </c:pt>
                <c:pt idx="10">
                  <c:v>3.1438992477313148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F4-41CE-9559-4EE397EEA324}"/>
            </c:ext>
          </c:extLst>
        </c:ser>
        <c:ser>
          <c:idx val="0"/>
          <c:order val="2"/>
          <c:tx>
            <c:strRef>
              <c:f>'Pure Decorrelation'!$X$323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F4-41CE-9559-4EE397EEA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Decorrelation'!$AK$321:$AU$321</c:f>
              <c:numCache>
                <c:formatCode>0.0</c:formatCode>
                <c:ptCount val="11"/>
                <c:pt idx="0">
                  <c:v>5.8805291992059212</c:v>
                </c:pt>
                <c:pt idx="1">
                  <c:v>0.42898569924582264</c:v>
                </c:pt>
                <c:pt idx="2">
                  <c:v>0.40676080859266217</c:v>
                </c:pt>
                <c:pt idx="3">
                  <c:v>2.7271112059461302</c:v>
                </c:pt>
                <c:pt idx="4">
                  <c:v>0.38487846734788034</c:v>
                </c:pt>
                <c:pt idx="5">
                  <c:v>13.774465875644818</c:v>
                </c:pt>
                <c:pt idx="6">
                  <c:v>0.33743070860218721</c:v>
                </c:pt>
                <c:pt idx="7">
                  <c:v>0.34277413169329518</c:v>
                </c:pt>
                <c:pt idx="8">
                  <c:v>0.30898285808216314</c:v>
                </c:pt>
                <c:pt idx="9">
                  <c:v>3.1548355779872512</c:v>
                </c:pt>
                <c:pt idx="10">
                  <c:v>0.5735934250493302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5-46C6-A217-61651CE19EE2}"/>
            </c:ext>
          </c:extLst>
        </c:ser>
        <c:ser>
          <c:idx val="3"/>
          <c:order val="1"/>
          <c:tx>
            <c:strRef>
              <c:f>'Pure Decorrelation'!$AJ$322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Decorrelation'!$AK$322:$AU$322</c:f>
              <c:numCache>
                <c:formatCode>0.0</c:formatCode>
                <c:ptCount val="11"/>
                <c:pt idx="0">
                  <c:v>14.063870613207111</c:v>
                </c:pt>
                <c:pt idx="1">
                  <c:v>0.9475692999141756</c:v>
                </c:pt>
                <c:pt idx="2">
                  <c:v>0.94221995089901611</c:v>
                </c:pt>
                <c:pt idx="3">
                  <c:v>40.42176802870236</c:v>
                </c:pt>
                <c:pt idx="4">
                  <c:v>0.8256060068903025</c:v>
                </c:pt>
                <c:pt idx="5">
                  <c:v>43.782439104700458</c:v>
                </c:pt>
                <c:pt idx="6">
                  <c:v>0.74788934110547411</c:v>
                </c:pt>
                <c:pt idx="7">
                  <c:v>2.0314721569186074</c:v>
                </c:pt>
                <c:pt idx="8">
                  <c:v>0.56309447019011716</c:v>
                </c:pt>
                <c:pt idx="9">
                  <c:v>22.031923764507518</c:v>
                </c:pt>
                <c:pt idx="10">
                  <c:v>1.7593437012110376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5-46C6-A217-61651CE19EE2}"/>
            </c:ext>
          </c:extLst>
        </c:ser>
        <c:ser>
          <c:idx val="0"/>
          <c:order val="2"/>
          <c:tx>
            <c:strRef>
              <c:f>'Pure Decorrelation'!$AJ$323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95-46C6-A217-61651CE19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5.xml"/><Relationship Id="rId18" Type="http://schemas.openxmlformats.org/officeDocument/2006/relationships/chart" Target="../charts/chart20.xml"/><Relationship Id="rId26" Type="http://schemas.openxmlformats.org/officeDocument/2006/relationships/chart" Target="../charts/chart28.xml"/><Relationship Id="rId3" Type="http://schemas.openxmlformats.org/officeDocument/2006/relationships/chart" Target="../charts/chart5.xml"/><Relationship Id="rId21" Type="http://schemas.openxmlformats.org/officeDocument/2006/relationships/chart" Target="../charts/chart23.xml"/><Relationship Id="rId34" Type="http://schemas.openxmlformats.org/officeDocument/2006/relationships/chart" Target="../charts/chart36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5" Type="http://schemas.openxmlformats.org/officeDocument/2006/relationships/chart" Target="../charts/chart27.xml"/><Relationship Id="rId33" Type="http://schemas.openxmlformats.org/officeDocument/2006/relationships/chart" Target="../charts/chart35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20" Type="http://schemas.openxmlformats.org/officeDocument/2006/relationships/chart" Target="../charts/chart22.xml"/><Relationship Id="rId29" Type="http://schemas.openxmlformats.org/officeDocument/2006/relationships/chart" Target="../charts/chart31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24" Type="http://schemas.openxmlformats.org/officeDocument/2006/relationships/chart" Target="../charts/chart26.xml"/><Relationship Id="rId32" Type="http://schemas.openxmlformats.org/officeDocument/2006/relationships/chart" Target="../charts/chart34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23" Type="http://schemas.openxmlformats.org/officeDocument/2006/relationships/chart" Target="../charts/chart25.xml"/><Relationship Id="rId28" Type="http://schemas.openxmlformats.org/officeDocument/2006/relationships/chart" Target="../charts/chart30.xml"/><Relationship Id="rId36" Type="http://schemas.openxmlformats.org/officeDocument/2006/relationships/chart" Target="../charts/chart38.xml"/><Relationship Id="rId10" Type="http://schemas.openxmlformats.org/officeDocument/2006/relationships/chart" Target="../charts/chart12.xml"/><Relationship Id="rId19" Type="http://schemas.openxmlformats.org/officeDocument/2006/relationships/chart" Target="../charts/chart21.xml"/><Relationship Id="rId31" Type="http://schemas.openxmlformats.org/officeDocument/2006/relationships/chart" Target="../charts/chart33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Relationship Id="rId22" Type="http://schemas.openxmlformats.org/officeDocument/2006/relationships/chart" Target="../charts/chart24.xml"/><Relationship Id="rId27" Type="http://schemas.openxmlformats.org/officeDocument/2006/relationships/chart" Target="../charts/chart29.xml"/><Relationship Id="rId30" Type="http://schemas.openxmlformats.org/officeDocument/2006/relationships/chart" Target="../charts/chart32.xml"/><Relationship Id="rId35" Type="http://schemas.openxmlformats.org/officeDocument/2006/relationships/chart" Target="../charts/chart37.xml"/><Relationship Id="rId8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51.xml"/><Relationship Id="rId18" Type="http://schemas.openxmlformats.org/officeDocument/2006/relationships/chart" Target="../charts/chart56.xml"/><Relationship Id="rId26" Type="http://schemas.openxmlformats.org/officeDocument/2006/relationships/chart" Target="../charts/chart64.xml"/><Relationship Id="rId3" Type="http://schemas.openxmlformats.org/officeDocument/2006/relationships/chart" Target="../charts/chart41.xml"/><Relationship Id="rId21" Type="http://schemas.openxmlformats.org/officeDocument/2006/relationships/chart" Target="../charts/chart59.xml"/><Relationship Id="rId34" Type="http://schemas.openxmlformats.org/officeDocument/2006/relationships/chart" Target="../charts/chart72.xml"/><Relationship Id="rId7" Type="http://schemas.openxmlformats.org/officeDocument/2006/relationships/chart" Target="../charts/chart45.xml"/><Relationship Id="rId12" Type="http://schemas.openxmlformats.org/officeDocument/2006/relationships/chart" Target="../charts/chart50.xml"/><Relationship Id="rId17" Type="http://schemas.openxmlformats.org/officeDocument/2006/relationships/chart" Target="../charts/chart55.xml"/><Relationship Id="rId25" Type="http://schemas.openxmlformats.org/officeDocument/2006/relationships/chart" Target="../charts/chart63.xml"/><Relationship Id="rId33" Type="http://schemas.openxmlformats.org/officeDocument/2006/relationships/chart" Target="../charts/chart71.xml"/><Relationship Id="rId2" Type="http://schemas.openxmlformats.org/officeDocument/2006/relationships/chart" Target="../charts/chart40.xml"/><Relationship Id="rId16" Type="http://schemas.openxmlformats.org/officeDocument/2006/relationships/chart" Target="../charts/chart54.xml"/><Relationship Id="rId20" Type="http://schemas.openxmlformats.org/officeDocument/2006/relationships/chart" Target="../charts/chart58.xml"/><Relationship Id="rId29" Type="http://schemas.openxmlformats.org/officeDocument/2006/relationships/chart" Target="../charts/chart67.xml"/><Relationship Id="rId1" Type="http://schemas.openxmlformats.org/officeDocument/2006/relationships/chart" Target="../charts/chart39.xml"/><Relationship Id="rId6" Type="http://schemas.openxmlformats.org/officeDocument/2006/relationships/chart" Target="../charts/chart44.xml"/><Relationship Id="rId11" Type="http://schemas.openxmlformats.org/officeDocument/2006/relationships/chart" Target="../charts/chart49.xml"/><Relationship Id="rId24" Type="http://schemas.openxmlformats.org/officeDocument/2006/relationships/chart" Target="../charts/chart62.xml"/><Relationship Id="rId32" Type="http://schemas.openxmlformats.org/officeDocument/2006/relationships/chart" Target="../charts/chart70.xml"/><Relationship Id="rId5" Type="http://schemas.openxmlformats.org/officeDocument/2006/relationships/chart" Target="../charts/chart43.xml"/><Relationship Id="rId15" Type="http://schemas.openxmlformats.org/officeDocument/2006/relationships/chart" Target="../charts/chart53.xml"/><Relationship Id="rId23" Type="http://schemas.openxmlformats.org/officeDocument/2006/relationships/chart" Target="../charts/chart61.xml"/><Relationship Id="rId28" Type="http://schemas.openxmlformats.org/officeDocument/2006/relationships/chart" Target="../charts/chart66.xml"/><Relationship Id="rId36" Type="http://schemas.openxmlformats.org/officeDocument/2006/relationships/chart" Target="../charts/chart74.xml"/><Relationship Id="rId10" Type="http://schemas.openxmlformats.org/officeDocument/2006/relationships/chart" Target="../charts/chart48.xml"/><Relationship Id="rId19" Type="http://schemas.openxmlformats.org/officeDocument/2006/relationships/chart" Target="../charts/chart57.xml"/><Relationship Id="rId31" Type="http://schemas.openxmlformats.org/officeDocument/2006/relationships/chart" Target="../charts/chart69.xml"/><Relationship Id="rId4" Type="http://schemas.openxmlformats.org/officeDocument/2006/relationships/chart" Target="../charts/chart42.xml"/><Relationship Id="rId9" Type="http://schemas.openxmlformats.org/officeDocument/2006/relationships/chart" Target="../charts/chart47.xml"/><Relationship Id="rId14" Type="http://schemas.openxmlformats.org/officeDocument/2006/relationships/chart" Target="../charts/chart52.xml"/><Relationship Id="rId22" Type="http://schemas.openxmlformats.org/officeDocument/2006/relationships/chart" Target="../charts/chart60.xml"/><Relationship Id="rId27" Type="http://schemas.openxmlformats.org/officeDocument/2006/relationships/chart" Target="../charts/chart65.xml"/><Relationship Id="rId30" Type="http://schemas.openxmlformats.org/officeDocument/2006/relationships/chart" Target="../charts/chart68.xml"/><Relationship Id="rId35" Type="http://schemas.openxmlformats.org/officeDocument/2006/relationships/chart" Target="../charts/chart73.xml"/><Relationship Id="rId8" Type="http://schemas.openxmlformats.org/officeDocument/2006/relationships/chart" Target="../charts/chart46.xml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87.xml"/><Relationship Id="rId18" Type="http://schemas.openxmlformats.org/officeDocument/2006/relationships/chart" Target="../charts/chart92.xml"/><Relationship Id="rId26" Type="http://schemas.openxmlformats.org/officeDocument/2006/relationships/chart" Target="../charts/chart100.xml"/><Relationship Id="rId3" Type="http://schemas.openxmlformats.org/officeDocument/2006/relationships/chart" Target="../charts/chart77.xml"/><Relationship Id="rId21" Type="http://schemas.openxmlformats.org/officeDocument/2006/relationships/chart" Target="../charts/chart95.xml"/><Relationship Id="rId34" Type="http://schemas.openxmlformats.org/officeDocument/2006/relationships/chart" Target="../charts/chart108.xml"/><Relationship Id="rId7" Type="http://schemas.openxmlformats.org/officeDocument/2006/relationships/chart" Target="../charts/chart81.xml"/><Relationship Id="rId12" Type="http://schemas.openxmlformats.org/officeDocument/2006/relationships/chart" Target="../charts/chart86.xml"/><Relationship Id="rId17" Type="http://schemas.openxmlformats.org/officeDocument/2006/relationships/chart" Target="../charts/chart91.xml"/><Relationship Id="rId25" Type="http://schemas.openxmlformats.org/officeDocument/2006/relationships/chart" Target="../charts/chart99.xml"/><Relationship Id="rId33" Type="http://schemas.openxmlformats.org/officeDocument/2006/relationships/chart" Target="../charts/chart107.xml"/><Relationship Id="rId2" Type="http://schemas.openxmlformats.org/officeDocument/2006/relationships/chart" Target="../charts/chart76.xml"/><Relationship Id="rId16" Type="http://schemas.openxmlformats.org/officeDocument/2006/relationships/chart" Target="../charts/chart90.xml"/><Relationship Id="rId20" Type="http://schemas.openxmlformats.org/officeDocument/2006/relationships/chart" Target="../charts/chart94.xml"/><Relationship Id="rId29" Type="http://schemas.openxmlformats.org/officeDocument/2006/relationships/chart" Target="../charts/chart103.xml"/><Relationship Id="rId1" Type="http://schemas.openxmlformats.org/officeDocument/2006/relationships/chart" Target="../charts/chart75.xml"/><Relationship Id="rId6" Type="http://schemas.openxmlformats.org/officeDocument/2006/relationships/chart" Target="../charts/chart80.xml"/><Relationship Id="rId11" Type="http://schemas.openxmlformats.org/officeDocument/2006/relationships/chart" Target="../charts/chart85.xml"/><Relationship Id="rId24" Type="http://schemas.openxmlformats.org/officeDocument/2006/relationships/chart" Target="../charts/chart98.xml"/><Relationship Id="rId32" Type="http://schemas.openxmlformats.org/officeDocument/2006/relationships/chart" Target="../charts/chart106.xml"/><Relationship Id="rId5" Type="http://schemas.openxmlformats.org/officeDocument/2006/relationships/chart" Target="../charts/chart79.xml"/><Relationship Id="rId15" Type="http://schemas.openxmlformats.org/officeDocument/2006/relationships/chart" Target="../charts/chart89.xml"/><Relationship Id="rId23" Type="http://schemas.openxmlformats.org/officeDocument/2006/relationships/chart" Target="../charts/chart97.xml"/><Relationship Id="rId28" Type="http://schemas.openxmlformats.org/officeDocument/2006/relationships/chart" Target="../charts/chart102.xml"/><Relationship Id="rId36" Type="http://schemas.openxmlformats.org/officeDocument/2006/relationships/chart" Target="../charts/chart110.xml"/><Relationship Id="rId10" Type="http://schemas.openxmlformats.org/officeDocument/2006/relationships/chart" Target="../charts/chart84.xml"/><Relationship Id="rId19" Type="http://schemas.openxmlformats.org/officeDocument/2006/relationships/chart" Target="../charts/chart93.xml"/><Relationship Id="rId31" Type="http://schemas.openxmlformats.org/officeDocument/2006/relationships/chart" Target="../charts/chart105.xml"/><Relationship Id="rId4" Type="http://schemas.openxmlformats.org/officeDocument/2006/relationships/chart" Target="../charts/chart78.xml"/><Relationship Id="rId9" Type="http://schemas.openxmlformats.org/officeDocument/2006/relationships/chart" Target="../charts/chart83.xml"/><Relationship Id="rId14" Type="http://schemas.openxmlformats.org/officeDocument/2006/relationships/chart" Target="../charts/chart88.xml"/><Relationship Id="rId22" Type="http://schemas.openxmlformats.org/officeDocument/2006/relationships/chart" Target="../charts/chart96.xml"/><Relationship Id="rId27" Type="http://schemas.openxmlformats.org/officeDocument/2006/relationships/chart" Target="../charts/chart101.xml"/><Relationship Id="rId30" Type="http://schemas.openxmlformats.org/officeDocument/2006/relationships/chart" Target="../charts/chart104.xml"/><Relationship Id="rId35" Type="http://schemas.openxmlformats.org/officeDocument/2006/relationships/chart" Target="../charts/chart109.xml"/><Relationship Id="rId8" Type="http://schemas.openxmlformats.org/officeDocument/2006/relationships/chart" Target="../charts/chart82.xml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23.xml"/><Relationship Id="rId18" Type="http://schemas.openxmlformats.org/officeDocument/2006/relationships/chart" Target="../charts/chart128.xml"/><Relationship Id="rId26" Type="http://schemas.openxmlformats.org/officeDocument/2006/relationships/chart" Target="../charts/chart136.xml"/><Relationship Id="rId3" Type="http://schemas.openxmlformats.org/officeDocument/2006/relationships/chart" Target="../charts/chart113.xml"/><Relationship Id="rId21" Type="http://schemas.openxmlformats.org/officeDocument/2006/relationships/chart" Target="../charts/chart131.xml"/><Relationship Id="rId34" Type="http://schemas.openxmlformats.org/officeDocument/2006/relationships/chart" Target="../charts/chart144.xml"/><Relationship Id="rId7" Type="http://schemas.openxmlformats.org/officeDocument/2006/relationships/chart" Target="../charts/chart117.xml"/><Relationship Id="rId12" Type="http://schemas.openxmlformats.org/officeDocument/2006/relationships/chart" Target="../charts/chart122.xml"/><Relationship Id="rId17" Type="http://schemas.openxmlformats.org/officeDocument/2006/relationships/chart" Target="../charts/chart127.xml"/><Relationship Id="rId25" Type="http://schemas.openxmlformats.org/officeDocument/2006/relationships/chart" Target="../charts/chart135.xml"/><Relationship Id="rId33" Type="http://schemas.openxmlformats.org/officeDocument/2006/relationships/chart" Target="../charts/chart143.xml"/><Relationship Id="rId2" Type="http://schemas.openxmlformats.org/officeDocument/2006/relationships/chart" Target="../charts/chart112.xml"/><Relationship Id="rId16" Type="http://schemas.openxmlformats.org/officeDocument/2006/relationships/chart" Target="../charts/chart126.xml"/><Relationship Id="rId20" Type="http://schemas.openxmlformats.org/officeDocument/2006/relationships/chart" Target="../charts/chart130.xml"/><Relationship Id="rId29" Type="http://schemas.openxmlformats.org/officeDocument/2006/relationships/chart" Target="../charts/chart139.xml"/><Relationship Id="rId1" Type="http://schemas.openxmlformats.org/officeDocument/2006/relationships/chart" Target="../charts/chart111.xml"/><Relationship Id="rId6" Type="http://schemas.openxmlformats.org/officeDocument/2006/relationships/chart" Target="../charts/chart116.xml"/><Relationship Id="rId11" Type="http://schemas.openxmlformats.org/officeDocument/2006/relationships/chart" Target="../charts/chart121.xml"/><Relationship Id="rId24" Type="http://schemas.openxmlformats.org/officeDocument/2006/relationships/chart" Target="../charts/chart134.xml"/><Relationship Id="rId32" Type="http://schemas.openxmlformats.org/officeDocument/2006/relationships/chart" Target="../charts/chart142.xml"/><Relationship Id="rId5" Type="http://schemas.openxmlformats.org/officeDocument/2006/relationships/chart" Target="../charts/chart115.xml"/><Relationship Id="rId15" Type="http://schemas.openxmlformats.org/officeDocument/2006/relationships/chart" Target="../charts/chart125.xml"/><Relationship Id="rId23" Type="http://schemas.openxmlformats.org/officeDocument/2006/relationships/chart" Target="../charts/chart133.xml"/><Relationship Id="rId28" Type="http://schemas.openxmlformats.org/officeDocument/2006/relationships/chart" Target="../charts/chart138.xml"/><Relationship Id="rId36" Type="http://schemas.openxmlformats.org/officeDocument/2006/relationships/chart" Target="../charts/chart146.xml"/><Relationship Id="rId10" Type="http://schemas.openxmlformats.org/officeDocument/2006/relationships/chart" Target="../charts/chart120.xml"/><Relationship Id="rId19" Type="http://schemas.openxmlformats.org/officeDocument/2006/relationships/chart" Target="../charts/chart129.xml"/><Relationship Id="rId31" Type="http://schemas.openxmlformats.org/officeDocument/2006/relationships/chart" Target="../charts/chart141.xml"/><Relationship Id="rId4" Type="http://schemas.openxmlformats.org/officeDocument/2006/relationships/chart" Target="../charts/chart114.xml"/><Relationship Id="rId9" Type="http://schemas.openxmlformats.org/officeDocument/2006/relationships/chart" Target="../charts/chart119.xml"/><Relationship Id="rId14" Type="http://schemas.openxmlformats.org/officeDocument/2006/relationships/chart" Target="../charts/chart124.xml"/><Relationship Id="rId22" Type="http://schemas.openxmlformats.org/officeDocument/2006/relationships/chart" Target="../charts/chart132.xml"/><Relationship Id="rId27" Type="http://schemas.openxmlformats.org/officeDocument/2006/relationships/chart" Target="../charts/chart137.xml"/><Relationship Id="rId30" Type="http://schemas.openxmlformats.org/officeDocument/2006/relationships/chart" Target="../charts/chart140.xml"/><Relationship Id="rId35" Type="http://schemas.openxmlformats.org/officeDocument/2006/relationships/chart" Target="../charts/chart145.xml"/><Relationship Id="rId8" Type="http://schemas.openxmlformats.org/officeDocument/2006/relationships/chart" Target="../charts/chart118.xml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59.xml"/><Relationship Id="rId18" Type="http://schemas.openxmlformats.org/officeDocument/2006/relationships/chart" Target="../charts/chart164.xml"/><Relationship Id="rId26" Type="http://schemas.openxmlformats.org/officeDocument/2006/relationships/chart" Target="../charts/chart172.xml"/><Relationship Id="rId3" Type="http://schemas.openxmlformats.org/officeDocument/2006/relationships/chart" Target="../charts/chart149.xml"/><Relationship Id="rId21" Type="http://schemas.openxmlformats.org/officeDocument/2006/relationships/chart" Target="../charts/chart167.xml"/><Relationship Id="rId34" Type="http://schemas.openxmlformats.org/officeDocument/2006/relationships/chart" Target="../charts/chart180.xml"/><Relationship Id="rId7" Type="http://schemas.openxmlformats.org/officeDocument/2006/relationships/chart" Target="../charts/chart153.xml"/><Relationship Id="rId12" Type="http://schemas.openxmlformats.org/officeDocument/2006/relationships/chart" Target="../charts/chart158.xml"/><Relationship Id="rId17" Type="http://schemas.openxmlformats.org/officeDocument/2006/relationships/chart" Target="../charts/chart163.xml"/><Relationship Id="rId25" Type="http://schemas.openxmlformats.org/officeDocument/2006/relationships/chart" Target="../charts/chart171.xml"/><Relationship Id="rId33" Type="http://schemas.openxmlformats.org/officeDocument/2006/relationships/chart" Target="../charts/chart179.xml"/><Relationship Id="rId2" Type="http://schemas.openxmlformats.org/officeDocument/2006/relationships/chart" Target="../charts/chart148.xml"/><Relationship Id="rId16" Type="http://schemas.openxmlformats.org/officeDocument/2006/relationships/chart" Target="../charts/chart162.xml"/><Relationship Id="rId20" Type="http://schemas.openxmlformats.org/officeDocument/2006/relationships/chart" Target="../charts/chart166.xml"/><Relationship Id="rId29" Type="http://schemas.openxmlformats.org/officeDocument/2006/relationships/chart" Target="../charts/chart175.xml"/><Relationship Id="rId1" Type="http://schemas.openxmlformats.org/officeDocument/2006/relationships/chart" Target="../charts/chart147.xml"/><Relationship Id="rId6" Type="http://schemas.openxmlformats.org/officeDocument/2006/relationships/chart" Target="../charts/chart152.xml"/><Relationship Id="rId11" Type="http://schemas.openxmlformats.org/officeDocument/2006/relationships/chart" Target="../charts/chart157.xml"/><Relationship Id="rId24" Type="http://schemas.openxmlformats.org/officeDocument/2006/relationships/chart" Target="../charts/chart170.xml"/><Relationship Id="rId32" Type="http://schemas.openxmlformats.org/officeDocument/2006/relationships/chart" Target="../charts/chart178.xml"/><Relationship Id="rId5" Type="http://schemas.openxmlformats.org/officeDocument/2006/relationships/chart" Target="../charts/chart151.xml"/><Relationship Id="rId15" Type="http://schemas.openxmlformats.org/officeDocument/2006/relationships/chart" Target="../charts/chart161.xml"/><Relationship Id="rId23" Type="http://schemas.openxmlformats.org/officeDocument/2006/relationships/chart" Target="../charts/chart169.xml"/><Relationship Id="rId28" Type="http://schemas.openxmlformats.org/officeDocument/2006/relationships/chart" Target="../charts/chart174.xml"/><Relationship Id="rId36" Type="http://schemas.openxmlformats.org/officeDocument/2006/relationships/chart" Target="../charts/chart182.xml"/><Relationship Id="rId10" Type="http://schemas.openxmlformats.org/officeDocument/2006/relationships/chart" Target="../charts/chart156.xml"/><Relationship Id="rId19" Type="http://schemas.openxmlformats.org/officeDocument/2006/relationships/chart" Target="../charts/chart165.xml"/><Relationship Id="rId31" Type="http://schemas.openxmlformats.org/officeDocument/2006/relationships/chart" Target="../charts/chart177.xml"/><Relationship Id="rId4" Type="http://schemas.openxmlformats.org/officeDocument/2006/relationships/chart" Target="../charts/chart150.xml"/><Relationship Id="rId9" Type="http://schemas.openxmlformats.org/officeDocument/2006/relationships/chart" Target="../charts/chart155.xml"/><Relationship Id="rId14" Type="http://schemas.openxmlformats.org/officeDocument/2006/relationships/chart" Target="../charts/chart160.xml"/><Relationship Id="rId22" Type="http://schemas.openxmlformats.org/officeDocument/2006/relationships/chart" Target="../charts/chart168.xml"/><Relationship Id="rId27" Type="http://schemas.openxmlformats.org/officeDocument/2006/relationships/chart" Target="../charts/chart173.xml"/><Relationship Id="rId30" Type="http://schemas.openxmlformats.org/officeDocument/2006/relationships/chart" Target="../charts/chart176.xml"/><Relationship Id="rId35" Type="http://schemas.openxmlformats.org/officeDocument/2006/relationships/chart" Target="../charts/chart181.xml"/><Relationship Id="rId8" Type="http://schemas.openxmlformats.org/officeDocument/2006/relationships/chart" Target="../charts/chart154.xml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95.xml"/><Relationship Id="rId18" Type="http://schemas.openxmlformats.org/officeDocument/2006/relationships/chart" Target="../charts/chart200.xml"/><Relationship Id="rId26" Type="http://schemas.openxmlformats.org/officeDocument/2006/relationships/chart" Target="../charts/chart208.xml"/><Relationship Id="rId3" Type="http://schemas.openxmlformats.org/officeDocument/2006/relationships/chart" Target="../charts/chart185.xml"/><Relationship Id="rId21" Type="http://schemas.openxmlformats.org/officeDocument/2006/relationships/chart" Target="../charts/chart203.xml"/><Relationship Id="rId34" Type="http://schemas.openxmlformats.org/officeDocument/2006/relationships/chart" Target="../charts/chart216.xml"/><Relationship Id="rId7" Type="http://schemas.openxmlformats.org/officeDocument/2006/relationships/chart" Target="../charts/chart189.xml"/><Relationship Id="rId12" Type="http://schemas.openxmlformats.org/officeDocument/2006/relationships/chart" Target="../charts/chart194.xml"/><Relationship Id="rId17" Type="http://schemas.openxmlformats.org/officeDocument/2006/relationships/chart" Target="../charts/chart199.xml"/><Relationship Id="rId25" Type="http://schemas.openxmlformats.org/officeDocument/2006/relationships/chart" Target="../charts/chart207.xml"/><Relationship Id="rId33" Type="http://schemas.openxmlformats.org/officeDocument/2006/relationships/chart" Target="../charts/chart215.xml"/><Relationship Id="rId2" Type="http://schemas.openxmlformats.org/officeDocument/2006/relationships/chart" Target="../charts/chart184.xml"/><Relationship Id="rId16" Type="http://schemas.openxmlformats.org/officeDocument/2006/relationships/chart" Target="../charts/chart198.xml"/><Relationship Id="rId20" Type="http://schemas.openxmlformats.org/officeDocument/2006/relationships/chart" Target="../charts/chart202.xml"/><Relationship Id="rId29" Type="http://schemas.openxmlformats.org/officeDocument/2006/relationships/chart" Target="../charts/chart211.xml"/><Relationship Id="rId1" Type="http://schemas.openxmlformats.org/officeDocument/2006/relationships/chart" Target="../charts/chart183.xml"/><Relationship Id="rId6" Type="http://schemas.openxmlformats.org/officeDocument/2006/relationships/chart" Target="../charts/chart188.xml"/><Relationship Id="rId11" Type="http://schemas.openxmlformats.org/officeDocument/2006/relationships/chart" Target="../charts/chart193.xml"/><Relationship Id="rId24" Type="http://schemas.openxmlformats.org/officeDocument/2006/relationships/chart" Target="../charts/chart206.xml"/><Relationship Id="rId32" Type="http://schemas.openxmlformats.org/officeDocument/2006/relationships/chart" Target="../charts/chart214.xml"/><Relationship Id="rId5" Type="http://schemas.openxmlformats.org/officeDocument/2006/relationships/chart" Target="../charts/chart187.xml"/><Relationship Id="rId15" Type="http://schemas.openxmlformats.org/officeDocument/2006/relationships/chart" Target="../charts/chart197.xml"/><Relationship Id="rId23" Type="http://schemas.openxmlformats.org/officeDocument/2006/relationships/chart" Target="../charts/chart205.xml"/><Relationship Id="rId28" Type="http://schemas.openxmlformats.org/officeDocument/2006/relationships/chart" Target="../charts/chart210.xml"/><Relationship Id="rId36" Type="http://schemas.openxmlformats.org/officeDocument/2006/relationships/chart" Target="../charts/chart218.xml"/><Relationship Id="rId10" Type="http://schemas.openxmlformats.org/officeDocument/2006/relationships/chart" Target="../charts/chart192.xml"/><Relationship Id="rId19" Type="http://schemas.openxmlformats.org/officeDocument/2006/relationships/chart" Target="../charts/chart201.xml"/><Relationship Id="rId31" Type="http://schemas.openxmlformats.org/officeDocument/2006/relationships/chart" Target="../charts/chart213.xml"/><Relationship Id="rId4" Type="http://schemas.openxmlformats.org/officeDocument/2006/relationships/chart" Target="../charts/chart186.xml"/><Relationship Id="rId9" Type="http://schemas.openxmlformats.org/officeDocument/2006/relationships/chart" Target="../charts/chart191.xml"/><Relationship Id="rId14" Type="http://schemas.openxmlformats.org/officeDocument/2006/relationships/chart" Target="../charts/chart196.xml"/><Relationship Id="rId22" Type="http://schemas.openxmlformats.org/officeDocument/2006/relationships/chart" Target="../charts/chart204.xml"/><Relationship Id="rId27" Type="http://schemas.openxmlformats.org/officeDocument/2006/relationships/chart" Target="../charts/chart209.xml"/><Relationship Id="rId30" Type="http://schemas.openxmlformats.org/officeDocument/2006/relationships/chart" Target="../charts/chart212.xml"/><Relationship Id="rId35" Type="http://schemas.openxmlformats.org/officeDocument/2006/relationships/chart" Target="../charts/chart217.xml"/><Relationship Id="rId8" Type="http://schemas.openxmlformats.org/officeDocument/2006/relationships/chart" Target="../charts/chart190.xml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231.xml"/><Relationship Id="rId18" Type="http://schemas.openxmlformats.org/officeDocument/2006/relationships/chart" Target="../charts/chart236.xml"/><Relationship Id="rId26" Type="http://schemas.openxmlformats.org/officeDocument/2006/relationships/chart" Target="../charts/chart244.xml"/><Relationship Id="rId3" Type="http://schemas.openxmlformats.org/officeDocument/2006/relationships/chart" Target="../charts/chart221.xml"/><Relationship Id="rId21" Type="http://schemas.openxmlformats.org/officeDocument/2006/relationships/chart" Target="../charts/chart239.xml"/><Relationship Id="rId34" Type="http://schemas.openxmlformats.org/officeDocument/2006/relationships/chart" Target="../charts/chart252.xml"/><Relationship Id="rId7" Type="http://schemas.openxmlformats.org/officeDocument/2006/relationships/chart" Target="../charts/chart225.xml"/><Relationship Id="rId12" Type="http://schemas.openxmlformats.org/officeDocument/2006/relationships/chart" Target="../charts/chart230.xml"/><Relationship Id="rId17" Type="http://schemas.openxmlformats.org/officeDocument/2006/relationships/chart" Target="../charts/chart235.xml"/><Relationship Id="rId25" Type="http://schemas.openxmlformats.org/officeDocument/2006/relationships/chart" Target="../charts/chart243.xml"/><Relationship Id="rId33" Type="http://schemas.openxmlformats.org/officeDocument/2006/relationships/chart" Target="../charts/chart251.xml"/><Relationship Id="rId2" Type="http://schemas.openxmlformats.org/officeDocument/2006/relationships/chart" Target="../charts/chart220.xml"/><Relationship Id="rId16" Type="http://schemas.openxmlformats.org/officeDocument/2006/relationships/chart" Target="../charts/chart234.xml"/><Relationship Id="rId20" Type="http://schemas.openxmlformats.org/officeDocument/2006/relationships/chart" Target="../charts/chart238.xml"/><Relationship Id="rId29" Type="http://schemas.openxmlformats.org/officeDocument/2006/relationships/chart" Target="../charts/chart247.xml"/><Relationship Id="rId1" Type="http://schemas.openxmlformats.org/officeDocument/2006/relationships/chart" Target="../charts/chart219.xml"/><Relationship Id="rId6" Type="http://schemas.openxmlformats.org/officeDocument/2006/relationships/chart" Target="../charts/chart224.xml"/><Relationship Id="rId11" Type="http://schemas.openxmlformats.org/officeDocument/2006/relationships/chart" Target="../charts/chart229.xml"/><Relationship Id="rId24" Type="http://schemas.openxmlformats.org/officeDocument/2006/relationships/chart" Target="../charts/chart242.xml"/><Relationship Id="rId32" Type="http://schemas.openxmlformats.org/officeDocument/2006/relationships/chart" Target="../charts/chart250.xml"/><Relationship Id="rId5" Type="http://schemas.openxmlformats.org/officeDocument/2006/relationships/chart" Target="../charts/chart223.xml"/><Relationship Id="rId15" Type="http://schemas.openxmlformats.org/officeDocument/2006/relationships/chart" Target="../charts/chart233.xml"/><Relationship Id="rId23" Type="http://schemas.openxmlformats.org/officeDocument/2006/relationships/chart" Target="../charts/chart241.xml"/><Relationship Id="rId28" Type="http://schemas.openxmlformats.org/officeDocument/2006/relationships/chart" Target="../charts/chart246.xml"/><Relationship Id="rId36" Type="http://schemas.openxmlformats.org/officeDocument/2006/relationships/chart" Target="../charts/chart254.xml"/><Relationship Id="rId10" Type="http://schemas.openxmlformats.org/officeDocument/2006/relationships/chart" Target="../charts/chart228.xml"/><Relationship Id="rId19" Type="http://schemas.openxmlformats.org/officeDocument/2006/relationships/chart" Target="../charts/chart237.xml"/><Relationship Id="rId31" Type="http://schemas.openxmlformats.org/officeDocument/2006/relationships/chart" Target="../charts/chart249.xml"/><Relationship Id="rId4" Type="http://schemas.openxmlformats.org/officeDocument/2006/relationships/chart" Target="../charts/chart222.xml"/><Relationship Id="rId9" Type="http://schemas.openxmlformats.org/officeDocument/2006/relationships/chart" Target="../charts/chart227.xml"/><Relationship Id="rId14" Type="http://schemas.openxmlformats.org/officeDocument/2006/relationships/chart" Target="../charts/chart232.xml"/><Relationship Id="rId22" Type="http://schemas.openxmlformats.org/officeDocument/2006/relationships/chart" Target="../charts/chart240.xml"/><Relationship Id="rId27" Type="http://schemas.openxmlformats.org/officeDocument/2006/relationships/chart" Target="../charts/chart245.xml"/><Relationship Id="rId30" Type="http://schemas.openxmlformats.org/officeDocument/2006/relationships/chart" Target="../charts/chart248.xml"/><Relationship Id="rId35" Type="http://schemas.openxmlformats.org/officeDocument/2006/relationships/chart" Target="../charts/chart253.xml"/><Relationship Id="rId8" Type="http://schemas.openxmlformats.org/officeDocument/2006/relationships/chart" Target="../charts/chart2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36</xdr:col>
      <xdr:colOff>177986</xdr:colOff>
      <xdr:row>19</xdr:row>
      <xdr:rowOff>47546</xdr:rowOff>
    </xdr:to>
    <xdr:graphicFrame macro="">
      <xdr:nvGraphicFramePr>
        <xdr:cNvPr id="37" name="Chart 3">
          <a:extLst>
            <a:ext uri="{FF2B5EF4-FFF2-40B4-BE49-F238E27FC236}">
              <a16:creationId xmlns:a16="http://schemas.microsoft.com/office/drawing/2014/main" id="{E4D2E00F-889E-4361-A453-347A6C775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0</xdr:colOff>
      <xdr:row>2</xdr:row>
      <xdr:rowOff>0</xdr:rowOff>
    </xdr:from>
    <xdr:to>
      <xdr:col>48</xdr:col>
      <xdr:colOff>177986</xdr:colOff>
      <xdr:row>19</xdr:row>
      <xdr:rowOff>47545</xdr:rowOff>
    </xdr:to>
    <xdr:graphicFrame macro="">
      <xdr:nvGraphicFramePr>
        <xdr:cNvPr id="40" name="Chart 3">
          <a:extLst>
            <a:ext uri="{FF2B5EF4-FFF2-40B4-BE49-F238E27FC236}">
              <a16:creationId xmlns:a16="http://schemas.microsoft.com/office/drawing/2014/main" id="{9FF76A1E-13D2-4832-AAEE-09B841599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936</xdr:row>
      <xdr:rowOff>0</xdr:rowOff>
    </xdr:from>
    <xdr:to>
      <xdr:col>62</xdr:col>
      <xdr:colOff>336096</xdr:colOff>
      <xdr:row>956</xdr:row>
      <xdr:rowOff>16329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F18805-0478-4FC0-90AA-710F6C224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936</xdr:row>
      <xdr:rowOff>0</xdr:rowOff>
    </xdr:from>
    <xdr:to>
      <xdr:col>72</xdr:col>
      <xdr:colOff>282121</xdr:colOff>
      <xdr:row>956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7CF97C-A55B-4F8B-AB6A-23DF17682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957</xdr:row>
      <xdr:rowOff>0</xdr:rowOff>
    </xdr:from>
    <xdr:to>
      <xdr:col>62</xdr:col>
      <xdr:colOff>336096</xdr:colOff>
      <xdr:row>977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1EA8DE-BB8E-4D1F-868E-5D54FBA2D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957</xdr:row>
      <xdr:rowOff>0</xdr:rowOff>
    </xdr:from>
    <xdr:to>
      <xdr:col>72</xdr:col>
      <xdr:colOff>329746</xdr:colOff>
      <xdr:row>977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4630AF-FAC0-4EB8-B645-FF6A4302A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079777-A0D1-4954-B3BF-8CD3185E3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327A7A6-A398-444A-87D8-F039AE3C2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C2DC98A-5EAA-44C8-9F61-404E134FC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86C1291-94BD-41D0-A618-965ED2776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627</xdr:row>
      <xdr:rowOff>0</xdr:rowOff>
    </xdr:from>
    <xdr:to>
      <xdr:col>65</xdr:col>
      <xdr:colOff>332921</xdr:colOff>
      <xdr:row>644</xdr:row>
      <xdr:rowOff>89647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9F40681-FA16-4C40-AF91-90E5EDAAA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936</xdr:row>
      <xdr:rowOff>0</xdr:rowOff>
    </xdr:from>
    <xdr:to>
      <xdr:col>82</xdr:col>
      <xdr:colOff>282121</xdr:colOff>
      <xdr:row>956</xdr:row>
      <xdr:rowOff>38100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F0405DE-BB96-4842-B753-EA2DE7AEA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957</xdr:row>
      <xdr:rowOff>0</xdr:rowOff>
    </xdr:from>
    <xdr:to>
      <xdr:col>82</xdr:col>
      <xdr:colOff>329746</xdr:colOff>
      <xdr:row>977</xdr:row>
      <xdr:rowOff>161925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530CB01-7E6C-450D-B2FA-8FEC09F82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FFA2332-A342-4776-9629-59F7AF787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67848E8D-354A-4C6E-9E3C-7C299A943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979</xdr:row>
      <xdr:rowOff>0</xdr:rowOff>
    </xdr:from>
    <xdr:to>
      <xdr:col>62</xdr:col>
      <xdr:colOff>336096</xdr:colOff>
      <xdr:row>999</xdr:row>
      <xdr:rowOff>16330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DC8F37B-ADCA-4402-8400-5F38CC2CD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979</xdr:row>
      <xdr:rowOff>0</xdr:rowOff>
    </xdr:from>
    <xdr:to>
      <xdr:col>72</xdr:col>
      <xdr:colOff>282121</xdr:colOff>
      <xdr:row>999</xdr:row>
      <xdr:rowOff>38101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4C69558-B7FC-499F-94E5-73893C57A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979</xdr:row>
      <xdr:rowOff>0</xdr:rowOff>
    </xdr:from>
    <xdr:to>
      <xdr:col>82</xdr:col>
      <xdr:colOff>282121</xdr:colOff>
      <xdr:row>999</xdr:row>
      <xdr:rowOff>38101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EC59B37-0A55-4FFE-B0BF-9CFD3774A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1000</xdr:row>
      <xdr:rowOff>0</xdr:rowOff>
    </xdr:from>
    <xdr:to>
      <xdr:col>62</xdr:col>
      <xdr:colOff>336096</xdr:colOff>
      <xdr:row>1020</xdr:row>
      <xdr:rowOff>161925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DB65FB7-ACAC-412B-8145-DFCED92E0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1000</xdr:row>
      <xdr:rowOff>0</xdr:rowOff>
    </xdr:from>
    <xdr:to>
      <xdr:col>72</xdr:col>
      <xdr:colOff>329746</xdr:colOff>
      <xdr:row>1020</xdr:row>
      <xdr:rowOff>161925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E7E565-0998-4F26-BC26-7DBF3BCB9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1000</xdr:row>
      <xdr:rowOff>0</xdr:rowOff>
    </xdr:from>
    <xdr:to>
      <xdr:col>82</xdr:col>
      <xdr:colOff>329746</xdr:colOff>
      <xdr:row>1020</xdr:row>
      <xdr:rowOff>161925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CA1582D-A2C2-467B-B5C8-D280BCD75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627</xdr:row>
      <xdr:rowOff>0</xdr:rowOff>
    </xdr:from>
    <xdr:to>
      <xdr:col>75</xdr:col>
      <xdr:colOff>329746</xdr:colOff>
      <xdr:row>644</xdr:row>
      <xdr:rowOff>74295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2740680-6996-4737-9B3C-C318427A6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627</xdr:row>
      <xdr:rowOff>0</xdr:rowOff>
    </xdr:from>
    <xdr:to>
      <xdr:col>85</xdr:col>
      <xdr:colOff>329746</xdr:colOff>
      <xdr:row>644</xdr:row>
      <xdr:rowOff>74295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7798AC7-C6CF-414B-B494-029171379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646</xdr:row>
      <xdr:rowOff>0</xdr:rowOff>
    </xdr:from>
    <xdr:to>
      <xdr:col>65</xdr:col>
      <xdr:colOff>332921</xdr:colOff>
      <xdr:row>663</xdr:row>
      <xdr:rowOff>89647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34F11C7-EFB4-4D3B-B7D1-6FFFEA194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646</xdr:row>
      <xdr:rowOff>0</xdr:rowOff>
    </xdr:from>
    <xdr:to>
      <xdr:col>75</xdr:col>
      <xdr:colOff>329746</xdr:colOff>
      <xdr:row>663</xdr:row>
      <xdr:rowOff>74295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E9950EFD-3E31-400B-A5BD-65A696DCF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646</xdr:row>
      <xdr:rowOff>0</xdr:rowOff>
    </xdr:from>
    <xdr:to>
      <xdr:col>85</xdr:col>
      <xdr:colOff>329746</xdr:colOff>
      <xdr:row>663</xdr:row>
      <xdr:rowOff>74295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F8741BF0-9C44-4004-AD0D-8FE8AD7C2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307</xdr:row>
      <xdr:rowOff>67235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437AD3BE-7FE5-4AAB-9153-D3616A79A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307</xdr:row>
      <xdr:rowOff>74295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A7979BFE-D80B-4247-9771-86261908B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307</xdr:row>
      <xdr:rowOff>74295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D3E8BBB-93EA-4527-882C-C3B60F21B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308</xdr:row>
      <xdr:rowOff>0</xdr:rowOff>
    </xdr:from>
    <xdr:to>
      <xdr:col>66</xdr:col>
      <xdr:colOff>330576</xdr:colOff>
      <xdr:row>323</xdr:row>
      <xdr:rowOff>74295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72D46427-1454-48E1-9002-00F7D906B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308</xdr:row>
      <xdr:rowOff>0</xdr:rowOff>
    </xdr:from>
    <xdr:to>
      <xdr:col>78</xdr:col>
      <xdr:colOff>324973</xdr:colOff>
      <xdr:row>323</xdr:row>
      <xdr:rowOff>74295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82D9B395-FDD6-49A3-B7DD-45AC05DD3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308</xdr:row>
      <xdr:rowOff>0</xdr:rowOff>
    </xdr:from>
    <xdr:to>
      <xdr:col>90</xdr:col>
      <xdr:colOff>324973</xdr:colOff>
      <xdr:row>323</xdr:row>
      <xdr:rowOff>74295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F7642978-80AD-4872-8025-89918C1F9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325</xdr:row>
      <xdr:rowOff>0</xdr:rowOff>
    </xdr:from>
    <xdr:to>
      <xdr:col>66</xdr:col>
      <xdr:colOff>323853</xdr:colOff>
      <xdr:row>341</xdr:row>
      <xdr:rowOff>67235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3CA635DB-6DFA-4069-A6E5-FEA5AAFDA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325</xdr:row>
      <xdr:rowOff>0</xdr:rowOff>
    </xdr:from>
    <xdr:to>
      <xdr:col>78</xdr:col>
      <xdr:colOff>333377</xdr:colOff>
      <xdr:row>341</xdr:row>
      <xdr:rowOff>74295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6DFC23F0-70D7-46A0-8403-0BBD93AAC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325</xdr:row>
      <xdr:rowOff>0</xdr:rowOff>
    </xdr:from>
    <xdr:to>
      <xdr:col>90</xdr:col>
      <xdr:colOff>333377</xdr:colOff>
      <xdr:row>341</xdr:row>
      <xdr:rowOff>74295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A64C4A39-1A17-4F6A-8124-7D49499002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342</xdr:row>
      <xdr:rowOff>0</xdr:rowOff>
    </xdr:from>
    <xdr:to>
      <xdr:col>66</xdr:col>
      <xdr:colOff>330575</xdr:colOff>
      <xdr:row>357</xdr:row>
      <xdr:rowOff>74296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29974C3-3E79-4B30-8B11-FC5AAADF5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342</xdr:row>
      <xdr:rowOff>0</xdr:rowOff>
    </xdr:from>
    <xdr:to>
      <xdr:col>78</xdr:col>
      <xdr:colOff>324972</xdr:colOff>
      <xdr:row>357</xdr:row>
      <xdr:rowOff>74296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DA635B58-775A-431D-9204-03D3D66B0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342</xdr:row>
      <xdr:rowOff>0</xdr:rowOff>
    </xdr:from>
    <xdr:to>
      <xdr:col>90</xdr:col>
      <xdr:colOff>324972</xdr:colOff>
      <xdr:row>357</xdr:row>
      <xdr:rowOff>74296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A1B74A6A-FFE0-4602-899A-11E415BAA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936</xdr:row>
      <xdr:rowOff>0</xdr:rowOff>
    </xdr:from>
    <xdr:to>
      <xdr:col>62</xdr:col>
      <xdr:colOff>336096</xdr:colOff>
      <xdr:row>956</xdr:row>
      <xdr:rowOff>16329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8E3060-B54A-42C6-A2C8-F27765C09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936</xdr:row>
      <xdr:rowOff>0</xdr:rowOff>
    </xdr:from>
    <xdr:to>
      <xdr:col>72</xdr:col>
      <xdr:colOff>282121</xdr:colOff>
      <xdr:row>956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7155E4-522D-4045-96B1-4E3CDDC71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957</xdr:row>
      <xdr:rowOff>0</xdr:rowOff>
    </xdr:from>
    <xdr:to>
      <xdr:col>62</xdr:col>
      <xdr:colOff>336096</xdr:colOff>
      <xdr:row>977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A09C18-EA6F-4872-B637-6976AD844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957</xdr:row>
      <xdr:rowOff>0</xdr:rowOff>
    </xdr:from>
    <xdr:to>
      <xdr:col>72</xdr:col>
      <xdr:colOff>329746</xdr:colOff>
      <xdr:row>977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2BD239-6E39-4248-8B04-6CD7CA281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B0A925-2A61-4F90-9E64-CED14A1E1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6D80C5-B18F-43F3-9AE3-E57CCFC14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7214EC9-0A4E-4183-A963-7501C14EC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C745747-46DB-4A6E-A205-765C9B55F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627</xdr:row>
      <xdr:rowOff>0</xdr:rowOff>
    </xdr:from>
    <xdr:to>
      <xdr:col>65</xdr:col>
      <xdr:colOff>332921</xdr:colOff>
      <xdr:row>644</xdr:row>
      <xdr:rowOff>89647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3E72F46-7FDB-48BA-BFD7-74CAE5906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936</xdr:row>
      <xdr:rowOff>0</xdr:rowOff>
    </xdr:from>
    <xdr:to>
      <xdr:col>82</xdr:col>
      <xdr:colOff>282121</xdr:colOff>
      <xdr:row>956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7344DB7-EE2D-4206-A724-6423ED85C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957</xdr:row>
      <xdr:rowOff>0</xdr:rowOff>
    </xdr:from>
    <xdr:to>
      <xdr:col>82</xdr:col>
      <xdr:colOff>329746</xdr:colOff>
      <xdr:row>977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0933F29-F7DC-4E4D-B6AD-2F8B17C13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C4745BE-6C55-43A9-B93D-EFA40C94B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4934840-BB1C-4E82-B306-8D970558A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979</xdr:row>
      <xdr:rowOff>0</xdr:rowOff>
    </xdr:from>
    <xdr:to>
      <xdr:col>62</xdr:col>
      <xdr:colOff>336096</xdr:colOff>
      <xdr:row>999</xdr:row>
      <xdr:rowOff>16330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93D68D7-4DF6-4095-9C9A-1DD34C3BB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979</xdr:row>
      <xdr:rowOff>0</xdr:rowOff>
    </xdr:from>
    <xdr:to>
      <xdr:col>72</xdr:col>
      <xdr:colOff>282121</xdr:colOff>
      <xdr:row>999</xdr:row>
      <xdr:rowOff>38101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0CC369C-2172-49FA-B8DC-23310A183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979</xdr:row>
      <xdr:rowOff>0</xdr:rowOff>
    </xdr:from>
    <xdr:to>
      <xdr:col>82</xdr:col>
      <xdr:colOff>282121</xdr:colOff>
      <xdr:row>999</xdr:row>
      <xdr:rowOff>38101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A7FAEF2-F88D-4AFD-83C4-BDBAB40A55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1000</xdr:row>
      <xdr:rowOff>0</xdr:rowOff>
    </xdr:from>
    <xdr:to>
      <xdr:col>62</xdr:col>
      <xdr:colOff>336096</xdr:colOff>
      <xdr:row>1020</xdr:row>
      <xdr:rowOff>161925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E9E92F1-6106-43FE-A41B-8C118FA75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1000</xdr:row>
      <xdr:rowOff>0</xdr:rowOff>
    </xdr:from>
    <xdr:to>
      <xdr:col>72</xdr:col>
      <xdr:colOff>329746</xdr:colOff>
      <xdr:row>1020</xdr:row>
      <xdr:rowOff>161925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2E44F26-5D63-49B1-974C-23924D4C4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1000</xdr:row>
      <xdr:rowOff>0</xdr:rowOff>
    </xdr:from>
    <xdr:to>
      <xdr:col>82</xdr:col>
      <xdr:colOff>329746</xdr:colOff>
      <xdr:row>1020</xdr:row>
      <xdr:rowOff>161925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52FDAE8-C3F6-44C2-B3FB-4F024A265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627</xdr:row>
      <xdr:rowOff>0</xdr:rowOff>
    </xdr:from>
    <xdr:to>
      <xdr:col>75</xdr:col>
      <xdr:colOff>329746</xdr:colOff>
      <xdr:row>644</xdr:row>
      <xdr:rowOff>74295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6360559-5BD6-4D19-B33B-D2B67B505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627</xdr:row>
      <xdr:rowOff>0</xdr:rowOff>
    </xdr:from>
    <xdr:to>
      <xdr:col>85</xdr:col>
      <xdr:colOff>329746</xdr:colOff>
      <xdr:row>644</xdr:row>
      <xdr:rowOff>74295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C1001D9-8214-4C70-B078-DBA80F5F99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646</xdr:row>
      <xdr:rowOff>0</xdr:rowOff>
    </xdr:from>
    <xdr:to>
      <xdr:col>65</xdr:col>
      <xdr:colOff>332921</xdr:colOff>
      <xdr:row>663</xdr:row>
      <xdr:rowOff>89647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65F5693A-02B3-4386-AC6D-79D0D59E9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646</xdr:row>
      <xdr:rowOff>0</xdr:rowOff>
    </xdr:from>
    <xdr:to>
      <xdr:col>75</xdr:col>
      <xdr:colOff>329746</xdr:colOff>
      <xdr:row>663</xdr:row>
      <xdr:rowOff>74295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DAEBB9A-B65F-41AE-A56C-7A73229BB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646</xdr:row>
      <xdr:rowOff>0</xdr:rowOff>
    </xdr:from>
    <xdr:to>
      <xdr:col>85</xdr:col>
      <xdr:colOff>329746</xdr:colOff>
      <xdr:row>663</xdr:row>
      <xdr:rowOff>74295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CB1A9F3-639E-4055-8A47-A355897E2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307</xdr:row>
      <xdr:rowOff>67235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4B3729A-E91A-4AE0-9C0E-CD2019D3F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307</xdr:row>
      <xdr:rowOff>74295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6641198-B846-49D5-99B4-C61CB28F9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307</xdr:row>
      <xdr:rowOff>74295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9E26C77F-875E-46D6-808D-E88814C0F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308</xdr:row>
      <xdr:rowOff>0</xdr:rowOff>
    </xdr:from>
    <xdr:to>
      <xdr:col>66</xdr:col>
      <xdr:colOff>330576</xdr:colOff>
      <xdr:row>323</xdr:row>
      <xdr:rowOff>74295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FC37676E-567C-44EF-B23F-0EDF4539D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308</xdr:row>
      <xdr:rowOff>0</xdr:rowOff>
    </xdr:from>
    <xdr:to>
      <xdr:col>78</xdr:col>
      <xdr:colOff>324973</xdr:colOff>
      <xdr:row>323</xdr:row>
      <xdr:rowOff>74295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A8DDF757-BD6B-4CF4-A589-9D62E6977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308</xdr:row>
      <xdr:rowOff>0</xdr:rowOff>
    </xdr:from>
    <xdr:to>
      <xdr:col>90</xdr:col>
      <xdr:colOff>324973</xdr:colOff>
      <xdr:row>323</xdr:row>
      <xdr:rowOff>74295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7D0E426-D8F0-492D-8040-ED5B9C85A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325</xdr:row>
      <xdr:rowOff>0</xdr:rowOff>
    </xdr:from>
    <xdr:to>
      <xdr:col>66</xdr:col>
      <xdr:colOff>323853</xdr:colOff>
      <xdr:row>341</xdr:row>
      <xdr:rowOff>67235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B59ECC1-5619-4FE1-8CA3-F4BB0ECD8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325</xdr:row>
      <xdr:rowOff>0</xdr:rowOff>
    </xdr:from>
    <xdr:to>
      <xdr:col>78</xdr:col>
      <xdr:colOff>333377</xdr:colOff>
      <xdr:row>341</xdr:row>
      <xdr:rowOff>74295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7048F75B-B2F3-4000-B1A5-04B312F68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325</xdr:row>
      <xdr:rowOff>0</xdr:rowOff>
    </xdr:from>
    <xdr:to>
      <xdr:col>90</xdr:col>
      <xdr:colOff>333377</xdr:colOff>
      <xdr:row>341</xdr:row>
      <xdr:rowOff>74295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72BB81F5-F65C-48D1-B04C-68CDE671E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342</xdr:row>
      <xdr:rowOff>0</xdr:rowOff>
    </xdr:from>
    <xdr:to>
      <xdr:col>66</xdr:col>
      <xdr:colOff>330575</xdr:colOff>
      <xdr:row>357</xdr:row>
      <xdr:rowOff>74296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B99BB42A-A3FC-49D7-9462-8EF341CD7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342</xdr:row>
      <xdr:rowOff>0</xdr:rowOff>
    </xdr:from>
    <xdr:to>
      <xdr:col>78</xdr:col>
      <xdr:colOff>324972</xdr:colOff>
      <xdr:row>357</xdr:row>
      <xdr:rowOff>74296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3D998D0F-1A64-43D3-B55A-49246ADFD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342</xdr:row>
      <xdr:rowOff>0</xdr:rowOff>
    </xdr:from>
    <xdr:to>
      <xdr:col>90</xdr:col>
      <xdr:colOff>324972</xdr:colOff>
      <xdr:row>357</xdr:row>
      <xdr:rowOff>74296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A0C550B6-3629-4F0C-9A59-B1A8AB4EE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936</xdr:row>
      <xdr:rowOff>0</xdr:rowOff>
    </xdr:from>
    <xdr:to>
      <xdr:col>62</xdr:col>
      <xdr:colOff>336096</xdr:colOff>
      <xdr:row>956</xdr:row>
      <xdr:rowOff>16329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2091526-0C6C-4B27-831A-A3C94DA4D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936</xdr:row>
      <xdr:rowOff>0</xdr:rowOff>
    </xdr:from>
    <xdr:to>
      <xdr:col>72</xdr:col>
      <xdr:colOff>282121</xdr:colOff>
      <xdr:row>956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A8E1879-D8D1-4404-A358-424BDDDB2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957</xdr:row>
      <xdr:rowOff>0</xdr:rowOff>
    </xdr:from>
    <xdr:to>
      <xdr:col>62</xdr:col>
      <xdr:colOff>336096</xdr:colOff>
      <xdr:row>977</xdr:row>
      <xdr:rowOff>161925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2BB0AB9-7CD0-4CD8-8570-C532D6D73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957</xdr:row>
      <xdr:rowOff>0</xdr:rowOff>
    </xdr:from>
    <xdr:to>
      <xdr:col>72</xdr:col>
      <xdr:colOff>329746</xdr:colOff>
      <xdr:row>977</xdr:row>
      <xdr:rowOff>161925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61B5287-18C6-48EA-8825-A45BEAB4E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A479CC4D-7479-4516-95E0-94D619C0A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87594963-1BC2-43C6-B931-134FBFDA1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2E41242-D679-498A-8A14-EB70DEE51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218E00E-002E-4E31-8C0C-0386D49C2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627</xdr:row>
      <xdr:rowOff>0</xdr:rowOff>
    </xdr:from>
    <xdr:to>
      <xdr:col>65</xdr:col>
      <xdr:colOff>332921</xdr:colOff>
      <xdr:row>644</xdr:row>
      <xdr:rowOff>89647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2ADDCF4-9324-41E7-AB67-120A9453F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936</xdr:row>
      <xdr:rowOff>0</xdr:rowOff>
    </xdr:from>
    <xdr:to>
      <xdr:col>82</xdr:col>
      <xdr:colOff>282121</xdr:colOff>
      <xdr:row>956</xdr:row>
      <xdr:rowOff>38100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F82A884C-BAD1-4BD2-8D95-EAFF8943E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957</xdr:row>
      <xdr:rowOff>0</xdr:rowOff>
    </xdr:from>
    <xdr:to>
      <xdr:col>82</xdr:col>
      <xdr:colOff>329746</xdr:colOff>
      <xdr:row>977</xdr:row>
      <xdr:rowOff>161925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A2F3368D-7200-4B33-AF93-799FE2DB87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1D67318B-8127-4C08-BD3A-2B672FB55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8C160EA1-A702-491A-8AD2-AD8230B45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979</xdr:row>
      <xdr:rowOff>0</xdr:rowOff>
    </xdr:from>
    <xdr:to>
      <xdr:col>62</xdr:col>
      <xdr:colOff>336096</xdr:colOff>
      <xdr:row>999</xdr:row>
      <xdr:rowOff>16330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29CCADD2-7EAE-486B-A945-742CDB0EB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979</xdr:row>
      <xdr:rowOff>0</xdr:rowOff>
    </xdr:from>
    <xdr:to>
      <xdr:col>72</xdr:col>
      <xdr:colOff>282121</xdr:colOff>
      <xdr:row>999</xdr:row>
      <xdr:rowOff>38101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36C75513-64E3-4E8B-92C6-7A359326E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979</xdr:row>
      <xdr:rowOff>0</xdr:rowOff>
    </xdr:from>
    <xdr:to>
      <xdr:col>82</xdr:col>
      <xdr:colOff>282121</xdr:colOff>
      <xdr:row>999</xdr:row>
      <xdr:rowOff>38101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F44A977F-C52D-4455-B9D2-92B9A78E3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1000</xdr:row>
      <xdr:rowOff>0</xdr:rowOff>
    </xdr:from>
    <xdr:to>
      <xdr:col>62</xdr:col>
      <xdr:colOff>336096</xdr:colOff>
      <xdr:row>1020</xdr:row>
      <xdr:rowOff>161925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70A9163D-5AA5-413C-A39E-ABCE1FA4A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1000</xdr:row>
      <xdr:rowOff>0</xdr:rowOff>
    </xdr:from>
    <xdr:to>
      <xdr:col>72</xdr:col>
      <xdr:colOff>329746</xdr:colOff>
      <xdr:row>1020</xdr:row>
      <xdr:rowOff>161925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926D6507-B033-42D4-8362-482393E08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1000</xdr:row>
      <xdr:rowOff>0</xdr:rowOff>
    </xdr:from>
    <xdr:to>
      <xdr:col>82</xdr:col>
      <xdr:colOff>329746</xdr:colOff>
      <xdr:row>1020</xdr:row>
      <xdr:rowOff>161925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5ADBCF7B-D861-41C6-8AA5-8A6EF0BE9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627</xdr:row>
      <xdr:rowOff>0</xdr:rowOff>
    </xdr:from>
    <xdr:to>
      <xdr:col>75</xdr:col>
      <xdr:colOff>329746</xdr:colOff>
      <xdr:row>644</xdr:row>
      <xdr:rowOff>74295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70127AEB-862C-4B58-BC4F-91A947A2D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627</xdr:row>
      <xdr:rowOff>0</xdr:rowOff>
    </xdr:from>
    <xdr:to>
      <xdr:col>85</xdr:col>
      <xdr:colOff>329746</xdr:colOff>
      <xdr:row>644</xdr:row>
      <xdr:rowOff>74295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EB91D1EF-5A8C-484F-998A-B770047ED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646</xdr:row>
      <xdr:rowOff>0</xdr:rowOff>
    </xdr:from>
    <xdr:to>
      <xdr:col>65</xdr:col>
      <xdr:colOff>332921</xdr:colOff>
      <xdr:row>663</xdr:row>
      <xdr:rowOff>89647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58C31872-DEFD-4D54-A322-7584DEBF9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646</xdr:row>
      <xdr:rowOff>0</xdr:rowOff>
    </xdr:from>
    <xdr:to>
      <xdr:col>75</xdr:col>
      <xdr:colOff>329746</xdr:colOff>
      <xdr:row>663</xdr:row>
      <xdr:rowOff>74295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EDC6E97F-16B1-4E7C-8951-979B9ABEE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646</xdr:row>
      <xdr:rowOff>0</xdr:rowOff>
    </xdr:from>
    <xdr:to>
      <xdr:col>85</xdr:col>
      <xdr:colOff>329746</xdr:colOff>
      <xdr:row>663</xdr:row>
      <xdr:rowOff>74295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6015407B-725A-48FB-9002-9B98A8F85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307</xdr:row>
      <xdr:rowOff>67235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344F7C77-99E4-490C-AD2A-035642F30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307</xdr:row>
      <xdr:rowOff>74295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67D7F9CD-D58D-493B-B213-387CE3F90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307</xdr:row>
      <xdr:rowOff>74295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22A9D6F-37D5-48E5-8EF7-DE22697B1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308</xdr:row>
      <xdr:rowOff>0</xdr:rowOff>
    </xdr:from>
    <xdr:to>
      <xdr:col>66</xdr:col>
      <xdr:colOff>330576</xdr:colOff>
      <xdr:row>323</xdr:row>
      <xdr:rowOff>74295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F83465FE-D38F-4666-891C-8BABE88AB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308</xdr:row>
      <xdr:rowOff>0</xdr:rowOff>
    </xdr:from>
    <xdr:to>
      <xdr:col>78</xdr:col>
      <xdr:colOff>324973</xdr:colOff>
      <xdr:row>323</xdr:row>
      <xdr:rowOff>74295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647D6F22-160A-4877-9450-72FF44031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308</xdr:row>
      <xdr:rowOff>0</xdr:rowOff>
    </xdr:from>
    <xdr:to>
      <xdr:col>90</xdr:col>
      <xdr:colOff>324973</xdr:colOff>
      <xdr:row>323</xdr:row>
      <xdr:rowOff>74295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72ED2641-1AB7-4778-A7E5-AFD19F49C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325</xdr:row>
      <xdr:rowOff>0</xdr:rowOff>
    </xdr:from>
    <xdr:to>
      <xdr:col>66</xdr:col>
      <xdr:colOff>323853</xdr:colOff>
      <xdr:row>341</xdr:row>
      <xdr:rowOff>67235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8A4BF09D-D5BE-484A-85C2-EBFA013F1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325</xdr:row>
      <xdr:rowOff>0</xdr:rowOff>
    </xdr:from>
    <xdr:to>
      <xdr:col>78</xdr:col>
      <xdr:colOff>333377</xdr:colOff>
      <xdr:row>341</xdr:row>
      <xdr:rowOff>74295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6CE405D9-6F5B-4F6C-846C-B92ED882E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325</xdr:row>
      <xdr:rowOff>0</xdr:rowOff>
    </xdr:from>
    <xdr:to>
      <xdr:col>90</xdr:col>
      <xdr:colOff>333377</xdr:colOff>
      <xdr:row>341</xdr:row>
      <xdr:rowOff>74295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C7FC597B-798A-4906-8B9D-336AFABA3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342</xdr:row>
      <xdr:rowOff>0</xdr:rowOff>
    </xdr:from>
    <xdr:to>
      <xdr:col>66</xdr:col>
      <xdr:colOff>330575</xdr:colOff>
      <xdr:row>357</xdr:row>
      <xdr:rowOff>74296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D49BE0BE-92D6-4481-8BC0-5A30EE716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342</xdr:row>
      <xdr:rowOff>0</xdr:rowOff>
    </xdr:from>
    <xdr:to>
      <xdr:col>78</xdr:col>
      <xdr:colOff>324972</xdr:colOff>
      <xdr:row>357</xdr:row>
      <xdr:rowOff>74296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DE2C2A30-3645-4F83-8511-968AB42AD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342</xdr:row>
      <xdr:rowOff>0</xdr:rowOff>
    </xdr:from>
    <xdr:to>
      <xdr:col>90</xdr:col>
      <xdr:colOff>324972</xdr:colOff>
      <xdr:row>357</xdr:row>
      <xdr:rowOff>74296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C5647EF6-865D-4A26-B82A-E848E92B5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936</xdr:row>
      <xdr:rowOff>0</xdr:rowOff>
    </xdr:from>
    <xdr:to>
      <xdr:col>62</xdr:col>
      <xdr:colOff>336096</xdr:colOff>
      <xdr:row>956</xdr:row>
      <xdr:rowOff>16329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7DF4041-EBCC-4FD9-B130-9652665F1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936</xdr:row>
      <xdr:rowOff>0</xdr:rowOff>
    </xdr:from>
    <xdr:to>
      <xdr:col>72</xdr:col>
      <xdr:colOff>282121</xdr:colOff>
      <xdr:row>956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CAA7023-73A8-4EC6-9D9A-BECC69041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957</xdr:row>
      <xdr:rowOff>0</xdr:rowOff>
    </xdr:from>
    <xdr:to>
      <xdr:col>62</xdr:col>
      <xdr:colOff>336096</xdr:colOff>
      <xdr:row>977</xdr:row>
      <xdr:rowOff>161925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AADE285C-C49B-4722-A9AE-5D938EE83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957</xdr:row>
      <xdr:rowOff>0</xdr:rowOff>
    </xdr:from>
    <xdr:to>
      <xdr:col>72</xdr:col>
      <xdr:colOff>329746</xdr:colOff>
      <xdr:row>977</xdr:row>
      <xdr:rowOff>161925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EA9274A-86FE-4DDA-A834-CD3F5AAA0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55BB2BC2-18A5-42C5-BD39-22EBA289D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EC86B99-4C9D-4717-AF8A-A8972E792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A0D341A4-D506-4BC2-B7DB-A91C3988B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190F39D1-EDCD-4964-A583-FBB084FC9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627</xdr:row>
      <xdr:rowOff>0</xdr:rowOff>
    </xdr:from>
    <xdr:to>
      <xdr:col>65</xdr:col>
      <xdr:colOff>332921</xdr:colOff>
      <xdr:row>644</xdr:row>
      <xdr:rowOff>89647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48D823D-E9E3-4A20-8630-F1F7AA366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936</xdr:row>
      <xdr:rowOff>0</xdr:rowOff>
    </xdr:from>
    <xdr:to>
      <xdr:col>82</xdr:col>
      <xdr:colOff>282121</xdr:colOff>
      <xdr:row>956</xdr:row>
      <xdr:rowOff>38100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D2269EA2-DCF2-4112-B944-84AB8790E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957</xdr:row>
      <xdr:rowOff>0</xdr:rowOff>
    </xdr:from>
    <xdr:to>
      <xdr:col>82</xdr:col>
      <xdr:colOff>329746</xdr:colOff>
      <xdr:row>977</xdr:row>
      <xdr:rowOff>161925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3BA84714-5406-4301-99B7-2E471C948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42DC3BC-6CAF-483D-99D3-FEE67CC96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8E6FC437-8D79-4447-A483-624861A9B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979</xdr:row>
      <xdr:rowOff>0</xdr:rowOff>
    </xdr:from>
    <xdr:to>
      <xdr:col>62</xdr:col>
      <xdr:colOff>336096</xdr:colOff>
      <xdr:row>999</xdr:row>
      <xdr:rowOff>16330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5219908A-8FE5-4866-BF4F-C3216F553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979</xdr:row>
      <xdr:rowOff>0</xdr:rowOff>
    </xdr:from>
    <xdr:to>
      <xdr:col>72</xdr:col>
      <xdr:colOff>282121</xdr:colOff>
      <xdr:row>999</xdr:row>
      <xdr:rowOff>38101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9AE6B1F0-1AD9-4745-A69B-0823D5414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979</xdr:row>
      <xdr:rowOff>0</xdr:rowOff>
    </xdr:from>
    <xdr:to>
      <xdr:col>82</xdr:col>
      <xdr:colOff>282121</xdr:colOff>
      <xdr:row>999</xdr:row>
      <xdr:rowOff>38101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38B98B80-26CA-4FF9-B69E-5D04BDECB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1000</xdr:row>
      <xdr:rowOff>0</xdr:rowOff>
    </xdr:from>
    <xdr:to>
      <xdr:col>62</xdr:col>
      <xdr:colOff>336096</xdr:colOff>
      <xdr:row>1020</xdr:row>
      <xdr:rowOff>161925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97ED42F7-6BFB-411C-92D8-4E3C14C34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1000</xdr:row>
      <xdr:rowOff>0</xdr:rowOff>
    </xdr:from>
    <xdr:to>
      <xdr:col>72</xdr:col>
      <xdr:colOff>329746</xdr:colOff>
      <xdr:row>1020</xdr:row>
      <xdr:rowOff>161925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AA88077F-E0A2-42C2-BEB9-3EFA8DB42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1000</xdr:row>
      <xdr:rowOff>0</xdr:rowOff>
    </xdr:from>
    <xdr:to>
      <xdr:col>82</xdr:col>
      <xdr:colOff>329746</xdr:colOff>
      <xdr:row>1020</xdr:row>
      <xdr:rowOff>161925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AEF09FEA-4F69-4671-97A6-4D70A057C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627</xdr:row>
      <xdr:rowOff>0</xdr:rowOff>
    </xdr:from>
    <xdr:to>
      <xdr:col>75</xdr:col>
      <xdr:colOff>329746</xdr:colOff>
      <xdr:row>644</xdr:row>
      <xdr:rowOff>74295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3C3707E7-99FA-4233-A328-B2148EF31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627</xdr:row>
      <xdr:rowOff>0</xdr:rowOff>
    </xdr:from>
    <xdr:to>
      <xdr:col>85</xdr:col>
      <xdr:colOff>329746</xdr:colOff>
      <xdr:row>644</xdr:row>
      <xdr:rowOff>74295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5F25F88D-6246-4FCF-924C-1A4EDA87F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646</xdr:row>
      <xdr:rowOff>0</xdr:rowOff>
    </xdr:from>
    <xdr:to>
      <xdr:col>65</xdr:col>
      <xdr:colOff>332921</xdr:colOff>
      <xdr:row>663</xdr:row>
      <xdr:rowOff>89647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F9BCCD13-8699-4C5F-AE84-DA5EC293A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646</xdr:row>
      <xdr:rowOff>0</xdr:rowOff>
    </xdr:from>
    <xdr:to>
      <xdr:col>75</xdr:col>
      <xdr:colOff>329746</xdr:colOff>
      <xdr:row>663</xdr:row>
      <xdr:rowOff>74295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46A07715-1DA2-4785-8E4B-76F2B7FA7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646</xdr:row>
      <xdr:rowOff>0</xdr:rowOff>
    </xdr:from>
    <xdr:to>
      <xdr:col>85</xdr:col>
      <xdr:colOff>329746</xdr:colOff>
      <xdr:row>663</xdr:row>
      <xdr:rowOff>74295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21A22393-0605-4C42-8600-B9AAB3304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307</xdr:row>
      <xdr:rowOff>67235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E065DF92-7EC8-4AB2-9477-D6B56833B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307</xdr:row>
      <xdr:rowOff>74295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B486C4AE-D46A-4F9B-8BE5-5DDCEF69C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307</xdr:row>
      <xdr:rowOff>74295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DBCDF5F4-3B75-469B-9CFC-4E72C3DD0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308</xdr:row>
      <xdr:rowOff>0</xdr:rowOff>
    </xdr:from>
    <xdr:to>
      <xdr:col>66</xdr:col>
      <xdr:colOff>330576</xdr:colOff>
      <xdr:row>323</xdr:row>
      <xdr:rowOff>74295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2C49ADA-9A05-40DB-B464-9535C1FE3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308</xdr:row>
      <xdr:rowOff>0</xdr:rowOff>
    </xdr:from>
    <xdr:to>
      <xdr:col>78</xdr:col>
      <xdr:colOff>324973</xdr:colOff>
      <xdr:row>323</xdr:row>
      <xdr:rowOff>74295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54EE4C76-E364-42ED-8235-48E2C073A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308</xdr:row>
      <xdr:rowOff>0</xdr:rowOff>
    </xdr:from>
    <xdr:to>
      <xdr:col>90</xdr:col>
      <xdr:colOff>324973</xdr:colOff>
      <xdr:row>323</xdr:row>
      <xdr:rowOff>74295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D1690222-6629-4F38-B60F-C3A409C5B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325</xdr:row>
      <xdr:rowOff>0</xdr:rowOff>
    </xdr:from>
    <xdr:to>
      <xdr:col>66</xdr:col>
      <xdr:colOff>323853</xdr:colOff>
      <xdr:row>341</xdr:row>
      <xdr:rowOff>67235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406CD8E8-F55A-44AE-8D17-ADBE0F4AC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325</xdr:row>
      <xdr:rowOff>0</xdr:rowOff>
    </xdr:from>
    <xdr:to>
      <xdr:col>78</xdr:col>
      <xdr:colOff>333377</xdr:colOff>
      <xdr:row>341</xdr:row>
      <xdr:rowOff>74295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B3E650B5-3128-4316-9936-B86412E81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325</xdr:row>
      <xdr:rowOff>0</xdr:rowOff>
    </xdr:from>
    <xdr:to>
      <xdr:col>90</xdr:col>
      <xdr:colOff>333377</xdr:colOff>
      <xdr:row>341</xdr:row>
      <xdr:rowOff>74295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6DA93E7F-77B2-4372-B20E-65EFD4A92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342</xdr:row>
      <xdr:rowOff>0</xdr:rowOff>
    </xdr:from>
    <xdr:to>
      <xdr:col>66</xdr:col>
      <xdr:colOff>330575</xdr:colOff>
      <xdr:row>357</xdr:row>
      <xdr:rowOff>74296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3C9D6AF-3357-414D-AFC7-61E1682FA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342</xdr:row>
      <xdr:rowOff>0</xdr:rowOff>
    </xdr:from>
    <xdr:to>
      <xdr:col>78</xdr:col>
      <xdr:colOff>324972</xdr:colOff>
      <xdr:row>357</xdr:row>
      <xdr:rowOff>74296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EC0F2015-B8E2-49E8-9A21-D2F681B04A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342</xdr:row>
      <xdr:rowOff>0</xdr:rowOff>
    </xdr:from>
    <xdr:to>
      <xdr:col>90</xdr:col>
      <xdr:colOff>324972</xdr:colOff>
      <xdr:row>357</xdr:row>
      <xdr:rowOff>74296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BE6204D5-ABCC-4F52-B5EA-AAABB46ED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936</xdr:row>
      <xdr:rowOff>0</xdr:rowOff>
    </xdr:from>
    <xdr:to>
      <xdr:col>62</xdr:col>
      <xdr:colOff>336096</xdr:colOff>
      <xdr:row>956</xdr:row>
      <xdr:rowOff>16329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729D270-CEC0-470B-AF7E-0E63E89B9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936</xdr:row>
      <xdr:rowOff>0</xdr:rowOff>
    </xdr:from>
    <xdr:to>
      <xdr:col>72</xdr:col>
      <xdr:colOff>282121</xdr:colOff>
      <xdr:row>956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DD59CB2-A860-4216-882A-D20AA3A86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957</xdr:row>
      <xdr:rowOff>0</xdr:rowOff>
    </xdr:from>
    <xdr:to>
      <xdr:col>62</xdr:col>
      <xdr:colOff>336096</xdr:colOff>
      <xdr:row>977</xdr:row>
      <xdr:rowOff>161925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92C1597-1AD2-4CFC-A31E-956E20D46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957</xdr:row>
      <xdr:rowOff>0</xdr:rowOff>
    </xdr:from>
    <xdr:to>
      <xdr:col>72</xdr:col>
      <xdr:colOff>329746</xdr:colOff>
      <xdr:row>977</xdr:row>
      <xdr:rowOff>161925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A128C7C-C296-474E-A884-F8A2BFB5E5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27C7DCBB-5D4D-4BAF-9CD8-14CD286BA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35F48877-224D-4CAD-8B25-827EC4D48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9FA42181-C2BA-4E70-97AE-B500AD4EA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B3581FD-59B3-40A7-B542-6C6AF2C18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627</xdr:row>
      <xdr:rowOff>0</xdr:rowOff>
    </xdr:from>
    <xdr:to>
      <xdr:col>65</xdr:col>
      <xdr:colOff>332921</xdr:colOff>
      <xdr:row>644</xdr:row>
      <xdr:rowOff>89647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FB3157DC-41E8-42EF-A965-218A80254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936</xdr:row>
      <xdr:rowOff>0</xdr:rowOff>
    </xdr:from>
    <xdr:to>
      <xdr:col>82</xdr:col>
      <xdr:colOff>282121</xdr:colOff>
      <xdr:row>956</xdr:row>
      <xdr:rowOff>38100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45F1141-4EE1-4D78-88D2-01A4D2794E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957</xdr:row>
      <xdr:rowOff>0</xdr:rowOff>
    </xdr:from>
    <xdr:to>
      <xdr:col>82</xdr:col>
      <xdr:colOff>329746</xdr:colOff>
      <xdr:row>977</xdr:row>
      <xdr:rowOff>161925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5EE3B60C-B679-40B0-A287-8B13324EA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8310B8A2-A6BD-4526-B2D8-323253E0D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1D73D06-1247-4429-BEE7-3BCA3AC1C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979</xdr:row>
      <xdr:rowOff>0</xdr:rowOff>
    </xdr:from>
    <xdr:to>
      <xdr:col>62</xdr:col>
      <xdr:colOff>336096</xdr:colOff>
      <xdr:row>999</xdr:row>
      <xdr:rowOff>16330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36324BD2-0E52-4A50-93F8-C8985000E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979</xdr:row>
      <xdr:rowOff>0</xdr:rowOff>
    </xdr:from>
    <xdr:to>
      <xdr:col>72</xdr:col>
      <xdr:colOff>282121</xdr:colOff>
      <xdr:row>999</xdr:row>
      <xdr:rowOff>38101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95655C96-635C-418D-9F7C-72316C004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979</xdr:row>
      <xdr:rowOff>0</xdr:rowOff>
    </xdr:from>
    <xdr:to>
      <xdr:col>82</xdr:col>
      <xdr:colOff>282121</xdr:colOff>
      <xdr:row>999</xdr:row>
      <xdr:rowOff>38101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1BEA7E68-62A8-4D1C-8411-F95072AD9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1000</xdr:row>
      <xdr:rowOff>0</xdr:rowOff>
    </xdr:from>
    <xdr:to>
      <xdr:col>62</xdr:col>
      <xdr:colOff>336096</xdr:colOff>
      <xdr:row>1020</xdr:row>
      <xdr:rowOff>161925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F22E8EFA-FFDF-42CB-83BB-D911EF285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1000</xdr:row>
      <xdr:rowOff>0</xdr:rowOff>
    </xdr:from>
    <xdr:to>
      <xdr:col>72</xdr:col>
      <xdr:colOff>329746</xdr:colOff>
      <xdr:row>1020</xdr:row>
      <xdr:rowOff>161925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974147FC-E2F6-4892-A2E0-A6AF99902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1000</xdr:row>
      <xdr:rowOff>0</xdr:rowOff>
    </xdr:from>
    <xdr:to>
      <xdr:col>82</xdr:col>
      <xdr:colOff>329746</xdr:colOff>
      <xdr:row>1020</xdr:row>
      <xdr:rowOff>161925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4C961E1-F570-47A9-9000-F389B752C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627</xdr:row>
      <xdr:rowOff>0</xdr:rowOff>
    </xdr:from>
    <xdr:to>
      <xdr:col>75</xdr:col>
      <xdr:colOff>329746</xdr:colOff>
      <xdr:row>644</xdr:row>
      <xdr:rowOff>74295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8B853A19-EB1E-46F7-98E3-46D4C3DF4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627</xdr:row>
      <xdr:rowOff>0</xdr:rowOff>
    </xdr:from>
    <xdr:to>
      <xdr:col>85</xdr:col>
      <xdr:colOff>329746</xdr:colOff>
      <xdr:row>644</xdr:row>
      <xdr:rowOff>74295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A19F55D0-FCFC-4F86-A1C4-AFF13F5B9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646</xdr:row>
      <xdr:rowOff>0</xdr:rowOff>
    </xdr:from>
    <xdr:to>
      <xdr:col>65</xdr:col>
      <xdr:colOff>332921</xdr:colOff>
      <xdr:row>663</xdr:row>
      <xdr:rowOff>89647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290DC8E7-BEEC-4F6F-A3C5-3B6E4B5F0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646</xdr:row>
      <xdr:rowOff>0</xdr:rowOff>
    </xdr:from>
    <xdr:to>
      <xdr:col>75</xdr:col>
      <xdr:colOff>329746</xdr:colOff>
      <xdr:row>663</xdr:row>
      <xdr:rowOff>74295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AEBC296B-09C5-49D0-BCF6-B401DCDC9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646</xdr:row>
      <xdr:rowOff>0</xdr:rowOff>
    </xdr:from>
    <xdr:to>
      <xdr:col>85</xdr:col>
      <xdr:colOff>329746</xdr:colOff>
      <xdr:row>663</xdr:row>
      <xdr:rowOff>74295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13CDC1BB-2409-442A-83C4-CAF0EB977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307</xdr:row>
      <xdr:rowOff>67235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226EE1AA-287B-4B06-8B4C-6B5E4C487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307</xdr:row>
      <xdr:rowOff>74295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92A09878-553E-4EE9-9EA0-4D9E3B6CB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307</xdr:row>
      <xdr:rowOff>74295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3A0955B-99EA-4500-8FBE-58C46BE90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308</xdr:row>
      <xdr:rowOff>0</xdr:rowOff>
    </xdr:from>
    <xdr:to>
      <xdr:col>66</xdr:col>
      <xdr:colOff>330576</xdr:colOff>
      <xdr:row>323</xdr:row>
      <xdr:rowOff>74295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80859FB9-FA88-44D7-9732-95D43E499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308</xdr:row>
      <xdr:rowOff>0</xdr:rowOff>
    </xdr:from>
    <xdr:to>
      <xdr:col>78</xdr:col>
      <xdr:colOff>324973</xdr:colOff>
      <xdr:row>323</xdr:row>
      <xdr:rowOff>74295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E2640D14-953F-4B5E-8507-AEE3DF8A8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308</xdr:row>
      <xdr:rowOff>0</xdr:rowOff>
    </xdr:from>
    <xdr:to>
      <xdr:col>90</xdr:col>
      <xdr:colOff>324973</xdr:colOff>
      <xdr:row>323</xdr:row>
      <xdr:rowOff>74295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FCFC4501-7D43-4034-813F-3A070DC54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325</xdr:row>
      <xdr:rowOff>0</xdr:rowOff>
    </xdr:from>
    <xdr:to>
      <xdr:col>66</xdr:col>
      <xdr:colOff>323853</xdr:colOff>
      <xdr:row>341</xdr:row>
      <xdr:rowOff>67235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8BEBB4B9-5107-401A-B285-E9FE0D0CA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325</xdr:row>
      <xdr:rowOff>0</xdr:rowOff>
    </xdr:from>
    <xdr:to>
      <xdr:col>78</xdr:col>
      <xdr:colOff>333377</xdr:colOff>
      <xdr:row>341</xdr:row>
      <xdr:rowOff>74295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CB67D2E8-CB35-48C6-9C62-9CA4352603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325</xdr:row>
      <xdr:rowOff>0</xdr:rowOff>
    </xdr:from>
    <xdr:to>
      <xdr:col>90</xdr:col>
      <xdr:colOff>333377</xdr:colOff>
      <xdr:row>341</xdr:row>
      <xdr:rowOff>74295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3D3DBB2A-E7F0-44FF-8E9A-ADE03DDE3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342</xdr:row>
      <xdr:rowOff>0</xdr:rowOff>
    </xdr:from>
    <xdr:to>
      <xdr:col>66</xdr:col>
      <xdr:colOff>330575</xdr:colOff>
      <xdr:row>357</xdr:row>
      <xdr:rowOff>74296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700CAB94-F51C-4CBF-8369-3A3801B63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342</xdr:row>
      <xdr:rowOff>0</xdr:rowOff>
    </xdr:from>
    <xdr:to>
      <xdr:col>78</xdr:col>
      <xdr:colOff>324972</xdr:colOff>
      <xdr:row>357</xdr:row>
      <xdr:rowOff>74296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AAF1059-32B6-45F6-B1D6-7730704ED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342</xdr:row>
      <xdr:rowOff>0</xdr:rowOff>
    </xdr:from>
    <xdr:to>
      <xdr:col>90</xdr:col>
      <xdr:colOff>324972</xdr:colOff>
      <xdr:row>357</xdr:row>
      <xdr:rowOff>74296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ED8D316C-26FA-4696-9E79-6064800FC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936</xdr:row>
      <xdr:rowOff>0</xdr:rowOff>
    </xdr:from>
    <xdr:to>
      <xdr:col>62</xdr:col>
      <xdr:colOff>336096</xdr:colOff>
      <xdr:row>956</xdr:row>
      <xdr:rowOff>16329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CD6D1C9-EF7E-4BA4-8748-18F33E449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936</xdr:row>
      <xdr:rowOff>0</xdr:rowOff>
    </xdr:from>
    <xdr:to>
      <xdr:col>72</xdr:col>
      <xdr:colOff>282121</xdr:colOff>
      <xdr:row>956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92A81A0-D5CB-4291-A57F-3243F0257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957</xdr:row>
      <xdr:rowOff>0</xdr:rowOff>
    </xdr:from>
    <xdr:to>
      <xdr:col>62</xdr:col>
      <xdr:colOff>336096</xdr:colOff>
      <xdr:row>977</xdr:row>
      <xdr:rowOff>161925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EACED33-D1E5-4C15-BED0-3A9791091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957</xdr:row>
      <xdr:rowOff>0</xdr:rowOff>
    </xdr:from>
    <xdr:to>
      <xdr:col>72</xdr:col>
      <xdr:colOff>329746</xdr:colOff>
      <xdr:row>977</xdr:row>
      <xdr:rowOff>161925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EA4A9ECF-D790-4F3C-8496-E177FD4DB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A5A2AAC-60E9-4C46-B311-F999810C7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E82E1D54-722F-46BF-A5BE-D10D47077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78006570-87BA-4EA7-85BA-391EBA19E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D387FFA-54B9-4E75-B330-FED68AAE0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627</xdr:row>
      <xdr:rowOff>0</xdr:rowOff>
    </xdr:from>
    <xdr:to>
      <xdr:col>65</xdr:col>
      <xdr:colOff>332921</xdr:colOff>
      <xdr:row>644</xdr:row>
      <xdr:rowOff>89647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61BB8EA-1E9A-46B6-8425-C2136F384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936</xdr:row>
      <xdr:rowOff>0</xdr:rowOff>
    </xdr:from>
    <xdr:to>
      <xdr:col>82</xdr:col>
      <xdr:colOff>282121</xdr:colOff>
      <xdr:row>956</xdr:row>
      <xdr:rowOff>38100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C52CD342-41CC-483B-A809-84907FAD9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957</xdr:row>
      <xdr:rowOff>0</xdr:rowOff>
    </xdr:from>
    <xdr:to>
      <xdr:col>82</xdr:col>
      <xdr:colOff>329746</xdr:colOff>
      <xdr:row>977</xdr:row>
      <xdr:rowOff>161925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8668006A-F70A-46DB-BFBC-331D402135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2C5466D-8BDC-412E-BB4A-2F5501D68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8D7107B-E28E-4729-B213-0ABAEB04A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979</xdr:row>
      <xdr:rowOff>0</xdr:rowOff>
    </xdr:from>
    <xdr:to>
      <xdr:col>62</xdr:col>
      <xdr:colOff>336096</xdr:colOff>
      <xdr:row>999</xdr:row>
      <xdr:rowOff>16330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FD4401AA-D644-43C9-8E19-906EFEC29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979</xdr:row>
      <xdr:rowOff>0</xdr:rowOff>
    </xdr:from>
    <xdr:to>
      <xdr:col>72</xdr:col>
      <xdr:colOff>282121</xdr:colOff>
      <xdr:row>999</xdr:row>
      <xdr:rowOff>38101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7915584F-B982-4417-8767-03D40B18C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979</xdr:row>
      <xdr:rowOff>0</xdr:rowOff>
    </xdr:from>
    <xdr:to>
      <xdr:col>82</xdr:col>
      <xdr:colOff>282121</xdr:colOff>
      <xdr:row>999</xdr:row>
      <xdr:rowOff>38101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A37F6271-61BD-4B1E-A685-7B5C80220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1000</xdr:row>
      <xdr:rowOff>0</xdr:rowOff>
    </xdr:from>
    <xdr:to>
      <xdr:col>62</xdr:col>
      <xdr:colOff>336096</xdr:colOff>
      <xdr:row>1020</xdr:row>
      <xdr:rowOff>161925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5899EC5B-A1C6-465C-B880-68D9E76F1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1000</xdr:row>
      <xdr:rowOff>0</xdr:rowOff>
    </xdr:from>
    <xdr:to>
      <xdr:col>72</xdr:col>
      <xdr:colOff>329746</xdr:colOff>
      <xdr:row>1020</xdr:row>
      <xdr:rowOff>161925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7018305-1A57-446B-9FFE-A8FA98F55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1000</xdr:row>
      <xdr:rowOff>0</xdr:rowOff>
    </xdr:from>
    <xdr:to>
      <xdr:col>82</xdr:col>
      <xdr:colOff>329746</xdr:colOff>
      <xdr:row>1020</xdr:row>
      <xdr:rowOff>161925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7688EF8A-2EC2-4D5F-8543-D1FDAFA8D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627</xdr:row>
      <xdr:rowOff>0</xdr:rowOff>
    </xdr:from>
    <xdr:to>
      <xdr:col>75</xdr:col>
      <xdr:colOff>329746</xdr:colOff>
      <xdr:row>644</xdr:row>
      <xdr:rowOff>74295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2DB97BCF-2DBC-4875-B308-480DA97EE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627</xdr:row>
      <xdr:rowOff>0</xdr:rowOff>
    </xdr:from>
    <xdr:to>
      <xdr:col>85</xdr:col>
      <xdr:colOff>329746</xdr:colOff>
      <xdr:row>644</xdr:row>
      <xdr:rowOff>74295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CA067D00-70C4-47AA-B869-8AB525FC2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646</xdr:row>
      <xdr:rowOff>0</xdr:rowOff>
    </xdr:from>
    <xdr:to>
      <xdr:col>65</xdr:col>
      <xdr:colOff>332921</xdr:colOff>
      <xdr:row>663</xdr:row>
      <xdr:rowOff>89647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22868444-4704-4B27-BE7D-0497394CC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646</xdr:row>
      <xdr:rowOff>0</xdr:rowOff>
    </xdr:from>
    <xdr:to>
      <xdr:col>75</xdr:col>
      <xdr:colOff>329746</xdr:colOff>
      <xdr:row>663</xdr:row>
      <xdr:rowOff>74295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1A0B41A0-E048-4BE1-9B3B-6612AA095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646</xdr:row>
      <xdr:rowOff>0</xdr:rowOff>
    </xdr:from>
    <xdr:to>
      <xdr:col>85</xdr:col>
      <xdr:colOff>329746</xdr:colOff>
      <xdr:row>663</xdr:row>
      <xdr:rowOff>74295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556E718-80BA-4969-842E-3DA721654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307</xdr:row>
      <xdr:rowOff>67235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BEB7E042-2807-4312-85A8-B66224BE1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307</xdr:row>
      <xdr:rowOff>74295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5B1E9AFF-AEC7-433D-854B-AC0576A06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307</xdr:row>
      <xdr:rowOff>74295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3CB7969-757E-4ED9-B7FD-58F6D20AA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308</xdr:row>
      <xdr:rowOff>0</xdr:rowOff>
    </xdr:from>
    <xdr:to>
      <xdr:col>66</xdr:col>
      <xdr:colOff>330576</xdr:colOff>
      <xdr:row>323</xdr:row>
      <xdr:rowOff>74295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676A9746-B259-4F94-94A5-7147513B8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308</xdr:row>
      <xdr:rowOff>0</xdr:rowOff>
    </xdr:from>
    <xdr:to>
      <xdr:col>78</xdr:col>
      <xdr:colOff>324973</xdr:colOff>
      <xdr:row>323</xdr:row>
      <xdr:rowOff>74295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41CC6B82-6A47-4C6C-9886-D1ECE8E0A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308</xdr:row>
      <xdr:rowOff>0</xdr:rowOff>
    </xdr:from>
    <xdr:to>
      <xdr:col>90</xdr:col>
      <xdr:colOff>324973</xdr:colOff>
      <xdr:row>323</xdr:row>
      <xdr:rowOff>74295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944E0F57-18C5-4AA7-B96D-E5AB391B8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325</xdr:row>
      <xdr:rowOff>0</xdr:rowOff>
    </xdr:from>
    <xdr:to>
      <xdr:col>66</xdr:col>
      <xdr:colOff>323853</xdr:colOff>
      <xdr:row>341</xdr:row>
      <xdr:rowOff>67235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C23B1DFC-1723-4EB2-AF1F-BABAAAFDA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325</xdr:row>
      <xdr:rowOff>0</xdr:rowOff>
    </xdr:from>
    <xdr:to>
      <xdr:col>78</xdr:col>
      <xdr:colOff>333377</xdr:colOff>
      <xdr:row>341</xdr:row>
      <xdr:rowOff>74295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5981B745-D1A8-42A0-8E96-88D9440F3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325</xdr:row>
      <xdr:rowOff>0</xdr:rowOff>
    </xdr:from>
    <xdr:to>
      <xdr:col>90</xdr:col>
      <xdr:colOff>333377</xdr:colOff>
      <xdr:row>341</xdr:row>
      <xdr:rowOff>74295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AEE0509F-B604-4A23-BD18-26F6EB8A0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342</xdr:row>
      <xdr:rowOff>0</xdr:rowOff>
    </xdr:from>
    <xdr:to>
      <xdr:col>66</xdr:col>
      <xdr:colOff>330575</xdr:colOff>
      <xdr:row>357</xdr:row>
      <xdr:rowOff>74296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CC530673-9EF0-46E3-AF14-934756FA0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342</xdr:row>
      <xdr:rowOff>0</xdr:rowOff>
    </xdr:from>
    <xdr:to>
      <xdr:col>78</xdr:col>
      <xdr:colOff>324972</xdr:colOff>
      <xdr:row>357</xdr:row>
      <xdr:rowOff>74296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476BA6A0-5D48-4E0F-B66C-6A7B1BD89A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342</xdr:row>
      <xdr:rowOff>0</xdr:rowOff>
    </xdr:from>
    <xdr:to>
      <xdr:col>90</xdr:col>
      <xdr:colOff>324972</xdr:colOff>
      <xdr:row>357</xdr:row>
      <xdr:rowOff>74296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F78F3E0E-44ED-46DC-9AA2-DD4411F0E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936</xdr:row>
      <xdr:rowOff>0</xdr:rowOff>
    </xdr:from>
    <xdr:to>
      <xdr:col>62</xdr:col>
      <xdr:colOff>336096</xdr:colOff>
      <xdr:row>956</xdr:row>
      <xdr:rowOff>16329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EEE284A-07E4-46CB-BBF4-D7AED2BB7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936</xdr:row>
      <xdr:rowOff>0</xdr:rowOff>
    </xdr:from>
    <xdr:to>
      <xdr:col>72</xdr:col>
      <xdr:colOff>282121</xdr:colOff>
      <xdr:row>956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D468872-3CC7-4C8F-A797-BA27E1DE8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957</xdr:row>
      <xdr:rowOff>0</xdr:rowOff>
    </xdr:from>
    <xdr:to>
      <xdr:col>62</xdr:col>
      <xdr:colOff>336096</xdr:colOff>
      <xdr:row>977</xdr:row>
      <xdr:rowOff>161925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ACCC220-5F90-4F58-8D62-C5BD18EFF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957</xdr:row>
      <xdr:rowOff>0</xdr:rowOff>
    </xdr:from>
    <xdr:to>
      <xdr:col>72</xdr:col>
      <xdr:colOff>329746</xdr:colOff>
      <xdr:row>977</xdr:row>
      <xdr:rowOff>161925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C72A42F-2A0B-45C1-837A-24F2CD4E6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09DF1C2-ED39-4FD6-BD22-6880CC7ED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E4CDCD3-BCF0-44FE-9B84-5E02D8A6F1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7306CEDE-77F9-4C3C-9E59-08506CBE3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F87749B-2356-44AA-8FDB-1E44ABC7F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627</xdr:row>
      <xdr:rowOff>0</xdr:rowOff>
    </xdr:from>
    <xdr:to>
      <xdr:col>65</xdr:col>
      <xdr:colOff>332921</xdr:colOff>
      <xdr:row>644</xdr:row>
      <xdr:rowOff>89647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AD3EE50-954A-4F20-9E6F-D113D8E7B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936</xdr:row>
      <xdr:rowOff>0</xdr:rowOff>
    </xdr:from>
    <xdr:to>
      <xdr:col>82</xdr:col>
      <xdr:colOff>282121</xdr:colOff>
      <xdr:row>956</xdr:row>
      <xdr:rowOff>38100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C5347A28-DA05-41ED-A16E-C262CC3F6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957</xdr:row>
      <xdr:rowOff>0</xdr:rowOff>
    </xdr:from>
    <xdr:to>
      <xdr:col>82</xdr:col>
      <xdr:colOff>329746</xdr:colOff>
      <xdr:row>977</xdr:row>
      <xdr:rowOff>161925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7D2268C8-82CB-4385-9DB3-F83002F77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8D3ABCCD-F7A3-4DCA-91CB-E7A7DBA97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F366AF97-B4AB-471C-9162-86C463BC5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979</xdr:row>
      <xdr:rowOff>0</xdr:rowOff>
    </xdr:from>
    <xdr:to>
      <xdr:col>62</xdr:col>
      <xdr:colOff>336096</xdr:colOff>
      <xdr:row>999</xdr:row>
      <xdr:rowOff>16330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E3AD6573-5DE0-4633-9694-E7DB64B1A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979</xdr:row>
      <xdr:rowOff>0</xdr:rowOff>
    </xdr:from>
    <xdr:to>
      <xdr:col>72</xdr:col>
      <xdr:colOff>282121</xdr:colOff>
      <xdr:row>999</xdr:row>
      <xdr:rowOff>38101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387D9770-EBB2-42B0-96B0-BC8C29E1A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979</xdr:row>
      <xdr:rowOff>0</xdr:rowOff>
    </xdr:from>
    <xdr:to>
      <xdr:col>82</xdr:col>
      <xdr:colOff>282121</xdr:colOff>
      <xdr:row>999</xdr:row>
      <xdr:rowOff>38101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79B03418-C5A8-4050-8BD7-1AAB7582C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1000</xdr:row>
      <xdr:rowOff>0</xdr:rowOff>
    </xdr:from>
    <xdr:to>
      <xdr:col>62</xdr:col>
      <xdr:colOff>336096</xdr:colOff>
      <xdr:row>1020</xdr:row>
      <xdr:rowOff>161925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70CCBC58-6C2F-4201-9660-BB14A3BCC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1000</xdr:row>
      <xdr:rowOff>0</xdr:rowOff>
    </xdr:from>
    <xdr:to>
      <xdr:col>72</xdr:col>
      <xdr:colOff>329746</xdr:colOff>
      <xdr:row>1020</xdr:row>
      <xdr:rowOff>161925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871B0B27-3FDB-404A-978C-DCD2661FF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1000</xdr:row>
      <xdr:rowOff>0</xdr:rowOff>
    </xdr:from>
    <xdr:to>
      <xdr:col>82</xdr:col>
      <xdr:colOff>329746</xdr:colOff>
      <xdr:row>1020</xdr:row>
      <xdr:rowOff>161925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8CC77B7-0CEC-48EF-935F-86F39E133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627</xdr:row>
      <xdr:rowOff>0</xdr:rowOff>
    </xdr:from>
    <xdr:to>
      <xdr:col>75</xdr:col>
      <xdr:colOff>329746</xdr:colOff>
      <xdr:row>644</xdr:row>
      <xdr:rowOff>74295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3B077933-F822-4C4E-9D1C-4C6AD3E80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627</xdr:row>
      <xdr:rowOff>0</xdr:rowOff>
    </xdr:from>
    <xdr:to>
      <xdr:col>85</xdr:col>
      <xdr:colOff>329746</xdr:colOff>
      <xdr:row>644</xdr:row>
      <xdr:rowOff>74295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475EB8AA-1E55-4ECA-87DE-EFDC796BB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646</xdr:row>
      <xdr:rowOff>0</xdr:rowOff>
    </xdr:from>
    <xdr:to>
      <xdr:col>65</xdr:col>
      <xdr:colOff>332921</xdr:colOff>
      <xdr:row>663</xdr:row>
      <xdr:rowOff>89647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3206D8CA-F873-4131-B3DA-AAB40D25C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646</xdr:row>
      <xdr:rowOff>0</xdr:rowOff>
    </xdr:from>
    <xdr:to>
      <xdr:col>75</xdr:col>
      <xdr:colOff>329746</xdr:colOff>
      <xdr:row>663</xdr:row>
      <xdr:rowOff>74295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60922900-5FFB-4858-A2C9-C42244EDE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646</xdr:row>
      <xdr:rowOff>0</xdr:rowOff>
    </xdr:from>
    <xdr:to>
      <xdr:col>85</xdr:col>
      <xdr:colOff>329746</xdr:colOff>
      <xdr:row>663</xdr:row>
      <xdr:rowOff>74295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73543CD5-CE74-4E78-8CB8-25A52369A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307</xdr:row>
      <xdr:rowOff>67235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10942B2A-6A94-4516-A00C-6BEC9350C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307</xdr:row>
      <xdr:rowOff>74295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B3A60F19-6CB2-4F2C-9F6A-6F0B72D69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307</xdr:row>
      <xdr:rowOff>74295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E03E315-2901-4596-B499-E8937BE2D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308</xdr:row>
      <xdr:rowOff>0</xdr:rowOff>
    </xdr:from>
    <xdr:to>
      <xdr:col>66</xdr:col>
      <xdr:colOff>330576</xdr:colOff>
      <xdr:row>323</xdr:row>
      <xdr:rowOff>74295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AA55CB8A-B8EB-4E1A-AC16-73896558C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308</xdr:row>
      <xdr:rowOff>0</xdr:rowOff>
    </xdr:from>
    <xdr:to>
      <xdr:col>78</xdr:col>
      <xdr:colOff>324973</xdr:colOff>
      <xdr:row>323</xdr:row>
      <xdr:rowOff>74295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ADD41D0B-DDE8-4450-926B-BEC705ABE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308</xdr:row>
      <xdr:rowOff>0</xdr:rowOff>
    </xdr:from>
    <xdr:to>
      <xdr:col>90</xdr:col>
      <xdr:colOff>324973</xdr:colOff>
      <xdr:row>323</xdr:row>
      <xdr:rowOff>74295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6F58A19A-17EF-44D7-8A73-E7A05EC09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325</xdr:row>
      <xdr:rowOff>0</xdr:rowOff>
    </xdr:from>
    <xdr:to>
      <xdr:col>66</xdr:col>
      <xdr:colOff>323853</xdr:colOff>
      <xdr:row>341</xdr:row>
      <xdr:rowOff>67235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AF573992-3CBA-495B-85D6-3F357F438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325</xdr:row>
      <xdr:rowOff>0</xdr:rowOff>
    </xdr:from>
    <xdr:to>
      <xdr:col>78</xdr:col>
      <xdr:colOff>333377</xdr:colOff>
      <xdr:row>341</xdr:row>
      <xdr:rowOff>74295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8051FFEC-5096-40FC-AA90-2DE802164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325</xdr:row>
      <xdr:rowOff>0</xdr:rowOff>
    </xdr:from>
    <xdr:to>
      <xdr:col>90</xdr:col>
      <xdr:colOff>333377</xdr:colOff>
      <xdr:row>341</xdr:row>
      <xdr:rowOff>74295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83FCDFEE-A0D4-416F-A557-6EBF1F290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342</xdr:row>
      <xdr:rowOff>0</xdr:rowOff>
    </xdr:from>
    <xdr:to>
      <xdr:col>66</xdr:col>
      <xdr:colOff>330575</xdr:colOff>
      <xdr:row>357</xdr:row>
      <xdr:rowOff>74296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A1931734-875B-4D0E-A681-FBCA76C5B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342</xdr:row>
      <xdr:rowOff>0</xdr:rowOff>
    </xdr:from>
    <xdr:to>
      <xdr:col>78</xdr:col>
      <xdr:colOff>324972</xdr:colOff>
      <xdr:row>357</xdr:row>
      <xdr:rowOff>74296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4768796C-4AE3-4FB4-A9CB-2B81B25FC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342</xdr:row>
      <xdr:rowOff>0</xdr:rowOff>
    </xdr:from>
    <xdr:to>
      <xdr:col>90</xdr:col>
      <xdr:colOff>324972</xdr:colOff>
      <xdr:row>357</xdr:row>
      <xdr:rowOff>74296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89E3921D-6F9A-47AD-BCD0-8E8AB97CA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B6374-F670-4467-9CB5-00EF31ABD266}">
  <dimension ref="A2:W11"/>
  <sheetViews>
    <sheetView tabSelected="1" topLeftCell="P1" zoomScale="70" zoomScaleNormal="70" workbookViewId="0">
      <selection activeCell="Z22" sqref="Z22"/>
    </sheetView>
  </sheetViews>
  <sheetFormatPr defaultColWidth="9.21875" defaultRowHeight="15.6" x14ac:dyDescent="0.3"/>
  <cols>
    <col min="1" max="1" width="23.21875" style="22" bestFit="1" customWidth="1"/>
    <col min="2" max="3" width="9.21875" style="22"/>
    <col min="4" max="4" width="13" style="22" bestFit="1" customWidth="1"/>
    <col min="5" max="5" width="41.44140625" style="22" bestFit="1" customWidth="1"/>
    <col min="6" max="6" width="17.21875" style="22" bestFit="1" customWidth="1"/>
    <col min="7" max="7" width="19.21875" style="22" bestFit="1" customWidth="1"/>
    <col min="8" max="8" width="14.77734375" style="22" bestFit="1" customWidth="1"/>
    <col min="9" max="9" width="17.77734375" style="22" customWidth="1"/>
    <col min="10" max="11" width="15" style="22" customWidth="1"/>
    <col min="12" max="12" width="9.21875" style="22"/>
    <col min="13" max="13" width="23.21875" style="22" bestFit="1" customWidth="1"/>
    <col min="14" max="15" width="9.21875" style="22"/>
    <col min="16" max="16" width="13" style="22" bestFit="1" customWidth="1"/>
    <col min="17" max="17" width="41.44140625" style="22" bestFit="1" customWidth="1"/>
    <col min="18" max="18" width="14.77734375" style="22" bestFit="1" customWidth="1"/>
    <col min="19" max="19" width="19.21875" style="22" bestFit="1" customWidth="1"/>
    <col min="20" max="20" width="14.77734375" style="22" bestFit="1" customWidth="1"/>
    <col min="21" max="21" width="17.77734375" style="22" bestFit="1" customWidth="1"/>
    <col min="22" max="23" width="15" style="22" bestFit="1" customWidth="1"/>
    <col min="24" max="16384" width="9.21875" style="22"/>
  </cols>
  <sheetData>
    <row r="2" spans="1:23" x14ac:dyDescent="0.3">
      <c r="A2" s="20" t="s">
        <v>64</v>
      </c>
      <c r="M2" s="20" t="s">
        <v>63</v>
      </c>
    </row>
    <row r="3" spans="1:23" x14ac:dyDescent="0.3">
      <c r="A3" s="20" t="s">
        <v>54</v>
      </c>
      <c r="B3" s="41" t="s">
        <v>46</v>
      </c>
      <c r="C3" s="42"/>
      <c r="D3" s="37"/>
      <c r="E3" s="39" t="s">
        <v>47</v>
      </c>
      <c r="F3" s="40" t="s">
        <v>51</v>
      </c>
      <c r="G3" s="43"/>
      <c r="H3" s="43"/>
      <c r="I3" s="43"/>
      <c r="J3" s="43"/>
      <c r="K3" s="44"/>
      <c r="M3" s="20" t="s">
        <v>54</v>
      </c>
      <c r="N3" s="41" t="s">
        <v>46</v>
      </c>
      <c r="O3" s="42"/>
      <c r="P3" s="37"/>
      <c r="Q3" s="39" t="s">
        <v>47</v>
      </c>
      <c r="R3" s="40" t="s">
        <v>51</v>
      </c>
      <c r="S3" s="43"/>
      <c r="T3" s="43"/>
      <c r="U3" s="43"/>
      <c r="V3" s="43"/>
      <c r="W3" s="44"/>
    </row>
    <row r="4" spans="1:23" x14ac:dyDescent="0.3">
      <c r="B4" s="21" t="s">
        <v>48</v>
      </c>
      <c r="C4" s="21" t="s">
        <v>49</v>
      </c>
      <c r="D4" s="38"/>
      <c r="E4" s="39"/>
      <c r="F4" s="23" t="s">
        <v>2</v>
      </c>
      <c r="G4" s="23" t="s">
        <v>179</v>
      </c>
      <c r="H4" s="23" t="s">
        <v>5</v>
      </c>
      <c r="I4" s="23" t="s">
        <v>7</v>
      </c>
      <c r="J4" s="23" t="s">
        <v>9</v>
      </c>
      <c r="K4" s="23" t="s">
        <v>11</v>
      </c>
      <c r="N4" s="21" t="s">
        <v>48</v>
      </c>
      <c r="O4" s="21" t="s">
        <v>49</v>
      </c>
      <c r="P4" s="38"/>
      <c r="Q4" s="39"/>
      <c r="R4" s="23" t="s">
        <v>2</v>
      </c>
      <c r="S4" s="23" t="s">
        <v>179</v>
      </c>
      <c r="T4" s="23" t="s">
        <v>5</v>
      </c>
      <c r="U4" s="23" t="s">
        <v>7</v>
      </c>
      <c r="V4" s="23" t="s">
        <v>9</v>
      </c>
      <c r="W4" s="23" t="s">
        <v>11</v>
      </c>
    </row>
    <row r="5" spans="1:23" x14ac:dyDescent="0.3">
      <c r="A5" s="34" t="s">
        <v>172</v>
      </c>
      <c r="B5" s="24"/>
      <c r="C5" s="24"/>
      <c r="D5" s="27"/>
      <c r="E5" s="28" t="s">
        <v>172</v>
      </c>
      <c r="F5" s="26">
        <f>'Pure Decorrelation'!M644</f>
        <v>0.90181972596875926</v>
      </c>
      <c r="G5" s="26">
        <f>'Pure Decorrelation'!N644</f>
        <v>0.90181748312266286</v>
      </c>
      <c r="H5" s="26">
        <f>'Pure Decorrelation'!O644</f>
        <v>0.86175058642131563</v>
      </c>
      <c r="I5" s="26">
        <f>'Pure Decorrelation'!P644</f>
        <v>0.99189515616521873</v>
      </c>
      <c r="J5" s="26">
        <f>'Pure Decorrelation'!Q644</f>
        <v>0.21977479732832247</v>
      </c>
      <c r="K5" s="26">
        <f>'Pure Decorrelation'!R644</f>
        <v>0.90916954446000453</v>
      </c>
      <c r="M5" s="34" t="s">
        <v>172</v>
      </c>
      <c r="N5" s="24"/>
      <c r="O5" s="24"/>
      <c r="P5" s="27"/>
      <c r="Q5" s="28" t="s">
        <v>172</v>
      </c>
      <c r="R5" s="26">
        <f>'Pure Decorrelation'!T644</f>
        <v>0.80706416496910327</v>
      </c>
      <c r="S5" s="26">
        <f>'Pure Decorrelation'!U644</f>
        <v>0.81109306661262637</v>
      </c>
      <c r="T5" s="26">
        <f>'Pure Decorrelation'!V644</f>
        <v>0.71807727552181722</v>
      </c>
      <c r="U5" s="26">
        <f>'Pure Decorrelation'!W644</f>
        <v>0.95253287332180614</v>
      </c>
      <c r="V5" s="26">
        <f>'Pure Decorrelation'!X644</f>
        <v>-0.35664556627304622</v>
      </c>
      <c r="W5" s="26">
        <f>'Pure Decorrelation'!Y644</f>
        <v>0.65275062197971823</v>
      </c>
    </row>
    <row r="6" spans="1:23" x14ac:dyDescent="0.3">
      <c r="A6" s="34" t="s">
        <v>173</v>
      </c>
      <c r="B6" s="24"/>
      <c r="C6" s="24"/>
      <c r="D6" s="27"/>
      <c r="E6" s="28" t="s">
        <v>173</v>
      </c>
      <c r="F6" s="26">
        <f>ddSky!M644</f>
        <v>0.90392220639866872</v>
      </c>
      <c r="G6" s="26">
        <f>ddSky!N644</f>
        <v>0.90392223729518995</v>
      </c>
      <c r="H6" s="26">
        <f>ddSky!O644</f>
        <v>0.86175058642131563</v>
      </c>
      <c r="I6" s="26">
        <f>ddSky!P644</f>
        <v>0.9920042019762102</v>
      </c>
      <c r="J6" s="26">
        <f>ddSky!Q644</f>
        <v>0.22026373419510847</v>
      </c>
      <c r="K6" s="26">
        <f>ddSky!R644</f>
        <v>0.9103971071725554</v>
      </c>
      <c r="M6" s="34" t="s">
        <v>173</v>
      </c>
      <c r="N6" s="24"/>
      <c r="O6" s="24"/>
      <c r="P6" s="27"/>
      <c r="Q6" s="28" t="s">
        <v>173</v>
      </c>
      <c r="R6" s="26">
        <f>ddSky!T644</f>
        <v>0.81019957121204011</v>
      </c>
      <c r="S6" s="26">
        <f>ddSky!U644</f>
        <v>0.81397532786810411</v>
      </c>
      <c r="T6" s="26">
        <f>ddSky!V644</f>
        <v>0.67588827700602483</v>
      </c>
      <c r="U6" s="26">
        <f>ddSky!W644</f>
        <v>0.9495495933153838</v>
      </c>
      <c r="V6" s="26">
        <f>ddSky!X644</f>
        <v>-0.37679668910123115</v>
      </c>
      <c r="W6" s="26">
        <f>ddSky!Y644</f>
        <v>0.64871610610231145</v>
      </c>
    </row>
    <row r="7" spans="1:23" x14ac:dyDescent="0.3">
      <c r="A7" s="34" t="s">
        <v>174</v>
      </c>
      <c r="B7" s="24"/>
      <c r="C7" s="24" t="s">
        <v>50</v>
      </c>
      <c r="D7" s="27"/>
      <c r="E7" s="28" t="s">
        <v>174</v>
      </c>
      <c r="F7" s="26">
        <f>gnSky!M644</f>
        <v>0.84825940581453474</v>
      </c>
      <c r="G7" s="26">
        <f>gnSky!N644</f>
        <v>0.84673053161478085</v>
      </c>
      <c r="H7" s="26">
        <f>gnSky!O644</f>
        <v>0.82951368245052082</v>
      </c>
      <c r="I7" s="26">
        <f>gnSky!P644</f>
        <v>0.98474056331401671</v>
      </c>
      <c r="J7" s="26">
        <f>gnSky!Q644</f>
        <v>0.21847351489538719</v>
      </c>
      <c r="K7" s="26">
        <f>gnSky!R644</f>
        <v>0.85820585108382264</v>
      </c>
      <c r="M7" s="34" t="s">
        <v>174</v>
      </c>
      <c r="N7" s="24"/>
      <c r="O7" s="24" t="s">
        <v>50</v>
      </c>
      <c r="P7" s="27"/>
      <c r="Q7" s="28" t="s">
        <v>174</v>
      </c>
      <c r="R7" s="26">
        <f>gnSky!T644</f>
        <v>0.79600154273100399</v>
      </c>
      <c r="S7" s="26">
        <f>gnSky!U644</f>
        <v>0.79606275797538595</v>
      </c>
      <c r="T7" s="26">
        <f>gnSky!V644</f>
        <v>0.62500394024484118</v>
      </c>
      <c r="U7" s="26">
        <f>gnSky!W644</f>
        <v>0.94128964562565254</v>
      </c>
      <c r="V7" s="26">
        <f>gnSky!X644</f>
        <v>-0.30012689256308983</v>
      </c>
      <c r="W7" s="26">
        <f>gnSky!Y644</f>
        <v>0.6075107680086298</v>
      </c>
    </row>
    <row r="8" spans="1:23" x14ac:dyDescent="0.3">
      <c r="A8" s="34" t="s">
        <v>175</v>
      </c>
      <c r="B8" s="25">
        <v>0.9</v>
      </c>
      <c r="C8" s="25">
        <v>0.1</v>
      </c>
      <c r="D8" s="29"/>
      <c r="E8" s="28" t="s">
        <v>175</v>
      </c>
      <c r="F8" s="26">
        <f>'lnSky (0.9, 0.1)'!M644</f>
        <v>0.8655291630694143</v>
      </c>
      <c r="G8" s="26">
        <f>'lnSky (0.9, 0.1)'!N644</f>
        <v>0.86404678769326704</v>
      </c>
      <c r="H8" s="26">
        <f>'lnSky (0.9, 0.1)'!O644</f>
        <v>0.85457304188826688</v>
      </c>
      <c r="I8" s="26">
        <f>'lnSky (0.9, 0.1)'!P644</f>
        <v>0.98689569479204775</v>
      </c>
      <c r="J8" s="26">
        <f>'lnSky (0.9, 0.1)'!Q644</f>
        <v>0.22021183466151806</v>
      </c>
      <c r="K8" s="26">
        <f>'lnSky (0.9, 0.1)'!R644</f>
        <v>0.88683589938244767</v>
      </c>
      <c r="M8" s="34" t="s">
        <v>175</v>
      </c>
      <c r="N8" s="25">
        <v>0.9</v>
      </c>
      <c r="O8" s="25">
        <v>0.1</v>
      </c>
      <c r="P8" s="29"/>
      <c r="Q8" s="28" t="s">
        <v>175</v>
      </c>
      <c r="R8" s="26">
        <f>'lnSky (0.9, 0.1)'!T644</f>
        <v>0.76833615317366388</v>
      </c>
      <c r="S8" s="26">
        <f>'lnSky (0.9, 0.1)'!U644</f>
        <v>0.77281291304248811</v>
      </c>
      <c r="T8" s="26">
        <f>'lnSky (0.9, 0.1)'!V644</f>
        <v>0.62005391427250967</v>
      </c>
      <c r="U8" s="26">
        <f>'lnSky (0.9, 0.1)'!W644</f>
        <v>0.94237509535491437</v>
      </c>
      <c r="V8" s="26">
        <f>'lnSky (0.9, 0.1)'!X644</f>
        <v>-0.44423348463942425</v>
      </c>
      <c r="W8" s="26">
        <f>'lnSky (0.9, 0.1)'!Y644</f>
        <v>0.62110538566205042</v>
      </c>
    </row>
    <row r="9" spans="1:23" x14ac:dyDescent="0.3">
      <c r="A9" s="34" t="s">
        <v>176</v>
      </c>
      <c r="B9" s="25">
        <v>0.8</v>
      </c>
      <c r="C9" s="25">
        <v>0.2</v>
      </c>
      <c r="D9" s="29"/>
      <c r="E9" s="28" t="s">
        <v>176</v>
      </c>
      <c r="F9" s="26">
        <f>'lnSky (0.8, 0.2)'!M644</f>
        <v>0.8655291630694143</v>
      </c>
      <c r="G9" s="26">
        <f>'lnSky (0.8, 0.2)'!N644</f>
        <v>0.86404678769326704</v>
      </c>
      <c r="H9" s="26">
        <f>'lnSky (0.8, 0.2)'!O644</f>
        <v>0.85457304188826688</v>
      </c>
      <c r="I9" s="26">
        <f>'lnSky (0.8, 0.2)'!P644</f>
        <v>0.98689569479204775</v>
      </c>
      <c r="J9" s="26">
        <f>'lnSky (0.8, 0.2)'!Q644</f>
        <v>0.22021183466151806</v>
      </c>
      <c r="K9" s="26">
        <f>'lnSky (0.8, 0.2)'!R644</f>
        <v>0.88683589938244767</v>
      </c>
      <c r="M9" s="34" t="s">
        <v>176</v>
      </c>
      <c r="N9" s="25">
        <v>0.8</v>
      </c>
      <c r="O9" s="25">
        <v>0.2</v>
      </c>
      <c r="P9" s="29"/>
      <c r="Q9" s="28" t="s">
        <v>176</v>
      </c>
      <c r="R9" s="26">
        <f>'lnSky (0.8, 0.2)'!T644</f>
        <v>0.77027385221261424</v>
      </c>
      <c r="S9" s="26">
        <f>'lnSky (0.8, 0.2)'!U644</f>
        <v>0.77862659625167174</v>
      </c>
      <c r="T9" s="26">
        <f>'lnSky (0.8, 0.2)'!V644</f>
        <v>0.64555204014372314</v>
      </c>
      <c r="U9" s="26">
        <f>'lnSky (0.8, 0.2)'!W644</f>
        <v>0.94247697915642381</v>
      </c>
      <c r="V9" s="26">
        <f>'lnSky (0.8, 0.2)'!X644</f>
        <v>-0.4374424696327045</v>
      </c>
      <c r="W9" s="26">
        <f>'lnSky (0.8, 0.2)'!Y644</f>
        <v>0.61824939442836646</v>
      </c>
    </row>
    <row r="10" spans="1:23" x14ac:dyDescent="0.3">
      <c r="A10" s="34" t="s">
        <v>177</v>
      </c>
      <c r="B10" s="25">
        <v>0.7</v>
      </c>
      <c r="C10" s="25">
        <v>0.3</v>
      </c>
      <c r="D10" s="29"/>
      <c r="E10" s="28" t="s">
        <v>177</v>
      </c>
      <c r="F10" s="26">
        <f>'lnSky (0.7, 0.3)'!M644</f>
        <v>0.87668736133362857</v>
      </c>
      <c r="G10" s="26">
        <f>'lnSky (0.7, 0.3)'!N644</f>
        <v>0.87632341097687205</v>
      </c>
      <c r="H10" s="26">
        <f>'lnSky (0.7, 0.3)'!O644</f>
        <v>0.85457304188826688</v>
      </c>
      <c r="I10" s="26">
        <f>'lnSky (0.7, 0.3)'!P644</f>
        <v>0.98810544544362089</v>
      </c>
      <c r="J10" s="26">
        <f>'lnSky (0.7, 0.3)'!Q644</f>
        <v>0.22021183466151806</v>
      </c>
      <c r="K10" s="26">
        <f>'lnSky (0.7, 0.3)'!R644</f>
        <v>0.88683589938244767</v>
      </c>
      <c r="M10" s="34" t="s">
        <v>177</v>
      </c>
      <c r="N10" s="25">
        <v>0.7</v>
      </c>
      <c r="O10" s="25">
        <v>0.3</v>
      </c>
      <c r="P10" s="29"/>
      <c r="Q10" s="28" t="s">
        <v>177</v>
      </c>
      <c r="R10" s="26">
        <f>'lnSky (0.7, 0.3)'!T644</f>
        <v>0.78541756076023606</v>
      </c>
      <c r="S10" s="26">
        <f>'lnSky (0.7, 0.3)'!U644</f>
        <v>0.78605734951623574</v>
      </c>
      <c r="T10" s="26">
        <f>'lnSky (0.7, 0.3)'!V644</f>
        <v>0.62839245951475653</v>
      </c>
      <c r="U10" s="26">
        <f>'lnSky (0.7, 0.3)'!W644</f>
        <v>0.94217565493199995</v>
      </c>
      <c r="V10" s="26">
        <f>'lnSky (0.7, 0.3)'!X644</f>
        <v>-0.45667606508863978</v>
      </c>
      <c r="W10" s="26">
        <f>'lnSky (0.7, 0.3)'!Y644</f>
        <v>0.62298197903632047</v>
      </c>
    </row>
    <row r="11" spans="1:23" x14ac:dyDescent="0.3">
      <c r="A11" s="34" t="s">
        <v>178</v>
      </c>
      <c r="B11" s="25">
        <v>0.6</v>
      </c>
      <c r="C11" s="25">
        <v>0.4</v>
      </c>
      <c r="D11" s="29"/>
      <c r="E11" s="28" t="s">
        <v>178</v>
      </c>
      <c r="F11" s="26">
        <f>'lnSky (0.6, 0.4)'!M644</f>
        <v>0.8778172213036235</v>
      </c>
      <c r="G11" s="26">
        <f>'lnSky (0.6, 0.4)'!N644</f>
        <v>0.87786798232321672</v>
      </c>
      <c r="H11" s="26">
        <f>'lnSky (0.6, 0.4)'!O644</f>
        <v>0.85457304188826688</v>
      </c>
      <c r="I11" s="26">
        <f>'lnSky (0.6, 0.4)'!P644</f>
        <v>0.98916878106448269</v>
      </c>
      <c r="J11" s="26">
        <f>'lnSky (0.6, 0.4)'!Q644</f>
        <v>0.22021183466151806</v>
      </c>
      <c r="K11" s="26">
        <f>'lnSky (0.6, 0.4)'!R644</f>
        <v>0.88683589938244767</v>
      </c>
      <c r="M11" s="34" t="s">
        <v>178</v>
      </c>
      <c r="N11" s="25">
        <v>0.6</v>
      </c>
      <c r="O11" s="25">
        <v>0.4</v>
      </c>
      <c r="P11" s="29"/>
      <c r="Q11" s="28" t="s">
        <v>178</v>
      </c>
      <c r="R11" s="26">
        <f>'lnSky (0.6, 0.4)'!T644</f>
        <v>0.77789081572557639</v>
      </c>
      <c r="S11" s="26">
        <f>'lnSky (0.6, 0.4)'!U644</f>
        <v>0.7886812425905485</v>
      </c>
      <c r="T11" s="26">
        <f>'lnSky (0.6, 0.4)'!V644</f>
        <v>0.60464909016084656</v>
      </c>
      <c r="U11" s="26">
        <f>'lnSky (0.6, 0.4)'!W644</f>
        <v>0.94160061215917101</v>
      </c>
      <c r="V11" s="26">
        <f>'lnSky (0.6, 0.4)'!X644</f>
        <v>-0.43716100364384047</v>
      </c>
      <c r="W11" s="26">
        <f>'lnSky (0.6, 0.4)'!Y644</f>
        <v>0.62540345425715727</v>
      </c>
    </row>
  </sheetData>
  <mergeCells count="8">
    <mergeCell ref="B3:C3"/>
    <mergeCell ref="D3:D4"/>
    <mergeCell ref="E3:E4"/>
    <mergeCell ref="F3:K3"/>
    <mergeCell ref="N3:O3"/>
    <mergeCell ref="P3:P4"/>
    <mergeCell ref="Q3:Q4"/>
    <mergeCell ref="R3:W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2518-E444-4474-8D00-83C593BD7FFD}">
  <dimension ref="A1:BB982"/>
  <sheetViews>
    <sheetView topLeftCell="AC48" zoomScale="85" zoomScaleNormal="85" workbookViewId="0">
      <selection activeCell="M3" sqref="M3:AW90"/>
    </sheetView>
  </sheetViews>
  <sheetFormatPr defaultColWidth="8.77734375" defaultRowHeight="14.4" x14ac:dyDescent="0.3"/>
  <cols>
    <col min="1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  <col min="50" max="50" width="8.77734375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56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55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F648</f>
        <v>TargetN</v>
      </c>
      <c r="G2" s="2" t="str">
        <f t="shared" ref="G2:K2" si="0">G648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L648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65" si="1">AX648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1</v>
      </c>
      <c r="B3" t="s">
        <v>67</v>
      </c>
      <c r="C3" t="s">
        <v>68</v>
      </c>
      <c r="D3" t="s">
        <v>69</v>
      </c>
      <c r="F3" s="2">
        <f t="shared" ref="F3:L18" si="2">F649</f>
        <v>0</v>
      </c>
      <c r="G3" s="2">
        <f t="shared" si="2"/>
        <v>0</v>
      </c>
      <c r="H3" s="4">
        <f>H649</f>
        <v>1</v>
      </c>
      <c r="I3">
        <f t="shared" si="2"/>
        <v>0</v>
      </c>
      <c r="J3">
        <f t="shared" si="2"/>
        <v>1</v>
      </c>
      <c r="K3">
        <f t="shared" si="2"/>
        <v>2</v>
      </c>
      <c r="L3">
        <f>L649</f>
        <v>2</v>
      </c>
      <c r="M3">
        <v>6472497.2000000002</v>
      </c>
      <c r="N3">
        <v>546106.19999999995</v>
      </c>
      <c r="O3">
        <v>546225</v>
      </c>
      <c r="P3">
        <v>2003733</v>
      </c>
      <c r="Q3">
        <v>279021.40000000002</v>
      </c>
      <c r="R3">
        <v>19403441.600000001</v>
      </c>
      <c r="S3">
        <v>126105.60000000001</v>
      </c>
      <c r="T3">
        <v>2924194.8</v>
      </c>
      <c r="U3">
        <v>2286809.6</v>
      </c>
      <c r="V3">
        <v>1778593.2</v>
      </c>
      <c r="W3">
        <v>277380.2</v>
      </c>
      <c r="Y3">
        <v>5.4005498865968544</v>
      </c>
      <c r="Z3">
        <v>1.044628380599897</v>
      </c>
      <c r="AA3">
        <v>1.0177007637918001</v>
      </c>
      <c r="AB3">
        <v>2.3837266732065472</v>
      </c>
      <c r="AC3">
        <v>0.81491748358821492</v>
      </c>
      <c r="AD3">
        <v>14.37292679039529</v>
      </c>
      <c r="AE3">
        <v>0.54676063684746623</v>
      </c>
      <c r="AF3">
        <v>0.64966481601586568</v>
      </c>
      <c r="AG3">
        <v>0.87985839642351493</v>
      </c>
      <c r="AH3">
        <v>3.018649353191722</v>
      </c>
      <c r="AI3">
        <v>1.590310178382788</v>
      </c>
      <c r="AK3">
        <v>5.4005498865968544</v>
      </c>
      <c r="AL3">
        <v>0.46281769520137461</v>
      </c>
      <c r="AM3">
        <v>0.43331809518858788</v>
      </c>
      <c r="AN3">
        <v>2.3837266732065472</v>
      </c>
      <c r="AO3">
        <v>0.4428832019912079</v>
      </c>
      <c r="AP3">
        <v>14.37292679039529</v>
      </c>
      <c r="AQ3">
        <v>0.32795445841038601</v>
      </c>
      <c r="AR3">
        <v>0.32858757640933611</v>
      </c>
      <c r="AS3">
        <v>0.31074072076007719</v>
      </c>
      <c r="AT3">
        <v>3.018649353191722</v>
      </c>
      <c r="AU3">
        <v>0.55589468681719156</v>
      </c>
      <c r="AW3">
        <v>0.34357535339659079</v>
      </c>
      <c r="AY3">
        <f t="shared" ref="AY3:AY66" si="3">BB339</f>
        <v>1</v>
      </c>
      <c r="AZ3">
        <f t="shared" si="1"/>
        <v>1</v>
      </c>
      <c r="BA3" t="str">
        <f t="shared" si="1"/>
        <v/>
      </c>
      <c r="BB3">
        <f t="shared" si="1"/>
        <v>1</v>
      </c>
    </row>
    <row r="4" spans="1:54" x14ac:dyDescent="0.3">
      <c r="A4">
        <v>1</v>
      </c>
      <c r="B4" t="s">
        <v>70</v>
      </c>
      <c r="C4" t="s">
        <v>68</v>
      </c>
      <c r="D4" t="s">
        <v>69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1</v>
      </c>
      <c r="J4">
        <f t="shared" si="2"/>
        <v>0</v>
      </c>
      <c r="K4">
        <f t="shared" si="2"/>
        <v>2</v>
      </c>
      <c r="L4">
        <f t="shared" si="2"/>
        <v>0</v>
      </c>
      <c r="M4">
        <v>200022.6</v>
      </c>
      <c r="N4">
        <v>867067.8</v>
      </c>
      <c r="O4">
        <v>867483</v>
      </c>
      <c r="P4">
        <v>199999</v>
      </c>
      <c r="Q4">
        <v>1434862.8</v>
      </c>
      <c r="R4">
        <v>1</v>
      </c>
      <c r="S4">
        <v>928338</v>
      </c>
      <c r="T4">
        <v>2915786.6</v>
      </c>
      <c r="U4">
        <v>2332242</v>
      </c>
      <c r="V4">
        <v>181.4</v>
      </c>
      <c r="W4">
        <v>711724.4</v>
      </c>
      <c r="Y4">
        <v>0.24712727618170899</v>
      </c>
      <c r="Z4">
        <v>1.5667453187750651</v>
      </c>
      <c r="AA4">
        <v>1.9717084178002551</v>
      </c>
      <c r="AB4">
        <v>0.29352705940254958</v>
      </c>
      <c r="AC4">
        <v>2.1626785425993149</v>
      </c>
      <c r="AD4">
        <v>0.12581457059131931</v>
      </c>
      <c r="AE4">
        <v>1.5036620618309831</v>
      </c>
      <c r="AF4">
        <v>1.006978882593103</v>
      </c>
      <c r="AG4">
        <v>1.3986718255211601</v>
      </c>
      <c r="AH4">
        <v>6.5587723976931996E-3</v>
      </c>
      <c r="AI4">
        <v>2.7676634014118462</v>
      </c>
      <c r="AK4">
        <v>0.24712727618170899</v>
      </c>
      <c r="AL4">
        <v>0.58902740598423409</v>
      </c>
      <c r="AM4">
        <v>0.73170218101004136</v>
      </c>
      <c r="AN4">
        <v>0.29352705940254958</v>
      </c>
      <c r="AO4">
        <v>0.82446117158979182</v>
      </c>
      <c r="AP4">
        <v>0.12581457059131931</v>
      </c>
      <c r="AQ4">
        <v>0.60699256543302904</v>
      </c>
      <c r="AR4">
        <v>0.50948099279776216</v>
      </c>
      <c r="AS4">
        <v>0.48265040082624178</v>
      </c>
      <c r="AT4">
        <v>6.5587723976931996E-3</v>
      </c>
      <c r="AU4">
        <v>1.6286012608208691</v>
      </c>
      <c r="AW4">
        <v>0.33753365359734738</v>
      </c>
      <c r="AY4">
        <f t="shared" si="3"/>
        <v>-1</v>
      </c>
      <c r="AZ4" t="str">
        <f t="shared" si="1"/>
        <v/>
      </c>
      <c r="BA4">
        <f t="shared" si="1"/>
        <v>-1</v>
      </c>
      <c r="BB4" t="str">
        <f t="shared" si="1"/>
        <v/>
      </c>
    </row>
    <row r="5" spans="1:54" x14ac:dyDescent="0.3">
      <c r="A5">
        <v>1</v>
      </c>
      <c r="B5" t="s">
        <v>71</v>
      </c>
      <c r="C5" t="s">
        <v>68</v>
      </c>
      <c r="D5" t="s">
        <v>69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1</v>
      </c>
      <c r="J5">
        <f t="shared" si="2"/>
        <v>0</v>
      </c>
      <c r="K5">
        <f t="shared" si="2"/>
        <v>2</v>
      </c>
      <c r="L5">
        <f t="shared" si="2"/>
        <v>0</v>
      </c>
      <c r="M5">
        <v>200028.6</v>
      </c>
      <c r="N5">
        <v>871788.2</v>
      </c>
      <c r="O5">
        <v>872019.4</v>
      </c>
      <c r="P5">
        <v>199999</v>
      </c>
      <c r="Q5">
        <v>1476420.2</v>
      </c>
      <c r="R5">
        <v>1.6</v>
      </c>
      <c r="S5">
        <v>948870.8</v>
      </c>
      <c r="T5">
        <v>2915994.6</v>
      </c>
      <c r="U5">
        <v>2338180.7999999998</v>
      </c>
      <c r="V5">
        <v>275.39999999999998</v>
      </c>
      <c r="W5">
        <v>706496.8</v>
      </c>
      <c r="Y5">
        <v>0.24687187420204279</v>
      </c>
      <c r="Z5">
        <v>1.620403215487022</v>
      </c>
      <c r="AA5">
        <v>1.8203886734205299</v>
      </c>
      <c r="AB5">
        <v>0.2928759381873533</v>
      </c>
      <c r="AC5">
        <v>2.608620431390591</v>
      </c>
      <c r="AD5">
        <v>0.1144657504046336</v>
      </c>
      <c r="AE5">
        <v>1.298583844595123</v>
      </c>
      <c r="AF5">
        <v>0.87457475018454711</v>
      </c>
      <c r="AG5">
        <v>1.174047107645311</v>
      </c>
      <c r="AH5">
        <v>5.6487909983842814E-3</v>
      </c>
      <c r="AI5">
        <v>2.7615841855993488</v>
      </c>
      <c r="AK5">
        <v>0.24687187420204279</v>
      </c>
      <c r="AL5">
        <v>0.612178181426134</v>
      </c>
      <c r="AM5">
        <v>0.6327908386243507</v>
      </c>
      <c r="AN5">
        <v>0.2928759381873533</v>
      </c>
      <c r="AO5">
        <v>0.9265440487943124</v>
      </c>
      <c r="AP5">
        <v>0.1144657504046336</v>
      </c>
      <c r="AQ5">
        <v>0.52297607818618419</v>
      </c>
      <c r="AR5">
        <v>0.45006691718008368</v>
      </c>
      <c r="AS5">
        <v>0.39327462505316357</v>
      </c>
      <c r="AT5">
        <v>5.6487909983842814E-3</v>
      </c>
      <c r="AU5">
        <v>1.6362344889901581</v>
      </c>
      <c r="AW5">
        <v>0.32138061621226371</v>
      </c>
      <c r="AY5">
        <f t="shared" si="3"/>
        <v>-1</v>
      </c>
      <c r="AZ5" t="str">
        <f t="shared" si="1"/>
        <v/>
      </c>
      <c r="BA5">
        <f t="shared" si="1"/>
        <v>-1</v>
      </c>
      <c r="BB5" t="str">
        <f t="shared" si="1"/>
        <v/>
      </c>
    </row>
    <row r="6" spans="1:54" x14ac:dyDescent="0.3">
      <c r="A6">
        <v>1</v>
      </c>
      <c r="B6" t="s">
        <v>72</v>
      </c>
      <c r="C6" t="s">
        <v>68</v>
      </c>
      <c r="D6" t="s">
        <v>69</v>
      </c>
      <c r="F6" s="2">
        <f t="shared" si="2"/>
        <v>0</v>
      </c>
      <c r="G6" s="2">
        <f t="shared" si="2"/>
        <v>0</v>
      </c>
      <c r="H6" s="4">
        <f t="shared" si="2"/>
        <v>1</v>
      </c>
      <c r="I6">
        <f t="shared" si="2"/>
        <v>0</v>
      </c>
      <c r="J6">
        <f t="shared" si="2"/>
        <v>1</v>
      </c>
      <c r="K6">
        <f t="shared" si="2"/>
        <v>2</v>
      </c>
      <c r="L6">
        <f t="shared" si="2"/>
        <v>2</v>
      </c>
      <c r="M6">
        <v>6241646.2000000002</v>
      </c>
      <c r="N6">
        <v>562577.4</v>
      </c>
      <c r="O6">
        <v>562730.19999999995</v>
      </c>
      <c r="P6">
        <v>1951224.2</v>
      </c>
      <c r="Q6">
        <v>288646.59999999998</v>
      </c>
      <c r="R6">
        <v>19050969.800000001</v>
      </c>
      <c r="S6">
        <v>119639.2</v>
      </c>
      <c r="T6">
        <v>2921896.8</v>
      </c>
      <c r="U6">
        <v>2284802.2000000002</v>
      </c>
      <c r="V6">
        <v>1797560.4</v>
      </c>
      <c r="W6">
        <v>287584.40000000002</v>
      </c>
      <c r="Y6">
        <v>5.6218474620021883</v>
      </c>
      <c r="Z6">
        <v>1.128263267013244</v>
      </c>
      <c r="AA6">
        <v>1.100341113808099</v>
      </c>
      <c r="AB6">
        <v>2.689335002604639</v>
      </c>
      <c r="AC6">
        <v>0.90281388838775456</v>
      </c>
      <c r="AD6">
        <v>14.77203274278436</v>
      </c>
      <c r="AE6">
        <v>0.60928690598811952</v>
      </c>
      <c r="AF6">
        <v>0.73520258598728105</v>
      </c>
      <c r="AG6">
        <v>0.98216501944698398</v>
      </c>
      <c r="AH6">
        <v>3.0647336235851981</v>
      </c>
      <c r="AI6">
        <v>1.6224597543827259</v>
      </c>
      <c r="AK6">
        <v>5.6218474620021883</v>
      </c>
      <c r="AL6">
        <v>0.48318325181026012</v>
      </c>
      <c r="AM6">
        <v>0.46009927220875402</v>
      </c>
      <c r="AN6">
        <v>2.689335002604639</v>
      </c>
      <c r="AO6">
        <v>0.44181125998729842</v>
      </c>
      <c r="AP6">
        <v>14.77203274278436</v>
      </c>
      <c r="AQ6">
        <v>0.34683228797512122</v>
      </c>
      <c r="AR6">
        <v>0.37288344019325448</v>
      </c>
      <c r="AS6">
        <v>0.3315651918528601</v>
      </c>
      <c r="AT6">
        <v>3.0647336235851981</v>
      </c>
      <c r="AU6">
        <v>0.57231962600490083</v>
      </c>
      <c r="AW6">
        <v>0.35190941860200842</v>
      </c>
      <c r="AY6">
        <f t="shared" si="3"/>
        <v>1</v>
      </c>
      <c r="AZ6">
        <f t="shared" si="1"/>
        <v>1</v>
      </c>
      <c r="BA6" t="str">
        <f t="shared" si="1"/>
        <v/>
      </c>
      <c r="BB6">
        <f t="shared" si="1"/>
        <v>1</v>
      </c>
    </row>
    <row r="7" spans="1:54" x14ac:dyDescent="0.3">
      <c r="A7">
        <v>1</v>
      </c>
      <c r="B7" t="s">
        <v>73</v>
      </c>
      <c r="C7" t="s">
        <v>74</v>
      </c>
      <c r="D7" t="s">
        <v>69</v>
      </c>
      <c r="F7" s="2">
        <f t="shared" si="2"/>
        <v>0</v>
      </c>
      <c r="G7" s="2">
        <f t="shared" si="2"/>
        <v>0</v>
      </c>
      <c r="H7" s="4">
        <f t="shared" si="2"/>
        <v>0</v>
      </c>
      <c r="I7">
        <f t="shared" si="2"/>
        <v>0</v>
      </c>
      <c r="J7">
        <f t="shared" si="2"/>
        <v>1</v>
      </c>
      <c r="K7">
        <f t="shared" si="2"/>
        <v>2</v>
      </c>
      <c r="L7">
        <f t="shared" si="2"/>
        <v>0</v>
      </c>
      <c r="M7">
        <v>6472497.2000000002</v>
      </c>
      <c r="N7">
        <v>546106.19999999995</v>
      </c>
      <c r="O7">
        <v>546225</v>
      </c>
      <c r="P7">
        <v>2003733</v>
      </c>
      <c r="Q7">
        <v>279021.40000000002</v>
      </c>
      <c r="R7">
        <v>19403441.600000001</v>
      </c>
      <c r="S7">
        <v>126105.60000000001</v>
      </c>
      <c r="T7">
        <v>2924194.8</v>
      </c>
      <c r="U7">
        <v>2286809.6</v>
      </c>
      <c r="V7">
        <v>1778593.2</v>
      </c>
      <c r="W7">
        <v>277380.2</v>
      </c>
      <c r="Y7">
        <v>7.5361130957957361</v>
      </c>
      <c r="Z7">
        <v>0.99415190845029433</v>
      </c>
      <c r="AA7">
        <v>0.89035715694772077</v>
      </c>
      <c r="AB7">
        <v>3.2069122431916179</v>
      </c>
      <c r="AC7">
        <v>0.68559433561167682</v>
      </c>
      <c r="AD7">
        <v>12.706764265801761</v>
      </c>
      <c r="AE7">
        <v>0.54034475897205991</v>
      </c>
      <c r="AF7">
        <v>0.63772712238132956</v>
      </c>
      <c r="AG7">
        <v>0.85588800808181986</v>
      </c>
      <c r="AH7">
        <v>2.9820079693803558</v>
      </c>
      <c r="AI7">
        <v>1.5820139048038979</v>
      </c>
      <c r="AK7">
        <v>7.5361130957957361</v>
      </c>
      <c r="AL7">
        <v>0.44480541781522331</v>
      </c>
      <c r="AM7">
        <v>0.39253687536111098</v>
      </c>
      <c r="AN7">
        <v>3.2069122431916179</v>
      </c>
      <c r="AO7">
        <v>0.35113776400685309</v>
      </c>
      <c r="AP7">
        <v>12.706764265801761</v>
      </c>
      <c r="AQ7">
        <v>0.32565275441156699</v>
      </c>
      <c r="AR7">
        <v>0.32309005159186199</v>
      </c>
      <c r="AS7">
        <v>0.30070660480996592</v>
      </c>
      <c r="AT7">
        <v>2.9820079693803558</v>
      </c>
      <c r="AU7">
        <v>0.54933502799831335</v>
      </c>
      <c r="AW7">
        <v>0.33177466760389501</v>
      </c>
      <c r="AY7">
        <f t="shared" si="3"/>
        <v>1</v>
      </c>
      <c r="AZ7" t="str">
        <f t="shared" si="1"/>
        <v/>
      </c>
      <c r="BA7" t="str">
        <f t="shared" si="1"/>
        <v/>
      </c>
      <c r="BB7">
        <f t="shared" si="1"/>
        <v>1</v>
      </c>
    </row>
    <row r="8" spans="1:54" x14ac:dyDescent="0.3">
      <c r="A8">
        <v>1</v>
      </c>
      <c r="B8" t="s">
        <v>75</v>
      </c>
      <c r="C8" t="s">
        <v>74</v>
      </c>
      <c r="D8" t="s">
        <v>69</v>
      </c>
      <c r="F8" s="2">
        <f t="shared" si="2"/>
        <v>0</v>
      </c>
      <c r="G8" s="2">
        <f t="shared" si="2"/>
        <v>1</v>
      </c>
      <c r="H8" s="4">
        <f t="shared" si="2"/>
        <v>1</v>
      </c>
      <c r="I8">
        <f t="shared" si="2"/>
        <v>1</v>
      </c>
      <c r="J8">
        <f t="shared" si="2"/>
        <v>0</v>
      </c>
      <c r="K8">
        <f t="shared" si="2"/>
        <v>2</v>
      </c>
      <c r="L8">
        <f t="shared" si="2"/>
        <v>2</v>
      </c>
      <c r="M8">
        <v>200022.6</v>
      </c>
      <c r="N8">
        <v>867067.8</v>
      </c>
      <c r="O8">
        <v>867483</v>
      </c>
      <c r="P8">
        <v>199999</v>
      </c>
      <c r="Q8">
        <v>1434862.8</v>
      </c>
      <c r="R8">
        <v>1</v>
      </c>
      <c r="S8">
        <v>928338</v>
      </c>
      <c r="T8">
        <v>2915786.6</v>
      </c>
      <c r="U8">
        <v>2332242</v>
      </c>
      <c r="V8">
        <v>181.4</v>
      </c>
      <c r="W8">
        <v>711724.4</v>
      </c>
      <c r="Y8">
        <v>0.46593757959781212</v>
      </c>
      <c r="Z8">
        <v>2.1514621311449451</v>
      </c>
      <c r="AA8">
        <v>2.06039413283579</v>
      </c>
      <c r="AB8">
        <v>0.58211409760406241</v>
      </c>
      <c r="AC8">
        <v>2.6898839509580279</v>
      </c>
      <c r="AD8">
        <v>0.13807437939103689</v>
      </c>
      <c r="AE8">
        <v>1.587632929615211</v>
      </c>
      <c r="AF8">
        <v>1.060734959016554</v>
      </c>
      <c r="AG8">
        <v>1.3411536341183821</v>
      </c>
      <c r="AH8">
        <v>6.23069540597492E-3</v>
      </c>
      <c r="AI8">
        <v>2.7446980098728089</v>
      </c>
      <c r="AK8">
        <v>0.46593757959781212</v>
      </c>
      <c r="AL8">
        <v>0.807124704180751</v>
      </c>
      <c r="AM8">
        <v>0.68485928941518071</v>
      </c>
      <c r="AN8">
        <v>0.58211409760406241</v>
      </c>
      <c r="AO8">
        <v>1.053404205990955</v>
      </c>
      <c r="AP8">
        <v>0.13807437939103689</v>
      </c>
      <c r="AQ8">
        <v>0.62352055179653687</v>
      </c>
      <c r="AR8">
        <v>0.54054931101854886</v>
      </c>
      <c r="AS8">
        <v>0.4558732811594382</v>
      </c>
      <c r="AT8">
        <v>6.23069540597492E-3</v>
      </c>
      <c r="AU8">
        <v>1.616155293025076</v>
      </c>
      <c r="AW8">
        <v>0.48398674440104522</v>
      </c>
      <c r="AY8">
        <f t="shared" si="3"/>
        <v>-1</v>
      </c>
      <c r="AZ8">
        <f t="shared" si="1"/>
        <v>-1</v>
      </c>
      <c r="BA8">
        <f t="shared" si="1"/>
        <v>-1</v>
      </c>
      <c r="BB8" t="str">
        <f t="shared" si="1"/>
        <v/>
      </c>
    </row>
    <row r="9" spans="1:54" x14ac:dyDescent="0.3">
      <c r="A9">
        <v>1</v>
      </c>
      <c r="B9" t="s">
        <v>76</v>
      </c>
      <c r="C9" t="s">
        <v>74</v>
      </c>
      <c r="D9" t="s">
        <v>69</v>
      </c>
      <c r="F9" s="2">
        <f t="shared" si="2"/>
        <v>0</v>
      </c>
      <c r="G9" s="2">
        <f t="shared" si="2"/>
        <v>1</v>
      </c>
      <c r="H9" s="4">
        <f t="shared" si="2"/>
        <v>1</v>
      </c>
      <c r="I9">
        <f t="shared" si="2"/>
        <v>1</v>
      </c>
      <c r="J9">
        <f t="shared" si="2"/>
        <v>0</v>
      </c>
      <c r="K9">
        <f t="shared" si="2"/>
        <v>2</v>
      </c>
      <c r="L9">
        <f t="shared" si="2"/>
        <v>2</v>
      </c>
      <c r="M9">
        <v>200028.6</v>
      </c>
      <c r="N9">
        <v>871788.2</v>
      </c>
      <c r="O9">
        <v>872019.4</v>
      </c>
      <c r="P9">
        <v>199999</v>
      </c>
      <c r="Q9">
        <v>1476420.2</v>
      </c>
      <c r="R9">
        <v>1.6</v>
      </c>
      <c r="S9">
        <v>948870.8</v>
      </c>
      <c r="T9">
        <v>2915994.6</v>
      </c>
      <c r="U9">
        <v>2338180.7999999998</v>
      </c>
      <c r="V9">
        <v>275.39999999999998</v>
      </c>
      <c r="W9">
        <v>706496.8</v>
      </c>
      <c r="Y9">
        <v>0.47876525279134508</v>
      </c>
      <c r="Z9">
        <v>1.9678078255732541</v>
      </c>
      <c r="AA9">
        <v>1.818602750450373</v>
      </c>
      <c r="AB9">
        <v>0.50075838959892283</v>
      </c>
      <c r="AC9">
        <v>2.1718963721941691</v>
      </c>
      <c r="AD9">
        <v>0.11531600499292829</v>
      </c>
      <c r="AE9">
        <v>1.511962540005334</v>
      </c>
      <c r="AF9">
        <v>1.045747132005636</v>
      </c>
      <c r="AG9">
        <v>1.2686716428725049</v>
      </c>
      <c r="AH9">
        <v>6.5930263954214197E-3</v>
      </c>
      <c r="AI9">
        <v>2.7531457669683732</v>
      </c>
      <c r="AK9">
        <v>0.47876525279134508</v>
      </c>
      <c r="AL9">
        <v>0.73439488076837733</v>
      </c>
      <c r="AM9">
        <v>0.62103925697738305</v>
      </c>
      <c r="AN9">
        <v>0.50075838959892283</v>
      </c>
      <c r="AO9">
        <v>0.90225561979459601</v>
      </c>
      <c r="AP9">
        <v>0.11531600499292829</v>
      </c>
      <c r="AQ9">
        <v>0.58240008541615684</v>
      </c>
      <c r="AR9">
        <v>0.53044403638923543</v>
      </c>
      <c r="AS9">
        <v>0.4201824788353406</v>
      </c>
      <c r="AT9">
        <v>6.5930263954214197E-3</v>
      </c>
      <c r="AU9">
        <v>1.6281561087816949</v>
      </c>
      <c r="AW9">
        <v>0.43608153638197111</v>
      </c>
      <c r="AY9">
        <f t="shared" si="3"/>
        <v>-1</v>
      </c>
      <c r="AZ9">
        <f t="shared" si="1"/>
        <v>-1</v>
      </c>
      <c r="BA9">
        <f t="shared" si="1"/>
        <v>-1</v>
      </c>
      <c r="BB9" t="str">
        <f t="shared" si="1"/>
        <v/>
      </c>
    </row>
    <row r="10" spans="1:54" x14ac:dyDescent="0.3">
      <c r="A10">
        <v>1</v>
      </c>
      <c r="B10" t="s">
        <v>77</v>
      </c>
      <c r="C10" t="s">
        <v>74</v>
      </c>
      <c r="D10" t="s">
        <v>69</v>
      </c>
      <c r="F10" s="2">
        <f t="shared" si="2"/>
        <v>0</v>
      </c>
      <c r="G10" s="2">
        <f t="shared" si="2"/>
        <v>0</v>
      </c>
      <c r="H10" s="4">
        <f t="shared" si="2"/>
        <v>0</v>
      </c>
      <c r="I10">
        <f t="shared" si="2"/>
        <v>0</v>
      </c>
      <c r="J10">
        <f t="shared" si="2"/>
        <v>1</v>
      </c>
      <c r="K10">
        <f t="shared" si="2"/>
        <v>2</v>
      </c>
      <c r="L10">
        <f t="shared" si="2"/>
        <v>0</v>
      </c>
      <c r="M10">
        <v>6241646.2000000002</v>
      </c>
      <c r="N10">
        <v>562577.4</v>
      </c>
      <c r="O10">
        <v>562730.19999999995</v>
      </c>
      <c r="P10">
        <v>1951224.2</v>
      </c>
      <c r="Q10">
        <v>288646.59999999998</v>
      </c>
      <c r="R10">
        <v>19050969.800000001</v>
      </c>
      <c r="S10">
        <v>119639.2</v>
      </c>
      <c r="T10">
        <v>2921896.8</v>
      </c>
      <c r="U10">
        <v>2284802.2000000002</v>
      </c>
      <c r="V10">
        <v>1797560.4</v>
      </c>
      <c r="W10">
        <v>287584.40000000002</v>
      </c>
      <c r="Y10">
        <v>7.2379885363974612</v>
      </c>
      <c r="Z10">
        <v>1.280736945185345</v>
      </c>
      <c r="AA10">
        <v>1.25200310338987</v>
      </c>
      <c r="AB10">
        <v>2.5515769120014742</v>
      </c>
      <c r="AC10">
        <v>0.69980418778141029</v>
      </c>
      <c r="AD10">
        <v>14.995963170006871</v>
      </c>
      <c r="AE10">
        <v>0.64639424412744118</v>
      </c>
      <c r="AF10">
        <v>0.77378958219196647</v>
      </c>
      <c r="AG10">
        <v>1.0489964329754</v>
      </c>
      <c r="AH10">
        <v>3.0152599149965682</v>
      </c>
      <c r="AI10">
        <v>1.622064984845929</v>
      </c>
      <c r="AK10">
        <v>7.2379885363974612</v>
      </c>
      <c r="AL10">
        <v>0.54230622019385921</v>
      </c>
      <c r="AM10">
        <v>0.51377869520802055</v>
      </c>
      <c r="AN10">
        <v>2.5515769120014742</v>
      </c>
      <c r="AO10">
        <v>0.36552026838180612</v>
      </c>
      <c r="AP10">
        <v>14.995963170006871</v>
      </c>
      <c r="AQ10">
        <v>0.3603693507844582</v>
      </c>
      <c r="AR10">
        <v>0.3950408030184917</v>
      </c>
      <c r="AS10">
        <v>0.36151718575274572</v>
      </c>
      <c r="AT10">
        <v>3.0152599149965682</v>
      </c>
      <c r="AU10">
        <v>0.57014390822732819</v>
      </c>
      <c r="AW10">
        <v>0.38346667860168959</v>
      </c>
      <c r="AY10">
        <f t="shared" si="3"/>
        <v>1</v>
      </c>
      <c r="AZ10" t="str">
        <f t="shared" si="1"/>
        <v/>
      </c>
      <c r="BA10" t="str">
        <f t="shared" si="1"/>
        <v/>
      </c>
      <c r="BB10">
        <f t="shared" si="1"/>
        <v>1</v>
      </c>
    </row>
    <row r="11" spans="1:54" x14ac:dyDescent="0.3">
      <c r="A11">
        <v>1</v>
      </c>
      <c r="B11" t="s">
        <v>78</v>
      </c>
      <c r="C11" t="s">
        <v>74</v>
      </c>
      <c r="D11" t="s">
        <v>69</v>
      </c>
      <c r="F11" s="2">
        <f t="shared" si="2"/>
        <v>0</v>
      </c>
      <c r="G11" s="2">
        <f t="shared" si="2"/>
        <v>0</v>
      </c>
      <c r="H11" s="4">
        <f t="shared" si="2"/>
        <v>0</v>
      </c>
      <c r="I11">
        <f t="shared" si="2"/>
        <v>0</v>
      </c>
      <c r="J11">
        <f t="shared" si="2"/>
        <v>1</v>
      </c>
      <c r="K11">
        <f t="shared" si="2"/>
        <v>2</v>
      </c>
      <c r="L11">
        <f t="shared" si="2"/>
        <v>0</v>
      </c>
      <c r="M11">
        <v>6472497.2000000002</v>
      </c>
      <c r="N11">
        <v>546106.19999999995</v>
      </c>
      <c r="O11">
        <v>546225</v>
      </c>
      <c r="P11">
        <v>2003733</v>
      </c>
      <c r="Q11">
        <v>279021.40000000002</v>
      </c>
      <c r="R11">
        <v>19403441.600000001</v>
      </c>
      <c r="S11">
        <v>126105.60000000001</v>
      </c>
      <c r="T11">
        <v>2924194.8</v>
      </c>
      <c r="U11">
        <v>2286809.6</v>
      </c>
      <c r="V11">
        <v>1778593.2</v>
      </c>
      <c r="W11">
        <v>277380.2</v>
      </c>
      <c r="Y11">
        <v>3.966796047589741</v>
      </c>
      <c r="Z11">
        <v>0.72915468553546814</v>
      </c>
      <c r="AA11">
        <v>0.6887160412035882</v>
      </c>
      <c r="AB11">
        <v>2.9594936744018918</v>
      </c>
      <c r="AC11">
        <v>0.65431405722629277</v>
      </c>
      <c r="AD11">
        <v>10.575852660404051</v>
      </c>
      <c r="AE11">
        <v>0.50079419016838078</v>
      </c>
      <c r="AF11">
        <v>0.59751908261096109</v>
      </c>
      <c r="AG11">
        <v>0.80324661348713566</v>
      </c>
      <c r="AH11">
        <v>3.0463296050089408</v>
      </c>
      <c r="AI11">
        <v>1.580800881015602</v>
      </c>
      <c r="AK11">
        <v>3.966796047589741</v>
      </c>
      <c r="AL11">
        <v>0.3456662489916198</v>
      </c>
      <c r="AM11">
        <v>0.30614475340116759</v>
      </c>
      <c r="AN11">
        <v>2.9594936744018918</v>
      </c>
      <c r="AO11">
        <v>0.34100015460280703</v>
      </c>
      <c r="AP11">
        <v>10.575852660404051</v>
      </c>
      <c r="AQ11">
        <v>0.29872832439141339</v>
      </c>
      <c r="AR11">
        <v>0.30137694801669568</v>
      </c>
      <c r="AS11">
        <v>0.28133149441564448</v>
      </c>
      <c r="AT11">
        <v>3.0463296050089408</v>
      </c>
      <c r="AU11">
        <v>0.55168265340616929</v>
      </c>
      <c r="AW11">
        <v>0.26854416239075363</v>
      </c>
      <c r="AY11">
        <f t="shared" si="3"/>
        <v>1</v>
      </c>
      <c r="AZ11" t="str">
        <f t="shared" si="1"/>
        <v/>
      </c>
      <c r="BA11" t="str">
        <f t="shared" si="1"/>
        <v/>
      </c>
      <c r="BB11">
        <f t="shared" si="1"/>
        <v>1</v>
      </c>
    </row>
    <row r="12" spans="1:54" x14ac:dyDescent="0.3">
      <c r="A12">
        <v>1</v>
      </c>
      <c r="B12" t="s">
        <v>79</v>
      </c>
      <c r="C12" t="s">
        <v>74</v>
      </c>
      <c r="D12" t="s">
        <v>69</v>
      </c>
      <c r="F12" s="2">
        <f t="shared" si="2"/>
        <v>0</v>
      </c>
      <c r="G12" s="2">
        <f t="shared" si="2"/>
        <v>1</v>
      </c>
      <c r="H12" s="4">
        <f t="shared" si="2"/>
        <v>1</v>
      </c>
      <c r="I12">
        <f t="shared" si="2"/>
        <v>1</v>
      </c>
      <c r="J12">
        <f t="shared" si="2"/>
        <v>0</v>
      </c>
      <c r="K12">
        <f t="shared" si="2"/>
        <v>2</v>
      </c>
      <c r="L12">
        <f t="shared" si="2"/>
        <v>2</v>
      </c>
      <c r="M12">
        <v>200022.6</v>
      </c>
      <c r="N12">
        <v>867067.8</v>
      </c>
      <c r="O12">
        <v>867483</v>
      </c>
      <c r="P12">
        <v>199999</v>
      </c>
      <c r="Q12">
        <v>1434862.8</v>
      </c>
      <c r="R12">
        <v>1</v>
      </c>
      <c r="S12">
        <v>928338</v>
      </c>
      <c r="T12">
        <v>2915786.6</v>
      </c>
      <c r="U12">
        <v>2332242</v>
      </c>
      <c r="V12">
        <v>181.4</v>
      </c>
      <c r="W12">
        <v>711724.4</v>
      </c>
      <c r="Y12">
        <v>0.25619344383012499</v>
      </c>
      <c r="Z12">
        <v>1.232437420170754</v>
      </c>
      <c r="AA12">
        <v>1.172675524628721</v>
      </c>
      <c r="AB12">
        <v>0.42097488140570932</v>
      </c>
      <c r="AC12">
        <v>2.1687336984032299</v>
      </c>
      <c r="AD12">
        <v>8.9590684801805737E-2</v>
      </c>
      <c r="AE12">
        <v>0.9217909546452574</v>
      </c>
      <c r="AF12">
        <v>0.60196096099680285</v>
      </c>
      <c r="AG12">
        <v>0.83824955788441002</v>
      </c>
      <c r="AH12">
        <v>4.1911653708665998E-3</v>
      </c>
      <c r="AI12">
        <v>2.6785353220184329</v>
      </c>
      <c r="AK12">
        <v>0.25619344383012499</v>
      </c>
      <c r="AL12">
        <v>0.47815619158791378</v>
      </c>
      <c r="AM12">
        <v>0.41662089040037242</v>
      </c>
      <c r="AN12">
        <v>0.42097488140570932</v>
      </c>
      <c r="AO12">
        <v>0.81000040739891122</v>
      </c>
      <c r="AP12">
        <v>8.9590684801805737E-2</v>
      </c>
      <c r="AQ12">
        <v>0.38259963820455589</v>
      </c>
      <c r="AR12">
        <v>0.30411464681383221</v>
      </c>
      <c r="AS12">
        <v>0.30246786122443148</v>
      </c>
      <c r="AT12">
        <v>4.1911653708665998E-3</v>
      </c>
      <c r="AU12">
        <v>1.5479803499649281</v>
      </c>
      <c r="AW12">
        <v>0.29632765320129689</v>
      </c>
      <c r="AY12">
        <f t="shared" si="3"/>
        <v>-1</v>
      </c>
      <c r="AZ12">
        <f t="shared" si="1"/>
        <v>-1</v>
      </c>
      <c r="BA12">
        <f t="shared" si="1"/>
        <v>-1</v>
      </c>
      <c r="BB12" t="str">
        <f t="shared" si="1"/>
        <v/>
      </c>
    </row>
    <row r="13" spans="1:54" x14ac:dyDescent="0.3">
      <c r="A13">
        <v>1</v>
      </c>
      <c r="B13" t="s">
        <v>80</v>
      </c>
      <c r="C13" t="s">
        <v>74</v>
      </c>
      <c r="D13" t="s">
        <v>69</v>
      </c>
      <c r="F13" s="2">
        <f t="shared" si="2"/>
        <v>0</v>
      </c>
      <c r="G13" s="2">
        <f t="shared" si="2"/>
        <v>1</v>
      </c>
      <c r="H13" s="4">
        <f t="shared" si="2"/>
        <v>1</v>
      </c>
      <c r="I13">
        <f t="shared" si="2"/>
        <v>1</v>
      </c>
      <c r="J13">
        <f t="shared" si="2"/>
        <v>0</v>
      </c>
      <c r="K13">
        <f t="shared" si="2"/>
        <v>2</v>
      </c>
      <c r="L13">
        <f t="shared" si="2"/>
        <v>2</v>
      </c>
      <c r="M13">
        <v>200028.6</v>
      </c>
      <c r="N13">
        <v>871788.2</v>
      </c>
      <c r="O13">
        <v>872019.4</v>
      </c>
      <c r="P13">
        <v>199999</v>
      </c>
      <c r="Q13">
        <v>1476420.2</v>
      </c>
      <c r="R13">
        <v>1.6</v>
      </c>
      <c r="S13">
        <v>948870.8</v>
      </c>
      <c r="T13">
        <v>2915994.6</v>
      </c>
      <c r="U13">
        <v>2338180.7999999998</v>
      </c>
      <c r="V13">
        <v>275.39999999999998</v>
      </c>
      <c r="W13">
        <v>706496.8</v>
      </c>
      <c r="Y13">
        <v>0.25605747799854728</v>
      </c>
      <c r="Z13">
        <v>1.223292566789314</v>
      </c>
      <c r="AA13">
        <v>1.186008097371086</v>
      </c>
      <c r="AB13">
        <v>0.45306303660618141</v>
      </c>
      <c r="AC13">
        <v>2.271860728180036</v>
      </c>
      <c r="AD13">
        <v>8.8315443182364062E-2</v>
      </c>
      <c r="AE13">
        <v>0.92664038902148604</v>
      </c>
      <c r="AF13">
        <v>0.60300687140552323</v>
      </c>
      <c r="AG13">
        <v>0.83680162143427883</v>
      </c>
      <c r="AH13">
        <v>4.5998696121386604E-3</v>
      </c>
      <c r="AI13">
        <v>2.685556118341629</v>
      </c>
      <c r="AK13">
        <v>0.25605747799854728</v>
      </c>
      <c r="AL13">
        <v>0.48284461800940343</v>
      </c>
      <c r="AM13">
        <v>0.43511076901340862</v>
      </c>
      <c r="AN13">
        <v>0.45306303660618141</v>
      </c>
      <c r="AO13">
        <v>0.94287014938890934</v>
      </c>
      <c r="AP13">
        <v>8.8315443182364062E-2</v>
      </c>
      <c r="AQ13">
        <v>0.38682411919580773</v>
      </c>
      <c r="AR13">
        <v>0.30629234520019971</v>
      </c>
      <c r="AS13">
        <v>0.29666772184427831</v>
      </c>
      <c r="AT13">
        <v>4.5998696121386604E-3</v>
      </c>
      <c r="AU13">
        <v>1.559088509390131</v>
      </c>
      <c r="AW13">
        <v>0.30096107820281759</v>
      </c>
      <c r="AY13">
        <f t="shared" si="3"/>
        <v>-1</v>
      </c>
      <c r="AZ13">
        <f t="shared" si="1"/>
        <v>-1</v>
      </c>
      <c r="BA13">
        <f t="shared" si="1"/>
        <v>-1</v>
      </c>
      <c r="BB13" t="str">
        <f t="shared" si="1"/>
        <v/>
      </c>
    </row>
    <row r="14" spans="1:54" x14ac:dyDescent="0.3">
      <c r="A14">
        <v>1</v>
      </c>
      <c r="B14" t="s">
        <v>81</v>
      </c>
      <c r="C14" t="s">
        <v>74</v>
      </c>
      <c r="D14" t="s">
        <v>69</v>
      </c>
      <c r="F14" s="2">
        <f t="shared" si="2"/>
        <v>0</v>
      </c>
      <c r="G14" s="2">
        <f t="shared" si="2"/>
        <v>0</v>
      </c>
      <c r="H14" s="4">
        <f t="shared" si="2"/>
        <v>0</v>
      </c>
      <c r="I14">
        <f t="shared" si="2"/>
        <v>0</v>
      </c>
      <c r="J14">
        <f t="shared" si="2"/>
        <v>1</v>
      </c>
      <c r="K14">
        <f t="shared" si="2"/>
        <v>2</v>
      </c>
      <c r="L14">
        <f t="shared" si="2"/>
        <v>0</v>
      </c>
      <c r="M14">
        <v>6241646.2000000002</v>
      </c>
      <c r="N14">
        <v>562577.4</v>
      </c>
      <c r="O14">
        <v>562730.19999999995</v>
      </c>
      <c r="P14">
        <v>1951224.2</v>
      </c>
      <c r="Q14">
        <v>288646.59999999998</v>
      </c>
      <c r="R14">
        <v>19050969.800000001</v>
      </c>
      <c r="S14">
        <v>119639.2</v>
      </c>
      <c r="T14">
        <v>2921896.8</v>
      </c>
      <c r="U14">
        <v>2284802.2000000002</v>
      </c>
      <c r="V14">
        <v>1797560.4</v>
      </c>
      <c r="W14">
        <v>287584.40000000002</v>
      </c>
      <c r="Y14">
        <v>3.9282717010006309</v>
      </c>
      <c r="Z14">
        <v>0.71543103356380011</v>
      </c>
      <c r="AA14">
        <v>0.69813145904336127</v>
      </c>
      <c r="AB14">
        <v>2.4295232575968839</v>
      </c>
      <c r="AC14">
        <v>0.676916083827382</v>
      </c>
      <c r="AD14">
        <v>10.24959540980635</v>
      </c>
      <c r="AE14">
        <v>0.51174601040547718</v>
      </c>
      <c r="AF14">
        <v>0.60335366335930307</v>
      </c>
      <c r="AG14">
        <v>0.81288661560975017</v>
      </c>
      <c r="AH14">
        <v>3.1144307262031359</v>
      </c>
      <c r="AI14">
        <v>1.6087900595739479</v>
      </c>
      <c r="AK14">
        <v>3.9282717010006309</v>
      </c>
      <c r="AL14">
        <v>0.32962093679234378</v>
      </c>
      <c r="AM14">
        <v>0.31290272300830108</v>
      </c>
      <c r="AN14">
        <v>2.4295232575968839</v>
      </c>
      <c r="AO14">
        <v>0.34100067300023512</v>
      </c>
      <c r="AP14">
        <v>10.24959540980635</v>
      </c>
      <c r="AQ14">
        <v>0.29323547419626272</v>
      </c>
      <c r="AR14">
        <v>0.30433922937372698</v>
      </c>
      <c r="AS14">
        <v>0.28808099679881699</v>
      </c>
      <c r="AT14">
        <v>3.1144307262031359</v>
      </c>
      <c r="AU14">
        <v>0.55796522838063534</v>
      </c>
      <c r="AW14">
        <v>0.24914133740821851</v>
      </c>
      <c r="AY14">
        <f t="shared" si="3"/>
        <v>1</v>
      </c>
      <c r="AZ14" t="str">
        <f t="shared" si="1"/>
        <v/>
      </c>
      <c r="BA14" t="str">
        <f t="shared" si="1"/>
        <v/>
      </c>
      <c r="BB14">
        <f t="shared" si="1"/>
        <v>1</v>
      </c>
    </row>
    <row r="15" spans="1:54" x14ac:dyDescent="0.3">
      <c r="A15">
        <v>1</v>
      </c>
      <c r="B15" t="s">
        <v>82</v>
      </c>
      <c r="C15" t="s">
        <v>68</v>
      </c>
      <c r="D15" t="s">
        <v>69</v>
      </c>
      <c r="F15" s="2">
        <f t="shared" si="2"/>
        <v>0</v>
      </c>
      <c r="G15" s="2">
        <f t="shared" si="2"/>
        <v>0</v>
      </c>
      <c r="H15" s="4">
        <f t="shared" si="2"/>
        <v>1</v>
      </c>
      <c r="I15">
        <f t="shared" si="2"/>
        <v>0</v>
      </c>
      <c r="J15">
        <f t="shared" si="2"/>
        <v>1</v>
      </c>
      <c r="K15">
        <f t="shared" si="2"/>
        <v>2</v>
      </c>
      <c r="L15">
        <f t="shared" si="2"/>
        <v>2</v>
      </c>
      <c r="M15">
        <v>6472497.2000000002</v>
      </c>
      <c r="N15">
        <v>546106.19999999995</v>
      </c>
      <c r="O15">
        <v>546225</v>
      </c>
      <c r="P15">
        <v>2003733</v>
      </c>
      <c r="Q15">
        <v>279021.40000000002</v>
      </c>
      <c r="R15">
        <v>19403441.600000001</v>
      </c>
      <c r="S15">
        <v>126105.60000000001</v>
      </c>
      <c r="T15">
        <v>2924194.8</v>
      </c>
      <c r="U15">
        <v>2286809.6</v>
      </c>
      <c r="V15">
        <v>1778593.2</v>
      </c>
      <c r="W15">
        <v>277380.2</v>
      </c>
      <c r="Y15">
        <v>3.9998027767869639</v>
      </c>
      <c r="Z15">
        <v>0.7136617310112342</v>
      </c>
      <c r="AA15">
        <v>0.69922808934934433</v>
      </c>
      <c r="AB15">
        <v>2.0215006440004801</v>
      </c>
      <c r="AC15">
        <v>0.81821565458085388</v>
      </c>
      <c r="AD15">
        <v>10.560336106421889</v>
      </c>
      <c r="AE15">
        <v>0.50715327705256641</v>
      </c>
      <c r="AF15">
        <v>0.59615630762418736</v>
      </c>
      <c r="AG15">
        <v>0.81484563343692573</v>
      </c>
      <c r="AH15">
        <v>2.9589446509955448</v>
      </c>
      <c r="AI15">
        <v>1.5956875933683481</v>
      </c>
      <c r="AK15">
        <v>3.9998027767869639</v>
      </c>
      <c r="AL15">
        <v>0.32620000920724118</v>
      </c>
      <c r="AM15">
        <v>0.31102891437476499</v>
      </c>
      <c r="AN15">
        <v>2.0215006440004801</v>
      </c>
      <c r="AO15">
        <v>0.40623628600733352</v>
      </c>
      <c r="AP15">
        <v>10.560336106421889</v>
      </c>
      <c r="AQ15">
        <v>0.30513152040075509</v>
      </c>
      <c r="AR15">
        <v>0.30072229661745947</v>
      </c>
      <c r="AS15">
        <v>0.2917119980091229</v>
      </c>
      <c r="AT15">
        <v>2.9589446509955448</v>
      </c>
      <c r="AU15">
        <v>0.55383243121905257</v>
      </c>
      <c r="AW15">
        <v>0.24813320020912211</v>
      </c>
      <c r="AY15">
        <f t="shared" si="3"/>
        <v>1</v>
      </c>
      <c r="AZ15">
        <f t="shared" si="1"/>
        <v>1</v>
      </c>
      <c r="BA15" t="str">
        <f t="shared" si="1"/>
        <v/>
      </c>
      <c r="BB15">
        <f t="shared" si="1"/>
        <v>1</v>
      </c>
    </row>
    <row r="16" spans="1:54" x14ac:dyDescent="0.3">
      <c r="A16">
        <v>1</v>
      </c>
      <c r="B16" t="s">
        <v>83</v>
      </c>
      <c r="C16" t="s">
        <v>68</v>
      </c>
      <c r="D16" t="s">
        <v>69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1</v>
      </c>
      <c r="J16">
        <f t="shared" si="2"/>
        <v>0</v>
      </c>
      <c r="K16">
        <f t="shared" si="2"/>
        <v>2</v>
      </c>
      <c r="L16">
        <f t="shared" si="2"/>
        <v>0</v>
      </c>
      <c r="M16">
        <v>200022.6</v>
      </c>
      <c r="N16">
        <v>867067.8</v>
      </c>
      <c r="O16">
        <v>867483</v>
      </c>
      <c r="P16">
        <v>199999</v>
      </c>
      <c r="Q16">
        <v>1434862.8</v>
      </c>
      <c r="R16">
        <v>1</v>
      </c>
      <c r="S16">
        <v>928338</v>
      </c>
      <c r="T16">
        <v>2915786.6</v>
      </c>
      <c r="U16">
        <v>2332242</v>
      </c>
      <c r="V16">
        <v>181.4</v>
      </c>
      <c r="W16">
        <v>711724.4</v>
      </c>
      <c r="Y16">
        <v>0.26653112978674459</v>
      </c>
      <c r="Z16">
        <v>1.1978749609552319</v>
      </c>
      <c r="AA16">
        <v>1.1837940652156249</v>
      </c>
      <c r="AB16">
        <v>0.30677798420656471</v>
      </c>
      <c r="AC16">
        <v>1.8133027179865171</v>
      </c>
      <c r="AD16">
        <v>8.970922798616808E-2</v>
      </c>
      <c r="AE16">
        <v>0.9167301818379201</v>
      </c>
      <c r="AF16">
        <v>0.59384951459942381</v>
      </c>
      <c r="AG16">
        <v>0.84024122976697979</v>
      </c>
      <c r="AH16">
        <v>4.2481479933484797E-3</v>
      </c>
      <c r="AI16">
        <v>2.6960248239687639</v>
      </c>
      <c r="AK16">
        <v>0.26653112978674459</v>
      </c>
      <c r="AL16">
        <v>0.45761053401511159</v>
      </c>
      <c r="AM16">
        <v>0.44287331101950261</v>
      </c>
      <c r="AN16">
        <v>0.30677798420656471</v>
      </c>
      <c r="AO16">
        <v>0.6461061319918372</v>
      </c>
      <c r="AP16">
        <v>8.970922798616808E-2</v>
      </c>
      <c r="AQ16">
        <v>0.38209336642175912</v>
      </c>
      <c r="AR16">
        <v>0.29951537760207431</v>
      </c>
      <c r="AS16">
        <v>0.30636405030963942</v>
      </c>
      <c r="AT16">
        <v>4.2481479933484797E-3</v>
      </c>
      <c r="AU16">
        <v>1.55585975459544</v>
      </c>
      <c r="AW16">
        <v>0.2821952188038267</v>
      </c>
      <c r="AY16">
        <f t="shared" si="3"/>
        <v>-1</v>
      </c>
      <c r="AZ16" t="str">
        <f t="shared" si="1"/>
        <v/>
      </c>
      <c r="BA16">
        <f t="shared" si="1"/>
        <v>-1</v>
      </c>
      <c r="BB16" t="str">
        <f t="shared" si="1"/>
        <v/>
      </c>
    </row>
    <row r="17" spans="1:54" x14ac:dyDescent="0.3">
      <c r="A17">
        <v>1</v>
      </c>
      <c r="B17" t="s">
        <v>84</v>
      </c>
      <c r="C17" t="s">
        <v>68</v>
      </c>
      <c r="D17" t="s">
        <v>69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1</v>
      </c>
      <c r="J17">
        <f t="shared" si="2"/>
        <v>0</v>
      </c>
      <c r="K17">
        <f t="shared" si="2"/>
        <v>2</v>
      </c>
      <c r="L17">
        <f t="shared" si="2"/>
        <v>0</v>
      </c>
      <c r="M17">
        <v>200028.6</v>
      </c>
      <c r="N17">
        <v>871788.2</v>
      </c>
      <c r="O17">
        <v>872019.4</v>
      </c>
      <c r="P17">
        <v>199999</v>
      </c>
      <c r="Q17">
        <v>1476420.2</v>
      </c>
      <c r="R17">
        <v>1.6</v>
      </c>
      <c r="S17">
        <v>948870.8</v>
      </c>
      <c r="T17">
        <v>2915994.6</v>
      </c>
      <c r="U17">
        <v>2338180.7999999998</v>
      </c>
      <c r="V17">
        <v>275.39999999999998</v>
      </c>
      <c r="W17">
        <v>706496.8</v>
      </c>
      <c r="Y17">
        <v>0.2495224236045033</v>
      </c>
      <c r="Z17">
        <v>1.19952322919853</v>
      </c>
      <c r="AA17">
        <v>1.170647711039055</v>
      </c>
      <c r="AB17">
        <v>0.37632269079913377</v>
      </c>
      <c r="AC17">
        <v>2.1146947738190649</v>
      </c>
      <c r="AD17">
        <v>8.8166300777811499E-2</v>
      </c>
      <c r="AE17">
        <v>0.91097069560782984</v>
      </c>
      <c r="AF17">
        <v>0.60396469805855302</v>
      </c>
      <c r="AG17">
        <v>0.83820697383489462</v>
      </c>
      <c r="AH17">
        <v>4.6321024186908614E-3</v>
      </c>
      <c r="AI17">
        <v>2.7064065601443872</v>
      </c>
      <c r="AK17">
        <v>0.2495224236045033</v>
      </c>
      <c r="AL17">
        <v>0.45105242797872053</v>
      </c>
      <c r="AM17">
        <v>0.42381583381211391</v>
      </c>
      <c r="AN17">
        <v>0.37632269079913377</v>
      </c>
      <c r="AO17">
        <v>0.72161492721061227</v>
      </c>
      <c r="AP17">
        <v>8.8166300777811499E-2</v>
      </c>
      <c r="AQ17">
        <v>0.37294394898926841</v>
      </c>
      <c r="AR17">
        <v>0.30511646624654531</v>
      </c>
      <c r="AS17">
        <v>0.29753088735742489</v>
      </c>
      <c r="AT17">
        <v>4.6321024186908614E-3</v>
      </c>
      <c r="AU17">
        <v>1.5615028584026731</v>
      </c>
      <c r="AW17">
        <v>0.27049274320015682</v>
      </c>
      <c r="AY17">
        <f t="shared" si="3"/>
        <v>-1</v>
      </c>
      <c r="AZ17" t="str">
        <f t="shared" si="1"/>
        <v/>
      </c>
      <c r="BA17">
        <f t="shared" si="1"/>
        <v>-1</v>
      </c>
      <c r="BB17" t="str">
        <f t="shared" si="1"/>
        <v/>
      </c>
    </row>
    <row r="18" spans="1:54" x14ac:dyDescent="0.3">
      <c r="A18">
        <v>1</v>
      </c>
      <c r="B18" t="s">
        <v>85</v>
      </c>
      <c r="C18" t="s">
        <v>68</v>
      </c>
      <c r="D18" t="s">
        <v>69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0</v>
      </c>
      <c r="J18">
        <f t="shared" si="2"/>
        <v>1</v>
      </c>
      <c r="K18">
        <f t="shared" si="2"/>
        <v>2</v>
      </c>
      <c r="L18">
        <f t="shared" si="2"/>
        <v>2</v>
      </c>
      <c r="M18">
        <v>6241646.2000000002</v>
      </c>
      <c r="N18">
        <v>562577.4</v>
      </c>
      <c r="O18">
        <v>562730.19999999995</v>
      </c>
      <c r="P18">
        <v>1951224.2</v>
      </c>
      <c r="Q18">
        <v>288646.59999999998</v>
      </c>
      <c r="R18">
        <v>19050969.800000001</v>
      </c>
      <c r="S18">
        <v>119639.2</v>
      </c>
      <c r="T18">
        <v>2921896.8</v>
      </c>
      <c r="U18">
        <v>2284802.2000000002</v>
      </c>
      <c r="V18">
        <v>1797560.4</v>
      </c>
      <c r="W18">
        <v>287584.40000000002</v>
      </c>
      <c r="Y18">
        <v>3.9666991556179712</v>
      </c>
      <c r="Z18">
        <v>0.72386470319470386</v>
      </c>
      <c r="AA18">
        <v>0.70435829675989226</v>
      </c>
      <c r="AB18">
        <v>1.859577415999957</v>
      </c>
      <c r="AC18">
        <v>0.61516546221100721</v>
      </c>
      <c r="AD18">
        <v>10.31353452359326</v>
      </c>
      <c r="AE18">
        <v>0.5254944606567733</v>
      </c>
      <c r="AF18">
        <v>0.60567207079147922</v>
      </c>
      <c r="AG18">
        <v>0.82201113034971063</v>
      </c>
      <c r="AH18">
        <v>3.0622540095937438</v>
      </c>
      <c r="AI18">
        <v>1.6279479791643101</v>
      </c>
      <c r="AK18">
        <v>3.9666991556179712</v>
      </c>
      <c r="AL18">
        <v>0.33807662819745021</v>
      </c>
      <c r="AM18">
        <v>0.31530077320057898</v>
      </c>
      <c r="AN18">
        <v>1.859577415999957</v>
      </c>
      <c r="AO18">
        <v>0.3094154204125516</v>
      </c>
      <c r="AP18">
        <v>10.31353452359326</v>
      </c>
      <c r="AQ18">
        <v>0.30566160340094928</v>
      </c>
      <c r="AR18">
        <v>0.3063132449868135</v>
      </c>
      <c r="AS18">
        <v>0.29365085478639219</v>
      </c>
      <c r="AT18">
        <v>3.0622540095937438</v>
      </c>
      <c r="AU18">
        <v>0.57183158536208789</v>
      </c>
      <c r="AW18">
        <v>0.25726632321020593</v>
      </c>
      <c r="AY18">
        <f t="shared" si="3"/>
        <v>1</v>
      </c>
      <c r="AZ18">
        <f t="shared" si="1"/>
        <v>1</v>
      </c>
      <c r="BA18" t="str">
        <f t="shared" si="1"/>
        <v/>
      </c>
      <c r="BB18">
        <f t="shared" si="1"/>
        <v>1</v>
      </c>
    </row>
    <row r="19" spans="1:54" x14ac:dyDescent="0.3">
      <c r="A19">
        <v>2</v>
      </c>
      <c r="B19" t="s">
        <v>86</v>
      </c>
      <c r="C19" t="s">
        <v>87</v>
      </c>
      <c r="D19" t="s">
        <v>69</v>
      </c>
      <c r="F19" s="2">
        <f t="shared" ref="F19:L34" si="4">F665</f>
        <v>0</v>
      </c>
      <c r="G19" s="2">
        <f t="shared" si="4"/>
        <v>0</v>
      </c>
      <c r="H19" s="4">
        <f t="shared" si="4"/>
        <v>1</v>
      </c>
      <c r="I19">
        <f t="shared" si="4"/>
        <v>0</v>
      </c>
      <c r="J19">
        <f t="shared" si="4"/>
        <v>1</v>
      </c>
      <c r="K19">
        <f t="shared" si="4"/>
        <v>2</v>
      </c>
      <c r="L19">
        <f t="shared" si="4"/>
        <v>2</v>
      </c>
      <c r="M19">
        <v>7645979</v>
      </c>
      <c r="N19">
        <v>679321.8</v>
      </c>
      <c r="O19">
        <v>679402.2</v>
      </c>
      <c r="P19">
        <v>2251794</v>
      </c>
      <c r="Q19">
        <v>311309.2</v>
      </c>
      <c r="R19">
        <v>21349713.199999999</v>
      </c>
      <c r="S19">
        <v>174079.8</v>
      </c>
      <c r="T19">
        <v>2923754.4</v>
      </c>
      <c r="U19">
        <v>2278906.4</v>
      </c>
      <c r="V19">
        <v>1987378.4</v>
      </c>
      <c r="W19">
        <v>316205.59999999998</v>
      </c>
      <c r="Y19">
        <v>6.7612693720264359</v>
      </c>
      <c r="Z19">
        <v>1.0289290178101509</v>
      </c>
      <c r="AA19">
        <v>1.0360318361897951</v>
      </c>
      <c r="AB19">
        <v>2.329504899593303</v>
      </c>
      <c r="AC19">
        <v>0.85593130522174765</v>
      </c>
      <c r="AD19">
        <v>14.57026820940664</v>
      </c>
      <c r="AE19">
        <v>0.64396073379321028</v>
      </c>
      <c r="AF19">
        <v>0.71464905277825896</v>
      </c>
      <c r="AG19">
        <v>0.8962460748734884</v>
      </c>
      <c r="AH19">
        <v>3.0766914789914148</v>
      </c>
      <c r="AI19">
        <v>1.660626683011651</v>
      </c>
      <c r="AK19">
        <v>6.7612693720264359</v>
      </c>
      <c r="AL19">
        <v>0.44021633899537849</v>
      </c>
      <c r="AM19">
        <v>0.44588950619800022</v>
      </c>
      <c r="AN19">
        <v>2.329504899593303</v>
      </c>
      <c r="AO19">
        <v>0.43284819381078699</v>
      </c>
      <c r="AP19">
        <v>14.57026820940664</v>
      </c>
      <c r="AQ19">
        <v>0.34223062117816883</v>
      </c>
      <c r="AR19">
        <v>0.3853713591932319</v>
      </c>
      <c r="AS19">
        <v>0.32358115556417028</v>
      </c>
      <c r="AT19">
        <v>3.0766914789914148</v>
      </c>
      <c r="AU19">
        <v>0.59097045579692353</v>
      </c>
      <c r="AW19">
        <v>0.31094883560435849</v>
      </c>
      <c r="AY19">
        <f t="shared" si="3"/>
        <v>1.25</v>
      </c>
      <c r="AZ19">
        <f t="shared" si="1"/>
        <v>1.25</v>
      </c>
      <c r="BA19" t="str">
        <f t="shared" si="1"/>
        <v/>
      </c>
      <c r="BB19">
        <f t="shared" si="1"/>
        <v>1.25</v>
      </c>
    </row>
    <row r="20" spans="1:54" x14ac:dyDescent="0.3">
      <c r="A20">
        <v>2</v>
      </c>
      <c r="B20" t="s">
        <v>88</v>
      </c>
      <c r="C20" t="s">
        <v>87</v>
      </c>
      <c r="D20" t="s">
        <v>69</v>
      </c>
      <c r="F20" s="2">
        <f t="shared" si="4"/>
        <v>0</v>
      </c>
      <c r="G20" s="2">
        <f t="shared" si="4"/>
        <v>1</v>
      </c>
      <c r="H20" s="4">
        <f t="shared" si="4"/>
        <v>0</v>
      </c>
      <c r="I20">
        <f t="shared" si="4"/>
        <v>1</v>
      </c>
      <c r="J20">
        <f t="shared" si="4"/>
        <v>0</v>
      </c>
      <c r="K20">
        <f t="shared" si="4"/>
        <v>2</v>
      </c>
      <c r="L20">
        <f t="shared" si="4"/>
        <v>0</v>
      </c>
      <c r="M20">
        <v>200029.8</v>
      </c>
      <c r="N20">
        <v>808562</v>
      </c>
      <c r="O20">
        <v>808925</v>
      </c>
      <c r="P20">
        <v>199999</v>
      </c>
      <c r="Q20">
        <v>1222383</v>
      </c>
      <c r="R20">
        <v>1.2</v>
      </c>
      <c r="S20">
        <v>826031.8</v>
      </c>
      <c r="T20">
        <v>2916340.4</v>
      </c>
      <c r="U20">
        <v>2327938.2000000002</v>
      </c>
      <c r="V20">
        <v>206.6</v>
      </c>
      <c r="W20">
        <v>573695.19999999995</v>
      </c>
      <c r="Y20">
        <v>0.2929802323924377</v>
      </c>
      <c r="Z20">
        <v>1.484583278535865</v>
      </c>
      <c r="AA20">
        <v>1.498066427302547</v>
      </c>
      <c r="AB20">
        <v>0.38233664279687218</v>
      </c>
      <c r="AC20">
        <v>2.2973906670056752</v>
      </c>
      <c r="AD20">
        <v>0.1164156958111561</v>
      </c>
      <c r="AE20">
        <v>1.253291865857318</v>
      </c>
      <c r="AF20">
        <v>0.90312176937004551</v>
      </c>
      <c r="AG20">
        <v>1.236981888965238</v>
      </c>
      <c r="AH20">
        <v>8.5368521860799997E-3</v>
      </c>
      <c r="AI20">
        <v>2.654991025850177</v>
      </c>
      <c r="AK20">
        <v>0.2929802323924377</v>
      </c>
      <c r="AL20">
        <v>0.54478270979598165</v>
      </c>
      <c r="AM20">
        <v>0.55567295642103998</v>
      </c>
      <c r="AN20">
        <v>0.38233664279687218</v>
      </c>
      <c r="AO20">
        <v>0.92318362779333252</v>
      </c>
      <c r="AP20">
        <v>0.1164156958111561</v>
      </c>
      <c r="AQ20">
        <v>0.51320865818997841</v>
      </c>
      <c r="AR20">
        <v>0.45641860335599632</v>
      </c>
      <c r="AS20">
        <v>0.41083318307064481</v>
      </c>
      <c r="AT20">
        <v>8.5368521860799997E-3</v>
      </c>
      <c r="AU20">
        <v>1.547372176032513</v>
      </c>
      <c r="AW20">
        <v>0.3355842410004698</v>
      </c>
      <c r="AY20">
        <f t="shared" si="3"/>
        <v>-1.25</v>
      </c>
      <c r="AZ20" t="str">
        <f t="shared" si="1"/>
        <v/>
      </c>
      <c r="BA20">
        <f t="shared" si="1"/>
        <v>-1.25</v>
      </c>
      <c r="BB20" t="str">
        <f t="shared" si="1"/>
        <v/>
      </c>
    </row>
    <row r="21" spans="1:54" x14ac:dyDescent="0.3">
      <c r="A21">
        <v>2</v>
      </c>
      <c r="B21" t="s">
        <v>89</v>
      </c>
      <c r="C21" t="s">
        <v>87</v>
      </c>
      <c r="D21" t="s">
        <v>69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2</v>
      </c>
      <c r="L21">
        <f t="shared" si="4"/>
        <v>0</v>
      </c>
      <c r="M21">
        <v>200023.8</v>
      </c>
      <c r="N21">
        <v>822661.4</v>
      </c>
      <c r="O21">
        <v>823067.2</v>
      </c>
      <c r="P21">
        <v>199999</v>
      </c>
      <c r="Q21">
        <v>1162098.3999999999</v>
      </c>
      <c r="R21">
        <v>1</v>
      </c>
      <c r="S21">
        <v>830047.8</v>
      </c>
      <c r="T21">
        <v>2917860.6</v>
      </c>
      <c r="U21">
        <v>2328609.6</v>
      </c>
      <c r="V21">
        <v>181.2</v>
      </c>
      <c r="W21">
        <v>541592.19999999995</v>
      </c>
      <c r="Y21">
        <v>0.25328758938703688</v>
      </c>
      <c r="Z21">
        <v>1.829063069401309</v>
      </c>
      <c r="AA21">
        <v>1.7851251421612691</v>
      </c>
      <c r="AB21">
        <v>0.40059149919543408</v>
      </c>
      <c r="AC21">
        <v>2.3523708395834548</v>
      </c>
      <c r="AD21">
        <v>0.12993747518630699</v>
      </c>
      <c r="AE21">
        <v>1.386723203759175</v>
      </c>
      <c r="AF21">
        <v>0.97941264942055573</v>
      </c>
      <c r="AG21">
        <v>1.340563553175889</v>
      </c>
      <c r="AH21">
        <v>7.3708314099348807E-3</v>
      </c>
      <c r="AI21">
        <v>2.6785341493901802</v>
      </c>
      <c r="AK21">
        <v>0.25328758938703688</v>
      </c>
      <c r="AL21">
        <v>0.68127276459708808</v>
      </c>
      <c r="AM21">
        <v>0.61096366839483385</v>
      </c>
      <c r="AN21">
        <v>0.40059149919543408</v>
      </c>
      <c r="AO21">
        <v>0.8962748401914723</v>
      </c>
      <c r="AP21">
        <v>0.12993747518630699</v>
      </c>
      <c r="AQ21">
        <v>0.56477629515575245</v>
      </c>
      <c r="AR21">
        <v>0.49842674020910638</v>
      </c>
      <c r="AS21">
        <v>0.45328863882459702</v>
      </c>
      <c r="AT21">
        <v>7.3708314099348807E-3</v>
      </c>
      <c r="AU21">
        <v>1.5881185319973159</v>
      </c>
      <c r="AW21">
        <v>0.3915168617968447</v>
      </c>
      <c r="AY21">
        <f t="shared" si="3"/>
        <v>-1.25</v>
      </c>
      <c r="AZ21" t="str">
        <f t="shared" si="1"/>
        <v/>
      </c>
      <c r="BA21">
        <f t="shared" si="1"/>
        <v>-1.25</v>
      </c>
      <c r="BB21" t="str">
        <f t="shared" si="1"/>
        <v/>
      </c>
    </row>
    <row r="22" spans="1:54" x14ac:dyDescent="0.3">
      <c r="A22">
        <v>2</v>
      </c>
      <c r="B22" t="s">
        <v>90</v>
      </c>
      <c r="C22" t="s">
        <v>87</v>
      </c>
      <c r="D22" t="s">
        <v>69</v>
      </c>
      <c r="F22" s="2">
        <f t="shared" si="4"/>
        <v>0</v>
      </c>
      <c r="G22" s="2">
        <f t="shared" si="4"/>
        <v>0</v>
      </c>
      <c r="H22" s="4">
        <f t="shared" si="4"/>
        <v>1</v>
      </c>
      <c r="I22">
        <f t="shared" si="4"/>
        <v>0</v>
      </c>
      <c r="J22">
        <f t="shared" si="4"/>
        <v>1</v>
      </c>
      <c r="K22">
        <f t="shared" si="4"/>
        <v>2</v>
      </c>
      <c r="L22">
        <f t="shared" si="4"/>
        <v>2</v>
      </c>
      <c r="M22">
        <v>6594486.2000000002</v>
      </c>
      <c r="N22">
        <v>670340.6</v>
      </c>
      <c r="O22">
        <v>670535</v>
      </c>
      <c r="P22">
        <v>2151958</v>
      </c>
      <c r="Q22">
        <v>313021</v>
      </c>
      <c r="R22">
        <v>22278667.600000001</v>
      </c>
      <c r="S22">
        <v>179476</v>
      </c>
      <c r="T22">
        <v>2924448.2</v>
      </c>
      <c r="U22">
        <v>2284009.2000000002</v>
      </c>
      <c r="V22">
        <v>2033017.2</v>
      </c>
      <c r="W22">
        <v>308566.59999999998</v>
      </c>
      <c r="Y22">
        <v>7.6270302393939344</v>
      </c>
      <c r="Z22">
        <v>1.4013353633461521</v>
      </c>
      <c r="AA22">
        <v>1.25183560057776</v>
      </c>
      <c r="AB22">
        <v>3.748163587599993</v>
      </c>
      <c r="AC22">
        <v>0.84640794520382767</v>
      </c>
      <c r="AD22">
        <v>16.957173766777849</v>
      </c>
      <c r="AE22">
        <v>0.70231023941887538</v>
      </c>
      <c r="AF22">
        <v>0.75331778140971439</v>
      </c>
      <c r="AG22">
        <v>1.000079854310024</v>
      </c>
      <c r="AH22">
        <v>3.144094739190769</v>
      </c>
      <c r="AI22">
        <v>1.621091391856317</v>
      </c>
      <c r="AK22">
        <v>7.6270302393939344</v>
      </c>
      <c r="AL22">
        <v>0.58449756900081407</v>
      </c>
      <c r="AM22">
        <v>0.5217555117793381</v>
      </c>
      <c r="AN22">
        <v>3.748163587599993</v>
      </c>
      <c r="AO22">
        <v>0.41917769820429379</v>
      </c>
      <c r="AP22">
        <v>16.957173766777849</v>
      </c>
      <c r="AQ22">
        <v>0.371371223218739</v>
      </c>
      <c r="AR22">
        <v>0.3796837972011417</v>
      </c>
      <c r="AS22">
        <v>0.33686603520764041</v>
      </c>
      <c r="AT22">
        <v>3.144094739190769</v>
      </c>
      <c r="AU22">
        <v>0.56924961720360445</v>
      </c>
      <c r="AW22">
        <v>0.39913325241068381</v>
      </c>
      <c r="AY22">
        <f t="shared" si="3"/>
        <v>1.25</v>
      </c>
      <c r="AZ22">
        <f t="shared" si="1"/>
        <v>1.25</v>
      </c>
      <c r="BA22" t="str">
        <f t="shared" si="1"/>
        <v/>
      </c>
      <c r="BB22">
        <f t="shared" si="1"/>
        <v>1.25</v>
      </c>
    </row>
    <row r="23" spans="1:54" x14ac:dyDescent="0.3">
      <c r="A23">
        <v>2</v>
      </c>
      <c r="B23" t="s">
        <v>91</v>
      </c>
      <c r="C23" t="s">
        <v>92</v>
      </c>
      <c r="D23" t="s">
        <v>69</v>
      </c>
      <c r="F23" s="2">
        <f t="shared" si="4"/>
        <v>0</v>
      </c>
      <c r="G23" s="2">
        <f t="shared" si="4"/>
        <v>0</v>
      </c>
      <c r="H23" s="4">
        <f t="shared" si="4"/>
        <v>0</v>
      </c>
      <c r="I23">
        <f t="shared" si="4"/>
        <v>0</v>
      </c>
      <c r="J23">
        <f t="shared" si="4"/>
        <v>1</v>
      </c>
      <c r="K23">
        <f t="shared" si="4"/>
        <v>2</v>
      </c>
      <c r="L23">
        <f t="shared" si="4"/>
        <v>0</v>
      </c>
      <c r="M23">
        <v>7645979</v>
      </c>
      <c r="N23">
        <v>679321.8</v>
      </c>
      <c r="O23">
        <v>679402.2</v>
      </c>
      <c r="P23">
        <v>2251794</v>
      </c>
      <c r="Q23">
        <v>311309.2</v>
      </c>
      <c r="R23">
        <v>21349713.199999999</v>
      </c>
      <c r="S23">
        <v>174079.8</v>
      </c>
      <c r="T23">
        <v>2923754.4</v>
      </c>
      <c r="U23">
        <v>2278906.4</v>
      </c>
      <c r="V23">
        <v>1987378.4</v>
      </c>
      <c r="W23">
        <v>316205.59999999998</v>
      </c>
      <c r="Y23">
        <v>4.7651054000016302</v>
      </c>
      <c r="Z23">
        <v>0.77897605004254733</v>
      </c>
      <c r="AA23">
        <v>0.77355807633139195</v>
      </c>
      <c r="AB23">
        <v>2.321722782211145</v>
      </c>
      <c r="AC23">
        <v>0.78833958000177518</v>
      </c>
      <c r="AD23">
        <v>11.560041738185101</v>
      </c>
      <c r="AE23">
        <v>0.58274360694922511</v>
      </c>
      <c r="AF23">
        <v>0.6000251661753282</v>
      </c>
      <c r="AG23">
        <v>0.80908206000458449</v>
      </c>
      <c r="AH23">
        <v>3.0791467225877569</v>
      </c>
      <c r="AI23">
        <v>1.645438569004182</v>
      </c>
      <c r="AK23">
        <v>4.7651054000016302</v>
      </c>
      <c r="AL23">
        <v>0.33809282421134412</v>
      </c>
      <c r="AM23">
        <v>0.32743559537921102</v>
      </c>
      <c r="AN23">
        <v>2.321722782211145</v>
      </c>
      <c r="AO23">
        <v>0.39234217000193888</v>
      </c>
      <c r="AP23">
        <v>11.560041738185101</v>
      </c>
      <c r="AQ23">
        <v>0.30919861062429838</v>
      </c>
      <c r="AR23">
        <v>0.30349524979246778</v>
      </c>
      <c r="AS23">
        <v>0.28314682757481929</v>
      </c>
      <c r="AT23">
        <v>3.0791467225877569</v>
      </c>
      <c r="AU23">
        <v>0.57758715882664546</v>
      </c>
      <c r="AW23">
        <v>0.23983573081204659</v>
      </c>
      <c r="AY23">
        <f t="shared" si="3"/>
        <v>0.25</v>
      </c>
      <c r="AZ23" t="str">
        <f t="shared" si="1"/>
        <v/>
      </c>
      <c r="BA23" t="str">
        <f t="shared" si="1"/>
        <v/>
      </c>
      <c r="BB23">
        <f t="shared" si="1"/>
        <v>0.25</v>
      </c>
    </row>
    <row r="24" spans="1:54" x14ac:dyDescent="0.3">
      <c r="A24">
        <v>2</v>
      </c>
      <c r="B24" t="s">
        <v>93</v>
      </c>
      <c r="C24" t="s">
        <v>92</v>
      </c>
      <c r="D24" t="s">
        <v>69</v>
      </c>
      <c r="F24" s="2">
        <f t="shared" si="4"/>
        <v>0</v>
      </c>
      <c r="G24" s="2">
        <f t="shared" si="4"/>
        <v>1</v>
      </c>
      <c r="H24" s="4">
        <f t="shared" si="4"/>
        <v>1</v>
      </c>
      <c r="I24">
        <f t="shared" si="4"/>
        <v>1</v>
      </c>
      <c r="J24">
        <f t="shared" si="4"/>
        <v>0</v>
      </c>
      <c r="K24">
        <f t="shared" si="4"/>
        <v>2</v>
      </c>
      <c r="L24">
        <f t="shared" si="4"/>
        <v>2</v>
      </c>
      <c r="M24">
        <v>200029.8</v>
      </c>
      <c r="N24">
        <v>808562</v>
      </c>
      <c r="O24">
        <v>808925</v>
      </c>
      <c r="P24">
        <v>199999</v>
      </c>
      <c r="Q24">
        <v>1222383</v>
      </c>
      <c r="R24">
        <v>1.2</v>
      </c>
      <c r="S24">
        <v>826031.8</v>
      </c>
      <c r="T24">
        <v>2916340.4</v>
      </c>
      <c r="U24">
        <v>2327938.2000000002</v>
      </c>
      <c r="V24">
        <v>206.6</v>
      </c>
      <c r="W24">
        <v>573695.19999999995</v>
      </c>
      <c r="Y24">
        <v>0.30130453518358991</v>
      </c>
      <c r="Z24">
        <v>1.1357987728202721</v>
      </c>
      <c r="AA24">
        <v>1.123539645830169</v>
      </c>
      <c r="AB24">
        <v>0.36021406999789179</v>
      </c>
      <c r="AC24">
        <v>1.9002328188216779</v>
      </c>
      <c r="AD24">
        <v>8.6555315402802008E-2</v>
      </c>
      <c r="AE24">
        <v>0.8725881988299079</v>
      </c>
      <c r="AF24">
        <v>0.60032808178802954</v>
      </c>
      <c r="AG24">
        <v>0.83815682078711684</v>
      </c>
      <c r="AH24">
        <v>5.8743759989738006E-3</v>
      </c>
      <c r="AI24">
        <v>2.5912609552615322</v>
      </c>
      <c r="AK24">
        <v>0.30130453518358991</v>
      </c>
      <c r="AL24">
        <v>0.41233285281341531</v>
      </c>
      <c r="AM24">
        <v>0.3947633011965081</v>
      </c>
      <c r="AN24">
        <v>0.36021406999789179</v>
      </c>
      <c r="AO24">
        <v>0.711640567809809</v>
      </c>
      <c r="AP24">
        <v>8.6555315402802008E-2</v>
      </c>
      <c r="AQ24">
        <v>0.37732134460238742</v>
      </c>
      <c r="AR24">
        <v>0.30341462079668419</v>
      </c>
      <c r="AS24">
        <v>0.29511988314334298</v>
      </c>
      <c r="AT24">
        <v>5.8743759989738006E-3</v>
      </c>
      <c r="AU24">
        <v>1.481248473818414</v>
      </c>
      <c r="AW24">
        <v>0.25053458500187842</v>
      </c>
      <c r="AY24">
        <f t="shared" si="3"/>
        <v>-0.25</v>
      </c>
      <c r="AZ24">
        <f t="shared" si="1"/>
        <v>-0.25</v>
      </c>
      <c r="BA24">
        <f t="shared" si="1"/>
        <v>-0.25</v>
      </c>
      <c r="BB24" t="str">
        <f t="shared" si="1"/>
        <v/>
      </c>
    </row>
    <row r="25" spans="1:54" x14ac:dyDescent="0.3">
      <c r="A25">
        <v>2</v>
      </c>
      <c r="B25" t="s">
        <v>94</v>
      </c>
      <c r="C25" t="s">
        <v>92</v>
      </c>
      <c r="D25" t="s">
        <v>69</v>
      </c>
      <c r="F25" s="2">
        <f t="shared" si="4"/>
        <v>0</v>
      </c>
      <c r="G25" s="2">
        <f t="shared" si="4"/>
        <v>1</v>
      </c>
      <c r="H25" s="4">
        <f t="shared" si="4"/>
        <v>1</v>
      </c>
      <c r="I25">
        <f t="shared" si="4"/>
        <v>1</v>
      </c>
      <c r="J25">
        <f t="shared" si="4"/>
        <v>0</v>
      </c>
      <c r="K25">
        <f t="shared" si="4"/>
        <v>2</v>
      </c>
      <c r="L25">
        <f t="shared" si="4"/>
        <v>2</v>
      </c>
      <c r="M25">
        <v>200023.8</v>
      </c>
      <c r="N25">
        <v>822661.4</v>
      </c>
      <c r="O25">
        <v>823067.2</v>
      </c>
      <c r="P25">
        <v>199999</v>
      </c>
      <c r="Q25">
        <v>1162098.3999999999</v>
      </c>
      <c r="R25">
        <v>1</v>
      </c>
      <c r="S25">
        <v>830047.8</v>
      </c>
      <c r="T25">
        <v>2917860.6</v>
      </c>
      <c r="U25">
        <v>2328609.6</v>
      </c>
      <c r="V25">
        <v>181.2</v>
      </c>
      <c r="W25">
        <v>541592.19999999995</v>
      </c>
      <c r="Y25">
        <v>0.30769814139930529</v>
      </c>
      <c r="Z25">
        <v>1.1571626441902481</v>
      </c>
      <c r="AA25">
        <v>1.1202826774213459</v>
      </c>
      <c r="AB25">
        <v>0.43517147901002318</v>
      </c>
      <c r="AC25">
        <v>2.2120071226265279</v>
      </c>
      <c r="AD25">
        <v>8.529457059921694E-2</v>
      </c>
      <c r="AE25">
        <v>0.8475299359764904</v>
      </c>
      <c r="AF25">
        <v>0.59974134258227418</v>
      </c>
      <c r="AG25">
        <v>0.8319017282570712</v>
      </c>
      <c r="AH25">
        <v>4.4165891944430201E-3</v>
      </c>
      <c r="AI25">
        <v>2.595376478391699</v>
      </c>
      <c r="AK25">
        <v>0.30769814139930529</v>
      </c>
      <c r="AL25">
        <v>0.42930513480678201</v>
      </c>
      <c r="AM25">
        <v>0.4044678748236038</v>
      </c>
      <c r="AN25">
        <v>0.43517147901002318</v>
      </c>
      <c r="AO25">
        <v>0.79687910239445048</v>
      </c>
      <c r="AP25">
        <v>8.529457059921694E-2</v>
      </c>
      <c r="AQ25">
        <v>0.35939104775898162</v>
      </c>
      <c r="AR25">
        <v>0.30333494659280402</v>
      </c>
      <c r="AS25">
        <v>0.29451718798372889</v>
      </c>
      <c r="AT25">
        <v>4.4165891944430201E-3</v>
      </c>
      <c r="AU25">
        <v>1.5080146525986491</v>
      </c>
      <c r="AW25">
        <v>0.25650789941428231</v>
      </c>
      <c r="AY25">
        <f t="shared" si="3"/>
        <v>-0.25</v>
      </c>
      <c r="AZ25">
        <f t="shared" si="1"/>
        <v>-0.25</v>
      </c>
      <c r="BA25">
        <f t="shared" si="1"/>
        <v>-0.25</v>
      </c>
      <c r="BB25" t="str">
        <f t="shared" si="1"/>
        <v/>
      </c>
    </row>
    <row r="26" spans="1:54" x14ac:dyDescent="0.3">
      <c r="A26">
        <v>2</v>
      </c>
      <c r="B26" t="s">
        <v>95</v>
      </c>
      <c r="C26" t="s">
        <v>92</v>
      </c>
      <c r="D26" t="s">
        <v>69</v>
      </c>
      <c r="F26" s="2">
        <f t="shared" si="4"/>
        <v>0</v>
      </c>
      <c r="G26" s="2">
        <f t="shared" si="4"/>
        <v>0</v>
      </c>
      <c r="H26" s="4">
        <f t="shared" si="4"/>
        <v>0</v>
      </c>
      <c r="I26">
        <f t="shared" si="4"/>
        <v>0</v>
      </c>
      <c r="J26">
        <f t="shared" si="4"/>
        <v>1</v>
      </c>
      <c r="K26">
        <f t="shared" si="4"/>
        <v>2</v>
      </c>
      <c r="L26">
        <f t="shared" si="4"/>
        <v>0</v>
      </c>
      <c r="M26">
        <v>6594486.2000000002</v>
      </c>
      <c r="N26">
        <v>670340.6</v>
      </c>
      <c r="O26">
        <v>670535</v>
      </c>
      <c r="P26">
        <v>2151958</v>
      </c>
      <c r="Q26">
        <v>313021</v>
      </c>
      <c r="R26">
        <v>22278667.600000001</v>
      </c>
      <c r="S26">
        <v>179476</v>
      </c>
      <c r="T26">
        <v>2924448.2</v>
      </c>
      <c r="U26">
        <v>2284009.2000000002</v>
      </c>
      <c r="V26">
        <v>2033017.2</v>
      </c>
      <c r="W26">
        <v>308566.59999999998</v>
      </c>
      <c r="Y26">
        <v>4.2767795634106731</v>
      </c>
      <c r="Z26">
        <v>0.78010884460527452</v>
      </c>
      <c r="AA26">
        <v>0.76284850897500289</v>
      </c>
      <c r="AB26">
        <v>3.0677845244004862</v>
      </c>
      <c r="AC26">
        <v>0.7213356227672193</v>
      </c>
      <c r="AD26">
        <v>11.83383142898092</v>
      </c>
      <c r="AE26">
        <v>0.58088819535914804</v>
      </c>
      <c r="AF26">
        <v>0.60449478905647991</v>
      </c>
      <c r="AG26">
        <v>0.80894613271811977</v>
      </c>
      <c r="AH26">
        <v>3.2574980805977249</v>
      </c>
      <c r="AI26">
        <v>1.6226057442836459</v>
      </c>
      <c r="AK26">
        <v>4.2767795634106731</v>
      </c>
      <c r="AL26">
        <v>0.34809076879173517</v>
      </c>
      <c r="AM26">
        <v>0.33371958779171113</v>
      </c>
      <c r="AN26">
        <v>3.0677845244004862</v>
      </c>
      <c r="AO26">
        <v>0.35632985859410837</v>
      </c>
      <c r="AP26">
        <v>11.83383142898092</v>
      </c>
      <c r="AQ26">
        <v>0.31145227599190539</v>
      </c>
      <c r="AR26">
        <v>0.30574150445172571</v>
      </c>
      <c r="AS26">
        <v>0.28300907602533693</v>
      </c>
      <c r="AT26">
        <v>3.2574980805977249</v>
      </c>
      <c r="AU26">
        <v>0.56930143964709712</v>
      </c>
      <c r="AW26">
        <v>0.2494732758030295</v>
      </c>
      <c r="AY26">
        <f t="shared" si="3"/>
        <v>0.25</v>
      </c>
      <c r="AZ26" t="str">
        <f t="shared" si="1"/>
        <v/>
      </c>
      <c r="BA26" t="str">
        <f t="shared" si="1"/>
        <v/>
      </c>
      <c r="BB26">
        <f t="shared" si="1"/>
        <v>0.25</v>
      </c>
    </row>
    <row r="27" spans="1:54" x14ac:dyDescent="0.3">
      <c r="A27">
        <v>2</v>
      </c>
      <c r="B27" t="s">
        <v>96</v>
      </c>
      <c r="C27" t="s">
        <v>92</v>
      </c>
      <c r="D27" t="s">
        <v>69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0</v>
      </c>
      <c r="J27">
        <f t="shared" si="4"/>
        <v>1</v>
      </c>
      <c r="K27">
        <f t="shared" si="4"/>
        <v>2</v>
      </c>
      <c r="L27">
        <f t="shared" si="4"/>
        <v>0</v>
      </c>
      <c r="M27">
        <v>7645979</v>
      </c>
      <c r="N27">
        <v>679321.8</v>
      </c>
      <c r="O27">
        <v>679402.2</v>
      </c>
      <c r="P27">
        <v>2251794</v>
      </c>
      <c r="Q27">
        <v>311309.2</v>
      </c>
      <c r="R27">
        <v>21349713.199999999</v>
      </c>
      <c r="S27">
        <v>174079.8</v>
      </c>
      <c r="T27">
        <v>2923754.4</v>
      </c>
      <c r="U27">
        <v>2278906.4</v>
      </c>
      <c r="V27">
        <v>1987378.4</v>
      </c>
      <c r="W27">
        <v>316205.59999999998</v>
      </c>
      <c r="Y27">
        <v>4.8160523677826861</v>
      </c>
      <c r="Z27">
        <v>0.79583377357339491</v>
      </c>
      <c r="AA27">
        <v>0.78040293643716718</v>
      </c>
      <c r="AB27">
        <v>1.932643801800441</v>
      </c>
      <c r="AC27">
        <v>0.6409889487782493</v>
      </c>
      <c r="AD27">
        <v>11.57599420500919</v>
      </c>
      <c r="AE27">
        <v>0.59598647480597722</v>
      </c>
      <c r="AF27">
        <v>0.59191273039905357</v>
      </c>
      <c r="AG27">
        <v>0.80713665205985308</v>
      </c>
      <c r="AH27">
        <v>3.0098483365844002</v>
      </c>
      <c r="AI27">
        <v>1.627418599021621</v>
      </c>
      <c r="AK27">
        <v>4.8160523677826861</v>
      </c>
      <c r="AL27">
        <v>0.35057631199015299</v>
      </c>
      <c r="AM27">
        <v>0.33673239882336931</v>
      </c>
      <c r="AN27">
        <v>1.932643801800441</v>
      </c>
      <c r="AO27">
        <v>0.32275509820319709</v>
      </c>
      <c r="AP27">
        <v>11.57599420500919</v>
      </c>
      <c r="AQ27">
        <v>0.31809456221526478</v>
      </c>
      <c r="AR27">
        <v>0.29928456841735168</v>
      </c>
      <c r="AS27">
        <v>0.28654249258106568</v>
      </c>
      <c r="AT27">
        <v>3.0098483365844002</v>
      </c>
      <c r="AU27">
        <v>0.56569799097487705</v>
      </c>
      <c r="AW27">
        <v>0.25201052360935128</v>
      </c>
      <c r="AY27">
        <f t="shared" si="3"/>
        <v>0.25</v>
      </c>
      <c r="AZ27" t="str">
        <f t="shared" si="1"/>
        <v/>
      </c>
      <c r="BA27" t="str">
        <f t="shared" si="1"/>
        <v/>
      </c>
      <c r="BB27">
        <f t="shared" si="1"/>
        <v>0.25</v>
      </c>
    </row>
    <row r="28" spans="1:54" x14ac:dyDescent="0.3">
      <c r="A28">
        <v>2</v>
      </c>
      <c r="B28" t="s">
        <v>97</v>
      </c>
      <c r="C28" t="s">
        <v>92</v>
      </c>
      <c r="D28" t="s">
        <v>69</v>
      </c>
      <c r="F28" s="2">
        <f t="shared" si="4"/>
        <v>0</v>
      </c>
      <c r="G28" s="2">
        <f t="shared" si="4"/>
        <v>1</v>
      </c>
      <c r="H28" s="4">
        <f t="shared" si="4"/>
        <v>1</v>
      </c>
      <c r="I28">
        <f t="shared" si="4"/>
        <v>1</v>
      </c>
      <c r="J28">
        <f t="shared" si="4"/>
        <v>0</v>
      </c>
      <c r="K28">
        <f t="shared" si="4"/>
        <v>2</v>
      </c>
      <c r="L28">
        <f t="shared" si="4"/>
        <v>2</v>
      </c>
      <c r="M28">
        <v>200029.8</v>
      </c>
      <c r="N28">
        <v>808562</v>
      </c>
      <c r="O28">
        <v>808925</v>
      </c>
      <c r="P28">
        <v>199999</v>
      </c>
      <c r="Q28">
        <v>1222383</v>
      </c>
      <c r="R28">
        <v>1.2</v>
      </c>
      <c r="S28">
        <v>826031.8</v>
      </c>
      <c r="T28">
        <v>2916340.4</v>
      </c>
      <c r="U28">
        <v>2327938.2000000002</v>
      </c>
      <c r="V28">
        <v>206.6</v>
      </c>
      <c r="W28">
        <v>573695.19999999995</v>
      </c>
      <c r="Y28">
        <v>0.31268924599280579</v>
      </c>
      <c r="Z28">
        <v>1.149771167407744</v>
      </c>
      <c r="AA28">
        <v>1.130554250394926</v>
      </c>
      <c r="AB28">
        <v>0.47704157419502741</v>
      </c>
      <c r="AC28">
        <v>2.1887999862257859</v>
      </c>
      <c r="AD28">
        <v>8.9996343199163636E-2</v>
      </c>
      <c r="AE28">
        <v>0.87639600400580098</v>
      </c>
      <c r="AF28">
        <v>0.60832179842982437</v>
      </c>
      <c r="AG28">
        <v>0.85328917630249634</v>
      </c>
      <c r="AH28">
        <v>4.3693281942978196E-3</v>
      </c>
      <c r="AI28">
        <v>2.6091572534292942</v>
      </c>
      <c r="AK28">
        <v>0.31268924599280579</v>
      </c>
      <c r="AL28">
        <v>0.42507410360267378</v>
      </c>
      <c r="AM28">
        <v>0.40114676597295329</v>
      </c>
      <c r="AN28">
        <v>0.47704157419502741</v>
      </c>
      <c r="AO28">
        <v>0.80705247301375493</v>
      </c>
      <c r="AP28">
        <v>8.9996343199163636E-2</v>
      </c>
      <c r="AQ28">
        <v>0.374891041405499</v>
      </c>
      <c r="AR28">
        <v>0.30720001002773639</v>
      </c>
      <c r="AS28">
        <v>0.30513257998973131</v>
      </c>
      <c r="AT28">
        <v>4.3693281942978196E-3</v>
      </c>
      <c r="AU28">
        <v>1.5021567380288621</v>
      </c>
      <c r="AW28">
        <v>0.26374047698918729</v>
      </c>
      <c r="AY28">
        <f t="shared" si="3"/>
        <v>-0.25</v>
      </c>
      <c r="AZ28">
        <f t="shared" si="1"/>
        <v>-0.25</v>
      </c>
      <c r="BA28">
        <f t="shared" si="1"/>
        <v>-0.25</v>
      </c>
      <c r="BB28" t="str">
        <f t="shared" si="1"/>
        <v/>
      </c>
    </row>
    <row r="29" spans="1:54" x14ac:dyDescent="0.3">
      <c r="A29">
        <v>2</v>
      </c>
      <c r="B29" t="s">
        <v>98</v>
      </c>
      <c r="C29" t="s">
        <v>92</v>
      </c>
      <c r="D29" t="s">
        <v>69</v>
      </c>
      <c r="F29" s="2">
        <f t="shared" si="4"/>
        <v>0</v>
      </c>
      <c r="G29" s="2">
        <f t="shared" si="4"/>
        <v>1</v>
      </c>
      <c r="H29" s="4">
        <f t="shared" si="4"/>
        <v>1</v>
      </c>
      <c r="I29">
        <f t="shared" si="4"/>
        <v>1</v>
      </c>
      <c r="J29">
        <f t="shared" si="4"/>
        <v>0</v>
      </c>
      <c r="K29">
        <f t="shared" si="4"/>
        <v>2</v>
      </c>
      <c r="L29">
        <f t="shared" si="4"/>
        <v>2</v>
      </c>
      <c r="M29">
        <v>200023.8</v>
      </c>
      <c r="N29">
        <v>822661.4</v>
      </c>
      <c r="O29">
        <v>823067.2</v>
      </c>
      <c r="P29">
        <v>199999</v>
      </c>
      <c r="Q29">
        <v>1162098.3999999999</v>
      </c>
      <c r="R29">
        <v>1</v>
      </c>
      <c r="S29">
        <v>830047.8</v>
      </c>
      <c r="T29">
        <v>2917860.6</v>
      </c>
      <c r="U29">
        <v>2328609.6</v>
      </c>
      <c r="V29">
        <v>181.2</v>
      </c>
      <c r="W29">
        <v>541592.19999999995</v>
      </c>
      <c r="Y29">
        <v>0.34124710499309002</v>
      </c>
      <c r="Z29">
        <v>1.1833976864116269</v>
      </c>
      <c r="AA29">
        <v>1.154144043033011</v>
      </c>
      <c r="AB29">
        <v>0.43603959579486401</v>
      </c>
      <c r="AC29">
        <v>2.0821856480382852</v>
      </c>
      <c r="AD29">
        <v>8.852373500121756E-2</v>
      </c>
      <c r="AE29">
        <v>0.86638196021085601</v>
      </c>
      <c r="AF29">
        <v>0.59971106060547752</v>
      </c>
      <c r="AG29">
        <v>0.84115660609677434</v>
      </c>
      <c r="AH29">
        <v>4.2694844072684E-3</v>
      </c>
      <c r="AI29">
        <v>2.6620663964306011</v>
      </c>
      <c r="AK29">
        <v>0.34124710499309002</v>
      </c>
      <c r="AL29">
        <v>0.443227440607734</v>
      </c>
      <c r="AM29">
        <v>0.42282822278793902</v>
      </c>
      <c r="AN29">
        <v>0.43603959579486401</v>
      </c>
      <c r="AO29">
        <v>0.72778958500712176</v>
      </c>
      <c r="AP29">
        <v>8.852373500121756E-2</v>
      </c>
      <c r="AQ29">
        <v>0.37072288962081068</v>
      </c>
      <c r="AR29">
        <v>0.30542872500373047</v>
      </c>
      <c r="AS29">
        <v>0.30001248520566148</v>
      </c>
      <c r="AT29">
        <v>4.2694844072684E-3</v>
      </c>
      <c r="AU29">
        <v>1.5674816317972731</v>
      </c>
      <c r="AW29">
        <v>0.2732796891941689</v>
      </c>
      <c r="AY29">
        <f t="shared" si="3"/>
        <v>-0.25</v>
      </c>
      <c r="AZ29">
        <f t="shared" si="1"/>
        <v>-0.25</v>
      </c>
      <c r="BA29">
        <f t="shared" si="1"/>
        <v>-0.25</v>
      </c>
      <c r="BB29" t="str">
        <f t="shared" si="1"/>
        <v/>
      </c>
    </row>
    <row r="30" spans="1:54" x14ac:dyDescent="0.3">
      <c r="A30">
        <v>2</v>
      </c>
      <c r="B30" t="s">
        <v>99</v>
      </c>
      <c r="C30" t="s">
        <v>92</v>
      </c>
      <c r="D30" t="s">
        <v>69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0</v>
      </c>
      <c r="J30">
        <f t="shared" si="4"/>
        <v>1</v>
      </c>
      <c r="K30">
        <f t="shared" si="4"/>
        <v>2</v>
      </c>
      <c r="L30">
        <f t="shared" si="4"/>
        <v>0</v>
      </c>
      <c r="M30">
        <v>6594486.2000000002</v>
      </c>
      <c r="N30">
        <v>670340.6</v>
      </c>
      <c r="O30">
        <v>670535</v>
      </c>
      <c r="P30">
        <v>2151958</v>
      </c>
      <c r="Q30">
        <v>313021</v>
      </c>
      <c r="R30">
        <v>22278667.600000001</v>
      </c>
      <c r="S30">
        <v>179476</v>
      </c>
      <c r="T30">
        <v>2924448.2</v>
      </c>
      <c r="U30">
        <v>2284009.2000000002</v>
      </c>
      <c r="V30">
        <v>2033017.2</v>
      </c>
      <c r="W30">
        <v>308566.59999999998</v>
      </c>
      <c r="Y30">
        <v>4.1903676500078291</v>
      </c>
      <c r="Z30">
        <v>0.78847254539141431</v>
      </c>
      <c r="AA30">
        <v>0.76567958004307002</v>
      </c>
      <c r="AB30">
        <v>3.095122515805997</v>
      </c>
      <c r="AC30">
        <v>0.70875308958929961</v>
      </c>
      <c r="AD30">
        <v>11.90069113459904</v>
      </c>
      <c r="AE30">
        <v>0.59107374961022285</v>
      </c>
      <c r="AF30">
        <v>0.60288107718806716</v>
      </c>
      <c r="AG30">
        <v>0.81959238341078167</v>
      </c>
      <c r="AH30">
        <v>3.0465113179991019</v>
      </c>
      <c r="AI30">
        <v>1.611234470398631</v>
      </c>
      <c r="AK30">
        <v>4.1903676500078291</v>
      </c>
      <c r="AL30">
        <v>0.35468694820301611</v>
      </c>
      <c r="AM30">
        <v>0.33391872058855371</v>
      </c>
      <c r="AN30">
        <v>3.095122515805997</v>
      </c>
      <c r="AO30">
        <v>0.36588423959328792</v>
      </c>
      <c r="AP30">
        <v>11.90069113459904</v>
      </c>
      <c r="AQ30">
        <v>0.31858598842518399</v>
      </c>
      <c r="AR30">
        <v>0.30374914997955782</v>
      </c>
      <c r="AS30">
        <v>0.2918344111763872</v>
      </c>
      <c r="AT30">
        <v>3.0465113179991019</v>
      </c>
      <c r="AU30">
        <v>0.56361375519772994</v>
      </c>
      <c r="AW30">
        <v>0.25597771799657493</v>
      </c>
      <c r="AY30">
        <f t="shared" si="3"/>
        <v>0.25</v>
      </c>
      <c r="AZ30" t="str">
        <f t="shared" si="1"/>
        <v/>
      </c>
      <c r="BA30" t="str">
        <f t="shared" si="1"/>
        <v/>
      </c>
      <c r="BB30">
        <f t="shared" si="1"/>
        <v>0.25</v>
      </c>
    </row>
    <row r="31" spans="1:54" x14ac:dyDescent="0.3">
      <c r="A31">
        <v>2</v>
      </c>
      <c r="B31" t="s">
        <v>100</v>
      </c>
      <c r="C31" t="s">
        <v>87</v>
      </c>
      <c r="D31" t="s">
        <v>69</v>
      </c>
      <c r="F31" s="2">
        <f t="shared" si="4"/>
        <v>0</v>
      </c>
      <c r="G31" s="2">
        <f t="shared" si="4"/>
        <v>0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2</v>
      </c>
      <c r="L31">
        <f t="shared" si="4"/>
        <v>2</v>
      </c>
      <c r="M31">
        <v>7645979</v>
      </c>
      <c r="N31">
        <v>679321.8</v>
      </c>
      <c r="O31">
        <v>679402.2</v>
      </c>
      <c r="P31">
        <v>2251794</v>
      </c>
      <c r="Q31">
        <v>311309.2</v>
      </c>
      <c r="R31">
        <v>21349713.199999999</v>
      </c>
      <c r="S31">
        <v>174079.8</v>
      </c>
      <c r="T31">
        <v>2923754.4</v>
      </c>
      <c r="U31">
        <v>2278906.4</v>
      </c>
      <c r="V31">
        <v>1987378.4</v>
      </c>
      <c r="W31">
        <v>316205.59999999998</v>
      </c>
      <c r="Y31">
        <v>4.8557173837907612</v>
      </c>
      <c r="Z31">
        <v>0.79327505598776038</v>
      </c>
      <c r="AA31">
        <v>0.77205193077679724</v>
      </c>
      <c r="AB31">
        <v>2.4858546231989749</v>
      </c>
      <c r="AC31">
        <v>0.67879423577105624</v>
      </c>
      <c r="AD31">
        <v>11.652975590399</v>
      </c>
      <c r="AE31">
        <v>0.59531419702107091</v>
      </c>
      <c r="AF31">
        <v>0.59923086556373162</v>
      </c>
      <c r="AG31">
        <v>0.81760058499639854</v>
      </c>
      <c r="AH31">
        <v>3.1635054943966678</v>
      </c>
      <c r="AI31">
        <v>1.6430057262070481</v>
      </c>
      <c r="AK31">
        <v>4.8557173837907612</v>
      </c>
      <c r="AL31">
        <v>0.34826973500894381</v>
      </c>
      <c r="AM31">
        <v>0.33041272377595299</v>
      </c>
      <c r="AN31">
        <v>2.4858546231989749</v>
      </c>
      <c r="AO31">
        <v>0.34400698378449313</v>
      </c>
      <c r="AP31">
        <v>11.652975590399</v>
      </c>
      <c r="AQ31">
        <v>0.32128272560657928</v>
      </c>
      <c r="AR31">
        <v>0.30447510436642922</v>
      </c>
      <c r="AS31">
        <v>0.29219792080111801</v>
      </c>
      <c r="AT31">
        <v>3.1635054943966678</v>
      </c>
      <c r="AU31">
        <v>0.57084777738200498</v>
      </c>
      <c r="AW31">
        <v>0.24929264420643441</v>
      </c>
      <c r="AY31">
        <f t="shared" si="3"/>
        <v>1.25</v>
      </c>
      <c r="AZ31">
        <f t="shared" si="1"/>
        <v>1.25</v>
      </c>
      <c r="BA31" t="str">
        <f t="shared" si="1"/>
        <v/>
      </c>
      <c r="BB31">
        <f t="shared" si="1"/>
        <v>1.25</v>
      </c>
    </row>
    <row r="32" spans="1:54" x14ac:dyDescent="0.3">
      <c r="A32">
        <v>2</v>
      </c>
      <c r="B32" t="s">
        <v>101</v>
      </c>
      <c r="C32" t="s">
        <v>87</v>
      </c>
      <c r="D32" t="s">
        <v>69</v>
      </c>
      <c r="F32" s="2">
        <f t="shared" si="4"/>
        <v>0</v>
      </c>
      <c r="G32" s="2">
        <f t="shared" si="4"/>
        <v>1</v>
      </c>
      <c r="H32" s="4">
        <f t="shared" si="4"/>
        <v>0</v>
      </c>
      <c r="I32">
        <f t="shared" si="4"/>
        <v>1</v>
      </c>
      <c r="J32">
        <f t="shared" si="4"/>
        <v>0</v>
      </c>
      <c r="K32">
        <f t="shared" si="4"/>
        <v>2</v>
      </c>
      <c r="L32">
        <f t="shared" si="4"/>
        <v>0</v>
      </c>
      <c r="M32">
        <v>200029.8</v>
      </c>
      <c r="N32">
        <v>808562</v>
      </c>
      <c r="O32">
        <v>808925</v>
      </c>
      <c r="P32">
        <v>199999</v>
      </c>
      <c r="Q32">
        <v>1222383</v>
      </c>
      <c r="R32">
        <v>1.2</v>
      </c>
      <c r="S32">
        <v>826031.8</v>
      </c>
      <c r="T32">
        <v>2916340.4</v>
      </c>
      <c r="U32">
        <v>2327938.2000000002</v>
      </c>
      <c r="V32">
        <v>206.6</v>
      </c>
      <c r="W32">
        <v>573695.19999999995</v>
      </c>
      <c r="Y32">
        <v>0.30724829020909961</v>
      </c>
      <c r="Z32">
        <v>1.1328584545874041</v>
      </c>
      <c r="AA32">
        <v>1.116237969999202</v>
      </c>
      <c r="AB32">
        <v>0.47997601379174742</v>
      </c>
      <c r="AC32">
        <v>2.06214645964792</v>
      </c>
      <c r="AD32">
        <v>8.4649087605066536E-2</v>
      </c>
      <c r="AE32">
        <v>0.8496555406134576</v>
      </c>
      <c r="AF32">
        <v>0.59547484638169412</v>
      </c>
      <c r="AG32">
        <v>0.83250384568236768</v>
      </c>
      <c r="AH32">
        <v>5.4741781787015402E-3</v>
      </c>
      <c r="AI32">
        <v>2.578274632955436</v>
      </c>
      <c r="AK32">
        <v>0.30724829020909961</v>
      </c>
      <c r="AL32">
        <v>0.41431839116849012</v>
      </c>
      <c r="AM32">
        <v>0.39899789380142459</v>
      </c>
      <c r="AN32">
        <v>0.47997601379174742</v>
      </c>
      <c r="AO32">
        <v>0.76311144381179474</v>
      </c>
      <c r="AP32">
        <v>8.4649087605066536E-2</v>
      </c>
      <c r="AQ32">
        <v>0.36276444820687181</v>
      </c>
      <c r="AR32">
        <v>0.30016605738783247</v>
      </c>
      <c r="AS32">
        <v>0.2919838858069852</v>
      </c>
      <c r="AT32">
        <v>5.4741781787015402E-3</v>
      </c>
      <c r="AU32">
        <v>1.4671786003978919</v>
      </c>
      <c r="AW32">
        <v>0.25280178079847238</v>
      </c>
      <c r="AY32">
        <f t="shared" si="3"/>
        <v>-1.25</v>
      </c>
      <c r="AZ32" t="str">
        <f t="shared" si="1"/>
        <v/>
      </c>
      <c r="BA32">
        <f t="shared" si="1"/>
        <v>-1.25</v>
      </c>
      <c r="BB32" t="str">
        <f t="shared" si="1"/>
        <v/>
      </c>
    </row>
    <row r="33" spans="1:54" x14ac:dyDescent="0.3">
      <c r="A33">
        <v>2</v>
      </c>
      <c r="B33" t="s">
        <v>102</v>
      </c>
      <c r="C33" t="s">
        <v>87</v>
      </c>
      <c r="D33" t="s">
        <v>69</v>
      </c>
      <c r="F33" s="2">
        <f t="shared" si="4"/>
        <v>0</v>
      </c>
      <c r="G33" s="2">
        <f t="shared" si="4"/>
        <v>1</v>
      </c>
      <c r="H33" s="4">
        <f t="shared" si="4"/>
        <v>0</v>
      </c>
      <c r="I33">
        <f t="shared" si="4"/>
        <v>1</v>
      </c>
      <c r="J33">
        <f t="shared" si="4"/>
        <v>0</v>
      </c>
      <c r="K33">
        <f t="shared" si="4"/>
        <v>2</v>
      </c>
      <c r="L33">
        <f t="shared" si="4"/>
        <v>0</v>
      </c>
      <c r="M33">
        <v>200023.8</v>
      </c>
      <c r="N33">
        <v>822661.4</v>
      </c>
      <c r="O33">
        <v>823067.2</v>
      </c>
      <c r="P33">
        <v>199999</v>
      </c>
      <c r="Q33">
        <v>1162098.3999999999</v>
      </c>
      <c r="R33">
        <v>1</v>
      </c>
      <c r="S33">
        <v>830047.8</v>
      </c>
      <c r="T33">
        <v>2917860.6</v>
      </c>
      <c r="U33">
        <v>2328609.6</v>
      </c>
      <c r="V33">
        <v>181.2</v>
      </c>
      <c r="W33">
        <v>541592.19999999995</v>
      </c>
      <c r="Y33">
        <v>0.27186431898735458</v>
      </c>
      <c r="Z33">
        <v>1.137446973228361</v>
      </c>
      <c r="AA33">
        <v>1.137572205206379</v>
      </c>
      <c r="AB33">
        <v>0.52821944619645367</v>
      </c>
      <c r="AC33">
        <v>1.734881901356857</v>
      </c>
      <c r="AD33">
        <v>8.96308090072125E-2</v>
      </c>
      <c r="AE33">
        <v>0.8624624719843268</v>
      </c>
      <c r="AF33">
        <v>0.59736341277603056</v>
      </c>
      <c r="AG33">
        <v>0.83147654517088088</v>
      </c>
      <c r="AH33">
        <v>4.2861391906625999E-3</v>
      </c>
      <c r="AI33">
        <v>2.605747124156915</v>
      </c>
      <c r="AK33">
        <v>0.27186431898735458</v>
      </c>
      <c r="AL33">
        <v>0.42362762420671057</v>
      </c>
      <c r="AM33">
        <v>0.42702655697939917</v>
      </c>
      <c r="AN33">
        <v>0.52821944619645367</v>
      </c>
      <c r="AO33">
        <v>0.72335079678450709</v>
      </c>
      <c r="AP33">
        <v>8.96308090072125E-2</v>
      </c>
      <c r="AQ33">
        <v>0.37229649559594691</v>
      </c>
      <c r="AR33">
        <v>0.30219397618202493</v>
      </c>
      <c r="AS33">
        <v>0.2949810303980484</v>
      </c>
      <c r="AT33">
        <v>4.2861391906625999E-3</v>
      </c>
      <c r="AU33">
        <v>1.5097192416084</v>
      </c>
      <c r="AW33">
        <v>0.25377900419989602</v>
      </c>
      <c r="AY33">
        <f t="shared" si="3"/>
        <v>-1.25</v>
      </c>
      <c r="AZ33" t="str">
        <f t="shared" si="1"/>
        <v/>
      </c>
      <c r="BA33">
        <f t="shared" si="1"/>
        <v>-1.25</v>
      </c>
      <c r="BB33" t="str">
        <f t="shared" si="1"/>
        <v/>
      </c>
    </row>
    <row r="34" spans="1:54" x14ac:dyDescent="0.3">
      <c r="A34">
        <v>2</v>
      </c>
      <c r="B34" t="s">
        <v>103</v>
      </c>
      <c r="C34" t="s">
        <v>87</v>
      </c>
      <c r="D34" t="s">
        <v>69</v>
      </c>
      <c r="F34" s="2">
        <f t="shared" si="4"/>
        <v>0</v>
      </c>
      <c r="G34" s="2">
        <f t="shared" si="4"/>
        <v>0</v>
      </c>
      <c r="H34" s="4">
        <f t="shared" si="4"/>
        <v>1</v>
      </c>
      <c r="I34">
        <f t="shared" si="4"/>
        <v>0</v>
      </c>
      <c r="J34">
        <f t="shared" si="4"/>
        <v>1</v>
      </c>
      <c r="K34">
        <f t="shared" si="4"/>
        <v>2</v>
      </c>
      <c r="L34">
        <f t="shared" si="4"/>
        <v>2</v>
      </c>
      <c r="M34">
        <v>6594486.2000000002</v>
      </c>
      <c r="N34">
        <v>670340.6</v>
      </c>
      <c r="O34">
        <v>670535</v>
      </c>
      <c r="P34">
        <v>2151958</v>
      </c>
      <c r="Q34">
        <v>313021</v>
      </c>
      <c r="R34">
        <v>22278667.600000001</v>
      </c>
      <c r="S34">
        <v>179476</v>
      </c>
      <c r="T34">
        <v>2924448.2</v>
      </c>
      <c r="U34">
        <v>2284009.2000000002</v>
      </c>
      <c r="V34">
        <v>2033017.2</v>
      </c>
      <c r="W34">
        <v>308566.59999999998</v>
      </c>
      <c r="Y34">
        <v>4.2780998016125524</v>
      </c>
      <c r="Z34">
        <v>0.77932651380542661</v>
      </c>
      <c r="AA34">
        <v>0.7600347050232813</v>
      </c>
      <c r="AB34">
        <v>2.34492171339225</v>
      </c>
      <c r="AC34">
        <v>0.68186272478778842</v>
      </c>
      <c r="AD34">
        <v>11.917445935995779</v>
      </c>
      <c r="AE34">
        <v>0.58463999062078076</v>
      </c>
      <c r="AF34">
        <v>0.59809968901099642</v>
      </c>
      <c r="AG34">
        <v>0.81367084523662925</v>
      </c>
      <c r="AH34">
        <v>3.2350505993701519</v>
      </c>
      <c r="AI34">
        <v>1.611380851606373</v>
      </c>
      <c r="AK34">
        <v>4.2780998016125524</v>
      </c>
      <c r="AL34">
        <v>0.34295915397815402</v>
      </c>
      <c r="AM34">
        <v>0.32898549261735749</v>
      </c>
      <c r="AN34">
        <v>2.34492171339225</v>
      </c>
      <c r="AO34">
        <v>0.3434809935919475</v>
      </c>
      <c r="AP34">
        <v>11.917445935995779</v>
      </c>
      <c r="AQ34">
        <v>0.31483826440526169</v>
      </c>
      <c r="AR34">
        <v>0.30156626601237801</v>
      </c>
      <c r="AS34">
        <v>0.28328632075572391</v>
      </c>
      <c r="AT34">
        <v>3.2350505993701519</v>
      </c>
      <c r="AU34">
        <v>0.56330584981478748</v>
      </c>
      <c r="AW34">
        <v>0.24456052419263871</v>
      </c>
      <c r="AY34">
        <f t="shared" si="3"/>
        <v>1.25</v>
      </c>
      <c r="AZ34">
        <f t="shared" si="1"/>
        <v>1.25</v>
      </c>
      <c r="BA34" t="str">
        <f t="shared" si="1"/>
        <v/>
      </c>
      <c r="BB34">
        <f t="shared" si="1"/>
        <v>1.25</v>
      </c>
    </row>
    <row r="35" spans="1:54" x14ac:dyDescent="0.3">
      <c r="A35">
        <v>3</v>
      </c>
      <c r="B35" t="s">
        <v>104</v>
      </c>
      <c r="C35" t="s">
        <v>105</v>
      </c>
      <c r="D35" t="s">
        <v>15</v>
      </c>
      <c r="F35" s="2">
        <f t="shared" ref="F35:L50" si="5">F681</f>
        <v>0</v>
      </c>
      <c r="G35" s="2">
        <f t="shared" si="5"/>
        <v>0</v>
      </c>
      <c r="H35" s="4">
        <f t="shared" si="5"/>
        <v>1</v>
      </c>
      <c r="I35">
        <f t="shared" si="5"/>
        <v>0</v>
      </c>
      <c r="J35">
        <f t="shared" si="5"/>
        <v>1</v>
      </c>
      <c r="K35">
        <f t="shared" si="5"/>
        <v>3</v>
      </c>
      <c r="L35">
        <f t="shared" si="5"/>
        <v>3</v>
      </c>
      <c r="M35">
        <v>18052569.600000001</v>
      </c>
      <c r="N35">
        <v>3141644</v>
      </c>
      <c r="O35">
        <v>3141243.4</v>
      </c>
      <c r="P35">
        <v>72311227.599999994</v>
      </c>
      <c r="Q35">
        <v>1589853.6</v>
      </c>
      <c r="R35">
        <v>83478477.599999994</v>
      </c>
      <c r="S35">
        <v>1845855.4</v>
      </c>
      <c r="T35">
        <v>7025333.4000000004</v>
      </c>
      <c r="U35">
        <v>5116624.4000000004</v>
      </c>
      <c r="V35">
        <v>69230914.799999997</v>
      </c>
      <c r="W35">
        <v>1410459.4</v>
      </c>
      <c r="Y35">
        <v>15.82344910281245</v>
      </c>
      <c r="Z35">
        <v>2.6013889796216971</v>
      </c>
      <c r="AA35">
        <v>2.5862058633938432</v>
      </c>
      <c r="AB35">
        <v>55.899998415797008</v>
      </c>
      <c r="AC35">
        <v>1.9145292778091969</v>
      </c>
      <c r="AD35">
        <v>45.707490552589299</v>
      </c>
      <c r="AE35">
        <v>1.806609174527694</v>
      </c>
      <c r="AF35">
        <v>4.0608085429761562</v>
      </c>
      <c r="AG35">
        <v>3.321646571392193</v>
      </c>
      <c r="AH35">
        <v>25.029642142390369</v>
      </c>
      <c r="AI35">
        <v>3.2373911342117929</v>
      </c>
      <c r="AK35">
        <v>15.82344910281245</v>
      </c>
      <c r="AL35">
        <v>0.99147545621963218</v>
      </c>
      <c r="AM35">
        <v>0.98670176377054308</v>
      </c>
      <c r="AN35">
        <v>55.899998415797008</v>
      </c>
      <c r="AO35">
        <v>0.93752624798798934</v>
      </c>
      <c r="AP35">
        <v>45.707490552589299</v>
      </c>
      <c r="AQ35">
        <v>0.75558137699263173</v>
      </c>
      <c r="AR35">
        <v>2.042094117577653</v>
      </c>
      <c r="AS35">
        <v>0.56681839234661313</v>
      </c>
      <c r="AT35">
        <v>25.029642142390369</v>
      </c>
      <c r="AU35">
        <v>1.813806252810173</v>
      </c>
      <c r="AW35">
        <v>0.32497017580317328</v>
      </c>
      <c r="AY35">
        <f t="shared" si="3"/>
        <v>1.5</v>
      </c>
      <c r="AZ35">
        <f t="shared" si="1"/>
        <v>1.5</v>
      </c>
      <c r="BA35" t="str">
        <f t="shared" si="1"/>
        <v/>
      </c>
      <c r="BB35">
        <f t="shared" si="1"/>
        <v>1.5</v>
      </c>
    </row>
    <row r="36" spans="1:54" x14ac:dyDescent="0.3">
      <c r="A36">
        <v>3</v>
      </c>
      <c r="B36" t="s">
        <v>106</v>
      </c>
      <c r="C36" t="s">
        <v>105</v>
      </c>
      <c r="D36" t="s">
        <v>15</v>
      </c>
      <c r="F36" s="2">
        <f t="shared" si="5"/>
        <v>0</v>
      </c>
      <c r="G36" s="2">
        <f t="shared" si="5"/>
        <v>1</v>
      </c>
      <c r="H36" s="4">
        <f t="shared" si="5"/>
        <v>0</v>
      </c>
      <c r="I36">
        <f t="shared" si="5"/>
        <v>0</v>
      </c>
      <c r="J36">
        <f t="shared" si="5"/>
        <v>1</v>
      </c>
      <c r="K36">
        <f t="shared" si="5"/>
        <v>3</v>
      </c>
      <c r="L36">
        <f t="shared" si="5"/>
        <v>0</v>
      </c>
      <c r="M36">
        <v>17982606.199999999</v>
      </c>
      <c r="N36">
        <v>2969514</v>
      </c>
      <c r="O36">
        <v>2963272.4</v>
      </c>
      <c r="P36">
        <v>72290236.200000003</v>
      </c>
      <c r="Q36">
        <v>1726364.2</v>
      </c>
      <c r="R36">
        <v>82975801.200000003</v>
      </c>
      <c r="S36">
        <v>1863090.4</v>
      </c>
      <c r="T36">
        <v>7027277</v>
      </c>
      <c r="U36">
        <v>5135157.4000000004</v>
      </c>
      <c r="V36">
        <v>69001816.400000006</v>
      </c>
      <c r="W36">
        <v>1508097.8</v>
      </c>
      <c r="Y36">
        <v>16.82832179222023</v>
      </c>
      <c r="Z36">
        <v>2.583847250405233</v>
      </c>
      <c r="AA36">
        <v>2.9033876617788339</v>
      </c>
      <c r="AB36">
        <v>29.451543565402972</v>
      </c>
      <c r="AC36">
        <v>1.87573947921046</v>
      </c>
      <c r="AD36">
        <v>43.295778575388248</v>
      </c>
      <c r="AE36">
        <v>1.894838543015066</v>
      </c>
      <c r="AF36">
        <v>4.0553623816231266</v>
      </c>
      <c r="AG36">
        <v>3.345191618474201</v>
      </c>
      <c r="AH36">
        <v>19.22354383600177</v>
      </c>
      <c r="AI36">
        <v>3.142401665728539</v>
      </c>
      <c r="AK36">
        <v>16.82832179222023</v>
      </c>
      <c r="AL36">
        <v>0.99930977482581507</v>
      </c>
      <c r="AM36">
        <v>1.091486045799684</v>
      </c>
      <c r="AN36">
        <v>29.451543565402972</v>
      </c>
      <c r="AO36">
        <v>0.84301781340036541</v>
      </c>
      <c r="AP36">
        <v>43.295778575388248</v>
      </c>
      <c r="AQ36">
        <v>0.82346538319252427</v>
      </c>
      <c r="AR36">
        <v>2.038992560200859</v>
      </c>
      <c r="AS36">
        <v>0.56374775756848972</v>
      </c>
      <c r="AT36">
        <v>19.22354383600177</v>
      </c>
      <c r="AU36">
        <v>1.774169734551106</v>
      </c>
      <c r="AW36">
        <v>0.32988250060006968</v>
      </c>
      <c r="AY36">
        <f t="shared" si="3"/>
        <v>0.5</v>
      </c>
      <c r="AZ36" t="str">
        <f t="shared" si="1"/>
        <v/>
      </c>
      <c r="BA36" t="str">
        <f t="shared" si="1"/>
        <v/>
      </c>
      <c r="BB36">
        <f t="shared" si="1"/>
        <v>0.5</v>
      </c>
    </row>
    <row r="37" spans="1:54" x14ac:dyDescent="0.3">
      <c r="A37">
        <v>3</v>
      </c>
      <c r="B37" t="s">
        <v>107</v>
      </c>
      <c r="C37" t="s">
        <v>105</v>
      </c>
      <c r="D37" t="s">
        <v>15</v>
      </c>
      <c r="F37" s="2">
        <f t="shared" si="5"/>
        <v>0</v>
      </c>
      <c r="G37" s="2">
        <f t="shared" si="5"/>
        <v>1</v>
      </c>
      <c r="H37" s="4">
        <f t="shared" si="5"/>
        <v>0</v>
      </c>
      <c r="I37">
        <f t="shared" si="5"/>
        <v>1</v>
      </c>
      <c r="J37">
        <f t="shared" si="5"/>
        <v>0</v>
      </c>
      <c r="K37">
        <f t="shared" si="5"/>
        <v>3</v>
      </c>
      <c r="L37">
        <f t="shared" si="5"/>
        <v>0</v>
      </c>
      <c r="M37">
        <v>200060.4</v>
      </c>
      <c r="N37">
        <v>8539019.1999999993</v>
      </c>
      <c r="O37">
        <v>8540784</v>
      </c>
      <c r="P37">
        <v>200000.2</v>
      </c>
      <c r="Q37">
        <v>15574614.4</v>
      </c>
      <c r="R37">
        <v>3.4</v>
      </c>
      <c r="S37">
        <v>9133539.4000000004</v>
      </c>
      <c r="T37">
        <v>3369400.2</v>
      </c>
      <c r="U37">
        <v>3724242.8</v>
      </c>
      <c r="V37">
        <v>287</v>
      </c>
      <c r="W37">
        <v>22501780</v>
      </c>
      <c r="Y37">
        <v>0.50430626921588551</v>
      </c>
      <c r="Z37">
        <v>10.964926973229741</v>
      </c>
      <c r="AA37">
        <v>8.18155315903714</v>
      </c>
      <c r="AB37">
        <v>0.47646801859955301</v>
      </c>
      <c r="AC37">
        <v>21.39380527821486</v>
      </c>
      <c r="AD37">
        <v>9.6990951395127881E-2</v>
      </c>
      <c r="AE37">
        <v>7.4284935926552862</v>
      </c>
      <c r="AF37">
        <v>1.302636029431596</v>
      </c>
      <c r="AG37">
        <v>2.3799946298706351</v>
      </c>
      <c r="AH37">
        <v>5.3905991953797404E-3</v>
      </c>
      <c r="AI37">
        <v>26.768449348583822</v>
      </c>
      <c r="AK37">
        <v>0.50430626921588551</v>
      </c>
      <c r="AL37">
        <v>2.8059715230134321</v>
      </c>
      <c r="AM37">
        <v>2.1199258023989391</v>
      </c>
      <c r="AN37">
        <v>0.47646801859955301</v>
      </c>
      <c r="AO37">
        <v>5.5806950668047648</v>
      </c>
      <c r="AP37">
        <v>9.6990951395127881E-2</v>
      </c>
      <c r="AQ37">
        <v>1.8253297180170189</v>
      </c>
      <c r="AR37">
        <v>0.65766481083119288</v>
      </c>
      <c r="AS37">
        <v>0.5966856174753048</v>
      </c>
      <c r="AT37">
        <v>5.3905991953797404E-3</v>
      </c>
      <c r="AU37">
        <v>19.230491385981441</v>
      </c>
      <c r="AW37">
        <v>0.45676216980209572</v>
      </c>
      <c r="AY37">
        <f t="shared" si="3"/>
        <v>-1.5</v>
      </c>
      <c r="AZ37" t="str">
        <f t="shared" si="1"/>
        <v/>
      </c>
      <c r="BA37">
        <f t="shared" si="1"/>
        <v>-1.5</v>
      </c>
      <c r="BB37" t="str">
        <f t="shared" si="1"/>
        <v/>
      </c>
    </row>
    <row r="38" spans="1:54" x14ac:dyDescent="0.3">
      <c r="A38">
        <v>3</v>
      </c>
      <c r="B38" t="s">
        <v>108</v>
      </c>
      <c r="C38" t="s">
        <v>105</v>
      </c>
      <c r="D38" t="s">
        <v>15</v>
      </c>
      <c r="F38" s="2">
        <f t="shared" si="5"/>
        <v>0</v>
      </c>
      <c r="G38" s="2">
        <f t="shared" si="5"/>
        <v>0</v>
      </c>
      <c r="H38" s="4">
        <f t="shared" si="5"/>
        <v>0</v>
      </c>
      <c r="I38">
        <f t="shared" si="5"/>
        <v>1</v>
      </c>
      <c r="J38">
        <f t="shared" si="5"/>
        <v>0</v>
      </c>
      <c r="K38">
        <f t="shared" si="5"/>
        <v>3</v>
      </c>
      <c r="L38">
        <f t="shared" si="5"/>
        <v>0</v>
      </c>
      <c r="M38">
        <v>6205822</v>
      </c>
      <c r="N38">
        <v>831542.2</v>
      </c>
      <c r="O38">
        <v>828672.2</v>
      </c>
      <c r="P38">
        <v>27026234.800000001</v>
      </c>
      <c r="Q38">
        <v>557237.80000000005</v>
      </c>
      <c r="R38">
        <v>27346416.800000001</v>
      </c>
      <c r="S38">
        <v>266482.59999999998</v>
      </c>
      <c r="T38">
        <v>3388908.2</v>
      </c>
      <c r="U38">
        <v>3287693</v>
      </c>
      <c r="V38">
        <v>28157676.800000001</v>
      </c>
      <c r="W38">
        <v>599180.6</v>
      </c>
      <c r="Y38">
        <v>8.0143413793877691</v>
      </c>
      <c r="Z38">
        <v>1.588647245790344</v>
      </c>
      <c r="AA38">
        <v>1.558071052038577</v>
      </c>
      <c r="AB38">
        <v>31.535852040199099</v>
      </c>
      <c r="AC38">
        <v>1.202416210022057</v>
      </c>
      <c r="AD38">
        <v>20.400628623412921</v>
      </c>
      <c r="AE38">
        <v>0.70676409223815428</v>
      </c>
      <c r="AF38">
        <v>1.3170882901991721</v>
      </c>
      <c r="AG38">
        <v>2.0838955785380682</v>
      </c>
      <c r="AH38">
        <v>12.399883874796799</v>
      </c>
      <c r="AI38">
        <v>1.846502047555987</v>
      </c>
      <c r="AK38">
        <v>8.0143413793877691</v>
      </c>
      <c r="AL38">
        <v>0.67282884118612851</v>
      </c>
      <c r="AM38">
        <v>0.65421653302619232</v>
      </c>
      <c r="AN38">
        <v>31.535852040199099</v>
      </c>
      <c r="AO38">
        <v>0.6137764992250595</v>
      </c>
      <c r="AP38">
        <v>20.400628623412921</v>
      </c>
      <c r="AQ38">
        <v>0.45727103083627302</v>
      </c>
      <c r="AR38">
        <v>0.66558722440386187</v>
      </c>
      <c r="AS38">
        <v>0.48307126736035572</v>
      </c>
      <c r="AT38">
        <v>12.399883874796799</v>
      </c>
      <c r="AU38">
        <v>0.85219483257969841</v>
      </c>
      <c r="AW38">
        <v>0.39575747579801818</v>
      </c>
      <c r="AY38">
        <f t="shared" si="3"/>
        <v>-0.5</v>
      </c>
      <c r="AZ38" t="str">
        <f t="shared" si="1"/>
        <v/>
      </c>
      <c r="BA38">
        <f t="shared" si="1"/>
        <v>-0.5</v>
      </c>
      <c r="BB38" t="str">
        <f t="shared" si="1"/>
        <v/>
      </c>
    </row>
    <row r="39" spans="1:54" x14ac:dyDescent="0.3">
      <c r="A39">
        <v>3</v>
      </c>
      <c r="B39" t="s">
        <v>109</v>
      </c>
      <c r="C39" t="s">
        <v>105</v>
      </c>
      <c r="D39" t="s">
        <v>15</v>
      </c>
      <c r="F39" s="2">
        <f t="shared" si="5"/>
        <v>0</v>
      </c>
      <c r="G39" s="2">
        <f t="shared" si="5"/>
        <v>1</v>
      </c>
      <c r="H39" s="4">
        <f t="shared" si="5"/>
        <v>0</v>
      </c>
      <c r="I39">
        <f t="shared" si="5"/>
        <v>1</v>
      </c>
      <c r="J39">
        <f t="shared" si="5"/>
        <v>0</v>
      </c>
      <c r="K39">
        <f t="shared" si="5"/>
        <v>3</v>
      </c>
      <c r="L39">
        <f t="shared" si="5"/>
        <v>0</v>
      </c>
      <c r="M39">
        <v>5432998</v>
      </c>
      <c r="N39">
        <v>846741</v>
      </c>
      <c r="O39">
        <v>847328.6</v>
      </c>
      <c r="P39">
        <v>28997134</v>
      </c>
      <c r="Q39">
        <v>615730.19999999995</v>
      </c>
      <c r="R39">
        <v>27655062</v>
      </c>
      <c r="S39">
        <v>276876.40000000002</v>
      </c>
      <c r="T39">
        <v>3385184</v>
      </c>
      <c r="U39">
        <v>3288037.2</v>
      </c>
      <c r="V39">
        <v>30140612.399999999</v>
      </c>
      <c r="W39">
        <v>677981.6</v>
      </c>
      <c r="Y39">
        <v>9.028598676214461</v>
      </c>
      <c r="Z39">
        <v>1.7961384417372761</v>
      </c>
      <c r="AA39">
        <v>1.779466617584694</v>
      </c>
      <c r="AB39">
        <v>33.241426542802948</v>
      </c>
      <c r="AC39">
        <v>1.23505203621462</v>
      </c>
      <c r="AD39">
        <v>20.514817081997169</v>
      </c>
      <c r="AE39">
        <v>0.71212414401816204</v>
      </c>
      <c r="AF39">
        <v>1.2955145531916059</v>
      </c>
      <c r="AG39">
        <v>2.069708774518221</v>
      </c>
      <c r="AH39">
        <v>13.010893755988221</v>
      </c>
      <c r="AI39">
        <v>1.907070289552212</v>
      </c>
      <c r="AK39">
        <v>9.028598676214461</v>
      </c>
      <c r="AL39">
        <v>0.75217335597844792</v>
      </c>
      <c r="AM39">
        <v>0.74608775244560088</v>
      </c>
      <c r="AN39">
        <v>33.241426542802948</v>
      </c>
      <c r="AO39">
        <v>0.65944960939232256</v>
      </c>
      <c r="AP39">
        <v>20.514817081997169</v>
      </c>
      <c r="AQ39">
        <v>0.45951158179668711</v>
      </c>
      <c r="AR39">
        <v>0.65445067220134656</v>
      </c>
      <c r="AS39">
        <v>0.48479522975394501</v>
      </c>
      <c r="AT39">
        <v>13.010893755988221</v>
      </c>
      <c r="AU39">
        <v>0.87588566818740221</v>
      </c>
      <c r="AW39">
        <v>0.4223488863906823</v>
      </c>
      <c r="AY39">
        <f t="shared" si="3"/>
        <v>-0.5</v>
      </c>
      <c r="AZ39" t="str">
        <f t="shared" si="1"/>
        <v/>
      </c>
      <c r="BA39">
        <f t="shared" si="1"/>
        <v>-0.5</v>
      </c>
      <c r="BB39" t="str">
        <f t="shared" si="1"/>
        <v/>
      </c>
    </row>
    <row r="40" spans="1:54" x14ac:dyDescent="0.3">
      <c r="A40">
        <v>3</v>
      </c>
      <c r="B40" t="s">
        <v>110</v>
      </c>
      <c r="C40" t="s">
        <v>105</v>
      </c>
      <c r="D40" t="s">
        <v>15</v>
      </c>
      <c r="F40" s="2">
        <f t="shared" si="5"/>
        <v>0</v>
      </c>
      <c r="G40" s="2">
        <f t="shared" si="5"/>
        <v>0</v>
      </c>
      <c r="H40" s="4">
        <f t="shared" si="5"/>
        <v>0</v>
      </c>
      <c r="I40">
        <f t="shared" si="5"/>
        <v>1</v>
      </c>
      <c r="J40">
        <f t="shared" si="5"/>
        <v>0</v>
      </c>
      <c r="K40">
        <f t="shared" si="5"/>
        <v>3</v>
      </c>
      <c r="L40">
        <f t="shared" si="5"/>
        <v>0</v>
      </c>
      <c r="M40">
        <v>200058.6</v>
      </c>
      <c r="N40">
        <v>8705901.4000000004</v>
      </c>
      <c r="O40">
        <v>8708146.5999999996</v>
      </c>
      <c r="P40">
        <v>199999</v>
      </c>
      <c r="Q40">
        <v>15846642.800000001</v>
      </c>
      <c r="R40">
        <v>1.8</v>
      </c>
      <c r="S40">
        <v>9286908.4000000004</v>
      </c>
      <c r="T40">
        <v>3368723.8</v>
      </c>
      <c r="U40">
        <v>3737101</v>
      </c>
      <c r="V40">
        <v>255.4</v>
      </c>
      <c r="W40">
        <v>22718635</v>
      </c>
      <c r="Y40">
        <v>0.46945688038831579</v>
      </c>
      <c r="Z40">
        <v>10.828279015375299</v>
      </c>
      <c r="AA40">
        <v>9.4805688595282849</v>
      </c>
      <c r="AB40">
        <v>0.53921633599675256</v>
      </c>
      <c r="AC40">
        <v>20.150301109009892</v>
      </c>
      <c r="AD40">
        <v>9.1149500408209835E-2</v>
      </c>
      <c r="AE40">
        <v>7.2858869053423403</v>
      </c>
      <c r="AF40">
        <v>1.280071676569059</v>
      </c>
      <c r="AG40">
        <v>2.3680523286690009</v>
      </c>
      <c r="AH40">
        <v>5.2546452265232399E-3</v>
      </c>
      <c r="AI40">
        <v>26.21937570337905</v>
      </c>
      <c r="AK40">
        <v>0.46945688038831579</v>
      </c>
      <c r="AL40">
        <v>2.7679681363864801</v>
      </c>
      <c r="AM40">
        <v>2.2886767969583159</v>
      </c>
      <c r="AN40">
        <v>0.53921633599675256</v>
      </c>
      <c r="AO40">
        <v>5.3090492776071194</v>
      </c>
      <c r="AP40">
        <v>9.1149500408209835E-2</v>
      </c>
      <c r="AQ40">
        <v>1.820594036579132</v>
      </c>
      <c r="AR40">
        <v>0.6467098621767946</v>
      </c>
      <c r="AS40">
        <v>0.58631520314374941</v>
      </c>
      <c r="AT40">
        <v>5.2546452265232399E-3</v>
      </c>
      <c r="AU40">
        <v>18.584355652995871</v>
      </c>
      <c r="AW40">
        <v>0.43310022199293602</v>
      </c>
      <c r="AY40">
        <f t="shared" si="3"/>
        <v>-1.5</v>
      </c>
      <c r="AZ40" t="str">
        <f t="shared" si="1"/>
        <v/>
      </c>
      <c r="BA40">
        <f t="shared" si="1"/>
        <v>-1.5</v>
      </c>
      <c r="BB40" t="str">
        <f t="shared" si="1"/>
        <v/>
      </c>
    </row>
    <row r="41" spans="1:54" x14ac:dyDescent="0.3">
      <c r="A41">
        <v>3</v>
      </c>
      <c r="B41" t="s">
        <v>111</v>
      </c>
      <c r="C41" t="s">
        <v>105</v>
      </c>
      <c r="D41" t="s">
        <v>15</v>
      </c>
      <c r="F41" s="2">
        <f t="shared" si="5"/>
        <v>0</v>
      </c>
      <c r="G41" s="2">
        <f t="shared" si="5"/>
        <v>0</v>
      </c>
      <c r="H41" s="4">
        <f t="shared" si="5"/>
        <v>0</v>
      </c>
      <c r="I41">
        <f t="shared" si="5"/>
        <v>0</v>
      </c>
      <c r="J41">
        <f t="shared" si="5"/>
        <v>1</v>
      </c>
      <c r="K41">
        <f t="shared" si="5"/>
        <v>3</v>
      </c>
      <c r="L41">
        <f t="shared" si="5"/>
        <v>0</v>
      </c>
      <c r="M41">
        <v>15727331.199999999</v>
      </c>
      <c r="N41">
        <v>2908400.6</v>
      </c>
      <c r="O41">
        <v>2897929.6</v>
      </c>
      <c r="P41">
        <v>68694863.599999994</v>
      </c>
      <c r="Q41">
        <v>1498953.6</v>
      </c>
      <c r="R41">
        <v>77310329.400000006</v>
      </c>
      <c r="S41">
        <v>1830577</v>
      </c>
      <c r="T41">
        <v>7022104</v>
      </c>
      <c r="U41">
        <v>5122122.5999999996</v>
      </c>
      <c r="V41">
        <v>65373740.399999999</v>
      </c>
      <c r="W41">
        <v>1267970.2</v>
      </c>
      <c r="Y41">
        <v>18.115357124200091</v>
      </c>
      <c r="Z41">
        <v>3.3032989373896271</v>
      </c>
      <c r="AA41">
        <v>3.2707595611107529</v>
      </c>
      <c r="AB41">
        <v>28.74703275539796</v>
      </c>
      <c r="AC41">
        <v>1.5939526722067969</v>
      </c>
      <c r="AD41">
        <v>39.933285507606342</v>
      </c>
      <c r="AE41">
        <v>1.857626690587495</v>
      </c>
      <c r="AF41">
        <v>4.052613926213235</v>
      </c>
      <c r="AG41">
        <v>3.3321409395430241</v>
      </c>
      <c r="AH41">
        <v>18.49666276719654</v>
      </c>
      <c r="AI41">
        <v>3.0500555520411581</v>
      </c>
      <c r="AK41">
        <v>18.115357124200091</v>
      </c>
      <c r="AL41">
        <v>1.2538900304120031</v>
      </c>
      <c r="AM41">
        <v>1.234753712173551</v>
      </c>
      <c r="AN41">
        <v>28.74703275539796</v>
      </c>
      <c r="AO41">
        <v>0.64328046520822679</v>
      </c>
      <c r="AP41">
        <v>39.933285507606342</v>
      </c>
      <c r="AQ41">
        <v>0.74232983299298216</v>
      </c>
      <c r="AR41">
        <v>2.0378940140130002</v>
      </c>
      <c r="AS41">
        <v>0.56396384189138193</v>
      </c>
      <c r="AT41">
        <v>18.49666276719654</v>
      </c>
      <c r="AU41">
        <v>1.72229469420854</v>
      </c>
      <c r="AW41">
        <v>0.37981796141248197</v>
      </c>
      <c r="AY41">
        <f t="shared" si="3"/>
        <v>0.5</v>
      </c>
      <c r="AZ41" t="str">
        <f t="shared" si="1"/>
        <v/>
      </c>
      <c r="BA41" t="str">
        <f t="shared" si="1"/>
        <v/>
      </c>
      <c r="BB41">
        <f t="shared" si="1"/>
        <v>0.5</v>
      </c>
    </row>
    <row r="42" spans="1:54" x14ac:dyDescent="0.3">
      <c r="A42">
        <v>3</v>
      </c>
      <c r="B42" t="s">
        <v>112</v>
      </c>
      <c r="C42" t="s">
        <v>105</v>
      </c>
      <c r="D42" t="s">
        <v>15</v>
      </c>
      <c r="F42" s="2">
        <f t="shared" si="5"/>
        <v>0</v>
      </c>
      <c r="G42" s="2">
        <f t="shared" si="5"/>
        <v>1</v>
      </c>
      <c r="H42" s="4">
        <f t="shared" si="5"/>
        <v>1</v>
      </c>
      <c r="I42">
        <f t="shared" si="5"/>
        <v>0</v>
      </c>
      <c r="J42">
        <f t="shared" si="5"/>
        <v>1</v>
      </c>
      <c r="K42">
        <f t="shared" si="5"/>
        <v>3</v>
      </c>
      <c r="L42">
        <f t="shared" si="5"/>
        <v>3</v>
      </c>
      <c r="M42">
        <v>16165831.800000001</v>
      </c>
      <c r="N42">
        <v>2976245.4</v>
      </c>
      <c r="O42">
        <v>2970315.6</v>
      </c>
      <c r="P42">
        <v>70175281</v>
      </c>
      <c r="Q42">
        <v>1743176.2</v>
      </c>
      <c r="R42">
        <v>82753004.799999997</v>
      </c>
      <c r="S42">
        <v>1789258.8</v>
      </c>
      <c r="T42">
        <v>7020468.4000000004</v>
      </c>
      <c r="U42">
        <v>5118076.4000000004</v>
      </c>
      <c r="V42">
        <v>67508266.200000003</v>
      </c>
      <c r="W42">
        <v>1456079</v>
      </c>
      <c r="Y42">
        <v>15.952179286605681</v>
      </c>
      <c r="Z42">
        <v>3.2518067786470062</v>
      </c>
      <c r="AA42">
        <v>3.0208634221809918</v>
      </c>
      <c r="AB42">
        <v>54.261758876807292</v>
      </c>
      <c r="AC42">
        <v>2.0328891941928311</v>
      </c>
      <c r="AD42">
        <v>44.338240528991449</v>
      </c>
      <c r="AE42">
        <v>1.732126210816205</v>
      </c>
      <c r="AF42">
        <v>4.0379231962142512</v>
      </c>
      <c r="AG42">
        <v>3.32756851160666</v>
      </c>
      <c r="AH42">
        <v>24.19852677381132</v>
      </c>
      <c r="AI42">
        <v>3.187829932023305</v>
      </c>
      <c r="AK42">
        <v>15.952179286605681</v>
      </c>
      <c r="AL42">
        <v>1.220584357634652</v>
      </c>
      <c r="AM42">
        <v>1.143642223975621</v>
      </c>
      <c r="AN42">
        <v>54.261758876807292</v>
      </c>
      <c r="AO42">
        <v>1.0212961861921941</v>
      </c>
      <c r="AP42">
        <v>44.338240528991449</v>
      </c>
      <c r="AQ42">
        <v>0.72750230118399484</v>
      </c>
      <c r="AR42">
        <v>2.0320165518205608</v>
      </c>
      <c r="AS42">
        <v>0.56382255222415556</v>
      </c>
      <c r="AT42">
        <v>24.19852677381132</v>
      </c>
      <c r="AU42">
        <v>1.786602917988785</v>
      </c>
      <c r="AW42">
        <v>0.36524556681979448</v>
      </c>
      <c r="AY42">
        <f t="shared" si="3"/>
        <v>1.5</v>
      </c>
      <c r="AZ42">
        <f t="shared" si="1"/>
        <v>1.5</v>
      </c>
      <c r="BA42" t="str">
        <f t="shared" si="1"/>
        <v/>
      </c>
      <c r="BB42">
        <f t="shared" si="1"/>
        <v>1.5</v>
      </c>
    </row>
    <row r="43" spans="1:54" x14ac:dyDescent="0.3">
      <c r="A43">
        <v>3</v>
      </c>
      <c r="B43" t="s">
        <v>113</v>
      </c>
      <c r="C43" t="s">
        <v>114</v>
      </c>
      <c r="D43" t="s">
        <v>15</v>
      </c>
      <c r="F43" s="2">
        <f t="shared" si="5"/>
        <v>0</v>
      </c>
      <c r="G43" s="2">
        <f t="shared" si="5"/>
        <v>0</v>
      </c>
      <c r="H43" s="4">
        <f t="shared" si="5"/>
        <v>0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0</v>
      </c>
      <c r="M43">
        <v>18052569.600000001</v>
      </c>
      <c r="N43">
        <v>3141644</v>
      </c>
      <c r="O43">
        <v>3141243.4</v>
      </c>
      <c r="P43">
        <v>72311227.599999994</v>
      </c>
      <c r="Q43">
        <v>1589853.6</v>
      </c>
      <c r="R43">
        <v>83478477.599999994</v>
      </c>
      <c r="S43">
        <v>1845855.4</v>
      </c>
      <c r="T43">
        <v>7025333.4000000004</v>
      </c>
      <c r="U43">
        <v>5116624.4000000004</v>
      </c>
      <c r="V43">
        <v>69230914.799999997</v>
      </c>
      <c r="W43">
        <v>1410459.4</v>
      </c>
      <c r="Y43">
        <v>12.130643552006219</v>
      </c>
      <c r="Z43">
        <v>2.4574951877817508</v>
      </c>
      <c r="AA43">
        <v>2.4712155119632371</v>
      </c>
      <c r="AB43">
        <v>51.676237465406302</v>
      </c>
      <c r="AC43">
        <v>1.880885799817043</v>
      </c>
      <c r="AD43">
        <v>46.392498784407508</v>
      </c>
      <c r="AE43">
        <v>1.81892616340192</v>
      </c>
      <c r="AF43">
        <v>4.0657530766213306</v>
      </c>
      <c r="AG43">
        <v>3.3350663352059202</v>
      </c>
      <c r="AH43">
        <v>25.6889039214002</v>
      </c>
      <c r="AI43">
        <v>3.193398076773156</v>
      </c>
      <c r="AK43">
        <v>12.130643552006219</v>
      </c>
      <c r="AL43">
        <v>0.93242329279892144</v>
      </c>
      <c r="AM43">
        <v>0.93649530099937695</v>
      </c>
      <c r="AN43">
        <v>51.676237465406302</v>
      </c>
      <c r="AO43">
        <v>0.92198615419329144</v>
      </c>
      <c r="AP43">
        <v>46.392498784407508</v>
      </c>
      <c r="AQ43">
        <v>0.7588560045696795</v>
      </c>
      <c r="AR43">
        <v>2.0464300518273379</v>
      </c>
      <c r="AS43">
        <v>0.56876271800138056</v>
      </c>
      <c r="AT43">
        <v>25.6889039214002</v>
      </c>
      <c r="AU43">
        <v>1.804556609399151</v>
      </c>
      <c r="AW43">
        <v>0.30247346960240967</v>
      </c>
      <c r="AY43">
        <f t="shared" si="3"/>
        <v>0.5</v>
      </c>
      <c r="AZ43" t="str">
        <f t="shared" si="1"/>
        <v/>
      </c>
      <c r="BA43" t="str">
        <f t="shared" si="1"/>
        <v/>
      </c>
      <c r="BB43">
        <f t="shared" si="1"/>
        <v>0.5</v>
      </c>
    </row>
    <row r="44" spans="1:54" x14ac:dyDescent="0.3">
      <c r="A44">
        <v>3</v>
      </c>
      <c r="B44" t="s">
        <v>115</v>
      </c>
      <c r="C44" t="s">
        <v>114</v>
      </c>
      <c r="D44" t="s">
        <v>15</v>
      </c>
      <c r="F44" s="2">
        <f t="shared" si="5"/>
        <v>0</v>
      </c>
      <c r="G44" s="2">
        <f t="shared" si="5"/>
        <v>1</v>
      </c>
      <c r="H44" s="4">
        <f t="shared" si="5"/>
        <v>1</v>
      </c>
      <c r="I44">
        <f t="shared" si="5"/>
        <v>0</v>
      </c>
      <c r="J44">
        <f t="shared" si="5"/>
        <v>1</v>
      </c>
      <c r="K44">
        <f t="shared" si="5"/>
        <v>3</v>
      </c>
      <c r="L44">
        <f t="shared" si="5"/>
        <v>3</v>
      </c>
      <c r="M44">
        <v>17982606.199999999</v>
      </c>
      <c r="N44">
        <v>2969514</v>
      </c>
      <c r="O44">
        <v>2963272.4</v>
      </c>
      <c r="P44">
        <v>72290236.200000003</v>
      </c>
      <c r="Q44">
        <v>1726364.2</v>
      </c>
      <c r="R44">
        <v>82975801.200000003</v>
      </c>
      <c r="S44">
        <v>1863090.4</v>
      </c>
      <c r="T44">
        <v>7027277</v>
      </c>
      <c r="U44">
        <v>5135157.4000000004</v>
      </c>
      <c r="V44">
        <v>69001816.400000006</v>
      </c>
      <c r="W44">
        <v>1508097.8</v>
      </c>
      <c r="Y44">
        <v>12.304292123601771</v>
      </c>
      <c r="Z44">
        <v>2.3678584886598402</v>
      </c>
      <c r="AA44">
        <v>2.3597272018087101</v>
      </c>
      <c r="AB44">
        <v>25.765162406803579</v>
      </c>
      <c r="AC44">
        <v>1.550162831804482</v>
      </c>
      <c r="AD44">
        <v>43.226637680409468</v>
      </c>
      <c r="AE44">
        <v>1.893413761374541</v>
      </c>
      <c r="AF44">
        <v>4.037804200232495</v>
      </c>
      <c r="AG44">
        <v>3.3238249283982442</v>
      </c>
      <c r="AH44">
        <v>19.865320755203719</v>
      </c>
      <c r="AI44">
        <v>3.099968563439325</v>
      </c>
      <c r="AK44">
        <v>12.304292123601771</v>
      </c>
      <c r="AL44">
        <v>0.90366314360871913</v>
      </c>
      <c r="AM44">
        <v>0.89773813802748914</v>
      </c>
      <c r="AN44">
        <v>25.765162406803579</v>
      </c>
      <c r="AO44">
        <v>0.71368576579261567</v>
      </c>
      <c r="AP44">
        <v>43.226637680409468</v>
      </c>
      <c r="AQ44">
        <v>0.81984543319558723</v>
      </c>
      <c r="AR44">
        <v>2.0309277620166539</v>
      </c>
      <c r="AS44">
        <v>0.55963072180747986</v>
      </c>
      <c r="AT44">
        <v>19.865320755203719</v>
      </c>
      <c r="AU44">
        <v>1.7320844844332901</v>
      </c>
      <c r="AW44">
        <v>0.30356202218681572</v>
      </c>
      <c r="AY44">
        <f t="shared" si="3"/>
        <v>1.5</v>
      </c>
      <c r="AZ44">
        <f t="shared" si="1"/>
        <v>1.5</v>
      </c>
      <c r="BA44" t="str">
        <f t="shared" si="1"/>
        <v/>
      </c>
      <c r="BB44">
        <f t="shared" si="1"/>
        <v>1.5</v>
      </c>
    </row>
    <row r="45" spans="1:54" x14ac:dyDescent="0.3">
      <c r="A45">
        <v>3</v>
      </c>
      <c r="B45" t="s">
        <v>116</v>
      </c>
      <c r="C45" t="s">
        <v>114</v>
      </c>
      <c r="D45" t="s">
        <v>15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1</v>
      </c>
      <c r="J45">
        <f t="shared" si="5"/>
        <v>0</v>
      </c>
      <c r="K45">
        <f t="shared" si="5"/>
        <v>3</v>
      </c>
      <c r="L45">
        <f t="shared" si="5"/>
        <v>0</v>
      </c>
      <c r="M45">
        <v>200060.4</v>
      </c>
      <c r="N45">
        <v>8539019.1999999993</v>
      </c>
      <c r="O45">
        <v>8540784</v>
      </c>
      <c r="P45">
        <v>200000.2</v>
      </c>
      <c r="Q45">
        <v>15574614.4</v>
      </c>
      <c r="R45">
        <v>3.4</v>
      </c>
      <c r="S45">
        <v>9133539.4000000004</v>
      </c>
      <c r="T45">
        <v>3369400.2</v>
      </c>
      <c r="U45">
        <v>3724242.8</v>
      </c>
      <c r="V45">
        <v>287</v>
      </c>
      <c r="W45">
        <v>22501780</v>
      </c>
      <c r="Y45">
        <v>0.32676716418936852</v>
      </c>
      <c r="Z45">
        <v>7.2131907722097823</v>
      </c>
      <c r="AA45">
        <v>7.1353519288357354</v>
      </c>
      <c r="AB45">
        <v>0.35245544660137962</v>
      </c>
      <c r="AC45">
        <v>17.002093174378391</v>
      </c>
      <c r="AD45">
        <v>9.3228966998867624E-2</v>
      </c>
      <c r="AE45">
        <v>7.3031116557423958</v>
      </c>
      <c r="AF45">
        <v>1.282058316178154</v>
      </c>
      <c r="AG45">
        <v>2.3606729607912711</v>
      </c>
      <c r="AH45">
        <v>5.4053629864938002E-3</v>
      </c>
      <c r="AI45">
        <v>26.792581088817681</v>
      </c>
      <c r="AK45">
        <v>0.32676716418936852</v>
      </c>
      <c r="AL45">
        <v>1.724141246592626</v>
      </c>
      <c r="AM45">
        <v>1.691787045635283</v>
      </c>
      <c r="AN45">
        <v>0.35245544660137962</v>
      </c>
      <c r="AO45">
        <v>4.0974508036044428</v>
      </c>
      <c r="AP45">
        <v>9.3228966998867624E-2</v>
      </c>
      <c r="AQ45">
        <v>1.7909634970128541</v>
      </c>
      <c r="AR45">
        <v>0.6475409969803877</v>
      </c>
      <c r="AS45">
        <v>0.58714385242201383</v>
      </c>
      <c r="AT45">
        <v>5.4053629864938002E-3</v>
      </c>
      <c r="AU45">
        <v>19.25611441538204</v>
      </c>
      <c r="AW45">
        <v>0.32429006659658632</v>
      </c>
      <c r="AY45">
        <f t="shared" si="3"/>
        <v>-1.5</v>
      </c>
      <c r="AZ45" t="str">
        <f t="shared" si="1"/>
        <v/>
      </c>
      <c r="BA45">
        <f t="shared" si="1"/>
        <v>-1.5</v>
      </c>
      <c r="BB45" t="str">
        <f t="shared" si="1"/>
        <v/>
      </c>
    </row>
    <row r="46" spans="1:54" x14ac:dyDescent="0.3">
      <c r="A46">
        <v>3</v>
      </c>
      <c r="B46" t="s">
        <v>117</v>
      </c>
      <c r="C46" t="s">
        <v>114</v>
      </c>
      <c r="D46" t="s">
        <v>15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1</v>
      </c>
      <c r="J46">
        <f t="shared" si="5"/>
        <v>0</v>
      </c>
      <c r="K46">
        <f t="shared" si="5"/>
        <v>3</v>
      </c>
      <c r="L46">
        <f t="shared" si="5"/>
        <v>0</v>
      </c>
      <c r="M46">
        <v>6205822</v>
      </c>
      <c r="N46">
        <v>831542.2</v>
      </c>
      <c r="O46">
        <v>828672.2</v>
      </c>
      <c r="P46">
        <v>27026234.800000001</v>
      </c>
      <c r="Q46">
        <v>557237.80000000005</v>
      </c>
      <c r="R46">
        <v>27346416.800000001</v>
      </c>
      <c r="S46">
        <v>266482.59999999998</v>
      </c>
      <c r="T46">
        <v>3388908.2</v>
      </c>
      <c r="U46">
        <v>3287693</v>
      </c>
      <c r="V46">
        <v>28157676.800000001</v>
      </c>
      <c r="W46">
        <v>599180.6</v>
      </c>
      <c r="Y46">
        <v>5.4893176713841969</v>
      </c>
      <c r="Z46">
        <v>1.127146326610819</v>
      </c>
      <c r="AA46">
        <v>1.110599715285935</v>
      </c>
      <c r="AB46">
        <v>26.431443142396169</v>
      </c>
      <c r="AC46">
        <v>1.1182388289947991</v>
      </c>
      <c r="AD46">
        <v>19.794773850787902</v>
      </c>
      <c r="AE46">
        <v>0.69760586975608019</v>
      </c>
      <c r="AF46">
        <v>1.3012751253787429</v>
      </c>
      <c r="AG46">
        <v>2.070445136446506</v>
      </c>
      <c r="AH46">
        <v>12.597255700803361</v>
      </c>
      <c r="AI46">
        <v>1.7927982726483609</v>
      </c>
      <c r="AK46">
        <v>5.4893176713841969</v>
      </c>
      <c r="AL46">
        <v>0.49604427980957561</v>
      </c>
      <c r="AM46">
        <v>0.48959310541395101</v>
      </c>
      <c r="AN46">
        <v>26.431443142396169</v>
      </c>
      <c r="AO46">
        <v>0.56903290680493224</v>
      </c>
      <c r="AP46">
        <v>19.794773850787902</v>
      </c>
      <c r="AQ46">
        <v>0.45100892776390539</v>
      </c>
      <c r="AR46">
        <v>0.6569645113893785</v>
      </c>
      <c r="AS46">
        <v>0.48064498581225051</v>
      </c>
      <c r="AT46">
        <v>12.597255700803361</v>
      </c>
      <c r="AU46">
        <v>0.8030605738167651</v>
      </c>
      <c r="AW46">
        <v>0.31104280959116293</v>
      </c>
      <c r="AY46">
        <f t="shared" si="3"/>
        <v>-0.5</v>
      </c>
      <c r="AZ46" t="str">
        <f t="shared" si="1"/>
        <v/>
      </c>
      <c r="BA46">
        <f t="shared" si="1"/>
        <v>-0.5</v>
      </c>
      <c r="BB46" t="str">
        <f t="shared" si="1"/>
        <v/>
      </c>
    </row>
    <row r="47" spans="1:54" x14ac:dyDescent="0.3">
      <c r="A47">
        <v>3</v>
      </c>
      <c r="B47" t="s">
        <v>118</v>
      </c>
      <c r="C47" t="s">
        <v>114</v>
      </c>
      <c r="D47" t="s">
        <v>15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1</v>
      </c>
      <c r="J47">
        <f t="shared" si="5"/>
        <v>0</v>
      </c>
      <c r="K47">
        <f t="shared" si="5"/>
        <v>3</v>
      </c>
      <c r="L47">
        <f t="shared" si="5"/>
        <v>0</v>
      </c>
      <c r="M47">
        <v>5432998</v>
      </c>
      <c r="N47">
        <v>846741</v>
      </c>
      <c r="O47">
        <v>847328.6</v>
      </c>
      <c r="P47">
        <v>28997134</v>
      </c>
      <c r="Q47">
        <v>615730.19999999995</v>
      </c>
      <c r="R47">
        <v>27655062</v>
      </c>
      <c r="S47">
        <v>276876.40000000002</v>
      </c>
      <c r="T47">
        <v>3385184</v>
      </c>
      <c r="U47">
        <v>3288037.2</v>
      </c>
      <c r="V47">
        <v>30140612.399999999</v>
      </c>
      <c r="W47">
        <v>677981.6</v>
      </c>
      <c r="Y47">
        <v>4.905894551204983</v>
      </c>
      <c r="Z47">
        <v>1.114631558198016</v>
      </c>
      <c r="AA47">
        <v>1.1083157109445889</v>
      </c>
      <c r="AB47">
        <v>33.96758053600206</v>
      </c>
      <c r="AC47">
        <v>1.220961924409494</v>
      </c>
      <c r="AD47">
        <v>20.116106217016931</v>
      </c>
      <c r="AE47">
        <v>0.70178630780428652</v>
      </c>
      <c r="AF47">
        <v>1.29896332458593</v>
      </c>
      <c r="AG47">
        <v>2.0562105753109789</v>
      </c>
      <c r="AH47">
        <v>13.41781243538717</v>
      </c>
      <c r="AI47">
        <v>1.852838304033503</v>
      </c>
      <c r="AK47">
        <v>4.905894551204983</v>
      </c>
      <c r="AL47">
        <v>0.49342190319439388</v>
      </c>
      <c r="AM47">
        <v>0.48723729300545532</v>
      </c>
      <c r="AN47">
        <v>33.96758053600206</v>
      </c>
      <c r="AO47">
        <v>0.65919387759640813</v>
      </c>
      <c r="AP47">
        <v>20.116106217016931</v>
      </c>
      <c r="AQ47">
        <v>0.45121558781247578</v>
      </c>
      <c r="AR47">
        <v>0.65684869079850616</v>
      </c>
      <c r="AS47">
        <v>0.47605915078893302</v>
      </c>
      <c r="AT47">
        <v>13.41781243538717</v>
      </c>
      <c r="AU47">
        <v>0.82494887920329352</v>
      </c>
      <c r="AW47">
        <v>0.29982622300740319</v>
      </c>
      <c r="AY47">
        <f t="shared" si="3"/>
        <v>-0.5</v>
      </c>
      <c r="AZ47" t="str">
        <f t="shared" si="1"/>
        <v/>
      </c>
      <c r="BA47">
        <f t="shared" si="1"/>
        <v>-0.5</v>
      </c>
      <c r="BB47" t="str">
        <f t="shared" si="1"/>
        <v/>
      </c>
    </row>
    <row r="48" spans="1:54" x14ac:dyDescent="0.3">
      <c r="A48">
        <v>3</v>
      </c>
      <c r="B48" t="s">
        <v>119</v>
      </c>
      <c r="C48" t="s">
        <v>114</v>
      </c>
      <c r="D48" t="s">
        <v>15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1</v>
      </c>
      <c r="J48">
        <f t="shared" si="5"/>
        <v>0</v>
      </c>
      <c r="K48">
        <f t="shared" si="5"/>
        <v>3</v>
      </c>
      <c r="L48">
        <f t="shared" si="5"/>
        <v>0</v>
      </c>
      <c r="M48">
        <v>200058.6</v>
      </c>
      <c r="N48">
        <v>8705901.4000000004</v>
      </c>
      <c r="O48">
        <v>8708146.5999999996</v>
      </c>
      <c r="P48">
        <v>199999</v>
      </c>
      <c r="Q48">
        <v>15846642.800000001</v>
      </c>
      <c r="R48">
        <v>1.8</v>
      </c>
      <c r="S48">
        <v>9286908.4000000004</v>
      </c>
      <c r="T48">
        <v>3368723.8</v>
      </c>
      <c r="U48">
        <v>3737101</v>
      </c>
      <c r="V48">
        <v>255.4</v>
      </c>
      <c r="W48">
        <v>22718635</v>
      </c>
      <c r="Y48">
        <v>0.32067460060352448</v>
      </c>
      <c r="Z48">
        <v>7.2287217047996819</v>
      </c>
      <c r="AA48">
        <v>7.1613235327531584</v>
      </c>
      <c r="AB48">
        <v>0.54417669479735198</v>
      </c>
      <c r="AC48">
        <v>20.266994010790949</v>
      </c>
      <c r="AD48">
        <v>9.0458458196371758E-2</v>
      </c>
      <c r="AE48">
        <v>7.3413073726231231</v>
      </c>
      <c r="AF48">
        <v>1.276614256971516</v>
      </c>
      <c r="AG48">
        <v>2.3630402809591029</v>
      </c>
      <c r="AH48">
        <v>5.2720964071340396E-3</v>
      </c>
      <c r="AI48">
        <v>26.463199632789479</v>
      </c>
      <c r="AK48">
        <v>0.32067460060352448</v>
      </c>
      <c r="AL48">
        <v>1.7169303385773671</v>
      </c>
      <c r="AM48">
        <v>1.692370748170652</v>
      </c>
      <c r="AN48">
        <v>0.54417669479735198</v>
      </c>
      <c r="AO48">
        <v>5.2990272833791092</v>
      </c>
      <c r="AP48">
        <v>9.0458458196371758E-2</v>
      </c>
      <c r="AQ48">
        <v>1.8271268059732391</v>
      </c>
      <c r="AR48">
        <v>0.64141000017989425</v>
      </c>
      <c r="AS48">
        <v>0.58545747079188004</v>
      </c>
      <c r="AT48">
        <v>5.2720964071340396E-3</v>
      </c>
      <c r="AU48">
        <v>18.872499392204919</v>
      </c>
      <c r="AW48">
        <v>0.32765109760221101</v>
      </c>
      <c r="AY48">
        <f t="shared" si="3"/>
        <v>-1.5</v>
      </c>
      <c r="AZ48" t="str">
        <f t="shared" si="1"/>
        <v/>
      </c>
      <c r="BA48">
        <f t="shared" si="1"/>
        <v>-1.5</v>
      </c>
      <c r="BB48" t="str">
        <f t="shared" si="1"/>
        <v/>
      </c>
    </row>
    <row r="49" spans="1:54" x14ac:dyDescent="0.3">
      <c r="A49">
        <v>3</v>
      </c>
      <c r="B49" t="s">
        <v>120</v>
      </c>
      <c r="C49" t="s">
        <v>114</v>
      </c>
      <c r="D49" t="s">
        <v>15</v>
      </c>
      <c r="F49" s="2">
        <f t="shared" si="5"/>
        <v>0</v>
      </c>
      <c r="G49" s="2">
        <f t="shared" si="5"/>
        <v>0</v>
      </c>
      <c r="H49" s="4">
        <f t="shared" si="5"/>
        <v>1</v>
      </c>
      <c r="I49">
        <f t="shared" si="5"/>
        <v>0</v>
      </c>
      <c r="J49">
        <f t="shared" si="5"/>
        <v>1</v>
      </c>
      <c r="K49">
        <f t="shared" si="5"/>
        <v>3</v>
      </c>
      <c r="L49">
        <f t="shared" si="5"/>
        <v>3</v>
      </c>
      <c r="M49">
        <v>15727331.199999999</v>
      </c>
      <c r="N49">
        <v>2908400.6</v>
      </c>
      <c r="O49">
        <v>2897929.6</v>
      </c>
      <c r="P49">
        <v>68694863.599999994</v>
      </c>
      <c r="Q49">
        <v>1498953.6</v>
      </c>
      <c r="R49">
        <v>77310329.400000006</v>
      </c>
      <c r="S49">
        <v>1830577</v>
      </c>
      <c r="T49">
        <v>7022104</v>
      </c>
      <c r="U49">
        <v>5122122.5999999996</v>
      </c>
      <c r="V49">
        <v>65373740.399999999</v>
      </c>
      <c r="W49">
        <v>1267970.2</v>
      </c>
      <c r="Y49">
        <v>10.896880092390351</v>
      </c>
      <c r="Z49">
        <v>2.3085348395747132</v>
      </c>
      <c r="AA49">
        <v>2.2928426386439238</v>
      </c>
      <c r="AB49">
        <v>26.58177718059742</v>
      </c>
      <c r="AC49">
        <v>1.522350891568931</v>
      </c>
      <c r="AD49">
        <v>39.48733670540387</v>
      </c>
      <c r="AE49">
        <v>1.8523471495485859</v>
      </c>
      <c r="AF49">
        <v>4.0324952187831524</v>
      </c>
      <c r="AG49">
        <v>3.3131126965512521</v>
      </c>
      <c r="AH49">
        <v>19.25893983038841</v>
      </c>
      <c r="AI49">
        <v>2.9778127319877972</v>
      </c>
      <c r="AK49">
        <v>10.896880092390351</v>
      </c>
      <c r="AL49">
        <v>0.90297514458652584</v>
      </c>
      <c r="AM49">
        <v>0.88703747440595182</v>
      </c>
      <c r="AN49">
        <v>26.58177718059742</v>
      </c>
      <c r="AO49">
        <v>0.61778476518229586</v>
      </c>
      <c r="AP49">
        <v>39.48733670540387</v>
      </c>
      <c r="AQ49">
        <v>0.74019730521831661</v>
      </c>
      <c r="AR49">
        <v>2.026311669009738</v>
      </c>
      <c r="AS49">
        <v>0.56236638815607876</v>
      </c>
      <c r="AT49">
        <v>19.25893983038841</v>
      </c>
      <c r="AU49">
        <v>1.6619294386240651</v>
      </c>
      <c r="AW49">
        <v>0.31104714698158198</v>
      </c>
      <c r="AY49">
        <f t="shared" si="3"/>
        <v>1.5</v>
      </c>
      <c r="AZ49">
        <f t="shared" si="1"/>
        <v>1.5</v>
      </c>
      <c r="BA49" t="str">
        <f t="shared" si="1"/>
        <v/>
      </c>
      <c r="BB49">
        <f t="shared" si="1"/>
        <v>1.5</v>
      </c>
    </row>
    <row r="50" spans="1:54" x14ac:dyDescent="0.3">
      <c r="A50">
        <v>3</v>
      </c>
      <c r="B50" t="s">
        <v>121</v>
      </c>
      <c r="C50" t="s">
        <v>114</v>
      </c>
      <c r="D50" t="s">
        <v>15</v>
      </c>
      <c r="F50" s="2">
        <f t="shared" si="5"/>
        <v>0</v>
      </c>
      <c r="G50" s="2">
        <f t="shared" si="5"/>
        <v>1</v>
      </c>
      <c r="H50" s="4">
        <f t="shared" si="5"/>
        <v>0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0</v>
      </c>
      <c r="M50">
        <v>16165831.800000001</v>
      </c>
      <c r="N50">
        <v>2976245.4</v>
      </c>
      <c r="O50">
        <v>2970315.6</v>
      </c>
      <c r="P50">
        <v>70175281</v>
      </c>
      <c r="Q50">
        <v>1743176.2</v>
      </c>
      <c r="R50">
        <v>82753004.799999997</v>
      </c>
      <c r="S50">
        <v>1789258.8</v>
      </c>
      <c r="T50">
        <v>7020468.4000000004</v>
      </c>
      <c r="U50">
        <v>5118076.4000000004</v>
      </c>
      <c r="V50">
        <v>67508266.200000003</v>
      </c>
      <c r="W50">
        <v>1456079</v>
      </c>
      <c r="Y50">
        <v>11.15081257700222</v>
      </c>
      <c r="Z50">
        <v>2.3379362690495329</v>
      </c>
      <c r="AA50">
        <v>2.3292298455955458</v>
      </c>
      <c r="AB50">
        <v>53.354514480993387</v>
      </c>
      <c r="AC50">
        <v>1.9480722562177111</v>
      </c>
      <c r="AD50">
        <v>44.394388208608142</v>
      </c>
      <c r="AE50">
        <v>1.726958057458978</v>
      </c>
      <c r="AF50">
        <v>4.0440038674161771</v>
      </c>
      <c r="AG50">
        <v>3.3228114411467691</v>
      </c>
      <c r="AH50">
        <v>25.13823713320307</v>
      </c>
      <c r="AI50">
        <v>3.115988283581101</v>
      </c>
      <c r="AK50">
        <v>11.15081257700222</v>
      </c>
      <c r="AL50">
        <v>0.91508607942378151</v>
      </c>
      <c r="AM50">
        <v>0.89831871623173354</v>
      </c>
      <c r="AN50">
        <v>53.354514480993387</v>
      </c>
      <c r="AO50">
        <v>0.97635416039847767</v>
      </c>
      <c r="AP50">
        <v>44.394388208608142</v>
      </c>
      <c r="AQ50">
        <v>0.72826458880444989</v>
      </c>
      <c r="AR50">
        <v>2.0353625414194538</v>
      </c>
      <c r="AS50">
        <v>0.56414392594015228</v>
      </c>
      <c r="AT50">
        <v>25.13823713320307</v>
      </c>
      <c r="AU50">
        <v>1.7223471642239021</v>
      </c>
      <c r="AW50">
        <v>0.31205328839132562</v>
      </c>
      <c r="AY50">
        <f t="shared" si="3"/>
        <v>0.5</v>
      </c>
      <c r="AZ50" t="str">
        <f t="shared" si="1"/>
        <v/>
      </c>
      <c r="BA50" t="str">
        <f t="shared" si="1"/>
        <v/>
      </c>
      <c r="BB50">
        <f t="shared" si="1"/>
        <v>0.5</v>
      </c>
    </row>
    <row r="51" spans="1:54" x14ac:dyDescent="0.3">
      <c r="A51">
        <v>3</v>
      </c>
      <c r="B51" t="s">
        <v>122</v>
      </c>
      <c r="C51" t="s">
        <v>123</v>
      </c>
      <c r="D51" t="s">
        <v>15</v>
      </c>
      <c r="F51" s="2">
        <f t="shared" ref="F51:L66" si="6">F697</f>
        <v>0</v>
      </c>
      <c r="G51" s="2">
        <f t="shared" si="6"/>
        <v>0</v>
      </c>
      <c r="H51" s="4">
        <f t="shared" si="6"/>
        <v>0</v>
      </c>
      <c r="I51">
        <f t="shared" si="6"/>
        <v>1</v>
      </c>
      <c r="J51">
        <f t="shared" si="6"/>
        <v>0</v>
      </c>
      <c r="K51">
        <f t="shared" si="6"/>
        <v>3</v>
      </c>
      <c r="L51">
        <f t="shared" si="6"/>
        <v>0</v>
      </c>
      <c r="M51">
        <v>18052569.600000001</v>
      </c>
      <c r="N51">
        <v>3141644</v>
      </c>
      <c r="O51">
        <v>3141243.4</v>
      </c>
      <c r="P51">
        <v>72311227.599999994</v>
      </c>
      <c r="Q51">
        <v>1589853.6</v>
      </c>
      <c r="R51">
        <v>83478477.599999994</v>
      </c>
      <c r="S51">
        <v>1845855.4</v>
      </c>
      <c r="T51">
        <v>7025333.4000000004</v>
      </c>
      <c r="U51">
        <v>5116624.4000000004</v>
      </c>
      <c r="V51">
        <v>69230914.799999997</v>
      </c>
      <c r="W51">
        <v>1410459.4</v>
      </c>
      <c r="Y51">
        <v>12.179432842996899</v>
      </c>
      <c r="Z51">
        <v>2.4315343737485819</v>
      </c>
      <c r="AA51">
        <v>2.4272865279926918</v>
      </c>
      <c r="AB51">
        <v>50.408385128597729</v>
      </c>
      <c r="AC51">
        <v>1.868560732802143</v>
      </c>
      <c r="AD51">
        <v>46.313796503597402</v>
      </c>
      <c r="AE51">
        <v>1.806239461631048</v>
      </c>
      <c r="AF51">
        <v>4.0567971930140629</v>
      </c>
      <c r="AG51">
        <v>3.3167550482205121</v>
      </c>
      <c r="AH51">
        <v>25.25920473041479</v>
      </c>
      <c r="AI51">
        <v>3.145584889431484</v>
      </c>
      <c r="AK51">
        <v>12.179432842996899</v>
      </c>
      <c r="AL51">
        <v>0.93818531620781864</v>
      </c>
      <c r="AM51">
        <v>0.92975537921302021</v>
      </c>
      <c r="AN51">
        <v>50.408385128597729</v>
      </c>
      <c r="AO51">
        <v>0.91979797639651228</v>
      </c>
      <c r="AP51">
        <v>46.313796503597402</v>
      </c>
      <c r="AQ51">
        <v>0.75431266261730345</v>
      </c>
      <c r="AR51">
        <v>2.0445574962184758</v>
      </c>
      <c r="AS51">
        <v>0.566202217375394</v>
      </c>
      <c r="AT51">
        <v>25.25920473041479</v>
      </c>
      <c r="AU51">
        <v>1.752360562398098</v>
      </c>
      <c r="AW51">
        <v>0.31594698420958589</v>
      </c>
      <c r="AY51">
        <f t="shared" si="3"/>
        <v>0</v>
      </c>
      <c r="AZ51" t="str">
        <f t="shared" si="1"/>
        <v/>
      </c>
      <c r="BA51">
        <f t="shared" si="1"/>
        <v>0</v>
      </c>
      <c r="BB51" t="str">
        <f t="shared" si="1"/>
        <v/>
      </c>
    </row>
    <row r="52" spans="1:54" x14ac:dyDescent="0.3">
      <c r="A52">
        <v>3</v>
      </c>
      <c r="B52" t="s">
        <v>124</v>
      </c>
      <c r="C52" t="s">
        <v>123</v>
      </c>
      <c r="D52" t="s">
        <v>15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17982606.199999999</v>
      </c>
      <c r="N52">
        <v>2969514</v>
      </c>
      <c r="O52">
        <v>2963272.4</v>
      </c>
      <c r="P52">
        <v>72290236.200000003</v>
      </c>
      <c r="Q52">
        <v>1726364.2</v>
      </c>
      <c r="R52">
        <v>82975801.200000003</v>
      </c>
      <c r="S52">
        <v>1863090.4</v>
      </c>
      <c r="T52">
        <v>7027277</v>
      </c>
      <c r="U52">
        <v>5135157.4000000004</v>
      </c>
      <c r="V52">
        <v>69001816.400000006</v>
      </c>
      <c r="W52">
        <v>1508097.8</v>
      </c>
      <c r="Y52">
        <v>12.036679560795889</v>
      </c>
      <c r="Z52">
        <v>2.365309531928506</v>
      </c>
      <c r="AA52">
        <v>2.3347314706188631</v>
      </c>
      <c r="AB52">
        <v>28.412709832802651</v>
      </c>
      <c r="AC52">
        <v>1.5900856754218691</v>
      </c>
      <c r="AD52">
        <v>43.149968717992309</v>
      </c>
      <c r="AE52">
        <v>1.8926909017842259</v>
      </c>
      <c r="AF52">
        <v>4.0703015992185101</v>
      </c>
      <c r="AG52">
        <v>3.3462397827766841</v>
      </c>
      <c r="AH52">
        <v>19.522593020193749</v>
      </c>
      <c r="AI52">
        <v>3.09735500466777</v>
      </c>
      <c r="AK52">
        <v>12.036679560795889</v>
      </c>
      <c r="AL52">
        <v>0.91655632299371059</v>
      </c>
      <c r="AM52">
        <v>0.89417067877948286</v>
      </c>
      <c r="AN52">
        <v>28.412709832802651</v>
      </c>
      <c r="AO52">
        <v>0.71176820981199851</v>
      </c>
      <c r="AP52">
        <v>43.149968717992309</v>
      </c>
      <c r="AQ52">
        <v>0.82174983059521767</v>
      </c>
      <c r="AR52">
        <v>2.0453671656316148</v>
      </c>
      <c r="AS52">
        <v>0.56490410257829349</v>
      </c>
      <c r="AT52">
        <v>19.522593020193749</v>
      </c>
      <c r="AU52">
        <v>1.7149925552075731</v>
      </c>
      <c r="AW52">
        <v>0.31424568539950998</v>
      </c>
      <c r="AY52">
        <f t="shared" si="3"/>
        <v>0</v>
      </c>
      <c r="AZ52" t="str">
        <f t="shared" si="1"/>
        <v/>
      </c>
      <c r="BA52">
        <f t="shared" si="1"/>
        <v>0</v>
      </c>
      <c r="BB52" t="str">
        <f t="shared" si="1"/>
        <v/>
      </c>
    </row>
    <row r="53" spans="1:54" x14ac:dyDescent="0.3">
      <c r="A53">
        <v>3</v>
      </c>
      <c r="B53" t="s">
        <v>125</v>
      </c>
      <c r="C53" t="s">
        <v>123</v>
      </c>
      <c r="D53" t="s">
        <v>15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1</v>
      </c>
      <c r="J53">
        <f t="shared" si="6"/>
        <v>0</v>
      </c>
      <c r="K53">
        <f t="shared" si="6"/>
        <v>3</v>
      </c>
      <c r="L53">
        <f t="shared" si="6"/>
        <v>3</v>
      </c>
      <c r="M53">
        <v>200060.4</v>
      </c>
      <c r="N53">
        <v>8539019.1999999993</v>
      </c>
      <c r="O53">
        <v>8540784</v>
      </c>
      <c r="P53">
        <v>200000.2</v>
      </c>
      <c r="Q53">
        <v>15574614.4</v>
      </c>
      <c r="R53">
        <v>3.4</v>
      </c>
      <c r="S53">
        <v>9133539.4000000004</v>
      </c>
      <c r="T53">
        <v>3369400.2</v>
      </c>
      <c r="U53">
        <v>3724242.8</v>
      </c>
      <c r="V53">
        <v>287</v>
      </c>
      <c r="W53">
        <v>22501780</v>
      </c>
      <c r="Y53">
        <v>0.31642662140075117</v>
      </c>
      <c r="Z53">
        <v>7.1685810959315859</v>
      </c>
      <c r="AA53">
        <v>7.1851851705578156</v>
      </c>
      <c r="AB53">
        <v>0.61416925859521143</v>
      </c>
      <c r="AC53">
        <v>19.535138279182139</v>
      </c>
      <c r="AD53">
        <v>9.2254628788214152E-2</v>
      </c>
      <c r="AE53">
        <v>7.3039774494362062</v>
      </c>
      <c r="AF53">
        <v>1.2986433247919189</v>
      </c>
      <c r="AG53">
        <v>2.380828963697422</v>
      </c>
      <c r="AH53">
        <v>7.2449652012437204E-3</v>
      </c>
      <c r="AI53">
        <v>26.349465090746531</v>
      </c>
      <c r="AK53">
        <v>0.31642662140075117</v>
      </c>
      <c r="AL53">
        <v>1.729318665189203</v>
      </c>
      <c r="AM53">
        <v>1.7125041649909689</v>
      </c>
      <c r="AN53">
        <v>0.61416925859521143</v>
      </c>
      <c r="AO53">
        <v>5.0900587295938751</v>
      </c>
      <c r="AP53">
        <v>9.2254628788214152E-2</v>
      </c>
      <c r="AQ53">
        <v>1.797864644625224</v>
      </c>
      <c r="AR53">
        <v>0.6564243668224663</v>
      </c>
      <c r="AS53">
        <v>0.58884928103070711</v>
      </c>
      <c r="AT53">
        <v>7.2449652012437204E-3</v>
      </c>
      <c r="AU53">
        <v>18.838299349974839</v>
      </c>
      <c r="AW53">
        <v>0.31352299540303641</v>
      </c>
      <c r="AY53">
        <f t="shared" si="3"/>
        <v>-1</v>
      </c>
      <c r="AZ53">
        <f t="shared" si="1"/>
        <v>-1</v>
      </c>
      <c r="BA53">
        <f t="shared" si="1"/>
        <v>-1</v>
      </c>
      <c r="BB53" t="str">
        <f t="shared" si="1"/>
        <v/>
      </c>
    </row>
    <row r="54" spans="1:54" x14ac:dyDescent="0.3">
      <c r="A54">
        <v>3</v>
      </c>
      <c r="B54" t="s">
        <v>126</v>
      </c>
      <c r="C54" t="s">
        <v>123</v>
      </c>
      <c r="D54" t="s">
        <v>15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0</v>
      </c>
      <c r="J54">
        <f t="shared" si="6"/>
        <v>1</v>
      </c>
      <c r="K54">
        <f t="shared" si="6"/>
        <v>3</v>
      </c>
      <c r="L54">
        <f t="shared" si="6"/>
        <v>0</v>
      </c>
      <c r="M54">
        <v>6205822</v>
      </c>
      <c r="N54">
        <v>831542.2</v>
      </c>
      <c r="O54">
        <v>828672.2</v>
      </c>
      <c r="P54">
        <v>27026234.800000001</v>
      </c>
      <c r="Q54">
        <v>557237.80000000005</v>
      </c>
      <c r="R54">
        <v>27346416.800000001</v>
      </c>
      <c r="S54">
        <v>266482.59999999998</v>
      </c>
      <c r="T54">
        <v>3388908.2</v>
      </c>
      <c r="U54">
        <v>3287693</v>
      </c>
      <c r="V54">
        <v>28157676.800000001</v>
      </c>
      <c r="W54">
        <v>599180.6</v>
      </c>
      <c r="Y54">
        <v>5.449867329583503</v>
      </c>
      <c r="Z54">
        <v>1.110734838433564</v>
      </c>
      <c r="AA54">
        <v>1.095146527991165</v>
      </c>
      <c r="AB54">
        <v>29.228788312000692</v>
      </c>
      <c r="AC54">
        <v>1.1267920648271681</v>
      </c>
      <c r="AD54">
        <v>19.903227378416339</v>
      </c>
      <c r="AE54">
        <v>0.69758239818038414</v>
      </c>
      <c r="AF54">
        <v>1.316154993360396</v>
      </c>
      <c r="AG54">
        <v>2.0759792905882928</v>
      </c>
      <c r="AH54">
        <v>12.66251800219761</v>
      </c>
      <c r="AI54">
        <v>1.784270713559817</v>
      </c>
      <c r="AK54">
        <v>5.449867329583503</v>
      </c>
      <c r="AL54">
        <v>0.48313577463850382</v>
      </c>
      <c r="AM54">
        <v>0.47871574999298899</v>
      </c>
      <c r="AN54">
        <v>29.228788312000692</v>
      </c>
      <c r="AO54">
        <v>0.57867673479486259</v>
      </c>
      <c r="AP54">
        <v>19.903227378416339</v>
      </c>
      <c r="AQ54">
        <v>0.45018204099033032</v>
      </c>
      <c r="AR54">
        <v>0.66327281956328077</v>
      </c>
      <c r="AS54">
        <v>0.47684221836971119</v>
      </c>
      <c r="AT54">
        <v>12.66251800219761</v>
      </c>
      <c r="AU54">
        <v>0.7952375609776936</v>
      </c>
      <c r="AW54">
        <v>0.29889928941847749</v>
      </c>
      <c r="AY54">
        <f t="shared" si="3"/>
        <v>1</v>
      </c>
      <c r="AZ54" t="str">
        <f t="shared" si="1"/>
        <v/>
      </c>
      <c r="BA54" t="str">
        <f t="shared" si="1"/>
        <v/>
      </c>
      <c r="BB54">
        <f t="shared" si="1"/>
        <v>1</v>
      </c>
    </row>
    <row r="55" spans="1:54" x14ac:dyDescent="0.3">
      <c r="A55">
        <v>3</v>
      </c>
      <c r="B55" t="s">
        <v>127</v>
      </c>
      <c r="C55" t="s">
        <v>123</v>
      </c>
      <c r="D55" t="s">
        <v>15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0</v>
      </c>
      <c r="J55">
        <f t="shared" si="6"/>
        <v>1</v>
      </c>
      <c r="K55">
        <f t="shared" si="6"/>
        <v>3</v>
      </c>
      <c r="L55">
        <f t="shared" si="6"/>
        <v>0</v>
      </c>
      <c r="M55">
        <v>5432998</v>
      </c>
      <c r="N55">
        <v>846741</v>
      </c>
      <c r="O55">
        <v>847328.6</v>
      </c>
      <c r="P55">
        <v>28997134</v>
      </c>
      <c r="Q55">
        <v>615730.19999999995</v>
      </c>
      <c r="R55">
        <v>27655062</v>
      </c>
      <c r="S55">
        <v>276876.40000000002</v>
      </c>
      <c r="T55">
        <v>3385184</v>
      </c>
      <c r="U55">
        <v>3288037.2</v>
      </c>
      <c r="V55">
        <v>30140612.399999999</v>
      </c>
      <c r="W55">
        <v>677981.6</v>
      </c>
      <c r="Y55">
        <v>4.9152864739880897</v>
      </c>
      <c r="Z55">
        <v>1.1362548347911801</v>
      </c>
      <c r="AA55">
        <v>1.1127403787104411</v>
      </c>
      <c r="AB55">
        <v>29.969415800407301</v>
      </c>
      <c r="AC55">
        <v>1.1880383642041119</v>
      </c>
      <c r="AD55">
        <v>19.901841346418951</v>
      </c>
      <c r="AE55">
        <v>0.69975563921034334</v>
      </c>
      <c r="AF55">
        <v>1.2896907093818299</v>
      </c>
      <c r="AG55">
        <v>2.06960169528611</v>
      </c>
      <c r="AH55">
        <v>13.023475514189339</v>
      </c>
      <c r="AI55">
        <v>1.8588174800621351</v>
      </c>
      <c r="AK55">
        <v>4.9152864739880897</v>
      </c>
      <c r="AL55">
        <v>0.51402748018736022</v>
      </c>
      <c r="AM55">
        <v>0.49481574819656088</v>
      </c>
      <c r="AN55">
        <v>29.969415800407301</v>
      </c>
      <c r="AO55">
        <v>0.63622951741563161</v>
      </c>
      <c r="AP55">
        <v>19.901841346418951</v>
      </c>
      <c r="AQ55">
        <v>0.45089505922514939</v>
      </c>
      <c r="AR55">
        <v>0.65087757000001145</v>
      </c>
      <c r="AS55">
        <v>0.48103846181184051</v>
      </c>
      <c r="AT55">
        <v>13.023475514189339</v>
      </c>
      <c r="AU55">
        <v>0.82927272102097049</v>
      </c>
      <c r="AW55">
        <v>0.32023889819392931</v>
      </c>
      <c r="AY55">
        <f t="shared" si="3"/>
        <v>1</v>
      </c>
      <c r="AZ55" t="str">
        <f t="shared" si="1"/>
        <v/>
      </c>
      <c r="BA55" t="str">
        <f t="shared" si="1"/>
        <v/>
      </c>
      <c r="BB55">
        <f t="shared" si="1"/>
        <v>1</v>
      </c>
    </row>
    <row r="56" spans="1:54" x14ac:dyDescent="0.3">
      <c r="A56">
        <v>3</v>
      </c>
      <c r="B56" t="s">
        <v>128</v>
      </c>
      <c r="C56" t="s">
        <v>123</v>
      </c>
      <c r="D56" t="s">
        <v>15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1</v>
      </c>
      <c r="J56">
        <f t="shared" si="6"/>
        <v>0</v>
      </c>
      <c r="K56">
        <f t="shared" si="6"/>
        <v>3</v>
      </c>
      <c r="L56">
        <f t="shared" si="6"/>
        <v>3</v>
      </c>
      <c r="M56">
        <v>200058.6</v>
      </c>
      <c r="N56">
        <v>8705901.4000000004</v>
      </c>
      <c r="O56">
        <v>8708146.5999999996</v>
      </c>
      <c r="P56">
        <v>199999</v>
      </c>
      <c r="Q56">
        <v>15846642.800000001</v>
      </c>
      <c r="R56">
        <v>1.8</v>
      </c>
      <c r="S56">
        <v>9286908.4000000004</v>
      </c>
      <c r="T56">
        <v>3368723.8</v>
      </c>
      <c r="U56">
        <v>3737101</v>
      </c>
      <c r="V56">
        <v>255.4</v>
      </c>
      <c r="W56">
        <v>22718635</v>
      </c>
      <c r="Y56">
        <v>0.31190424602245909</v>
      </c>
      <c r="Z56">
        <v>7.2960362815298136</v>
      </c>
      <c r="AA56">
        <v>7.2205251874634993</v>
      </c>
      <c r="AB56">
        <v>0.52842684561037456</v>
      </c>
      <c r="AC56">
        <v>19.130667741002981</v>
      </c>
      <c r="AD56">
        <v>9.0808683005161539E-2</v>
      </c>
      <c r="AE56">
        <v>7.3687454122351479</v>
      </c>
      <c r="AF56">
        <v>1.2943405116209761</v>
      </c>
      <c r="AG56">
        <v>2.380371984536759</v>
      </c>
      <c r="AH56">
        <v>5.3815057966857599E-3</v>
      </c>
      <c r="AI56">
        <v>26.02757119539892</v>
      </c>
      <c r="AK56">
        <v>0.31190424602245909</v>
      </c>
      <c r="AL56">
        <v>1.729790784604847</v>
      </c>
      <c r="AM56">
        <v>1.7137614745995959</v>
      </c>
      <c r="AN56">
        <v>0.52842684561037456</v>
      </c>
      <c r="AO56">
        <v>5.0621723938034844</v>
      </c>
      <c r="AP56">
        <v>9.0808683005161539E-2</v>
      </c>
      <c r="AQ56">
        <v>1.831759851402603</v>
      </c>
      <c r="AR56">
        <v>0.65135825661709534</v>
      </c>
      <c r="AS56">
        <v>0.59117778039071711</v>
      </c>
      <c r="AT56">
        <v>5.3815057966857599E-3</v>
      </c>
      <c r="AU56">
        <v>18.42088377799373</v>
      </c>
      <c r="AW56">
        <v>0.32606644778279581</v>
      </c>
      <c r="AY56">
        <f t="shared" si="3"/>
        <v>-1</v>
      </c>
      <c r="AZ56">
        <f t="shared" si="1"/>
        <v>-1</v>
      </c>
      <c r="BA56">
        <f t="shared" si="1"/>
        <v>-1</v>
      </c>
      <c r="BB56" t="str">
        <f t="shared" si="1"/>
        <v/>
      </c>
    </row>
    <row r="57" spans="1:54" x14ac:dyDescent="0.3">
      <c r="A57">
        <v>3</v>
      </c>
      <c r="B57" t="s">
        <v>129</v>
      </c>
      <c r="C57" t="s">
        <v>123</v>
      </c>
      <c r="D57" t="s">
        <v>15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15727331.199999999</v>
      </c>
      <c r="N57">
        <v>2908400.6</v>
      </c>
      <c r="O57">
        <v>2897929.6</v>
      </c>
      <c r="P57">
        <v>68694863.599999994</v>
      </c>
      <c r="Q57">
        <v>1498953.6</v>
      </c>
      <c r="R57">
        <v>77310329.400000006</v>
      </c>
      <c r="S57">
        <v>1830577</v>
      </c>
      <c r="T57">
        <v>7022104</v>
      </c>
      <c r="U57">
        <v>5122122.5999999996</v>
      </c>
      <c r="V57">
        <v>65373740.399999999</v>
      </c>
      <c r="W57">
        <v>1267970.2</v>
      </c>
      <c r="Y57">
        <v>10.92454978980822</v>
      </c>
      <c r="Z57">
        <v>2.34013095520204</v>
      </c>
      <c r="AA57">
        <v>2.3206636526156221</v>
      </c>
      <c r="AB57">
        <v>24.621115829999329</v>
      </c>
      <c r="AC57">
        <v>1.4778260852035601</v>
      </c>
      <c r="AD57">
        <v>39.046350092801731</v>
      </c>
      <c r="AE57">
        <v>1.858904282399453</v>
      </c>
      <c r="AF57">
        <v>4.0576843630056816</v>
      </c>
      <c r="AG57">
        <v>3.3338505119434561</v>
      </c>
      <c r="AH57">
        <v>19.244655031594451</v>
      </c>
      <c r="AI57">
        <v>2.977969241014216</v>
      </c>
      <c r="AK57">
        <v>10.92454978980822</v>
      </c>
      <c r="AL57">
        <v>0.90719813299365337</v>
      </c>
      <c r="AM57">
        <v>0.89368022660491986</v>
      </c>
      <c r="AN57">
        <v>24.621115829999329</v>
      </c>
      <c r="AO57">
        <v>0.60970178939169273</v>
      </c>
      <c r="AP57">
        <v>39.046350092801731</v>
      </c>
      <c r="AQ57">
        <v>0.74128327280050144</v>
      </c>
      <c r="AR57">
        <v>2.0416857955977319</v>
      </c>
      <c r="AS57">
        <v>0.56541028318461029</v>
      </c>
      <c r="AT57">
        <v>19.244655031594451</v>
      </c>
      <c r="AU57">
        <v>1.6604242334025909</v>
      </c>
      <c r="AW57">
        <v>0.30772615359164768</v>
      </c>
      <c r="AY57">
        <f t="shared" si="3"/>
        <v>0</v>
      </c>
      <c r="AZ57" t="str">
        <f t="shared" si="1"/>
        <v/>
      </c>
      <c r="BA57">
        <f t="shared" si="1"/>
        <v>0</v>
      </c>
      <c r="BB57" t="str">
        <f t="shared" si="1"/>
        <v/>
      </c>
    </row>
    <row r="58" spans="1:54" x14ac:dyDescent="0.3">
      <c r="A58">
        <v>3</v>
      </c>
      <c r="B58" t="s">
        <v>130</v>
      </c>
      <c r="C58" t="s">
        <v>123</v>
      </c>
      <c r="D58" t="s">
        <v>15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1</v>
      </c>
      <c r="J58">
        <f t="shared" si="6"/>
        <v>0</v>
      </c>
      <c r="K58">
        <f t="shared" si="6"/>
        <v>3</v>
      </c>
      <c r="L58">
        <f t="shared" si="6"/>
        <v>0</v>
      </c>
      <c r="M58">
        <v>16165831.800000001</v>
      </c>
      <c r="N58">
        <v>2976245.4</v>
      </c>
      <c r="O58">
        <v>2970315.6</v>
      </c>
      <c r="P58">
        <v>70175281</v>
      </c>
      <c r="Q58">
        <v>1743176.2</v>
      </c>
      <c r="R58">
        <v>82753004.799999997</v>
      </c>
      <c r="S58">
        <v>1789258.8</v>
      </c>
      <c r="T58">
        <v>7020468.4000000004</v>
      </c>
      <c r="U58">
        <v>5118076.4000000004</v>
      </c>
      <c r="V58">
        <v>67508266.200000003</v>
      </c>
      <c r="W58">
        <v>1456079</v>
      </c>
      <c r="Y58">
        <v>11.26602350359317</v>
      </c>
      <c r="Z58">
        <v>2.373780308151618</v>
      </c>
      <c r="AA58">
        <v>2.367395887011662</v>
      </c>
      <c r="AB58">
        <v>47.018130327999828</v>
      </c>
      <c r="AC58">
        <v>1.827982347417856</v>
      </c>
      <c r="AD58">
        <v>44.535849365417377</v>
      </c>
      <c r="AE58">
        <v>1.7451669941889121</v>
      </c>
      <c r="AF58">
        <v>4.0815067478222771</v>
      </c>
      <c r="AG58">
        <v>3.345551730447915</v>
      </c>
      <c r="AH58">
        <v>25.084206694597381</v>
      </c>
      <c r="AI58">
        <v>3.1256444543949331</v>
      </c>
      <c r="AK58">
        <v>11.26602350359317</v>
      </c>
      <c r="AL58">
        <v>0.92151595719624313</v>
      </c>
      <c r="AM58">
        <v>0.91212922362610693</v>
      </c>
      <c r="AN58">
        <v>47.018130327999828</v>
      </c>
      <c r="AO58">
        <v>0.91752804900170304</v>
      </c>
      <c r="AP58">
        <v>44.535849365417377</v>
      </c>
      <c r="AQ58">
        <v>0.73299913100199776</v>
      </c>
      <c r="AR58">
        <v>2.052584605617449</v>
      </c>
      <c r="AS58">
        <v>0.56678449165774514</v>
      </c>
      <c r="AT58">
        <v>25.084206694597381</v>
      </c>
      <c r="AU58">
        <v>1.743123351200484</v>
      </c>
      <c r="AW58">
        <v>0.31223248098976908</v>
      </c>
      <c r="AY58">
        <f t="shared" si="3"/>
        <v>0</v>
      </c>
      <c r="AZ58" t="str">
        <f t="shared" si="1"/>
        <v/>
      </c>
      <c r="BA58">
        <f t="shared" si="1"/>
        <v>0</v>
      </c>
      <c r="BB58" t="str">
        <f t="shared" si="1"/>
        <v/>
      </c>
    </row>
    <row r="59" spans="1:54" x14ac:dyDescent="0.3">
      <c r="A59">
        <v>3</v>
      </c>
      <c r="B59" t="s">
        <v>131</v>
      </c>
      <c r="C59" t="s">
        <v>132</v>
      </c>
      <c r="D59" t="s">
        <v>15</v>
      </c>
      <c r="F59" s="2">
        <f t="shared" si="6"/>
        <v>0</v>
      </c>
      <c r="G59" s="2">
        <f t="shared" si="6"/>
        <v>0</v>
      </c>
      <c r="H59" s="4">
        <f t="shared" si="6"/>
        <v>0</v>
      </c>
      <c r="I59">
        <f t="shared" si="6"/>
        <v>1</v>
      </c>
      <c r="J59">
        <f t="shared" si="6"/>
        <v>0</v>
      </c>
      <c r="K59">
        <f t="shared" si="6"/>
        <v>3</v>
      </c>
      <c r="L59">
        <f t="shared" si="6"/>
        <v>0</v>
      </c>
      <c r="M59">
        <v>18052569.600000001</v>
      </c>
      <c r="N59">
        <v>3141644</v>
      </c>
      <c r="O59">
        <v>3141243.4</v>
      </c>
      <c r="P59">
        <v>72311227.599999994</v>
      </c>
      <c r="Q59">
        <v>1589853.6</v>
      </c>
      <c r="R59">
        <v>83478477.599999994</v>
      </c>
      <c r="S59">
        <v>1845855.4</v>
      </c>
      <c r="T59">
        <v>7025333.4000000004</v>
      </c>
      <c r="U59">
        <v>5116624.4000000004</v>
      </c>
      <c r="V59">
        <v>69230914.799999997</v>
      </c>
      <c r="W59">
        <v>1410459.4</v>
      </c>
      <c r="Y59">
        <v>12.287835846398959</v>
      </c>
      <c r="Z59">
        <v>2.4782030796166512</v>
      </c>
      <c r="AA59">
        <v>2.456023817800451</v>
      </c>
      <c r="AB59">
        <v>48.620915732800498</v>
      </c>
      <c r="AC59">
        <v>1.762327622412704</v>
      </c>
      <c r="AD59">
        <v>45.992968071205539</v>
      </c>
      <c r="AE59">
        <v>1.8287549739936371</v>
      </c>
      <c r="AF59">
        <v>4.0808951032231562</v>
      </c>
      <c r="AG59">
        <v>3.3458649356500252</v>
      </c>
      <c r="AH59">
        <v>25.091253655008039</v>
      </c>
      <c r="AI59">
        <v>3.1918162880116139</v>
      </c>
      <c r="AK59">
        <v>12.287835846398959</v>
      </c>
      <c r="AL59">
        <v>0.94068272021831945</v>
      </c>
      <c r="AM59">
        <v>0.93322466640966018</v>
      </c>
      <c r="AN59">
        <v>48.620915732800498</v>
      </c>
      <c r="AO59">
        <v>0.84547844141488893</v>
      </c>
      <c r="AP59">
        <v>45.992968071205539</v>
      </c>
      <c r="AQ59">
        <v>0.76220086799003184</v>
      </c>
      <c r="AR59">
        <v>2.053762451000511</v>
      </c>
      <c r="AS59">
        <v>0.56634597775992002</v>
      </c>
      <c r="AT59">
        <v>25.091253655008039</v>
      </c>
      <c r="AU59">
        <v>1.793988367228303</v>
      </c>
      <c r="AW59">
        <v>0.30493907880736509</v>
      </c>
      <c r="AY59">
        <f t="shared" si="3"/>
        <v>0</v>
      </c>
      <c r="AZ59" t="str">
        <f t="shared" si="1"/>
        <v/>
      </c>
      <c r="BA59">
        <f t="shared" si="1"/>
        <v>0</v>
      </c>
      <c r="BB59" t="str">
        <f t="shared" si="1"/>
        <v/>
      </c>
    </row>
    <row r="60" spans="1:54" x14ac:dyDescent="0.3">
      <c r="A60">
        <v>3</v>
      </c>
      <c r="B60" t="s">
        <v>133</v>
      </c>
      <c r="C60" t="s">
        <v>132</v>
      </c>
      <c r="D60" t="s">
        <v>15</v>
      </c>
      <c r="F60" s="2">
        <f t="shared" si="6"/>
        <v>0</v>
      </c>
      <c r="G60" s="2">
        <f t="shared" si="6"/>
        <v>1</v>
      </c>
      <c r="H60" s="4">
        <f t="shared" si="6"/>
        <v>0</v>
      </c>
      <c r="I60">
        <f t="shared" si="6"/>
        <v>1</v>
      </c>
      <c r="J60">
        <f t="shared" si="6"/>
        <v>0</v>
      </c>
      <c r="K60">
        <f t="shared" si="6"/>
        <v>3</v>
      </c>
      <c r="L60">
        <f t="shared" si="6"/>
        <v>0</v>
      </c>
      <c r="M60">
        <v>17982606.199999999</v>
      </c>
      <c r="N60">
        <v>2969514</v>
      </c>
      <c r="O60">
        <v>2963272.4</v>
      </c>
      <c r="P60">
        <v>72290236.200000003</v>
      </c>
      <c r="Q60">
        <v>1726364.2</v>
      </c>
      <c r="R60">
        <v>82975801.200000003</v>
      </c>
      <c r="S60">
        <v>1863090.4</v>
      </c>
      <c r="T60">
        <v>7027277</v>
      </c>
      <c r="U60">
        <v>5135157.4000000004</v>
      </c>
      <c r="V60">
        <v>69001816.400000006</v>
      </c>
      <c r="W60">
        <v>1508097.8</v>
      </c>
      <c r="Y60">
        <v>12.063990892411679</v>
      </c>
      <c r="Z60">
        <v>2.3770208170288241</v>
      </c>
      <c r="AA60">
        <v>2.3649422766058712</v>
      </c>
      <c r="AB60">
        <v>24.665705740201521</v>
      </c>
      <c r="AC60">
        <v>1.5447667969972829</v>
      </c>
      <c r="AD60">
        <v>42.838502164615782</v>
      </c>
      <c r="AE60">
        <v>1.8964821888017469</v>
      </c>
      <c r="AF60">
        <v>4.0703795856214127</v>
      </c>
      <c r="AG60">
        <v>3.3459717417717911</v>
      </c>
      <c r="AH60">
        <v>19.466873322403991</v>
      </c>
      <c r="AI60">
        <v>3.155200865375809</v>
      </c>
      <c r="AK60">
        <v>12.063990892411679</v>
      </c>
      <c r="AL60">
        <v>0.9107625784003176</v>
      </c>
      <c r="AM60">
        <v>0.89933412319514905</v>
      </c>
      <c r="AN60">
        <v>24.665705740201521</v>
      </c>
      <c r="AO60">
        <v>0.7029032160004135</v>
      </c>
      <c r="AP60">
        <v>42.838502164615782</v>
      </c>
      <c r="AQ60">
        <v>0.82090555499307816</v>
      </c>
      <c r="AR60">
        <v>2.0463620776194151</v>
      </c>
      <c r="AS60">
        <v>0.564604097022675</v>
      </c>
      <c r="AT60">
        <v>19.466873322403991</v>
      </c>
      <c r="AU60">
        <v>1.7715842557838191</v>
      </c>
      <c r="AW60">
        <v>0.30666697300039231</v>
      </c>
      <c r="AY60">
        <f t="shared" si="3"/>
        <v>0</v>
      </c>
      <c r="AZ60" t="str">
        <f t="shared" si="1"/>
        <v/>
      </c>
      <c r="BA60">
        <f t="shared" si="1"/>
        <v>0</v>
      </c>
      <c r="BB60" t="str">
        <f t="shared" si="1"/>
        <v/>
      </c>
    </row>
    <row r="61" spans="1:54" x14ac:dyDescent="0.3">
      <c r="A61">
        <v>3</v>
      </c>
      <c r="B61" t="s">
        <v>134</v>
      </c>
      <c r="C61" t="s">
        <v>132</v>
      </c>
      <c r="D61" t="s">
        <v>15</v>
      </c>
      <c r="F61" s="2">
        <f t="shared" si="6"/>
        <v>0</v>
      </c>
      <c r="G61" s="2">
        <f t="shared" si="6"/>
        <v>1</v>
      </c>
      <c r="H61" s="4">
        <f t="shared" si="6"/>
        <v>0</v>
      </c>
      <c r="I61">
        <f t="shared" si="6"/>
        <v>1</v>
      </c>
      <c r="J61">
        <f t="shared" si="6"/>
        <v>0</v>
      </c>
      <c r="K61">
        <f t="shared" si="6"/>
        <v>3</v>
      </c>
      <c r="L61">
        <f t="shared" si="6"/>
        <v>0</v>
      </c>
      <c r="M61">
        <v>200060.4</v>
      </c>
      <c r="N61">
        <v>8539019.1999999993</v>
      </c>
      <c r="O61">
        <v>8540784</v>
      </c>
      <c r="P61">
        <v>200000.2</v>
      </c>
      <c r="Q61">
        <v>15574614.4</v>
      </c>
      <c r="R61">
        <v>3.4</v>
      </c>
      <c r="S61">
        <v>9133539.4000000004</v>
      </c>
      <c r="T61">
        <v>3369400.2</v>
      </c>
      <c r="U61">
        <v>3724242.8</v>
      </c>
      <c r="V61">
        <v>287</v>
      </c>
      <c r="W61">
        <v>22501780</v>
      </c>
      <c r="Y61">
        <v>0.36462793380487712</v>
      </c>
      <c r="Z61">
        <v>7.1767656123731287</v>
      </c>
      <c r="AA61">
        <v>7.1694491406087764</v>
      </c>
      <c r="AB61">
        <v>0.39418782120337709</v>
      </c>
      <c r="AC61">
        <v>17.00399768720963</v>
      </c>
      <c r="AD61">
        <v>8.8394986791536179E-2</v>
      </c>
      <c r="AE61">
        <v>7.2614102259860376</v>
      </c>
      <c r="AF61">
        <v>1.289799648383632</v>
      </c>
      <c r="AG61">
        <v>2.365590847970453</v>
      </c>
      <c r="AH61">
        <v>6.8263182067311804E-3</v>
      </c>
      <c r="AI61">
        <v>26.784060043550561</v>
      </c>
      <c r="AK61">
        <v>0.36462793380487712</v>
      </c>
      <c r="AL61">
        <v>1.707554909808096</v>
      </c>
      <c r="AM61">
        <v>1.711585775390267</v>
      </c>
      <c r="AN61">
        <v>0.39418782120337709</v>
      </c>
      <c r="AO61">
        <v>4.0955309767974537</v>
      </c>
      <c r="AP61">
        <v>8.8394986791536179E-2</v>
      </c>
      <c r="AQ61">
        <v>1.7832442648010329</v>
      </c>
      <c r="AR61">
        <v>0.65146469158353282</v>
      </c>
      <c r="AS61">
        <v>0.59365084843011573</v>
      </c>
      <c r="AT61">
        <v>6.8263182067311804E-3</v>
      </c>
      <c r="AU61">
        <v>19.220952306990512</v>
      </c>
      <c r="AW61">
        <v>0.31082527381367969</v>
      </c>
      <c r="AY61">
        <f t="shared" si="3"/>
        <v>-1</v>
      </c>
      <c r="AZ61" t="str">
        <f t="shared" si="1"/>
        <v/>
      </c>
      <c r="BA61">
        <f t="shared" si="1"/>
        <v>-1</v>
      </c>
      <c r="BB61" t="str">
        <f t="shared" si="1"/>
        <v/>
      </c>
    </row>
    <row r="62" spans="1:54" x14ac:dyDescent="0.3">
      <c r="A62">
        <v>3</v>
      </c>
      <c r="B62" t="s">
        <v>135</v>
      </c>
      <c r="C62" t="s">
        <v>132</v>
      </c>
      <c r="D62" t="s">
        <v>15</v>
      </c>
      <c r="F62" s="2">
        <f t="shared" si="6"/>
        <v>0</v>
      </c>
      <c r="G62" s="2">
        <f t="shared" si="6"/>
        <v>0</v>
      </c>
      <c r="H62" s="4">
        <f t="shared" si="6"/>
        <v>1</v>
      </c>
      <c r="I62">
        <f t="shared" si="6"/>
        <v>0</v>
      </c>
      <c r="J62">
        <f t="shared" si="6"/>
        <v>1</v>
      </c>
      <c r="K62">
        <f t="shared" si="6"/>
        <v>3</v>
      </c>
      <c r="L62">
        <f t="shared" si="6"/>
        <v>3</v>
      </c>
      <c r="M62">
        <v>6205822</v>
      </c>
      <c r="N62">
        <v>831542.2</v>
      </c>
      <c r="O62">
        <v>828672.2</v>
      </c>
      <c r="P62">
        <v>27026234.800000001</v>
      </c>
      <c r="Q62">
        <v>557237.80000000005</v>
      </c>
      <c r="R62">
        <v>27346416.800000001</v>
      </c>
      <c r="S62">
        <v>266482.59999999998</v>
      </c>
      <c r="T62">
        <v>3388908.2</v>
      </c>
      <c r="U62">
        <v>3287693</v>
      </c>
      <c r="V62">
        <v>28157676.800000001</v>
      </c>
      <c r="W62">
        <v>599180.6</v>
      </c>
      <c r="Y62">
        <v>5.4757179540116336</v>
      </c>
      <c r="Z62">
        <v>1.1352102094562719</v>
      </c>
      <c r="AA62">
        <v>1.1255412724101921</v>
      </c>
      <c r="AB62">
        <v>27.02661688340595</v>
      </c>
      <c r="AC62">
        <v>1.109521573630627</v>
      </c>
      <c r="AD62">
        <v>19.99756745720515</v>
      </c>
      <c r="AE62">
        <v>0.70809335183585065</v>
      </c>
      <c r="AF62">
        <v>1.326395601802506</v>
      </c>
      <c r="AG62">
        <v>2.0849186738487329</v>
      </c>
      <c r="AH62">
        <v>12.62499883219134</v>
      </c>
      <c r="AI62">
        <v>1.8107808386674149</v>
      </c>
      <c r="AK62">
        <v>5.4757179540116336</v>
      </c>
      <c r="AL62">
        <v>0.49564942861907191</v>
      </c>
      <c r="AM62">
        <v>0.49472366659902028</v>
      </c>
      <c r="AN62">
        <v>27.02661688340595</v>
      </c>
      <c r="AO62">
        <v>0.5666082426090725</v>
      </c>
      <c r="AP62">
        <v>19.99756745720515</v>
      </c>
      <c r="AQ62">
        <v>0.4585981974028982</v>
      </c>
      <c r="AR62">
        <v>0.66899301579687742</v>
      </c>
      <c r="AS62">
        <v>0.48753133859718217</v>
      </c>
      <c r="AT62">
        <v>12.62499883219134</v>
      </c>
      <c r="AU62">
        <v>0.80873771181795751</v>
      </c>
      <c r="AW62">
        <v>0.30894523342140018</v>
      </c>
      <c r="AY62">
        <f t="shared" si="3"/>
        <v>1</v>
      </c>
      <c r="AZ62">
        <f t="shared" si="1"/>
        <v>1</v>
      </c>
      <c r="BA62" t="str">
        <f t="shared" si="1"/>
        <v/>
      </c>
      <c r="BB62">
        <f t="shared" si="1"/>
        <v>1</v>
      </c>
    </row>
    <row r="63" spans="1:54" x14ac:dyDescent="0.3">
      <c r="A63">
        <v>3</v>
      </c>
      <c r="B63" t="s">
        <v>136</v>
      </c>
      <c r="C63" t="s">
        <v>132</v>
      </c>
      <c r="D63" t="s">
        <v>15</v>
      </c>
      <c r="F63" s="2">
        <f t="shared" si="6"/>
        <v>0</v>
      </c>
      <c r="G63" s="2">
        <f t="shared" si="6"/>
        <v>1</v>
      </c>
      <c r="H63" s="4">
        <f t="shared" si="6"/>
        <v>1</v>
      </c>
      <c r="I63">
        <f t="shared" si="6"/>
        <v>0</v>
      </c>
      <c r="J63">
        <f t="shared" si="6"/>
        <v>1</v>
      </c>
      <c r="K63">
        <f t="shared" si="6"/>
        <v>3</v>
      </c>
      <c r="L63">
        <f t="shared" si="6"/>
        <v>3</v>
      </c>
      <c r="M63">
        <v>5432998</v>
      </c>
      <c r="N63">
        <v>846741</v>
      </c>
      <c r="O63">
        <v>847328.6</v>
      </c>
      <c r="P63">
        <v>28997134</v>
      </c>
      <c r="Q63">
        <v>615730.19999999995</v>
      </c>
      <c r="R63">
        <v>27655062</v>
      </c>
      <c r="S63">
        <v>276876.40000000002</v>
      </c>
      <c r="T63">
        <v>3385184</v>
      </c>
      <c r="U63">
        <v>3288037.2</v>
      </c>
      <c r="V63">
        <v>30140612.399999999</v>
      </c>
      <c r="W63">
        <v>677981.6</v>
      </c>
      <c r="Y63">
        <v>4.9385957043967208</v>
      </c>
      <c r="Z63">
        <v>1.1342135604238139</v>
      </c>
      <c r="AA63">
        <v>1.123938559996895</v>
      </c>
      <c r="AB63">
        <v>28.71561714240233</v>
      </c>
      <c r="AC63">
        <v>1.1635010861966291</v>
      </c>
      <c r="AD63">
        <v>20.010061360802499</v>
      </c>
      <c r="AE63">
        <v>0.70622638439526786</v>
      </c>
      <c r="AF63">
        <v>1.309719355602283</v>
      </c>
      <c r="AG63">
        <v>2.0857166193542072</v>
      </c>
      <c r="AH63">
        <v>13.115896676585541</v>
      </c>
      <c r="AI63">
        <v>1.874859538825695</v>
      </c>
      <c r="AK63">
        <v>4.9385957043967208</v>
      </c>
      <c r="AL63">
        <v>0.50424087361898273</v>
      </c>
      <c r="AM63">
        <v>0.5044790079933591</v>
      </c>
      <c r="AN63">
        <v>28.71561714240233</v>
      </c>
      <c r="AO63">
        <v>0.62976931059383789</v>
      </c>
      <c r="AP63">
        <v>20.010061360802499</v>
      </c>
      <c r="AQ63">
        <v>0.45607918322784818</v>
      </c>
      <c r="AR63">
        <v>0.66227807559771468</v>
      </c>
      <c r="AS63">
        <v>0.48089312936645001</v>
      </c>
      <c r="AT63">
        <v>13.115896676585541</v>
      </c>
      <c r="AU63">
        <v>0.8336549279978499</v>
      </c>
      <c r="AW63">
        <v>0.30898892481345691</v>
      </c>
      <c r="AY63">
        <f t="shared" si="3"/>
        <v>1</v>
      </c>
      <c r="AZ63">
        <f t="shared" si="1"/>
        <v>1</v>
      </c>
      <c r="BA63" t="str">
        <f t="shared" si="1"/>
        <v/>
      </c>
      <c r="BB63">
        <f t="shared" si="1"/>
        <v>1</v>
      </c>
    </row>
    <row r="64" spans="1:54" x14ac:dyDescent="0.3">
      <c r="A64">
        <v>3</v>
      </c>
      <c r="B64" t="s">
        <v>137</v>
      </c>
      <c r="C64" t="s">
        <v>132</v>
      </c>
      <c r="D64" t="s">
        <v>15</v>
      </c>
      <c r="F64" s="2">
        <f t="shared" si="6"/>
        <v>0</v>
      </c>
      <c r="G64" s="2">
        <f t="shared" si="6"/>
        <v>0</v>
      </c>
      <c r="H64" s="4">
        <f t="shared" si="6"/>
        <v>0</v>
      </c>
      <c r="I64">
        <f t="shared" si="6"/>
        <v>1</v>
      </c>
      <c r="J64">
        <f t="shared" si="6"/>
        <v>0</v>
      </c>
      <c r="K64">
        <f t="shared" si="6"/>
        <v>3</v>
      </c>
      <c r="L64">
        <f t="shared" si="6"/>
        <v>0</v>
      </c>
      <c r="M64">
        <v>200058.6</v>
      </c>
      <c r="N64">
        <v>8705901.4000000004</v>
      </c>
      <c r="O64">
        <v>8708146.5999999996</v>
      </c>
      <c r="P64">
        <v>199999</v>
      </c>
      <c r="Q64">
        <v>15846642.800000001</v>
      </c>
      <c r="R64">
        <v>1.8</v>
      </c>
      <c r="S64">
        <v>9286908.4000000004</v>
      </c>
      <c r="T64">
        <v>3368723.8</v>
      </c>
      <c r="U64">
        <v>3737101</v>
      </c>
      <c r="V64">
        <v>255.4</v>
      </c>
      <c r="W64">
        <v>22718635</v>
      </c>
      <c r="Y64">
        <v>0.40612907441100099</v>
      </c>
      <c r="Z64">
        <v>7.1808065991732288</v>
      </c>
      <c r="AA64">
        <v>7.1374642058275644</v>
      </c>
      <c r="AB64">
        <v>0.47624055360211059</v>
      </c>
      <c r="AC64">
        <v>17.661907700618031</v>
      </c>
      <c r="AD64">
        <v>8.9556771796196671E-2</v>
      </c>
      <c r="AE64">
        <v>7.2546119718113911</v>
      </c>
      <c r="AF64">
        <v>1.2819340956397349</v>
      </c>
      <c r="AG64">
        <v>2.3801368102314879</v>
      </c>
      <c r="AH64">
        <v>6.8239693995564591E-3</v>
      </c>
      <c r="AI64">
        <v>26.1244102290133</v>
      </c>
      <c r="AK64">
        <v>0.40612907441100099</v>
      </c>
      <c r="AL64">
        <v>1.7042927758186119</v>
      </c>
      <c r="AM64">
        <v>1.6871291312039829</v>
      </c>
      <c r="AN64">
        <v>0.47624055360211059</v>
      </c>
      <c r="AO64">
        <v>4.4696978751977436</v>
      </c>
      <c r="AP64">
        <v>8.9556771796196671E-2</v>
      </c>
      <c r="AQ64">
        <v>1.813639054005034</v>
      </c>
      <c r="AR64">
        <v>0.64663543762872</v>
      </c>
      <c r="AS64">
        <v>0.5958052731817588</v>
      </c>
      <c r="AT64">
        <v>6.8239693995564591E-3</v>
      </c>
      <c r="AU64">
        <v>18.523311822977849</v>
      </c>
      <c r="AW64">
        <v>0.31937377860303973</v>
      </c>
      <c r="AY64">
        <f t="shared" si="3"/>
        <v>-1</v>
      </c>
      <c r="AZ64" t="str">
        <f t="shared" si="1"/>
        <v/>
      </c>
      <c r="BA64">
        <f t="shared" si="1"/>
        <v>-1</v>
      </c>
      <c r="BB64" t="str">
        <f t="shared" si="1"/>
        <v/>
      </c>
    </row>
    <row r="65" spans="1:54" x14ac:dyDescent="0.3">
      <c r="A65">
        <v>3</v>
      </c>
      <c r="B65" t="s">
        <v>138</v>
      </c>
      <c r="C65" t="s">
        <v>132</v>
      </c>
      <c r="D65" t="s">
        <v>15</v>
      </c>
      <c r="F65" s="2">
        <f t="shared" si="6"/>
        <v>0</v>
      </c>
      <c r="G65" s="2">
        <f t="shared" si="6"/>
        <v>0</v>
      </c>
      <c r="H65" s="4">
        <f t="shared" si="6"/>
        <v>0</v>
      </c>
      <c r="I65">
        <f t="shared" si="6"/>
        <v>1</v>
      </c>
      <c r="J65">
        <f t="shared" si="6"/>
        <v>0</v>
      </c>
      <c r="K65">
        <f t="shared" si="6"/>
        <v>3</v>
      </c>
      <c r="L65">
        <f t="shared" si="6"/>
        <v>0</v>
      </c>
      <c r="M65">
        <v>15727331.199999999</v>
      </c>
      <c r="N65">
        <v>2908400.6</v>
      </c>
      <c r="O65">
        <v>2897929.6</v>
      </c>
      <c r="P65">
        <v>68694863.599999994</v>
      </c>
      <c r="Q65">
        <v>1498953.6</v>
      </c>
      <c r="R65">
        <v>77310329.400000006</v>
      </c>
      <c r="S65">
        <v>1830577</v>
      </c>
      <c r="T65">
        <v>7022104</v>
      </c>
      <c r="U65">
        <v>5122122.5999999996</v>
      </c>
      <c r="V65">
        <v>65373740.399999999</v>
      </c>
      <c r="W65">
        <v>1267970.2</v>
      </c>
      <c r="Y65">
        <v>10.690182273590469</v>
      </c>
      <c r="Z65">
        <v>2.2988274470204488</v>
      </c>
      <c r="AA65">
        <v>2.3009664989309391</v>
      </c>
      <c r="AB65">
        <v>23.63317512700451</v>
      </c>
      <c r="AC65">
        <v>1.482007778598927</v>
      </c>
      <c r="AD65">
        <v>38.746852756000592</v>
      </c>
      <c r="AE65">
        <v>1.851789646258112</v>
      </c>
      <c r="AF65">
        <v>4.0747933453763832</v>
      </c>
      <c r="AG65">
        <v>3.3134986674180249</v>
      </c>
      <c r="AH65">
        <v>18.636360599810718</v>
      </c>
      <c r="AI65">
        <v>2.993091125728097</v>
      </c>
      <c r="AK65">
        <v>10.690182273590469</v>
      </c>
      <c r="AL65">
        <v>0.89019936739932748</v>
      </c>
      <c r="AM65">
        <v>0.89256623256951573</v>
      </c>
      <c r="AN65">
        <v>23.63317512700451</v>
      </c>
      <c r="AO65">
        <v>0.60566558658611025</v>
      </c>
      <c r="AP65">
        <v>38.746852756000592</v>
      </c>
      <c r="AQ65">
        <v>0.73782038142671813</v>
      </c>
      <c r="AR65">
        <v>2.0524197595776061</v>
      </c>
      <c r="AS65">
        <v>0.5573108685901389</v>
      </c>
      <c r="AT65">
        <v>18.636360599810718</v>
      </c>
      <c r="AU65">
        <v>1.673570635414217</v>
      </c>
      <c r="AW65">
        <v>0.30131483740406112</v>
      </c>
      <c r="AY65">
        <f t="shared" si="3"/>
        <v>0</v>
      </c>
      <c r="AZ65" t="str">
        <f t="shared" si="1"/>
        <v/>
      </c>
      <c r="BA65">
        <f t="shared" si="1"/>
        <v>0</v>
      </c>
      <c r="BB65" t="str">
        <f t="shared" si="1"/>
        <v/>
      </c>
    </row>
    <row r="66" spans="1:54" x14ac:dyDescent="0.3">
      <c r="A66">
        <v>3</v>
      </c>
      <c r="B66" t="s">
        <v>139</v>
      </c>
      <c r="C66" t="s">
        <v>132</v>
      </c>
      <c r="D66" t="s">
        <v>15</v>
      </c>
      <c r="F66" s="2">
        <f t="shared" si="6"/>
        <v>0</v>
      </c>
      <c r="G66" s="2">
        <f t="shared" si="6"/>
        <v>1</v>
      </c>
      <c r="H66" s="4">
        <f t="shared" si="6"/>
        <v>0</v>
      </c>
      <c r="I66">
        <f t="shared" si="6"/>
        <v>1</v>
      </c>
      <c r="J66">
        <f t="shared" si="6"/>
        <v>0</v>
      </c>
      <c r="K66">
        <f t="shared" si="6"/>
        <v>3</v>
      </c>
      <c r="L66">
        <f t="shared" si="6"/>
        <v>0</v>
      </c>
      <c r="M66">
        <v>16165831.800000001</v>
      </c>
      <c r="N66">
        <v>2976245.4</v>
      </c>
      <c r="O66">
        <v>2970315.6</v>
      </c>
      <c r="P66">
        <v>70175281</v>
      </c>
      <c r="Q66">
        <v>1743176.2</v>
      </c>
      <c r="R66">
        <v>82753004.799999997</v>
      </c>
      <c r="S66">
        <v>1789258.8</v>
      </c>
      <c r="T66">
        <v>7020468.4000000004</v>
      </c>
      <c r="U66">
        <v>5118076.4000000004</v>
      </c>
      <c r="V66">
        <v>67508266.200000003</v>
      </c>
      <c r="W66">
        <v>1456079</v>
      </c>
      <c r="Y66">
        <v>11.07540521798655</v>
      </c>
      <c r="Z66">
        <v>2.379995240003336</v>
      </c>
      <c r="AA66">
        <v>2.3535412111668852</v>
      </c>
      <c r="AB66">
        <v>46.18771470999927</v>
      </c>
      <c r="AC66">
        <v>1.8019181679817851</v>
      </c>
      <c r="AD66">
        <v>44.820148157817307</v>
      </c>
      <c r="AE66">
        <v>1.74378451280063</v>
      </c>
      <c r="AF66">
        <v>4.0506167036248373</v>
      </c>
      <c r="AG66">
        <v>3.325752202200237</v>
      </c>
      <c r="AH66">
        <v>24.440293306182141</v>
      </c>
      <c r="AI66">
        <v>3.137873988505453</v>
      </c>
      <c r="AK66">
        <v>11.07540521798655</v>
      </c>
      <c r="AL66">
        <v>0.92573602001648392</v>
      </c>
      <c r="AM66">
        <v>0.90798050661105667</v>
      </c>
      <c r="AN66">
        <v>46.18771470999927</v>
      </c>
      <c r="AO66">
        <v>0.90943346419371662</v>
      </c>
      <c r="AP66">
        <v>44.820148157817307</v>
      </c>
      <c r="AQ66">
        <v>0.73368585337884729</v>
      </c>
      <c r="AR66">
        <v>2.0352525120135398</v>
      </c>
      <c r="AS66">
        <v>0.56249785601394253</v>
      </c>
      <c r="AT66">
        <v>24.440293306182141</v>
      </c>
      <c r="AU66">
        <v>1.7504608191782609</v>
      </c>
      <c r="AW66">
        <v>0.30322222500108181</v>
      </c>
      <c r="AY66">
        <f t="shared" si="3"/>
        <v>0</v>
      </c>
      <c r="AZ66" t="str">
        <f t="shared" ref="AZ66:BB90" si="7">AX712</f>
        <v/>
      </c>
      <c r="BA66">
        <f t="shared" si="7"/>
        <v>0</v>
      </c>
      <c r="BB66" t="str">
        <f t="shared" si="7"/>
        <v/>
      </c>
    </row>
    <row r="67" spans="1:54" x14ac:dyDescent="0.3">
      <c r="A67">
        <v>3</v>
      </c>
      <c r="B67" t="s">
        <v>140</v>
      </c>
      <c r="C67" t="s">
        <v>141</v>
      </c>
      <c r="D67" t="s">
        <v>69</v>
      </c>
      <c r="F67" s="2">
        <f t="shared" ref="F67:L82" si="8">F713</f>
        <v>0</v>
      </c>
      <c r="G67" s="2">
        <f t="shared" si="8"/>
        <v>0</v>
      </c>
      <c r="H67" s="4">
        <f t="shared" si="8"/>
        <v>1</v>
      </c>
      <c r="I67">
        <f t="shared" si="8"/>
        <v>0</v>
      </c>
      <c r="J67">
        <f t="shared" si="8"/>
        <v>1</v>
      </c>
      <c r="K67">
        <f t="shared" si="8"/>
        <v>2</v>
      </c>
      <c r="L67">
        <f t="shared" si="8"/>
        <v>2</v>
      </c>
      <c r="M67">
        <v>6777640.7999999998</v>
      </c>
      <c r="N67">
        <v>571614.4</v>
      </c>
      <c r="O67">
        <v>571568.4</v>
      </c>
      <c r="P67">
        <v>2558766</v>
      </c>
      <c r="Q67">
        <v>297856.59999999998</v>
      </c>
      <c r="R67">
        <v>19284299.600000001</v>
      </c>
      <c r="S67">
        <v>133426</v>
      </c>
      <c r="T67">
        <v>2918668.8</v>
      </c>
      <c r="U67">
        <v>2284948.6</v>
      </c>
      <c r="V67">
        <v>2002056.4</v>
      </c>
      <c r="W67">
        <v>290391.40000000002</v>
      </c>
      <c r="Y67">
        <v>4.2451928276102988</v>
      </c>
      <c r="Z67">
        <v>0.72317143119871619</v>
      </c>
      <c r="AA67">
        <v>0.71042173360474403</v>
      </c>
      <c r="AB67">
        <v>3.0684399635938462</v>
      </c>
      <c r="AC67">
        <v>0.74042766076163391</v>
      </c>
      <c r="AD67">
        <v>10.62471475561615</v>
      </c>
      <c r="AE67">
        <v>0.52998230266384783</v>
      </c>
      <c r="AF67">
        <v>0.60519877542974432</v>
      </c>
      <c r="AG67">
        <v>0.8313495861017145</v>
      </c>
      <c r="AH67">
        <v>3.075868673215155</v>
      </c>
      <c r="AI67">
        <v>1.5995941481785849</v>
      </c>
      <c r="AK67">
        <v>4.2451928276102988</v>
      </c>
      <c r="AL67">
        <v>0.32744303540093822</v>
      </c>
      <c r="AM67">
        <v>0.31271076201228432</v>
      </c>
      <c r="AN67">
        <v>3.0684399635938462</v>
      </c>
      <c r="AO67">
        <v>0.38939602079335589</v>
      </c>
      <c r="AP67">
        <v>10.62471475561615</v>
      </c>
      <c r="AQ67">
        <v>0.30627765122335399</v>
      </c>
      <c r="AR67">
        <v>0.3053348610294051</v>
      </c>
      <c r="AS67">
        <v>0.28907813838450241</v>
      </c>
      <c r="AT67">
        <v>3.075868673215155</v>
      </c>
      <c r="AU67">
        <v>0.54310073577798901</v>
      </c>
      <c r="AW67">
        <v>0.24977376699680459</v>
      </c>
      <c r="AY67">
        <f t="shared" ref="AY67:AY90" si="9">BB403</f>
        <v>1</v>
      </c>
      <c r="AZ67">
        <f t="shared" si="7"/>
        <v>1</v>
      </c>
      <c r="BA67" t="str">
        <f t="shared" si="7"/>
        <v/>
      </c>
      <c r="BB67">
        <f t="shared" si="7"/>
        <v>1</v>
      </c>
    </row>
    <row r="68" spans="1:54" x14ac:dyDescent="0.3">
      <c r="A68">
        <v>3</v>
      </c>
      <c r="B68" t="s">
        <v>142</v>
      </c>
      <c r="C68" t="s">
        <v>141</v>
      </c>
      <c r="D68" t="s">
        <v>69</v>
      </c>
      <c r="F68" s="2">
        <f t="shared" si="8"/>
        <v>0</v>
      </c>
      <c r="G68" s="2">
        <f t="shared" si="8"/>
        <v>1</v>
      </c>
      <c r="H68" s="4">
        <f t="shared" si="8"/>
        <v>0</v>
      </c>
      <c r="I68">
        <f t="shared" si="8"/>
        <v>1</v>
      </c>
      <c r="J68">
        <f t="shared" si="8"/>
        <v>0</v>
      </c>
      <c r="K68">
        <f t="shared" si="8"/>
        <v>2</v>
      </c>
      <c r="L68">
        <f t="shared" si="8"/>
        <v>0</v>
      </c>
      <c r="M68">
        <v>200030.2</v>
      </c>
      <c r="N68">
        <v>904547.2</v>
      </c>
      <c r="O68">
        <v>904921.59999999998</v>
      </c>
      <c r="P68">
        <v>199999.2</v>
      </c>
      <c r="Q68">
        <v>1426750.8</v>
      </c>
      <c r="R68">
        <v>2.4</v>
      </c>
      <c r="S68">
        <v>997481</v>
      </c>
      <c r="T68">
        <v>2918074.8</v>
      </c>
      <c r="U68">
        <v>2337225.7999999998</v>
      </c>
      <c r="V68">
        <v>254.8</v>
      </c>
      <c r="W68">
        <v>649447.19999999995</v>
      </c>
      <c r="Y68">
        <v>0.3119615470059216</v>
      </c>
      <c r="Z68">
        <v>1.2112090768176129</v>
      </c>
      <c r="AA68">
        <v>1.22122206937056</v>
      </c>
      <c r="AB68">
        <v>0.4689490297983866</v>
      </c>
      <c r="AC68">
        <v>2.488066258002072</v>
      </c>
      <c r="AD68">
        <v>8.6595865420531437E-2</v>
      </c>
      <c r="AE68">
        <v>0.96800183263840156</v>
      </c>
      <c r="AF68">
        <v>0.60306340537499636</v>
      </c>
      <c r="AG68">
        <v>0.85143972994992512</v>
      </c>
      <c r="AH68">
        <v>4.5934075955301207E-3</v>
      </c>
      <c r="AI68">
        <v>2.7440839817631062</v>
      </c>
      <c r="AK68">
        <v>0.3119615470059216</v>
      </c>
      <c r="AL68">
        <v>0.43324656059267003</v>
      </c>
      <c r="AM68">
        <v>0.43122659180080519</v>
      </c>
      <c r="AN68">
        <v>0.4689490297983866</v>
      </c>
      <c r="AO68">
        <v>0.82324022960383447</v>
      </c>
      <c r="AP68">
        <v>8.6595865420531437E-2</v>
      </c>
      <c r="AQ68">
        <v>0.39096493379911401</v>
      </c>
      <c r="AR68">
        <v>0.30559210737701498</v>
      </c>
      <c r="AS68">
        <v>0.30260089699877418</v>
      </c>
      <c r="AT68">
        <v>4.5934075955301207E-3</v>
      </c>
      <c r="AU68">
        <v>1.6109219893929549</v>
      </c>
      <c r="AW68">
        <v>0.25471613900735968</v>
      </c>
      <c r="AY68">
        <f t="shared" si="9"/>
        <v>-1</v>
      </c>
      <c r="AZ68" t="str">
        <f t="shared" si="7"/>
        <v/>
      </c>
      <c r="BA68">
        <f t="shared" si="7"/>
        <v>-1</v>
      </c>
      <c r="BB68" t="str">
        <f t="shared" si="7"/>
        <v/>
      </c>
    </row>
    <row r="69" spans="1:54" x14ac:dyDescent="0.3">
      <c r="A69">
        <v>3</v>
      </c>
      <c r="B69" t="s">
        <v>143</v>
      </c>
      <c r="C69" t="s">
        <v>141</v>
      </c>
      <c r="D69" t="s">
        <v>69</v>
      </c>
      <c r="F69" s="2">
        <f t="shared" si="8"/>
        <v>0</v>
      </c>
      <c r="G69" s="2">
        <f t="shared" si="8"/>
        <v>1</v>
      </c>
      <c r="H69" s="4">
        <f t="shared" si="8"/>
        <v>0</v>
      </c>
      <c r="I69">
        <f t="shared" si="8"/>
        <v>1</v>
      </c>
      <c r="J69">
        <f t="shared" si="8"/>
        <v>0</v>
      </c>
      <c r="K69">
        <f t="shared" si="8"/>
        <v>2</v>
      </c>
      <c r="L69">
        <f t="shared" si="8"/>
        <v>0</v>
      </c>
      <c r="M69">
        <v>200032.2</v>
      </c>
      <c r="N69">
        <v>891256.4</v>
      </c>
      <c r="O69">
        <v>891570.2</v>
      </c>
      <c r="P69">
        <v>199999</v>
      </c>
      <c r="Q69">
        <v>1403059</v>
      </c>
      <c r="R69">
        <v>1.2</v>
      </c>
      <c r="S69">
        <v>994919.4</v>
      </c>
      <c r="T69">
        <v>2917883.8</v>
      </c>
      <c r="U69">
        <v>2330649.4</v>
      </c>
      <c r="V69">
        <v>198.6</v>
      </c>
      <c r="W69">
        <v>643849</v>
      </c>
      <c r="Y69">
        <v>0.33066550799412647</v>
      </c>
      <c r="Z69">
        <v>1.227810692950152</v>
      </c>
      <c r="AA69">
        <v>1.1990404734038751</v>
      </c>
      <c r="AB69">
        <v>0.36679052279796448</v>
      </c>
      <c r="AC69">
        <v>2.6387133483891381</v>
      </c>
      <c r="AD69">
        <v>9.0949977200943943E-2</v>
      </c>
      <c r="AE69">
        <v>0.97415646666195244</v>
      </c>
      <c r="AF69">
        <v>0.60274212637450542</v>
      </c>
      <c r="AG69">
        <v>0.84479038183344524</v>
      </c>
      <c r="AH69">
        <v>5.3189835976808798E-3</v>
      </c>
      <c r="AI69">
        <v>2.6848694164538758</v>
      </c>
      <c r="AK69">
        <v>0.33066550799412647</v>
      </c>
      <c r="AL69">
        <v>0.43554843819001687</v>
      </c>
      <c r="AM69">
        <v>0.42187624358339237</v>
      </c>
      <c r="AN69">
        <v>0.36679052279796448</v>
      </c>
      <c r="AO69">
        <v>0.9271991424029693</v>
      </c>
      <c r="AP69">
        <v>9.0949977200943943E-2</v>
      </c>
      <c r="AQ69">
        <v>0.40299447482684619</v>
      </c>
      <c r="AR69">
        <v>0.30473389058606692</v>
      </c>
      <c r="AS69">
        <v>0.30350900840712708</v>
      </c>
      <c r="AT69">
        <v>5.3189835976808798E-3</v>
      </c>
      <c r="AU69">
        <v>1.561943211604375</v>
      </c>
      <c r="AW69">
        <v>0.25897163158515463</v>
      </c>
      <c r="AY69">
        <f t="shared" si="9"/>
        <v>-1</v>
      </c>
      <c r="AZ69" t="str">
        <f t="shared" si="7"/>
        <v/>
      </c>
      <c r="BA69">
        <f t="shared" si="7"/>
        <v>-1</v>
      </c>
      <c r="BB69" t="str">
        <f t="shared" si="7"/>
        <v/>
      </c>
    </row>
    <row r="70" spans="1:54" x14ac:dyDescent="0.3">
      <c r="A70">
        <v>3</v>
      </c>
      <c r="B70" t="s">
        <v>144</v>
      </c>
      <c r="C70" t="s">
        <v>141</v>
      </c>
      <c r="D70" t="s">
        <v>69</v>
      </c>
      <c r="F70" s="2">
        <f t="shared" si="8"/>
        <v>0</v>
      </c>
      <c r="G70" s="2">
        <f t="shared" si="8"/>
        <v>0</v>
      </c>
      <c r="H70" s="4">
        <f t="shared" si="8"/>
        <v>1</v>
      </c>
      <c r="I70">
        <f t="shared" si="8"/>
        <v>0</v>
      </c>
      <c r="J70">
        <f t="shared" si="8"/>
        <v>1</v>
      </c>
      <c r="K70">
        <f t="shared" si="8"/>
        <v>2</v>
      </c>
      <c r="L70">
        <f t="shared" si="8"/>
        <v>2</v>
      </c>
      <c r="M70">
        <v>6093033.2000000002</v>
      </c>
      <c r="N70">
        <v>578045.6</v>
      </c>
      <c r="O70">
        <v>578030.4</v>
      </c>
      <c r="P70">
        <v>2212717.6</v>
      </c>
      <c r="Q70">
        <v>304470.2</v>
      </c>
      <c r="R70">
        <v>19011098.199999999</v>
      </c>
      <c r="S70">
        <v>132558.6</v>
      </c>
      <c r="T70">
        <v>2921501</v>
      </c>
      <c r="U70">
        <v>2284861.6</v>
      </c>
      <c r="V70">
        <v>1895083</v>
      </c>
      <c r="W70">
        <v>286728.8</v>
      </c>
      <c r="Y70">
        <v>3.9012097980128599</v>
      </c>
      <c r="Z70">
        <v>0.7426399018149823</v>
      </c>
      <c r="AA70">
        <v>0.72653971220133828</v>
      </c>
      <c r="AB70">
        <v>2.952791074599372</v>
      </c>
      <c r="AC70">
        <v>0.71655176416388711</v>
      </c>
      <c r="AD70">
        <v>10.25127739519812</v>
      </c>
      <c r="AE70">
        <v>0.53263638459611684</v>
      </c>
      <c r="AF70">
        <v>0.60400760422926392</v>
      </c>
      <c r="AG70">
        <v>0.83156227573053909</v>
      </c>
      <c r="AH70">
        <v>3.0951992652262561</v>
      </c>
      <c r="AI70">
        <v>1.5530759824556299</v>
      </c>
      <c r="AK70">
        <v>3.9012097980128599</v>
      </c>
      <c r="AL70">
        <v>0.33445551140466701</v>
      </c>
      <c r="AM70">
        <v>0.32113831659080461</v>
      </c>
      <c r="AN70">
        <v>2.952791074599372</v>
      </c>
      <c r="AO70">
        <v>0.36522623478667809</v>
      </c>
      <c r="AP70">
        <v>10.25127739519812</v>
      </c>
      <c r="AQ70">
        <v>0.30189079160336407</v>
      </c>
      <c r="AR70">
        <v>0.30619234903715548</v>
      </c>
      <c r="AS70">
        <v>0.29358736278954889</v>
      </c>
      <c r="AT70">
        <v>3.0951992652262561</v>
      </c>
      <c r="AU70">
        <v>0.5440793408080935</v>
      </c>
      <c r="AW70">
        <v>0.2586946447961963</v>
      </c>
      <c r="AY70">
        <f t="shared" si="9"/>
        <v>1</v>
      </c>
      <c r="AZ70">
        <f t="shared" si="7"/>
        <v>1</v>
      </c>
      <c r="BA70" t="str">
        <f t="shared" si="7"/>
        <v/>
      </c>
      <c r="BB70">
        <f t="shared" si="7"/>
        <v>1</v>
      </c>
    </row>
    <row r="71" spans="1:54" x14ac:dyDescent="0.3">
      <c r="A71">
        <v>3</v>
      </c>
      <c r="B71" t="s">
        <v>145</v>
      </c>
      <c r="C71" t="s">
        <v>146</v>
      </c>
      <c r="D71" t="s">
        <v>69</v>
      </c>
      <c r="F71" s="2">
        <f t="shared" si="8"/>
        <v>0</v>
      </c>
      <c r="G71" s="2">
        <f t="shared" si="8"/>
        <v>0</v>
      </c>
      <c r="H71" s="4">
        <f t="shared" si="8"/>
        <v>0</v>
      </c>
      <c r="I71">
        <f t="shared" si="8"/>
        <v>1</v>
      </c>
      <c r="J71">
        <f t="shared" si="8"/>
        <v>0</v>
      </c>
      <c r="K71">
        <f t="shared" si="8"/>
        <v>2</v>
      </c>
      <c r="L71">
        <f t="shared" si="8"/>
        <v>0</v>
      </c>
      <c r="M71">
        <v>6777640.7999999998</v>
      </c>
      <c r="N71">
        <v>571614.4</v>
      </c>
      <c r="O71">
        <v>571568.4</v>
      </c>
      <c r="P71">
        <v>2558766</v>
      </c>
      <c r="Q71">
        <v>297856.59999999998</v>
      </c>
      <c r="R71">
        <v>19284299.600000001</v>
      </c>
      <c r="S71">
        <v>133426</v>
      </c>
      <c r="T71">
        <v>2918668.8</v>
      </c>
      <c r="U71">
        <v>2284948.6</v>
      </c>
      <c r="V71">
        <v>2002056.4</v>
      </c>
      <c r="W71">
        <v>290391.40000000002</v>
      </c>
      <c r="Y71">
        <v>4.2083576463861387</v>
      </c>
      <c r="Z71">
        <v>0.72056683113332842</v>
      </c>
      <c r="AA71">
        <v>0.707939896627795</v>
      </c>
      <c r="AB71">
        <v>2.3692036765976812</v>
      </c>
      <c r="AC71">
        <v>0.65885454678209499</v>
      </c>
      <c r="AD71">
        <v>10.57831886099884</v>
      </c>
      <c r="AE71">
        <v>0.52647622398799288</v>
      </c>
      <c r="AF71">
        <v>0.60302821177756416</v>
      </c>
      <c r="AG71">
        <v>0.81852103867568071</v>
      </c>
      <c r="AH71">
        <v>3.0984166450100021</v>
      </c>
      <c r="AI71">
        <v>1.5864441740093751</v>
      </c>
      <c r="AK71">
        <v>4.2083576463861387</v>
      </c>
      <c r="AL71">
        <v>0.32367733819410199</v>
      </c>
      <c r="AM71">
        <v>0.31047029382316388</v>
      </c>
      <c r="AN71">
        <v>2.3692036765976812</v>
      </c>
      <c r="AO71">
        <v>0.32779684819397509</v>
      </c>
      <c r="AP71">
        <v>10.57831886099884</v>
      </c>
      <c r="AQ71">
        <v>0.30315308220451698</v>
      </c>
      <c r="AR71">
        <v>0.30555032117990782</v>
      </c>
      <c r="AS71">
        <v>0.28442303221672771</v>
      </c>
      <c r="AT71">
        <v>3.0984166450100021</v>
      </c>
      <c r="AU71">
        <v>0.53731827319134029</v>
      </c>
      <c r="AW71">
        <v>0.2447961388039403</v>
      </c>
      <c r="AY71">
        <f t="shared" si="9"/>
        <v>0</v>
      </c>
      <c r="AZ71" t="str">
        <f t="shared" si="7"/>
        <v/>
      </c>
      <c r="BA71">
        <f t="shared" si="7"/>
        <v>0</v>
      </c>
      <c r="BB71" t="str">
        <f t="shared" si="7"/>
        <v/>
      </c>
    </row>
    <row r="72" spans="1:54" x14ac:dyDescent="0.3">
      <c r="A72">
        <v>3</v>
      </c>
      <c r="B72" t="s">
        <v>147</v>
      </c>
      <c r="C72" t="s">
        <v>146</v>
      </c>
      <c r="D72" t="s">
        <v>69</v>
      </c>
      <c r="F72" s="2">
        <f t="shared" si="8"/>
        <v>0</v>
      </c>
      <c r="G72" s="2">
        <f t="shared" si="8"/>
        <v>1</v>
      </c>
      <c r="H72" s="4">
        <f t="shared" si="8"/>
        <v>1</v>
      </c>
      <c r="I72">
        <f t="shared" si="8"/>
        <v>1</v>
      </c>
      <c r="J72">
        <f t="shared" si="8"/>
        <v>0</v>
      </c>
      <c r="K72">
        <f t="shared" si="8"/>
        <v>2</v>
      </c>
      <c r="L72">
        <f t="shared" si="8"/>
        <v>2</v>
      </c>
      <c r="M72">
        <v>200030.2</v>
      </c>
      <c r="N72">
        <v>904547.2</v>
      </c>
      <c r="O72">
        <v>904921.59999999998</v>
      </c>
      <c r="P72">
        <v>199999.2</v>
      </c>
      <c r="Q72">
        <v>1426750.8</v>
      </c>
      <c r="R72">
        <v>2.4</v>
      </c>
      <c r="S72">
        <v>997481</v>
      </c>
      <c r="T72">
        <v>2918074.8</v>
      </c>
      <c r="U72">
        <v>2337225.7999999998</v>
      </c>
      <c r="V72">
        <v>254.8</v>
      </c>
      <c r="W72">
        <v>649447.19999999995</v>
      </c>
      <c r="Y72">
        <v>0.25889759261626738</v>
      </c>
      <c r="Z72">
        <v>1.2232744946028109</v>
      </c>
      <c r="AA72">
        <v>1.1911242956179191</v>
      </c>
      <c r="AB72">
        <v>0.30704988920479082</v>
      </c>
      <c r="AC72">
        <v>1.726997928589117</v>
      </c>
      <c r="AD72">
        <v>9.063254201319064E-2</v>
      </c>
      <c r="AE72">
        <v>0.96482831477187569</v>
      </c>
      <c r="AF72">
        <v>0.60381734321126712</v>
      </c>
      <c r="AG72">
        <v>0.85023712740512569</v>
      </c>
      <c r="AH72">
        <v>4.5246696216053803E-3</v>
      </c>
      <c r="AI72">
        <v>2.7225808812072501</v>
      </c>
      <c r="AK72">
        <v>0.25889759261626738</v>
      </c>
      <c r="AL72">
        <v>0.44308959720656282</v>
      </c>
      <c r="AM72">
        <v>0.41966167121427128</v>
      </c>
      <c r="AN72">
        <v>0.30704988920479082</v>
      </c>
      <c r="AO72">
        <v>0.58803588219452652</v>
      </c>
      <c r="AP72">
        <v>9.063254201319064E-2</v>
      </c>
      <c r="AQ72">
        <v>0.39600296496646481</v>
      </c>
      <c r="AR72">
        <v>0.3046799332136288</v>
      </c>
      <c r="AS72">
        <v>0.30326382818166159</v>
      </c>
      <c r="AT72">
        <v>4.5246696216053803E-3</v>
      </c>
      <c r="AU72">
        <v>1.5942061241948979</v>
      </c>
      <c r="AW72">
        <v>0.26575562059879299</v>
      </c>
      <c r="AY72">
        <f t="shared" si="9"/>
        <v>0</v>
      </c>
      <c r="AZ72">
        <f t="shared" si="7"/>
        <v>0</v>
      </c>
      <c r="BA72">
        <f t="shared" si="7"/>
        <v>0</v>
      </c>
      <c r="BB72" t="str">
        <f t="shared" si="7"/>
        <v/>
      </c>
    </row>
    <row r="73" spans="1:54" x14ac:dyDescent="0.3">
      <c r="A73">
        <v>3</v>
      </c>
      <c r="B73" t="s">
        <v>148</v>
      </c>
      <c r="C73" t="s">
        <v>146</v>
      </c>
      <c r="D73" t="s">
        <v>69</v>
      </c>
      <c r="F73" s="2">
        <f t="shared" si="8"/>
        <v>0</v>
      </c>
      <c r="G73" s="2">
        <f t="shared" si="8"/>
        <v>1</v>
      </c>
      <c r="H73" s="4">
        <f t="shared" si="8"/>
        <v>1</v>
      </c>
      <c r="I73">
        <f t="shared" si="8"/>
        <v>1</v>
      </c>
      <c r="J73">
        <f t="shared" si="8"/>
        <v>0</v>
      </c>
      <c r="K73">
        <f t="shared" si="8"/>
        <v>2</v>
      </c>
      <c r="L73">
        <f t="shared" si="8"/>
        <v>2</v>
      </c>
      <c r="M73">
        <v>200032.2</v>
      </c>
      <c r="N73">
        <v>891256.4</v>
      </c>
      <c r="O73">
        <v>891570.2</v>
      </c>
      <c r="P73">
        <v>199999</v>
      </c>
      <c r="Q73">
        <v>1403059</v>
      </c>
      <c r="R73">
        <v>1.2</v>
      </c>
      <c r="S73">
        <v>994919.4</v>
      </c>
      <c r="T73">
        <v>2917883.8</v>
      </c>
      <c r="U73">
        <v>2330649.4</v>
      </c>
      <c r="V73">
        <v>198.6</v>
      </c>
      <c r="W73">
        <v>643849</v>
      </c>
      <c r="Y73">
        <v>0.24766354281455269</v>
      </c>
      <c r="Z73">
        <v>1.195455047988798</v>
      </c>
      <c r="AA73">
        <v>1.167137330793776</v>
      </c>
      <c r="AB73">
        <v>0.29057193439803092</v>
      </c>
      <c r="AC73">
        <v>1.6850351144326849</v>
      </c>
      <c r="AD73">
        <v>9.0097115794196686E-2</v>
      </c>
      <c r="AE73">
        <v>0.96233976660296316</v>
      </c>
      <c r="AF73">
        <v>0.60113892753142861</v>
      </c>
      <c r="AG73">
        <v>0.84886467676842581</v>
      </c>
      <c r="AH73">
        <v>4.3171029887161599E-3</v>
      </c>
      <c r="AI73">
        <v>2.6777385083143601</v>
      </c>
      <c r="AK73">
        <v>0.24766354281455269</v>
      </c>
      <c r="AL73">
        <v>0.43115141759626568</v>
      </c>
      <c r="AM73">
        <v>0.4043271671747789</v>
      </c>
      <c r="AN73">
        <v>0.29057193439803092</v>
      </c>
      <c r="AO73">
        <v>0.63353680641739629</v>
      </c>
      <c r="AP73">
        <v>9.0097115794196686E-2</v>
      </c>
      <c r="AQ73">
        <v>0.38766988281859083</v>
      </c>
      <c r="AR73">
        <v>0.30426308474270619</v>
      </c>
      <c r="AS73">
        <v>0.30387806199723849</v>
      </c>
      <c r="AT73">
        <v>4.3171029887161599E-3</v>
      </c>
      <c r="AU73">
        <v>1.560846182366368</v>
      </c>
      <c r="AW73">
        <v>0.26150111278984689</v>
      </c>
      <c r="AY73">
        <f t="shared" si="9"/>
        <v>0</v>
      </c>
      <c r="AZ73">
        <f t="shared" si="7"/>
        <v>0</v>
      </c>
      <c r="BA73">
        <f t="shared" si="7"/>
        <v>0</v>
      </c>
      <c r="BB73" t="str">
        <f t="shared" si="7"/>
        <v/>
      </c>
    </row>
    <row r="74" spans="1:54" x14ac:dyDescent="0.3">
      <c r="A74">
        <v>3</v>
      </c>
      <c r="B74" t="s">
        <v>149</v>
      </c>
      <c r="C74" t="s">
        <v>146</v>
      </c>
      <c r="D74" t="s">
        <v>69</v>
      </c>
      <c r="F74" s="2">
        <f t="shared" si="8"/>
        <v>0</v>
      </c>
      <c r="G74" s="2">
        <f t="shared" si="8"/>
        <v>0</v>
      </c>
      <c r="H74" s="4">
        <f t="shared" si="8"/>
        <v>0</v>
      </c>
      <c r="I74">
        <f t="shared" si="8"/>
        <v>1</v>
      </c>
      <c r="J74">
        <f t="shared" si="8"/>
        <v>0</v>
      </c>
      <c r="K74">
        <f t="shared" si="8"/>
        <v>2</v>
      </c>
      <c r="L74">
        <f t="shared" si="8"/>
        <v>0</v>
      </c>
      <c r="M74">
        <v>6093033.2000000002</v>
      </c>
      <c r="N74">
        <v>578045.6</v>
      </c>
      <c r="O74">
        <v>578030.4</v>
      </c>
      <c r="P74">
        <v>2212717.6</v>
      </c>
      <c r="Q74">
        <v>304470.2</v>
      </c>
      <c r="R74">
        <v>19011098.199999999</v>
      </c>
      <c r="S74">
        <v>132558.6</v>
      </c>
      <c r="T74">
        <v>2921501</v>
      </c>
      <c r="U74">
        <v>2284861.6</v>
      </c>
      <c r="V74">
        <v>1895083</v>
      </c>
      <c r="W74">
        <v>286728.8</v>
      </c>
      <c r="Y74">
        <v>3.8571488161804148</v>
      </c>
      <c r="Z74">
        <v>0.73899310539709406</v>
      </c>
      <c r="AA74">
        <v>0.71482356603955854</v>
      </c>
      <c r="AB74">
        <v>2.1312965770019221</v>
      </c>
      <c r="AC74">
        <v>0.63871801942586903</v>
      </c>
      <c r="AD74">
        <v>10.23942458360689</v>
      </c>
      <c r="AE74">
        <v>0.53222619487205525</v>
      </c>
      <c r="AF74">
        <v>0.61506624160101642</v>
      </c>
      <c r="AG74">
        <v>0.82859668316086754</v>
      </c>
      <c r="AH74">
        <v>3.092081848799717</v>
      </c>
      <c r="AI74">
        <v>1.5483700520126149</v>
      </c>
      <c r="AK74">
        <v>3.8571488161804148</v>
      </c>
      <c r="AL74">
        <v>0.32726056819083171</v>
      </c>
      <c r="AM74">
        <v>0.31263849401148031</v>
      </c>
      <c r="AN74">
        <v>2.1312965770019221</v>
      </c>
      <c r="AO74">
        <v>0.3209019060130231</v>
      </c>
      <c r="AP74">
        <v>10.23942458360689</v>
      </c>
      <c r="AQ74">
        <v>0.30001685679890222</v>
      </c>
      <c r="AR74">
        <v>0.31205771861132242</v>
      </c>
      <c r="AS74">
        <v>0.2915116991731338</v>
      </c>
      <c r="AT74">
        <v>3.092081848799717</v>
      </c>
      <c r="AU74">
        <v>0.53751109619624915</v>
      </c>
      <c r="AW74">
        <v>0.25028188499854881</v>
      </c>
      <c r="AY74">
        <f t="shared" si="9"/>
        <v>0</v>
      </c>
      <c r="AZ74" t="str">
        <f t="shared" si="7"/>
        <v/>
      </c>
      <c r="BA74">
        <f t="shared" si="7"/>
        <v>0</v>
      </c>
      <c r="BB74" t="str">
        <f t="shared" si="7"/>
        <v/>
      </c>
    </row>
    <row r="75" spans="1:54" x14ac:dyDescent="0.3">
      <c r="A75">
        <v>3</v>
      </c>
      <c r="B75" t="s">
        <v>150</v>
      </c>
      <c r="C75" t="s">
        <v>151</v>
      </c>
      <c r="D75" t="s">
        <v>152</v>
      </c>
      <c r="F75" s="2">
        <f t="shared" si="8"/>
        <v>0</v>
      </c>
      <c r="G75" s="2">
        <f t="shared" si="8"/>
        <v>0</v>
      </c>
      <c r="H75" s="4">
        <f t="shared" si="8"/>
        <v>1</v>
      </c>
      <c r="I75">
        <f t="shared" si="8"/>
        <v>0</v>
      </c>
      <c r="J75">
        <f t="shared" si="8"/>
        <v>1</v>
      </c>
      <c r="K75">
        <f t="shared" si="8"/>
        <v>2</v>
      </c>
      <c r="L75">
        <f t="shared" si="8"/>
        <v>2</v>
      </c>
      <c r="M75">
        <v>3883662</v>
      </c>
      <c r="N75">
        <v>350362.2</v>
      </c>
      <c r="O75">
        <v>350419.4</v>
      </c>
      <c r="P75">
        <v>1853053.6</v>
      </c>
      <c r="Q75">
        <v>235189.4</v>
      </c>
      <c r="R75">
        <v>10525478.4</v>
      </c>
      <c r="S75">
        <v>56150.6</v>
      </c>
      <c r="T75">
        <v>2919941.6</v>
      </c>
      <c r="U75">
        <v>2272996</v>
      </c>
      <c r="V75">
        <v>10252100</v>
      </c>
      <c r="W75">
        <v>240893.8</v>
      </c>
      <c r="Y75">
        <v>2.548741838999558</v>
      </c>
      <c r="Z75">
        <v>0.60780287089291962</v>
      </c>
      <c r="AA75">
        <v>0.59643804644001652</v>
      </c>
      <c r="AB75">
        <v>1.599990342796082</v>
      </c>
      <c r="AC75">
        <v>0.59881927904789334</v>
      </c>
      <c r="AD75">
        <v>5.9608038436039346</v>
      </c>
      <c r="AE75">
        <v>0.41645664682146161</v>
      </c>
      <c r="AF75">
        <v>0.60558542977087204</v>
      </c>
      <c r="AG75">
        <v>0.81779382063541561</v>
      </c>
      <c r="AH75">
        <v>5.3506900249980394</v>
      </c>
      <c r="AI75">
        <v>0.93504711439600219</v>
      </c>
      <c r="AK75">
        <v>2.548741838999558</v>
      </c>
      <c r="AL75">
        <v>0.31247571181738742</v>
      </c>
      <c r="AM75">
        <v>0.30199514243286102</v>
      </c>
      <c r="AN75">
        <v>1.599990342796082</v>
      </c>
      <c r="AO75">
        <v>0.32016166879329833</v>
      </c>
      <c r="AP75">
        <v>5.9608038436039346</v>
      </c>
      <c r="AQ75">
        <v>0.28981445300159969</v>
      </c>
      <c r="AR75">
        <v>0.30716484476579348</v>
      </c>
      <c r="AS75">
        <v>0.29275986703578383</v>
      </c>
      <c r="AT75">
        <v>5.3506900249980394</v>
      </c>
      <c r="AU75">
        <v>0.44033597358502452</v>
      </c>
      <c r="AW75">
        <v>0.25760497101582591</v>
      </c>
      <c r="AY75">
        <f t="shared" si="9"/>
        <v>0.5</v>
      </c>
      <c r="AZ75">
        <f t="shared" si="7"/>
        <v>0.5</v>
      </c>
      <c r="BA75" t="str">
        <f t="shared" si="7"/>
        <v/>
      </c>
      <c r="BB75">
        <f t="shared" si="7"/>
        <v>0.5</v>
      </c>
    </row>
    <row r="76" spans="1:54" x14ac:dyDescent="0.3">
      <c r="A76">
        <v>3</v>
      </c>
      <c r="B76" t="s">
        <v>153</v>
      </c>
      <c r="C76" t="s">
        <v>151</v>
      </c>
      <c r="D76" t="s">
        <v>152</v>
      </c>
      <c r="F76" s="2">
        <f t="shared" si="8"/>
        <v>0</v>
      </c>
      <c r="G76" s="2">
        <f t="shared" si="8"/>
        <v>1</v>
      </c>
      <c r="H76" s="4">
        <f t="shared" si="8"/>
        <v>0</v>
      </c>
      <c r="I76">
        <f t="shared" si="8"/>
        <v>1</v>
      </c>
      <c r="J76">
        <f t="shared" si="8"/>
        <v>0</v>
      </c>
      <c r="K76">
        <f t="shared" si="8"/>
        <v>2</v>
      </c>
      <c r="L76">
        <f t="shared" si="8"/>
        <v>0</v>
      </c>
      <c r="M76">
        <v>200044.6</v>
      </c>
      <c r="N76">
        <v>1312704.8</v>
      </c>
      <c r="O76">
        <v>1313037.2</v>
      </c>
      <c r="P76">
        <v>199999</v>
      </c>
      <c r="Q76">
        <v>2964600.6</v>
      </c>
      <c r="R76">
        <v>1.4</v>
      </c>
      <c r="S76">
        <v>1857211.6</v>
      </c>
      <c r="T76">
        <v>2917510.2</v>
      </c>
      <c r="U76">
        <v>2336982.4</v>
      </c>
      <c r="V76">
        <v>240.4</v>
      </c>
      <c r="W76">
        <v>5215763.4000000004</v>
      </c>
      <c r="Y76">
        <v>0.29759147800505159</v>
      </c>
      <c r="Z76">
        <v>1.5275680772378111</v>
      </c>
      <c r="AA76">
        <v>1.493211846821942</v>
      </c>
      <c r="AB76">
        <v>0.28641914619365699</v>
      </c>
      <c r="AC76">
        <v>2.5997485086088998</v>
      </c>
      <c r="AD76">
        <v>8.9724829792976329E-2</v>
      </c>
      <c r="AE76">
        <v>1.5701946335844701</v>
      </c>
      <c r="AF76">
        <v>0.61311347599839794</v>
      </c>
      <c r="AG76">
        <v>0.85801904171239585</v>
      </c>
      <c r="AH76">
        <v>4.5064175850711204E-3</v>
      </c>
      <c r="AI76">
        <v>4.5590342648094522</v>
      </c>
      <c r="AK76">
        <v>0.29759147800505159</v>
      </c>
      <c r="AL76">
        <v>0.50796796322101723</v>
      </c>
      <c r="AM76">
        <v>0.482247643021401</v>
      </c>
      <c r="AN76">
        <v>0.28641914619365699</v>
      </c>
      <c r="AO76">
        <v>0.81517674739588986</v>
      </c>
      <c r="AP76">
        <v>8.9724829792976329E-2</v>
      </c>
      <c r="AQ76">
        <v>0.51529693058691917</v>
      </c>
      <c r="AR76">
        <v>0.31049411857966341</v>
      </c>
      <c r="AS76">
        <v>0.31398133463226258</v>
      </c>
      <c r="AT76">
        <v>4.5064175850711204E-3</v>
      </c>
      <c r="AU76">
        <v>2.3541173002333382</v>
      </c>
      <c r="AW76">
        <v>0.28070365041494372</v>
      </c>
      <c r="AY76">
        <f t="shared" si="9"/>
        <v>-0.5</v>
      </c>
      <c r="AZ76" t="str">
        <f t="shared" si="7"/>
        <v/>
      </c>
      <c r="BA76">
        <f t="shared" si="7"/>
        <v>-0.5</v>
      </c>
      <c r="BB76" t="str">
        <f t="shared" si="7"/>
        <v/>
      </c>
    </row>
    <row r="77" spans="1:54" x14ac:dyDescent="0.3">
      <c r="A77">
        <v>3</v>
      </c>
      <c r="B77" t="s">
        <v>154</v>
      </c>
      <c r="C77" t="s">
        <v>151</v>
      </c>
      <c r="D77" t="s">
        <v>152</v>
      </c>
      <c r="F77" s="2">
        <f t="shared" si="8"/>
        <v>0</v>
      </c>
      <c r="G77" s="2">
        <f t="shared" si="8"/>
        <v>1</v>
      </c>
      <c r="H77" s="4">
        <f t="shared" si="8"/>
        <v>0</v>
      </c>
      <c r="I77">
        <f t="shared" si="8"/>
        <v>1</v>
      </c>
      <c r="J77">
        <f t="shared" si="8"/>
        <v>0</v>
      </c>
      <c r="K77">
        <f t="shared" si="8"/>
        <v>2</v>
      </c>
      <c r="L77">
        <f t="shared" si="8"/>
        <v>0</v>
      </c>
      <c r="M77">
        <v>200041</v>
      </c>
      <c r="N77">
        <v>1350109.6</v>
      </c>
      <c r="O77">
        <v>1350697</v>
      </c>
      <c r="P77">
        <v>200000</v>
      </c>
      <c r="Q77">
        <v>2900064.2</v>
      </c>
      <c r="R77">
        <v>3.4</v>
      </c>
      <c r="S77">
        <v>1843907.8</v>
      </c>
      <c r="T77">
        <v>2919109.4</v>
      </c>
      <c r="U77">
        <v>2333202</v>
      </c>
      <c r="V77">
        <v>336.6</v>
      </c>
      <c r="W77">
        <v>5214696.8</v>
      </c>
      <c r="Y77">
        <v>0.30759084839373818</v>
      </c>
      <c r="Z77">
        <v>1.5195351382135409</v>
      </c>
      <c r="AA77">
        <v>1.502516197424848</v>
      </c>
      <c r="AB77">
        <v>0.29446507259272042</v>
      </c>
      <c r="AC77">
        <v>2.570482363237534</v>
      </c>
      <c r="AD77">
        <v>8.5430754197295719E-2</v>
      </c>
      <c r="AE77">
        <v>1.452138242998626</v>
      </c>
      <c r="AF77">
        <v>0.59901466256706049</v>
      </c>
      <c r="AG77">
        <v>0.84215615451103076</v>
      </c>
      <c r="AH77">
        <v>4.8721808125264596E-3</v>
      </c>
      <c r="AI77">
        <v>4.5373499033972617</v>
      </c>
      <c r="AK77">
        <v>0.30759084839373818</v>
      </c>
      <c r="AL77">
        <v>0.51453055900055911</v>
      </c>
      <c r="AM77">
        <v>0.51068443258991469</v>
      </c>
      <c r="AN77">
        <v>0.29446507259272042</v>
      </c>
      <c r="AO77">
        <v>0.89460307061672206</v>
      </c>
      <c r="AP77">
        <v>8.5430754197295719E-2</v>
      </c>
      <c r="AQ77">
        <v>0.48869934140238908</v>
      </c>
      <c r="AR77">
        <v>0.30318012336501848</v>
      </c>
      <c r="AS77">
        <v>0.303322937421035</v>
      </c>
      <c r="AT77">
        <v>4.8721808125264596E-3</v>
      </c>
      <c r="AU77">
        <v>2.3410997702041638</v>
      </c>
      <c r="AW77">
        <v>0.26289511339273303</v>
      </c>
      <c r="AY77">
        <f t="shared" si="9"/>
        <v>-0.5</v>
      </c>
      <c r="AZ77" t="str">
        <f t="shared" si="7"/>
        <v/>
      </c>
      <c r="BA77">
        <f t="shared" si="7"/>
        <v>-0.5</v>
      </c>
      <c r="BB77" t="str">
        <f t="shared" si="7"/>
        <v/>
      </c>
    </row>
    <row r="78" spans="1:54" x14ac:dyDescent="0.3">
      <c r="A78">
        <v>3</v>
      </c>
      <c r="B78" t="s">
        <v>155</v>
      </c>
      <c r="C78" t="s">
        <v>151</v>
      </c>
      <c r="D78" t="s">
        <v>152</v>
      </c>
      <c r="F78" s="2">
        <f t="shared" si="8"/>
        <v>0</v>
      </c>
      <c r="G78" s="2">
        <f t="shared" si="8"/>
        <v>0</v>
      </c>
      <c r="H78" s="4">
        <f t="shared" si="8"/>
        <v>1</v>
      </c>
      <c r="I78">
        <f t="shared" si="8"/>
        <v>0</v>
      </c>
      <c r="J78">
        <f t="shared" si="8"/>
        <v>1</v>
      </c>
      <c r="K78">
        <f t="shared" si="8"/>
        <v>2</v>
      </c>
      <c r="L78">
        <f t="shared" si="8"/>
        <v>2</v>
      </c>
      <c r="M78">
        <v>4269769.2</v>
      </c>
      <c r="N78">
        <v>361896.4</v>
      </c>
      <c r="O78">
        <v>361913.59999999998</v>
      </c>
      <c r="P78">
        <v>1387046.6</v>
      </c>
      <c r="Q78">
        <v>230349.4</v>
      </c>
      <c r="R78">
        <v>10477165</v>
      </c>
      <c r="S78">
        <v>54937.8</v>
      </c>
      <c r="T78">
        <v>2920469.2</v>
      </c>
      <c r="U78">
        <v>2270690.7999999998</v>
      </c>
      <c r="V78">
        <v>10882294.800000001</v>
      </c>
      <c r="W78">
        <v>252563.20000000001</v>
      </c>
      <c r="Y78">
        <v>2.7651931152096951</v>
      </c>
      <c r="Z78">
        <v>0.6112173460191116</v>
      </c>
      <c r="AA78">
        <v>0.59760411604074759</v>
      </c>
      <c r="AB78">
        <v>1.3187727608019491</v>
      </c>
      <c r="AC78">
        <v>0.61504290620796387</v>
      </c>
      <c r="AD78">
        <v>6.1627671206020747</v>
      </c>
      <c r="AE78">
        <v>0.43180885282345122</v>
      </c>
      <c r="AF78">
        <v>0.60432724163401874</v>
      </c>
      <c r="AG78">
        <v>0.83528281723847608</v>
      </c>
      <c r="AH78">
        <v>5.5026276801945642</v>
      </c>
      <c r="AI78">
        <v>0.92886691418243572</v>
      </c>
      <c r="AK78">
        <v>2.7651931152096951</v>
      </c>
      <c r="AL78">
        <v>0.30737307959934701</v>
      </c>
      <c r="AM78">
        <v>0.29684089480433612</v>
      </c>
      <c r="AN78">
        <v>1.3187727608019491</v>
      </c>
      <c r="AO78">
        <v>0.32878384441137309</v>
      </c>
      <c r="AP78">
        <v>6.1627671206020747</v>
      </c>
      <c r="AQ78">
        <v>0.30459174778079612</v>
      </c>
      <c r="AR78">
        <v>0.3060596386319957</v>
      </c>
      <c r="AS78">
        <v>0.30731445606797941</v>
      </c>
      <c r="AT78">
        <v>5.5026276801945642</v>
      </c>
      <c r="AU78">
        <v>0.43331856478471309</v>
      </c>
      <c r="AW78">
        <v>0.25151449001859871</v>
      </c>
      <c r="AY78">
        <f t="shared" si="9"/>
        <v>0.5</v>
      </c>
      <c r="AZ78">
        <f t="shared" si="7"/>
        <v>0.5</v>
      </c>
      <c r="BA78" t="str">
        <f t="shared" si="7"/>
        <v/>
      </c>
      <c r="BB78">
        <f t="shared" si="7"/>
        <v>0.5</v>
      </c>
    </row>
    <row r="79" spans="1:54" x14ac:dyDescent="0.3">
      <c r="A79">
        <v>3</v>
      </c>
      <c r="B79" t="s">
        <v>156</v>
      </c>
      <c r="C79" t="s">
        <v>157</v>
      </c>
      <c r="D79" t="s">
        <v>152</v>
      </c>
      <c r="F79" s="2">
        <f t="shared" si="8"/>
        <v>0</v>
      </c>
      <c r="G79" s="2">
        <f t="shared" si="8"/>
        <v>0</v>
      </c>
      <c r="H79" s="4">
        <f t="shared" si="8"/>
        <v>0</v>
      </c>
      <c r="I79">
        <f t="shared" si="8"/>
        <v>1</v>
      </c>
      <c r="J79">
        <f t="shared" si="8"/>
        <v>0</v>
      </c>
      <c r="K79">
        <f t="shared" si="8"/>
        <v>2</v>
      </c>
      <c r="L79">
        <f t="shared" si="8"/>
        <v>0</v>
      </c>
      <c r="M79">
        <v>3883662</v>
      </c>
      <c r="N79">
        <v>350362.2</v>
      </c>
      <c r="O79">
        <v>350419.4</v>
      </c>
      <c r="P79">
        <v>1853053.6</v>
      </c>
      <c r="Q79">
        <v>235189.4</v>
      </c>
      <c r="R79">
        <v>10525478.4</v>
      </c>
      <c r="S79">
        <v>56150.6</v>
      </c>
      <c r="T79">
        <v>2919941.6</v>
      </c>
      <c r="U79">
        <v>2272996</v>
      </c>
      <c r="V79">
        <v>10252100</v>
      </c>
      <c r="W79">
        <v>240893.8</v>
      </c>
      <c r="Y79">
        <v>2.5476460552075881</v>
      </c>
      <c r="Z79">
        <v>0.60936147299362342</v>
      </c>
      <c r="AA79">
        <v>0.58987750416854401</v>
      </c>
      <c r="AB79">
        <v>1.5671956924023109</v>
      </c>
      <c r="AC79">
        <v>0.63691846799338236</v>
      </c>
      <c r="AD79">
        <v>5.9465081564034339</v>
      </c>
      <c r="AE79">
        <v>0.41964977438328782</v>
      </c>
      <c r="AF79">
        <v>0.60516170081682508</v>
      </c>
      <c r="AG79">
        <v>0.82031157873570915</v>
      </c>
      <c r="AH79">
        <v>5.3707511926186271</v>
      </c>
      <c r="AI79">
        <v>0.93149509680224585</v>
      </c>
      <c r="AK79">
        <v>2.5476460552075881</v>
      </c>
      <c r="AL79">
        <v>0.31001925939926878</v>
      </c>
      <c r="AM79">
        <v>0.29416774177225302</v>
      </c>
      <c r="AN79">
        <v>1.5671956924023109</v>
      </c>
      <c r="AO79">
        <v>0.34601344038965182</v>
      </c>
      <c r="AP79">
        <v>5.9465081564034339</v>
      </c>
      <c r="AQ79">
        <v>0.29117110759252679</v>
      </c>
      <c r="AR79">
        <v>0.30726807260653011</v>
      </c>
      <c r="AS79">
        <v>0.29309889803407713</v>
      </c>
      <c r="AT79">
        <v>5.3707511926186271</v>
      </c>
      <c r="AU79">
        <v>0.43656202518614012</v>
      </c>
      <c r="AW79">
        <v>0.25446425059344607</v>
      </c>
      <c r="AY79">
        <f t="shared" si="9"/>
        <v>0</v>
      </c>
      <c r="AZ79" t="str">
        <f t="shared" si="7"/>
        <v/>
      </c>
      <c r="BA79">
        <f t="shared" si="7"/>
        <v>0</v>
      </c>
      <c r="BB79" t="str">
        <f t="shared" si="7"/>
        <v/>
      </c>
    </row>
    <row r="80" spans="1:54" x14ac:dyDescent="0.3">
      <c r="A80">
        <v>3</v>
      </c>
      <c r="B80" t="s">
        <v>158</v>
      </c>
      <c r="C80" t="s">
        <v>157</v>
      </c>
      <c r="D80" t="s">
        <v>152</v>
      </c>
      <c r="F80" s="2">
        <f t="shared" si="8"/>
        <v>0</v>
      </c>
      <c r="G80" s="2">
        <f t="shared" si="8"/>
        <v>1</v>
      </c>
      <c r="H80" s="4">
        <f t="shared" si="8"/>
        <v>1</v>
      </c>
      <c r="I80">
        <f t="shared" si="8"/>
        <v>1</v>
      </c>
      <c r="J80">
        <f t="shared" si="8"/>
        <v>0</v>
      </c>
      <c r="K80">
        <f t="shared" si="8"/>
        <v>2</v>
      </c>
      <c r="L80">
        <f t="shared" si="8"/>
        <v>2</v>
      </c>
      <c r="M80">
        <v>200044.6</v>
      </c>
      <c r="N80">
        <v>1312704.8</v>
      </c>
      <c r="O80">
        <v>1313037.2</v>
      </c>
      <c r="P80">
        <v>199999</v>
      </c>
      <c r="Q80">
        <v>2964600.6</v>
      </c>
      <c r="R80">
        <v>1.4</v>
      </c>
      <c r="S80">
        <v>1857211.6</v>
      </c>
      <c r="T80">
        <v>2917510.2</v>
      </c>
      <c r="U80">
        <v>2336982.4</v>
      </c>
      <c r="V80">
        <v>240.4</v>
      </c>
      <c r="W80">
        <v>5215763.4000000004</v>
      </c>
      <c r="Y80">
        <v>0.28283694020938122</v>
      </c>
      <c r="Z80">
        <v>1.517983992793597</v>
      </c>
      <c r="AA80">
        <v>1.478391370386817</v>
      </c>
      <c r="AB80">
        <v>0.31583483019494452</v>
      </c>
      <c r="AC80">
        <v>2.766081212012796</v>
      </c>
      <c r="AD80">
        <v>8.5503013408742806E-2</v>
      </c>
      <c r="AE80">
        <v>1.5059293669764879</v>
      </c>
      <c r="AF80">
        <v>0.6077693300438114</v>
      </c>
      <c r="AG80">
        <v>0.85992699908092618</v>
      </c>
      <c r="AH80">
        <v>4.4657710124738192E-3</v>
      </c>
      <c r="AI80">
        <v>4.5686173576163132</v>
      </c>
      <c r="AK80">
        <v>0.28283694020938122</v>
      </c>
      <c r="AL80">
        <v>0.49378095361171292</v>
      </c>
      <c r="AM80">
        <v>0.46918983658542862</v>
      </c>
      <c r="AN80">
        <v>0.31583483019494452</v>
      </c>
      <c r="AO80">
        <v>0.86691502980538648</v>
      </c>
      <c r="AP80">
        <v>8.5503013408742806E-2</v>
      </c>
      <c r="AQ80">
        <v>0.49894700220320382</v>
      </c>
      <c r="AR80">
        <v>0.30851155384443701</v>
      </c>
      <c r="AS80">
        <v>0.31146886168280619</v>
      </c>
      <c r="AT80">
        <v>4.4657710124738192E-3</v>
      </c>
      <c r="AU80">
        <v>2.3540546086034739</v>
      </c>
      <c r="AW80">
        <v>0.26530600141268218</v>
      </c>
      <c r="AY80">
        <f t="shared" si="9"/>
        <v>0</v>
      </c>
      <c r="AZ80">
        <f t="shared" si="7"/>
        <v>0</v>
      </c>
      <c r="BA80">
        <f t="shared" si="7"/>
        <v>0</v>
      </c>
      <c r="BB80" t="str">
        <f t="shared" si="7"/>
        <v/>
      </c>
    </row>
    <row r="81" spans="1:54" x14ac:dyDescent="0.3">
      <c r="A81">
        <v>3</v>
      </c>
      <c r="B81" t="s">
        <v>159</v>
      </c>
      <c r="C81" t="s">
        <v>157</v>
      </c>
      <c r="D81" t="s">
        <v>152</v>
      </c>
      <c r="F81" s="2">
        <f t="shared" si="8"/>
        <v>0</v>
      </c>
      <c r="G81" s="2">
        <f t="shared" si="8"/>
        <v>1</v>
      </c>
      <c r="H81" s="4">
        <f t="shared" si="8"/>
        <v>1</v>
      </c>
      <c r="I81">
        <f t="shared" si="8"/>
        <v>1</v>
      </c>
      <c r="J81">
        <f t="shared" si="8"/>
        <v>0</v>
      </c>
      <c r="K81">
        <f t="shared" si="8"/>
        <v>2</v>
      </c>
      <c r="L81">
        <f t="shared" si="8"/>
        <v>2</v>
      </c>
      <c r="M81">
        <v>200041</v>
      </c>
      <c r="N81">
        <v>1350109.6</v>
      </c>
      <c r="O81">
        <v>1350697</v>
      </c>
      <c r="P81">
        <v>200000</v>
      </c>
      <c r="Q81">
        <v>2900064.2</v>
      </c>
      <c r="R81">
        <v>3.4</v>
      </c>
      <c r="S81">
        <v>1843907.8</v>
      </c>
      <c r="T81">
        <v>2919109.4</v>
      </c>
      <c r="U81">
        <v>2333202</v>
      </c>
      <c r="V81">
        <v>336.6</v>
      </c>
      <c r="W81">
        <v>5214696.8</v>
      </c>
      <c r="Y81">
        <v>0.25590570460772138</v>
      </c>
      <c r="Z81">
        <v>1.547983264003415</v>
      </c>
      <c r="AA81">
        <v>1.521970811404753</v>
      </c>
      <c r="AB81">
        <v>0.32499635219573969</v>
      </c>
      <c r="AC81">
        <v>2.7595352726057172</v>
      </c>
      <c r="AD81">
        <v>9.0098150004632727E-2</v>
      </c>
      <c r="AE81">
        <v>1.4806001860415561</v>
      </c>
      <c r="AF81">
        <v>0.61586236499715596</v>
      </c>
      <c r="AG81">
        <v>0.86341477913083509</v>
      </c>
      <c r="AH81">
        <v>4.8925234004854601E-3</v>
      </c>
      <c r="AI81">
        <v>4.5437485114089213</v>
      </c>
      <c r="AK81">
        <v>0.25590570460772138</v>
      </c>
      <c r="AL81">
        <v>0.52326694460352885</v>
      </c>
      <c r="AM81">
        <v>0.50635423540370539</v>
      </c>
      <c r="AN81">
        <v>0.32499635219573969</v>
      </c>
      <c r="AO81">
        <v>0.94383460860117341</v>
      </c>
      <c r="AP81">
        <v>9.0098150004632727E-2</v>
      </c>
      <c r="AQ81">
        <v>0.49486878842581061</v>
      </c>
      <c r="AR81">
        <v>0.31060109359677879</v>
      </c>
      <c r="AS81">
        <v>0.31650980580598109</v>
      </c>
      <c r="AT81">
        <v>4.8925234004854601E-3</v>
      </c>
      <c r="AU81">
        <v>2.353240886016283</v>
      </c>
      <c r="AW81">
        <v>0.26848445000359789</v>
      </c>
      <c r="AY81">
        <f t="shared" si="9"/>
        <v>0</v>
      </c>
      <c r="AZ81">
        <f t="shared" si="7"/>
        <v>0</v>
      </c>
      <c r="BA81">
        <f t="shared" si="7"/>
        <v>0</v>
      </c>
      <c r="BB81" t="str">
        <f t="shared" si="7"/>
        <v/>
      </c>
    </row>
    <row r="82" spans="1:54" x14ac:dyDescent="0.3">
      <c r="A82">
        <v>3</v>
      </c>
      <c r="B82" t="s">
        <v>160</v>
      </c>
      <c r="C82" t="s">
        <v>157</v>
      </c>
      <c r="D82" t="s">
        <v>152</v>
      </c>
      <c r="F82" s="2">
        <f t="shared" si="8"/>
        <v>0</v>
      </c>
      <c r="G82" s="2">
        <f t="shared" si="8"/>
        <v>0</v>
      </c>
      <c r="H82" s="4">
        <f t="shared" si="8"/>
        <v>0</v>
      </c>
      <c r="I82">
        <f t="shared" si="8"/>
        <v>1</v>
      </c>
      <c r="J82">
        <f t="shared" si="8"/>
        <v>0</v>
      </c>
      <c r="K82">
        <f t="shared" si="8"/>
        <v>2</v>
      </c>
      <c r="L82">
        <f t="shared" si="8"/>
        <v>0</v>
      </c>
      <c r="M82">
        <v>4269769.2</v>
      </c>
      <c r="N82">
        <v>361896.4</v>
      </c>
      <c r="O82">
        <v>361913.59999999998</v>
      </c>
      <c r="P82">
        <v>1387046.6</v>
      </c>
      <c r="Q82">
        <v>230349.4</v>
      </c>
      <c r="R82">
        <v>10477165</v>
      </c>
      <c r="S82">
        <v>54937.8</v>
      </c>
      <c r="T82">
        <v>2920469.2</v>
      </c>
      <c r="U82">
        <v>2270690.7999999998</v>
      </c>
      <c r="V82">
        <v>10882294.800000001</v>
      </c>
      <c r="W82">
        <v>252563.20000000001</v>
      </c>
      <c r="Y82">
        <v>2.7545345766004181</v>
      </c>
      <c r="Z82">
        <v>0.61667534058215101</v>
      </c>
      <c r="AA82">
        <v>0.60771708182292061</v>
      </c>
      <c r="AB82">
        <v>1.3353262355958579</v>
      </c>
      <c r="AC82">
        <v>0.60727377019356932</v>
      </c>
      <c r="AD82">
        <v>6.2007173118065113</v>
      </c>
      <c r="AE82">
        <v>0.42268970276927581</v>
      </c>
      <c r="AF82">
        <v>0.61342476283898573</v>
      </c>
      <c r="AG82">
        <v>0.8282108583371155</v>
      </c>
      <c r="AH82">
        <v>5.4761090955696998</v>
      </c>
      <c r="AI82">
        <v>0.91730007219593968</v>
      </c>
      <c r="AK82">
        <v>2.7545345766004181</v>
      </c>
      <c r="AL82">
        <v>0.31287461080355572</v>
      </c>
      <c r="AM82">
        <v>0.30354443000396708</v>
      </c>
      <c r="AN82">
        <v>1.3353262355958579</v>
      </c>
      <c r="AO82">
        <v>0.32284830940770909</v>
      </c>
      <c r="AP82">
        <v>6.2007173118065113</v>
      </c>
      <c r="AQ82">
        <v>0.29516493659466497</v>
      </c>
      <c r="AR82">
        <v>0.30994409603299572</v>
      </c>
      <c r="AS82">
        <v>0.29470698436489318</v>
      </c>
      <c r="AT82">
        <v>5.4761090955696998</v>
      </c>
      <c r="AU82">
        <v>0.42504790199454873</v>
      </c>
      <c r="AW82">
        <v>0.25677458181744439</v>
      </c>
      <c r="AY82">
        <f t="shared" si="9"/>
        <v>0</v>
      </c>
      <c r="AZ82" t="str">
        <f t="shared" si="7"/>
        <v/>
      </c>
      <c r="BA82">
        <f t="shared" si="7"/>
        <v>0</v>
      </c>
      <c r="BB82" t="str">
        <f t="shared" si="7"/>
        <v/>
      </c>
    </row>
    <row r="83" spans="1:54" x14ac:dyDescent="0.3">
      <c r="A83">
        <v>3</v>
      </c>
      <c r="B83" t="s">
        <v>161</v>
      </c>
      <c r="C83" t="s">
        <v>162</v>
      </c>
      <c r="D83" t="s">
        <v>163</v>
      </c>
      <c r="F83" s="2">
        <f t="shared" ref="F83:L90" si="10">F729</f>
        <v>0</v>
      </c>
      <c r="G83" s="2">
        <f t="shared" si="10"/>
        <v>0</v>
      </c>
      <c r="H83" s="4">
        <f t="shared" si="10"/>
        <v>1</v>
      </c>
      <c r="I83">
        <f t="shared" si="10"/>
        <v>1</v>
      </c>
      <c r="J83">
        <f t="shared" si="10"/>
        <v>0</v>
      </c>
      <c r="K83">
        <f t="shared" si="10"/>
        <v>2</v>
      </c>
      <c r="L83">
        <f t="shared" si="10"/>
        <v>2</v>
      </c>
      <c r="M83">
        <v>200043</v>
      </c>
      <c r="N83">
        <v>1270270.3999999999</v>
      </c>
      <c r="O83">
        <v>1270692.3999999999</v>
      </c>
      <c r="P83">
        <v>199999.4</v>
      </c>
      <c r="Q83">
        <v>3079201.8</v>
      </c>
      <c r="R83">
        <v>2.4</v>
      </c>
      <c r="S83">
        <v>1769772.8</v>
      </c>
      <c r="T83">
        <v>2919107.4</v>
      </c>
      <c r="U83">
        <v>2328480.6</v>
      </c>
      <c r="V83">
        <v>240.2</v>
      </c>
      <c r="W83">
        <v>4935506.8</v>
      </c>
      <c r="Y83">
        <v>0.32401147359050808</v>
      </c>
      <c r="Z83">
        <v>1.488286139373667</v>
      </c>
      <c r="AA83">
        <v>1.480968838208355</v>
      </c>
      <c r="AB83">
        <v>0.29637621059664532</v>
      </c>
      <c r="AC83">
        <v>2.7640079261967911</v>
      </c>
      <c r="AD83">
        <v>8.6686517787165879E-2</v>
      </c>
      <c r="AE83">
        <v>1.4586701041553169</v>
      </c>
      <c r="AF83">
        <v>0.62923131642164665</v>
      </c>
      <c r="AG83">
        <v>0.84752221828093754</v>
      </c>
      <c r="AH83">
        <v>6.6909860121085792E-3</v>
      </c>
      <c r="AI83">
        <v>4.3114833782543416</v>
      </c>
      <c r="AK83">
        <v>0.32401147359050808</v>
      </c>
      <c r="AL83">
        <v>0.50962315377546474</v>
      </c>
      <c r="AM83">
        <v>0.49345709481276567</v>
      </c>
      <c r="AN83">
        <v>0.29637621059664532</v>
      </c>
      <c r="AO83">
        <v>0.94561432001064527</v>
      </c>
      <c r="AP83">
        <v>8.6686517787165879E-2</v>
      </c>
      <c r="AQ83">
        <v>0.50835011859890078</v>
      </c>
      <c r="AR83">
        <v>0.32449053839081887</v>
      </c>
      <c r="AS83">
        <v>0.30991935502970591</v>
      </c>
      <c r="AT83">
        <v>6.6909860121085792E-3</v>
      </c>
      <c r="AU83">
        <v>2.233705609617755</v>
      </c>
      <c r="AW83">
        <v>0.27276792438933628</v>
      </c>
      <c r="AY83">
        <f t="shared" si="9"/>
        <v>0</v>
      </c>
      <c r="AZ83">
        <f t="shared" si="7"/>
        <v>0</v>
      </c>
      <c r="BA83">
        <f t="shared" si="7"/>
        <v>0</v>
      </c>
      <c r="BB83" t="str">
        <f t="shared" si="7"/>
        <v/>
      </c>
    </row>
    <row r="84" spans="1:54" x14ac:dyDescent="0.3">
      <c r="A84">
        <v>3</v>
      </c>
      <c r="B84" t="s">
        <v>164</v>
      </c>
      <c r="C84" t="s">
        <v>162</v>
      </c>
      <c r="D84" t="s">
        <v>163</v>
      </c>
      <c r="F84" s="2">
        <f t="shared" si="10"/>
        <v>0</v>
      </c>
      <c r="G84" s="2">
        <f t="shared" si="10"/>
        <v>1</v>
      </c>
      <c r="H84" s="4">
        <f t="shared" si="10"/>
        <v>0</v>
      </c>
      <c r="I84">
        <f t="shared" si="10"/>
        <v>1</v>
      </c>
      <c r="J84">
        <f t="shared" si="10"/>
        <v>0</v>
      </c>
      <c r="K84">
        <f t="shared" si="10"/>
        <v>2</v>
      </c>
      <c r="L84">
        <f t="shared" si="10"/>
        <v>0</v>
      </c>
      <c r="M84">
        <v>4125870.8</v>
      </c>
      <c r="N84">
        <v>418737.2</v>
      </c>
      <c r="O84">
        <v>418766</v>
      </c>
      <c r="P84">
        <v>1384971.8</v>
      </c>
      <c r="Q84">
        <v>304835.59999999998</v>
      </c>
      <c r="R84">
        <v>10289607.199999999</v>
      </c>
      <c r="S84">
        <v>108897</v>
      </c>
      <c r="T84">
        <v>2919064.2</v>
      </c>
      <c r="U84">
        <v>2269889</v>
      </c>
      <c r="V84">
        <v>10899393.4</v>
      </c>
      <c r="W84">
        <v>340841.4</v>
      </c>
      <c r="Y84">
        <v>2.745629518595524</v>
      </c>
      <c r="Z84">
        <v>0.65831924061058089</v>
      </c>
      <c r="AA84">
        <v>0.63758833626052369</v>
      </c>
      <c r="AB84">
        <v>1.418125320004765</v>
      </c>
      <c r="AC84">
        <v>0.67276418837718666</v>
      </c>
      <c r="AD84">
        <v>6.0395425010006871</v>
      </c>
      <c r="AE84">
        <v>0.46769435501191758</v>
      </c>
      <c r="AF84">
        <v>0.60084356560837482</v>
      </c>
      <c r="AG84">
        <v>0.82007460125023501</v>
      </c>
      <c r="AH84">
        <v>5.3436174278031103</v>
      </c>
      <c r="AI84">
        <v>1.061462670564651</v>
      </c>
      <c r="AK84">
        <v>2.745629518595524</v>
      </c>
      <c r="AL84">
        <v>0.33591219503432512</v>
      </c>
      <c r="AM84">
        <v>0.31763977606315158</v>
      </c>
      <c r="AN84">
        <v>1.418125320004765</v>
      </c>
      <c r="AO84">
        <v>0.37504114400944671</v>
      </c>
      <c r="AP84">
        <v>6.0395425010006871</v>
      </c>
      <c r="AQ84">
        <v>0.32376679220469662</v>
      </c>
      <c r="AR84">
        <v>0.30375166360754519</v>
      </c>
      <c r="AS84">
        <v>0.2959439920610748</v>
      </c>
      <c r="AT84">
        <v>5.3436174278031103</v>
      </c>
      <c r="AU84">
        <v>0.46677035117754712</v>
      </c>
      <c r="AW84">
        <v>0.26063692821189749</v>
      </c>
      <c r="AY84">
        <f t="shared" si="9"/>
        <v>0</v>
      </c>
      <c r="AZ84" t="str">
        <f t="shared" si="7"/>
        <v/>
      </c>
      <c r="BA84">
        <f t="shared" si="7"/>
        <v>0</v>
      </c>
      <c r="BB84" t="str">
        <f t="shared" si="7"/>
        <v/>
      </c>
    </row>
    <row r="85" spans="1:54" x14ac:dyDescent="0.3">
      <c r="A85">
        <v>3</v>
      </c>
      <c r="B85" t="s">
        <v>165</v>
      </c>
      <c r="C85" t="s">
        <v>162</v>
      </c>
      <c r="D85" t="s">
        <v>163</v>
      </c>
      <c r="F85" s="2">
        <f t="shared" si="10"/>
        <v>0</v>
      </c>
      <c r="G85" s="2">
        <f t="shared" si="10"/>
        <v>1</v>
      </c>
      <c r="H85" s="4">
        <f t="shared" si="10"/>
        <v>0</v>
      </c>
      <c r="I85">
        <f t="shared" si="10"/>
        <v>1</v>
      </c>
      <c r="J85">
        <f t="shared" si="10"/>
        <v>0</v>
      </c>
      <c r="K85">
        <f t="shared" si="10"/>
        <v>2</v>
      </c>
      <c r="L85">
        <f t="shared" si="10"/>
        <v>0</v>
      </c>
      <c r="M85">
        <v>3768540.4</v>
      </c>
      <c r="N85">
        <v>392125</v>
      </c>
      <c r="O85">
        <v>392433.8</v>
      </c>
      <c r="P85">
        <v>1223227.6000000001</v>
      </c>
      <c r="Q85">
        <v>297072.59999999998</v>
      </c>
      <c r="R85">
        <v>9902694.5999999996</v>
      </c>
      <c r="S85">
        <v>111121.4</v>
      </c>
      <c r="T85">
        <v>2918960.8</v>
      </c>
      <c r="U85">
        <v>2268932.4</v>
      </c>
      <c r="V85">
        <v>10210254.199999999</v>
      </c>
      <c r="W85">
        <v>373841.8</v>
      </c>
      <c r="Y85">
        <v>2.6755274805938831</v>
      </c>
      <c r="Z85">
        <v>0.64972147056832907</v>
      </c>
      <c r="AA85">
        <v>0.63235253193415697</v>
      </c>
      <c r="AB85">
        <v>1.526825739187188</v>
      </c>
      <c r="AC85">
        <v>0.67607697817729784</v>
      </c>
      <c r="AD85">
        <v>5.7514120011939669</v>
      </c>
      <c r="AE85">
        <v>0.46281216938514258</v>
      </c>
      <c r="AF85">
        <v>0.60079887699102985</v>
      </c>
      <c r="AG85">
        <v>0.81794552151113753</v>
      </c>
      <c r="AH85">
        <v>5.1709509675973093</v>
      </c>
      <c r="AI85">
        <v>0.9712284808396362</v>
      </c>
      <c r="AK85">
        <v>2.6755274805938831</v>
      </c>
      <c r="AL85">
        <v>0.3334471251931973</v>
      </c>
      <c r="AM85">
        <v>0.31793003539787601</v>
      </c>
      <c r="AN85">
        <v>1.526825739187188</v>
      </c>
      <c r="AO85">
        <v>0.38280712860869243</v>
      </c>
      <c r="AP85">
        <v>5.7514120011939669</v>
      </c>
      <c r="AQ85">
        <v>0.32325406759046021</v>
      </c>
      <c r="AR85">
        <v>0.30337256698403509</v>
      </c>
      <c r="AS85">
        <v>0.29556624003453169</v>
      </c>
      <c r="AT85">
        <v>5.1709509675973093</v>
      </c>
      <c r="AU85">
        <v>0.46561905982671298</v>
      </c>
      <c r="AW85">
        <v>0.26314372079214082</v>
      </c>
      <c r="AY85">
        <f t="shared" si="9"/>
        <v>0</v>
      </c>
      <c r="AZ85" t="str">
        <f t="shared" si="7"/>
        <v/>
      </c>
      <c r="BA85">
        <f t="shared" si="7"/>
        <v>0</v>
      </c>
      <c r="BB85" t="str">
        <f t="shared" si="7"/>
        <v/>
      </c>
    </row>
    <row r="86" spans="1:54" x14ac:dyDescent="0.3">
      <c r="A86">
        <v>3</v>
      </c>
      <c r="B86" t="s">
        <v>166</v>
      </c>
      <c r="C86" t="s">
        <v>162</v>
      </c>
      <c r="D86" t="s">
        <v>163</v>
      </c>
      <c r="F86" s="2">
        <f t="shared" si="10"/>
        <v>0</v>
      </c>
      <c r="G86" s="2">
        <f t="shared" si="10"/>
        <v>0</v>
      </c>
      <c r="H86" s="4">
        <f t="shared" si="10"/>
        <v>1</v>
      </c>
      <c r="I86">
        <f t="shared" si="10"/>
        <v>1</v>
      </c>
      <c r="J86">
        <f t="shared" si="10"/>
        <v>0</v>
      </c>
      <c r="K86">
        <f t="shared" si="10"/>
        <v>2</v>
      </c>
      <c r="L86">
        <f t="shared" si="10"/>
        <v>2</v>
      </c>
      <c r="M86">
        <v>200049.4</v>
      </c>
      <c r="N86">
        <v>1263909.8</v>
      </c>
      <c r="O86">
        <v>1264389.3999999999</v>
      </c>
      <c r="P86">
        <v>199999.4</v>
      </c>
      <c r="Q86">
        <v>3028225.6</v>
      </c>
      <c r="R86">
        <v>2.4</v>
      </c>
      <c r="S86">
        <v>1766585.8</v>
      </c>
      <c r="T86">
        <v>2917511.4</v>
      </c>
      <c r="U86">
        <v>2338051.7999999998</v>
      </c>
      <c r="V86">
        <v>287</v>
      </c>
      <c r="W86">
        <v>4993232.8</v>
      </c>
      <c r="Y86">
        <v>0.30355893659871069</v>
      </c>
      <c r="Z86">
        <v>1.478825468150899</v>
      </c>
      <c r="AA86">
        <v>1.46036545940442</v>
      </c>
      <c r="AB86">
        <v>0.39439592819544478</v>
      </c>
      <c r="AC86">
        <v>2.6454382646246808</v>
      </c>
      <c r="AD86">
        <v>8.9138180599547881E-2</v>
      </c>
      <c r="AE86">
        <v>1.430531592073385</v>
      </c>
      <c r="AF86">
        <v>0.60830435940297323</v>
      </c>
      <c r="AG86">
        <v>0.85603520616423334</v>
      </c>
      <c r="AH86">
        <v>6.4164037932641403E-3</v>
      </c>
      <c r="AI86">
        <v>4.2922219684580343</v>
      </c>
      <c r="AK86">
        <v>0.30355893659871069</v>
      </c>
      <c r="AL86">
        <v>0.52058832177426662</v>
      </c>
      <c r="AM86">
        <v>0.50050747218774627</v>
      </c>
      <c r="AN86">
        <v>0.39439592819544478</v>
      </c>
      <c r="AO86">
        <v>0.83595472660963421</v>
      </c>
      <c r="AP86">
        <v>8.9138180599547881E-2</v>
      </c>
      <c r="AQ86">
        <v>0.51625658920966089</v>
      </c>
      <c r="AR86">
        <v>0.30841376479947941</v>
      </c>
      <c r="AS86">
        <v>0.31599202180514108</v>
      </c>
      <c r="AT86">
        <v>6.4164037932641403E-3</v>
      </c>
      <c r="AU86">
        <v>2.2361268116161228</v>
      </c>
      <c r="AW86">
        <v>0.2736108631943352</v>
      </c>
      <c r="AY86">
        <f t="shared" si="9"/>
        <v>0</v>
      </c>
      <c r="AZ86">
        <f t="shared" si="7"/>
        <v>0</v>
      </c>
      <c r="BA86">
        <f t="shared" si="7"/>
        <v>0</v>
      </c>
      <c r="BB86" t="str">
        <f t="shared" si="7"/>
        <v/>
      </c>
    </row>
    <row r="87" spans="1:54" x14ac:dyDescent="0.3">
      <c r="A87">
        <v>3</v>
      </c>
      <c r="B87" t="s">
        <v>167</v>
      </c>
      <c r="C87" t="s">
        <v>168</v>
      </c>
      <c r="D87" t="s">
        <v>163</v>
      </c>
      <c r="F87" s="2">
        <f t="shared" si="10"/>
        <v>0</v>
      </c>
      <c r="G87" s="2">
        <f t="shared" si="10"/>
        <v>0</v>
      </c>
      <c r="H87" s="4">
        <f t="shared" si="10"/>
        <v>0</v>
      </c>
      <c r="I87">
        <f t="shared" si="10"/>
        <v>1</v>
      </c>
      <c r="J87">
        <f t="shared" si="10"/>
        <v>0</v>
      </c>
      <c r="K87">
        <f t="shared" si="10"/>
        <v>2</v>
      </c>
      <c r="L87">
        <f t="shared" si="10"/>
        <v>0</v>
      </c>
      <c r="M87">
        <v>200043</v>
      </c>
      <c r="N87">
        <v>1270270.3999999999</v>
      </c>
      <c r="O87">
        <v>1270692.3999999999</v>
      </c>
      <c r="P87">
        <v>199999.4</v>
      </c>
      <c r="Q87">
        <v>3079201.8</v>
      </c>
      <c r="R87">
        <v>2.4</v>
      </c>
      <c r="S87">
        <v>1769772.8</v>
      </c>
      <c r="T87">
        <v>2919107.4</v>
      </c>
      <c r="U87">
        <v>2328480.6</v>
      </c>
      <c r="V87">
        <v>240.2</v>
      </c>
      <c r="W87">
        <v>4935506.8</v>
      </c>
      <c r="Y87">
        <v>0.33349277240922681</v>
      </c>
      <c r="Z87">
        <v>1.503489053505473</v>
      </c>
      <c r="AA87">
        <v>1.4683519254322159</v>
      </c>
      <c r="AB87">
        <v>0.28778594339964908</v>
      </c>
      <c r="AC87">
        <v>2.594388237391831</v>
      </c>
      <c r="AD87">
        <v>8.716366258449848E-2</v>
      </c>
      <c r="AE87">
        <v>1.470424654416274</v>
      </c>
      <c r="AF87">
        <v>0.59954136398155244</v>
      </c>
      <c r="AG87">
        <v>0.84969309165608142</v>
      </c>
      <c r="AH87">
        <v>5.9415910160168601E-3</v>
      </c>
      <c r="AI87">
        <v>4.2498154197935936</v>
      </c>
      <c r="AK87">
        <v>0.33349277240922681</v>
      </c>
      <c r="AL87">
        <v>0.51209177781129256</v>
      </c>
      <c r="AM87">
        <v>0.49037704119691627</v>
      </c>
      <c r="AN87">
        <v>0.28778594339964908</v>
      </c>
      <c r="AO87">
        <v>0.88228608740027992</v>
      </c>
      <c r="AP87">
        <v>8.716366258449848E-2</v>
      </c>
      <c r="AQ87">
        <v>0.50987868603551756</v>
      </c>
      <c r="AR87">
        <v>0.30376465618610382</v>
      </c>
      <c r="AS87">
        <v>0.30917967003770169</v>
      </c>
      <c r="AT87">
        <v>5.9415910160168601E-3</v>
      </c>
      <c r="AU87">
        <v>2.1827027370105498</v>
      </c>
      <c r="AW87">
        <v>0.26945011180359868</v>
      </c>
      <c r="AY87">
        <f t="shared" si="9"/>
        <v>-0.5</v>
      </c>
      <c r="AZ87" t="str">
        <f t="shared" si="7"/>
        <v/>
      </c>
      <c r="BA87">
        <f t="shared" si="7"/>
        <v>-0.5</v>
      </c>
      <c r="BB87" t="str">
        <f t="shared" si="7"/>
        <v/>
      </c>
    </row>
    <row r="88" spans="1:54" x14ac:dyDescent="0.3">
      <c r="A88">
        <v>3</v>
      </c>
      <c r="B88" t="s">
        <v>169</v>
      </c>
      <c r="C88" t="s">
        <v>168</v>
      </c>
      <c r="D88" t="s">
        <v>163</v>
      </c>
      <c r="F88" s="2">
        <f t="shared" si="10"/>
        <v>0</v>
      </c>
      <c r="G88" s="2">
        <f t="shared" si="10"/>
        <v>1</v>
      </c>
      <c r="H88" s="4">
        <f t="shared" si="10"/>
        <v>1</v>
      </c>
      <c r="I88">
        <f t="shared" si="10"/>
        <v>0</v>
      </c>
      <c r="J88">
        <f t="shared" si="10"/>
        <v>1</v>
      </c>
      <c r="K88">
        <f t="shared" si="10"/>
        <v>2</v>
      </c>
      <c r="L88">
        <f t="shared" si="10"/>
        <v>2</v>
      </c>
      <c r="M88">
        <v>4125870.8</v>
      </c>
      <c r="N88">
        <v>418737.2</v>
      </c>
      <c r="O88">
        <v>418766</v>
      </c>
      <c r="P88">
        <v>1384971.8</v>
      </c>
      <c r="Q88">
        <v>304835.59999999998</v>
      </c>
      <c r="R88">
        <v>10289607.199999999</v>
      </c>
      <c r="S88">
        <v>108897</v>
      </c>
      <c r="T88">
        <v>2919064.2</v>
      </c>
      <c r="U88">
        <v>2269889</v>
      </c>
      <c r="V88">
        <v>10899393.4</v>
      </c>
      <c r="W88">
        <v>340841.4</v>
      </c>
      <c r="Y88">
        <v>2.7575494641903791</v>
      </c>
      <c r="Z88">
        <v>0.65412038356298585</v>
      </c>
      <c r="AA88">
        <v>0.63769348061177877</v>
      </c>
      <c r="AB88">
        <v>1.324176578997867</v>
      </c>
      <c r="AC88">
        <v>0.63347905520349745</v>
      </c>
      <c r="AD88">
        <v>6.0477503160014754</v>
      </c>
      <c r="AE88">
        <v>0.46383990019094201</v>
      </c>
      <c r="AF88">
        <v>0.59578417094890024</v>
      </c>
      <c r="AG88">
        <v>0.81008862620219591</v>
      </c>
      <c r="AH88">
        <v>5.3478972412063737</v>
      </c>
      <c r="AI88">
        <v>1.050316814624239</v>
      </c>
      <c r="AK88">
        <v>2.7575494641903791</v>
      </c>
      <c r="AL88">
        <v>0.33518734816461798</v>
      </c>
      <c r="AM88">
        <v>0.31930010842625051</v>
      </c>
      <c r="AN88">
        <v>1.324176578997867</v>
      </c>
      <c r="AO88">
        <v>0.34668135279789569</v>
      </c>
      <c r="AP88">
        <v>6.0477503160014754</v>
      </c>
      <c r="AQ88">
        <v>0.32078622358385472</v>
      </c>
      <c r="AR88">
        <v>0.30012326275464141</v>
      </c>
      <c r="AS88">
        <v>0.29337242438923561</v>
      </c>
      <c r="AT88">
        <v>5.3478972412063737</v>
      </c>
      <c r="AU88">
        <v>0.459667624195572</v>
      </c>
      <c r="AW88">
        <v>0.25971990259131422</v>
      </c>
      <c r="AY88">
        <f t="shared" si="9"/>
        <v>0.5</v>
      </c>
      <c r="AZ88">
        <f t="shared" si="7"/>
        <v>0.5</v>
      </c>
      <c r="BA88" t="str">
        <f t="shared" si="7"/>
        <v/>
      </c>
      <c r="BB88">
        <f t="shared" si="7"/>
        <v>0.5</v>
      </c>
    </row>
    <row r="89" spans="1:54" x14ac:dyDescent="0.3">
      <c r="A89">
        <v>3</v>
      </c>
      <c r="B89" t="s">
        <v>170</v>
      </c>
      <c r="C89" t="s">
        <v>168</v>
      </c>
      <c r="D89" t="s">
        <v>163</v>
      </c>
      <c r="F89" s="2">
        <f t="shared" si="10"/>
        <v>0</v>
      </c>
      <c r="G89" s="2">
        <f t="shared" si="10"/>
        <v>1</v>
      </c>
      <c r="H89" s="4">
        <f t="shared" si="10"/>
        <v>1</v>
      </c>
      <c r="I89">
        <f t="shared" si="10"/>
        <v>0</v>
      </c>
      <c r="J89">
        <f t="shared" si="10"/>
        <v>1</v>
      </c>
      <c r="K89">
        <f t="shared" si="10"/>
        <v>2</v>
      </c>
      <c r="L89">
        <f t="shared" si="10"/>
        <v>2</v>
      </c>
      <c r="M89">
        <v>3768540.4</v>
      </c>
      <c r="N89">
        <v>392125</v>
      </c>
      <c r="O89">
        <v>392433.8</v>
      </c>
      <c r="P89">
        <v>1223227.6000000001</v>
      </c>
      <c r="Q89">
        <v>297072.59999999998</v>
      </c>
      <c r="R89">
        <v>9902694.5999999996</v>
      </c>
      <c r="S89">
        <v>111121.4</v>
      </c>
      <c r="T89">
        <v>2918960.8</v>
      </c>
      <c r="U89">
        <v>2268932.4</v>
      </c>
      <c r="V89">
        <v>10210254.199999999</v>
      </c>
      <c r="W89">
        <v>373841.8</v>
      </c>
      <c r="Y89">
        <v>2.5615847723907792</v>
      </c>
      <c r="Z89">
        <v>0.65178018241422253</v>
      </c>
      <c r="AA89">
        <v>0.63344880234217271</v>
      </c>
      <c r="AB89">
        <v>1.2387529308034571</v>
      </c>
      <c r="AC89">
        <v>0.6169055039936211</v>
      </c>
      <c r="AD89">
        <v>5.7520365777891129</v>
      </c>
      <c r="AE89">
        <v>0.46553886835463337</v>
      </c>
      <c r="AF89">
        <v>0.60394300780026244</v>
      </c>
      <c r="AG89">
        <v>0.81900874157436188</v>
      </c>
      <c r="AH89">
        <v>5.1978248139843348</v>
      </c>
      <c r="AI89">
        <v>0.96679428962524983</v>
      </c>
      <c r="AK89">
        <v>2.5615847723907792</v>
      </c>
      <c r="AL89">
        <v>0.33614918219391249</v>
      </c>
      <c r="AM89">
        <v>0.31807526637567213</v>
      </c>
      <c r="AN89">
        <v>1.2387529308034571</v>
      </c>
      <c r="AO89">
        <v>0.33692436498240569</v>
      </c>
      <c r="AP89">
        <v>5.7520365777891129</v>
      </c>
      <c r="AQ89">
        <v>0.32579447680618612</v>
      </c>
      <c r="AR89">
        <v>0.3053645207895897</v>
      </c>
      <c r="AS89">
        <v>0.29754915398079901</v>
      </c>
      <c r="AT89">
        <v>5.1978248139843348</v>
      </c>
      <c r="AU89">
        <v>0.46341362982057033</v>
      </c>
      <c r="AW89">
        <v>0.26557479320326821</v>
      </c>
      <c r="AY89">
        <f t="shared" si="9"/>
        <v>0.5</v>
      </c>
      <c r="AZ89">
        <f t="shared" si="7"/>
        <v>0.5</v>
      </c>
      <c r="BA89" t="str">
        <f t="shared" si="7"/>
        <v/>
      </c>
      <c r="BB89">
        <f t="shared" si="7"/>
        <v>0.5</v>
      </c>
    </row>
    <row r="90" spans="1:54" x14ac:dyDescent="0.3">
      <c r="A90">
        <v>3</v>
      </c>
      <c r="B90" t="s">
        <v>171</v>
      </c>
      <c r="C90" t="s">
        <v>168</v>
      </c>
      <c r="D90" t="s">
        <v>163</v>
      </c>
      <c r="F90" s="2">
        <f t="shared" si="10"/>
        <v>0</v>
      </c>
      <c r="G90" s="2">
        <f t="shared" si="10"/>
        <v>0</v>
      </c>
      <c r="H90" s="4">
        <f t="shared" si="10"/>
        <v>0</v>
      </c>
      <c r="I90">
        <f t="shared" si="10"/>
        <v>1</v>
      </c>
      <c r="J90">
        <f t="shared" si="10"/>
        <v>0</v>
      </c>
      <c r="K90">
        <f t="shared" si="10"/>
        <v>2</v>
      </c>
      <c r="L90">
        <f t="shared" si="10"/>
        <v>0</v>
      </c>
      <c r="M90">
        <v>200049.4</v>
      </c>
      <c r="N90">
        <v>1263909.8</v>
      </c>
      <c r="O90">
        <v>1264389.3999999999</v>
      </c>
      <c r="P90">
        <v>199999.4</v>
      </c>
      <c r="Q90">
        <v>3028225.6</v>
      </c>
      <c r="R90">
        <v>2.4</v>
      </c>
      <c r="S90">
        <v>1766585.8</v>
      </c>
      <c r="T90">
        <v>2917511.4</v>
      </c>
      <c r="U90">
        <v>2338051.7999999998</v>
      </c>
      <c r="V90">
        <v>287</v>
      </c>
      <c r="W90">
        <v>4993232.8</v>
      </c>
      <c r="Y90">
        <v>0.26880860798992212</v>
      </c>
      <c r="Z90">
        <v>1.4875846781535069</v>
      </c>
      <c r="AA90">
        <v>1.459328214649577</v>
      </c>
      <c r="AB90">
        <v>0.28692743479623461</v>
      </c>
      <c r="AC90">
        <v>2.537024530197959</v>
      </c>
      <c r="AD90">
        <v>8.6515732610132498E-2</v>
      </c>
      <c r="AE90">
        <v>1.4366914083599109</v>
      </c>
      <c r="AF90">
        <v>0.59808919382048775</v>
      </c>
      <c r="AG90">
        <v>0.85012240888318047</v>
      </c>
      <c r="AH90">
        <v>6.0175340040586403E-3</v>
      </c>
      <c r="AI90">
        <v>4.1640871648094624</v>
      </c>
      <c r="AK90">
        <v>0.26880860798992212</v>
      </c>
      <c r="AL90">
        <v>0.51934679658152161</v>
      </c>
      <c r="AM90">
        <v>0.49975418320391329</v>
      </c>
      <c r="AN90">
        <v>0.28692743479623461</v>
      </c>
      <c r="AO90">
        <v>0.79595701260259377</v>
      </c>
      <c r="AP90">
        <v>8.6515732610132498E-2</v>
      </c>
      <c r="AQ90">
        <v>0.51856977519346403</v>
      </c>
      <c r="AR90">
        <v>0.30278843281557782</v>
      </c>
      <c r="AS90">
        <v>0.31255670359823851</v>
      </c>
      <c r="AT90">
        <v>6.0175340040586403E-3</v>
      </c>
      <c r="AU90">
        <v>2.1368226436199622</v>
      </c>
      <c r="AW90">
        <v>0.27008199598640198</v>
      </c>
      <c r="AY90">
        <f t="shared" si="9"/>
        <v>-0.5</v>
      </c>
      <c r="AZ90" t="str">
        <f t="shared" si="7"/>
        <v/>
      </c>
      <c r="BA90">
        <f t="shared" si="7"/>
        <v>-0.5</v>
      </c>
      <c r="BB90" t="str">
        <f t="shared" si="7"/>
        <v/>
      </c>
    </row>
    <row r="91" spans="1:54" x14ac:dyDescent="0.3">
      <c r="F91" s="2"/>
      <c r="G91" s="2"/>
      <c r="H91" s="4"/>
    </row>
    <row r="92" spans="1:54" x14ac:dyDescent="0.3">
      <c r="F92" s="2"/>
      <c r="G92" s="2"/>
      <c r="H92" s="4"/>
    </row>
    <row r="93" spans="1:54" x14ac:dyDescent="0.3">
      <c r="F93" s="2"/>
      <c r="G93" s="2"/>
      <c r="H93" s="4"/>
    </row>
    <row r="94" spans="1:54" x14ac:dyDescent="0.3">
      <c r="F94" s="2"/>
      <c r="G94" s="2"/>
      <c r="H94" s="4"/>
    </row>
    <row r="95" spans="1:54" x14ac:dyDescent="0.3">
      <c r="F95" s="2"/>
      <c r="G95" s="2"/>
      <c r="H95" s="4"/>
    </row>
    <row r="96" spans="1:54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61</v>
      </c>
      <c r="L292" s="5">
        <f>X292</f>
        <v>1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1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2" si="11">X292</f>
        <v>1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16</v>
      </c>
      <c r="M293" s="9">
        <f t="shared" ref="M293:W293" si="12">AVERAGE(M3:M290)</f>
        <v>5580971.3454545448</v>
      </c>
      <c r="N293" s="9">
        <f t="shared" si="12"/>
        <v>1890010.1227272733</v>
      </c>
      <c r="O293" s="9">
        <f t="shared" si="12"/>
        <v>1889195.4136363633</v>
      </c>
      <c r="P293" s="9">
        <f t="shared" si="12"/>
        <v>16134707.781818176</v>
      </c>
      <c r="Q293" s="9">
        <f t="shared" si="12"/>
        <v>2448916.9681818173</v>
      </c>
      <c r="R293" s="9">
        <f t="shared" si="12"/>
        <v>22879412.368181828</v>
      </c>
      <c r="S293" s="9">
        <f t="shared" si="12"/>
        <v>1606302.8318181823</v>
      </c>
      <c r="T293" s="9">
        <f t="shared" si="12"/>
        <v>3749162.5772727267</v>
      </c>
      <c r="U293" s="9">
        <f t="shared" si="12"/>
        <v>3037227.6363636381</v>
      </c>
      <c r="V293" s="9">
        <f t="shared" si="12"/>
        <v>16367378.768181825</v>
      </c>
      <c r="W293" s="9">
        <f t="shared" si="12"/>
        <v>3071923.0545454551</v>
      </c>
      <c r="X293" s="9" t="s">
        <v>16</v>
      </c>
      <c r="Y293" s="9">
        <f t="shared" ref="Y293:AI293" si="13">AVERAGE(Y3:Y290)</f>
        <v>4.387943924172645</v>
      </c>
      <c r="Z293" s="9">
        <f t="shared" si="13"/>
        <v>2.0138228044166513</v>
      </c>
      <c r="AA293" s="9">
        <f t="shared" si="13"/>
        <v>1.9509558936655105</v>
      </c>
      <c r="AB293" s="9">
        <f t="shared" si="13"/>
        <v>10.650827122815627</v>
      </c>
      <c r="AC293" s="9">
        <f t="shared" si="13"/>
        <v>3.1067349664472701</v>
      </c>
      <c r="AD293" s="9">
        <f t="shared" si="13"/>
        <v>13.02660967584128</v>
      </c>
      <c r="AE293" s="9">
        <f t="shared" si="13"/>
        <v>1.6066858395590145</v>
      </c>
      <c r="AF293" s="9">
        <f t="shared" si="13"/>
        <v>1.3905396072273357</v>
      </c>
      <c r="AG293" s="9">
        <f t="shared" si="13"/>
        <v>1.5784693974185344</v>
      </c>
      <c r="AH293" s="9">
        <f t="shared" si="13"/>
        <v>6.376050013568733</v>
      </c>
      <c r="AI293" s="9">
        <f t="shared" si="13"/>
        <v>4.6003858835839884</v>
      </c>
      <c r="AJ293" s="8" t="str">
        <f t="shared" si="11"/>
        <v>ALL</v>
      </c>
      <c r="AK293" s="9">
        <f t="shared" ref="AK293:AU293" si="14">AVERAGE(AK3:AK290)</f>
        <v>4.387943924172645</v>
      </c>
      <c r="AL293" s="9">
        <f t="shared" si="14"/>
        <v>0.6849390623347561</v>
      </c>
      <c r="AM293" s="9">
        <f t="shared" si="14"/>
        <v>0.65535657195974961</v>
      </c>
      <c r="AN293" s="9">
        <f t="shared" si="14"/>
        <v>10.650827122815627</v>
      </c>
      <c r="AO293" s="9">
        <f t="shared" si="14"/>
        <v>1.0236469623450171</v>
      </c>
      <c r="AP293" s="9">
        <f t="shared" si="14"/>
        <v>13.02660967584128</v>
      </c>
      <c r="AQ293" s="9">
        <f t="shared" si="14"/>
        <v>0.5905319040601501</v>
      </c>
      <c r="AR293" s="9">
        <f t="shared" si="14"/>
        <v>0.70161458761007922</v>
      </c>
      <c r="AS293" s="9">
        <f t="shared" si="14"/>
        <v>0.40089797162363544</v>
      </c>
      <c r="AT293" s="9">
        <f t="shared" si="14"/>
        <v>6.376050013568733</v>
      </c>
      <c r="AU293" s="9">
        <f t="shared" si="14"/>
        <v>2.8372633792010182</v>
      </c>
    </row>
    <row r="294" spans="6:49" x14ac:dyDescent="0.3">
      <c r="L294" s="8" t="str">
        <f>"Target; Gain &gt; "&amp;L292</f>
        <v>Target; Gain &gt; 1</v>
      </c>
      <c r="M294" s="9">
        <f>AVERAGEIF($AZ3:$AZ290,"&gt;"&amp;$X292,M3:M290)</f>
        <v>12051158.65</v>
      </c>
      <c r="N294" s="9">
        <f t="shared" ref="N294:W294" si="15">AVERAGEIF($AZ3:$AZ290,"&gt;"&amp;$X292,N3:N290)</f>
        <v>1836891.0999999999</v>
      </c>
      <c r="O294" s="9">
        <f t="shared" si="15"/>
        <v>1834079.425</v>
      </c>
      <c r="P294" s="9">
        <f t="shared" si="15"/>
        <v>36534889.049999997</v>
      </c>
      <c r="Q294" s="9">
        <f t="shared" si="15"/>
        <v>975876</v>
      </c>
      <c r="R294" s="9">
        <f t="shared" si="15"/>
        <v>51721796.825000003</v>
      </c>
      <c r="S294" s="9">
        <f t="shared" si="15"/>
        <v>1004486.6499999999</v>
      </c>
      <c r="T294" s="9">
        <f t="shared" si="15"/>
        <v>4973948.5</v>
      </c>
      <c r="U294" s="9">
        <f t="shared" si="15"/>
        <v>3702226.5</v>
      </c>
      <c r="V294" s="9">
        <f t="shared" si="15"/>
        <v>34894441.125</v>
      </c>
      <c r="W294" s="9">
        <f t="shared" si="15"/>
        <v>861518.85</v>
      </c>
      <c r="X294" s="9" t="str">
        <f>"Target; Gain &gt; "&amp;X292</f>
        <v>Target; Gain &gt; 1</v>
      </c>
      <c r="Y294" s="9">
        <f t="shared" ref="Y294:AI294" si="16">AVERAGEIF($AZ3:$AZ290,"&gt;"&amp;$X292,Y3:Y290)</f>
        <v>9.8123646752792411</v>
      </c>
      <c r="Z294" s="9">
        <f t="shared" si="16"/>
        <v>1.8165568796815934</v>
      </c>
      <c r="AA294" s="9">
        <f t="shared" si="16"/>
        <v>1.7599491498243875</v>
      </c>
      <c r="AB294" s="9">
        <f t="shared" si="16"/>
        <v>21.677142712973726</v>
      </c>
      <c r="AC294" s="9">
        <f t="shared" si="16"/>
        <v>1.2603660507949828</v>
      </c>
      <c r="AD294" s="9">
        <f t="shared" si="16"/>
        <v>28.48219612124667</v>
      </c>
      <c r="AE294" s="9">
        <f t="shared" si="16"/>
        <v>1.2263401821401203</v>
      </c>
      <c r="AF294" s="9">
        <f t="shared" si="16"/>
        <v>2.3542910683710945</v>
      </c>
      <c r="AG294" s="9">
        <f t="shared" si="16"/>
        <v>2.1017187584206112</v>
      </c>
      <c r="AH294" s="9">
        <f t="shared" si="16"/>
        <v>12.621471476717854</v>
      </c>
      <c r="AI294" s="9">
        <f t="shared" si="16"/>
        <v>2.3798883767929513</v>
      </c>
      <c r="AJ294" s="8" t="str">
        <f t="shared" si="11"/>
        <v>Target; Gain &gt; 1</v>
      </c>
      <c r="AK294" s="9">
        <f t="shared" ref="AK294:AU294" si="17">AVERAGEIF($AZ3:$AZ290,"&gt;"&amp;$X292,AK3:AK290)</f>
        <v>9.8123646752792411</v>
      </c>
      <c r="AL294" s="9">
        <f t="shared" si="17"/>
        <v>0.71683011237910244</v>
      </c>
      <c r="AM294" s="9">
        <f t="shared" si="17"/>
        <v>0.69277035431878176</v>
      </c>
      <c r="AN294" s="9">
        <f t="shared" si="17"/>
        <v>21.677142712973726</v>
      </c>
      <c r="AO294" s="9">
        <f t="shared" si="17"/>
        <v>0.60372585431832704</v>
      </c>
      <c r="AP294" s="9">
        <f t="shared" si="17"/>
        <v>28.48219612124667</v>
      </c>
      <c r="AQ294" s="9">
        <f t="shared" si="17"/>
        <v>0.54910615637491</v>
      </c>
      <c r="AR294" s="9">
        <f t="shared" si="17"/>
        <v>1.1878058283997233</v>
      </c>
      <c r="AS294" s="9">
        <f t="shared" si="17"/>
        <v>0.43607118585787252</v>
      </c>
      <c r="AT294" s="9">
        <f t="shared" si="17"/>
        <v>12.621471476717854</v>
      </c>
      <c r="AU294" s="9">
        <f t="shared" si="17"/>
        <v>1.1610995992567044</v>
      </c>
    </row>
    <row r="295" spans="6:49" x14ac:dyDescent="0.3">
      <c r="L295" s="8" t="str">
        <f>"Gain &gt; "&amp;L292</f>
        <v>Gain &gt; 1</v>
      </c>
      <c r="M295" s="9">
        <f t="shared" ref="M295:W295" si="18" xml:space="preserve"> AVERAGEIF($AY3:$AY290,"&gt;"&amp;$X292,M3:M290)</f>
        <v>12051158.65</v>
      </c>
      <c r="N295" s="9">
        <f t="shared" si="18"/>
        <v>1836891.0999999999</v>
      </c>
      <c r="O295" s="9">
        <f t="shared" si="18"/>
        <v>1834079.425</v>
      </c>
      <c r="P295" s="9">
        <f t="shared" si="18"/>
        <v>36534889.049999997</v>
      </c>
      <c r="Q295" s="9">
        <f t="shared" si="18"/>
        <v>975876</v>
      </c>
      <c r="R295" s="9">
        <f t="shared" si="18"/>
        <v>51721796.825000003</v>
      </c>
      <c r="S295" s="9">
        <f t="shared" si="18"/>
        <v>1004486.6499999999</v>
      </c>
      <c r="T295" s="9">
        <f t="shared" si="18"/>
        <v>4973948.5</v>
      </c>
      <c r="U295" s="9">
        <f t="shared" si="18"/>
        <v>3702226.5</v>
      </c>
      <c r="V295" s="9">
        <f t="shared" si="18"/>
        <v>34894441.125</v>
      </c>
      <c r="W295" s="9">
        <f t="shared" si="18"/>
        <v>861518.85</v>
      </c>
      <c r="X295" s="9" t="str">
        <f>"Gain &gt; "&amp;X292</f>
        <v>Gain &gt; 1</v>
      </c>
      <c r="Y295" s="9">
        <f t="shared" ref="Y295:AI295" si="19" xml:space="preserve"> AVERAGEIF($AY3:$AY290,"&gt;"&amp;$X292,Y3:Y290)</f>
        <v>9.8123646752792411</v>
      </c>
      <c r="Z295" s="9">
        <f t="shared" si="19"/>
        <v>1.8165568796815934</v>
      </c>
      <c r="AA295" s="9">
        <f t="shared" si="19"/>
        <v>1.7599491498243875</v>
      </c>
      <c r="AB295" s="9">
        <f t="shared" si="19"/>
        <v>21.677142712973726</v>
      </c>
      <c r="AC295" s="9">
        <f t="shared" si="19"/>
        <v>1.2603660507949828</v>
      </c>
      <c r="AD295" s="9">
        <f t="shared" si="19"/>
        <v>28.48219612124667</v>
      </c>
      <c r="AE295" s="9">
        <f t="shared" si="19"/>
        <v>1.2263401821401203</v>
      </c>
      <c r="AF295" s="9">
        <f t="shared" si="19"/>
        <v>2.3542910683710945</v>
      </c>
      <c r="AG295" s="9">
        <f t="shared" si="19"/>
        <v>2.1017187584206112</v>
      </c>
      <c r="AH295" s="9">
        <f t="shared" si="19"/>
        <v>12.621471476717854</v>
      </c>
      <c r="AI295" s="9">
        <f t="shared" si="19"/>
        <v>2.3798883767929513</v>
      </c>
      <c r="AJ295" s="8" t="str">
        <f t="shared" si="11"/>
        <v>Gain &gt; 1</v>
      </c>
      <c r="AK295" s="9">
        <f t="shared" ref="AK295:AU295" si="20" xml:space="preserve"> AVERAGEIF($AY3:$AY290,"&gt;"&amp;$X292,AK3:AK290)</f>
        <v>9.8123646752792411</v>
      </c>
      <c r="AL295" s="9">
        <f t="shared" si="20"/>
        <v>0.71683011237910244</v>
      </c>
      <c r="AM295" s="9">
        <f t="shared" si="20"/>
        <v>0.69277035431878176</v>
      </c>
      <c r="AN295" s="9">
        <f t="shared" si="20"/>
        <v>21.677142712973726</v>
      </c>
      <c r="AO295" s="9">
        <f t="shared" si="20"/>
        <v>0.60372585431832704</v>
      </c>
      <c r="AP295" s="9">
        <f t="shared" si="20"/>
        <v>28.48219612124667</v>
      </c>
      <c r="AQ295" s="9">
        <f t="shared" si="20"/>
        <v>0.54910615637491</v>
      </c>
      <c r="AR295" s="9">
        <f t="shared" si="20"/>
        <v>1.1878058283997233</v>
      </c>
      <c r="AS295" s="9">
        <f t="shared" si="20"/>
        <v>0.43607118585787252</v>
      </c>
      <c r="AT295" s="9">
        <f t="shared" si="20"/>
        <v>12.621471476717854</v>
      </c>
      <c r="AU295" s="9">
        <f t="shared" si="20"/>
        <v>1.1610995992567044</v>
      </c>
      <c r="AW295" s="10"/>
    </row>
    <row r="296" spans="6:49" x14ac:dyDescent="0.3">
      <c r="L296" t="s">
        <v>17</v>
      </c>
      <c r="M296" s="9">
        <f>AVERAGEIF($H3:$H290,"=1",M3:M290)</f>
        <v>4599873.9277777784</v>
      </c>
      <c r="N296" s="9">
        <f t="shared" ref="N296:W296" si="21">AVERAGEIF($H3:$H290,"=1",N3:N290)</f>
        <v>1451151.0444444446</v>
      </c>
      <c r="O296" s="9">
        <f t="shared" si="21"/>
        <v>1450747.3833333335</v>
      </c>
      <c r="P296" s="9">
        <f t="shared" si="21"/>
        <v>10278671.277777778</v>
      </c>
      <c r="Q296" s="9">
        <f t="shared" si="21"/>
        <v>1905549.2722222218</v>
      </c>
      <c r="R296" s="9">
        <f t="shared" si="21"/>
        <v>17365973.533333335</v>
      </c>
      <c r="S296" s="9">
        <f t="shared" si="21"/>
        <v>1232909.3388888885</v>
      </c>
      <c r="T296" s="9">
        <f t="shared" si="21"/>
        <v>3426548.7333333334</v>
      </c>
      <c r="U296" s="9">
        <f t="shared" si="21"/>
        <v>2753026.6999999997</v>
      </c>
      <c r="V296" s="9">
        <f t="shared" si="21"/>
        <v>10854197.122222221</v>
      </c>
      <c r="W296" s="9">
        <f t="shared" si="21"/>
        <v>2306234.1888888888</v>
      </c>
      <c r="X296" s="9" t="s">
        <v>17</v>
      </c>
      <c r="Y296" s="9">
        <f>AVERAGEIF($H3:$H290,"=1",Y3:Y290)</f>
        <v>3.6584083332696329</v>
      </c>
      <c r="Z296" s="9">
        <f t="shared" ref="Z296:AI296" si="22">AVERAGEIF($H3:$H290,"=1",Z3:Z290)</f>
        <v>1.6255718056649333</v>
      </c>
      <c r="AA296" s="9">
        <f t="shared" si="22"/>
        <v>1.5895754658820804</v>
      </c>
      <c r="AB296" s="9">
        <f t="shared" si="22"/>
        <v>7.1209343747279474</v>
      </c>
      <c r="AC296" s="9">
        <f t="shared" si="22"/>
        <v>2.5035219941230022</v>
      </c>
      <c r="AD296" s="9">
        <f t="shared" si="22"/>
        <v>10.116118424109947</v>
      </c>
      <c r="AE296" s="9">
        <f t="shared" si="22"/>
        <v>1.3094595703875205</v>
      </c>
      <c r="AF296" s="9">
        <f t="shared" si="22"/>
        <v>1.101517922207131</v>
      </c>
      <c r="AG296" s="9">
        <f t="shared" si="22"/>
        <v>1.3045815041812603</v>
      </c>
      <c r="AH296" s="9">
        <f t="shared" si="22"/>
        <v>4.6242176422532388</v>
      </c>
      <c r="AI296" s="9">
        <f t="shared" si="22"/>
        <v>3.694668648686557</v>
      </c>
      <c r="AJ296" s="10" t="str">
        <f t="shared" si="11"/>
        <v>Target</v>
      </c>
      <c r="AK296" s="9">
        <f>AVERAGEIF($H3:$H290,"=1",AK3:AK290)</f>
        <v>3.6584083332696329</v>
      </c>
      <c r="AL296" s="9">
        <f t="shared" ref="AL296:AU296" si="23">AVERAGEIF($H3:$H290,"=1",AL3:AL290)</f>
        <v>0.58030451163908248</v>
      </c>
      <c r="AM296" s="9">
        <f t="shared" si="23"/>
        <v>0.55366034839761491</v>
      </c>
      <c r="AN296" s="9">
        <f t="shared" si="23"/>
        <v>7.1209343747279474</v>
      </c>
      <c r="AO296" s="9">
        <f t="shared" si="23"/>
        <v>0.87310329584854296</v>
      </c>
      <c r="AP296" s="9">
        <f t="shared" si="23"/>
        <v>10.116118424109947</v>
      </c>
      <c r="AQ296" s="9">
        <f t="shared" si="23"/>
        <v>0.50921256683521099</v>
      </c>
      <c r="AR296" s="9">
        <f t="shared" si="23"/>
        <v>0.55672180521327785</v>
      </c>
      <c r="AS296" s="9">
        <f t="shared" si="23"/>
        <v>0.3658154610609119</v>
      </c>
      <c r="AT296" s="9">
        <f t="shared" si="23"/>
        <v>4.6242176422532388</v>
      </c>
      <c r="AU296" s="9">
        <f t="shared" si="23"/>
        <v>2.1686285761120314</v>
      </c>
      <c r="AW296" s="10"/>
    </row>
    <row r="297" spans="6:49" x14ac:dyDescent="0.3">
      <c r="L297" t="str">
        <f t="shared" ref="L297:L302" si="24">X297</f>
        <v>Gain &gt; 0</v>
      </c>
      <c r="M297" s="9">
        <f>AVERAGEIF($J3:$J290,"=1",M3:M290)</f>
        <v>8702096.1294117644</v>
      </c>
      <c r="N297" s="9">
        <f t="shared" ref="N297:W297" si="25">AVERAGEIF($J3:$J290,"=1",N3:N290)</f>
        <v>1172186.4470588239</v>
      </c>
      <c r="O297" s="9">
        <f t="shared" si="25"/>
        <v>1170771.317647059</v>
      </c>
      <c r="P297" s="9">
        <f t="shared" si="25"/>
        <v>21266016.894117642</v>
      </c>
      <c r="Q297" s="9">
        <f t="shared" si="25"/>
        <v>644129.34705882357</v>
      </c>
      <c r="R297" s="9">
        <f t="shared" si="25"/>
        <v>34437049.864705876</v>
      </c>
      <c r="S297" s="9">
        <f t="shared" si="25"/>
        <v>551134.55882352951</v>
      </c>
      <c r="T297" s="9">
        <f t="shared" si="25"/>
        <v>3942186.2470588242</v>
      </c>
      <c r="U297" s="9">
        <f t="shared" si="25"/>
        <v>3068407.3529411764</v>
      </c>
      <c r="V297" s="9">
        <f t="shared" si="25"/>
        <v>21628042.135294113</v>
      </c>
      <c r="W297" s="9">
        <f t="shared" si="25"/>
        <v>599521.90588235296</v>
      </c>
      <c r="X297" s="9" t="s">
        <v>18</v>
      </c>
      <c r="Y297" s="9">
        <f>AVERAGEIF($J3:$J290,"=1",Y3:Y290)</f>
        <v>6.9408636873249003</v>
      </c>
      <c r="Z297" s="9">
        <f t="shared" ref="Z297:AI297" si="26">AVERAGEIF($J3:$J290,"=1",Z3:Z290)</f>
        <v>1.2998665326250964</v>
      </c>
      <c r="AA297" s="9">
        <f t="shared" si="26"/>
        <v>1.2807948098668607</v>
      </c>
      <c r="AB297" s="9">
        <f t="shared" si="26"/>
        <v>14.517904447294733</v>
      </c>
      <c r="AC297" s="9">
        <f t="shared" si="26"/>
        <v>1.0181710666588244</v>
      </c>
      <c r="AD297" s="9">
        <f t="shared" si="26"/>
        <v>19.76185681687134</v>
      </c>
      <c r="AE297" s="9">
        <f t="shared" si="26"/>
        <v>0.8676370044588112</v>
      </c>
      <c r="AF297" s="9">
        <f t="shared" si="26"/>
        <v>1.5150372847818825</v>
      </c>
      <c r="AG297" s="9">
        <f t="shared" si="26"/>
        <v>1.5786740478323362</v>
      </c>
      <c r="AH297" s="9">
        <f t="shared" si="26"/>
        <v>8.9756391325369727</v>
      </c>
      <c r="AI297" s="9">
        <f t="shared" si="26"/>
        <v>1.9188278572144237</v>
      </c>
      <c r="AJ297" s="10" t="str">
        <f t="shared" si="11"/>
        <v>Gain &gt; 0</v>
      </c>
      <c r="AK297" s="9">
        <f>AVERAGEIF($J3:$J290,"=1",AK3:AK290)</f>
        <v>6.9408636873249003</v>
      </c>
      <c r="AL297" s="9">
        <f t="shared" ref="AL297:AU297" si="27">AVERAGEIF($J3:$J290,"=1",AL3:AL290)</f>
        <v>0.54263561069246324</v>
      </c>
      <c r="AM297" s="9">
        <f t="shared" si="27"/>
        <v>0.52714493169743748</v>
      </c>
      <c r="AN297" s="9">
        <f t="shared" si="27"/>
        <v>14.517904447294733</v>
      </c>
      <c r="AO297" s="9">
        <f t="shared" si="27"/>
        <v>0.50438879748552978</v>
      </c>
      <c r="AP297" s="9">
        <f t="shared" si="27"/>
        <v>19.76185681687134</v>
      </c>
      <c r="AQ297" s="9">
        <f t="shared" si="27"/>
        <v>0.43916388519505484</v>
      </c>
      <c r="AR297" s="9">
        <f t="shared" si="27"/>
        <v>0.76415914163157783</v>
      </c>
      <c r="AS297" s="9">
        <f t="shared" si="27"/>
        <v>0.38391153340001921</v>
      </c>
      <c r="AT297" s="9">
        <f t="shared" si="27"/>
        <v>8.9756391325369727</v>
      </c>
      <c r="AU297" s="9">
        <f t="shared" si="27"/>
        <v>0.85947615527308208</v>
      </c>
      <c r="AW297" s="10"/>
    </row>
    <row r="298" spans="6:49" x14ac:dyDescent="0.3">
      <c r="L298" t="str">
        <f t="shared" si="24"/>
        <v>Gain &lt;=0</v>
      </c>
      <c r="M298" s="9">
        <f>AVERAGEIF($I3:$I290,"=1",M3:M290)</f>
        <v>3615818.7037037034</v>
      </c>
      <c r="N298" s="9">
        <f t="shared" ref="N298:W298" si="28">AVERAGEIF($I3:$I290,"=1",N3:N290)</f>
        <v>2341973.1777777784</v>
      </c>
      <c r="O298" s="9">
        <f t="shared" si="28"/>
        <v>2341536.5111111114</v>
      </c>
      <c r="P298" s="9">
        <f t="shared" si="28"/>
        <v>12903883.525925931</v>
      </c>
      <c r="Q298" s="9">
        <f t="shared" si="28"/>
        <v>3585264.7296296293</v>
      </c>
      <c r="R298" s="9">
        <f t="shared" si="28"/>
        <v>15602381.351851849</v>
      </c>
      <c r="S298" s="9">
        <f t="shared" si="28"/>
        <v>2270668.0407407405</v>
      </c>
      <c r="T298" s="9">
        <f t="shared" si="28"/>
        <v>3627629.1555555575</v>
      </c>
      <c r="U298" s="9">
        <f t="shared" si="28"/>
        <v>3017595.9629629641</v>
      </c>
      <c r="V298" s="9">
        <f t="shared" si="28"/>
        <v>13055109.240740741</v>
      </c>
      <c r="W298" s="9">
        <f t="shared" si="28"/>
        <v>4628620.0740740756</v>
      </c>
      <c r="X298" s="9" t="s">
        <v>19</v>
      </c>
      <c r="Y298" s="9">
        <f>AVERAGEIF($I3:$I290,"=1",Y3:Y290)</f>
        <v>2.7805499992249274</v>
      </c>
      <c r="Z298" s="9">
        <f t="shared" ref="Z298:AI298" si="29">AVERAGEIF($I3:$I290,"=1",Z3:Z290)</f>
        <v>2.463350827396519</v>
      </c>
      <c r="AA298" s="9">
        <f t="shared" si="29"/>
        <v>2.3729091686498442</v>
      </c>
      <c r="AB298" s="9">
        <f t="shared" si="29"/>
        <v>8.2160006592547123</v>
      </c>
      <c r="AC298" s="9">
        <f t="shared" si="29"/>
        <v>4.4217566811288842</v>
      </c>
      <c r="AD298" s="9">
        <f t="shared" si="29"/>
        <v>8.7858985129704976</v>
      </c>
      <c r="AE298" s="9">
        <f t="shared" si="29"/>
        <v>2.0720128838813654</v>
      </c>
      <c r="AF298" s="9">
        <f t="shared" si="29"/>
        <v>1.3121521806189174</v>
      </c>
      <c r="AG298" s="9">
        <f t="shared" si="29"/>
        <v>1.5783405434542894</v>
      </c>
      <c r="AH298" s="9">
        <f t="shared" si="29"/>
        <v>4.7392716794035454</v>
      </c>
      <c r="AI298" s="9">
        <f t="shared" si="29"/>
        <v>6.2887742705574174</v>
      </c>
      <c r="AJ298" s="10" t="str">
        <f t="shared" si="11"/>
        <v>Gain &lt;=0</v>
      </c>
      <c r="AK298" s="9">
        <f>AVERAGEIF($I3:$I290,"=1",AK3:AK290)</f>
        <v>2.7805499992249274</v>
      </c>
      <c r="AL298" s="9">
        <f t="shared" ref="AL298:AU298" si="30">AVERAGEIF($I3:$I290,"=1",AL3:AL290)</f>
        <v>0.77453753188731067</v>
      </c>
      <c r="AM298" s="9">
        <f t="shared" si="30"/>
        <v>0.73608241953231679</v>
      </c>
      <c r="AN298" s="9">
        <f t="shared" si="30"/>
        <v>8.2160006592547123</v>
      </c>
      <c r="AO298" s="9">
        <f t="shared" si="30"/>
        <v>1.3505872883676571</v>
      </c>
      <c r="AP298" s="9">
        <f t="shared" si="30"/>
        <v>8.7858985129704976</v>
      </c>
      <c r="AQ298" s="9">
        <f t="shared" si="30"/>
        <v>0.68583769371595071</v>
      </c>
      <c r="AR298" s="9">
        <f t="shared" si="30"/>
        <v>0.66223468322617329</v>
      </c>
      <c r="AS298" s="9">
        <f t="shared" si="30"/>
        <v>0.41159313643109752</v>
      </c>
      <c r="AT298" s="9">
        <f t="shared" si="30"/>
        <v>4.7392716794035454</v>
      </c>
      <c r="AU298" s="9">
        <f t="shared" si="30"/>
        <v>4.082536816488977</v>
      </c>
    </row>
    <row r="299" spans="6:49" x14ac:dyDescent="0.3">
      <c r="L299" t="str">
        <f t="shared" si="24"/>
        <v>Target;Gain &gt; 1; #pref=2</v>
      </c>
      <c r="M299" s="9">
        <f t="shared" ref="M299:W299" si="31">AVERAGEIFS(M3:M290, $H$3:$H$290, "=1",$K3:$K290,"=2",$AY3:$AY290,"&gt;"&amp;$X$292)</f>
        <v>7120232.5999999996</v>
      </c>
      <c r="N299" s="9">
        <f t="shared" si="31"/>
        <v>674831.2</v>
      </c>
      <c r="O299" s="9">
        <f t="shared" si="31"/>
        <v>674968.6</v>
      </c>
      <c r="P299" s="9">
        <f t="shared" si="31"/>
        <v>2201876</v>
      </c>
      <c r="Q299" s="9">
        <f t="shared" si="31"/>
        <v>312165.09999999998</v>
      </c>
      <c r="R299" s="9">
        <f t="shared" si="31"/>
        <v>21814190.399999999</v>
      </c>
      <c r="S299" s="9">
        <f t="shared" si="31"/>
        <v>176777.9</v>
      </c>
      <c r="T299" s="9">
        <f t="shared" si="31"/>
        <v>2924101.3</v>
      </c>
      <c r="U299" s="9">
        <f t="shared" si="31"/>
        <v>2281457.7999999998</v>
      </c>
      <c r="V299" s="9">
        <f t="shared" si="31"/>
        <v>2010197.8</v>
      </c>
      <c r="W299" s="9">
        <f t="shared" si="31"/>
        <v>312386.09999999998</v>
      </c>
      <c r="X299" s="9" t="str">
        <f>"Target;Gain &gt; "&amp;X292&amp;"; #pref=2"</f>
        <v>Target;Gain &gt; 1; #pref=2</v>
      </c>
      <c r="Y299" s="9">
        <f t="shared" ref="Y299:AI299" si="32">AVERAGEIFS(Y3:Y290, $H$3:$H$290, "=1",$K3:$K290,"=2",$AY3:$AY290,"&gt;"&amp;$X$292)</f>
        <v>5.8805291992059212</v>
      </c>
      <c r="Z299" s="9">
        <f t="shared" si="32"/>
        <v>1.0007164877373727</v>
      </c>
      <c r="AA299" s="9">
        <f t="shared" si="32"/>
        <v>0.95498851814190833</v>
      </c>
      <c r="AB299" s="9">
        <f t="shared" si="32"/>
        <v>2.7271112059461302</v>
      </c>
      <c r="AC299" s="9">
        <f t="shared" si="32"/>
        <v>0.76574905274610505</v>
      </c>
      <c r="AD299" s="9">
        <f t="shared" si="32"/>
        <v>13.774465875644818</v>
      </c>
      <c r="AE299" s="9">
        <f t="shared" si="32"/>
        <v>0.63155629021348436</v>
      </c>
      <c r="AF299" s="9">
        <f t="shared" si="32"/>
        <v>0.66632434719067546</v>
      </c>
      <c r="AG299" s="9">
        <f t="shared" si="32"/>
        <v>0.88189933985413504</v>
      </c>
      <c r="AH299" s="9">
        <f t="shared" si="32"/>
        <v>3.1548355779872512</v>
      </c>
      <c r="AI299" s="9">
        <f t="shared" si="32"/>
        <v>1.6340261631703474</v>
      </c>
      <c r="AJ299" s="10" t="str">
        <f t="shared" si="11"/>
        <v>Target;Gain &gt; 1; #pref=2</v>
      </c>
      <c r="AK299" s="9">
        <f t="shared" ref="AK299:AU299" si="33">AVERAGEIFS(AK3:AK290, $H$3:$H$290, "=1",$K3:$K290,"=2",$AY3:$AY290,"&gt;"&amp;$X$292)</f>
        <v>5.8805291992059212</v>
      </c>
      <c r="AL299" s="9">
        <f t="shared" si="33"/>
        <v>0.42898569924582264</v>
      </c>
      <c r="AM299" s="9">
        <f t="shared" si="33"/>
        <v>0.40676080859266217</v>
      </c>
      <c r="AN299" s="9">
        <f t="shared" si="33"/>
        <v>2.7271112059461302</v>
      </c>
      <c r="AO299" s="9">
        <f t="shared" si="33"/>
        <v>0.38487846734788034</v>
      </c>
      <c r="AP299" s="9">
        <f t="shared" si="33"/>
        <v>13.774465875644818</v>
      </c>
      <c r="AQ299" s="9">
        <f t="shared" si="33"/>
        <v>0.33743070860218721</v>
      </c>
      <c r="AR299" s="9">
        <f t="shared" si="33"/>
        <v>0.34277413169329518</v>
      </c>
      <c r="AS299" s="9">
        <f t="shared" si="33"/>
        <v>0.30898285808216314</v>
      </c>
      <c r="AT299" s="9">
        <f t="shared" si="33"/>
        <v>3.1548355779872512</v>
      </c>
      <c r="AU299" s="9">
        <f t="shared" si="33"/>
        <v>0.5735934250493302</v>
      </c>
    </row>
    <row r="300" spans="6:49" x14ac:dyDescent="0.3">
      <c r="L300" t="str">
        <f t="shared" si="24"/>
        <v>Target; Gain &gt; 1; #pref=3</v>
      </c>
      <c r="M300" s="9">
        <f t="shared" ref="M300:W300" si="34">AVERAGEIFS(M3:M290, $H$3:$H$290, "=1",$K3:$K290,"=3",$AY3:$AY290,"&gt;"&amp;$X$292)</f>
        <v>16982084.700000003</v>
      </c>
      <c r="N300" s="9">
        <f t="shared" si="34"/>
        <v>2998951</v>
      </c>
      <c r="O300" s="9">
        <f t="shared" si="34"/>
        <v>2993190.25</v>
      </c>
      <c r="P300" s="9">
        <f t="shared" si="34"/>
        <v>70867902.099999994</v>
      </c>
      <c r="Q300" s="9">
        <f t="shared" si="34"/>
        <v>1639586.9</v>
      </c>
      <c r="R300" s="9">
        <f t="shared" si="34"/>
        <v>81629403.25</v>
      </c>
      <c r="S300" s="9">
        <f t="shared" si="34"/>
        <v>1832195.4</v>
      </c>
      <c r="T300" s="9">
        <f t="shared" si="34"/>
        <v>7023795.7000000002</v>
      </c>
      <c r="U300" s="9">
        <f t="shared" si="34"/>
        <v>5122995.2</v>
      </c>
      <c r="V300" s="9">
        <f t="shared" si="34"/>
        <v>67778684.450000003</v>
      </c>
      <c r="W300" s="9">
        <f t="shared" si="34"/>
        <v>1410651.6</v>
      </c>
      <c r="X300" s="9" t="str">
        <f>"Target; Gain &gt; "&amp;X292&amp;"; #pref=3"</f>
        <v>Target; Gain &gt; 1; #pref=3</v>
      </c>
      <c r="Y300" s="9">
        <f t="shared" ref="Y300:AI300" si="35">AVERAGEIFS(Y3:Y290, $H$3:$H$290, "=1",$K3:$K290,"=3",$AY3:$AY290,"&gt;"&amp;$X$292)</f>
        <v>13.744200151352562</v>
      </c>
      <c r="Z300" s="9">
        <f t="shared" si="35"/>
        <v>2.6323972716258144</v>
      </c>
      <c r="AA300" s="9">
        <f t="shared" si="35"/>
        <v>2.5649097815068673</v>
      </c>
      <c r="AB300" s="9">
        <f t="shared" si="35"/>
        <v>40.627174220001322</v>
      </c>
      <c r="AC300" s="9">
        <f t="shared" si="35"/>
        <v>1.7549830488438602</v>
      </c>
      <c r="AD300" s="9">
        <f t="shared" si="35"/>
        <v>43.189926366848518</v>
      </c>
      <c r="AE300" s="9">
        <f t="shared" si="35"/>
        <v>1.8211240740667565</v>
      </c>
      <c r="AF300" s="9">
        <f t="shared" si="35"/>
        <v>4.0422577895515133</v>
      </c>
      <c r="AG300" s="9">
        <f t="shared" si="35"/>
        <v>3.3215381769870875</v>
      </c>
      <c r="AH300" s="9">
        <f t="shared" si="35"/>
        <v>22.088107375448455</v>
      </c>
      <c r="AI300" s="9">
        <f t="shared" si="35"/>
        <v>3.1257505904155547</v>
      </c>
      <c r="AJ300" s="10" t="str">
        <f t="shared" si="11"/>
        <v>Target; Gain &gt; 1; #pref=3</v>
      </c>
      <c r="AK300" s="9">
        <f t="shared" ref="AK300:AU300" si="36">AVERAGEIFS(AK3:AK290, $H$3:$H$290, "=1",$K3:$K290,"=3",$AY3:$AY290,"&gt;"&amp;$X$292)</f>
        <v>13.744200151352562</v>
      </c>
      <c r="AL300" s="9">
        <f t="shared" si="36"/>
        <v>1.0046745255123823</v>
      </c>
      <c r="AM300" s="9">
        <f t="shared" si="36"/>
        <v>0.97877990004490123</v>
      </c>
      <c r="AN300" s="9">
        <f t="shared" si="36"/>
        <v>40.627174220001322</v>
      </c>
      <c r="AO300" s="9">
        <f t="shared" si="36"/>
        <v>0.82257324128877363</v>
      </c>
      <c r="AP300" s="9">
        <f t="shared" si="36"/>
        <v>43.189926366848518</v>
      </c>
      <c r="AQ300" s="9">
        <f t="shared" si="36"/>
        <v>0.76078160414763263</v>
      </c>
      <c r="AR300" s="9">
        <f t="shared" si="36"/>
        <v>2.0328375251061517</v>
      </c>
      <c r="AS300" s="9">
        <f t="shared" si="36"/>
        <v>0.56315951363358185</v>
      </c>
      <c r="AT300" s="9">
        <f t="shared" si="36"/>
        <v>22.088107375448455</v>
      </c>
      <c r="AU300" s="9">
        <f t="shared" si="36"/>
        <v>1.7486057734640783</v>
      </c>
    </row>
    <row r="301" spans="6:49" x14ac:dyDescent="0.3">
      <c r="L301" t="str">
        <f t="shared" si="24"/>
        <v>Target; Gain &gt; 1; #pref=4</v>
      </c>
      <c r="M301" s="9" t="e">
        <f t="shared" ref="M301:W301" si="37">AVERAGEIFS(M3:M290, $H$3:$H$290, "=1",$K3:$K290,"=4",$AY3:$AY290,"&gt;"&amp;$X$292)</f>
        <v>#DIV/0!</v>
      </c>
      <c r="N301" s="9" t="e">
        <f t="shared" si="37"/>
        <v>#DIV/0!</v>
      </c>
      <c r="O301" s="9" t="e">
        <f t="shared" si="37"/>
        <v>#DIV/0!</v>
      </c>
      <c r="P301" s="9" t="e">
        <f t="shared" si="37"/>
        <v>#DIV/0!</v>
      </c>
      <c r="Q301" s="9" t="e">
        <f t="shared" si="37"/>
        <v>#DIV/0!</v>
      </c>
      <c r="R301" s="9" t="e">
        <f t="shared" si="37"/>
        <v>#DIV/0!</v>
      </c>
      <c r="S301" s="9" t="e">
        <f t="shared" si="37"/>
        <v>#DIV/0!</v>
      </c>
      <c r="T301" s="9" t="e">
        <f t="shared" si="37"/>
        <v>#DIV/0!</v>
      </c>
      <c r="U301" s="9" t="e">
        <f t="shared" si="37"/>
        <v>#DIV/0!</v>
      </c>
      <c r="V301" s="9" t="e">
        <f t="shared" si="37"/>
        <v>#DIV/0!</v>
      </c>
      <c r="W301" s="9" t="e">
        <f t="shared" si="37"/>
        <v>#DIV/0!</v>
      </c>
      <c r="X301" s="9" t="str">
        <f>"Target; Gain &gt; "&amp;X292&amp;"; #pref=4"</f>
        <v>Target; Gain &gt; 1; #pref=4</v>
      </c>
      <c r="Y301" s="9" t="e">
        <f t="shared" ref="Y301:AI301" si="38">AVERAGEIFS(Y3:Y290, $H$3:$H$290, "=1",$K3:$K290,"=4",$AY3:$AY290,"&gt;"&amp;$X$292)</f>
        <v>#DIV/0!</v>
      </c>
      <c r="Z301" s="9" t="e">
        <f t="shared" si="38"/>
        <v>#DIV/0!</v>
      </c>
      <c r="AA301" s="9" t="e">
        <f t="shared" si="38"/>
        <v>#DIV/0!</v>
      </c>
      <c r="AB301" s="9" t="e">
        <f t="shared" si="38"/>
        <v>#DIV/0!</v>
      </c>
      <c r="AC301" s="9" t="e">
        <f t="shared" si="38"/>
        <v>#DIV/0!</v>
      </c>
      <c r="AD301" s="9" t="e">
        <f t="shared" si="38"/>
        <v>#DIV/0!</v>
      </c>
      <c r="AE301" s="9" t="e">
        <f t="shared" si="38"/>
        <v>#DIV/0!</v>
      </c>
      <c r="AF301" s="9" t="e">
        <f t="shared" si="38"/>
        <v>#DIV/0!</v>
      </c>
      <c r="AG301" s="9" t="e">
        <f t="shared" si="38"/>
        <v>#DIV/0!</v>
      </c>
      <c r="AH301" s="9" t="e">
        <f t="shared" si="38"/>
        <v>#DIV/0!</v>
      </c>
      <c r="AI301" s="9" t="e">
        <f t="shared" si="38"/>
        <v>#DIV/0!</v>
      </c>
      <c r="AJ301" s="10" t="str">
        <f t="shared" si="11"/>
        <v>Target; Gain &gt; 1; #pref=4</v>
      </c>
      <c r="AK301" s="9" t="e">
        <f t="shared" ref="AK301:AU301" si="39">AVERAGEIFS(AK3:AK290, $H$3:$H$290, "=1",$K3:$K290,"=4",$AY3:$AY290,"&gt;"&amp;$X$292)</f>
        <v>#DIV/0!</v>
      </c>
      <c r="AL301" s="9" t="e">
        <f t="shared" si="39"/>
        <v>#DIV/0!</v>
      </c>
      <c r="AM301" s="9" t="e">
        <f t="shared" si="39"/>
        <v>#DIV/0!</v>
      </c>
      <c r="AN301" s="9" t="e">
        <f t="shared" si="39"/>
        <v>#DIV/0!</v>
      </c>
      <c r="AO301" s="9" t="e">
        <f t="shared" si="39"/>
        <v>#DIV/0!</v>
      </c>
      <c r="AP301" s="9" t="e">
        <f t="shared" si="39"/>
        <v>#DIV/0!</v>
      </c>
      <c r="AQ301" s="9" t="e">
        <f t="shared" si="39"/>
        <v>#DIV/0!</v>
      </c>
      <c r="AR301" s="9" t="e">
        <f t="shared" si="39"/>
        <v>#DIV/0!</v>
      </c>
      <c r="AS301" s="9" t="e">
        <f t="shared" si="39"/>
        <v>#DIV/0!</v>
      </c>
      <c r="AT301" s="9" t="e">
        <f t="shared" si="39"/>
        <v>#DIV/0!</v>
      </c>
      <c r="AU301" s="9" t="e">
        <f t="shared" si="39"/>
        <v>#DIV/0!</v>
      </c>
    </row>
    <row r="302" spans="6:49" x14ac:dyDescent="0.3">
      <c r="L302" s="9" t="str">
        <f t="shared" si="24"/>
        <v>Target; Gain &gt; 0</v>
      </c>
      <c r="M302" s="9">
        <f>AVERAGEIFS(M3:M290,$H3:$H290,"=1",$J3:$J290,"=1")</f>
        <v>8119744.6200000001</v>
      </c>
      <c r="N302" s="9">
        <f t="shared" ref="N302:W302" si="40">AVERAGEIFS(N3:N290,$H3:$H290,"=1",$J3:$J290,"=1")</f>
        <v>1063177.9999999998</v>
      </c>
      <c r="O302" s="9">
        <f t="shared" si="40"/>
        <v>1061983.9099999999</v>
      </c>
      <c r="P302" s="9">
        <f t="shared" si="40"/>
        <v>18341608.940000005</v>
      </c>
      <c r="Q302" s="9">
        <f t="shared" si="40"/>
        <v>589254.28999999992</v>
      </c>
      <c r="R302" s="9">
        <f t="shared" si="40"/>
        <v>31258750.960000008</v>
      </c>
      <c r="S302" s="9">
        <f t="shared" si="40"/>
        <v>483391.66</v>
      </c>
      <c r="T302" s="9">
        <f t="shared" si="40"/>
        <v>3788823.45</v>
      </c>
      <c r="U302" s="9">
        <f t="shared" si="40"/>
        <v>2949454.21</v>
      </c>
      <c r="V302" s="9">
        <f t="shared" si="40"/>
        <v>19537365.359999996</v>
      </c>
      <c r="W302" s="9">
        <f t="shared" si="40"/>
        <v>554225.13000000012</v>
      </c>
      <c r="X302" s="9" t="s">
        <v>52</v>
      </c>
      <c r="Y302" s="9">
        <f>AVERAGEIFS(Y3:Y290,$H3:$H290,"=1",$J3:$J290,"=1")</f>
        <v>6.3340801079029907</v>
      </c>
      <c r="Z302" s="9">
        <f t="shared" ref="Z302:AI302" si="41">AVERAGEIFS(Z3:Z290,$H3:$H290,"=1",$J3:$J290,"=1")</f>
        <v>1.2201514502527422</v>
      </c>
      <c r="AA302" s="9">
        <f t="shared" si="41"/>
        <v>1.1876423592976062</v>
      </c>
      <c r="AB302" s="9">
        <f t="shared" si="41"/>
        <v>12.480821955850114</v>
      </c>
      <c r="AC302" s="9">
        <f t="shared" si="41"/>
        <v>0.97141448621667226</v>
      </c>
      <c r="AD302" s="9">
        <f t="shared" si="41"/>
        <v>18.134168897999338</v>
      </c>
      <c r="AE302" s="9">
        <f t="shared" si="41"/>
        <v>0.81269997146737316</v>
      </c>
      <c r="AF302" s="9">
        <f t="shared" si="41"/>
        <v>1.3837992757302708</v>
      </c>
      <c r="AG302" s="9">
        <f t="shared" si="41"/>
        <v>1.4714175703853836</v>
      </c>
      <c r="AH302" s="9">
        <f t="shared" si="41"/>
        <v>8.3193678329355318</v>
      </c>
      <c r="AI302" s="9">
        <f t="shared" si="41"/>
        <v>1.8097424080298516</v>
      </c>
      <c r="AJ302" s="9" t="str">
        <f t="shared" si="11"/>
        <v>Target; Gain &gt; 0</v>
      </c>
      <c r="AK302" s="9">
        <f>AVERAGEIFS(AK3:AK290,$H3:$H290,"=1",$J3:$J290,"=1")</f>
        <v>6.3340801079029907</v>
      </c>
      <c r="AL302" s="9">
        <f t="shared" ref="AL302:AU302" si="42">AVERAGEIFS(AL3:AL290,$H3:$H290,"=1",$J3:$J290,"=1")</f>
        <v>0.51489463271340352</v>
      </c>
      <c r="AM302" s="9">
        <f t="shared" si="42"/>
        <v>0.49655865273787647</v>
      </c>
      <c r="AN302" s="9">
        <f t="shared" si="42"/>
        <v>12.480821955850114</v>
      </c>
      <c r="AO302" s="9">
        <f t="shared" si="42"/>
        <v>0.48568520213564631</v>
      </c>
      <c r="AP302" s="9">
        <f t="shared" si="42"/>
        <v>18.134168897999338</v>
      </c>
      <c r="AQ302" s="9">
        <f t="shared" si="42"/>
        <v>0.42211309229081956</v>
      </c>
      <c r="AR302" s="9">
        <f t="shared" si="42"/>
        <v>0.69862318769039133</v>
      </c>
      <c r="AS302" s="9">
        <f t="shared" si="42"/>
        <v>0.37291620614414567</v>
      </c>
      <c r="AT302" s="9">
        <f t="shared" si="42"/>
        <v>8.3193678329355318</v>
      </c>
      <c r="AU302" s="9">
        <f t="shared" si="42"/>
        <v>0.80344918161223189</v>
      </c>
      <c r="AW302" s="10"/>
    </row>
    <row r="303" spans="6:49" x14ac:dyDescent="0.3">
      <c r="L303" s="11">
        <f>L292</f>
        <v>1</v>
      </c>
      <c r="M303" s="11"/>
      <c r="N303" s="12" t="str">
        <f>N292</f>
        <v>BNL Causal</v>
      </c>
      <c r="O303" s="12" t="str">
        <f>O292</f>
        <v>BNL Causal HM</v>
      </c>
      <c r="P303" s="12" t="str">
        <f>Q292</f>
        <v>SFS Causal</v>
      </c>
      <c r="Q303" s="12" t="str">
        <f>S292</f>
        <v>SaLSa Causal</v>
      </c>
      <c r="R303" s="12" t="str">
        <f>U292</f>
        <v>D&amp;C Causal</v>
      </c>
      <c r="S303" s="12" t="str">
        <f>W292</f>
        <v>BBS Causal</v>
      </c>
      <c r="T303" s="12"/>
      <c r="U303" s="11">
        <f>X292</f>
        <v>1</v>
      </c>
      <c r="V303" s="12" t="str">
        <f>Z292</f>
        <v>BNL Causal</v>
      </c>
      <c r="W303" s="12" t="str">
        <f>AA292</f>
        <v>BNL Causal HM</v>
      </c>
      <c r="X303" s="12" t="str">
        <f>AC292</f>
        <v>SFS Causal</v>
      </c>
      <c r="Y303" s="12" t="str">
        <f>AE292</f>
        <v>SaLSa Causal</v>
      </c>
      <c r="Z303" s="12" t="str">
        <f>AG292</f>
        <v>D&amp;C Causal</v>
      </c>
      <c r="AA303" s="12" t="str">
        <f>AI292</f>
        <v>BBS Causal</v>
      </c>
      <c r="AB303" s="13"/>
      <c r="AC303" s="11">
        <f>AJ292</f>
        <v>1</v>
      </c>
      <c r="AD303" s="12" t="str">
        <f>AL292</f>
        <v>BNL Causal</v>
      </c>
      <c r="AE303" s="12" t="str">
        <f>AM292</f>
        <v>BNL Causal HM</v>
      </c>
      <c r="AF303" s="12" t="str">
        <f>AO292</f>
        <v>SFS Causal</v>
      </c>
      <c r="AG303" s="12" t="str">
        <f>AQ292</f>
        <v>SaLSa Causal</v>
      </c>
      <c r="AH303" s="12" t="str">
        <f>AS292</f>
        <v>D&amp;C Causal</v>
      </c>
      <c r="AI303" s="12" t="str">
        <f>AU292</f>
        <v>BBS Causal</v>
      </c>
      <c r="AK303" s="12"/>
      <c r="AL303" s="12"/>
      <c r="AM303" s="12"/>
      <c r="AN303" s="13"/>
      <c r="AO303" s="13"/>
      <c r="AP303" s="13"/>
      <c r="AQ303" s="13"/>
      <c r="AR303" s="13"/>
      <c r="AS303" s="13"/>
      <c r="AT303" s="13"/>
      <c r="AU303" s="13"/>
    </row>
    <row r="304" spans="6:49" x14ac:dyDescent="0.3">
      <c r="L304" t="str">
        <f>L293</f>
        <v>ALL</v>
      </c>
      <c r="N304" s="9">
        <f>N293</f>
        <v>1890010.1227272733</v>
      </c>
      <c r="O304" s="9">
        <f>O293</f>
        <v>1889195.4136363633</v>
      </c>
      <c r="P304" s="9">
        <f>Q293</f>
        <v>2448916.9681818173</v>
      </c>
      <c r="Q304" s="9">
        <f>S293</f>
        <v>1606302.8318181823</v>
      </c>
      <c r="R304" s="9">
        <f>U293</f>
        <v>3037227.6363636381</v>
      </c>
      <c r="S304" s="9">
        <f>W293</f>
        <v>3071923.0545454551</v>
      </c>
      <c r="T304" s="9"/>
      <c r="U304" s="9" t="str">
        <f>X293</f>
        <v>ALL</v>
      </c>
      <c r="V304" s="9">
        <f>Z293</f>
        <v>2.0138228044166513</v>
      </c>
      <c r="W304" s="9">
        <f>AA293</f>
        <v>1.9509558936655105</v>
      </c>
      <c r="X304" s="9">
        <f>AC293</f>
        <v>3.1067349664472701</v>
      </c>
      <c r="Y304" s="9">
        <f>AE293</f>
        <v>1.6066858395590145</v>
      </c>
      <c r="Z304" s="9">
        <f>AG293</f>
        <v>1.5784693974185344</v>
      </c>
      <c r="AA304" s="9">
        <f>AI293</f>
        <v>4.6003858835839884</v>
      </c>
      <c r="AB304" s="13"/>
      <c r="AC304" s="9" t="str">
        <f>AJ293</f>
        <v>ALL</v>
      </c>
      <c r="AD304" s="9">
        <f>AL293</f>
        <v>0.6849390623347561</v>
      </c>
      <c r="AE304" s="9">
        <f>AM293</f>
        <v>0.65535657195974961</v>
      </c>
      <c r="AF304" s="9">
        <f>AO293</f>
        <v>1.0236469623450171</v>
      </c>
      <c r="AG304" s="9">
        <f>AQ293</f>
        <v>0.5905319040601501</v>
      </c>
      <c r="AH304" s="9">
        <f>AS293</f>
        <v>0.40089797162363544</v>
      </c>
      <c r="AI304" s="9">
        <f>AU293</f>
        <v>2.8372633792010182</v>
      </c>
      <c r="AK304" s="9"/>
      <c r="AL304" s="9"/>
      <c r="AM304" s="9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L295</f>
        <v>Gain &gt; 1</v>
      </c>
      <c r="N305" s="9">
        <f t="shared" ref="N305:O312" si="43">N295</f>
        <v>1836891.0999999999</v>
      </c>
      <c r="O305" s="9">
        <f t="shared" si="43"/>
        <v>1834079.425</v>
      </c>
      <c r="P305" s="9">
        <f t="shared" ref="P305:P312" si="44">Q295</f>
        <v>975876</v>
      </c>
      <c r="Q305" s="9">
        <f t="shared" ref="Q305:Q312" si="45">S295</f>
        <v>1004486.6499999999</v>
      </c>
      <c r="R305" s="9">
        <f>U295</f>
        <v>3702226.5</v>
      </c>
      <c r="S305" s="9">
        <f t="shared" ref="S305:S312" si="46">W295</f>
        <v>861518.85</v>
      </c>
      <c r="T305" s="9"/>
      <c r="U305" s="9" t="str">
        <f t="shared" ref="U305:U312" si="47">X295</f>
        <v>Gain &gt; 1</v>
      </c>
      <c r="V305" s="9">
        <f t="shared" ref="V305:W312" si="48">Z295</f>
        <v>1.8165568796815934</v>
      </c>
      <c r="W305" s="9">
        <f t="shared" si="48"/>
        <v>1.7599491498243875</v>
      </c>
      <c r="X305" s="9">
        <f t="shared" ref="X305:X312" si="49">AC295</f>
        <v>1.2603660507949828</v>
      </c>
      <c r="Y305" s="9">
        <f t="shared" ref="Y305:Y312" si="50">AE295</f>
        <v>1.2263401821401203</v>
      </c>
      <c r="Z305" s="9">
        <f t="shared" ref="Z305:Z312" si="51">AG295</f>
        <v>2.1017187584206112</v>
      </c>
      <c r="AA305" s="9">
        <f t="shared" ref="AA305:AA312" si="52">AI295</f>
        <v>2.3798883767929513</v>
      </c>
      <c r="AB305" s="13"/>
      <c r="AC305" s="9" t="str">
        <f t="shared" ref="AC305:AC312" si="53">AJ295</f>
        <v>Gain &gt; 1</v>
      </c>
      <c r="AD305" s="9">
        <f t="shared" ref="AD305:AD312" si="54">AL295</f>
        <v>0.71683011237910244</v>
      </c>
      <c r="AE305" s="9">
        <f t="shared" ref="AE305:AE312" si="55">AM295</f>
        <v>0.69277035431878176</v>
      </c>
      <c r="AF305" s="9">
        <f t="shared" ref="AF305:AF312" si="56">AO295</f>
        <v>0.60372585431832704</v>
      </c>
      <c r="AG305" s="9">
        <f t="shared" ref="AG305:AG312" si="57">AQ295</f>
        <v>0.54910615637491</v>
      </c>
      <c r="AH305" s="9">
        <f t="shared" ref="AH305:AH312" si="58">AS295</f>
        <v>0.43607118585787252</v>
      </c>
      <c r="AI305" s="9">
        <f t="shared" ref="AI305:AI312" si="59">AU295</f>
        <v>1.1610995992567044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>L296</f>
        <v>Target</v>
      </c>
      <c r="N306" s="9">
        <f t="shared" si="43"/>
        <v>1451151.0444444446</v>
      </c>
      <c r="O306" s="9">
        <f t="shared" si="43"/>
        <v>1450747.3833333335</v>
      </c>
      <c r="P306" s="9">
        <f t="shared" si="44"/>
        <v>1905549.2722222218</v>
      </c>
      <c r="Q306" s="9">
        <f t="shared" si="45"/>
        <v>1232909.3388888885</v>
      </c>
      <c r="R306" s="9">
        <f>U296</f>
        <v>2753026.6999999997</v>
      </c>
      <c r="S306" s="9">
        <f t="shared" si="46"/>
        <v>2306234.1888888888</v>
      </c>
      <c r="T306" s="9"/>
      <c r="U306" s="9" t="str">
        <f t="shared" si="47"/>
        <v>Target</v>
      </c>
      <c r="V306" s="9">
        <f t="shared" si="48"/>
        <v>1.6255718056649333</v>
      </c>
      <c r="W306" s="9">
        <f t="shared" si="48"/>
        <v>1.5895754658820804</v>
      </c>
      <c r="X306" s="9">
        <f t="shared" si="49"/>
        <v>2.5035219941230022</v>
      </c>
      <c r="Y306" s="9">
        <f t="shared" si="50"/>
        <v>1.3094595703875205</v>
      </c>
      <c r="Z306" s="9">
        <f t="shared" si="51"/>
        <v>1.3045815041812603</v>
      </c>
      <c r="AA306" s="9">
        <f t="shared" si="52"/>
        <v>3.694668648686557</v>
      </c>
      <c r="AB306" s="13"/>
      <c r="AC306" s="9" t="str">
        <f t="shared" si="53"/>
        <v>Target</v>
      </c>
      <c r="AD306" s="9">
        <f t="shared" si="54"/>
        <v>0.58030451163908248</v>
      </c>
      <c r="AE306" s="9">
        <f t="shared" si="55"/>
        <v>0.55366034839761491</v>
      </c>
      <c r="AF306" s="9">
        <f t="shared" si="56"/>
        <v>0.87310329584854296</v>
      </c>
      <c r="AG306" s="9">
        <f t="shared" si="57"/>
        <v>0.50921256683521099</v>
      </c>
      <c r="AH306" s="9">
        <f t="shared" si="58"/>
        <v>0.3658154610609119</v>
      </c>
      <c r="AI306" s="9">
        <f t="shared" si="59"/>
        <v>2.1686285761120314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>L297</f>
        <v>Gain &gt; 0</v>
      </c>
      <c r="N307" s="9">
        <f t="shared" si="43"/>
        <v>1172186.4470588239</v>
      </c>
      <c r="O307" s="9">
        <f t="shared" si="43"/>
        <v>1170771.317647059</v>
      </c>
      <c r="P307" s="9">
        <f t="shared" si="44"/>
        <v>644129.34705882357</v>
      </c>
      <c r="Q307" s="9">
        <f t="shared" si="45"/>
        <v>551134.55882352951</v>
      </c>
      <c r="R307" s="9">
        <f>U297</f>
        <v>3068407.3529411764</v>
      </c>
      <c r="S307" s="9">
        <f t="shared" si="46"/>
        <v>599521.90588235296</v>
      </c>
      <c r="T307" s="9"/>
      <c r="U307" s="9" t="str">
        <f t="shared" si="47"/>
        <v>Gain &gt; 0</v>
      </c>
      <c r="V307" s="9">
        <f t="shared" si="48"/>
        <v>1.2998665326250964</v>
      </c>
      <c r="W307" s="9">
        <f t="shared" si="48"/>
        <v>1.2807948098668607</v>
      </c>
      <c r="X307" s="9">
        <f t="shared" si="49"/>
        <v>1.0181710666588244</v>
      </c>
      <c r="Y307" s="9">
        <f t="shared" si="50"/>
        <v>0.8676370044588112</v>
      </c>
      <c r="Z307" s="9">
        <f t="shared" si="51"/>
        <v>1.5786740478323362</v>
      </c>
      <c r="AA307" s="9">
        <f t="shared" si="52"/>
        <v>1.9188278572144237</v>
      </c>
      <c r="AB307" s="13"/>
      <c r="AC307" s="9" t="str">
        <f t="shared" si="53"/>
        <v>Gain &gt; 0</v>
      </c>
      <c r="AD307" s="9">
        <f t="shared" si="54"/>
        <v>0.54263561069246324</v>
      </c>
      <c r="AE307" s="9">
        <f t="shared" si="55"/>
        <v>0.52714493169743748</v>
      </c>
      <c r="AF307" s="9">
        <f t="shared" si="56"/>
        <v>0.50438879748552978</v>
      </c>
      <c r="AG307" s="9">
        <f t="shared" si="57"/>
        <v>0.43916388519505484</v>
      </c>
      <c r="AH307" s="9">
        <f t="shared" si="58"/>
        <v>0.38391153340001921</v>
      </c>
      <c r="AI307" s="9">
        <f t="shared" si="59"/>
        <v>0.85947615527308208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 t="shared" ref="L308" si="60">L298</f>
        <v>Gain &lt;=0</v>
      </c>
      <c r="N308" s="9">
        <f t="shared" si="43"/>
        <v>2341973.1777777784</v>
      </c>
      <c r="O308" s="9">
        <f t="shared" si="43"/>
        <v>2341536.5111111114</v>
      </c>
      <c r="P308" s="9">
        <f t="shared" si="44"/>
        <v>3585264.7296296293</v>
      </c>
      <c r="Q308" s="9">
        <f t="shared" si="45"/>
        <v>2270668.0407407405</v>
      </c>
      <c r="R308" s="9">
        <f>U298</f>
        <v>3017595.9629629641</v>
      </c>
      <c r="S308" s="9">
        <f t="shared" si="46"/>
        <v>4628620.0740740756</v>
      </c>
      <c r="T308" s="9"/>
      <c r="U308" s="9" t="str">
        <f t="shared" si="47"/>
        <v>Gain &lt;=0</v>
      </c>
      <c r="V308" s="9">
        <f t="shared" si="48"/>
        <v>2.463350827396519</v>
      </c>
      <c r="W308" s="9">
        <f t="shared" si="48"/>
        <v>2.3729091686498442</v>
      </c>
      <c r="X308" s="9">
        <f t="shared" si="49"/>
        <v>4.4217566811288842</v>
      </c>
      <c r="Y308" s="9">
        <f t="shared" si="50"/>
        <v>2.0720128838813654</v>
      </c>
      <c r="Z308" s="9">
        <f t="shared" si="51"/>
        <v>1.5783405434542894</v>
      </c>
      <c r="AA308" s="9">
        <f t="shared" si="52"/>
        <v>6.2887742705574174</v>
      </c>
      <c r="AB308" s="13"/>
      <c r="AC308" s="9" t="str">
        <f t="shared" si="53"/>
        <v>Gain &lt;=0</v>
      </c>
      <c r="AD308" s="9">
        <f t="shared" si="54"/>
        <v>0.77453753188731067</v>
      </c>
      <c r="AE308" s="9">
        <f t="shared" si="55"/>
        <v>0.73608241953231679</v>
      </c>
      <c r="AF308" s="9">
        <f t="shared" si="56"/>
        <v>1.3505872883676571</v>
      </c>
      <c r="AG308" s="9">
        <f t="shared" si="57"/>
        <v>0.68583769371595071</v>
      </c>
      <c r="AH308" s="9">
        <f t="shared" si="58"/>
        <v>0.41159313643109752</v>
      </c>
      <c r="AI308" s="9">
        <f t="shared" si="59"/>
        <v>4.082536816488977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>L299</f>
        <v>Target;Gain &gt; 1; #pref=2</v>
      </c>
      <c r="N309" s="9">
        <f t="shared" si="43"/>
        <v>674831.2</v>
      </c>
      <c r="O309" s="9">
        <f t="shared" si="43"/>
        <v>674968.6</v>
      </c>
      <c r="P309" s="9">
        <f t="shared" si="44"/>
        <v>312165.09999999998</v>
      </c>
      <c r="Q309" s="9">
        <f t="shared" si="45"/>
        <v>176777.9</v>
      </c>
      <c r="R309" s="9">
        <f t="shared" ref="R309" si="61">U299</f>
        <v>2281457.7999999998</v>
      </c>
      <c r="S309" s="9">
        <f t="shared" si="46"/>
        <v>312386.09999999998</v>
      </c>
      <c r="T309" s="9"/>
      <c r="U309" s="9" t="str">
        <f t="shared" si="47"/>
        <v>Target;Gain &gt; 1; #pref=2</v>
      </c>
      <c r="V309" s="9">
        <f t="shared" si="48"/>
        <v>1.0007164877373727</v>
      </c>
      <c r="W309" s="9">
        <f t="shared" si="48"/>
        <v>0.95498851814190833</v>
      </c>
      <c r="X309" s="9">
        <f t="shared" si="49"/>
        <v>0.76574905274610505</v>
      </c>
      <c r="Y309" s="9">
        <f t="shared" si="50"/>
        <v>0.63155629021348436</v>
      </c>
      <c r="Z309" s="9">
        <f t="shared" si="51"/>
        <v>0.88189933985413504</v>
      </c>
      <c r="AA309" s="9">
        <f t="shared" si="52"/>
        <v>1.6340261631703474</v>
      </c>
      <c r="AB309" s="13"/>
      <c r="AC309" s="9" t="str">
        <f t="shared" si="53"/>
        <v>Target;Gain &gt; 1; #pref=2</v>
      </c>
      <c r="AD309" s="9">
        <f t="shared" si="54"/>
        <v>0.42898569924582264</v>
      </c>
      <c r="AE309" s="9">
        <f t="shared" si="55"/>
        <v>0.40676080859266217</v>
      </c>
      <c r="AF309" s="9">
        <f t="shared" si="56"/>
        <v>0.38487846734788034</v>
      </c>
      <c r="AG309" s="9">
        <f t="shared" si="57"/>
        <v>0.33743070860218721</v>
      </c>
      <c r="AH309" s="9">
        <f t="shared" si="58"/>
        <v>0.30898285808216314</v>
      </c>
      <c r="AI309" s="9">
        <f t="shared" si="59"/>
        <v>0.5735934250493302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>L300</f>
        <v>Target; Gain &gt; 1; #pref=3</v>
      </c>
      <c r="N310" s="9">
        <f t="shared" si="43"/>
        <v>2998951</v>
      </c>
      <c r="O310" s="9">
        <f t="shared" si="43"/>
        <v>2993190.25</v>
      </c>
      <c r="P310" s="9">
        <f t="shared" si="44"/>
        <v>1639586.9</v>
      </c>
      <c r="Q310" s="9">
        <f t="shared" si="45"/>
        <v>1832195.4</v>
      </c>
      <c r="R310" s="9">
        <f>U300</f>
        <v>5122995.2</v>
      </c>
      <c r="S310" s="9">
        <f t="shared" si="46"/>
        <v>1410651.6</v>
      </c>
      <c r="T310" s="9"/>
      <c r="U310" s="9" t="str">
        <f t="shared" si="47"/>
        <v>Target; Gain &gt; 1; #pref=3</v>
      </c>
      <c r="V310" s="9">
        <f t="shared" si="48"/>
        <v>2.6323972716258144</v>
      </c>
      <c r="W310" s="9">
        <f t="shared" si="48"/>
        <v>2.5649097815068673</v>
      </c>
      <c r="X310" s="9">
        <f t="shared" si="49"/>
        <v>1.7549830488438602</v>
      </c>
      <c r="Y310" s="9">
        <f t="shared" si="50"/>
        <v>1.8211240740667565</v>
      </c>
      <c r="Z310" s="9">
        <f t="shared" si="51"/>
        <v>3.3215381769870875</v>
      </c>
      <c r="AA310" s="9">
        <f t="shared" si="52"/>
        <v>3.1257505904155547</v>
      </c>
      <c r="AB310" s="13"/>
      <c r="AC310" s="9" t="str">
        <f t="shared" si="53"/>
        <v>Target; Gain &gt; 1; #pref=3</v>
      </c>
      <c r="AD310" s="9">
        <f t="shared" si="54"/>
        <v>1.0046745255123823</v>
      </c>
      <c r="AE310" s="9">
        <f t="shared" si="55"/>
        <v>0.97877990004490123</v>
      </c>
      <c r="AF310" s="9">
        <f t="shared" si="56"/>
        <v>0.82257324128877363</v>
      </c>
      <c r="AG310" s="9">
        <f t="shared" si="57"/>
        <v>0.76078160414763263</v>
      </c>
      <c r="AH310" s="9">
        <f t="shared" si="58"/>
        <v>0.56315951363358185</v>
      </c>
      <c r="AI310" s="9">
        <f t="shared" si="59"/>
        <v>1.7486057734640783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>L301</f>
        <v>Target; Gain &gt; 1; #pref=4</v>
      </c>
      <c r="N311" s="9" t="e">
        <f t="shared" si="43"/>
        <v>#DIV/0!</v>
      </c>
      <c r="O311" s="9" t="e">
        <f t="shared" si="43"/>
        <v>#DIV/0!</v>
      </c>
      <c r="P311" s="9" t="e">
        <f t="shared" si="44"/>
        <v>#DIV/0!</v>
      </c>
      <c r="Q311" s="9" t="e">
        <f t="shared" si="45"/>
        <v>#DIV/0!</v>
      </c>
      <c r="R311" s="9" t="e">
        <f>U301</f>
        <v>#DIV/0!</v>
      </c>
      <c r="S311" s="9" t="e">
        <f t="shared" si="46"/>
        <v>#DIV/0!</v>
      </c>
      <c r="T311" s="9"/>
      <c r="U311" s="9" t="str">
        <f t="shared" si="47"/>
        <v>Target; Gain &gt; 1; #pref=4</v>
      </c>
      <c r="V311" s="9" t="e">
        <f t="shared" si="48"/>
        <v>#DIV/0!</v>
      </c>
      <c r="W311" s="9" t="e">
        <f t="shared" si="48"/>
        <v>#DIV/0!</v>
      </c>
      <c r="X311" s="9" t="e">
        <f t="shared" si="49"/>
        <v>#DIV/0!</v>
      </c>
      <c r="Y311" s="9" t="e">
        <f t="shared" si="50"/>
        <v>#DIV/0!</v>
      </c>
      <c r="Z311" s="9" t="e">
        <f t="shared" si="51"/>
        <v>#DIV/0!</v>
      </c>
      <c r="AA311" s="9" t="e">
        <f t="shared" si="52"/>
        <v>#DIV/0!</v>
      </c>
      <c r="AB311" s="13"/>
      <c r="AC311" s="9" t="str">
        <f t="shared" si="53"/>
        <v>Target; Gain &gt; 1; #pref=4</v>
      </c>
      <c r="AD311" s="9" t="e">
        <f t="shared" si="54"/>
        <v>#DIV/0!</v>
      </c>
      <c r="AE311" s="9" t="e">
        <f t="shared" si="55"/>
        <v>#DIV/0!</v>
      </c>
      <c r="AF311" s="9" t="e">
        <f t="shared" si="56"/>
        <v>#DIV/0!</v>
      </c>
      <c r="AG311" s="9" t="e">
        <f t="shared" si="57"/>
        <v>#DIV/0!</v>
      </c>
      <c r="AH311" s="9" t="e">
        <f t="shared" si="58"/>
        <v>#DIV/0!</v>
      </c>
      <c r="AI311" s="9" t="e">
        <f t="shared" si="59"/>
        <v>#DIV/0!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>L302</f>
        <v>Target; Gain &gt; 0</v>
      </c>
      <c r="N312" s="9">
        <f t="shared" si="43"/>
        <v>1063177.9999999998</v>
      </c>
      <c r="O312" s="9">
        <f t="shared" si="43"/>
        <v>1061983.9099999999</v>
      </c>
      <c r="P312" s="9">
        <f t="shared" si="44"/>
        <v>589254.28999999992</v>
      </c>
      <c r="Q312" s="9">
        <f t="shared" si="45"/>
        <v>483391.66</v>
      </c>
      <c r="R312" s="9">
        <f>U302</f>
        <v>2949454.21</v>
      </c>
      <c r="S312" s="9">
        <f t="shared" si="46"/>
        <v>554225.13000000012</v>
      </c>
      <c r="T312" s="9"/>
      <c r="U312" s="9" t="str">
        <f t="shared" si="47"/>
        <v>Target; Gain &gt; 0</v>
      </c>
      <c r="V312" s="9">
        <f t="shared" si="48"/>
        <v>1.2201514502527422</v>
      </c>
      <c r="W312" s="9">
        <f t="shared" si="48"/>
        <v>1.1876423592976062</v>
      </c>
      <c r="X312" s="9">
        <f t="shared" si="49"/>
        <v>0.97141448621667226</v>
      </c>
      <c r="Y312" s="9">
        <f t="shared" si="50"/>
        <v>0.81269997146737316</v>
      </c>
      <c r="Z312" s="9">
        <f t="shared" si="51"/>
        <v>1.4714175703853836</v>
      </c>
      <c r="AA312" s="9">
        <f t="shared" si="52"/>
        <v>1.8097424080298516</v>
      </c>
      <c r="AB312" s="13"/>
      <c r="AC312" s="9" t="str">
        <f t="shared" si="53"/>
        <v>Target; Gain &gt; 0</v>
      </c>
      <c r="AD312" s="9">
        <f t="shared" si="54"/>
        <v>0.51489463271340352</v>
      </c>
      <c r="AE312" s="9">
        <f t="shared" si="55"/>
        <v>0.49655865273787647</v>
      </c>
      <c r="AF312" s="9">
        <f t="shared" si="56"/>
        <v>0.48568520213564631</v>
      </c>
      <c r="AG312" s="9">
        <f t="shared" si="57"/>
        <v>0.42211309229081956</v>
      </c>
      <c r="AH312" s="9">
        <f t="shared" si="58"/>
        <v>0.37291620614414567</v>
      </c>
      <c r="AI312" s="9">
        <f t="shared" si="59"/>
        <v>0.80344918161223189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K313" s="8"/>
      <c r="AL313" s="8"/>
      <c r="AM313" s="8"/>
      <c r="AN313" s="8"/>
      <c r="AO313" s="8"/>
    </row>
    <row r="314" spans="7:49" x14ac:dyDescent="0.3">
      <c r="K314" s="35" t="s">
        <v>62</v>
      </c>
      <c r="L314" s="5">
        <f>X314</f>
        <v>1</v>
      </c>
      <c r="M314" s="6" t="s">
        <v>2</v>
      </c>
      <c r="N314" s="6" t="s">
        <v>3</v>
      </c>
      <c r="O314" s="6" t="s">
        <v>4</v>
      </c>
      <c r="P314" s="6" t="s">
        <v>5</v>
      </c>
      <c r="Q314" s="6" t="s">
        <v>6</v>
      </c>
      <c r="R314" s="6" t="s">
        <v>7</v>
      </c>
      <c r="S314" s="6" t="s">
        <v>8</v>
      </c>
      <c r="T314" s="6" t="s">
        <v>9</v>
      </c>
      <c r="U314" s="6" t="s">
        <v>10</v>
      </c>
      <c r="V314" s="6" t="s">
        <v>11</v>
      </c>
      <c r="W314" s="6" t="s">
        <v>12</v>
      </c>
      <c r="X314" s="7">
        <f>X292</f>
        <v>1</v>
      </c>
      <c r="Y314" s="6" t="s">
        <v>2</v>
      </c>
      <c r="Z314" s="6" t="s">
        <v>3</v>
      </c>
      <c r="AA314" s="6" t="s">
        <v>4</v>
      </c>
      <c r="AB314" s="6" t="s">
        <v>5</v>
      </c>
      <c r="AC314" s="6" t="s">
        <v>6</v>
      </c>
      <c r="AD314" s="6" t="s">
        <v>7</v>
      </c>
      <c r="AE314" s="6" t="s">
        <v>8</v>
      </c>
      <c r="AF314" s="6" t="s">
        <v>9</v>
      </c>
      <c r="AG314" s="6" t="s">
        <v>10</v>
      </c>
      <c r="AH314" s="6" t="s">
        <v>11</v>
      </c>
      <c r="AI314" s="6" t="s">
        <v>12</v>
      </c>
      <c r="AJ314" s="5">
        <f t="shared" ref="AJ314:AJ324" si="62">X314</f>
        <v>1</v>
      </c>
      <c r="AK314" s="6" t="s">
        <v>2</v>
      </c>
      <c r="AL314" s="6" t="s">
        <v>3</v>
      </c>
      <c r="AM314" s="6" t="s">
        <v>4</v>
      </c>
      <c r="AN314" s="6" t="s">
        <v>5</v>
      </c>
      <c r="AO314" s="6" t="s">
        <v>6</v>
      </c>
      <c r="AP314" s="6" t="s">
        <v>7</v>
      </c>
      <c r="AQ314" s="6" t="s">
        <v>8</v>
      </c>
      <c r="AR314" s="6" t="s">
        <v>9</v>
      </c>
      <c r="AS314" s="6" t="s">
        <v>10</v>
      </c>
      <c r="AT314" s="6" t="s">
        <v>11</v>
      </c>
      <c r="AU314" s="6" t="s">
        <v>12</v>
      </c>
    </row>
    <row r="315" spans="7:49" x14ac:dyDescent="0.3">
      <c r="L315" s="8" t="s">
        <v>16</v>
      </c>
      <c r="M315" s="9">
        <f>MEDIAN(M3:M290)</f>
        <v>4851383.5999999996</v>
      </c>
      <c r="N315" s="9">
        <f t="shared" ref="N315:W315" si="63">MEDIAN(N3:N290)</f>
        <v>856904.4</v>
      </c>
      <c r="O315" s="9">
        <f t="shared" si="63"/>
        <v>857405.8</v>
      </c>
      <c r="P315" s="9">
        <f t="shared" si="63"/>
        <v>1902138.9</v>
      </c>
      <c r="Q315" s="9">
        <f t="shared" si="63"/>
        <v>1312721</v>
      </c>
      <c r="R315" s="9">
        <f t="shared" si="63"/>
        <v>14768288.300000001</v>
      </c>
      <c r="S315" s="9">
        <f t="shared" si="63"/>
        <v>879192.9</v>
      </c>
      <c r="T315" s="9">
        <f t="shared" si="63"/>
        <v>2922825.5999999996</v>
      </c>
      <c r="U315" s="9">
        <f t="shared" si="63"/>
        <v>2332722</v>
      </c>
      <c r="V315" s="9">
        <f t="shared" si="63"/>
        <v>1846321.7</v>
      </c>
      <c r="W315" s="9">
        <f t="shared" si="63"/>
        <v>663714.39999999991</v>
      </c>
      <c r="X315" s="9" t="s">
        <v>16</v>
      </c>
      <c r="Y315" s="9">
        <f>MEDIAN(Y3:Y290)</f>
        <v>3.3111709656950552</v>
      </c>
      <c r="Z315" s="9">
        <f t="shared" ref="Z315:AI315" si="64">MEDIAN(Z3:Z290)</f>
        <v>1.2255516298697331</v>
      </c>
      <c r="AA315" s="9">
        <f t="shared" si="64"/>
        <v>1.1950823845108971</v>
      </c>
      <c r="AB315" s="9">
        <f t="shared" si="64"/>
        <v>1.7297838793980196</v>
      </c>
      <c r="AC315" s="9">
        <f t="shared" si="64"/>
        <v>1.7060165215109011</v>
      </c>
      <c r="AD315" s="9">
        <f t="shared" si="64"/>
        <v>8.2200709477067004</v>
      </c>
      <c r="AE315" s="9">
        <f t="shared" si="64"/>
        <v>0.91926056824158875</v>
      </c>
      <c r="AF315" s="9">
        <f t="shared" si="64"/>
        <v>0.6334792194014881</v>
      </c>
      <c r="AG315" s="9">
        <f t="shared" si="64"/>
        <v>0.86167088910588063</v>
      </c>
      <c r="AH315" s="9">
        <f t="shared" si="64"/>
        <v>3.063493816589471</v>
      </c>
      <c r="AI315" s="9">
        <f t="shared" si="64"/>
        <v>2.6781363288522702</v>
      </c>
      <c r="AJ315" s="8" t="str">
        <f t="shared" si="62"/>
        <v>ALL</v>
      </c>
      <c r="AK315" s="9">
        <f>MEDIAN(AK3:AK290)</f>
        <v>3.3111709656950552</v>
      </c>
      <c r="AL315" s="9">
        <f t="shared" ref="AL315:AU315" si="65">MEDIAN(AL3:AL290)</f>
        <v>0.49584685421432373</v>
      </c>
      <c r="AM315" s="9">
        <f t="shared" si="65"/>
        <v>0.48841519920970317</v>
      </c>
      <c r="AN315" s="9">
        <f t="shared" si="65"/>
        <v>1.7297838793980196</v>
      </c>
      <c r="AO315" s="9">
        <f t="shared" si="65"/>
        <v>0.70727189190511131</v>
      </c>
      <c r="AP315" s="9">
        <f t="shared" si="65"/>
        <v>8.2200709477067004</v>
      </c>
      <c r="AQ315" s="9">
        <f t="shared" si="65"/>
        <v>0.45095199349452741</v>
      </c>
      <c r="AR315" s="9">
        <f t="shared" si="65"/>
        <v>0.32379029499134043</v>
      </c>
      <c r="AS315" s="9">
        <f t="shared" si="65"/>
        <v>0.31498667821870185</v>
      </c>
      <c r="AT315" s="9">
        <f t="shared" si="65"/>
        <v>3.063493816589471</v>
      </c>
      <c r="AU315" s="9">
        <f t="shared" si="65"/>
        <v>1.5574741319927856</v>
      </c>
    </row>
    <row r="316" spans="7:49" x14ac:dyDescent="0.3">
      <c r="L316" s="8" t="str">
        <f>"Target; Gain &gt; "&amp;L314</f>
        <v>Target; Gain &gt; 1</v>
      </c>
      <c r="M316" s="9" cm="1">
        <f t="array" ref="M316">MEDIAN(_xlfn._xlws.FILTER(M3:M290, ($AZ3:$AZ290 &gt; $X292)*($AZ3:$AZ290 &lt;&gt; "")))</f>
        <v>11686655.1</v>
      </c>
      <c r="N316" s="9" cm="1">
        <f t="array" ref="N316">MEDIAN(_xlfn._xlws.FILTER(N3:N290, ($AZ3:$AZ290 &gt; $X292)*($AZ3:$AZ290 &lt;&gt; "")))</f>
        <v>1793861.2</v>
      </c>
      <c r="O316" s="9" cm="1">
        <f t="array" ref="O316">MEDIAN(_xlfn._xlws.FILTER(O3:O290, ($AZ3:$AZ290 &gt; $X292)*($AZ3:$AZ290 &lt;&gt; "")))</f>
        <v>1788665.9000000001</v>
      </c>
      <c r="P316" s="9" cm="1">
        <f t="array" ref="P316">MEDIAN(_xlfn._xlws.FILTER(P3:P290, ($AZ3:$AZ290 &gt; $X292)*($AZ3:$AZ290 &lt;&gt; "")))</f>
        <v>35473328.799999997</v>
      </c>
      <c r="Q316" s="9" cm="1">
        <f t="array" ref="Q316">MEDIAN(_xlfn._xlws.FILTER(Q3:Q290, ($AZ3:$AZ290 &gt; $X292)*($AZ3:$AZ290 &lt;&gt; "")))</f>
        <v>905987.3</v>
      </c>
      <c r="R316" s="9" cm="1">
        <f t="array" ref="R316">MEDIAN(_xlfn._xlws.FILTER(R3:R290, ($AZ3:$AZ290 &gt; $X292)*($AZ3:$AZ290 &lt;&gt; "")))</f>
        <v>49794498.5</v>
      </c>
      <c r="S316" s="9" cm="1">
        <f t="array" ref="S316">MEDIAN(_xlfn._xlws.FILTER(S3:S290, ($AZ3:$AZ290 &gt; $X292)*($AZ3:$AZ290 &lt;&gt; "")))</f>
        <v>984367.4</v>
      </c>
      <c r="T316" s="9" cm="1">
        <f t="array" ref="T316">MEDIAN(_xlfn._xlws.FILTER(T3:T290, ($AZ3:$AZ290 &gt; $X292)*($AZ3:$AZ290 &lt;&gt; "")))</f>
        <v>4972458.3000000007</v>
      </c>
      <c r="U316" s="9" cm="1">
        <f t="array" ref="U316">MEDIAN(_xlfn._xlws.FILTER(U3:U290, ($AZ3:$AZ290 &gt; $X292)*($AZ3:$AZ290 &lt;&gt; "")))</f>
        <v>3700316.8000000003</v>
      </c>
      <c r="V316" s="9" cm="1">
        <f t="array" ref="V316">MEDIAN(_xlfn._xlws.FILTER(V3:V290, ($AZ3:$AZ290 &gt; $X292)*($AZ3:$AZ290 &lt;&gt; "")))</f>
        <v>33703378.799999997</v>
      </c>
      <c r="W316" s="9" cm="1">
        <f t="array" ref="W316">MEDIAN(_xlfn._xlws.FILTER(W3:W290, ($AZ3:$AZ290 &gt; $X292)*($AZ3:$AZ290 &lt;&gt; "")))</f>
        <v>792087.89999999991</v>
      </c>
      <c r="X316" s="9" t="str">
        <f>"Target; Gain &gt; "&amp;X314</f>
        <v>Target; Gain &gt; 1</v>
      </c>
      <c r="Y316" s="9" cm="1">
        <f t="array" ref="Y316">MEDIAN(_xlfn._xlws.FILTER(Y3:Y290, ($AZ3:$AZ290 &gt; $X292)*($AZ3:$AZ290 &lt;&gt; "")))</f>
        <v>9.2619551658921431</v>
      </c>
      <c r="Z316" s="9" cm="1">
        <f t="array" ref="Z316">MEDIAN(_xlfn._xlws.FILTER(Z3:Z290, ($AZ3:$AZ290 &gt; $X292)*($AZ3:$AZ290 &lt;&gt; "")))</f>
        <v>1.8549351014604327</v>
      </c>
      <c r="AA316" s="9" cm="1">
        <f t="array" ref="AA316">MEDIAN(_xlfn._xlws.FILTER(AA3:AA290, ($AZ3:$AZ290 &gt; $X292)*($AZ3:$AZ290 &lt;&gt; "")))</f>
        <v>1.7723391196108418</v>
      </c>
      <c r="AB316" s="9" cm="1">
        <f t="array" ref="AB316">MEDIAN(_xlfn._xlws.FILTER(AB3:AB290, ($AZ3:$AZ290 &gt; $X292)*($AZ3:$AZ290 &lt;&gt; "")))</f>
        <v>14.756662997201786</v>
      </c>
      <c r="AC316" s="9" cm="1">
        <f t="array" ref="AC316">MEDIAN(_xlfn._xlws.FILTER(AC3:AC290, ($AZ3:$AZ290 &gt; $X292)*($AZ3:$AZ290 &lt;&gt; "")))</f>
        <v>1.1891410983953392</v>
      </c>
      <c r="AD316" s="9" cm="1">
        <f t="array" ref="AD316">MEDIAN(_xlfn._xlws.FILTER(AD3:AD290, ($AZ3:$AZ290 &gt; $X292)*($AZ3:$AZ290 &lt;&gt; "")))</f>
        <v>28.222255236090859</v>
      </c>
      <c r="AE316" s="9" cm="1">
        <f t="array" ref="AE316">MEDIAN(_xlfn._xlws.FILTER(AE3:AE290, ($AZ3:$AZ290 &gt; $X292)*($AZ3:$AZ290 &lt;&gt; "")))</f>
        <v>1.2172182251175401</v>
      </c>
      <c r="AF316" s="9" cm="1">
        <f t="array" ref="AF316">MEDIAN(_xlfn._xlws.FILTER(AF3:AF290, ($AZ3:$AZ290 &gt; $X292)*($AZ3:$AZ290 &lt;&gt; "")))</f>
        <v>2.3929065000964336</v>
      </c>
      <c r="AG316" s="9" cm="1">
        <f t="array" ref="AG316">MEDIAN(_xlfn._xlws.FILTER(AG3:AG290, ($AZ3:$AZ290 &gt; $X292)*($AZ3:$AZ290 &lt;&gt; "")))</f>
        <v>2.1565962754306378</v>
      </c>
      <c r="AH316" s="9" cm="1">
        <f t="array" ref="AH316">MEDIAN(_xlfn._xlws.FILTER(AH3:AH290, ($AZ3:$AZ290 &gt; $X292)*($AZ3:$AZ290 &lt;&gt; "")))</f>
        <v>11.246995214879281</v>
      </c>
      <c r="AI316" s="9" cm="1">
        <f t="array" ref="AI316">MEDIAN(_xlfn._xlws.FILTER(AI3:AI290, ($AZ3:$AZ290 &gt; $X292)*($AZ3:$AZ290 &lt;&gt; "")))</f>
        <v>2.3192197074997241</v>
      </c>
      <c r="AJ316" s="8" t="str">
        <f t="shared" si="62"/>
        <v>Target; Gain &gt; 1</v>
      </c>
      <c r="AK316" s="9" cm="1">
        <f t="array" ref="AK316">MEDIAN(_xlfn._xlws.FILTER(AK3:AK290, ($AZ3:$AZ290 &gt; $X292)*($AZ3:$AZ290 &lt;&gt; "")))</f>
        <v>9.2619551658921431</v>
      </c>
      <c r="AL316" s="9" cm="1">
        <f t="array" ref="AL316">MEDIAN(_xlfn._xlws.FILTER(AL3:AL290, ($AZ3:$AZ290 &gt; $X292)*($AZ3:$AZ290 &lt;&gt; "")))</f>
        <v>0.74373635679366989</v>
      </c>
      <c r="AM316" s="9" cm="1">
        <f t="array" ref="AM316">MEDIAN(_xlfn._xlws.FILTER(AM3:AM290, ($AZ3:$AZ290 &gt; $X292)*($AZ3:$AZ290 &lt;&gt; "")))</f>
        <v>0.70439649309264496</v>
      </c>
      <c r="AN316" s="9" cm="1">
        <f t="array" ref="AN316">MEDIAN(_xlfn._xlws.FILTER(AN3:AN290, ($AZ3:$AZ290 &gt; $X292)*($AZ3:$AZ290 &lt;&gt; "")))</f>
        <v>14.756662997201786</v>
      </c>
      <c r="AO316" s="9" cm="1">
        <f t="array" ref="AO316">MEDIAN(_xlfn._xlws.FILTER(AO3:AO290, ($AZ3:$AZ290 &gt; $X292)*($AZ3:$AZ290 &lt;&gt; "")))</f>
        <v>0.52531647949654148</v>
      </c>
      <c r="AP316" s="9" cm="1">
        <f t="array" ref="AP316">MEDIAN(_xlfn._xlws.FILTER(AP3:AP290, ($AZ3:$AZ290 &gt; $X292)*($AZ3:$AZ290 &lt;&gt; "")))</f>
        <v>28.222255236090859</v>
      </c>
      <c r="AQ316" s="9" cm="1">
        <f t="array" ref="AQ316">MEDIAN(_xlfn._xlws.FILTER(AQ3:AQ290, ($AZ3:$AZ290 &gt; $X292)*($AZ3:$AZ290 &lt;&gt; "")))</f>
        <v>0.54943676220136695</v>
      </c>
      <c r="AR316" s="9" cm="1">
        <f t="array" ref="AR316">MEDIAN(_xlfn._xlws.FILTER(AR3:AR290, ($AZ3:$AZ290 &gt; $X292)*($AZ3:$AZ290 &lt;&gt; "")))</f>
        <v>1.2058415141014849</v>
      </c>
      <c r="AS316" s="9" cm="1">
        <f t="array" ref="AS316">MEDIAN(_xlfn._xlws.FILTER(AS3:AS290, ($AZ3:$AZ290 &gt; $X292)*($AZ3:$AZ290 &lt;&gt; "")))</f>
        <v>0.44824837850756016</v>
      </c>
      <c r="AT316" s="9" cm="1">
        <f t="array" ref="AT316">MEDIAN(_xlfn._xlws.FILTER(AT3:AT290, ($AZ3:$AZ290 &gt; $X292)*($AZ3:$AZ290 &lt;&gt; "")))</f>
        <v>11.246995214879281</v>
      </c>
      <c r="AU316" s="9" cm="1">
        <f t="array" ref="AU316">MEDIAN(_xlfn._xlws.FILTER(AU3:AU290, ($AZ3:$AZ290 &gt; $X292)*($AZ3:$AZ290 &lt;&gt; "")))</f>
        <v>1.1264499472104943</v>
      </c>
    </row>
    <row r="317" spans="7:49" x14ac:dyDescent="0.3">
      <c r="L317" s="8" t="str">
        <f>"Gain &gt; "&amp;L314</f>
        <v>Gain &gt; 1</v>
      </c>
      <c r="M317" s="9" cm="1">
        <f t="array" ref="M317">MEDIAN(_xlfn._xlws.FILTER(M3:M290, $AY3:$AY290&gt;$X292))</f>
        <v>11686655.1</v>
      </c>
      <c r="N317" s="9" cm="1">
        <f t="array" ref="N317">MEDIAN(_xlfn._xlws.FILTER(N3:N290, $AY3:$AY290&gt;$X292))</f>
        <v>1793861.2</v>
      </c>
      <c r="O317" s="9" cm="1">
        <f t="array" ref="O317">MEDIAN(_xlfn._xlws.FILTER(O3:O290, $AY3:$AY290&gt;$X292))</f>
        <v>1788665.9000000001</v>
      </c>
      <c r="P317" s="9" cm="1">
        <f t="array" ref="P317">MEDIAN(_xlfn._xlws.FILTER(P3:P290, $AY3:$AY290&gt;$X292))</f>
        <v>35473328.799999997</v>
      </c>
      <c r="Q317" s="9" cm="1">
        <f t="array" ref="Q317">MEDIAN(_xlfn._xlws.FILTER(Q3:Q290, $AY3:$AY290&gt;$X292))</f>
        <v>905987.3</v>
      </c>
      <c r="R317" s="9" cm="1">
        <f t="array" ref="R317">MEDIAN(_xlfn._xlws.FILTER(R3:R290, $AY3:$AY290&gt;$X292))</f>
        <v>49794498.5</v>
      </c>
      <c r="S317" s="9" cm="1">
        <f t="array" ref="S317">MEDIAN(_xlfn._xlws.FILTER(S3:S290, $AY3:$AY290&gt;$X292))</f>
        <v>984367.4</v>
      </c>
      <c r="T317" s="9" cm="1">
        <f t="array" ref="T317">MEDIAN(_xlfn._xlws.FILTER(T3:T290, $AY3:$AY290&gt;$X292))</f>
        <v>4972458.3000000007</v>
      </c>
      <c r="U317" s="9" cm="1">
        <f t="array" ref="U317">MEDIAN(_xlfn._xlws.FILTER(U3:U290, $AY3:$AY290&gt;$X292))</f>
        <v>3700316.8000000003</v>
      </c>
      <c r="V317" s="9" cm="1">
        <f t="array" ref="V317">MEDIAN(_xlfn._xlws.FILTER(V3:V290, $AY3:$AY290&gt;$X292))</f>
        <v>33703378.799999997</v>
      </c>
      <c r="W317" s="9" cm="1">
        <f t="array" ref="W317">MEDIAN(_xlfn._xlws.FILTER(W3:W290, $AY3:$AY290&gt;$X292))</f>
        <v>792087.89999999991</v>
      </c>
      <c r="X317" s="9" t="str">
        <f>"Gain &gt; "&amp;X314</f>
        <v>Gain &gt; 1</v>
      </c>
      <c r="Y317" s="9" cm="1">
        <f t="array" ref="Y317">MEDIAN(_xlfn._xlws.FILTER(Y3:Y290, $AY3:$AY290&gt;$X292))</f>
        <v>9.2619551658921431</v>
      </c>
      <c r="Z317" s="9" cm="1">
        <f t="array" ref="Z317">MEDIAN(_xlfn._xlws.FILTER(Z3:Z290, $AY3:$AY290&gt;$X292))</f>
        <v>1.8549351014604327</v>
      </c>
      <c r="AA317" s="9" cm="1">
        <f t="array" ref="AA317">MEDIAN(_xlfn._xlws.FILTER(AA3:AA290, $AY3:$AY290&gt;$X292))</f>
        <v>1.7723391196108418</v>
      </c>
      <c r="AB317" s="9" cm="1">
        <f t="array" ref="AB317">MEDIAN(_xlfn._xlws.FILTER(AB3:AB290, $AY3:$AY290&gt;$X292))</f>
        <v>14.756662997201786</v>
      </c>
      <c r="AC317" s="9" cm="1">
        <f t="array" ref="AC317">MEDIAN(_xlfn._xlws.FILTER(AC3:AC290, $AY3:$AY290&gt;$X292))</f>
        <v>1.1891410983953392</v>
      </c>
      <c r="AD317" s="9" cm="1">
        <f t="array" ref="AD317">MEDIAN(_xlfn._xlws.FILTER(AD3:AD290, $AY3:$AY290&gt;$X292))</f>
        <v>28.222255236090859</v>
      </c>
      <c r="AE317" s="9" cm="1">
        <f t="array" ref="AE317">MEDIAN(_xlfn._xlws.FILTER(AE3:AE290, $AY3:$AY290&gt;$X292))</f>
        <v>1.2172182251175401</v>
      </c>
      <c r="AF317" s="9" cm="1">
        <f t="array" ref="AF317">MEDIAN(_xlfn._xlws.FILTER(AF3:AF290, $AY3:$AY290&gt;$X292))</f>
        <v>2.3929065000964336</v>
      </c>
      <c r="AG317" s="9" cm="1">
        <f t="array" ref="AG317">MEDIAN(_xlfn._xlws.FILTER(AG3:AG290, $AY3:$AY290&gt;$X292))</f>
        <v>2.1565962754306378</v>
      </c>
      <c r="AH317" s="9" cm="1">
        <f t="array" ref="AH317">MEDIAN(_xlfn._xlws.FILTER(AH3:AH290, $AY3:$AY290&gt;$X292))</f>
        <v>11.246995214879281</v>
      </c>
      <c r="AI317" s="9" cm="1">
        <f t="array" ref="AI317">MEDIAN(_xlfn._xlws.FILTER(AI3:AI290, $AY3:$AY290&gt;$X292))</f>
        <v>2.3192197074997241</v>
      </c>
      <c r="AJ317" s="8" t="str">
        <f t="shared" si="62"/>
        <v>Gain &gt; 1</v>
      </c>
      <c r="AK317" s="9" cm="1">
        <f t="array" ref="AK317">MEDIAN(_xlfn._xlws.FILTER(AK3:AK290, $AY3:$AY290&gt;$X292))</f>
        <v>9.2619551658921431</v>
      </c>
      <c r="AL317" s="9" cm="1">
        <f t="array" ref="AL317">MEDIAN(_xlfn._xlws.FILTER(AL3:AL290, $AY3:$AY290&gt;$X292))</f>
        <v>0.74373635679366989</v>
      </c>
      <c r="AM317" s="9" cm="1">
        <f t="array" ref="AM317">MEDIAN(_xlfn._xlws.FILTER(AM3:AM290, $AY3:$AY290&gt;$X292))</f>
        <v>0.70439649309264496</v>
      </c>
      <c r="AN317" s="9" cm="1">
        <f t="array" ref="AN317">MEDIAN(_xlfn._xlws.FILTER(AN3:AN290, $AY3:$AY290&gt;$X292))</f>
        <v>14.756662997201786</v>
      </c>
      <c r="AO317" s="9" cm="1">
        <f t="array" ref="AO317">MEDIAN(_xlfn._xlws.FILTER(AO3:AO290, $AY3:$AY290&gt;$X292))</f>
        <v>0.52531647949654148</v>
      </c>
      <c r="AP317" s="9" cm="1">
        <f t="array" ref="AP317">MEDIAN(_xlfn._xlws.FILTER(AP3:AP290, $AY3:$AY290&gt;$X292))</f>
        <v>28.222255236090859</v>
      </c>
      <c r="AQ317" s="9" cm="1">
        <f t="array" ref="AQ317">MEDIAN(_xlfn._xlws.FILTER(AQ3:AQ290, $AY3:$AY290&gt;$X292))</f>
        <v>0.54943676220136695</v>
      </c>
      <c r="AR317" s="9" cm="1">
        <f t="array" ref="AR317">MEDIAN(_xlfn._xlws.FILTER(AR3:AR290, $AY3:$AY290&gt;$X292))</f>
        <v>1.2058415141014849</v>
      </c>
      <c r="AS317" s="9" cm="1">
        <f t="array" ref="AS317">MEDIAN(_xlfn._xlws.FILTER(AS3:AS290, $AY3:$AY290&gt;$X292))</f>
        <v>0.44824837850756016</v>
      </c>
      <c r="AT317" s="9" cm="1">
        <f t="array" ref="AT317">MEDIAN(_xlfn._xlws.FILTER(AT3:AT290, $AY3:$AY290&gt;$X292))</f>
        <v>11.246995214879281</v>
      </c>
      <c r="AU317" s="9" cm="1">
        <f t="array" ref="AU317">MEDIAN(_xlfn._xlws.FILTER(AU3:AU290, $AY3:$AY290&gt;$X292))</f>
        <v>1.1264499472104943</v>
      </c>
      <c r="AW317" s="10"/>
    </row>
    <row r="318" spans="7:49" x14ac:dyDescent="0.3">
      <c r="L318" t="s">
        <v>17</v>
      </c>
      <c r="M318" s="9" cm="1">
        <f t="array" ref="M318">MEDIAN(_xlfn._xlws.FILTER(M3:M290, $H3:$H290=1))</f>
        <v>4004766.4</v>
      </c>
      <c r="N318" s="9" cm="1">
        <f t="array" ref="N318">MEDIAN(_xlfn._xlws.FILTER(N3:N290, $H3:$H290=1))</f>
        <v>827101.8</v>
      </c>
      <c r="O318" s="9" cm="1">
        <f t="array" ref="O318">MEDIAN(_xlfn._xlws.FILTER(O3:O290, $H3:$H290=1))</f>
        <v>825869.7</v>
      </c>
      <c r="P318" s="9" cm="1">
        <f t="array" ref="P318">MEDIAN(_xlfn._xlws.FILTER(P3:P290, $H3:$H290=1))</f>
        <v>1386009.2000000002</v>
      </c>
      <c r="Q318" s="9" cm="1">
        <f t="array" ref="Q318">MEDIAN(_xlfn._xlws.FILTER(Q3:Q290, $H3:$H290=1))</f>
        <v>1192240.7</v>
      </c>
      <c r="R318" s="9" cm="1">
        <f t="array" ref="R318">MEDIAN(_xlfn._xlws.FILTER(R3:R290, $H3:$H290=1))</f>
        <v>10383386.1</v>
      </c>
      <c r="S318" s="9" cm="1">
        <f t="array" ref="S318">MEDIAN(_xlfn._xlws.FILTER(S3:S290, $H3:$H290=1))</f>
        <v>828039.8</v>
      </c>
      <c r="T318" s="9" cm="1">
        <f t="array" ref="T318">MEDIAN(_xlfn._xlws.FILTER(T3:T290, $H3:$H290=1))</f>
        <v>2920205.4000000004</v>
      </c>
      <c r="U318" s="9" cm="1">
        <f t="array" ref="U318">MEDIAN(_xlfn._xlws.FILTER(U3:U290, $H3:$H290=1))</f>
        <v>2328609.6</v>
      </c>
      <c r="V318" s="9" cm="1">
        <f t="array" ref="V318">MEDIAN(_xlfn._xlws.FILTER(V3:V290, $H3:$H290=1))</f>
        <v>1788076.7999999998</v>
      </c>
      <c r="W318" s="9" cm="1">
        <f t="array" ref="W318">MEDIAN(_xlfn._xlws.FILTER(W3:W290, $H3:$H290=1))</f>
        <v>586437.89999999991</v>
      </c>
      <c r="X318" s="9" t="s">
        <v>17</v>
      </c>
      <c r="Y318" s="9" cm="1">
        <f t="array" ref="Y318">MEDIAN(_xlfn._xlws.FILTER(Y3:Y290, $H3:$H290=1))</f>
        <v>2.6595671182905791</v>
      </c>
      <c r="Z318" s="9" cm="1">
        <f t="array" ref="Z318">MEDIAN(_xlfn._xlws.FILTER(Z3:Z290, $H3:$H290=1))</f>
        <v>1.1702801653009374</v>
      </c>
      <c r="AA318" s="9" cm="1">
        <f t="array" ref="AA318">MEDIAN(_xlfn._xlws.FILTER(AA3:AA290, $H3:$H290=1))</f>
        <v>1.1423491467139684</v>
      </c>
      <c r="AB318" s="9" cm="1">
        <f t="array" ref="AB318">MEDIAN(_xlfn._xlws.FILTER(AB3:AB290, $H3:$H290=1))</f>
        <v>1.321474669899908</v>
      </c>
      <c r="AC318" s="9" cm="1">
        <f t="array" ref="AC318">MEDIAN(_xlfn._xlws.FILTER(AC3:AC290, $H3:$H290=1))</f>
        <v>1.6175989731185836</v>
      </c>
      <c r="AD318" s="9" cm="1">
        <f t="array" ref="AD318">MEDIAN(_xlfn._xlws.FILTER(AD3:AD290, $H3:$H290=1))</f>
        <v>6.004277079802705</v>
      </c>
      <c r="AE318" s="9" cm="1">
        <f t="array" ref="AE318">MEDIAN(_xlfn._xlws.FILTER(AE3:AE290, $H3:$H290=1))</f>
        <v>0.8694850795203819</v>
      </c>
      <c r="AF318" s="9" cm="1">
        <f t="array" ref="AF318">MEDIAN(_xlfn._xlws.FILTER(AF3:AF290, $H3:$H290=1))</f>
        <v>0.60803684472339237</v>
      </c>
      <c r="AG318" s="9" cm="1">
        <f t="array" ref="AG318">MEDIAN(_xlfn._xlws.FILTER(AG3:AG290, $H3:$H290=1))</f>
        <v>0.85176315185381102</v>
      </c>
      <c r="AH318" s="9" cm="1">
        <f t="array" ref="AH318">MEDIAN(_xlfn._xlws.FILTER(AH3:AH290, $H3:$H290=1))</f>
        <v>3.0404516813927329</v>
      </c>
      <c r="AI318" s="9" cm="1">
        <f t="array" ref="AI318">MEDIAN(_xlfn._xlws.FILTER(AI3:AI290, $H3:$H290=1))</f>
        <v>2.6022668659104964</v>
      </c>
      <c r="AJ318" s="10" t="str">
        <f t="shared" si="62"/>
        <v>Target</v>
      </c>
      <c r="AK318" s="9" cm="1">
        <f t="array" ref="AK318">MEDIAN(_xlfn._xlws.FILTER(AK3:AK290, $H3:$H290=1))</f>
        <v>2.6595671182905791</v>
      </c>
      <c r="AL318" s="9" cm="1">
        <f t="array" ref="AL318">MEDIAN(_xlfn._xlws.FILTER(AL3:AL290, $H3:$H290=1))</f>
        <v>0.4704869433946442</v>
      </c>
      <c r="AM318" s="9" cm="1">
        <f t="array" ref="AM318">MEDIAN(_xlfn._xlws.FILTER(AM3:AM290, $H3:$H290=1))</f>
        <v>0.43421443210099825</v>
      </c>
      <c r="AN318" s="9" cm="1">
        <f t="array" ref="AN318">MEDIAN(_xlfn._xlws.FILTER(AN3:AN290, $H3:$H290=1))</f>
        <v>1.321474669899908</v>
      </c>
      <c r="AO318" s="9" cm="1">
        <f t="array" ref="AO318">MEDIAN(_xlfn._xlws.FILTER(AO3:AO290, $H3:$H290=1))</f>
        <v>0.63165305850561704</v>
      </c>
      <c r="AP318" s="9" cm="1">
        <f t="array" ref="AP318">MEDIAN(_xlfn._xlws.FILTER(AP3:AP290, $H3:$H290=1))</f>
        <v>6.004277079802705</v>
      </c>
      <c r="AQ318" s="9" cm="1">
        <f t="array" ref="AQ318">MEDIAN(_xlfn._xlws.FILTER(AQ3:AQ290, $H3:$H290=1))</f>
        <v>0.37996049140347166</v>
      </c>
      <c r="AR318" s="9" cm="1">
        <f t="array" ref="AR318">MEDIAN(_xlfn._xlws.FILTER(AR3:AR290, $H3:$H290=1))</f>
        <v>0.3078068874136079</v>
      </c>
      <c r="AS318" s="9" cm="1">
        <f t="array" ref="AS318">MEDIAN(_xlfn._xlws.FILTER(AS3:AS290, $H3:$H290=1))</f>
        <v>0.30861690554884269</v>
      </c>
      <c r="AT318" s="9" cm="1">
        <f t="array" ref="AT318">MEDIAN(_xlfn._xlws.FILTER(AT3:AT290, $H3:$H290=1))</f>
        <v>3.0404516813927329</v>
      </c>
      <c r="AU318" s="9" cm="1">
        <f t="array" ref="AU318">MEDIAN(_xlfn._xlws.FILTER(AU3:AU290, $H3:$H290=1))</f>
        <v>1.5050856953137557</v>
      </c>
      <c r="AW318" s="10"/>
    </row>
    <row r="319" spans="7:49" x14ac:dyDescent="0.3">
      <c r="L319" t="str">
        <f t="shared" ref="L319:L324" si="66">X319</f>
        <v>Gain &gt; 0</v>
      </c>
      <c r="M319" s="9" cm="1">
        <f t="array" ref="M319">MEDIAN(_xlfn._xlws.FILTER(M3:M290, $J3:$J290=1))</f>
        <v>6533491.7000000002</v>
      </c>
      <c r="N319" s="9" cm="1">
        <f t="array" ref="N319">MEDIAN(_xlfn._xlws.FILTER(N3:N290, $J3:$J290=1))</f>
        <v>670340.6</v>
      </c>
      <c r="O319" s="9" cm="1">
        <f t="array" ref="O319">MEDIAN(_xlfn._xlws.FILTER(O3:O290, $J3:$J290=1))</f>
        <v>670535</v>
      </c>
      <c r="P319" s="9" cm="1">
        <f t="array" ref="P319">MEDIAN(_xlfn._xlws.FILTER(P3:P290, $J3:$J290=1))</f>
        <v>2232255.7999999998</v>
      </c>
      <c r="Q319" s="9" cm="1">
        <f t="array" ref="Q319">MEDIAN(_xlfn._xlws.FILTER(Q3:Q290, $J3:$J290=1))</f>
        <v>311309.2</v>
      </c>
      <c r="R319" s="9" cm="1">
        <f t="array" ref="R319">MEDIAN(_xlfn._xlws.FILTER(R3:R290, $J3:$J290=1))</f>
        <v>21349713.199999999</v>
      </c>
      <c r="S319" s="9" cm="1">
        <f t="array" ref="S319">MEDIAN(_xlfn._xlws.FILTER(S3:S290, $J3:$J290=1))</f>
        <v>174079.8</v>
      </c>
      <c r="T319" s="9" cm="1">
        <f t="array" ref="T319">MEDIAN(_xlfn._xlws.FILTER(T3:T290, $J3:$J290=1))</f>
        <v>2924194.8</v>
      </c>
      <c r="U319" s="9" cm="1">
        <f t="array" ref="U319">MEDIAN(_xlfn._xlws.FILTER(U3:U290, $J3:$J290=1))</f>
        <v>2284905.1</v>
      </c>
      <c r="V319" s="9" cm="1">
        <f t="array" ref="V319">MEDIAN(_xlfn._xlws.FILTER(V3:V290, $J3:$J290=1))</f>
        <v>2033017.2</v>
      </c>
      <c r="W319" s="9" cm="1">
        <f t="array" ref="W319">MEDIAN(_xlfn._xlws.FILTER(W3:W290, $J3:$J290=1))</f>
        <v>316205.59999999998</v>
      </c>
      <c r="X319" s="9" t="s">
        <v>18</v>
      </c>
      <c r="Y319" s="9" cm="1">
        <f t="array" ref="Y319">MEDIAN(_xlfn._xlws.FILTER(Y3:Y290, $J3:$J290=1))</f>
        <v>4.9269410891924057</v>
      </c>
      <c r="Z319" s="9" cm="1">
        <f t="array" ref="Z319">MEDIAN(_xlfn._xlws.FILTER(Z3:Z290, $J3:$J290=1))</f>
        <v>1.0115404631302227</v>
      </c>
      <c r="AA319" s="9" cm="1">
        <f t="array" ref="AA319">MEDIAN(_xlfn._xlws.FILTER(AA3:AA290, $J3:$J290=1))</f>
        <v>0.95402896036976048</v>
      </c>
      <c r="AB319" s="9" cm="1">
        <f t="array" ref="AB319">MEDIAN(_xlfn._xlws.FILTER(AB3:AB290, $J3:$J290=1))</f>
        <v>3.013639099401189</v>
      </c>
      <c r="AC319" s="9" cm="1">
        <f t="array" ref="AC319">MEDIAN(_xlfn._xlws.FILTER(AC3:AC290, $J3:$J290=1))</f>
        <v>0.80162853179499505</v>
      </c>
      <c r="AD319" s="9" cm="1">
        <f t="array" ref="AD319">MEDIAN(_xlfn._xlws.FILTER(AD3:AD290, $J3:$J290=1))</f>
        <v>13.539845528098525</v>
      </c>
      <c r="AE319" s="9" cm="1">
        <f t="array" ref="AE319">MEDIAN(_xlfn._xlws.FILTER(AE3:AE290, $J3:$J290=1))</f>
        <v>0.59565033591352412</v>
      </c>
      <c r="AF319" s="9" cm="1">
        <f t="array" ref="AF319">MEDIAN(_xlfn._xlws.FILTER(AF3:AF290, $J3:$J290=1))</f>
        <v>0.64369596919859762</v>
      </c>
      <c r="AG319" s="9" cm="1">
        <f t="array" ref="AG319">MEDIAN(_xlfn._xlws.FILTER(AG3:AG290, $J3:$J290=1))</f>
        <v>0.8678732022526674</v>
      </c>
      <c r="AH319" s="9" cm="1">
        <f t="array" ref="AH319">MEDIAN(_xlfn._xlws.FILTER(AH3:AH290, $J3:$J290=1))</f>
        <v>3.2462743399839384</v>
      </c>
      <c r="AI319" s="9" cm="1">
        <f t="array" ref="AI319">MEDIAN(_xlfn._xlws.FILTER(AI3:AI290, $J3:$J290=1))</f>
        <v>1.6250121716526333</v>
      </c>
      <c r="AJ319" s="10" t="str">
        <f t="shared" si="62"/>
        <v>Gain &gt; 0</v>
      </c>
      <c r="AK319" s="9" cm="1">
        <f t="array" ref="AK319">MEDIAN(_xlfn._xlws.FILTER(AK3:AK290, $J3:$J290=1))</f>
        <v>4.9269410891924057</v>
      </c>
      <c r="AL319" s="9" cm="1">
        <f t="array" ref="AL319">MEDIAN(_xlfn._xlws.FILTER(AL3:AL290, $J3:$J290=1))</f>
        <v>0.4425108784053009</v>
      </c>
      <c r="AM319" s="9" cm="1">
        <f t="array" ref="AM319">MEDIAN(_xlfn._xlws.FILTER(AM3:AM290, $J3:$J290=1))</f>
        <v>0.41292748527484946</v>
      </c>
      <c r="AN319" s="9" cm="1">
        <f t="array" ref="AN319">MEDIAN(_xlfn._xlws.FILTER(AN3:AN290, $J3:$J290=1))</f>
        <v>3.013639099401189</v>
      </c>
      <c r="AO319" s="9" cm="1">
        <f t="array" ref="AO319">MEDIAN(_xlfn._xlws.FILTER(AO3:AO290, $J3:$J290=1))</f>
        <v>0.39928922800463618</v>
      </c>
      <c r="AP319" s="9" cm="1">
        <f t="array" ref="AP319">MEDIAN(_xlfn._xlws.FILTER(AP3:AP290, $J3:$J290=1))</f>
        <v>13.539845528098525</v>
      </c>
      <c r="AQ319" s="9" cm="1">
        <f t="array" ref="AQ319">MEDIAN(_xlfn._xlws.FILTER(AQ3:AQ290, $J3:$J290=1))</f>
        <v>0.32687446760828609</v>
      </c>
      <c r="AR319" s="9" cm="1">
        <f t="array" ref="AR319">MEDIAN(_xlfn._xlws.FILTER(AR3:AR290, $J3:$J290=1))</f>
        <v>0.32583881400059905</v>
      </c>
      <c r="AS319" s="9" cm="1">
        <f t="array" ref="AS319">MEDIAN(_xlfn._xlws.FILTER(AS3:AS290, $J3:$J290=1))</f>
        <v>0.30902758841402833</v>
      </c>
      <c r="AT319" s="9" cm="1">
        <f t="array" ref="AT319">MEDIAN(_xlfn._xlws.FILTER(AT3:AT290, $J3:$J290=1))</f>
        <v>3.2462743399839384</v>
      </c>
      <c r="AU319" s="9" cm="1">
        <f t="array" ref="AU319">MEDIAN(_xlfn._xlws.FILTER(AU3:AU290, $J3:$J290=1))</f>
        <v>0.57049584280466659</v>
      </c>
      <c r="AW319" s="10"/>
    </row>
    <row r="320" spans="7:49" x14ac:dyDescent="0.3">
      <c r="L320" t="str">
        <f t="shared" si="66"/>
        <v>Gain &lt;=0</v>
      </c>
      <c r="M320" s="9" cm="1">
        <f t="array" ref="M320">MEDIAN(_xlfn._xlws.FILTER(M3:M290, $I3:$I290=1))</f>
        <v>200049.4</v>
      </c>
      <c r="N320" s="9" cm="1">
        <f t="array" ref="N320">MEDIAN(_xlfn._xlws.FILTER(N3:N290, $I3:$I290=1))</f>
        <v>891256.4</v>
      </c>
      <c r="O320" s="9" cm="1">
        <f t="array" ref="O320">MEDIAN(_xlfn._xlws.FILTER(O3:O290, $I3:$I290=1))</f>
        <v>891570.2</v>
      </c>
      <c r="P320" s="9" cm="1">
        <f t="array" ref="P320">MEDIAN(_xlfn._xlws.FILTER(P3:P290, $I3:$I290=1))</f>
        <v>199999.4</v>
      </c>
      <c r="Q320" s="9" cm="1">
        <f t="array" ref="Q320">MEDIAN(_xlfn._xlws.FILTER(Q3:Q290, $I3:$I290=1))</f>
        <v>1476420.2</v>
      </c>
      <c r="R320" s="9" cm="1">
        <f t="array" ref="R320">MEDIAN(_xlfn._xlws.FILTER(R3:R290, $I3:$I290=1))</f>
        <v>2.4</v>
      </c>
      <c r="S320" s="9" cm="1">
        <f t="array" ref="S320">MEDIAN(_xlfn._xlws.FILTER(S3:S290, $I3:$I290=1))</f>
        <v>994919.4</v>
      </c>
      <c r="T320" s="9" cm="1">
        <f t="array" ref="T320">MEDIAN(_xlfn._xlws.FILTER(T3:T290, $I3:$I290=1))</f>
        <v>2919085.8</v>
      </c>
      <c r="U320" s="9" cm="1">
        <f t="array" ref="U320">MEDIAN(_xlfn._xlws.FILTER(U3:U290, $I3:$I290=1))</f>
        <v>2337225.7999999998</v>
      </c>
      <c r="V320" s="9" cm="1">
        <f t="array" ref="V320">MEDIAN(_xlfn._xlws.FILTER(V3:V290, $I3:$I290=1))</f>
        <v>275.39999999999998</v>
      </c>
      <c r="W320" s="9" cm="1">
        <f t="array" ref="W320">MEDIAN(_xlfn._xlws.FILTER(W3:W290, $I3:$I290=1))</f>
        <v>711724.4</v>
      </c>
      <c r="X320" s="9" t="s">
        <v>19</v>
      </c>
      <c r="Y320" s="9" cm="1">
        <f t="array" ref="Y320">MEDIAN(_xlfn._xlws.FILTER(Y3:Y290, $I3:$I290=1))</f>
        <v>0.3287163360917475</v>
      </c>
      <c r="Z320" s="9" cm="1">
        <f t="array" ref="Z320">MEDIAN(_xlfn._xlws.FILTER(Z3:Z290, $I3:$I290=1))</f>
        <v>1.5107365231495349</v>
      </c>
      <c r="AA320" s="9" cm="1">
        <f t="array" ref="AA320">MEDIAN(_xlfn._xlws.FILTER(AA3:AA290, $I3:$I290=1))</f>
        <v>1.4870903425151485</v>
      </c>
      <c r="AB320" s="9" cm="1">
        <f t="array" ref="AB320">MEDIAN(_xlfn._xlws.FILTER(AB3:AB290, $I3:$I290=1))</f>
        <v>0.47675479639729024</v>
      </c>
      <c r="AC320" s="9" cm="1">
        <f t="array" ref="AC320">MEDIAN(_xlfn._xlws.FILTER(AC3:AC290, $I3:$I290=1))</f>
        <v>2.1657061205012722</v>
      </c>
      <c r="AD320" s="9" cm="1">
        <f t="array" ref="AD320">MEDIAN(_xlfn._xlws.FILTER(AD3:AD290, $I3:$I290=1))</f>
        <v>9.1702064598211994E-2</v>
      </c>
      <c r="AE320" s="9" cm="1">
        <f t="array" ref="AE320">MEDIAN(_xlfn._xlws.FILTER(AE3:AE290, $I3:$I290=1))</f>
        <v>1.40862739791628</v>
      </c>
      <c r="AF320" s="9" cm="1">
        <f t="array" ref="AF320">MEDIAN(_xlfn._xlws.FILTER(AF3:AF290, $I3:$I290=1))</f>
        <v>0.62254684070940125</v>
      </c>
      <c r="AG320" s="9" cm="1">
        <f t="array" ref="AG320">MEDIAN(_xlfn._xlws.FILTER(AG3:AG290, $I3:$I290=1))</f>
        <v>0.86167088910588063</v>
      </c>
      <c r="AH320" s="9" cm="1">
        <f t="array" ref="AH320">MEDIAN(_xlfn._xlws.FILTER(AH3:AH290, $I3:$I290=1))</f>
        <v>6.3235495996195306E-3</v>
      </c>
      <c r="AI320" s="9" cm="1">
        <f t="array" ref="AI320">MEDIAN(_xlfn._xlws.FILTER(AI3:AI290, $I3:$I290=1))</f>
        <v>2.748921888420591</v>
      </c>
      <c r="AJ320" s="10" t="str">
        <f t="shared" si="62"/>
        <v>Gain &lt;=0</v>
      </c>
      <c r="AK320" s="9" cm="1">
        <f t="array" ref="AK320">MEDIAN(_xlfn._xlws.FILTER(AK3:AK290, $I3:$I290=1))</f>
        <v>0.3287163360917475</v>
      </c>
      <c r="AL320" s="9" cm="1">
        <f t="array" ref="AL320">MEDIAN(_xlfn._xlws.FILTER(AL3:AL290, $I3:$I290=1))</f>
        <v>0.5169386777910403</v>
      </c>
      <c r="AM320" s="9" cm="1">
        <f t="array" ref="AM320">MEDIAN(_xlfn._xlws.FILTER(AM3:AM290, $I3:$I290=1))</f>
        <v>0.50013082769582984</v>
      </c>
      <c r="AN320" s="9" cm="1">
        <f t="array" ref="AN320">MEDIAN(_xlfn._xlws.FILTER(AN3:AN290, $I3:$I290=1))</f>
        <v>0.47675479639729024</v>
      </c>
      <c r="AO320" s="9" cm="1">
        <f t="array" ref="AO320">MEDIAN(_xlfn._xlws.FILTER(AO3:AO290, $I3:$I290=1))</f>
        <v>0.81920848849986216</v>
      </c>
      <c r="AP320" s="9" cm="1">
        <f t="array" ref="AP320">MEDIAN(_xlfn._xlws.FILTER(AP3:AP290, $I3:$I290=1))</f>
        <v>9.1702064598211994E-2</v>
      </c>
      <c r="AQ320" s="9" cm="1">
        <f t="array" ref="AQ320">MEDIAN(_xlfn._xlws.FILTER(AQ3:AQ290, $I3:$I290=1))</f>
        <v>0.50364856040105233</v>
      </c>
      <c r="AR320" s="9" cm="1">
        <f t="array" ref="AR320">MEDIAN(_xlfn._xlws.FILTER(AR3:AR290, $I3:$I290=1))</f>
        <v>0.31827412850107062</v>
      </c>
      <c r="AS320" s="9" cm="1">
        <f t="array" ref="AS320">MEDIAN(_xlfn._xlws.FILTER(AS3:AS290, $I3:$I290=1))</f>
        <v>0.31625091380556108</v>
      </c>
      <c r="AT320" s="9" cm="1">
        <f t="array" ref="AT320">MEDIAN(_xlfn._xlws.FILTER(AT3:AT290, $I3:$I290=1))</f>
        <v>6.3235495996195306E-3</v>
      </c>
      <c r="AU320" s="9" cm="1">
        <f t="array" ref="AU320">MEDIAN(_xlfn._xlws.FILTER(AU3:AU290, $I3:$I290=1))</f>
        <v>1.6221557009033853</v>
      </c>
    </row>
    <row r="321" spans="7:54" x14ac:dyDescent="0.3">
      <c r="L321" t="str">
        <f t="shared" si="66"/>
        <v>Target;Gain &gt; 1; #pref=2</v>
      </c>
      <c r="M321" s="9" cm="1">
        <f t="array" ref="M321">AVERAGE(_xlfn._xlws.FILTER(M3:M290, ($H$3:$H$290=1)*($K3:$K290=2)*($AY3:$AY290&gt;$X$292)))</f>
        <v>7120232.5999999996</v>
      </c>
      <c r="N321" s="9" cm="1">
        <f t="array" ref="N321">AVERAGE(_xlfn._xlws.FILTER(N3:N290, ($H$3:$H$290=1)*($K3:$K290=2)*($AY3:$AY290&gt;$X$292)))</f>
        <v>674831.2</v>
      </c>
      <c r="O321" s="9" cm="1">
        <f t="array" ref="O321">AVERAGE(_xlfn._xlws.FILTER(O3:O290, ($H$3:$H$290=1)*($K3:$K290=2)*($AY3:$AY290&gt;$X$292)))</f>
        <v>674968.6</v>
      </c>
      <c r="P321" s="9" cm="1">
        <f t="array" ref="P321">AVERAGE(_xlfn._xlws.FILTER(P3:P290, ($H$3:$H$290=1)*($K3:$K290=2)*($AY3:$AY290&gt;$X$292)))</f>
        <v>2201876</v>
      </c>
      <c r="Q321" s="9" cm="1">
        <f t="array" ref="Q321">AVERAGE(_xlfn._xlws.FILTER(Q3:Q290, ($H$3:$H$290=1)*($K3:$K290=2)*($AY3:$AY290&gt;$X$292)))</f>
        <v>312165.09999999998</v>
      </c>
      <c r="R321" s="9" cm="1">
        <f t="array" ref="R321">AVERAGE(_xlfn._xlws.FILTER(R3:R290, ($H$3:$H$290=1)*($K3:$K290=2)*($AY3:$AY290&gt;$X$292)))</f>
        <v>21814190.399999999</v>
      </c>
      <c r="S321" s="9" cm="1">
        <f t="array" ref="S321">AVERAGE(_xlfn._xlws.FILTER(S3:S290, ($H$3:$H$290=1)*($K3:$K290=2)*($AY3:$AY290&gt;$X$292)))</f>
        <v>176777.9</v>
      </c>
      <c r="T321" s="9" cm="1">
        <f t="array" ref="T321">AVERAGE(_xlfn._xlws.FILTER(T3:T290, ($H$3:$H$290=1)*($K3:$K290=2)*($AY3:$AY290&gt;$X$292)))</f>
        <v>2924101.3</v>
      </c>
      <c r="U321" s="9" cm="1">
        <f t="array" ref="U321">AVERAGE(_xlfn._xlws.FILTER(U3:U290, ($H$3:$H$290=1)*($K3:$K290=2)*($AY3:$AY290&gt;$X$292)))</f>
        <v>2281457.7999999998</v>
      </c>
      <c r="V321" s="9" cm="1">
        <f t="array" ref="V321">AVERAGE(_xlfn._xlws.FILTER(V3:V290, ($H$3:$H$290=1)*($K3:$K290=2)*($AY3:$AY290&gt;$X$292)))</f>
        <v>2010197.8</v>
      </c>
      <c r="W321" s="9" cm="1">
        <f t="array" ref="W321">AVERAGE(_xlfn._xlws.FILTER(W3:W290, ($H$3:$H$290=1)*($K3:$K290=2)*($AY3:$AY290&gt;$X$292)))</f>
        <v>312386.09999999998</v>
      </c>
      <c r="X321" s="9" t="str">
        <f>"Target;Gain &gt; "&amp;X314&amp;"; #pref=2"</f>
        <v>Target;Gain &gt; 1; #pref=2</v>
      </c>
      <c r="Y321" s="9" cm="1">
        <f t="array" ref="Y321">AVERAGE(_xlfn._xlws.FILTER(Y3:Y290, ($H$3:$H$290=1)*($K3:$K290=2)*($AY3:$AY290&gt;$X$292)))</f>
        <v>5.8805291992059212</v>
      </c>
      <c r="Z321" s="9" cm="1">
        <f t="array" ref="Z321">AVERAGE(_xlfn._xlws.FILTER(Z3:Z290, ($H$3:$H$290=1)*($K3:$K290=2)*($AY3:$AY290&gt;$X$292)))</f>
        <v>1.0007164877373727</v>
      </c>
      <c r="AA321" s="9" cm="1">
        <f t="array" ref="AA321">AVERAGE(_xlfn._xlws.FILTER(AA3:AA290, ($H$3:$H$290=1)*($K3:$K290=2)*($AY3:$AY290&gt;$X$292)))</f>
        <v>0.95498851814190833</v>
      </c>
      <c r="AB321" s="9" cm="1">
        <f t="array" ref="AB321">AVERAGE(_xlfn._xlws.FILTER(AB3:AB290, ($H$3:$H$290=1)*($K3:$K290=2)*($AY3:$AY290&gt;$X$292)))</f>
        <v>2.7271112059461302</v>
      </c>
      <c r="AC321" s="9" cm="1">
        <f t="array" ref="AC321">AVERAGE(_xlfn._xlws.FILTER(AC3:AC290, ($H$3:$H$290=1)*($K3:$K290=2)*($AY3:$AY290&gt;$X$292)))</f>
        <v>0.76574905274610505</v>
      </c>
      <c r="AD321" s="9" cm="1">
        <f t="array" ref="AD321">AVERAGE(_xlfn._xlws.FILTER(AD3:AD290, ($H$3:$H$290=1)*($K3:$K290=2)*($AY3:$AY290&gt;$X$292)))</f>
        <v>13.774465875644818</v>
      </c>
      <c r="AE321" s="9" cm="1">
        <f t="array" ref="AE321">AVERAGE(_xlfn._xlws.FILTER(AE3:AE290, ($H$3:$H$290=1)*($K3:$K290=2)*($AY3:$AY290&gt;$X$292)))</f>
        <v>0.63155629021348436</v>
      </c>
      <c r="AF321" s="9" cm="1">
        <f t="array" ref="AF321">AVERAGE(_xlfn._xlws.FILTER(AF3:AF290, ($H$3:$H$290=1)*($K3:$K290=2)*($AY3:$AY290&gt;$X$292)))</f>
        <v>0.66632434719067546</v>
      </c>
      <c r="AG321" s="9" cm="1">
        <f t="array" ref="AG321">AVERAGE(_xlfn._xlws.FILTER(AG3:AG290, ($H$3:$H$290=1)*($K3:$K290=2)*($AY3:$AY290&gt;$X$292)))</f>
        <v>0.88189933985413504</v>
      </c>
      <c r="AH321" s="9" cm="1">
        <f t="array" ref="AH321">AVERAGE(_xlfn._xlws.FILTER(AH3:AH290, ($H$3:$H$290=1)*($K3:$K290=2)*($AY3:$AY290&gt;$X$292)))</f>
        <v>3.1548355779872512</v>
      </c>
      <c r="AI321" s="9" cm="1">
        <f t="array" ref="AI321">AVERAGE(_xlfn._xlws.FILTER(AI3:AI290, ($H$3:$H$290=1)*($K3:$K290=2)*($AY3:$AY290&gt;$X$292)))</f>
        <v>1.6340261631703474</v>
      </c>
      <c r="AJ321" s="10" t="str">
        <f t="shared" si="62"/>
        <v>Target;Gain &gt; 1; #pref=2</v>
      </c>
      <c r="AK321" s="9" cm="1">
        <f t="array" ref="AK321">AVERAGE(_xlfn._xlws.FILTER(AK3:AK290, ($H$3:$H$290=1)*($K3:$K290=2)*($AY3:$AY290&gt;$X$292)))</f>
        <v>5.8805291992059212</v>
      </c>
      <c r="AL321" s="9" cm="1">
        <f t="array" ref="AL321">AVERAGE(_xlfn._xlws.FILTER(AL3:AL290, ($H$3:$H$290=1)*($K3:$K290=2)*($AY3:$AY290&gt;$X$292)))</f>
        <v>0.42898569924582264</v>
      </c>
      <c r="AM321" s="9" cm="1">
        <f t="array" ref="AM321">AVERAGE(_xlfn._xlws.FILTER(AM3:AM290, ($H$3:$H$290=1)*($K3:$K290=2)*($AY3:$AY290&gt;$X$292)))</f>
        <v>0.40676080859266217</v>
      </c>
      <c r="AN321" s="9" cm="1">
        <f t="array" ref="AN321">AVERAGE(_xlfn._xlws.FILTER(AN3:AN290, ($H$3:$H$290=1)*($K3:$K290=2)*($AY3:$AY290&gt;$X$292)))</f>
        <v>2.7271112059461302</v>
      </c>
      <c r="AO321" s="9" cm="1">
        <f t="array" ref="AO321">AVERAGE(_xlfn._xlws.FILTER(AO3:AO290, ($H$3:$H$290=1)*($K3:$K290=2)*($AY3:$AY290&gt;$X$292)))</f>
        <v>0.38487846734788034</v>
      </c>
      <c r="AP321" s="9" cm="1">
        <f t="array" ref="AP321">AVERAGE(_xlfn._xlws.FILTER(AP3:AP290, ($H$3:$H$290=1)*($K3:$K290=2)*($AY3:$AY290&gt;$X$292)))</f>
        <v>13.774465875644818</v>
      </c>
      <c r="AQ321" s="9" cm="1">
        <f t="array" ref="AQ321">AVERAGE(_xlfn._xlws.FILTER(AQ3:AQ290, ($H$3:$H$290=1)*($K3:$K290=2)*($AY3:$AY290&gt;$X$292)))</f>
        <v>0.33743070860218721</v>
      </c>
      <c r="AR321" s="9" cm="1">
        <f t="array" ref="AR321">AVERAGE(_xlfn._xlws.FILTER(AR3:AR290, ($H$3:$H$290=1)*($K3:$K290=2)*($AY3:$AY290&gt;$X$292)))</f>
        <v>0.34277413169329518</v>
      </c>
      <c r="AS321" s="9" cm="1">
        <f t="array" ref="AS321">AVERAGE(_xlfn._xlws.FILTER(AS3:AS290, ($H$3:$H$290=1)*($K3:$K290=2)*($AY3:$AY290&gt;$X$292)))</f>
        <v>0.30898285808216314</v>
      </c>
      <c r="AT321" s="9" cm="1">
        <f t="array" ref="AT321">AVERAGE(_xlfn._xlws.FILTER(AT3:AT290, ($H$3:$H$290=1)*($K3:$K290=2)*($AY3:$AY290&gt;$X$292)))</f>
        <v>3.1548355779872512</v>
      </c>
      <c r="AU321" s="9" cm="1">
        <f t="array" ref="AU321">AVERAGE(_xlfn._xlws.FILTER(AU3:AU290, ($H$3:$H$290=1)*($K3:$K290=2)*($AY3:$AY290&gt;$X$292)))</f>
        <v>0.5735934250493302</v>
      </c>
    </row>
    <row r="322" spans="7:54" x14ac:dyDescent="0.3">
      <c r="L322" t="str">
        <f t="shared" si="66"/>
        <v>Target; Gain &gt; 1; #pref=3</v>
      </c>
      <c r="M322" s="9" cm="1">
        <f t="array" ref="M322">MEDIAN(_xlfn._xlws.FILTER(M3:M290, ($H$3:$H$290=1)*($K3:$K290=3)*($AY3:$AY290&gt;$X$292)))</f>
        <v>17074219</v>
      </c>
      <c r="N322" s="9" cm="1">
        <f t="array" ref="N322">MEDIAN(_xlfn._xlws.FILTER(N3:N290, ($H$3:$H$290=1)*($K3:$K290=3)*($AY3:$AY290&gt;$X$292)))</f>
        <v>2972879.7</v>
      </c>
      <c r="O322" s="9" cm="1">
        <f t="array" ref="O322">MEDIAN(_xlfn._xlws.FILTER(O3:O290, ($H$3:$H$290=1)*($K3:$K290=3)*($AY3:$AY290&gt;$X$292)))</f>
        <v>2966794</v>
      </c>
      <c r="P322" s="9" cm="1">
        <f t="array" ref="P322">MEDIAN(_xlfn._xlws.FILTER(P3:P290, ($H$3:$H$290=1)*($K3:$K290=3)*($AY3:$AY290&gt;$X$292)))</f>
        <v>71232758.599999994</v>
      </c>
      <c r="Q322" s="9" cm="1">
        <f t="array" ref="Q322">MEDIAN(_xlfn._xlws.FILTER(Q3:Q290, ($H$3:$H$290=1)*($K3:$K290=3)*($AY3:$AY290&gt;$X$292)))</f>
        <v>1658108.9</v>
      </c>
      <c r="R322" s="9" cm="1">
        <f t="array" ref="R322">MEDIAN(_xlfn._xlws.FILTER(R3:R290, ($H$3:$H$290=1)*($K3:$K290=3)*($AY3:$AY290&gt;$X$292)))</f>
        <v>82864403</v>
      </c>
      <c r="S322" s="9" cm="1">
        <f t="array" ref="S322">MEDIAN(_xlfn._xlws.FILTER(S3:S290, ($H$3:$H$290=1)*($K3:$K290=3)*($AY3:$AY290&gt;$X$292)))</f>
        <v>1838216.2</v>
      </c>
      <c r="T322" s="9" cm="1">
        <f t="array" ref="T322">MEDIAN(_xlfn._xlws.FILTER(T3:T290, ($H$3:$H$290=1)*($K3:$K290=3)*($AY3:$AY290&gt;$X$292)))</f>
        <v>7023718.7000000002</v>
      </c>
      <c r="U322" s="9" cm="1">
        <f t="array" ref="U322">MEDIAN(_xlfn._xlws.FILTER(U3:U290, ($H$3:$H$290=1)*($K3:$K290=3)*($AY3:$AY290&gt;$X$292)))</f>
        <v>5120099.5</v>
      </c>
      <c r="V322" s="9" cm="1">
        <f t="array" ref="V322">MEDIAN(_xlfn._xlws.FILTER(V3:V290, ($H$3:$H$290=1)*($K3:$K290=3)*($AY3:$AY290&gt;$X$292)))</f>
        <v>68255041.300000012</v>
      </c>
      <c r="W322" s="9" cm="1">
        <f t="array" ref="W322">MEDIAN(_xlfn._xlws.FILTER(W3:W290, ($H$3:$H$290=1)*($K3:$K290=3)*($AY3:$AY290&gt;$X$292)))</f>
        <v>1433269.2</v>
      </c>
      <c r="X322" s="9" t="str">
        <f>"Target; Gain &gt; "&amp;X314&amp;"; #pref=3"</f>
        <v>Target; Gain &gt; 1; #pref=3</v>
      </c>
      <c r="Y322" s="9" cm="1">
        <f t="array" ref="Y322">MEDIAN(_xlfn._xlws.FILTER(Y3:Y290, ($H$3:$H$290=1)*($K3:$K290=3)*($AY3:$AY290&gt;$X$292)))</f>
        <v>14.063870613207111</v>
      </c>
      <c r="Z322" s="9" cm="1">
        <f t="array" ref="Z322">MEDIAN(_xlfn._xlws.FILTER(Z3:Z290, ($H$3:$H$290=1)*($K3:$K290=3)*($AY3:$AY290&gt;$X$292)))</f>
        <v>2.4846237341407686</v>
      </c>
      <c r="AA322" s="9" cm="1">
        <f t="array" ref="AA322">MEDIAN(_xlfn._xlws.FILTER(AA3:AA290, ($H$3:$H$290=1)*($K3:$K290=3)*($AY3:$AY290&gt;$X$292)))</f>
        <v>2.4729665326012764</v>
      </c>
      <c r="AB322" s="9" cm="1">
        <f t="array" ref="AB322">MEDIAN(_xlfn._xlws.FILTER(AB3:AB290, ($H$3:$H$290=1)*($K3:$K290=3)*($AY3:$AY290&gt;$X$292)))</f>
        <v>40.42176802870236</v>
      </c>
      <c r="AC322" s="9" cm="1">
        <f t="array" ref="AC322">MEDIAN(_xlfn._xlws.FILTER(AC3:AC290, ($H$3:$H$290=1)*($K3:$K290=3)*($AY3:$AY290&gt;$X$292)))</f>
        <v>1.7323460548068395</v>
      </c>
      <c r="AD322" s="9" cm="1">
        <f t="array" ref="AD322">MEDIAN(_xlfn._xlws.FILTER(AD3:AD290, ($H$3:$H$290=1)*($K3:$K290=3)*($AY3:$AY290&gt;$X$292)))</f>
        <v>43.782439104700458</v>
      </c>
      <c r="AE322" s="9" cm="1">
        <f t="array" ref="AE322">MEDIAN(_xlfn._xlws.FILTER(AE3:AE290, ($H$3:$H$290=1)*($K3:$K290=3)*($AY3:$AY290&gt;$X$292)))</f>
        <v>1.82947816203814</v>
      </c>
      <c r="AF322" s="9" cm="1">
        <f t="array" ref="AF322">MEDIAN(_xlfn._xlws.FILTER(AF3:AF290, ($H$3:$H$290=1)*($K3:$K290=3)*($AY3:$AY290&gt;$X$292)))</f>
        <v>4.0378636982233731</v>
      </c>
      <c r="AG322" s="9" cm="1">
        <f t="array" ref="AG322">MEDIAN(_xlfn._xlws.FILTER(AG3:AG290, ($H$3:$H$290=1)*($K3:$K290=3)*($AY3:$AY290&gt;$X$292)))</f>
        <v>3.3227357498952186</v>
      </c>
      <c r="AH322" s="9" cm="1">
        <f t="array" ref="AH322">MEDIAN(_xlfn._xlws.FILTER(AH3:AH290, ($H$3:$H$290=1)*($K3:$K290=3)*($AY3:$AY290&gt;$X$292)))</f>
        <v>22.031923764507518</v>
      </c>
      <c r="AI322" s="9" cm="1">
        <f t="array" ref="AI322">MEDIAN(_xlfn._xlws.FILTER(AI3:AI290, ($H$3:$H$290=1)*($K3:$K290=3)*($AY3:$AY290&gt;$X$292)))</f>
        <v>3.1438992477313148</v>
      </c>
      <c r="AJ322" s="10" t="str">
        <f t="shared" si="62"/>
        <v>Target; Gain &gt; 1; #pref=3</v>
      </c>
      <c r="AK322" s="9" cm="1">
        <f t="array" ref="AK322">MEDIAN(_xlfn._xlws.FILTER(AK3:AK290, ($H$3:$H$290=1)*($K3:$K290=3)*($AY3:$AY290&gt;$X$292)))</f>
        <v>14.063870613207111</v>
      </c>
      <c r="AL322" s="9" cm="1">
        <f t="array" ref="AL322">MEDIAN(_xlfn._xlws.FILTER(AL3:AL290, ($H$3:$H$290=1)*($K3:$K290=3)*($AY3:$AY290&gt;$X$292)))</f>
        <v>0.9475692999141756</v>
      </c>
      <c r="AM322" s="9" cm="1">
        <f t="array" ref="AM322">MEDIAN(_xlfn._xlws.FILTER(AM3:AM290, ($H$3:$H$290=1)*($K3:$K290=3)*($AY3:$AY290&gt;$X$292)))</f>
        <v>0.94221995089901611</v>
      </c>
      <c r="AN322" s="9" cm="1">
        <f t="array" ref="AN322">MEDIAN(_xlfn._xlws.FILTER(AN3:AN290, ($H$3:$H$290=1)*($K3:$K290=3)*($AY3:$AY290&gt;$X$292)))</f>
        <v>40.42176802870236</v>
      </c>
      <c r="AO322" s="9" cm="1">
        <f t="array" ref="AO322">MEDIAN(_xlfn._xlws.FILTER(AO3:AO290, ($H$3:$H$290=1)*($K3:$K290=3)*($AY3:$AY290&gt;$X$292)))</f>
        <v>0.8256060068903025</v>
      </c>
      <c r="AP322" s="9" cm="1">
        <f t="array" ref="AP322">MEDIAN(_xlfn._xlws.FILTER(AP3:AP290, ($H$3:$H$290=1)*($K3:$K290=3)*($AY3:$AY290&gt;$X$292)))</f>
        <v>43.782439104700458</v>
      </c>
      <c r="AQ322" s="9" cm="1">
        <f t="array" ref="AQ322">MEDIAN(_xlfn._xlws.FILTER(AQ3:AQ290, ($H$3:$H$290=1)*($K3:$K290=3)*($AY3:$AY290&gt;$X$292)))</f>
        <v>0.74788934110547411</v>
      </c>
      <c r="AR322" s="9" cm="1">
        <f t="array" ref="AR322">MEDIAN(_xlfn._xlws.FILTER(AR3:AR290, ($H$3:$H$290=1)*($K3:$K290=3)*($AY3:$AY290&gt;$X$292)))</f>
        <v>2.0314721569186074</v>
      </c>
      <c r="AS322" s="9" cm="1">
        <f t="array" ref="AS322">MEDIAN(_xlfn._xlws.FILTER(AS3:AS290, ($H$3:$H$290=1)*($K3:$K290=3)*($AY3:$AY290&gt;$X$292)))</f>
        <v>0.56309447019011716</v>
      </c>
      <c r="AT322" s="9" cm="1">
        <f t="array" ref="AT322">MEDIAN(_xlfn._xlws.FILTER(AT3:AT290, ($H$3:$H$290=1)*($K3:$K290=3)*($AY3:$AY290&gt;$X$292)))</f>
        <v>22.031923764507518</v>
      </c>
      <c r="AU322" s="9" cm="1">
        <f t="array" ref="AU322">MEDIAN(_xlfn._xlws.FILTER(AU3:AU290, ($H$3:$H$290=1)*($K3:$K290=3)*($AY3:$AY290&gt;$X$292)))</f>
        <v>1.7593437012110376</v>
      </c>
    </row>
    <row r="323" spans="7:54" x14ac:dyDescent="0.3">
      <c r="L323" t="str">
        <f t="shared" si="66"/>
        <v>Target; Gain &gt; 1; #pref=4</v>
      </c>
      <c r="M323" s="9" t="e" cm="1" vm="1">
        <f t="array" ref="M323">MEDIAN(_xlfn._xlws.FILTER(M3:M290, ($H$3:$H$290=1)*($K3:$K290=4)*($AY3:$AY290&gt;$X$292)))</f>
        <v>#VALUE!</v>
      </c>
      <c r="N323" s="9" t="e" cm="1" vm="1">
        <f t="array" ref="N323">MEDIAN(_xlfn._xlws.FILTER(N3:N290, ($H$3:$H$290=1)*($K3:$K290=4)*($AY3:$AY290&gt;$X$292)))</f>
        <v>#VALUE!</v>
      </c>
      <c r="O323" s="9" t="e" cm="1" vm="1">
        <f t="array" ref="O323">MEDIAN(_xlfn._xlws.FILTER(O3:O290, ($H$3:$H$290=1)*($K3:$K290=4)*($AY3:$AY290&gt;$X$292)))</f>
        <v>#VALUE!</v>
      </c>
      <c r="P323" s="9" t="e" cm="1" vm="1">
        <f t="array" ref="P323">MEDIAN(_xlfn._xlws.FILTER(P3:P290, ($H$3:$H$290=1)*($K3:$K290=4)*($AY3:$AY290&gt;$X$292)))</f>
        <v>#VALUE!</v>
      </c>
      <c r="Q323" s="9" t="e" cm="1" vm="1">
        <f t="array" ref="Q323">MEDIAN(_xlfn._xlws.FILTER(Q3:Q290, ($H$3:$H$290=1)*($K3:$K290=4)*($AY3:$AY290&gt;$X$292)))</f>
        <v>#VALUE!</v>
      </c>
      <c r="R323" s="9" t="e" cm="1" vm="1">
        <f t="array" ref="R323">MEDIAN(_xlfn._xlws.FILTER(R3:R290, ($H$3:$H$290=1)*($K3:$K290=4)*($AY3:$AY290&gt;$X$292)))</f>
        <v>#VALUE!</v>
      </c>
      <c r="S323" s="9" t="e" cm="1" vm="1">
        <f t="array" ref="S323">MEDIAN(_xlfn._xlws.FILTER(S3:S290, ($H$3:$H$290=1)*($K3:$K290=4)*($AY3:$AY290&gt;$X$292)))</f>
        <v>#VALUE!</v>
      </c>
      <c r="T323" s="9" t="e" cm="1" vm="1">
        <f t="array" ref="T323">MEDIAN(_xlfn._xlws.FILTER(T3:T290, ($H$3:$H$290=1)*($K3:$K290=4)*($AY3:$AY290&gt;$X$292)))</f>
        <v>#VALUE!</v>
      </c>
      <c r="U323" s="9" t="e" cm="1" vm="1">
        <f t="array" ref="U323">MEDIAN(_xlfn._xlws.FILTER(U3:U290, ($H$3:$H$290=1)*($K3:$K290=4)*($AY3:$AY290&gt;$X$292)))</f>
        <v>#VALUE!</v>
      </c>
      <c r="V323" s="9" t="e" cm="1" vm="1">
        <f t="array" ref="V323">MEDIAN(_xlfn._xlws.FILTER(V3:V290, ($H$3:$H$290=1)*($K3:$K290=4)*($AY3:$AY290&gt;$X$292)))</f>
        <v>#VALUE!</v>
      </c>
      <c r="W323" s="9" t="e" cm="1" vm="1">
        <f t="array" ref="W323">MEDIAN(_xlfn._xlws.FILTER(W3:W290, ($H$3:$H$290=1)*($K3:$K290=4)*($AY3:$AY290&gt;$X$292)))</f>
        <v>#VALUE!</v>
      </c>
      <c r="X323" s="9" t="str">
        <f>"Target; Gain &gt; "&amp;X314&amp;"; #pref=4"</f>
        <v>Target; Gain &gt; 1; #pref=4</v>
      </c>
      <c r="Y323" s="9" t="e" cm="1" vm="1">
        <f t="array" ref="Y323">MEDIAN(_xlfn._xlws.FILTER(Y3:Y290, ($H$3:$H$290=1)*($K3:$K290=4)*($AY3:$AY290&gt;$X$292)))</f>
        <v>#VALUE!</v>
      </c>
      <c r="Z323" s="9" t="e" cm="1" vm="1">
        <f t="array" ref="Z323">MEDIAN(_xlfn._xlws.FILTER(Z3:Z290, ($H$3:$H$290=1)*($K3:$K290=4)*($AY3:$AY290&gt;$X$292)))</f>
        <v>#VALUE!</v>
      </c>
      <c r="AA323" s="9" t="e" cm="1" vm="1">
        <f t="array" ref="AA323">MEDIAN(_xlfn._xlws.FILTER(AA3:AA290, ($H$3:$H$290=1)*($K3:$K290=4)*($AY3:$AY290&gt;$X$292)))</f>
        <v>#VALUE!</v>
      </c>
      <c r="AB323" s="9" t="e" cm="1" vm="1">
        <f t="array" ref="AB323">MEDIAN(_xlfn._xlws.FILTER(AB3:AB290, ($H$3:$H$290=1)*($K3:$K290=4)*($AY3:$AY290&gt;$X$292)))</f>
        <v>#VALUE!</v>
      </c>
      <c r="AC323" s="9" t="e" cm="1" vm="1">
        <f t="array" ref="AC323">MEDIAN(_xlfn._xlws.FILTER(AC3:AC290, ($H$3:$H$290=1)*($K3:$K290=4)*($AY3:$AY290&gt;$X$292)))</f>
        <v>#VALUE!</v>
      </c>
      <c r="AD323" s="9" t="e" cm="1" vm="1">
        <f t="array" ref="AD323">MEDIAN(_xlfn._xlws.FILTER(AD3:AD290, ($H$3:$H$290=1)*($K3:$K290=4)*($AY3:$AY290&gt;$X$292)))</f>
        <v>#VALUE!</v>
      </c>
      <c r="AE323" s="9" t="e" cm="1" vm="1">
        <f t="array" ref="AE323">MEDIAN(_xlfn._xlws.FILTER(AE3:AE290, ($H$3:$H$290=1)*($K3:$K290=4)*($AY3:$AY290&gt;$X$292)))</f>
        <v>#VALUE!</v>
      </c>
      <c r="AF323" s="9" t="e" cm="1" vm="1">
        <f t="array" ref="AF323">MEDIAN(_xlfn._xlws.FILTER(AF3:AF290, ($H$3:$H$290=1)*($K3:$K290=4)*($AY3:$AY290&gt;$X$292)))</f>
        <v>#VALUE!</v>
      </c>
      <c r="AG323" s="9" t="e" cm="1" vm="1">
        <f t="array" ref="AG323">MEDIAN(_xlfn._xlws.FILTER(AG3:AG290, ($H$3:$H$290=1)*($K3:$K290=4)*($AY3:$AY290&gt;$X$292)))</f>
        <v>#VALUE!</v>
      </c>
      <c r="AH323" s="9" t="e" cm="1" vm="1">
        <f t="array" ref="AH323">MEDIAN(_xlfn._xlws.FILTER(AH3:AH290, ($H$3:$H$290=1)*($K3:$K290=4)*($AY3:$AY290&gt;$X$292)))</f>
        <v>#VALUE!</v>
      </c>
      <c r="AI323" s="9" t="e" cm="1" vm="1">
        <f t="array" ref="AI323">MEDIAN(_xlfn._xlws.FILTER(AI3:AI290, ($H$3:$H$290=1)*($K3:$K290=4)*($AY3:$AY290&gt;$X$292)))</f>
        <v>#VALUE!</v>
      </c>
      <c r="AJ323" s="10" t="str">
        <f t="shared" si="62"/>
        <v>Target; Gain &gt; 1; #pref=4</v>
      </c>
      <c r="AK323" s="9" t="e" cm="1" vm="1">
        <f t="array" ref="AK323">MEDIAN(_xlfn._xlws.FILTER(AK3:AK290, ($H$3:$H$290=1)*($K3:$K290=4)*($AY3:$AY290&gt;$X$292)))</f>
        <v>#VALUE!</v>
      </c>
      <c r="AL323" s="9" t="e" cm="1" vm="1">
        <f t="array" ref="AL323">MEDIAN(_xlfn._xlws.FILTER(AL3:AL290, ($H$3:$H$290=1)*($K3:$K290=4)*($AY3:$AY290&gt;$X$292)))</f>
        <v>#VALUE!</v>
      </c>
      <c r="AM323" s="9" t="e" cm="1" vm="1">
        <f t="array" ref="AM323">MEDIAN(_xlfn._xlws.FILTER(AM3:AM290, ($H$3:$H$290=1)*($K3:$K290=4)*($AY3:$AY290&gt;$X$292)))</f>
        <v>#VALUE!</v>
      </c>
      <c r="AN323" s="9" t="e" cm="1" vm="1">
        <f t="array" ref="AN323">MEDIAN(_xlfn._xlws.FILTER(AN3:AN290, ($H$3:$H$290=1)*($K3:$K290=4)*($AY3:$AY290&gt;$X$292)))</f>
        <v>#VALUE!</v>
      </c>
      <c r="AO323" s="9" t="e" cm="1" vm="1">
        <f t="array" ref="AO323">MEDIAN(_xlfn._xlws.FILTER(AO3:AO290, ($H$3:$H$290=1)*($K3:$K290=4)*($AY3:$AY290&gt;$X$292)))</f>
        <v>#VALUE!</v>
      </c>
      <c r="AP323" s="9" t="e" cm="1" vm="1">
        <f t="array" ref="AP323">MEDIAN(_xlfn._xlws.FILTER(AP3:AP290, ($H$3:$H$290=1)*($K3:$K290=4)*($AY3:$AY290&gt;$X$292)))</f>
        <v>#VALUE!</v>
      </c>
      <c r="AQ323" s="9" t="e" cm="1" vm="1">
        <f t="array" ref="AQ323">MEDIAN(_xlfn._xlws.FILTER(AQ3:AQ290, ($H$3:$H$290=1)*($K3:$K290=4)*($AY3:$AY290&gt;$X$292)))</f>
        <v>#VALUE!</v>
      </c>
      <c r="AR323" s="9" t="e" cm="1" vm="1">
        <f t="array" ref="AR323">MEDIAN(_xlfn._xlws.FILTER(AR3:AR290, ($H$3:$H$290=1)*($K3:$K290=4)*($AY3:$AY290&gt;$X$292)))</f>
        <v>#VALUE!</v>
      </c>
      <c r="AS323" s="9" t="e" cm="1" vm="1">
        <f t="array" ref="AS323">MEDIAN(_xlfn._xlws.FILTER(AS3:AS290, ($H$3:$H$290=1)*($K3:$K290=4)*($AY3:$AY290&gt;$X$292)))</f>
        <v>#VALUE!</v>
      </c>
      <c r="AT323" s="9" t="e" cm="1" vm="1">
        <f t="array" ref="AT323">MEDIAN(_xlfn._xlws.FILTER(AT3:AT290, ($H$3:$H$290=1)*($K3:$K290=4)*($AY3:$AY290&gt;$X$292)))</f>
        <v>#VALUE!</v>
      </c>
      <c r="AU323" s="9" t="e" cm="1" vm="1">
        <f t="array" ref="AU323">MEDIAN(_xlfn._xlws.FILTER(AU3:AU290, ($H$3:$H$290=1)*($K3:$K290=4)*($AY3:$AY290&gt;$X$292)))</f>
        <v>#VALUE!</v>
      </c>
    </row>
    <row r="324" spans="7:54" x14ac:dyDescent="0.3">
      <c r="L324" s="9" t="str">
        <f t="shared" si="66"/>
        <v>Target; Gain &gt; 0</v>
      </c>
      <c r="M324" s="9" cm="1">
        <f t="array" ref="M324">MEDIAN(_xlfn._xlws.FILTER(M3:M290, ($H3:$H290=1)*($J3:$J290=1)))</f>
        <v>6472497.2000000002</v>
      </c>
      <c r="N324" s="9" cm="1">
        <f t="array" ref="N324">MEDIAN(_xlfn._xlws.FILTER(N3:N290, ($H3:$H290=1)*($J3:$J290=1)))</f>
        <v>624193.1</v>
      </c>
      <c r="O324" s="9" cm="1">
        <f t="array" ref="O324">MEDIAN(_xlfn._xlws.FILTER(O3:O290, ($H3:$H290=1)*($J3:$J290=1)))</f>
        <v>624282.69999999995</v>
      </c>
      <c r="P324" s="9" cm="1">
        <f t="array" ref="P324">MEDIAN(_xlfn._xlws.FILTER(P3:P290, ($H3:$H290=1)*($J3:$J290=1)))</f>
        <v>2182337.7999999998</v>
      </c>
      <c r="Q324" s="9" cm="1">
        <f t="array" ref="Q324">MEDIAN(_xlfn._xlws.FILTER(Q3:Q290, ($H3:$H290=1)*($J3:$J290=1)))</f>
        <v>308072.40000000002</v>
      </c>
      <c r="R324" s="9" cm="1">
        <f t="array" ref="R324">MEDIAN(_xlfn._xlws.FILTER(R3:R290, ($H3:$H290=1)*($J3:$J290=1)))</f>
        <v>20376577.399999999</v>
      </c>
      <c r="S324" s="9" cm="1">
        <f t="array" ref="S324">MEDIAN(_xlfn._xlws.FILTER(S3:S290, ($H3:$H290=1)*($J3:$J290=1)))</f>
        <v>153752.9</v>
      </c>
      <c r="T324" s="9" cm="1">
        <f t="array" ref="T324">MEDIAN(_xlfn._xlws.FILTER(T3:T290, ($H3:$H290=1)*($J3:$J290=1)))</f>
        <v>2923974.5999999996</v>
      </c>
      <c r="U324" s="9" cm="1">
        <f t="array" ref="U324">MEDIAN(_xlfn._xlws.FILTER(U3:U290, ($H3:$H290=1)*($J3:$J290=1)))</f>
        <v>2284831.9000000004</v>
      </c>
      <c r="V324" s="9" cm="1">
        <f t="array" ref="V324">MEDIAN(_xlfn._xlws.FILTER(V3:V290, ($H3:$H290=1)*($J3:$J290=1)))</f>
        <v>6121635.6999999993</v>
      </c>
      <c r="W324" s="9" cm="1">
        <f t="array" ref="W324">MEDIAN(_xlfn._xlws.FILTER(W3:W290, ($H3:$H290=1)*($J3:$J290=1)))</f>
        <v>312386.09999999998</v>
      </c>
      <c r="X324" s="9" t="s">
        <v>52</v>
      </c>
      <c r="Y324" s="9" cm="1">
        <f t="array" ref="Y324">MEDIAN(_xlfn._xlws.FILTER(Y3:Y290, ($H3:$H290=1)*($J3:$J290=1)))</f>
        <v>4.8971565440937415</v>
      </c>
      <c r="Z324" s="9" cm="1">
        <f t="array" ref="Z324">MEDIAN(_xlfn._xlws.FILTER(Z3:Z290, ($H3:$H290=1)*($J3:$J290=1)))</f>
        <v>0.91110203689895564</v>
      </c>
      <c r="AA324" s="9" cm="1">
        <f t="array" ref="AA324">MEDIAN(_xlfn._xlws.FILTER(AA3:AA290, ($H3:$H290=1)*($J3:$J290=1)))</f>
        <v>0.89487634728429866</v>
      </c>
      <c r="AB324" s="9" cm="1">
        <f t="array" ref="AB324">MEDIAN(_xlfn._xlws.FILTER(AB3:AB290, ($H3:$H290=1)*($J3:$J290=1)))</f>
        <v>2.5875948129018069</v>
      </c>
      <c r="AC324" s="9" cm="1">
        <f t="array" ref="AC324">MEDIAN(_xlfn._xlws.FILTER(AC3:AC290, ($H3:$H290=1)*($J3:$J290=1)))</f>
        <v>0.8165665690845344</v>
      </c>
      <c r="AD324" s="9" cm="1">
        <f t="array" ref="AD324">MEDIAN(_xlfn._xlws.FILTER(AD3:AD290, ($H3:$H290=1)*($J3:$J290=1)))</f>
        <v>13.145186363195535</v>
      </c>
      <c r="AE324" s="9" cm="1">
        <f t="array" ref="AE324">MEDIAN(_xlfn._xlws.FILTER(AE3:AE290, ($H3:$H290=1)*($J3:$J290=1)))</f>
        <v>0.58997709382092589</v>
      </c>
      <c r="AF324" s="9" cm="1">
        <f t="array" ref="AF324">MEDIAN(_xlfn._xlws.FILTER(AF3:AF290, ($H3:$H290=1)*($J3:$J290=1)))</f>
        <v>0.62766844340367245</v>
      </c>
      <c r="AG324" s="9" cm="1">
        <f t="array" ref="AG324">MEDIAN(_xlfn._xlws.FILTER(AG3:AG290, ($H3:$H290=1)*($J3:$J290=1)))</f>
        <v>0.85757060683099551</v>
      </c>
      <c r="AH324" s="9" cm="1">
        <f t="array" ref="AH324">MEDIAN(_xlfn._xlws.FILTER(AH3:AH290, ($H3:$H290=1)*($J3:$J290=1)))</f>
        <v>4.2164377066772438</v>
      </c>
      <c r="AI324" s="9" cm="1">
        <f t="array" ref="AI324">MEDIAN(_xlfn._xlws.FILTER(AI3:AI290, ($H3:$H290=1)*($J3:$J290=1)))</f>
        <v>1.6217755731195216</v>
      </c>
      <c r="AJ324" s="9" t="str">
        <f t="shared" si="62"/>
        <v>Target; Gain &gt; 0</v>
      </c>
      <c r="AK324" s="9" cm="1">
        <f t="array" ref="AK324">MEDIAN(_xlfn._xlws.FILTER(AK3:AK290, ($H3:$H290=1)*($J3:$J290=1)))</f>
        <v>4.8971565440937415</v>
      </c>
      <c r="AL324" s="9" cm="1">
        <f t="array" ref="AL324">MEDIAN(_xlfn._xlws.FILTER(AL3:AL290, ($H3:$H290=1)*($J3:$J290=1)))</f>
        <v>0.39424303700216112</v>
      </c>
      <c r="AM324" s="9" cm="1">
        <f t="array" ref="AM324">MEDIAN(_xlfn._xlws.FILTER(AM3:AM290, ($H3:$H290=1)*($J3:$J290=1)))</f>
        <v>0.38186540948227043</v>
      </c>
      <c r="AN324" s="9" cm="1">
        <f t="array" ref="AN324">MEDIAN(_xlfn._xlws.FILTER(AN3:AN290, ($H3:$H290=1)*($J3:$J290=1)))</f>
        <v>2.5875948129018069</v>
      </c>
      <c r="AO324" s="9" cm="1">
        <f t="array" ref="AO324">MEDIAN(_xlfn._xlws.FILTER(AO3:AO290, ($H3:$H290=1)*($J3:$J290=1)))</f>
        <v>0.41270699210581363</v>
      </c>
      <c r="AP324" s="9" cm="1">
        <f t="array" ref="AP324">MEDIAN(_xlfn._xlws.FILTER(AP3:AP290, ($H3:$H290=1)*($J3:$J290=1)))</f>
        <v>13.145186363195535</v>
      </c>
      <c r="AQ324" s="9" cm="1">
        <f t="array" ref="AQ324">MEDIAN(_xlfn._xlws.FILTER(AQ3:AQ290, ($H3:$H290=1)*($J3:$J290=1)))</f>
        <v>0.32687446760828609</v>
      </c>
      <c r="AR324" s="9" cm="1">
        <f t="array" ref="AR324">MEDIAN(_xlfn._xlws.FILTER(AR3:AR290, ($H3:$H290=1)*($J3:$J290=1)))</f>
        <v>0.31787621058756477</v>
      </c>
      <c r="AS324" s="9" cm="1">
        <f t="array" ref="AS324">MEDIAN(_xlfn._xlws.FILTER(AS3:AS290, ($H3:$H290=1)*($J3:$J290=1)))</f>
        <v>0.30902758841402833</v>
      </c>
      <c r="AT324" s="9" cm="1">
        <f t="array" ref="AT324">MEDIAN(_xlfn._xlws.FILTER(AT3:AT290, ($H3:$H290=1)*($J3:$J290=1)))</f>
        <v>4.2164377066772438</v>
      </c>
      <c r="AU324" s="9" cm="1">
        <f t="array" ref="AU324">MEDIAN(_xlfn._xlws.FILTER(AU3:AU290, ($H3:$H290=1)*($J3:$J290=1)))</f>
        <v>0.57004869729280472</v>
      </c>
      <c r="AW324" s="10"/>
    </row>
    <row r="325" spans="7:54" x14ac:dyDescent="0.3">
      <c r="L325" s="11">
        <f>L314</f>
        <v>1</v>
      </c>
      <c r="M325" s="11"/>
      <c r="N325" s="12" t="str">
        <f>N314</f>
        <v>BNL Causal</v>
      </c>
      <c r="O325" s="12" t="str">
        <f>O314</f>
        <v>BNL Causal HM</v>
      </c>
      <c r="P325" s="12" t="str">
        <f>Q314</f>
        <v>SFS Causal</v>
      </c>
      <c r="Q325" s="12" t="str">
        <f>S314</f>
        <v>SaLSa Causal</v>
      </c>
      <c r="R325" s="12" t="str">
        <f>U314</f>
        <v>D&amp;C Causal</v>
      </c>
      <c r="S325" s="12" t="str">
        <f>W314</f>
        <v>BBS Causal</v>
      </c>
      <c r="T325" s="12"/>
      <c r="U325" s="11">
        <f>X314</f>
        <v>1</v>
      </c>
      <c r="V325" s="12" t="str">
        <f>Z314</f>
        <v>BNL Causal</v>
      </c>
      <c r="W325" s="12" t="str">
        <f>AA314</f>
        <v>BNL Causal HM</v>
      </c>
      <c r="X325" s="12" t="str">
        <f>AC314</f>
        <v>SFS Causal</v>
      </c>
      <c r="Y325" s="12" t="str">
        <f>AE314</f>
        <v>SaLSa Causal</v>
      </c>
      <c r="Z325" s="12" t="str">
        <f>AG314</f>
        <v>D&amp;C Causal</v>
      </c>
      <c r="AA325" s="12" t="str">
        <f>AI314</f>
        <v>BBS Causal</v>
      </c>
      <c r="AB325" s="13"/>
      <c r="AC325" s="11">
        <f>AJ314</f>
        <v>1</v>
      </c>
      <c r="AD325" s="12" t="str">
        <f>AL314</f>
        <v>BNL Causal</v>
      </c>
      <c r="AE325" s="12" t="str">
        <f>AM314</f>
        <v>BNL Causal HM</v>
      </c>
      <c r="AF325" s="12" t="str">
        <f>AO314</f>
        <v>SFS Causal</v>
      </c>
      <c r="AG325" s="12" t="str">
        <f>AQ314</f>
        <v>SaLSa Causal</v>
      </c>
      <c r="AH325" s="12" t="str">
        <f>AS314</f>
        <v>D&amp;C Causal</v>
      </c>
      <c r="AI325" s="12" t="str">
        <f>AU314</f>
        <v>BBS Causal</v>
      </c>
      <c r="AK325" s="12"/>
      <c r="AL325" s="12"/>
      <c r="AM325" s="12"/>
      <c r="AN325" s="13"/>
      <c r="AO325" s="13"/>
      <c r="AP325" s="13"/>
      <c r="AQ325" s="13"/>
      <c r="AR325" s="13"/>
      <c r="AS325" s="13"/>
      <c r="AT325" s="13"/>
      <c r="AU325" s="13"/>
    </row>
    <row r="326" spans="7:54" x14ac:dyDescent="0.3">
      <c r="L326" t="str">
        <f>L315</f>
        <v>ALL</v>
      </c>
      <c r="N326" s="9">
        <f>N315</f>
        <v>856904.4</v>
      </c>
      <c r="O326" s="9">
        <f>O315</f>
        <v>857405.8</v>
      </c>
      <c r="P326" s="9">
        <f>Q315</f>
        <v>1312721</v>
      </c>
      <c r="Q326" s="9">
        <f>S315</f>
        <v>879192.9</v>
      </c>
      <c r="R326" s="9">
        <f>U315</f>
        <v>2332722</v>
      </c>
      <c r="S326" s="9">
        <f>W315</f>
        <v>663714.39999999991</v>
      </c>
      <c r="T326" s="9"/>
      <c r="U326" s="9" t="str">
        <f>X315</f>
        <v>ALL</v>
      </c>
      <c r="V326" s="9">
        <f>Z315</f>
        <v>1.2255516298697331</v>
      </c>
      <c r="W326" s="9">
        <f>AA315</f>
        <v>1.1950823845108971</v>
      </c>
      <c r="X326" s="9">
        <f>AC315</f>
        <v>1.7060165215109011</v>
      </c>
      <c r="Y326" s="9">
        <f>AE315</f>
        <v>0.91926056824158875</v>
      </c>
      <c r="Z326" s="9">
        <f>AG315</f>
        <v>0.86167088910588063</v>
      </c>
      <c r="AA326" s="9">
        <f>AI315</f>
        <v>2.6781363288522702</v>
      </c>
      <c r="AB326" s="13"/>
      <c r="AC326" s="9" t="str">
        <f>AJ315</f>
        <v>ALL</v>
      </c>
      <c r="AD326" s="9">
        <f>AL315</f>
        <v>0.49584685421432373</v>
      </c>
      <c r="AE326" s="9">
        <f>AM315</f>
        <v>0.48841519920970317</v>
      </c>
      <c r="AF326" s="9">
        <f>AO315</f>
        <v>0.70727189190511131</v>
      </c>
      <c r="AG326" s="9">
        <f>AQ315</f>
        <v>0.45095199349452741</v>
      </c>
      <c r="AH326" s="9">
        <f>AS315</f>
        <v>0.31498667821870185</v>
      </c>
      <c r="AI326" s="9">
        <f>AU315</f>
        <v>1.5574741319927856</v>
      </c>
      <c r="AK326" s="9"/>
      <c r="AL326" s="9"/>
      <c r="AM326" s="9"/>
      <c r="AN326" s="13"/>
      <c r="AO326" s="13"/>
      <c r="AP326" s="13"/>
      <c r="AQ326" s="13"/>
      <c r="AR326" s="13"/>
      <c r="AS326" s="13"/>
      <c r="AT326" s="13"/>
      <c r="AU326" s="13"/>
    </row>
    <row r="327" spans="7:54" x14ac:dyDescent="0.3">
      <c r="L327" t="str">
        <f>L317</f>
        <v>Gain &gt; 1</v>
      </c>
      <c r="N327" s="9">
        <f t="shared" ref="N327:O327" si="67">N317</f>
        <v>1793861.2</v>
      </c>
      <c r="O327" s="9">
        <f t="shared" si="67"/>
        <v>1788665.9000000001</v>
      </c>
      <c r="P327" s="9">
        <f t="shared" ref="P327:P334" si="68">Q317</f>
        <v>905987.3</v>
      </c>
      <c r="Q327" s="9">
        <f t="shared" ref="Q327:Q334" si="69">S317</f>
        <v>984367.4</v>
      </c>
      <c r="R327" s="9">
        <f>U317</f>
        <v>3700316.8000000003</v>
      </c>
      <c r="S327" s="9">
        <f t="shared" ref="S327:S334" si="70">W317</f>
        <v>792087.89999999991</v>
      </c>
      <c r="T327" s="9"/>
      <c r="U327" s="9" t="str">
        <f t="shared" ref="U327:U334" si="71">X317</f>
        <v>Gain &gt; 1</v>
      </c>
      <c r="V327" s="9">
        <f t="shared" ref="V327:V334" si="72">Z317</f>
        <v>1.8549351014604327</v>
      </c>
      <c r="W327" s="9">
        <f t="shared" ref="W327:W334" si="73">AA317</f>
        <v>1.7723391196108418</v>
      </c>
      <c r="X327" s="9">
        <f t="shared" ref="X327:X334" si="74">AC317</f>
        <v>1.1891410983953392</v>
      </c>
      <c r="Y327" s="9">
        <f t="shared" ref="Y327:Y334" si="75">AE317</f>
        <v>1.2172182251175401</v>
      </c>
      <c r="Z327" s="9">
        <f t="shared" ref="Z327:Z334" si="76">AG317</f>
        <v>2.1565962754306378</v>
      </c>
      <c r="AA327" s="9">
        <f t="shared" ref="AA327:AA334" si="77">AI317</f>
        <v>2.3192197074997241</v>
      </c>
      <c r="AB327" s="13"/>
      <c r="AC327" s="9" t="str">
        <f t="shared" ref="AC327:AC334" si="78">AJ317</f>
        <v>Gain &gt; 1</v>
      </c>
      <c r="AD327" s="9">
        <f t="shared" ref="AD327:AD334" si="79">AL317</f>
        <v>0.74373635679366989</v>
      </c>
      <c r="AE327" s="9">
        <f t="shared" ref="AE327:AE334" si="80">AM317</f>
        <v>0.70439649309264496</v>
      </c>
      <c r="AF327" s="9">
        <f t="shared" ref="AF327:AF334" si="81">AO317</f>
        <v>0.52531647949654148</v>
      </c>
      <c r="AG327" s="9">
        <f t="shared" ref="AG327:AG334" si="82">AQ317</f>
        <v>0.54943676220136695</v>
      </c>
      <c r="AH327" s="9">
        <f t="shared" ref="AH327:AH334" si="83">AS317</f>
        <v>0.44824837850756016</v>
      </c>
      <c r="AI327" s="9">
        <f t="shared" ref="AI327:AI334" si="84">AU317</f>
        <v>1.1264499472104943</v>
      </c>
      <c r="AK327" s="9"/>
      <c r="AL327" s="9"/>
      <c r="AM327" s="9"/>
      <c r="AN327" s="13"/>
      <c r="AO327" s="13"/>
      <c r="AP327" s="13"/>
      <c r="AQ327" s="13"/>
      <c r="AR327" s="13"/>
      <c r="AS327" s="13"/>
      <c r="AT327" s="13"/>
      <c r="AU327" s="13"/>
    </row>
    <row r="328" spans="7:54" x14ac:dyDescent="0.3">
      <c r="L328" t="str">
        <f>L318</f>
        <v>Target</v>
      </c>
      <c r="N328" s="9">
        <f t="shared" ref="N328:O328" si="85">N318</f>
        <v>827101.8</v>
      </c>
      <c r="O328" s="9">
        <f t="shared" si="85"/>
        <v>825869.7</v>
      </c>
      <c r="P328" s="9">
        <f t="shared" si="68"/>
        <v>1192240.7</v>
      </c>
      <c r="Q328" s="9">
        <f t="shared" si="69"/>
        <v>828039.8</v>
      </c>
      <c r="R328" s="9">
        <f>U318</f>
        <v>2328609.6</v>
      </c>
      <c r="S328" s="9">
        <f t="shared" si="70"/>
        <v>586437.89999999991</v>
      </c>
      <c r="T328" s="9"/>
      <c r="U328" s="9" t="str">
        <f t="shared" si="71"/>
        <v>Target</v>
      </c>
      <c r="V328" s="9">
        <f t="shared" si="72"/>
        <v>1.1702801653009374</v>
      </c>
      <c r="W328" s="9">
        <f t="shared" si="73"/>
        <v>1.1423491467139684</v>
      </c>
      <c r="X328" s="9">
        <f t="shared" si="74"/>
        <v>1.6175989731185836</v>
      </c>
      <c r="Y328" s="9">
        <f t="shared" si="75"/>
        <v>0.8694850795203819</v>
      </c>
      <c r="Z328" s="9">
        <f t="shared" si="76"/>
        <v>0.85176315185381102</v>
      </c>
      <c r="AA328" s="9">
        <f t="shared" si="77"/>
        <v>2.6022668659104964</v>
      </c>
      <c r="AB328" s="13"/>
      <c r="AC328" s="9" t="str">
        <f t="shared" si="78"/>
        <v>Target</v>
      </c>
      <c r="AD328" s="9">
        <f t="shared" si="79"/>
        <v>0.4704869433946442</v>
      </c>
      <c r="AE328" s="9">
        <f t="shared" si="80"/>
        <v>0.43421443210099825</v>
      </c>
      <c r="AF328" s="9">
        <f t="shared" si="81"/>
        <v>0.63165305850561704</v>
      </c>
      <c r="AG328" s="9">
        <f t="shared" si="82"/>
        <v>0.37996049140347166</v>
      </c>
      <c r="AH328" s="9">
        <f t="shared" si="83"/>
        <v>0.30861690554884269</v>
      </c>
      <c r="AI328" s="9">
        <f t="shared" si="84"/>
        <v>1.5050856953137557</v>
      </c>
      <c r="AK328" s="9"/>
      <c r="AL328" s="9"/>
      <c r="AM328" s="9"/>
      <c r="AN328" s="13"/>
      <c r="AO328" s="13"/>
      <c r="AP328" s="13"/>
      <c r="AQ328" s="13"/>
      <c r="AR328" s="13"/>
      <c r="AS328" s="13"/>
      <c r="AT328" s="13"/>
      <c r="AU328" s="13"/>
    </row>
    <row r="329" spans="7:54" x14ac:dyDescent="0.3">
      <c r="L329" t="str">
        <f>L319</f>
        <v>Gain &gt; 0</v>
      </c>
      <c r="N329" s="9">
        <f t="shared" ref="N329:O329" si="86">N319</f>
        <v>670340.6</v>
      </c>
      <c r="O329" s="9">
        <f t="shared" si="86"/>
        <v>670535</v>
      </c>
      <c r="P329" s="9">
        <f t="shared" si="68"/>
        <v>311309.2</v>
      </c>
      <c r="Q329" s="9">
        <f t="shared" si="69"/>
        <v>174079.8</v>
      </c>
      <c r="R329" s="9">
        <f>U319</f>
        <v>2284905.1</v>
      </c>
      <c r="S329" s="9">
        <f t="shared" si="70"/>
        <v>316205.59999999998</v>
      </c>
      <c r="T329" s="9"/>
      <c r="U329" s="9" t="str">
        <f t="shared" si="71"/>
        <v>Gain &gt; 0</v>
      </c>
      <c r="V329" s="9">
        <f t="shared" si="72"/>
        <v>1.0115404631302227</v>
      </c>
      <c r="W329" s="9">
        <f t="shared" si="73"/>
        <v>0.95402896036976048</v>
      </c>
      <c r="X329" s="9">
        <f t="shared" si="74"/>
        <v>0.80162853179499505</v>
      </c>
      <c r="Y329" s="9">
        <f t="shared" si="75"/>
        <v>0.59565033591352412</v>
      </c>
      <c r="Z329" s="9">
        <f t="shared" si="76"/>
        <v>0.8678732022526674</v>
      </c>
      <c r="AA329" s="9">
        <f t="shared" si="77"/>
        <v>1.6250121716526333</v>
      </c>
      <c r="AB329" s="13"/>
      <c r="AC329" s="9" t="str">
        <f t="shared" si="78"/>
        <v>Gain &gt; 0</v>
      </c>
      <c r="AD329" s="9">
        <f t="shared" si="79"/>
        <v>0.4425108784053009</v>
      </c>
      <c r="AE329" s="9">
        <f t="shared" si="80"/>
        <v>0.41292748527484946</v>
      </c>
      <c r="AF329" s="9">
        <f t="shared" si="81"/>
        <v>0.39928922800463618</v>
      </c>
      <c r="AG329" s="9">
        <f t="shared" si="82"/>
        <v>0.32687446760828609</v>
      </c>
      <c r="AH329" s="9">
        <f t="shared" si="83"/>
        <v>0.30902758841402833</v>
      </c>
      <c r="AI329" s="9">
        <f t="shared" si="84"/>
        <v>0.57049584280466659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7:54" x14ac:dyDescent="0.3">
      <c r="L330" t="str">
        <f t="shared" ref="L330" si="87">L320</f>
        <v>Gain &lt;=0</v>
      </c>
      <c r="N330" s="9">
        <f t="shared" ref="N330:O330" si="88">N320</f>
        <v>891256.4</v>
      </c>
      <c r="O330" s="9">
        <f t="shared" si="88"/>
        <v>891570.2</v>
      </c>
      <c r="P330" s="9">
        <f t="shared" si="68"/>
        <v>1476420.2</v>
      </c>
      <c r="Q330" s="9">
        <f t="shared" si="69"/>
        <v>994919.4</v>
      </c>
      <c r="R330" s="9">
        <f>U320</f>
        <v>2337225.7999999998</v>
      </c>
      <c r="S330" s="9">
        <f t="shared" si="70"/>
        <v>711724.4</v>
      </c>
      <c r="T330" s="9"/>
      <c r="U330" s="9" t="str">
        <f t="shared" si="71"/>
        <v>Gain &lt;=0</v>
      </c>
      <c r="V330" s="9">
        <f t="shared" si="72"/>
        <v>1.5107365231495349</v>
      </c>
      <c r="W330" s="9">
        <f t="shared" si="73"/>
        <v>1.4870903425151485</v>
      </c>
      <c r="X330" s="9">
        <f t="shared" si="74"/>
        <v>2.1657061205012722</v>
      </c>
      <c r="Y330" s="9">
        <f t="shared" si="75"/>
        <v>1.40862739791628</v>
      </c>
      <c r="Z330" s="9">
        <f t="shared" si="76"/>
        <v>0.86167088910588063</v>
      </c>
      <c r="AA330" s="9">
        <f t="shared" si="77"/>
        <v>2.748921888420591</v>
      </c>
      <c r="AB330" s="13"/>
      <c r="AC330" s="9" t="str">
        <f t="shared" si="78"/>
        <v>Gain &lt;=0</v>
      </c>
      <c r="AD330" s="9">
        <f t="shared" si="79"/>
        <v>0.5169386777910403</v>
      </c>
      <c r="AE330" s="9">
        <f t="shared" si="80"/>
        <v>0.50013082769582984</v>
      </c>
      <c r="AF330" s="9">
        <f t="shared" si="81"/>
        <v>0.81920848849986216</v>
      </c>
      <c r="AG330" s="9">
        <f t="shared" si="82"/>
        <v>0.50364856040105233</v>
      </c>
      <c r="AH330" s="9">
        <f t="shared" si="83"/>
        <v>0.31625091380556108</v>
      </c>
      <c r="AI330" s="9">
        <f t="shared" si="84"/>
        <v>1.6221557009033853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7:54" x14ac:dyDescent="0.3">
      <c r="L331" t="str">
        <f>L321</f>
        <v>Target;Gain &gt; 1; #pref=2</v>
      </c>
      <c r="N331" s="9">
        <f t="shared" ref="N331:O331" si="89">N321</f>
        <v>674831.2</v>
      </c>
      <c r="O331" s="9">
        <f t="shared" si="89"/>
        <v>674968.6</v>
      </c>
      <c r="P331" s="9">
        <f t="shared" si="68"/>
        <v>312165.09999999998</v>
      </c>
      <c r="Q331" s="9">
        <f t="shared" si="69"/>
        <v>176777.9</v>
      </c>
      <c r="R331" s="9">
        <f t="shared" ref="R331" si="90">U321</f>
        <v>2281457.7999999998</v>
      </c>
      <c r="S331" s="9">
        <f t="shared" si="70"/>
        <v>312386.09999999998</v>
      </c>
      <c r="T331" s="9"/>
      <c r="U331" s="9" t="str">
        <f t="shared" si="71"/>
        <v>Target;Gain &gt; 1; #pref=2</v>
      </c>
      <c r="V331" s="9">
        <f t="shared" si="72"/>
        <v>1.0007164877373727</v>
      </c>
      <c r="W331" s="9">
        <f t="shared" si="73"/>
        <v>0.95498851814190833</v>
      </c>
      <c r="X331" s="9">
        <f t="shared" si="74"/>
        <v>0.76574905274610505</v>
      </c>
      <c r="Y331" s="9">
        <f t="shared" si="75"/>
        <v>0.63155629021348436</v>
      </c>
      <c r="Z331" s="9">
        <f t="shared" si="76"/>
        <v>0.88189933985413504</v>
      </c>
      <c r="AA331" s="9">
        <f t="shared" si="77"/>
        <v>1.6340261631703474</v>
      </c>
      <c r="AB331" s="13"/>
      <c r="AC331" s="9" t="str">
        <f t="shared" si="78"/>
        <v>Target;Gain &gt; 1; #pref=2</v>
      </c>
      <c r="AD331" s="9">
        <f t="shared" si="79"/>
        <v>0.42898569924582264</v>
      </c>
      <c r="AE331" s="9">
        <f t="shared" si="80"/>
        <v>0.40676080859266217</v>
      </c>
      <c r="AF331" s="9">
        <f t="shared" si="81"/>
        <v>0.38487846734788034</v>
      </c>
      <c r="AG331" s="9">
        <f t="shared" si="82"/>
        <v>0.33743070860218721</v>
      </c>
      <c r="AH331" s="9">
        <f t="shared" si="83"/>
        <v>0.30898285808216314</v>
      </c>
      <c r="AI331" s="9">
        <f t="shared" si="84"/>
        <v>0.5735934250493302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7:54" x14ac:dyDescent="0.3">
      <c r="L332" t="str">
        <f>L322</f>
        <v>Target; Gain &gt; 1; #pref=3</v>
      </c>
      <c r="N332" s="9">
        <f t="shared" ref="N332:O332" si="91">N322</f>
        <v>2972879.7</v>
      </c>
      <c r="O332" s="9">
        <f t="shared" si="91"/>
        <v>2966794</v>
      </c>
      <c r="P332" s="9">
        <f t="shared" si="68"/>
        <v>1658108.9</v>
      </c>
      <c r="Q332" s="9">
        <f t="shared" si="69"/>
        <v>1838216.2</v>
      </c>
      <c r="R332" s="9">
        <f>U322</f>
        <v>5120099.5</v>
      </c>
      <c r="S332" s="9">
        <f t="shared" si="70"/>
        <v>1433269.2</v>
      </c>
      <c r="T332" s="9"/>
      <c r="U332" s="9" t="str">
        <f t="shared" si="71"/>
        <v>Target; Gain &gt; 1; #pref=3</v>
      </c>
      <c r="V332" s="9">
        <f t="shared" si="72"/>
        <v>2.4846237341407686</v>
      </c>
      <c r="W332" s="9">
        <f t="shared" si="73"/>
        <v>2.4729665326012764</v>
      </c>
      <c r="X332" s="9">
        <f t="shared" si="74"/>
        <v>1.7323460548068395</v>
      </c>
      <c r="Y332" s="9">
        <f t="shared" si="75"/>
        <v>1.82947816203814</v>
      </c>
      <c r="Z332" s="9">
        <f t="shared" si="76"/>
        <v>3.3227357498952186</v>
      </c>
      <c r="AA332" s="9">
        <f t="shared" si="77"/>
        <v>3.1438992477313148</v>
      </c>
      <c r="AB332" s="13"/>
      <c r="AC332" s="9" t="str">
        <f t="shared" si="78"/>
        <v>Target; Gain &gt; 1; #pref=3</v>
      </c>
      <c r="AD332" s="9">
        <f t="shared" si="79"/>
        <v>0.9475692999141756</v>
      </c>
      <c r="AE332" s="9">
        <f t="shared" si="80"/>
        <v>0.94221995089901611</v>
      </c>
      <c r="AF332" s="9">
        <f t="shared" si="81"/>
        <v>0.8256060068903025</v>
      </c>
      <c r="AG332" s="9">
        <f t="shared" si="82"/>
        <v>0.74788934110547411</v>
      </c>
      <c r="AH332" s="9">
        <f t="shared" si="83"/>
        <v>0.56309447019011716</v>
      </c>
      <c r="AI332" s="9">
        <f t="shared" si="84"/>
        <v>1.7593437012110376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7:54" x14ac:dyDescent="0.3">
      <c r="L333" t="str">
        <f>L323</f>
        <v>Target; Gain &gt; 1; #pref=4</v>
      </c>
      <c r="N333" s="9" t="e" vm="2">
        <f t="shared" ref="N333:O333" si="92">N323</f>
        <v>#VALUE!</v>
      </c>
      <c r="O333" s="9" t="e" vm="2">
        <f t="shared" si="92"/>
        <v>#VALUE!</v>
      </c>
      <c r="P333" s="9" t="e" vm="2">
        <f t="shared" si="68"/>
        <v>#VALUE!</v>
      </c>
      <c r="Q333" s="9" t="e" vm="2">
        <f t="shared" si="69"/>
        <v>#VALUE!</v>
      </c>
      <c r="R333" s="9" t="e" vm="2">
        <f>U323</f>
        <v>#VALUE!</v>
      </c>
      <c r="S333" s="9" t="e" vm="2">
        <f t="shared" si="70"/>
        <v>#VALUE!</v>
      </c>
      <c r="T333" s="9"/>
      <c r="U333" s="9" t="str">
        <f t="shared" si="71"/>
        <v>Target; Gain &gt; 1; #pref=4</v>
      </c>
      <c r="V333" s="9" t="e" vm="2">
        <f t="shared" si="72"/>
        <v>#VALUE!</v>
      </c>
      <c r="W333" s="9" t="e" vm="2">
        <f t="shared" si="73"/>
        <v>#VALUE!</v>
      </c>
      <c r="X333" s="9" t="e" vm="2">
        <f t="shared" si="74"/>
        <v>#VALUE!</v>
      </c>
      <c r="Y333" s="9" t="e" vm="2">
        <f t="shared" si="75"/>
        <v>#VALUE!</v>
      </c>
      <c r="Z333" s="9" t="e" vm="2">
        <f t="shared" si="76"/>
        <v>#VALUE!</v>
      </c>
      <c r="AA333" s="9" t="e" vm="2">
        <f t="shared" si="77"/>
        <v>#VALUE!</v>
      </c>
      <c r="AB333" s="13"/>
      <c r="AC333" s="9" t="str">
        <f t="shared" si="78"/>
        <v>Target; Gain &gt; 1; #pref=4</v>
      </c>
      <c r="AD333" s="9" t="e" vm="2">
        <f t="shared" si="79"/>
        <v>#VALUE!</v>
      </c>
      <c r="AE333" s="9" t="e" vm="2">
        <f t="shared" si="80"/>
        <v>#VALUE!</v>
      </c>
      <c r="AF333" s="9" t="e" vm="2">
        <f t="shared" si="81"/>
        <v>#VALUE!</v>
      </c>
      <c r="AG333" s="9" t="e" vm="2">
        <f t="shared" si="82"/>
        <v>#VALUE!</v>
      </c>
      <c r="AH333" s="9" t="e" vm="2">
        <f t="shared" si="83"/>
        <v>#VALUE!</v>
      </c>
      <c r="AI333" s="9" t="e" vm="2">
        <f t="shared" si="84"/>
        <v>#VALUE!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7:54" x14ac:dyDescent="0.3">
      <c r="L334" t="str">
        <f>L324</f>
        <v>Target; Gain &gt; 0</v>
      </c>
      <c r="N334" s="9">
        <f t="shared" ref="N334:O334" si="93">N324</f>
        <v>624193.1</v>
      </c>
      <c r="O334" s="9">
        <f t="shared" si="93"/>
        <v>624282.69999999995</v>
      </c>
      <c r="P334" s="9">
        <f t="shared" si="68"/>
        <v>308072.40000000002</v>
      </c>
      <c r="Q334" s="9">
        <f t="shared" si="69"/>
        <v>153752.9</v>
      </c>
      <c r="R334" s="9">
        <f>U324</f>
        <v>2284831.9000000004</v>
      </c>
      <c r="S334" s="9">
        <f t="shared" si="70"/>
        <v>312386.09999999998</v>
      </c>
      <c r="T334" s="9"/>
      <c r="U334" s="9" t="str">
        <f t="shared" si="71"/>
        <v>Target; Gain &gt; 0</v>
      </c>
      <c r="V334" s="9">
        <f t="shared" si="72"/>
        <v>0.91110203689895564</v>
      </c>
      <c r="W334" s="9">
        <f t="shared" si="73"/>
        <v>0.89487634728429866</v>
      </c>
      <c r="X334" s="9">
        <f t="shared" si="74"/>
        <v>0.8165665690845344</v>
      </c>
      <c r="Y334" s="9">
        <f t="shared" si="75"/>
        <v>0.58997709382092589</v>
      </c>
      <c r="Z334" s="9">
        <f t="shared" si="76"/>
        <v>0.85757060683099551</v>
      </c>
      <c r="AA334" s="9">
        <f t="shared" si="77"/>
        <v>1.6217755731195216</v>
      </c>
      <c r="AB334" s="13"/>
      <c r="AC334" s="9" t="str">
        <f t="shared" si="78"/>
        <v>Target; Gain &gt; 0</v>
      </c>
      <c r="AD334" s="9">
        <f t="shared" si="79"/>
        <v>0.39424303700216112</v>
      </c>
      <c r="AE334" s="9">
        <f t="shared" si="80"/>
        <v>0.38186540948227043</v>
      </c>
      <c r="AF334" s="9">
        <f t="shared" si="81"/>
        <v>0.41270699210581363</v>
      </c>
      <c r="AG334" s="9">
        <f t="shared" si="82"/>
        <v>0.32687446760828609</v>
      </c>
      <c r="AH334" s="9">
        <f t="shared" si="83"/>
        <v>0.30902758841402833</v>
      </c>
      <c r="AI334" s="9">
        <f t="shared" si="84"/>
        <v>0.57004869729280472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7:54" x14ac:dyDescent="0.3"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K335" s="8"/>
      <c r="AL335" s="8"/>
      <c r="AM335" s="8"/>
      <c r="AN335" s="8"/>
      <c r="AO335" s="8"/>
    </row>
    <row r="336" spans="7:54" x14ac:dyDescent="0.3">
      <c r="BB336" t="s">
        <v>20</v>
      </c>
    </row>
    <row r="337" spans="1:54" x14ac:dyDescent="0.3">
      <c r="M337" s="47" t="s">
        <v>21</v>
      </c>
      <c r="N337" s="47"/>
      <c r="O337" s="47"/>
      <c r="P337" s="47"/>
      <c r="Q337" s="47"/>
      <c r="R337" s="47"/>
      <c r="T337" s="47" t="s">
        <v>59</v>
      </c>
      <c r="U337" s="47"/>
      <c r="V337" s="47"/>
      <c r="W337" s="47"/>
      <c r="X337" s="47"/>
      <c r="Y337" s="47"/>
      <c r="AA337" s="47" t="s">
        <v>60</v>
      </c>
      <c r="AB337" s="47"/>
      <c r="AC337" s="47"/>
      <c r="AD337" s="47"/>
      <c r="AE337" s="47"/>
      <c r="AF337" s="47"/>
      <c r="AG337" s="1"/>
      <c r="AH337" s="1" t="s">
        <v>66</v>
      </c>
      <c r="AI337" s="1"/>
      <c r="AJ337" s="47" t="s">
        <v>22</v>
      </c>
      <c r="AK337" s="47"/>
      <c r="AL337" s="47"/>
      <c r="AM337" s="47"/>
      <c r="AN337" s="47"/>
      <c r="AO337" s="47"/>
      <c r="AP337" s="47"/>
      <c r="AQ337" s="47"/>
      <c r="AR337" s="1"/>
      <c r="AS337" s="47" t="s">
        <v>23</v>
      </c>
      <c r="AT337" s="47"/>
      <c r="AU337" s="47"/>
      <c r="AV337" s="47"/>
      <c r="AW337" s="47"/>
      <c r="AX337" s="47"/>
      <c r="AY337" s="47"/>
      <c r="AZ337" s="47"/>
      <c r="BB337" s="4">
        <v>4</v>
      </c>
    </row>
    <row r="338" spans="1:54" x14ac:dyDescent="0.3">
      <c r="F338" s="2" t="s">
        <v>24</v>
      </c>
      <c r="G338" s="2" t="s">
        <v>25</v>
      </c>
      <c r="H338" t="str">
        <f>H648</f>
        <v>Target (or sym)</v>
      </c>
      <c r="I338" s="14" t="s">
        <v>19</v>
      </c>
      <c r="J338" t="s">
        <v>18</v>
      </c>
      <c r="K338" t="s">
        <v>26</v>
      </c>
      <c r="L338" t="s">
        <v>27</v>
      </c>
      <c r="M338" s="3" t="s">
        <v>3</v>
      </c>
      <c r="N338" s="3" t="s">
        <v>4</v>
      </c>
      <c r="O338" s="3" t="s">
        <v>6</v>
      </c>
      <c r="P338" s="3" t="s">
        <v>8</v>
      </c>
      <c r="Q338" s="3" t="s">
        <v>10</v>
      </c>
      <c r="R338" s="3" t="s">
        <v>12</v>
      </c>
      <c r="T338" s="3" t="s">
        <v>3</v>
      </c>
      <c r="U338" s="3" t="s">
        <v>4</v>
      </c>
      <c r="V338" s="3" t="s">
        <v>6</v>
      </c>
      <c r="W338" s="3" t="s">
        <v>8</v>
      </c>
      <c r="X338" s="3" t="s">
        <v>10</v>
      </c>
      <c r="Y338" s="3" t="s">
        <v>12</v>
      </c>
      <c r="AA338" s="3" t="s">
        <v>3</v>
      </c>
      <c r="AB338" s="3" t="s">
        <v>4</v>
      </c>
      <c r="AC338" s="3" t="s">
        <v>6</v>
      </c>
      <c r="AD338" s="3" t="s">
        <v>8</v>
      </c>
      <c r="AE338" s="3" t="s">
        <v>10</v>
      </c>
      <c r="AF338" s="3" t="s">
        <v>12</v>
      </c>
      <c r="AG338" s="15"/>
      <c r="AH338" s="36" t="s">
        <v>65</v>
      </c>
      <c r="AJ338" s="36" t="s">
        <v>28</v>
      </c>
      <c r="AK338" s="36" t="s">
        <v>29</v>
      </c>
      <c r="AL338" s="36" t="s">
        <v>30</v>
      </c>
      <c r="AM338" s="36" t="s">
        <v>31</v>
      </c>
      <c r="AN338" s="36" t="s">
        <v>32</v>
      </c>
      <c r="AO338" s="36" t="s">
        <v>33</v>
      </c>
      <c r="AP338" s="36" t="s">
        <v>34</v>
      </c>
      <c r="AQ338" s="36" t="s">
        <v>35</v>
      </c>
      <c r="AS338" s="36" t="s">
        <v>28</v>
      </c>
      <c r="AT338" s="36" t="s">
        <v>29</v>
      </c>
      <c r="AU338" s="36" t="s">
        <v>30</v>
      </c>
      <c r="AV338" s="36" t="s">
        <v>31</v>
      </c>
      <c r="AW338" s="36" t="s">
        <v>32</v>
      </c>
      <c r="AX338" s="36" t="s">
        <v>33</v>
      </c>
      <c r="AY338" s="36" t="s">
        <v>34</v>
      </c>
      <c r="AZ338" s="36" t="s">
        <v>35</v>
      </c>
      <c r="BB338" s="3" t="s">
        <v>14</v>
      </c>
    </row>
    <row r="339" spans="1:54" x14ac:dyDescent="0.3">
      <c r="A339">
        <v>1</v>
      </c>
      <c r="B339" t="s">
        <v>67</v>
      </c>
      <c r="C339" t="s">
        <v>68</v>
      </c>
      <c r="D339" t="s">
        <v>69</v>
      </c>
      <c r="F339" s="2">
        <v>0</v>
      </c>
      <c r="G339" s="2">
        <f>MOD(LEN(B339)-LEN(SUBSTITUTE(B339,"N","")),2)</f>
        <v>0</v>
      </c>
      <c r="H339" s="4">
        <f>H649</f>
        <v>1</v>
      </c>
      <c r="I339" s="14">
        <f>1-J339</f>
        <v>0</v>
      </c>
      <c r="J339">
        <f t="shared" ref="J339:J402" si="94">IF(BB339&gt;0,1,0)</f>
        <v>1</v>
      </c>
      <c r="K339">
        <f>LEN(D339) - LEN(SUBSTITUTE(D339, ",", "")) + 1</f>
        <v>2</v>
      </c>
      <c r="L339">
        <f>L649</f>
        <v>2</v>
      </c>
      <c r="M339" s="8">
        <f t="shared" ref="M339:M402" si="95">(N3-M3)/M3</f>
        <v>-0.91562666106676727</v>
      </c>
      <c r="N339" s="8">
        <f t="shared" ref="N339:N402" si="96">(O3-M3)/M3</f>
        <v>-0.91560830648177027</v>
      </c>
      <c r="O339" s="8">
        <f t="shared" ref="O339:O402" si="97">(Q3-P3)/P3</f>
        <v>-0.86074921159655504</v>
      </c>
      <c r="P339" s="8">
        <f t="shared" ref="P339:P402" si="98">(S3-R3)/R3</f>
        <v>-0.99350086430027951</v>
      </c>
      <c r="Q339" s="8">
        <f t="shared" ref="Q339:Q402" si="99">(U3-T3)/T3</f>
        <v>-0.21796947316916088</v>
      </c>
      <c r="R339" s="8">
        <f t="shared" ref="R339:R402" si="100">(W3-V3)/V3</f>
        <v>-0.84404517008161284</v>
      </c>
      <c r="T339" s="8">
        <f t="shared" ref="T339:T402" si="101">(Z3-Y3)/Y3</f>
        <v>-0.80656999703077137</v>
      </c>
      <c r="U339" s="8">
        <f t="shared" ref="U339:U402" si="102">(AA3-Y3)/Y3</f>
        <v>-0.81155608499839227</v>
      </c>
      <c r="V339" s="8">
        <f t="shared" ref="V339:V402" si="103">(AC3-AB3)/AB3</f>
        <v>-0.65813300125890595</v>
      </c>
      <c r="W339" s="8">
        <f t="shared" ref="W339:W402" si="104">(AE3-AD3)/AD3</f>
        <v>-0.96195899103773086</v>
      </c>
      <c r="X339" s="8">
        <f t="shared" ref="X339:X402" si="105">(AG3-AF3)/AF3</f>
        <v>0.35432668467308165</v>
      </c>
      <c r="Y339" s="8">
        <f t="shared" ref="Y339:Y402" si="106">(AI3-AH3)/AH3</f>
        <v>-0.47317161011056214</v>
      </c>
      <c r="AA339" s="8">
        <f t="shared" ref="AA339:AA402" si="107">(AL3-AK3)/AK3</f>
        <v>-0.91430174613329629</v>
      </c>
      <c r="AB339" s="8">
        <f t="shared" ref="AB339:AB402" si="108">(AM3-AK3)/AK3</f>
        <v>-0.91976407879056887</v>
      </c>
      <c r="AC339" s="8">
        <f t="shared" ref="AC339:AC402" si="109">(AO3-AN3)/AN3</f>
        <v>-0.81420554337488316</v>
      </c>
      <c r="AD339" s="8">
        <f t="shared" ref="AD339:AD402" si="110">(AQ3-AP3)/AP3</f>
        <v>-0.9771824859895939</v>
      </c>
      <c r="AE339" s="8">
        <f t="shared" ref="AE339:AE402" si="111">(AS3-AR3)/AR3</f>
        <v>-5.4313847907098894E-2</v>
      </c>
      <c r="AF339" s="8">
        <f t="shared" ref="AF339:AF402" si="112">(AU3-AT3)/AT3</f>
        <v>-0.8158465519589333</v>
      </c>
      <c r="AG339" s="8"/>
      <c r="AH339">
        <v>-13.97562829374124</v>
      </c>
      <c r="AJ339">
        <v>0.9900643697897179</v>
      </c>
      <c r="AK339">
        <v>1</v>
      </c>
      <c r="AL339">
        <v>0.9900643697897179</v>
      </c>
      <c r="AM339">
        <v>1</v>
      </c>
      <c r="AN339">
        <v>0.9900643697897179</v>
      </c>
      <c r="AO339">
        <v>1</v>
      </c>
      <c r="AP339">
        <v>0.9900643697897179</v>
      </c>
      <c r="AQ339">
        <v>1</v>
      </c>
      <c r="AS339">
        <v>0.9900643697897179</v>
      </c>
      <c r="AT339">
        <v>1</v>
      </c>
      <c r="AU339">
        <v>0.9900643697897179</v>
      </c>
      <c r="AV339">
        <v>1</v>
      </c>
      <c r="AW339">
        <v>0.9900643697897179</v>
      </c>
      <c r="AX339">
        <v>1</v>
      </c>
      <c r="AY339">
        <v>0.9900643697897179</v>
      </c>
      <c r="AZ339">
        <v>1</v>
      </c>
      <c r="BB339">
        <f>IF($BB$337=0,AH339,IF($BB$337=1,AS339,IF($BB$337=2,AT339,IF($BB$337=3,AU339,IF($BB$337=4,AV339,IF($BB$337="1L",AW339,IF($BB$337="2L",AX339,IF($BB$337="3L",AY339,AZ339))))))))</f>
        <v>1</v>
      </c>
    </row>
    <row r="340" spans="1:54" x14ac:dyDescent="0.3">
      <c r="A340">
        <v>1</v>
      </c>
      <c r="B340" t="s">
        <v>70</v>
      </c>
      <c r="C340" t="s">
        <v>68</v>
      </c>
      <c r="D340" t="s">
        <v>69</v>
      </c>
      <c r="F340" s="2">
        <v>0</v>
      </c>
      <c r="G340" s="2">
        <f t="shared" ref="G340:G403" si="113">MOD(LEN(B340)-LEN(SUBSTITUTE(B340,"N","")),2)</f>
        <v>1</v>
      </c>
      <c r="H340" s="4">
        <f t="shared" ref="H340:H403" si="114">H650</f>
        <v>0</v>
      </c>
      <c r="I340" s="14">
        <f t="shared" ref="I340:I403" si="115">1-J340</f>
        <v>1</v>
      </c>
      <c r="J340">
        <f t="shared" si="94"/>
        <v>0</v>
      </c>
      <c r="K340">
        <f t="shared" ref="K340:K403" si="116">LEN(D340) - LEN(SUBSTITUTE(D340, ",", "")) + 1</f>
        <v>2</v>
      </c>
      <c r="L340">
        <f t="shared" ref="L340:L403" si="117">L650</f>
        <v>0</v>
      </c>
      <c r="M340" s="8">
        <f t="shared" si="95"/>
        <v>3.3348491620446894</v>
      </c>
      <c r="N340" s="8">
        <f t="shared" si="96"/>
        <v>3.3369249274831945</v>
      </c>
      <c r="O340" s="8">
        <f t="shared" si="97"/>
        <v>6.1743498717493592</v>
      </c>
      <c r="P340" s="8">
        <f t="shared" si="98"/>
        <v>928337</v>
      </c>
      <c r="Q340" s="8">
        <f t="shared" si="99"/>
        <v>-0.20013282179155364</v>
      </c>
      <c r="R340" s="8">
        <f t="shared" si="100"/>
        <v>3922.5082690187428</v>
      </c>
      <c r="T340" s="8">
        <f t="shared" si="101"/>
        <v>5.3398316162521082</v>
      </c>
      <c r="U340" s="8">
        <f t="shared" si="102"/>
        <v>6.9785139393131477</v>
      </c>
      <c r="V340" s="8">
        <f t="shared" si="103"/>
        <v>6.3679017771011326</v>
      </c>
      <c r="W340" s="8">
        <f t="shared" si="104"/>
        <v>10.95141432954769</v>
      </c>
      <c r="X340" s="8">
        <f t="shared" si="105"/>
        <v>0.38897830897843289</v>
      </c>
      <c r="Y340" s="8">
        <f t="shared" si="106"/>
        <v>420.97887555684468</v>
      </c>
      <c r="AA340" s="8">
        <f t="shared" si="107"/>
        <v>1.3834981515805282</v>
      </c>
      <c r="AB340" s="8">
        <f t="shared" si="108"/>
        <v>1.9608313267372059</v>
      </c>
      <c r="AC340" s="8">
        <f t="shared" si="109"/>
        <v>1.8088080644691338</v>
      </c>
      <c r="AD340" s="8">
        <f t="shared" si="110"/>
        <v>3.824501348136454</v>
      </c>
      <c r="AE340" s="8">
        <f t="shared" si="111"/>
        <v>-5.2662596545914223E-2</v>
      </c>
      <c r="AF340" s="8">
        <f t="shared" si="112"/>
        <v>247.30885447308219</v>
      </c>
      <c r="AG340" s="8"/>
      <c r="AH340">
        <v>13.97562829374124</v>
      </c>
      <c r="AJ340">
        <v>-0.9900643697897179</v>
      </c>
      <c r="AK340">
        <v>-1</v>
      </c>
      <c r="AL340">
        <v>-0.9900643697897179</v>
      </c>
      <c r="AM340">
        <v>-1</v>
      </c>
      <c r="AN340">
        <v>-0.9900643697897179</v>
      </c>
      <c r="AO340">
        <v>-1</v>
      </c>
      <c r="AP340">
        <v>-0.9900643697897179</v>
      </c>
      <c r="AQ340">
        <v>-1</v>
      </c>
      <c r="AS340">
        <v>-0.9900643697897179</v>
      </c>
      <c r="AT340">
        <v>-1</v>
      </c>
      <c r="AU340">
        <v>-0.9900643697897179</v>
      </c>
      <c r="AV340">
        <v>-1</v>
      </c>
      <c r="AW340">
        <v>-0.9900643697897179</v>
      </c>
      <c r="AX340">
        <v>-1</v>
      </c>
      <c r="AY340">
        <v>-0.9900643697897179</v>
      </c>
      <c r="AZ340">
        <v>-1</v>
      </c>
      <c r="BB340">
        <f t="shared" ref="BB340:BB403" si="118">IF($BB$337=0,AH340,IF($BB$337=1,AS340,IF($BB$337=2,AT340,IF($BB$337=3,AU340,IF($BB$337=4,AV340,IF($BB$337="1L",AW340,IF($BB$337="2L",AX340,IF($BB$337="3L",AY340,AZ340))))))))</f>
        <v>-1</v>
      </c>
    </row>
    <row r="341" spans="1:54" x14ac:dyDescent="0.3">
      <c r="A341">
        <v>1</v>
      </c>
      <c r="B341" t="s">
        <v>71</v>
      </c>
      <c r="C341" t="s">
        <v>68</v>
      </c>
      <c r="D341" t="s">
        <v>69</v>
      </c>
      <c r="F341" s="2">
        <v>0</v>
      </c>
      <c r="G341" s="2">
        <f t="shared" si="113"/>
        <v>1</v>
      </c>
      <c r="H341" s="4">
        <f t="shared" si="114"/>
        <v>0</v>
      </c>
      <c r="I341" s="14">
        <f t="shared" si="115"/>
        <v>1</v>
      </c>
      <c r="J341">
        <f t="shared" si="94"/>
        <v>0</v>
      </c>
      <c r="K341">
        <f t="shared" si="116"/>
        <v>2</v>
      </c>
      <c r="L341">
        <f t="shared" si="117"/>
        <v>0</v>
      </c>
      <c r="M341" s="8">
        <f t="shared" si="95"/>
        <v>3.3583177605602397</v>
      </c>
      <c r="N341" s="8">
        <f t="shared" si="96"/>
        <v>3.3594735952758756</v>
      </c>
      <c r="O341" s="8">
        <f t="shared" si="97"/>
        <v>6.3821379106895533</v>
      </c>
      <c r="P341" s="8">
        <f t="shared" si="98"/>
        <v>593043.25</v>
      </c>
      <c r="Q341" s="8">
        <f t="shared" si="99"/>
        <v>-0.19815324760889483</v>
      </c>
      <c r="R341" s="8">
        <f t="shared" si="100"/>
        <v>2564.3478576615835</v>
      </c>
      <c r="T341" s="8">
        <f t="shared" si="101"/>
        <v>5.563741700931331</v>
      </c>
      <c r="U341" s="8">
        <f t="shared" si="102"/>
        <v>6.3738196354061083</v>
      </c>
      <c r="V341" s="8">
        <f t="shared" si="103"/>
        <v>7.9069127615456472</v>
      </c>
      <c r="W341" s="8">
        <f t="shared" si="104"/>
        <v>10.344737093887572</v>
      </c>
      <c r="X341" s="8">
        <f t="shared" si="105"/>
        <v>0.34242053912209464</v>
      </c>
      <c r="Y341" s="8">
        <f t="shared" si="106"/>
        <v>487.88057398286503</v>
      </c>
      <c r="AA341" s="8">
        <f t="shared" si="107"/>
        <v>1.4797404864562267</v>
      </c>
      <c r="AB341" s="8">
        <f t="shared" si="108"/>
        <v>1.5632358512678011</v>
      </c>
      <c r="AC341" s="8">
        <f t="shared" si="109"/>
        <v>2.1636059094810318</v>
      </c>
      <c r="AD341" s="8">
        <f t="shared" si="110"/>
        <v>3.5688433119730285</v>
      </c>
      <c r="AE341" s="8">
        <f t="shared" si="111"/>
        <v>-0.12618632909691518</v>
      </c>
      <c r="AF341" s="8">
        <f t="shared" si="112"/>
        <v>288.66100701161872</v>
      </c>
      <c r="AG341" s="8"/>
      <c r="AH341">
        <v>13.97562829374124</v>
      </c>
      <c r="AJ341">
        <v>-0.9900643697897179</v>
      </c>
      <c r="AK341">
        <v>-1</v>
      </c>
      <c r="AL341">
        <v>-0.9900643697897179</v>
      </c>
      <c r="AM341">
        <v>-1</v>
      </c>
      <c r="AN341">
        <v>-0.9900643697897179</v>
      </c>
      <c r="AO341">
        <v>-1</v>
      </c>
      <c r="AP341">
        <v>-0.9900643697897179</v>
      </c>
      <c r="AQ341">
        <v>-1</v>
      </c>
      <c r="AS341">
        <v>-0.9900643697897179</v>
      </c>
      <c r="AT341">
        <v>-1</v>
      </c>
      <c r="AU341">
        <v>-0.9900643697897179</v>
      </c>
      <c r="AV341">
        <v>-1</v>
      </c>
      <c r="AW341">
        <v>-0.9900643697897179</v>
      </c>
      <c r="AX341">
        <v>-1</v>
      </c>
      <c r="AY341">
        <v>-0.9900643697897179</v>
      </c>
      <c r="AZ341">
        <v>-1</v>
      </c>
      <c r="BB341">
        <f t="shared" si="118"/>
        <v>-1</v>
      </c>
    </row>
    <row r="342" spans="1:54" x14ac:dyDescent="0.3">
      <c r="A342">
        <v>1</v>
      </c>
      <c r="B342" t="s">
        <v>72</v>
      </c>
      <c r="C342" t="s">
        <v>68</v>
      </c>
      <c r="D342" t="s">
        <v>69</v>
      </c>
      <c r="F342" s="2">
        <v>0</v>
      </c>
      <c r="G342" s="2">
        <f t="shared" si="113"/>
        <v>0</v>
      </c>
      <c r="H342" s="4">
        <f t="shared" si="114"/>
        <v>1</v>
      </c>
      <c r="I342" s="14">
        <f t="shared" si="115"/>
        <v>0</v>
      </c>
      <c r="J342">
        <f t="shared" si="94"/>
        <v>1</v>
      </c>
      <c r="K342">
        <f t="shared" si="116"/>
        <v>2</v>
      </c>
      <c r="L342">
        <f t="shared" si="117"/>
        <v>2</v>
      </c>
      <c r="M342" s="8">
        <f t="shared" si="95"/>
        <v>-0.90986714370321076</v>
      </c>
      <c r="N342" s="8">
        <f t="shared" si="96"/>
        <v>-0.90984266298208316</v>
      </c>
      <c r="O342" s="8">
        <f t="shared" si="97"/>
        <v>-0.85206897290429262</v>
      </c>
      <c r="P342" s="8">
        <f t="shared" si="98"/>
        <v>-0.99372004673483871</v>
      </c>
      <c r="Q342" s="8">
        <f t="shared" si="99"/>
        <v>-0.21804144485869578</v>
      </c>
      <c r="R342" s="8">
        <f t="shared" si="100"/>
        <v>-0.84001405460422918</v>
      </c>
      <c r="T342" s="8">
        <f t="shared" si="101"/>
        <v>-0.79930738522538647</v>
      </c>
      <c r="U342" s="8">
        <f t="shared" si="102"/>
        <v>-0.80427410717824432</v>
      </c>
      <c r="V342" s="8">
        <f t="shared" si="103"/>
        <v>-0.66429846504307821</v>
      </c>
      <c r="W342" s="8">
        <f t="shared" si="104"/>
        <v>-0.958754024134848</v>
      </c>
      <c r="X342" s="8">
        <f t="shared" si="105"/>
        <v>0.33591072469918565</v>
      </c>
      <c r="Y342" s="8">
        <f t="shared" si="106"/>
        <v>-0.47060333664994541</v>
      </c>
      <c r="AA342" s="8">
        <f t="shared" si="107"/>
        <v>-0.91405258590239702</v>
      </c>
      <c r="AB342" s="8">
        <f t="shared" si="108"/>
        <v>-0.91815870577803049</v>
      </c>
      <c r="AC342" s="8">
        <f t="shared" si="109"/>
        <v>-0.8357172834327441</v>
      </c>
      <c r="AD342" s="8">
        <f t="shared" si="110"/>
        <v>-0.97652101819605441</v>
      </c>
      <c r="AE342" s="8">
        <f t="shared" si="111"/>
        <v>-0.11080741027003063</v>
      </c>
      <c r="AF342" s="8">
        <f t="shared" si="112"/>
        <v>-0.81325632296375971</v>
      </c>
      <c r="AG342" s="8"/>
      <c r="AH342">
        <v>-13.97562829374124</v>
      </c>
      <c r="AJ342">
        <v>0.9900643697897179</v>
      </c>
      <c r="AK342">
        <v>1</v>
      </c>
      <c r="AL342">
        <v>0.9900643697897179</v>
      </c>
      <c r="AM342">
        <v>1</v>
      </c>
      <c r="AN342">
        <v>0.9900643697897179</v>
      </c>
      <c r="AO342">
        <v>1</v>
      </c>
      <c r="AP342">
        <v>0.9900643697897179</v>
      </c>
      <c r="AQ342">
        <v>1</v>
      </c>
      <c r="AS342">
        <v>0.9900643697897179</v>
      </c>
      <c r="AT342">
        <v>1</v>
      </c>
      <c r="AU342">
        <v>0.9900643697897179</v>
      </c>
      <c r="AV342">
        <v>1</v>
      </c>
      <c r="AW342">
        <v>0.9900643697897179</v>
      </c>
      <c r="AX342">
        <v>1</v>
      </c>
      <c r="AY342">
        <v>0.9900643697897179</v>
      </c>
      <c r="AZ342">
        <v>1</v>
      </c>
      <c r="BB342">
        <f t="shared" si="118"/>
        <v>1</v>
      </c>
    </row>
    <row r="343" spans="1:54" x14ac:dyDescent="0.3">
      <c r="A343">
        <v>1</v>
      </c>
      <c r="B343" t="s">
        <v>73</v>
      </c>
      <c r="C343" t="s">
        <v>74</v>
      </c>
      <c r="D343" t="s">
        <v>69</v>
      </c>
      <c r="F343" s="2">
        <v>0</v>
      </c>
      <c r="G343" s="2">
        <f t="shared" si="113"/>
        <v>0</v>
      </c>
      <c r="H343" s="4">
        <f t="shared" si="114"/>
        <v>0</v>
      </c>
      <c r="I343" s="14">
        <f t="shared" si="115"/>
        <v>0</v>
      </c>
      <c r="J343">
        <f t="shared" si="94"/>
        <v>1</v>
      </c>
      <c r="K343">
        <f t="shared" si="116"/>
        <v>2</v>
      </c>
      <c r="L343">
        <f t="shared" si="117"/>
        <v>0</v>
      </c>
      <c r="M343" s="8">
        <f t="shared" si="95"/>
        <v>-0.91562666106676727</v>
      </c>
      <c r="N343" s="8">
        <f t="shared" si="96"/>
        <v>-0.91560830648177027</v>
      </c>
      <c r="O343" s="8">
        <f t="shared" si="97"/>
        <v>-0.86074921159655504</v>
      </c>
      <c r="P343" s="8">
        <f t="shared" si="98"/>
        <v>-0.99350086430027951</v>
      </c>
      <c r="Q343" s="8">
        <f t="shared" si="99"/>
        <v>-0.21796947316916088</v>
      </c>
      <c r="R343" s="8">
        <f t="shared" si="100"/>
        <v>-0.84404517008161284</v>
      </c>
      <c r="T343" s="8">
        <f t="shared" si="101"/>
        <v>-0.86808160973527404</v>
      </c>
      <c r="U343" s="8">
        <f t="shared" si="102"/>
        <v>-0.88185459193222104</v>
      </c>
      <c r="V343" s="8">
        <f t="shared" si="103"/>
        <v>-0.78621356506801321</v>
      </c>
      <c r="W343" s="8">
        <f t="shared" si="104"/>
        <v>-0.95747581778735669</v>
      </c>
      <c r="X343" s="8">
        <f t="shared" si="105"/>
        <v>0.34209127704316267</v>
      </c>
      <c r="Y343" s="8">
        <f t="shared" si="106"/>
        <v>-0.46948032297424364</v>
      </c>
      <c r="AA343" s="8">
        <f t="shared" si="107"/>
        <v>-0.94097681229553576</v>
      </c>
      <c r="AB343" s="8">
        <f t="shared" si="108"/>
        <v>-0.94791255513666572</v>
      </c>
      <c r="AC343" s="8">
        <f t="shared" si="109"/>
        <v>-0.89050596418647554</v>
      </c>
      <c r="AD343" s="8">
        <f t="shared" si="110"/>
        <v>-0.97437170096182468</v>
      </c>
      <c r="AE343" s="8">
        <f t="shared" si="111"/>
        <v>-6.9279281957500771E-2</v>
      </c>
      <c r="AF343" s="8">
        <f t="shared" si="112"/>
        <v>-0.81578351445101538</v>
      </c>
      <c r="AG343" s="8"/>
      <c r="AH343">
        <v>-13.97562829374124</v>
      </c>
      <c r="AJ343">
        <v>0.9900643697897179</v>
      </c>
      <c r="AK343">
        <v>1</v>
      </c>
      <c r="AL343">
        <v>0.9900643697897179</v>
      </c>
      <c r="AM343">
        <v>1</v>
      </c>
      <c r="AN343">
        <v>0.9900643697897179</v>
      </c>
      <c r="AO343">
        <v>1</v>
      </c>
      <c r="AP343">
        <v>0.9900643697897179</v>
      </c>
      <c r="AQ343">
        <v>1</v>
      </c>
      <c r="AS343">
        <v>0.9900643697897179</v>
      </c>
      <c r="AT343">
        <v>1</v>
      </c>
      <c r="AU343">
        <v>0.9900643697897179</v>
      </c>
      <c r="AV343">
        <v>1</v>
      </c>
      <c r="AW343">
        <v>0.9900643697897179</v>
      </c>
      <c r="AX343">
        <v>1</v>
      </c>
      <c r="AY343">
        <v>0.9900643697897179</v>
      </c>
      <c r="AZ343">
        <v>1</v>
      </c>
      <c r="BB343">
        <f t="shared" si="118"/>
        <v>1</v>
      </c>
    </row>
    <row r="344" spans="1:54" x14ac:dyDescent="0.3">
      <c r="A344">
        <v>1</v>
      </c>
      <c r="B344" t="s">
        <v>75</v>
      </c>
      <c r="C344" t="s">
        <v>74</v>
      </c>
      <c r="D344" t="s">
        <v>69</v>
      </c>
      <c r="F344" s="2">
        <v>0</v>
      </c>
      <c r="G344" s="2">
        <f t="shared" si="113"/>
        <v>1</v>
      </c>
      <c r="H344" s="4">
        <f t="shared" si="114"/>
        <v>1</v>
      </c>
      <c r="I344" s="14">
        <f t="shared" si="115"/>
        <v>1</v>
      </c>
      <c r="J344">
        <f t="shared" si="94"/>
        <v>0</v>
      </c>
      <c r="K344">
        <f t="shared" si="116"/>
        <v>2</v>
      </c>
      <c r="L344">
        <f t="shared" si="117"/>
        <v>2</v>
      </c>
      <c r="M344" s="8">
        <f t="shared" si="95"/>
        <v>3.3348491620446894</v>
      </c>
      <c r="N344" s="8">
        <f t="shared" si="96"/>
        <v>3.3369249274831945</v>
      </c>
      <c r="O344" s="8">
        <f t="shared" si="97"/>
        <v>6.1743498717493592</v>
      </c>
      <c r="P344" s="8">
        <f t="shared" si="98"/>
        <v>928337</v>
      </c>
      <c r="Q344" s="8">
        <f t="shared" si="99"/>
        <v>-0.20013282179155364</v>
      </c>
      <c r="R344" s="8">
        <f t="shared" si="100"/>
        <v>3922.5082690187428</v>
      </c>
      <c r="T344" s="8">
        <f t="shared" si="101"/>
        <v>3.617490035901469</v>
      </c>
      <c r="U344" s="8">
        <f t="shared" si="102"/>
        <v>3.4220389662801622</v>
      </c>
      <c r="V344" s="8">
        <f t="shared" si="103"/>
        <v>3.6208878328653897</v>
      </c>
      <c r="W344" s="8">
        <f t="shared" si="104"/>
        <v>10.498389032181827</v>
      </c>
      <c r="X344" s="8">
        <f t="shared" si="105"/>
        <v>0.26436262208404482</v>
      </c>
      <c r="Y344" s="8">
        <f t="shared" si="106"/>
        <v>439.51230738077533</v>
      </c>
      <c r="AA344" s="8">
        <f t="shared" si="107"/>
        <v>0.73225929721625949</v>
      </c>
      <c r="AB344" s="8">
        <f t="shared" si="108"/>
        <v>0.46985201323820536</v>
      </c>
      <c r="AC344" s="8">
        <f t="shared" si="109"/>
        <v>0.80961809776929816</v>
      </c>
      <c r="AD344" s="8">
        <f t="shared" si="110"/>
        <v>3.5158309205988201</v>
      </c>
      <c r="AE344" s="8">
        <f t="shared" si="111"/>
        <v>-0.15664811356350986</v>
      </c>
      <c r="AF344" s="8">
        <f t="shared" si="112"/>
        <v>258.38602157878961</v>
      </c>
      <c r="AG344" s="8"/>
      <c r="AH344">
        <v>13.97562829374124</v>
      </c>
      <c r="AJ344">
        <v>-0.9900643697897179</v>
      </c>
      <c r="AK344">
        <v>-1</v>
      </c>
      <c r="AL344">
        <v>-0.9900643697897179</v>
      </c>
      <c r="AM344">
        <v>-1</v>
      </c>
      <c r="AN344">
        <v>-0.9900643697897179</v>
      </c>
      <c r="AO344">
        <v>-1</v>
      </c>
      <c r="AP344">
        <v>-0.9900643697897179</v>
      </c>
      <c r="AQ344">
        <v>-1</v>
      </c>
      <c r="AS344">
        <v>-0.9900643697897179</v>
      </c>
      <c r="AT344">
        <v>-1</v>
      </c>
      <c r="AU344">
        <v>-0.9900643697897179</v>
      </c>
      <c r="AV344">
        <v>-1</v>
      </c>
      <c r="AW344">
        <v>-0.9900643697897179</v>
      </c>
      <c r="AX344">
        <v>-1</v>
      </c>
      <c r="AY344">
        <v>-0.9900643697897179</v>
      </c>
      <c r="AZ344">
        <v>-1</v>
      </c>
      <c r="BB344">
        <f t="shared" si="118"/>
        <v>-1</v>
      </c>
    </row>
    <row r="345" spans="1:54" x14ac:dyDescent="0.3">
      <c r="A345">
        <v>1</v>
      </c>
      <c r="B345" t="s">
        <v>76</v>
      </c>
      <c r="C345" t="s">
        <v>74</v>
      </c>
      <c r="D345" t="s">
        <v>69</v>
      </c>
      <c r="F345" s="2">
        <v>0</v>
      </c>
      <c r="G345" s="2">
        <f t="shared" si="113"/>
        <v>1</v>
      </c>
      <c r="H345" s="4">
        <f t="shared" si="114"/>
        <v>1</v>
      </c>
      <c r="I345" s="14">
        <f t="shared" si="115"/>
        <v>1</v>
      </c>
      <c r="J345">
        <f t="shared" si="94"/>
        <v>0</v>
      </c>
      <c r="K345">
        <f t="shared" si="116"/>
        <v>2</v>
      </c>
      <c r="L345">
        <f t="shared" si="117"/>
        <v>2</v>
      </c>
      <c r="M345" s="8">
        <f t="shared" si="95"/>
        <v>3.3583177605602397</v>
      </c>
      <c r="N345" s="8">
        <f t="shared" si="96"/>
        <v>3.3594735952758756</v>
      </c>
      <c r="O345" s="8">
        <f t="shared" si="97"/>
        <v>6.3821379106895533</v>
      </c>
      <c r="P345" s="8">
        <f t="shared" si="98"/>
        <v>593043.25</v>
      </c>
      <c r="Q345" s="8">
        <f t="shared" si="99"/>
        <v>-0.19815324760889483</v>
      </c>
      <c r="R345" s="8">
        <f t="shared" si="100"/>
        <v>2564.3478576615835</v>
      </c>
      <c r="T345" s="8">
        <f t="shared" si="101"/>
        <v>3.1101726035888029</v>
      </c>
      <c r="U345" s="8">
        <f t="shared" si="102"/>
        <v>2.7985270231023938</v>
      </c>
      <c r="V345" s="8">
        <f t="shared" si="103"/>
        <v>3.3372141481917592</v>
      </c>
      <c r="W345" s="8">
        <f t="shared" si="104"/>
        <v>12.111471734544173</v>
      </c>
      <c r="X345" s="8">
        <f t="shared" si="105"/>
        <v>0.21317248122815555</v>
      </c>
      <c r="Y345" s="8">
        <f t="shared" si="106"/>
        <v>416.58452065053422</v>
      </c>
      <c r="AA345" s="8">
        <f t="shared" si="107"/>
        <v>0.53393521456838156</v>
      </c>
      <c r="AB345" s="8">
        <f t="shared" si="108"/>
        <v>0.29716860895091662</v>
      </c>
      <c r="AC345" s="8">
        <f t="shared" si="109"/>
        <v>0.8017783396844298</v>
      </c>
      <c r="AD345" s="8">
        <f t="shared" si="110"/>
        <v>4.0504705348739085</v>
      </c>
      <c r="AE345" s="8">
        <f t="shared" si="111"/>
        <v>-0.20786652311985993</v>
      </c>
      <c r="AF345" s="8">
        <f t="shared" si="112"/>
        <v>245.95124987098202</v>
      </c>
      <c r="AG345" s="8"/>
      <c r="AH345">
        <v>13.97562829374124</v>
      </c>
      <c r="AJ345">
        <v>-0.9900643697897179</v>
      </c>
      <c r="AK345">
        <v>-1</v>
      </c>
      <c r="AL345">
        <v>-0.9900643697897179</v>
      </c>
      <c r="AM345">
        <v>-1</v>
      </c>
      <c r="AN345">
        <v>-0.9900643697897179</v>
      </c>
      <c r="AO345">
        <v>-1</v>
      </c>
      <c r="AP345">
        <v>-0.9900643697897179</v>
      </c>
      <c r="AQ345">
        <v>-1</v>
      </c>
      <c r="AS345">
        <v>-0.9900643697897179</v>
      </c>
      <c r="AT345">
        <v>-1</v>
      </c>
      <c r="AU345">
        <v>-0.9900643697897179</v>
      </c>
      <c r="AV345">
        <v>-1</v>
      </c>
      <c r="AW345">
        <v>-0.9900643697897179</v>
      </c>
      <c r="AX345">
        <v>-1</v>
      </c>
      <c r="AY345">
        <v>-0.9900643697897179</v>
      </c>
      <c r="AZ345">
        <v>-1</v>
      </c>
      <c r="BB345">
        <f t="shared" si="118"/>
        <v>-1</v>
      </c>
    </row>
    <row r="346" spans="1:54" x14ac:dyDescent="0.3">
      <c r="A346">
        <v>1</v>
      </c>
      <c r="B346" t="s">
        <v>77</v>
      </c>
      <c r="C346" t="s">
        <v>74</v>
      </c>
      <c r="D346" t="s">
        <v>69</v>
      </c>
      <c r="F346" s="2">
        <v>0</v>
      </c>
      <c r="G346" s="2">
        <f t="shared" si="113"/>
        <v>0</v>
      </c>
      <c r="H346" s="4">
        <f t="shared" si="114"/>
        <v>0</v>
      </c>
      <c r="I346" s="14">
        <f t="shared" si="115"/>
        <v>0</v>
      </c>
      <c r="J346">
        <f t="shared" si="94"/>
        <v>1</v>
      </c>
      <c r="K346">
        <f t="shared" si="116"/>
        <v>2</v>
      </c>
      <c r="L346">
        <f t="shared" si="117"/>
        <v>0</v>
      </c>
      <c r="M346" s="8">
        <f t="shared" si="95"/>
        <v>-0.90986714370321076</v>
      </c>
      <c r="N346" s="8">
        <f t="shared" si="96"/>
        <v>-0.90984266298208316</v>
      </c>
      <c r="O346" s="8">
        <f t="shared" si="97"/>
        <v>-0.85206897290429262</v>
      </c>
      <c r="P346" s="8">
        <f t="shared" si="98"/>
        <v>-0.99372004673483871</v>
      </c>
      <c r="Q346" s="8">
        <f t="shared" si="99"/>
        <v>-0.21804144485869578</v>
      </c>
      <c r="R346" s="8">
        <f t="shared" si="100"/>
        <v>-0.84001405460422918</v>
      </c>
      <c r="T346" s="8">
        <f t="shared" si="101"/>
        <v>-0.82305347145205598</v>
      </c>
      <c r="U346" s="8">
        <f t="shared" si="102"/>
        <v>-0.82702333706471642</v>
      </c>
      <c r="V346" s="8">
        <f t="shared" si="103"/>
        <v>-0.72573658881696057</v>
      </c>
      <c r="W346" s="8">
        <f t="shared" si="104"/>
        <v>-0.95689545000882092</v>
      </c>
      <c r="X346" s="8">
        <f t="shared" si="105"/>
        <v>0.35566109588066092</v>
      </c>
      <c r="Y346" s="8">
        <f t="shared" si="106"/>
        <v>-0.46204803878481726</v>
      </c>
      <c r="AA346" s="8">
        <f t="shared" si="107"/>
        <v>-0.92507500979494783</v>
      </c>
      <c r="AB346" s="8">
        <f t="shared" si="108"/>
        <v>-0.9290163706913328</v>
      </c>
      <c r="AC346" s="8">
        <f t="shared" si="109"/>
        <v>-0.85674730529871046</v>
      </c>
      <c r="AD346" s="8">
        <f t="shared" si="110"/>
        <v>-0.97596890931919433</v>
      </c>
      <c r="AE346" s="8">
        <f t="shared" si="111"/>
        <v>-8.4861151075011257E-2</v>
      </c>
      <c r="AF346" s="8">
        <f t="shared" si="112"/>
        <v>-0.81091384348271778</v>
      </c>
      <c r="AG346" s="8"/>
      <c r="AH346">
        <v>-13.97562829374124</v>
      </c>
      <c r="AJ346">
        <v>0.9900643697897179</v>
      </c>
      <c r="AK346">
        <v>1</v>
      </c>
      <c r="AL346">
        <v>0.9900643697897179</v>
      </c>
      <c r="AM346">
        <v>1</v>
      </c>
      <c r="AN346">
        <v>0.9900643697897179</v>
      </c>
      <c r="AO346">
        <v>1</v>
      </c>
      <c r="AP346">
        <v>0.9900643697897179</v>
      </c>
      <c r="AQ346">
        <v>1</v>
      </c>
      <c r="AS346">
        <v>0.9900643697897179</v>
      </c>
      <c r="AT346">
        <v>1</v>
      </c>
      <c r="AU346">
        <v>0.9900643697897179</v>
      </c>
      <c r="AV346">
        <v>1</v>
      </c>
      <c r="AW346">
        <v>0.9900643697897179</v>
      </c>
      <c r="AX346">
        <v>1</v>
      </c>
      <c r="AY346">
        <v>0.9900643697897179</v>
      </c>
      <c r="AZ346">
        <v>1</v>
      </c>
      <c r="BB346">
        <f t="shared" si="118"/>
        <v>1</v>
      </c>
    </row>
    <row r="347" spans="1:54" x14ac:dyDescent="0.3">
      <c r="A347">
        <v>1</v>
      </c>
      <c r="B347" t="s">
        <v>78</v>
      </c>
      <c r="C347" t="s">
        <v>74</v>
      </c>
      <c r="D347" t="s">
        <v>69</v>
      </c>
      <c r="F347" s="2">
        <v>0</v>
      </c>
      <c r="G347" s="2">
        <f t="shared" si="113"/>
        <v>0</v>
      </c>
      <c r="H347" s="4">
        <f t="shared" si="114"/>
        <v>0</v>
      </c>
      <c r="I347" s="14">
        <f t="shared" si="115"/>
        <v>0</v>
      </c>
      <c r="J347">
        <f t="shared" si="94"/>
        <v>1</v>
      </c>
      <c r="K347">
        <f t="shared" si="116"/>
        <v>2</v>
      </c>
      <c r="L347">
        <f t="shared" si="117"/>
        <v>0</v>
      </c>
      <c r="M347" s="8">
        <f t="shared" si="95"/>
        <v>-0.91562666106676727</v>
      </c>
      <c r="N347" s="8">
        <f t="shared" si="96"/>
        <v>-0.91560830648177027</v>
      </c>
      <c r="O347" s="8">
        <f t="shared" si="97"/>
        <v>-0.86074921159655504</v>
      </c>
      <c r="P347" s="8">
        <f t="shared" si="98"/>
        <v>-0.99350086430027951</v>
      </c>
      <c r="Q347" s="8">
        <f t="shared" si="99"/>
        <v>-0.21796947316916088</v>
      </c>
      <c r="R347" s="8">
        <f t="shared" si="100"/>
        <v>-0.84404517008161284</v>
      </c>
      <c r="T347" s="8">
        <f t="shared" si="101"/>
        <v>-0.81618548652671241</v>
      </c>
      <c r="U347" s="8">
        <f t="shared" si="102"/>
        <v>-0.82637977023747977</v>
      </c>
      <c r="V347" s="8">
        <f t="shared" si="103"/>
        <v>-0.77891013490389416</v>
      </c>
      <c r="W347" s="8">
        <f t="shared" si="104"/>
        <v>-0.95264739343019089</v>
      </c>
      <c r="X347" s="8">
        <f t="shared" si="105"/>
        <v>0.34430286306039498</v>
      </c>
      <c r="Y347" s="8">
        <f t="shared" si="106"/>
        <v>-0.4810801567839661</v>
      </c>
      <c r="AA347" s="8">
        <f t="shared" si="107"/>
        <v>-0.91286009039924054</v>
      </c>
      <c r="AB347" s="8">
        <f t="shared" si="108"/>
        <v>-0.92282316768284989</v>
      </c>
      <c r="AC347" s="8">
        <f t="shared" si="109"/>
        <v>-0.88477753557904704</v>
      </c>
      <c r="AD347" s="8">
        <f t="shared" si="110"/>
        <v>-0.97175373617771255</v>
      </c>
      <c r="AE347" s="8">
        <f t="shared" si="111"/>
        <v>-6.6512896002718563E-2</v>
      </c>
      <c r="AF347" s="8">
        <f t="shared" si="112"/>
        <v>-0.81890250729958358</v>
      </c>
      <c r="AG347" s="8"/>
      <c r="AH347">
        <v>-13.97562829374124</v>
      </c>
      <c r="AJ347">
        <v>0.9900643697897179</v>
      </c>
      <c r="AK347">
        <v>1</v>
      </c>
      <c r="AL347">
        <v>0.9900643697897179</v>
      </c>
      <c r="AM347">
        <v>1</v>
      </c>
      <c r="AN347">
        <v>0.9900643697897179</v>
      </c>
      <c r="AO347">
        <v>1</v>
      </c>
      <c r="AP347">
        <v>0.9900643697897179</v>
      </c>
      <c r="AQ347">
        <v>1</v>
      </c>
      <c r="AS347">
        <v>0.9900643697897179</v>
      </c>
      <c r="AT347">
        <v>1</v>
      </c>
      <c r="AU347">
        <v>0.9900643697897179</v>
      </c>
      <c r="AV347">
        <v>1</v>
      </c>
      <c r="AW347">
        <v>0.9900643697897179</v>
      </c>
      <c r="AX347">
        <v>1</v>
      </c>
      <c r="AY347">
        <v>0.9900643697897179</v>
      </c>
      <c r="AZ347">
        <v>1</v>
      </c>
      <c r="BB347">
        <f t="shared" si="118"/>
        <v>1</v>
      </c>
    </row>
    <row r="348" spans="1:54" x14ac:dyDescent="0.3">
      <c r="A348">
        <v>1</v>
      </c>
      <c r="B348" t="s">
        <v>79</v>
      </c>
      <c r="C348" t="s">
        <v>74</v>
      </c>
      <c r="D348" t="s">
        <v>69</v>
      </c>
      <c r="F348" s="2">
        <v>0</v>
      </c>
      <c r="G348" s="2">
        <f t="shared" si="113"/>
        <v>1</v>
      </c>
      <c r="H348" s="4">
        <f t="shared" si="114"/>
        <v>1</v>
      </c>
      <c r="I348" s="14">
        <f t="shared" si="115"/>
        <v>1</v>
      </c>
      <c r="J348">
        <f t="shared" si="94"/>
        <v>0</v>
      </c>
      <c r="K348">
        <f t="shared" si="116"/>
        <v>2</v>
      </c>
      <c r="L348">
        <f t="shared" si="117"/>
        <v>2</v>
      </c>
      <c r="M348" s="8">
        <f t="shared" si="95"/>
        <v>3.3348491620446894</v>
      </c>
      <c r="N348" s="8">
        <f t="shared" si="96"/>
        <v>3.3369249274831945</v>
      </c>
      <c r="O348" s="8">
        <f t="shared" si="97"/>
        <v>6.1743498717493592</v>
      </c>
      <c r="P348" s="8">
        <f t="shared" si="98"/>
        <v>928337</v>
      </c>
      <c r="Q348" s="8">
        <f t="shared" si="99"/>
        <v>-0.20013282179155364</v>
      </c>
      <c r="R348" s="8">
        <f t="shared" si="100"/>
        <v>3922.5082690187428</v>
      </c>
      <c r="T348" s="8">
        <f t="shared" si="101"/>
        <v>3.8105736108842434</v>
      </c>
      <c r="U348" s="8">
        <f t="shared" si="102"/>
        <v>3.5773049735273115</v>
      </c>
      <c r="V348" s="8">
        <f t="shared" si="103"/>
        <v>4.1516938282907665</v>
      </c>
      <c r="W348" s="8">
        <f t="shared" si="104"/>
        <v>9.2889151554590903</v>
      </c>
      <c r="X348" s="8">
        <f t="shared" si="105"/>
        <v>0.39253143010525254</v>
      </c>
      <c r="Y348" s="8">
        <f t="shared" si="106"/>
        <v>638.09082200318835</v>
      </c>
      <c r="AA348" s="8">
        <f t="shared" si="107"/>
        <v>0.86638730655795526</v>
      </c>
      <c r="AB348" s="8">
        <f t="shared" si="108"/>
        <v>0.62619653404020192</v>
      </c>
      <c r="AC348" s="8">
        <f t="shared" si="109"/>
        <v>0.92410626661186313</v>
      </c>
      <c r="AD348" s="8">
        <f t="shared" si="110"/>
        <v>3.2705292302536839</v>
      </c>
      <c r="AE348" s="8">
        <f t="shared" si="111"/>
        <v>-5.4150157075756886E-3</v>
      </c>
      <c r="AF348" s="8">
        <f t="shared" si="112"/>
        <v>368.3436581446212</v>
      </c>
      <c r="AG348" s="8"/>
      <c r="AH348">
        <v>13.97562829374124</v>
      </c>
      <c r="AJ348">
        <v>-0.9900643697897179</v>
      </c>
      <c r="AK348">
        <v>-1</v>
      </c>
      <c r="AL348">
        <v>-0.9900643697897179</v>
      </c>
      <c r="AM348">
        <v>-1</v>
      </c>
      <c r="AN348">
        <v>-0.9900643697897179</v>
      </c>
      <c r="AO348">
        <v>-1</v>
      </c>
      <c r="AP348">
        <v>-0.9900643697897179</v>
      </c>
      <c r="AQ348">
        <v>-1</v>
      </c>
      <c r="AS348">
        <v>-0.9900643697897179</v>
      </c>
      <c r="AT348">
        <v>-1</v>
      </c>
      <c r="AU348">
        <v>-0.9900643697897179</v>
      </c>
      <c r="AV348">
        <v>-1</v>
      </c>
      <c r="AW348">
        <v>-0.9900643697897179</v>
      </c>
      <c r="AX348">
        <v>-1</v>
      </c>
      <c r="AY348">
        <v>-0.9900643697897179</v>
      </c>
      <c r="AZ348">
        <v>-1</v>
      </c>
      <c r="BB348">
        <f t="shared" si="118"/>
        <v>-1</v>
      </c>
    </row>
    <row r="349" spans="1:54" x14ac:dyDescent="0.3">
      <c r="A349">
        <v>1</v>
      </c>
      <c r="B349" t="s">
        <v>80</v>
      </c>
      <c r="C349" t="s">
        <v>74</v>
      </c>
      <c r="D349" t="s">
        <v>69</v>
      </c>
      <c r="F349" s="2">
        <v>0</v>
      </c>
      <c r="G349" s="2">
        <f t="shared" si="113"/>
        <v>1</v>
      </c>
      <c r="H349" s="4">
        <f t="shared" si="114"/>
        <v>1</v>
      </c>
      <c r="I349" s="14">
        <f t="shared" si="115"/>
        <v>1</v>
      </c>
      <c r="J349">
        <f t="shared" si="94"/>
        <v>0</v>
      </c>
      <c r="K349">
        <f t="shared" si="116"/>
        <v>2</v>
      </c>
      <c r="L349">
        <f t="shared" si="117"/>
        <v>2</v>
      </c>
      <c r="M349" s="8">
        <f t="shared" si="95"/>
        <v>3.3583177605602397</v>
      </c>
      <c r="N349" s="8">
        <f t="shared" si="96"/>
        <v>3.3594735952758756</v>
      </c>
      <c r="O349" s="8">
        <f t="shared" si="97"/>
        <v>6.3821379106895533</v>
      </c>
      <c r="P349" s="8">
        <f t="shared" si="98"/>
        <v>593043.25</v>
      </c>
      <c r="Q349" s="8">
        <f t="shared" si="99"/>
        <v>-0.19815324760889483</v>
      </c>
      <c r="R349" s="8">
        <f t="shared" si="100"/>
        <v>2564.3478576615835</v>
      </c>
      <c r="T349" s="8">
        <f t="shared" si="101"/>
        <v>3.7774139476459823</v>
      </c>
      <c r="U349" s="8">
        <f t="shared" si="102"/>
        <v>3.6318041817853675</v>
      </c>
      <c r="V349" s="8">
        <f t="shared" si="103"/>
        <v>4.0144473166430892</v>
      </c>
      <c r="W349" s="8">
        <f t="shared" si="104"/>
        <v>9.4923935795470165</v>
      </c>
      <c r="X349" s="8">
        <f t="shared" si="105"/>
        <v>0.38771490196092345</v>
      </c>
      <c r="Y349" s="8">
        <f t="shared" si="106"/>
        <v>582.83309632400824</v>
      </c>
      <c r="AA349" s="8">
        <f t="shared" si="107"/>
        <v>0.88568840786654479</v>
      </c>
      <c r="AB349" s="8">
        <f t="shared" si="108"/>
        <v>0.69926991554559159</v>
      </c>
      <c r="AC349" s="8">
        <f t="shared" si="109"/>
        <v>1.0811014653761872</v>
      </c>
      <c r="AD349" s="8">
        <f t="shared" si="110"/>
        <v>3.3800280591588949</v>
      </c>
      <c r="AE349" s="8">
        <f t="shared" si="111"/>
        <v>-3.1422996711297266E-2</v>
      </c>
      <c r="AF349" s="8">
        <f t="shared" si="112"/>
        <v>337.94189202142388</v>
      </c>
      <c r="AG349" s="8"/>
      <c r="AH349">
        <v>13.97562829374124</v>
      </c>
      <c r="AJ349">
        <v>-0.9900643697897179</v>
      </c>
      <c r="AK349">
        <v>-1</v>
      </c>
      <c r="AL349">
        <v>-0.9900643697897179</v>
      </c>
      <c r="AM349">
        <v>-1</v>
      </c>
      <c r="AN349">
        <v>-0.9900643697897179</v>
      </c>
      <c r="AO349">
        <v>-1</v>
      </c>
      <c r="AP349">
        <v>-0.9900643697897179</v>
      </c>
      <c r="AQ349">
        <v>-1</v>
      </c>
      <c r="AS349">
        <v>-0.9900643697897179</v>
      </c>
      <c r="AT349">
        <v>-1</v>
      </c>
      <c r="AU349">
        <v>-0.9900643697897179</v>
      </c>
      <c r="AV349">
        <v>-1</v>
      </c>
      <c r="AW349">
        <v>-0.9900643697897179</v>
      </c>
      <c r="AX349">
        <v>-1</v>
      </c>
      <c r="AY349">
        <v>-0.9900643697897179</v>
      </c>
      <c r="AZ349">
        <v>-1</v>
      </c>
      <c r="BB349">
        <f t="shared" si="118"/>
        <v>-1</v>
      </c>
    </row>
    <row r="350" spans="1:54" x14ac:dyDescent="0.3">
      <c r="A350">
        <v>1</v>
      </c>
      <c r="B350" t="s">
        <v>81</v>
      </c>
      <c r="C350" t="s">
        <v>74</v>
      </c>
      <c r="D350" t="s">
        <v>69</v>
      </c>
      <c r="F350" s="2">
        <v>0</v>
      </c>
      <c r="G350" s="2">
        <f t="shared" si="113"/>
        <v>0</v>
      </c>
      <c r="H350" s="4">
        <f t="shared" si="114"/>
        <v>0</v>
      </c>
      <c r="I350" s="14">
        <f t="shared" si="115"/>
        <v>0</v>
      </c>
      <c r="J350">
        <f t="shared" si="94"/>
        <v>1</v>
      </c>
      <c r="K350">
        <f t="shared" si="116"/>
        <v>2</v>
      </c>
      <c r="L350">
        <f t="shared" si="117"/>
        <v>0</v>
      </c>
      <c r="M350" s="8">
        <f t="shared" si="95"/>
        <v>-0.90986714370321076</v>
      </c>
      <c r="N350" s="8">
        <f t="shared" si="96"/>
        <v>-0.90984266298208316</v>
      </c>
      <c r="O350" s="8">
        <f t="shared" si="97"/>
        <v>-0.85206897290429262</v>
      </c>
      <c r="P350" s="8">
        <f t="shared" si="98"/>
        <v>-0.99372004673483871</v>
      </c>
      <c r="Q350" s="8">
        <f t="shared" si="99"/>
        <v>-0.21804144485869578</v>
      </c>
      <c r="R350" s="8">
        <f t="shared" si="100"/>
        <v>-0.84001405460422918</v>
      </c>
      <c r="T350" s="8">
        <f t="shared" si="101"/>
        <v>-0.81787638737372437</v>
      </c>
      <c r="U350" s="8">
        <f t="shared" si="102"/>
        <v>-0.82228025142315653</v>
      </c>
      <c r="V350" s="8">
        <f t="shared" si="103"/>
        <v>-0.72137904763383887</v>
      </c>
      <c r="W350" s="8">
        <f t="shared" si="104"/>
        <v>-0.9500715891755237</v>
      </c>
      <c r="X350" s="8">
        <f t="shared" si="105"/>
        <v>0.34728048402627854</v>
      </c>
      <c r="Y350" s="8">
        <f t="shared" si="106"/>
        <v>-0.48344008873324479</v>
      </c>
      <c r="AA350" s="8">
        <f t="shared" si="107"/>
        <v>-0.91609008696919281</v>
      </c>
      <c r="AB350" s="8">
        <f t="shared" si="108"/>
        <v>-0.92034595699462518</v>
      </c>
      <c r="AC350" s="8">
        <f t="shared" si="109"/>
        <v>-0.85964296825150399</v>
      </c>
      <c r="AD350" s="8">
        <f t="shared" si="110"/>
        <v>-0.97139053177497059</v>
      </c>
      <c r="AE350" s="8">
        <f t="shared" si="111"/>
        <v>-5.3421415991511789E-2</v>
      </c>
      <c r="AF350" s="8">
        <f t="shared" si="112"/>
        <v>-0.82084519533980405</v>
      </c>
      <c r="AG350" s="8"/>
      <c r="AH350">
        <v>-13.97562829374124</v>
      </c>
      <c r="AJ350">
        <v>0.9900643697897179</v>
      </c>
      <c r="AK350">
        <v>1</v>
      </c>
      <c r="AL350">
        <v>0.9900643697897179</v>
      </c>
      <c r="AM350">
        <v>1</v>
      </c>
      <c r="AN350">
        <v>0.9900643697897179</v>
      </c>
      <c r="AO350">
        <v>1</v>
      </c>
      <c r="AP350">
        <v>0.9900643697897179</v>
      </c>
      <c r="AQ350">
        <v>1</v>
      </c>
      <c r="AS350">
        <v>0.9900643697897179</v>
      </c>
      <c r="AT350">
        <v>1</v>
      </c>
      <c r="AU350">
        <v>0.9900643697897179</v>
      </c>
      <c r="AV350">
        <v>1</v>
      </c>
      <c r="AW350">
        <v>0.9900643697897179</v>
      </c>
      <c r="AX350">
        <v>1</v>
      </c>
      <c r="AY350">
        <v>0.9900643697897179</v>
      </c>
      <c r="AZ350">
        <v>1</v>
      </c>
      <c r="BB350">
        <f t="shared" si="118"/>
        <v>1</v>
      </c>
    </row>
    <row r="351" spans="1:54" x14ac:dyDescent="0.3">
      <c r="A351">
        <v>1</v>
      </c>
      <c r="B351" t="s">
        <v>82</v>
      </c>
      <c r="C351" t="s">
        <v>68</v>
      </c>
      <c r="D351" t="s">
        <v>69</v>
      </c>
      <c r="F351" s="2">
        <v>0</v>
      </c>
      <c r="G351" s="2">
        <f t="shared" si="113"/>
        <v>0</v>
      </c>
      <c r="H351" s="4">
        <f t="shared" si="114"/>
        <v>1</v>
      </c>
      <c r="I351" s="14">
        <f t="shared" si="115"/>
        <v>0</v>
      </c>
      <c r="J351">
        <f t="shared" si="94"/>
        <v>1</v>
      </c>
      <c r="K351">
        <f t="shared" si="116"/>
        <v>2</v>
      </c>
      <c r="L351">
        <f t="shared" si="117"/>
        <v>2</v>
      </c>
      <c r="M351" s="8">
        <f t="shared" si="95"/>
        <v>-0.91562666106676727</v>
      </c>
      <c r="N351" s="8">
        <f t="shared" si="96"/>
        <v>-0.91560830648177027</v>
      </c>
      <c r="O351" s="8">
        <f t="shared" si="97"/>
        <v>-0.86074921159655504</v>
      </c>
      <c r="P351" s="8">
        <f t="shared" si="98"/>
        <v>-0.99350086430027951</v>
      </c>
      <c r="Q351" s="8">
        <f t="shared" si="99"/>
        <v>-0.21796947316916088</v>
      </c>
      <c r="R351" s="8">
        <f t="shared" si="100"/>
        <v>-0.84404517008161284</v>
      </c>
      <c r="T351" s="8">
        <f t="shared" si="101"/>
        <v>-0.82157576989720538</v>
      </c>
      <c r="U351" s="8">
        <f t="shared" si="102"/>
        <v>-0.82518435823702463</v>
      </c>
      <c r="V351" s="8">
        <f t="shared" si="103"/>
        <v>-0.59524343610317465</v>
      </c>
      <c r="W351" s="8">
        <f t="shared" si="104"/>
        <v>-0.95197565002271478</v>
      </c>
      <c r="X351" s="8">
        <f t="shared" si="105"/>
        <v>0.36683219319487353</v>
      </c>
      <c r="Y351" s="8">
        <f t="shared" si="106"/>
        <v>-0.46072408186767716</v>
      </c>
      <c r="AA351" s="8">
        <f t="shared" si="107"/>
        <v>-0.91844597661155747</v>
      </c>
      <c r="AB351" s="8">
        <f t="shared" si="108"/>
        <v>-0.92223893733465179</v>
      </c>
      <c r="AC351" s="8">
        <f t="shared" si="109"/>
        <v>-0.79904221786276253</v>
      </c>
      <c r="AD351" s="8">
        <f t="shared" si="110"/>
        <v>-0.9711058893082769</v>
      </c>
      <c r="AE351" s="8">
        <f t="shared" si="111"/>
        <v>-2.996219006600075E-2</v>
      </c>
      <c r="AF351" s="8">
        <f t="shared" si="112"/>
        <v>-0.81282771510014074</v>
      </c>
      <c r="AG351" s="8"/>
      <c r="AH351">
        <v>-13.97562829374124</v>
      </c>
      <c r="AJ351">
        <v>0.9900643697897179</v>
      </c>
      <c r="AK351">
        <v>1</v>
      </c>
      <c r="AL351">
        <v>0.9900643697897179</v>
      </c>
      <c r="AM351">
        <v>1</v>
      </c>
      <c r="AN351">
        <v>0.9900643697897179</v>
      </c>
      <c r="AO351">
        <v>1</v>
      </c>
      <c r="AP351">
        <v>0.9900643697897179</v>
      </c>
      <c r="AQ351">
        <v>1</v>
      </c>
      <c r="AS351">
        <v>0.9900643697897179</v>
      </c>
      <c r="AT351">
        <v>1</v>
      </c>
      <c r="AU351">
        <v>0.9900643697897179</v>
      </c>
      <c r="AV351">
        <v>1</v>
      </c>
      <c r="AW351">
        <v>0.9900643697897179</v>
      </c>
      <c r="AX351">
        <v>1</v>
      </c>
      <c r="AY351">
        <v>0.9900643697897179</v>
      </c>
      <c r="AZ351">
        <v>1</v>
      </c>
      <c r="BB351">
        <f t="shared" si="118"/>
        <v>1</v>
      </c>
    </row>
    <row r="352" spans="1:54" x14ac:dyDescent="0.3">
      <c r="A352">
        <v>1</v>
      </c>
      <c r="B352" t="s">
        <v>83</v>
      </c>
      <c r="C352" t="s">
        <v>68</v>
      </c>
      <c r="D352" t="s">
        <v>69</v>
      </c>
      <c r="F352" s="2">
        <v>0</v>
      </c>
      <c r="G352" s="2">
        <f t="shared" si="113"/>
        <v>1</v>
      </c>
      <c r="H352" s="4">
        <f t="shared" si="114"/>
        <v>0</v>
      </c>
      <c r="I352" s="14">
        <f t="shared" si="115"/>
        <v>1</v>
      </c>
      <c r="J352">
        <f t="shared" si="94"/>
        <v>0</v>
      </c>
      <c r="K352">
        <f t="shared" si="116"/>
        <v>2</v>
      </c>
      <c r="L352">
        <f t="shared" si="117"/>
        <v>0</v>
      </c>
      <c r="M352" s="8">
        <f t="shared" si="95"/>
        <v>3.3348491620446894</v>
      </c>
      <c r="N352" s="8">
        <f t="shared" si="96"/>
        <v>3.3369249274831945</v>
      </c>
      <c r="O352" s="8">
        <f t="shared" si="97"/>
        <v>6.1743498717493592</v>
      </c>
      <c r="P352" s="8">
        <f t="shared" si="98"/>
        <v>928337</v>
      </c>
      <c r="Q352" s="8">
        <f t="shared" si="99"/>
        <v>-0.20013282179155364</v>
      </c>
      <c r="R352" s="8">
        <f t="shared" si="100"/>
        <v>3922.5082690187428</v>
      </c>
      <c r="T352" s="8">
        <f t="shared" si="101"/>
        <v>3.494315399156823</v>
      </c>
      <c r="U352" s="8">
        <f t="shared" si="102"/>
        <v>3.4414851884760917</v>
      </c>
      <c r="V352" s="8">
        <f t="shared" si="103"/>
        <v>4.9107980733244361</v>
      </c>
      <c r="W352" s="8">
        <f t="shared" si="104"/>
        <v>9.2189061528794696</v>
      </c>
      <c r="X352" s="8">
        <f t="shared" si="105"/>
        <v>0.41490598057280126</v>
      </c>
      <c r="Y352" s="8">
        <f t="shared" si="106"/>
        <v>633.63533478354657</v>
      </c>
      <c r="AA352" s="8">
        <f t="shared" si="107"/>
        <v>0.71691214598929731</v>
      </c>
      <c r="AB352" s="8">
        <f t="shared" si="108"/>
        <v>0.66161945651095966</v>
      </c>
      <c r="AC352" s="8">
        <f t="shared" si="109"/>
        <v>1.1061033231015385</v>
      </c>
      <c r="AD352" s="8">
        <f t="shared" si="110"/>
        <v>3.2592426108122634</v>
      </c>
      <c r="AE352" s="8">
        <f t="shared" si="111"/>
        <v>2.2865846696739644E-2</v>
      </c>
      <c r="AF352" s="8">
        <f t="shared" si="112"/>
        <v>365.24424502901525</v>
      </c>
      <c r="AG352" s="8"/>
      <c r="AH352">
        <v>13.97562829374124</v>
      </c>
      <c r="AJ352">
        <v>-0.9900643697897179</v>
      </c>
      <c r="AK352">
        <v>-1</v>
      </c>
      <c r="AL352">
        <v>-0.9900643697897179</v>
      </c>
      <c r="AM352">
        <v>-1</v>
      </c>
      <c r="AN352">
        <v>-0.9900643697897179</v>
      </c>
      <c r="AO352">
        <v>-1</v>
      </c>
      <c r="AP352">
        <v>-0.9900643697897179</v>
      </c>
      <c r="AQ352">
        <v>-1</v>
      </c>
      <c r="AS352">
        <v>-0.9900643697897179</v>
      </c>
      <c r="AT352">
        <v>-1</v>
      </c>
      <c r="AU352">
        <v>-0.9900643697897179</v>
      </c>
      <c r="AV352">
        <v>-1</v>
      </c>
      <c r="AW352">
        <v>-0.9900643697897179</v>
      </c>
      <c r="AX352">
        <v>-1</v>
      </c>
      <c r="AY352">
        <v>-0.9900643697897179</v>
      </c>
      <c r="AZ352">
        <v>-1</v>
      </c>
      <c r="BB352">
        <f t="shared" si="118"/>
        <v>-1</v>
      </c>
    </row>
    <row r="353" spans="1:54" x14ac:dyDescent="0.3">
      <c r="A353">
        <v>1</v>
      </c>
      <c r="B353" t="s">
        <v>84</v>
      </c>
      <c r="C353" t="s">
        <v>68</v>
      </c>
      <c r="D353" t="s">
        <v>69</v>
      </c>
      <c r="F353" s="2">
        <v>0</v>
      </c>
      <c r="G353" s="2">
        <f t="shared" si="113"/>
        <v>1</v>
      </c>
      <c r="H353" s="4">
        <f t="shared" si="114"/>
        <v>0</v>
      </c>
      <c r="I353" s="14">
        <f t="shared" si="115"/>
        <v>1</v>
      </c>
      <c r="J353">
        <f t="shared" si="94"/>
        <v>0</v>
      </c>
      <c r="K353">
        <f t="shared" si="116"/>
        <v>2</v>
      </c>
      <c r="L353">
        <f t="shared" si="117"/>
        <v>0</v>
      </c>
      <c r="M353" s="8">
        <f t="shared" si="95"/>
        <v>3.3583177605602397</v>
      </c>
      <c r="N353" s="8">
        <f t="shared" si="96"/>
        <v>3.3594735952758756</v>
      </c>
      <c r="O353" s="8">
        <f t="shared" si="97"/>
        <v>6.3821379106895533</v>
      </c>
      <c r="P353" s="8">
        <f t="shared" si="98"/>
        <v>593043.25</v>
      </c>
      <c r="Q353" s="8">
        <f t="shared" si="99"/>
        <v>-0.19815324760889483</v>
      </c>
      <c r="R353" s="8">
        <f t="shared" si="100"/>
        <v>2564.3478576615835</v>
      </c>
      <c r="T353" s="8">
        <f t="shared" si="101"/>
        <v>3.8072762835126674</v>
      </c>
      <c r="U353" s="8">
        <f t="shared" si="102"/>
        <v>3.6915531443159946</v>
      </c>
      <c r="V353" s="8">
        <f t="shared" si="103"/>
        <v>4.6193655751356371</v>
      </c>
      <c r="W353" s="8">
        <f t="shared" si="104"/>
        <v>9.3324137178395787</v>
      </c>
      <c r="X353" s="8">
        <f t="shared" si="105"/>
        <v>0.38784100549140432</v>
      </c>
      <c r="Y353" s="8">
        <f t="shared" si="106"/>
        <v>583.27174434309677</v>
      </c>
      <c r="AA353" s="8">
        <f t="shared" si="107"/>
        <v>0.80766290044395062</v>
      </c>
      <c r="AB353" s="8">
        <f t="shared" si="108"/>
        <v>0.69850800457063611</v>
      </c>
      <c r="AC353" s="8">
        <f t="shared" si="109"/>
        <v>0.91754296207395547</v>
      </c>
      <c r="AD353" s="8">
        <f t="shared" si="110"/>
        <v>3.230005633661857</v>
      </c>
      <c r="AE353" s="8">
        <f t="shared" si="111"/>
        <v>-2.4861257022395503E-2</v>
      </c>
      <c r="AF353" s="8">
        <f t="shared" si="112"/>
        <v>336.10456230455924</v>
      </c>
      <c r="AG353" s="8"/>
      <c r="AH353">
        <v>13.97562829374124</v>
      </c>
      <c r="AJ353">
        <v>-0.9900643697897179</v>
      </c>
      <c r="AK353">
        <v>-1</v>
      </c>
      <c r="AL353">
        <v>-0.9900643697897179</v>
      </c>
      <c r="AM353">
        <v>-1</v>
      </c>
      <c r="AN353">
        <v>-0.9900643697897179</v>
      </c>
      <c r="AO353">
        <v>-1</v>
      </c>
      <c r="AP353">
        <v>-0.9900643697897179</v>
      </c>
      <c r="AQ353">
        <v>-1</v>
      </c>
      <c r="AS353">
        <v>-0.9900643697897179</v>
      </c>
      <c r="AT353">
        <v>-1</v>
      </c>
      <c r="AU353">
        <v>-0.9900643697897179</v>
      </c>
      <c r="AV353">
        <v>-1</v>
      </c>
      <c r="AW353">
        <v>-0.9900643697897179</v>
      </c>
      <c r="AX353">
        <v>-1</v>
      </c>
      <c r="AY353">
        <v>-0.9900643697897179</v>
      </c>
      <c r="AZ353">
        <v>-1</v>
      </c>
      <c r="BB353">
        <f t="shared" si="118"/>
        <v>-1</v>
      </c>
    </row>
    <row r="354" spans="1:54" x14ac:dyDescent="0.3">
      <c r="A354">
        <v>1</v>
      </c>
      <c r="B354" t="s">
        <v>85</v>
      </c>
      <c r="C354" t="s">
        <v>68</v>
      </c>
      <c r="D354" t="s">
        <v>69</v>
      </c>
      <c r="F354" s="2">
        <v>0</v>
      </c>
      <c r="G354" s="2">
        <f t="shared" si="113"/>
        <v>0</v>
      </c>
      <c r="H354" s="4">
        <f t="shared" si="114"/>
        <v>1</v>
      </c>
      <c r="I354" s="14">
        <f t="shared" si="115"/>
        <v>0</v>
      </c>
      <c r="J354">
        <f t="shared" si="94"/>
        <v>1</v>
      </c>
      <c r="K354">
        <f t="shared" si="116"/>
        <v>2</v>
      </c>
      <c r="L354">
        <f t="shared" si="117"/>
        <v>2</v>
      </c>
      <c r="M354" s="8">
        <f t="shared" si="95"/>
        <v>-0.90986714370321076</v>
      </c>
      <c r="N354" s="8">
        <f t="shared" si="96"/>
        <v>-0.90984266298208316</v>
      </c>
      <c r="O354" s="8">
        <f t="shared" si="97"/>
        <v>-0.85206897290429262</v>
      </c>
      <c r="P354" s="8">
        <f t="shared" si="98"/>
        <v>-0.99372004673483871</v>
      </c>
      <c r="Q354" s="8">
        <f t="shared" si="99"/>
        <v>-0.21804144485869578</v>
      </c>
      <c r="R354" s="8">
        <f t="shared" si="100"/>
        <v>-0.84001405460422918</v>
      </c>
      <c r="T354" s="8">
        <f t="shared" si="101"/>
        <v>-0.81751459468018739</v>
      </c>
      <c r="U354" s="8">
        <f t="shared" si="102"/>
        <v>-0.82243213585726027</v>
      </c>
      <c r="V354" s="8">
        <f t="shared" si="103"/>
        <v>-0.66919072208660257</v>
      </c>
      <c r="W354" s="8">
        <f t="shared" si="104"/>
        <v>-0.94904807275772907</v>
      </c>
      <c r="X354" s="8">
        <f t="shared" si="105"/>
        <v>0.3571884357743691</v>
      </c>
      <c r="Y354" s="8">
        <f t="shared" si="106"/>
        <v>-0.46838244833246767</v>
      </c>
      <c r="AA354" s="8">
        <f t="shared" si="107"/>
        <v>-0.91477129599842788</v>
      </c>
      <c r="AB354" s="8">
        <f t="shared" si="108"/>
        <v>-0.92051306115463194</v>
      </c>
      <c r="AC354" s="8">
        <f t="shared" si="109"/>
        <v>-0.83360982030093722</v>
      </c>
      <c r="AD354" s="8">
        <f t="shared" si="110"/>
        <v>-0.97036306004486461</v>
      </c>
      <c r="AE354" s="8">
        <f t="shared" si="111"/>
        <v>-4.1338043351558038E-2</v>
      </c>
      <c r="AF354" s="8">
        <f t="shared" si="112"/>
        <v>-0.81326448309950927</v>
      </c>
      <c r="AG354" s="8"/>
      <c r="AH354">
        <v>-13.97562829374124</v>
      </c>
      <c r="AJ354">
        <v>0.9900643697897179</v>
      </c>
      <c r="AK354">
        <v>1</v>
      </c>
      <c r="AL354">
        <v>0.9900643697897179</v>
      </c>
      <c r="AM354">
        <v>1</v>
      </c>
      <c r="AN354">
        <v>0.9900643697897179</v>
      </c>
      <c r="AO354">
        <v>1</v>
      </c>
      <c r="AP354">
        <v>0.9900643697897179</v>
      </c>
      <c r="AQ354">
        <v>1</v>
      </c>
      <c r="AS354">
        <v>0.9900643697897179</v>
      </c>
      <c r="AT354">
        <v>1</v>
      </c>
      <c r="AU354">
        <v>0.9900643697897179</v>
      </c>
      <c r="AV354">
        <v>1</v>
      </c>
      <c r="AW354">
        <v>0.9900643697897179</v>
      </c>
      <c r="AX354">
        <v>1</v>
      </c>
      <c r="AY354">
        <v>0.9900643697897179</v>
      </c>
      <c r="AZ354">
        <v>1</v>
      </c>
      <c r="BB354">
        <f t="shared" si="118"/>
        <v>1</v>
      </c>
    </row>
    <row r="355" spans="1:54" x14ac:dyDescent="0.3">
      <c r="A355">
        <v>2</v>
      </c>
      <c r="B355" t="s">
        <v>86</v>
      </c>
      <c r="C355" t="s">
        <v>87</v>
      </c>
      <c r="D355" t="s">
        <v>69</v>
      </c>
      <c r="F355" s="2">
        <v>0</v>
      </c>
      <c r="G355" s="2">
        <f t="shared" si="113"/>
        <v>0</v>
      </c>
      <c r="H355" s="4">
        <f t="shared" si="114"/>
        <v>1</v>
      </c>
      <c r="I355" s="14">
        <f t="shared" si="115"/>
        <v>0</v>
      </c>
      <c r="J355">
        <f t="shared" si="94"/>
        <v>1</v>
      </c>
      <c r="K355">
        <f t="shared" si="116"/>
        <v>2</v>
      </c>
      <c r="L355">
        <f t="shared" si="117"/>
        <v>2</v>
      </c>
      <c r="M355" s="8">
        <f t="shared" si="95"/>
        <v>-0.91115306489855652</v>
      </c>
      <c r="N355" s="8">
        <f t="shared" si="96"/>
        <v>-0.91114254956755703</v>
      </c>
      <c r="O355" s="8">
        <f t="shared" si="97"/>
        <v>-0.86175058642131563</v>
      </c>
      <c r="P355" s="8">
        <f t="shared" si="98"/>
        <v>-0.99184626985996227</v>
      </c>
      <c r="Q355" s="8">
        <f t="shared" si="99"/>
        <v>-0.220554777104397</v>
      </c>
      <c r="R355" s="8">
        <f t="shared" si="100"/>
        <v>-0.84089310822740138</v>
      </c>
      <c r="T355" s="8">
        <f t="shared" si="101"/>
        <v>-0.84782014127891969</v>
      </c>
      <c r="U355" s="8">
        <f t="shared" si="102"/>
        <v>-0.84676962576344095</v>
      </c>
      <c r="V355" s="8">
        <f t="shared" si="103"/>
        <v>-0.63256943337136551</v>
      </c>
      <c r="W355" s="8">
        <f t="shared" si="104"/>
        <v>-0.95580309679011488</v>
      </c>
      <c r="X355" s="8">
        <f t="shared" si="105"/>
        <v>0.25410657355418798</v>
      </c>
      <c r="Y355" s="8">
        <f t="shared" si="106"/>
        <v>-0.46025570183071163</v>
      </c>
      <c r="AA355" s="8">
        <f t="shared" si="107"/>
        <v>-0.93489146567407944</v>
      </c>
      <c r="AB355" s="8">
        <f t="shared" si="108"/>
        <v>-0.93405239731420997</v>
      </c>
      <c r="AC355" s="8">
        <f t="shared" si="109"/>
        <v>-0.81418876007242746</v>
      </c>
      <c r="AD355" s="8">
        <f t="shared" si="110"/>
        <v>-0.97651171438579121</v>
      </c>
      <c r="AE355" s="8">
        <f t="shared" si="111"/>
        <v>-0.16033937695426645</v>
      </c>
      <c r="AF355" s="8">
        <f t="shared" si="112"/>
        <v>-0.80792014414436764</v>
      </c>
      <c r="AG355" s="8"/>
      <c r="AH355">
        <v>-17.105285895600861</v>
      </c>
      <c r="AJ355">
        <v>0.99204074314084922</v>
      </c>
      <c r="AK355">
        <v>2</v>
      </c>
      <c r="AL355">
        <v>0.99204074314084922</v>
      </c>
      <c r="AM355">
        <v>2</v>
      </c>
      <c r="AN355">
        <v>0.99204074314084922</v>
      </c>
      <c r="AO355">
        <v>2</v>
      </c>
      <c r="AP355">
        <v>0.99204074314084922</v>
      </c>
      <c r="AQ355">
        <v>2</v>
      </c>
      <c r="AS355">
        <v>0.99204074314084922</v>
      </c>
      <c r="AT355">
        <v>1.25</v>
      </c>
      <c r="AU355">
        <v>0.99204074314084922</v>
      </c>
      <c r="AV355">
        <v>1.25</v>
      </c>
      <c r="AW355">
        <v>0.99204074314084922</v>
      </c>
      <c r="AX355">
        <v>1.25</v>
      </c>
      <c r="AY355">
        <v>0.99204074314084922</v>
      </c>
      <c r="AZ355">
        <v>1.25</v>
      </c>
      <c r="BB355">
        <f t="shared" si="118"/>
        <v>1.25</v>
      </c>
    </row>
    <row r="356" spans="1:54" x14ac:dyDescent="0.3">
      <c r="A356">
        <v>2</v>
      </c>
      <c r="B356" t="s">
        <v>88</v>
      </c>
      <c r="C356" t="s">
        <v>87</v>
      </c>
      <c r="D356" t="s">
        <v>69</v>
      </c>
      <c r="F356" s="2">
        <v>0</v>
      </c>
      <c r="G356" s="2">
        <f t="shared" si="113"/>
        <v>1</v>
      </c>
      <c r="H356" s="4">
        <f t="shared" si="114"/>
        <v>0</v>
      </c>
      <c r="I356" s="14">
        <f t="shared" si="115"/>
        <v>1</v>
      </c>
      <c r="J356">
        <f t="shared" si="94"/>
        <v>0</v>
      </c>
      <c r="K356">
        <f t="shared" si="116"/>
        <v>2</v>
      </c>
      <c r="L356">
        <f t="shared" si="117"/>
        <v>0</v>
      </c>
      <c r="M356" s="8">
        <f t="shared" si="95"/>
        <v>3.0422077110510535</v>
      </c>
      <c r="N356" s="8">
        <f t="shared" si="96"/>
        <v>3.0440224406563421</v>
      </c>
      <c r="O356" s="8">
        <f t="shared" si="97"/>
        <v>5.1119455597277987</v>
      </c>
      <c r="P356" s="8">
        <f t="shared" si="98"/>
        <v>688358.83333333349</v>
      </c>
      <c r="Q356" s="8">
        <f t="shared" si="99"/>
        <v>-0.20176046664511446</v>
      </c>
      <c r="R356" s="8">
        <f t="shared" si="100"/>
        <v>2775.8402710551791</v>
      </c>
      <c r="T356" s="8">
        <f t="shared" si="101"/>
        <v>4.0671789916096213</v>
      </c>
      <c r="U356" s="8">
        <f t="shared" si="102"/>
        <v>4.1131996690341026</v>
      </c>
      <c r="V356" s="8">
        <f t="shared" si="103"/>
        <v>5.0088163410124231</v>
      </c>
      <c r="W356" s="8">
        <f t="shared" si="104"/>
        <v>9.7656605677154324</v>
      </c>
      <c r="X356" s="8">
        <f t="shared" si="105"/>
        <v>0.36967342712607837</v>
      </c>
      <c r="Y356" s="8">
        <f t="shared" si="106"/>
        <v>310.00351370489301</v>
      </c>
      <c r="AA356" s="8">
        <f t="shared" si="107"/>
        <v>0.85945210483095846</v>
      </c>
      <c r="AB356" s="8">
        <f t="shared" si="108"/>
        <v>0.89662268980909854</v>
      </c>
      <c r="AC356" s="8">
        <f t="shared" si="109"/>
        <v>1.4145831826111459</v>
      </c>
      <c r="AD356" s="8">
        <f t="shared" si="110"/>
        <v>3.4084146438679594</v>
      </c>
      <c r="AE356" s="8">
        <f t="shared" si="111"/>
        <v>-9.9876341477246708E-2</v>
      </c>
      <c r="AF356" s="8">
        <f t="shared" si="112"/>
        <v>180.2579323507116</v>
      </c>
      <c r="AG356" s="8"/>
      <c r="AH356">
        <v>17.105285895600861</v>
      </c>
      <c r="AJ356">
        <v>-0.99204074314084922</v>
      </c>
      <c r="AK356">
        <v>-2</v>
      </c>
      <c r="AL356">
        <v>-0.99204074314084922</v>
      </c>
      <c r="AM356">
        <v>-2</v>
      </c>
      <c r="AN356">
        <v>-0.99204074314084922</v>
      </c>
      <c r="AO356">
        <v>-2</v>
      </c>
      <c r="AP356">
        <v>-0.99204074314084922</v>
      </c>
      <c r="AQ356">
        <v>-2</v>
      </c>
      <c r="AS356">
        <v>-0.99204074314084922</v>
      </c>
      <c r="AT356">
        <v>-1.25</v>
      </c>
      <c r="AU356">
        <v>-0.99204074314084922</v>
      </c>
      <c r="AV356">
        <v>-1.25</v>
      </c>
      <c r="AW356">
        <v>-0.99204074314084922</v>
      </c>
      <c r="AX356">
        <v>-1.25</v>
      </c>
      <c r="AY356">
        <v>-0.99204074314084922</v>
      </c>
      <c r="AZ356">
        <v>-1.25</v>
      </c>
      <c r="BB356">
        <f t="shared" si="118"/>
        <v>-1.25</v>
      </c>
    </row>
    <row r="357" spans="1:54" x14ac:dyDescent="0.3">
      <c r="A357">
        <v>2</v>
      </c>
      <c r="B357" t="s">
        <v>89</v>
      </c>
      <c r="C357" t="s">
        <v>87</v>
      </c>
      <c r="D357" t="s">
        <v>69</v>
      </c>
      <c r="F357" s="2">
        <v>0</v>
      </c>
      <c r="G357" s="2">
        <f t="shared" si="113"/>
        <v>1</v>
      </c>
      <c r="H357" s="4">
        <f t="shared" si="114"/>
        <v>0</v>
      </c>
      <c r="I357" s="14">
        <f t="shared" si="115"/>
        <v>1</v>
      </c>
      <c r="J357">
        <f t="shared" si="94"/>
        <v>0</v>
      </c>
      <c r="K357">
        <f t="shared" si="116"/>
        <v>2</v>
      </c>
      <c r="L357">
        <f t="shared" si="117"/>
        <v>0</v>
      </c>
      <c r="M357" s="8">
        <f t="shared" si="95"/>
        <v>3.1128175747086102</v>
      </c>
      <c r="N357" s="8">
        <f t="shared" si="96"/>
        <v>3.1148463332863385</v>
      </c>
      <c r="O357" s="8">
        <f t="shared" si="97"/>
        <v>4.8105210526052629</v>
      </c>
      <c r="P357" s="8">
        <f t="shared" si="98"/>
        <v>830046.8</v>
      </c>
      <c r="Q357" s="8">
        <f t="shared" si="99"/>
        <v>-0.20194624787764021</v>
      </c>
      <c r="R357" s="8">
        <f t="shared" si="100"/>
        <v>2987.9194260485651</v>
      </c>
      <c r="T357" s="8">
        <f t="shared" si="101"/>
        <v>6.2212897356230252</v>
      </c>
      <c r="U357" s="8">
        <f t="shared" si="102"/>
        <v>6.0478192258899153</v>
      </c>
      <c r="V357" s="8">
        <f t="shared" si="103"/>
        <v>4.8722435306492073</v>
      </c>
      <c r="W357" s="8">
        <f t="shared" si="104"/>
        <v>9.6722344864009635</v>
      </c>
      <c r="X357" s="8">
        <f t="shared" si="105"/>
        <v>0.36874233140545914</v>
      </c>
      <c r="Y357" s="8">
        <f t="shared" si="106"/>
        <v>362.39647462020082</v>
      </c>
      <c r="AA357" s="8">
        <f t="shared" si="107"/>
        <v>1.6897202750667231</v>
      </c>
      <c r="AB357" s="8">
        <f t="shared" si="108"/>
        <v>1.4121342457930259</v>
      </c>
      <c r="AC357" s="8">
        <f t="shared" si="109"/>
        <v>1.2373785814017293</v>
      </c>
      <c r="AD357" s="8">
        <f t="shared" si="110"/>
        <v>3.3465235440812182</v>
      </c>
      <c r="AE357" s="8">
        <f t="shared" si="111"/>
        <v>-9.056115521725909E-2</v>
      </c>
      <c r="AF357" s="8">
        <f t="shared" si="112"/>
        <v>214.45989097739337</v>
      </c>
      <c r="AG357" s="8"/>
      <c r="AH357">
        <v>17.105285895600868</v>
      </c>
      <c r="AJ357">
        <v>-0.99204074314084922</v>
      </c>
      <c r="AK357">
        <v>-2</v>
      </c>
      <c r="AL357">
        <v>-0.99204074314084922</v>
      </c>
      <c r="AM357">
        <v>-2</v>
      </c>
      <c r="AN357">
        <v>-0.99204074314084922</v>
      </c>
      <c r="AO357">
        <v>-2</v>
      </c>
      <c r="AP357">
        <v>-0.99204074314084922</v>
      </c>
      <c r="AQ357">
        <v>-2</v>
      </c>
      <c r="AS357">
        <v>-0.99204074314084922</v>
      </c>
      <c r="AT357">
        <v>-1.25</v>
      </c>
      <c r="AU357">
        <v>-0.99204074314084922</v>
      </c>
      <c r="AV357">
        <v>-1.25</v>
      </c>
      <c r="AW357">
        <v>-0.99204074314084922</v>
      </c>
      <c r="AX357">
        <v>-1.25</v>
      </c>
      <c r="AY357">
        <v>-0.99204074314084922</v>
      </c>
      <c r="AZ357">
        <v>-1.25</v>
      </c>
      <c r="BB357">
        <f t="shared" si="118"/>
        <v>-1.25</v>
      </c>
    </row>
    <row r="358" spans="1:54" x14ac:dyDescent="0.3">
      <c r="A358">
        <v>2</v>
      </c>
      <c r="B358" t="s">
        <v>90</v>
      </c>
      <c r="C358" t="s">
        <v>87</v>
      </c>
      <c r="D358" t="s">
        <v>69</v>
      </c>
      <c r="F358" s="2">
        <v>0</v>
      </c>
      <c r="G358" s="2">
        <f t="shared" si="113"/>
        <v>0</v>
      </c>
      <c r="H358" s="4">
        <f t="shared" si="114"/>
        <v>1</v>
      </c>
      <c r="I358" s="14">
        <f t="shared" si="115"/>
        <v>0</v>
      </c>
      <c r="J358">
        <f t="shared" si="94"/>
        <v>1</v>
      </c>
      <c r="K358">
        <f t="shared" si="116"/>
        <v>2</v>
      </c>
      <c r="L358">
        <f t="shared" si="117"/>
        <v>2</v>
      </c>
      <c r="M358" s="8">
        <f t="shared" si="95"/>
        <v>-0.89834832014660981</v>
      </c>
      <c r="N358" s="8">
        <f t="shared" si="96"/>
        <v>-0.89831884097353942</v>
      </c>
      <c r="O358" s="8">
        <f t="shared" si="97"/>
        <v>-0.85454130610355783</v>
      </c>
      <c r="P358" s="8">
        <f t="shared" si="98"/>
        <v>-0.99194404247047518</v>
      </c>
      <c r="Q358" s="8">
        <f t="shared" si="99"/>
        <v>-0.21899481755224795</v>
      </c>
      <c r="R358" s="8">
        <f t="shared" si="100"/>
        <v>-0.84822233673182901</v>
      </c>
      <c r="T358" s="8">
        <f t="shared" si="101"/>
        <v>-0.8162672338562138</v>
      </c>
      <c r="U358" s="8">
        <f t="shared" si="102"/>
        <v>-0.8358685410591431</v>
      </c>
      <c r="V358" s="8">
        <f t="shared" si="103"/>
        <v>-0.77418062861397252</v>
      </c>
      <c r="W358" s="8">
        <f t="shared" si="104"/>
        <v>-0.95858329642202367</v>
      </c>
      <c r="X358" s="8">
        <f t="shared" si="105"/>
        <v>0.327567036103321</v>
      </c>
      <c r="Y358" s="8">
        <f t="shared" si="106"/>
        <v>-0.48440122632133042</v>
      </c>
      <c r="AA358" s="8">
        <f t="shared" si="107"/>
        <v>-0.9233649860227563</v>
      </c>
      <c r="AB358" s="8">
        <f t="shared" si="108"/>
        <v>-0.93159126220787114</v>
      </c>
      <c r="AC358" s="8">
        <f t="shared" si="109"/>
        <v>-0.88816451352575576</v>
      </c>
      <c r="AD358" s="8">
        <f t="shared" si="110"/>
        <v>-0.97809946230861178</v>
      </c>
      <c r="AE358" s="8">
        <f t="shared" si="111"/>
        <v>-0.11277216017416225</v>
      </c>
      <c r="AF358" s="8">
        <f t="shared" si="112"/>
        <v>-0.8189464171966655</v>
      </c>
      <c r="AG358" s="8"/>
      <c r="AH358">
        <v>-17.105285895600861</v>
      </c>
      <c r="AJ358">
        <v>0.99204074314084922</v>
      </c>
      <c r="AK358">
        <v>2</v>
      </c>
      <c r="AL358">
        <v>0.99204074314084922</v>
      </c>
      <c r="AM358">
        <v>2</v>
      </c>
      <c r="AN358">
        <v>0.99204074314084922</v>
      </c>
      <c r="AO358">
        <v>2</v>
      </c>
      <c r="AP358">
        <v>0.99204074314084922</v>
      </c>
      <c r="AQ358">
        <v>2</v>
      </c>
      <c r="AS358">
        <v>0.99204074314084922</v>
      </c>
      <c r="AT358">
        <v>1.25</v>
      </c>
      <c r="AU358">
        <v>0.99204074314084922</v>
      </c>
      <c r="AV358">
        <v>1.25</v>
      </c>
      <c r="AW358">
        <v>0.99204074314084922</v>
      </c>
      <c r="AX358">
        <v>1.25</v>
      </c>
      <c r="AY358">
        <v>0.99204074314084922</v>
      </c>
      <c r="AZ358">
        <v>1.25</v>
      </c>
      <c r="BB358">
        <f t="shared" si="118"/>
        <v>1.25</v>
      </c>
    </row>
    <row r="359" spans="1:54" x14ac:dyDescent="0.3">
      <c r="A359">
        <v>2</v>
      </c>
      <c r="B359" t="s">
        <v>91</v>
      </c>
      <c r="C359" t="s">
        <v>92</v>
      </c>
      <c r="D359" t="s">
        <v>69</v>
      </c>
      <c r="F359" s="2">
        <v>0</v>
      </c>
      <c r="G359" s="2">
        <f t="shared" si="113"/>
        <v>0</v>
      </c>
      <c r="H359" s="4">
        <f t="shared" si="114"/>
        <v>0</v>
      </c>
      <c r="I359" s="14">
        <f t="shared" si="115"/>
        <v>0</v>
      </c>
      <c r="J359">
        <f t="shared" si="94"/>
        <v>1</v>
      </c>
      <c r="K359">
        <f t="shared" si="116"/>
        <v>2</v>
      </c>
      <c r="L359">
        <f t="shared" si="117"/>
        <v>0</v>
      </c>
      <c r="M359" s="8">
        <f t="shared" si="95"/>
        <v>-0.91115306489855652</v>
      </c>
      <c r="N359" s="8">
        <f t="shared" si="96"/>
        <v>-0.91114254956755703</v>
      </c>
      <c r="O359" s="8">
        <f t="shared" si="97"/>
        <v>-0.86175058642131563</v>
      </c>
      <c r="P359" s="8">
        <f t="shared" si="98"/>
        <v>-0.99184626985996227</v>
      </c>
      <c r="Q359" s="8">
        <f t="shared" si="99"/>
        <v>-0.220554777104397</v>
      </c>
      <c r="R359" s="8">
        <f t="shared" si="100"/>
        <v>-0.84089310822740138</v>
      </c>
      <c r="T359" s="8">
        <f t="shared" si="101"/>
        <v>-0.8365249066595084</v>
      </c>
      <c r="U359" s="8">
        <f t="shared" si="102"/>
        <v>-0.8376619169155991</v>
      </c>
      <c r="V359" s="8">
        <f t="shared" si="103"/>
        <v>-0.66045059899400127</v>
      </c>
      <c r="W359" s="8">
        <f t="shared" si="104"/>
        <v>-0.94958983538750485</v>
      </c>
      <c r="X359" s="8">
        <f t="shared" si="105"/>
        <v>0.34841354265492519</v>
      </c>
      <c r="Y359" s="8">
        <f t="shared" si="106"/>
        <v>-0.465618654371451</v>
      </c>
      <c r="AA359" s="8">
        <f t="shared" si="107"/>
        <v>-0.92904819603544797</v>
      </c>
      <c r="AB359" s="8">
        <f t="shared" si="108"/>
        <v>-0.93128471085254505</v>
      </c>
      <c r="AC359" s="8">
        <f t="shared" si="109"/>
        <v>-0.83101248219295021</v>
      </c>
      <c r="AD359" s="8">
        <f t="shared" si="110"/>
        <v>-0.97325281191650426</v>
      </c>
      <c r="AE359" s="8">
        <f t="shared" si="111"/>
        <v>-6.7046921596179462E-2</v>
      </c>
      <c r="AF359" s="8">
        <f t="shared" si="112"/>
        <v>-0.81241973479547824</v>
      </c>
      <c r="AG359" s="8"/>
      <c r="AH359">
        <v>-19.80274972725034</v>
      </c>
      <c r="AJ359">
        <v>0.49602037157042461</v>
      </c>
      <c r="AK359">
        <v>1</v>
      </c>
      <c r="AL359">
        <v>0.49602037157042461</v>
      </c>
      <c r="AM359">
        <v>1</v>
      </c>
      <c r="AN359">
        <v>0.49602037157042461</v>
      </c>
      <c r="AO359">
        <v>1</v>
      </c>
      <c r="AP359">
        <v>0.49602037157042461</v>
      </c>
      <c r="AQ359">
        <v>1</v>
      </c>
      <c r="AS359">
        <v>0.1984081486281698</v>
      </c>
      <c r="AT359">
        <v>0.25</v>
      </c>
      <c r="AU359">
        <v>0.1984081486281698</v>
      </c>
      <c r="AV359">
        <v>0.25</v>
      </c>
      <c r="AW359">
        <v>0.1984081486281698</v>
      </c>
      <c r="AX359">
        <v>0.25</v>
      </c>
      <c r="AY359">
        <v>0.1984081486281698</v>
      </c>
      <c r="AZ359">
        <v>0.25</v>
      </c>
      <c r="BB359">
        <f t="shared" si="118"/>
        <v>0.25</v>
      </c>
    </row>
    <row r="360" spans="1:54" x14ac:dyDescent="0.3">
      <c r="A360">
        <v>2</v>
      </c>
      <c r="B360" t="s">
        <v>93</v>
      </c>
      <c r="C360" t="s">
        <v>92</v>
      </c>
      <c r="D360" t="s">
        <v>69</v>
      </c>
      <c r="F360" s="2">
        <v>0</v>
      </c>
      <c r="G360" s="2">
        <f t="shared" si="113"/>
        <v>1</v>
      </c>
      <c r="H360" s="4">
        <f t="shared" si="114"/>
        <v>1</v>
      </c>
      <c r="I360" s="14">
        <f t="shared" si="115"/>
        <v>1</v>
      </c>
      <c r="J360">
        <f t="shared" si="94"/>
        <v>0</v>
      </c>
      <c r="K360">
        <f t="shared" si="116"/>
        <v>2</v>
      </c>
      <c r="L360">
        <f t="shared" si="117"/>
        <v>2</v>
      </c>
      <c r="M360" s="8">
        <f t="shared" si="95"/>
        <v>3.0422077110510535</v>
      </c>
      <c r="N360" s="8">
        <f t="shared" si="96"/>
        <v>3.0440224406563421</v>
      </c>
      <c r="O360" s="8">
        <f t="shared" si="97"/>
        <v>5.1119455597277987</v>
      </c>
      <c r="P360" s="8">
        <f t="shared" si="98"/>
        <v>688358.83333333349</v>
      </c>
      <c r="Q360" s="8">
        <f t="shared" si="99"/>
        <v>-0.20176046664511446</v>
      </c>
      <c r="R360" s="8">
        <f t="shared" si="100"/>
        <v>2775.8402710551791</v>
      </c>
      <c r="T360" s="8">
        <f t="shared" si="101"/>
        <v>2.7696039726989534</v>
      </c>
      <c r="U360" s="8">
        <f t="shared" si="102"/>
        <v>2.7289171407445871</v>
      </c>
      <c r="V360" s="8">
        <f t="shared" si="103"/>
        <v>4.2752876055974145</v>
      </c>
      <c r="W360" s="8">
        <f t="shared" si="104"/>
        <v>9.0812780216806885</v>
      </c>
      <c r="X360" s="8">
        <f t="shared" si="105"/>
        <v>0.39616460767707762</v>
      </c>
      <c r="Y360" s="8">
        <f t="shared" si="106"/>
        <v>440.11254637330018</v>
      </c>
      <c r="AA360" s="8">
        <f t="shared" si="107"/>
        <v>0.36849202273763981</v>
      </c>
      <c r="AB360" s="8">
        <f t="shared" si="108"/>
        <v>0.31018041582405059</v>
      </c>
      <c r="AC360" s="8">
        <f t="shared" si="109"/>
        <v>0.97560458372426706</v>
      </c>
      <c r="AD360" s="8">
        <f t="shared" si="110"/>
        <v>3.3593087593344104</v>
      </c>
      <c r="AE360" s="8">
        <f t="shared" si="111"/>
        <v>-2.7337962922028898E-2</v>
      </c>
      <c r="AF360" s="8">
        <f t="shared" si="112"/>
        <v>251.15418183602384</v>
      </c>
      <c r="AG360" s="8"/>
      <c r="AH360">
        <v>19.80274972725034</v>
      </c>
      <c r="AJ360">
        <v>-0.49602037157042461</v>
      </c>
      <c r="AK360">
        <v>-1</v>
      </c>
      <c r="AL360">
        <v>-0.49602037157042461</v>
      </c>
      <c r="AM360">
        <v>-1</v>
      </c>
      <c r="AN360">
        <v>-0.49602037157042461</v>
      </c>
      <c r="AO360">
        <v>-1</v>
      </c>
      <c r="AP360">
        <v>-0.49602037157042461</v>
      </c>
      <c r="AQ360">
        <v>-1</v>
      </c>
      <c r="AS360">
        <v>-0.1984081486281698</v>
      </c>
      <c r="AT360">
        <v>-0.25</v>
      </c>
      <c r="AU360">
        <v>-0.1984081486281698</v>
      </c>
      <c r="AV360">
        <v>-0.25</v>
      </c>
      <c r="AW360">
        <v>-0.1984081486281698</v>
      </c>
      <c r="AX360">
        <v>-0.25</v>
      </c>
      <c r="AY360">
        <v>-0.1984081486281698</v>
      </c>
      <c r="AZ360">
        <v>-0.25</v>
      </c>
      <c r="BB360">
        <f t="shared" si="118"/>
        <v>-0.25</v>
      </c>
    </row>
    <row r="361" spans="1:54" x14ac:dyDescent="0.3">
      <c r="A361">
        <v>2</v>
      </c>
      <c r="B361" t="s">
        <v>94</v>
      </c>
      <c r="C361" t="s">
        <v>92</v>
      </c>
      <c r="D361" t="s">
        <v>69</v>
      </c>
      <c r="F361" s="2">
        <v>0</v>
      </c>
      <c r="G361" s="2">
        <f t="shared" si="113"/>
        <v>1</v>
      </c>
      <c r="H361" s="4">
        <f t="shared" si="114"/>
        <v>1</v>
      </c>
      <c r="I361" s="14">
        <f t="shared" si="115"/>
        <v>1</v>
      </c>
      <c r="J361">
        <f t="shared" si="94"/>
        <v>0</v>
      </c>
      <c r="K361">
        <f t="shared" si="116"/>
        <v>2</v>
      </c>
      <c r="L361">
        <f t="shared" si="117"/>
        <v>2</v>
      </c>
      <c r="M361" s="8">
        <f t="shared" si="95"/>
        <v>3.1128175747086102</v>
      </c>
      <c r="N361" s="8">
        <f t="shared" si="96"/>
        <v>3.1148463332863385</v>
      </c>
      <c r="O361" s="8">
        <f t="shared" si="97"/>
        <v>4.8105210526052629</v>
      </c>
      <c r="P361" s="8">
        <f t="shared" si="98"/>
        <v>830046.8</v>
      </c>
      <c r="Q361" s="8">
        <f t="shared" si="99"/>
        <v>-0.20194624787764021</v>
      </c>
      <c r="R361" s="8">
        <f t="shared" si="100"/>
        <v>2987.9194260485651</v>
      </c>
      <c r="T361" s="8">
        <f t="shared" si="101"/>
        <v>2.7607072923088531</v>
      </c>
      <c r="U361" s="8">
        <f t="shared" si="102"/>
        <v>2.6408496727561812</v>
      </c>
      <c r="V361" s="8">
        <f t="shared" si="103"/>
        <v>4.0830700754071696</v>
      </c>
      <c r="W361" s="8">
        <f t="shared" si="104"/>
        <v>8.9365051025213944</v>
      </c>
      <c r="X361" s="8">
        <f t="shared" si="105"/>
        <v>0.38710085363666358</v>
      </c>
      <c r="Y361" s="8">
        <f t="shared" si="106"/>
        <v>586.64271797277809</v>
      </c>
      <c r="AA361" s="8">
        <f t="shared" si="107"/>
        <v>0.39521523547217396</v>
      </c>
      <c r="AB361" s="8">
        <f t="shared" si="108"/>
        <v>0.3144956709332824</v>
      </c>
      <c r="AC361" s="8">
        <f t="shared" si="109"/>
        <v>0.83118412127394081</v>
      </c>
      <c r="AD361" s="8">
        <f t="shared" si="110"/>
        <v>3.2135278392770417</v>
      </c>
      <c r="AE361" s="8">
        <f t="shared" si="111"/>
        <v>-2.906937927238587E-2</v>
      </c>
      <c r="AF361" s="8">
        <f t="shared" si="112"/>
        <v>340.44326904934752</v>
      </c>
      <c r="AG361" s="8"/>
      <c r="AH361">
        <v>19.80274972725034</v>
      </c>
      <c r="AJ361">
        <v>-0.49602037157042461</v>
      </c>
      <c r="AK361">
        <v>-1</v>
      </c>
      <c r="AL361">
        <v>-0.49602037157042461</v>
      </c>
      <c r="AM361">
        <v>-1</v>
      </c>
      <c r="AN361">
        <v>-0.49602037157042461</v>
      </c>
      <c r="AO361">
        <v>-1</v>
      </c>
      <c r="AP361">
        <v>-0.49602037157042461</v>
      </c>
      <c r="AQ361">
        <v>-1</v>
      </c>
      <c r="AS361">
        <v>-0.1984081486281698</v>
      </c>
      <c r="AT361">
        <v>-0.25</v>
      </c>
      <c r="AU361">
        <v>-0.1984081486281698</v>
      </c>
      <c r="AV361">
        <v>-0.25</v>
      </c>
      <c r="AW361">
        <v>-0.1984081486281698</v>
      </c>
      <c r="AX361">
        <v>-0.25</v>
      </c>
      <c r="AY361">
        <v>-0.1984081486281698</v>
      </c>
      <c r="AZ361">
        <v>-0.25</v>
      </c>
      <c r="BB361">
        <f t="shared" si="118"/>
        <v>-0.25</v>
      </c>
    </row>
    <row r="362" spans="1:54" x14ac:dyDescent="0.3">
      <c r="A362">
        <v>2</v>
      </c>
      <c r="B362" t="s">
        <v>95</v>
      </c>
      <c r="C362" t="s">
        <v>92</v>
      </c>
      <c r="D362" t="s">
        <v>69</v>
      </c>
      <c r="F362" s="2">
        <v>0</v>
      </c>
      <c r="G362" s="2">
        <f t="shared" si="113"/>
        <v>0</v>
      </c>
      <c r="H362" s="4">
        <f t="shared" si="114"/>
        <v>0</v>
      </c>
      <c r="I362" s="14">
        <f t="shared" si="115"/>
        <v>0</v>
      </c>
      <c r="J362">
        <f t="shared" si="94"/>
        <v>1</v>
      </c>
      <c r="K362">
        <f t="shared" si="116"/>
        <v>2</v>
      </c>
      <c r="L362">
        <f t="shared" si="117"/>
        <v>0</v>
      </c>
      <c r="M362" s="8">
        <f t="shared" si="95"/>
        <v>-0.89834832014660981</v>
      </c>
      <c r="N362" s="8">
        <f t="shared" si="96"/>
        <v>-0.89831884097353942</v>
      </c>
      <c r="O362" s="8">
        <f t="shared" si="97"/>
        <v>-0.85454130610355783</v>
      </c>
      <c r="P362" s="8">
        <f t="shared" si="98"/>
        <v>-0.99194404247047518</v>
      </c>
      <c r="Q362" s="8">
        <f t="shared" si="99"/>
        <v>-0.21899481755224795</v>
      </c>
      <c r="R362" s="8">
        <f t="shared" si="100"/>
        <v>-0.84822233673182901</v>
      </c>
      <c r="T362" s="8">
        <f t="shared" si="101"/>
        <v>-0.81759432932214349</v>
      </c>
      <c r="U362" s="8">
        <f t="shared" si="102"/>
        <v>-0.82163015473104217</v>
      </c>
      <c r="V362" s="8">
        <f t="shared" si="103"/>
        <v>-0.76486757233766789</v>
      </c>
      <c r="W362" s="8">
        <f t="shared" si="104"/>
        <v>-0.95091292293241914</v>
      </c>
      <c r="X362" s="8">
        <f t="shared" si="105"/>
        <v>0.33821853779873906</v>
      </c>
      <c r="Y362" s="8">
        <f t="shared" si="106"/>
        <v>-0.50188589397851291</v>
      </c>
      <c r="AA362" s="8">
        <f t="shared" si="107"/>
        <v>-0.9186091395100715</v>
      </c>
      <c r="AB362" s="8">
        <f t="shared" si="108"/>
        <v>-0.92196942048479713</v>
      </c>
      <c r="AC362" s="8">
        <f t="shared" si="109"/>
        <v>-0.88384782054934474</v>
      </c>
      <c r="AD362" s="8">
        <f t="shared" si="110"/>
        <v>-0.9736811971793714</v>
      </c>
      <c r="AE362" s="8">
        <f t="shared" si="111"/>
        <v>-7.4351790958685701E-2</v>
      </c>
      <c r="AF362" s="8">
        <f t="shared" si="112"/>
        <v>-0.82523353028572322</v>
      </c>
      <c r="AG362" s="8"/>
      <c r="AH362">
        <v>-19.80274972725034</v>
      </c>
      <c r="AJ362">
        <v>0.49602037157042461</v>
      </c>
      <c r="AK362">
        <v>1</v>
      </c>
      <c r="AL362">
        <v>0.49602037157042461</v>
      </c>
      <c r="AM362">
        <v>1</v>
      </c>
      <c r="AN362">
        <v>0.49602037157042461</v>
      </c>
      <c r="AO362">
        <v>1</v>
      </c>
      <c r="AP362">
        <v>0.49602037157042461</v>
      </c>
      <c r="AQ362">
        <v>1</v>
      </c>
      <c r="AS362">
        <v>0.1984081486281698</v>
      </c>
      <c r="AT362">
        <v>0.25</v>
      </c>
      <c r="AU362">
        <v>0.1984081486281698</v>
      </c>
      <c r="AV362">
        <v>0.25</v>
      </c>
      <c r="AW362">
        <v>0.1984081486281698</v>
      </c>
      <c r="AX362">
        <v>0.25</v>
      </c>
      <c r="AY362">
        <v>0.1984081486281698</v>
      </c>
      <c r="AZ362">
        <v>0.25</v>
      </c>
      <c r="BB362">
        <f t="shared" si="118"/>
        <v>0.25</v>
      </c>
    </row>
    <row r="363" spans="1:54" x14ac:dyDescent="0.3">
      <c r="A363">
        <v>2</v>
      </c>
      <c r="B363" t="s">
        <v>96</v>
      </c>
      <c r="C363" t="s">
        <v>92</v>
      </c>
      <c r="D363" t="s">
        <v>69</v>
      </c>
      <c r="F363" s="2">
        <v>0</v>
      </c>
      <c r="G363" s="2">
        <f t="shared" si="113"/>
        <v>0</v>
      </c>
      <c r="H363" s="4">
        <f t="shared" si="114"/>
        <v>0</v>
      </c>
      <c r="I363" s="14">
        <f t="shared" si="115"/>
        <v>0</v>
      </c>
      <c r="J363">
        <f t="shared" si="94"/>
        <v>1</v>
      </c>
      <c r="K363">
        <f t="shared" si="116"/>
        <v>2</v>
      </c>
      <c r="L363">
        <f t="shared" si="117"/>
        <v>0</v>
      </c>
      <c r="M363" s="8">
        <f t="shared" si="95"/>
        <v>-0.91115306489855652</v>
      </c>
      <c r="N363" s="8">
        <f t="shared" si="96"/>
        <v>-0.91114254956755703</v>
      </c>
      <c r="O363" s="8">
        <f t="shared" si="97"/>
        <v>-0.86175058642131563</v>
      </c>
      <c r="P363" s="8">
        <f t="shared" si="98"/>
        <v>-0.99184626985996227</v>
      </c>
      <c r="Q363" s="8">
        <f t="shared" si="99"/>
        <v>-0.220554777104397</v>
      </c>
      <c r="R363" s="8">
        <f t="shared" si="100"/>
        <v>-0.84089310822740138</v>
      </c>
      <c r="T363" s="8">
        <f t="shared" si="101"/>
        <v>-0.83475392026524053</v>
      </c>
      <c r="U363" s="8">
        <f t="shared" si="102"/>
        <v>-0.83795796290386571</v>
      </c>
      <c r="V363" s="8">
        <f t="shared" si="103"/>
        <v>-0.66833570253292041</v>
      </c>
      <c r="W363" s="8">
        <f t="shared" si="104"/>
        <v>-0.94851530985147858</v>
      </c>
      <c r="X363" s="8">
        <f t="shared" si="105"/>
        <v>0.36360752287875381</v>
      </c>
      <c r="Y363" s="8">
        <f t="shared" si="106"/>
        <v>-0.45930212521324959</v>
      </c>
      <c r="AA363" s="8">
        <f t="shared" si="107"/>
        <v>-0.92720670681752604</v>
      </c>
      <c r="AB363" s="8">
        <f t="shared" si="108"/>
        <v>-0.93008124224811917</v>
      </c>
      <c r="AC363" s="8">
        <f t="shared" si="109"/>
        <v>-0.83299814590638999</v>
      </c>
      <c r="AD363" s="8">
        <f t="shared" si="110"/>
        <v>-0.97252118854053859</v>
      </c>
      <c r="AE363" s="8">
        <f t="shared" si="111"/>
        <v>-4.2575118067956004E-2</v>
      </c>
      <c r="AF363" s="8">
        <f t="shared" si="112"/>
        <v>-0.81205099801911096</v>
      </c>
      <c r="AG363" s="8"/>
      <c r="AH363">
        <v>-19.80274972725034</v>
      </c>
      <c r="AJ363">
        <v>0.49602037157042461</v>
      </c>
      <c r="AK363">
        <v>1</v>
      </c>
      <c r="AL363">
        <v>0.49602037157042461</v>
      </c>
      <c r="AM363">
        <v>1</v>
      </c>
      <c r="AN363">
        <v>0.49602037157042461</v>
      </c>
      <c r="AO363">
        <v>1</v>
      </c>
      <c r="AP363">
        <v>0.49602037157042461</v>
      </c>
      <c r="AQ363">
        <v>1</v>
      </c>
      <c r="AS363">
        <v>0.1984081486281698</v>
      </c>
      <c r="AT363">
        <v>0.25</v>
      </c>
      <c r="AU363">
        <v>0.1984081486281698</v>
      </c>
      <c r="AV363">
        <v>0.25</v>
      </c>
      <c r="AW363">
        <v>0.1984081486281698</v>
      </c>
      <c r="AX363">
        <v>0.25</v>
      </c>
      <c r="AY363">
        <v>0.1984081486281698</v>
      </c>
      <c r="AZ363">
        <v>0.25</v>
      </c>
      <c r="BB363">
        <f t="shared" si="118"/>
        <v>0.25</v>
      </c>
    </row>
    <row r="364" spans="1:54" x14ac:dyDescent="0.3">
      <c r="A364">
        <v>2</v>
      </c>
      <c r="B364" t="s">
        <v>97</v>
      </c>
      <c r="C364" t="s">
        <v>92</v>
      </c>
      <c r="D364" t="s">
        <v>69</v>
      </c>
      <c r="F364" s="2">
        <v>0</v>
      </c>
      <c r="G364" s="2">
        <f t="shared" si="113"/>
        <v>1</v>
      </c>
      <c r="H364" s="4">
        <f t="shared" si="114"/>
        <v>1</v>
      </c>
      <c r="I364" s="14">
        <f t="shared" si="115"/>
        <v>1</v>
      </c>
      <c r="J364">
        <f t="shared" si="94"/>
        <v>0</v>
      </c>
      <c r="K364">
        <f t="shared" si="116"/>
        <v>2</v>
      </c>
      <c r="L364">
        <f t="shared" si="117"/>
        <v>2</v>
      </c>
      <c r="M364" s="8">
        <f t="shared" si="95"/>
        <v>3.0422077110510535</v>
      </c>
      <c r="N364" s="8">
        <f t="shared" si="96"/>
        <v>3.0440224406563421</v>
      </c>
      <c r="O364" s="8">
        <f t="shared" si="97"/>
        <v>5.1119455597277987</v>
      </c>
      <c r="P364" s="8">
        <f t="shared" si="98"/>
        <v>688358.83333333349</v>
      </c>
      <c r="Q364" s="8">
        <f t="shared" si="99"/>
        <v>-0.20176046664511446</v>
      </c>
      <c r="R364" s="8">
        <f t="shared" si="100"/>
        <v>2775.8402710551791</v>
      </c>
      <c r="T364" s="8">
        <f t="shared" si="101"/>
        <v>2.6770409668460342</v>
      </c>
      <c r="U364" s="8">
        <f t="shared" si="102"/>
        <v>2.61558404992584</v>
      </c>
      <c r="V364" s="8">
        <f t="shared" si="103"/>
        <v>3.5882793128025057</v>
      </c>
      <c r="W364" s="8">
        <f t="shared" si="104"/>
        <v>8.7381290489361305</v>
      </c>
      <c r="X364" s="8">
        <f t="shared" si="105"/>
        <v>0.40269373628394028</v>
      </c>
      <c r="Y364" s="8">
        <f t="shared" si="106"/>
        <v>596.15295748082463</v>
      </c>
      <c r="AA364" s="8">
        <f t="shared" si="107"/>
        <v>0.35941388790983142</v>
      </c>
      <c r="AB364" s="8">
        <f t="shared" si="108"/>
        <v>0.28289274771599499</v>
      </c>
      <c r="AC364" s="8">
        <f t="shared" si="109"/>
        <v>0.69178645357188551</v>
      </c>
      <c r="AD364" s="8">
        <f t="shared" si="110"/>
        <v>3.1656252696385447</v>
      </c>
      <c r="AE364" s="8">
        <f t="shared" si="111"/>
        <v>-6.7299152686173961E-3</v>
      </c>
      <c r="AF364" s="8">
        <f t="shared" si="112"/>
        <v>342.79581281837511</v>
      </c>
      <c r="AG364" s="8"/>
      <c r="AH364">
        <v>19.80274972725034</v>
      </c>
      <c r="AJ364">
        <v>-0.49602037157042461</v>
      </c>
      <c r="AK364">
        <v>-1</v>
      </c>
      <c r="AL364">
        <v>-0.49602037157042461</v>
      </c>
      <c r="AM364">
        <v>-1</v>
      </c>
      <c r="AN364">
        <v>-0.49602037157042461</v>
      </c>
      <c r="AO364">
        <v>-1</v>
      </c>
      <c r="AP364">
        <v>-0.49602037157042461</v>
      </c>
      <c r="AQ364">
        <v>-1</v>
      </c>
      <c r="AS364">
        <v>-0.1984081486281698</v>
      </c>
      <c r="AT364">
        <v>-0.25</v>
      </c>
      <c r="AU364">
        <v>-0.1984081486281698</v>
      </c>
      <c r="AV364">
        <v>-0.25</v>
      </c>
      <c r="AW364">
        <v>-0.1984081486281698</v>
      </c>
      <c r="AX364">
        <v>-0.25</v>
      </c>
      <c r="AY364">
        <v>-0.1984081486281698</v>
      </c>
      <c r="AZ364">
        <v>-0.25</v>
      </c>
      <c r="BB364">
        <f t="shared" si="118"/>
        <v>-0.25</v>
      </c>
    </row>
    <row r="365" spans="1:54" x14ac:dyDescent="0.3">
      <c r="A365">
        <v>2</v>
      </c>
      <c r="B365" t="s">
        <v>98</v>
      </c>
      <c r="C365" t="s">
        <v>92</v>
      </c>
      <c r="D365" t="s">
        <v>69</v>
      </c>
      <c r="F365" s="2">
        <v>0</v>
      </c>
      <c r="G365" s="2">
        <f t="shared" si="113"/>
        <v>1</v>
      </c>
      <c r="H365" s="4">
        <f t="shared" si="114"/>
        <v>1</v>
      </c>
      <c r="I365" s="14">
        <f t="shared" si="115"/>
        <v>1</v>
      </c>
      <c r="J365">
        <f t="shared" si="94"/>
        <v>0</v>
      </c>
      <c r="K365">
        <f t="shared" si="116"/>
        <v>2</v>
      </c>
      <c r="L365">
        <f t="shared" si="117"/>
        <v>2</v>
      </c>
      <c r="M365" s="8">
        <f t="shared" si="95"/>
        <v>3.1128175747086102</v>
      </c>
      <c r="N365" s="8">
        <f t="shared" si="96"/>
        <v>3.1148463332863385</v>
      </c>
      <c r="O365" s="8">
        <f t="shared" si="97"/>
        <v>4.8105210526052629</v>
      </c>
      <c r="P365" s="8">
        <f t="shared" si="98"/>
        <v>830046.8</v>
      </c>
      <c r="Q365" s="8">
        <f t="shared" si="99"/>
        <v>-0.20194624787764021</v>
      </c>
      <c r="R365" s="8">
        <f t="shared" si="100"/>
        <v>2987.9194260485651</v>
      </c>
      <c r="T365" s="8">
        <f t="shared" si="101"/>
        <v>2.467861467822825</v>
      </c>
      <c r="U365" s="8">
        <f t="shared" si="102"/>
        <v>2.3821357782841304</v>
      </c>
      <c r="V365" s="8">
        <f t="shared" si="103"/>
        <v>3.7752214893297329</v>
      </c>
      <c r="W365" s="8">
        <f t="shared" si="104"/>
        <v>8.7870018724237031</v>
      </c>
      <c r="X365" s="8">
        <f t="shared" si="105"/>
        <v>0.40260312232282275</v>
      </c>
      <c r="Y365" s="8">
        <f t="shared" si="106"/>
        <v>622.5100406734548</v>
      </c>
      <c r="AA365" s="8">
        <f t="shared" si="107"/>
        <v>0.29884600959972685</v>
      </c>
      <c r="AB365" s="8">
        <f t="shared" si="108"/>
        <v>0.23906757479012444</v>
      </c>
      <c r="AC365" s="8">
        <f t="shared" si="109"/>
        <v>0.66909058724454074</v>
      </c>
      <c r="AD365" s="8">
        <f t="shared" si="110"/>
        <v>3.1878360601900915</v>
      </c>
      <c r="AE365" s="8">
        <f t="shared" si="111"/>
        <v>-1.773323644658123E-2</v>
      </c>
      <c r="AF365" s="8">
        <f t="shared" si="112"/>
        <v>366.13604788643363</v>
      </c>
      <c r="AG365" s="8"/>
      <c r="AH365">
        <v>19.80274972725034</v>
      </c>
      <c r="AJ365">
        <v>-0.49602037157042461</v>
      </c>
      <c r="AK365">
        <v>-1</v>
      </c>
      <c r="AL365">
        <v>-0.49602037157042461</v>
      </c>
      <c r="AM365">
        <v>-1</v>
      </c>
      <c r="AN365">
        <v>-0.49602037157042461</v>
      </c>
      <c r="AO365">
        <v>-1</v>
      </c>
      <c r="AP365">
        <v>-0.49602037157042461</v>
      </c>
      <c r="AQ365">
        <v>-1</v>
      </c>
      <c r="AS365">
        <v>-0.1984081486281698</v>
      </c>
      <c r="AT365">
        <v>-0.25</v>
      </c>
      <c r="AU365">
        <v>-0.1984081486281698</v>
      </c>
      <c r="AV365">
        <v>-0.25</v>
      </c>
      <c r="AW365">
        <v>-0.1984081486281698</v>
      </c>
      <c r="AX365">
        <v>-0.25</v>
      </c>
      <c r="AY365">
        <v>-0.1984081486281698</v>
      </c>
      <c r="AZ365">
        <v>-0.25</v>
      </c>
      <c r="BB365">
        <f t="shared" si="118"/>
        <v>-0.25</v>
      </c>
    </row>
    <row r="366" spans="1:54" x14ac:dyDescent="0.3">
      <c r="A366">
        <v>2</v>
      </c>
      <c r="B366" t="s">
        <v>99</v>
      </c>
      <c r="C366" t="s">
        <v>92</v>
      </c>
      <c r="D366" t="s">
        <v>69</v>
      </c>
      <c r="F366" s="2">
        <v>0</v>
      </c>
      <c r="G366" s="2">
        <f t="shared" si="113"/>
        <v>0</v>
      </c>
      <c r="H366" s="4">
        <f t="shared" si="114"/>
        <v>0</v>
      </c>
      <c r="I366" s="14">
        <f t="shared" si="115"/>
        <v>0</v>
      </c>
      <c r="J366">
        <f t="shared" si="94"/>
        <v>1</v>
      </c>
      <c r="K366">
        <f t="shared" si="116"/>
        <v>2</v>
      </c>
      <c r="L366">
        <f t="shared" si="117"/>
        <v>0</v>
      </c>
      <c r="M366" s="8">
        <f t="shared" si="95"/>
        <v>-0.89834832014660981</v>
      </c>
      <c r="N366" s="8">
        <f t="shared" si="96"/>
        <v>-0.89831884097353942</v>
      </c>
      <c r="O366" s="8">
        <f t="shared" si="97"/>
        <v>-0.85454130610355783</v>
      </c>
      <c r="P366" s="8">
        <f t="shared" si="98"/>
        <v>-0.99194404247047518</v>
      </c>
      <c r="Q366" s="8">
        <f t="shared" si="99"/>
        <v>-0.21899481755224795</v>
      </c>
      <c r="R366" s="8">
        <f t="shared" si="100"/>
        <v>-0.84822233673182901</v>
      </c>
      <c r="T366" s="8">
        <f t="shared" si="101"/>
        <v>-0.81183690519614882</v>
      </c>
      <c r="U366" s="8">
        <f t="shared" si="102"/>
        <v>-0.81727627645234435</v>
      </c>
      <c r="V366" s="8">
        <f t="shared" si="103"/>
        <v>-0.77100968185592667</v>
      </c>
      <c r="W366" s="8">
        <f t="shared" si="104"/>
        <v>-0.95033282160463894</v>
      </c>
      <c r="X366" s="8">
        <f t="shared" si="105"/>
        <v>0.35945945962260145</v>
      </c>
      <c r="Y366" s="8">
        <f t="shared" si="106"/>
        <v>-0.47112145591605314</v>
      </c>
      <c r="AA366" s="8">
        <f t="shared" si="107"/>
        <v>-0.9153566040434773</v>
      </c>
      <c r="AB366" s="8">
        <f t="shared" si="108"/>
        <v>-0.92031278673413541</v>
      </c>
      <c r="AC366" s="8">
        <f t="shared" si="109"/>
        <v>-0.88178683146634396</v>
      </c>
      <c r="AD366" s="8">
        <f t="shared" si="110"/>
        <v>-0.97322962298391602</v>
      </c>
      <c r="AE366" s="8">
        <f t="shared" si="111"/>
        <v>-3.9225587311017919E-2</v>
      </c>
      <c r="AF366" s="8">
        <f t="shared" si="112"/>
        <v>-0.81499699283313287</v>
      </c>
      <c r="AG366" s="8"/>
      <c r="AH366">
        <v>-19.80274972725034</v>
      </c>
      <c r="AJ366">
        <v>0.49602037157042461</v>
      </c>
      <c r="AK366">
        <v>1</v>
      </c>
      <c r="AL366">
        <v>0.49602037157042461</v>
      </c>
      <c r="AM366">
        <v>1</v>
      </c>
      <c r="AN366">
        <v>0.49602037157042461</v>
      </c>
      <c r="AO366">
        <v>1</v>
      </c>
      <c r="AP366">
        <v>0.49602037157042461</v>
      </c>
      <c r="AQ366">
        <v>1</v>
      </c>
      <c r="AS366">
        <v>0.1984081486281698</v>
      </c>
      <c r="AT366">
        <v>0.25</v>
      </c>
      <c r="AU366">
        <v>0.1984081486281698</v>
      </c>
      <c r="AV366">
        <v>0.25</v>
      </c>
      <c r="AW366">
        <v>0.1984081486281698</v>
      </c>
      <c r="AX366">
        <v>0.25</v>
      </c>
      <c r="AY366">
        <v>0.1984081486281698</v>
      </c>
      <c r="AZ366">
        <v>0.25</v>
      </c>
      <c r="BB366">
        <f t="shared" si="118"/>
        <v>0.25</v>
      </c>
    </row>
    <row r="367" spans="1:54" x14ac:dyDescent="0.3">
      <c r="A367">
        <v>2</v>
      </c>
      <c r="B367" t="s">
        <v>100</v>
      </c>
      <c r="C367" t="s">
        <v>87</v>
      </c>
      <c r="D367" t="s">
        <v>69</v>
      </c>
      <c r="F367" s="2">
        <v>0</v>
      </c>
      <c r="G367" s="2">
        <f t="shared" si="113"/>
        <v>0</v>
      </c>
      <c r="H367" s="4">
        <f t="shared" si="114"/>
        <v>1</v>
      </c>
      <c r="I367" s="14">
        <f t="shared" si="115"/>
        <v>0</v>
      </c>
      <c r="J367">
        <f t="shared" si="94"/>
        <v>1</v>
      </c>
      <c r="K367">
        <f t="shared" si="116"/>
        <v>2</v>
      </c>
      <c r="L367">
        <f t="shared" si="117"/>
        <v>2</v>
      </c>
      <c r="M367" s="8">
        <f t="shared" si="95"/>
        <v>-0.91115306489855652</v>
      </c>
      <c r="N367" s="8">
        <f t="shared" si="96"/>
        <v>-0.91114254956755703</v>
      </c>
      <c r="O367" s="8">
        <f t="shared" si="97"/>
        <v>-0.86175058642131563</v>
      </c>
      <c r="P367" s="8">
        <f t="shared" si="98"/>
        <v>-0.99184626985996227</v>
      </c>
      <c r="Q367" s="8">
        <f t="shared" si="99"/>
        <v>-0.220554777104397</v>
      </c>
      <c r="R367" s="8">
        <f t="shared" si="100"/>
        <v>-0.84089310822740138</v>
      </c>
      <c r="T367" s="8">
        <f t="shared" si="101"/>
        <v>-0.83663071935861588</v>
      </c>
      <c r="U367" s="8">
        <f t="shared" si="102"/>
        <v>-0.8410014690405907</v>
      </c>
      <c r="V367" s="8">
        <f t="shared" si="103"/>
        <v>-0.72693727564102861</v>
      </c>
      <c r="W367" s="8">
        <f t="shared" si="104"/>
        <v>-0.9489131173061448</v>
      </c>
      <c r="X367" s="8">
        <f t="shared" si="105"/>
        <v>0.36441667474393818</v>
      </c>
      <c r="Y367" s="8">
        <f t="shared" si="106"/>
        <v>-0.48063762521759235</v>
      </c>
      <c r="AA367" s="8">
        <f t="shared" si="107"/>
        <v>-0.92827635805750774</v>
      </c>
      <c r="AB367" s="8">
        <f t="shared" si="108"/>
        <v>-0.93195388082532793</v>
      </c>
      <c r="AC367" s="8">
        <f t="shared" si="109"/>
        <v>-0.8616141987652518</v>
      </c>
      <c r="AD367" s="8">
        <f t="shared" si="110"/>
        <v>-0.97242912566715689</v>
      </c>
      <c r="AE367" s="8">
        <f t="shared" si="111"/>
        <v>-4.0322454575911354E-2</v>
      </c>
      <c r="AF367" s="8">
        <f t="shared" si="112"/>
        <v>-0.81955214606293103</v>
      </c>
      <c r="AG367" s="8"/>
      <c r="AH367">
        <v>-17.105285895600861</v>
      </c>
      <c r="AJ367">
        <v>0.99204074314084922</v>
      </c>
      <c r="AK367">
        <v>2</v>
      </c>
      <c r="AL367">
        <v>0.99204074314084922</v>
      </c>
      <c r="AM367">
        <v>2</v>
      </c>
      <c r="AN367">
        <v>0.99204074314084922</v>
      </c>
      <c r="AO367">
        <v>2</v>
      </c>
      <c r="AP367">
        <v>0.99204074314084922</v>
      </c>
      <c r="AQ367">
        <v>2</v>
      </c>
      <c r="AS367">
        <v>0.99204074314084922</v>
      </c>
      <c r="AT367">
        <v>1.25</v>
      </c>
      <c r="AU367">
        <v>0.99204074314084922</v>
      </c>
      <c r="AV367">
        <v>1.25</v>
      </c>
      <c r="AW367">
        <v>0.99204074314084922</v>
      </c>
      <c r="AX367">
        <v>1.25</v>
      </c>
      <c r="AY367">
        <v>0.99204074314084922</v>
      </c>
      <c r="AZ367">
        <v>1.25</v>
      </c>
      <c r="BB367">
        <f t="shared" si="118"/>
        <v>1.25</v>
      </c>
    </row>
    <row r="368" spans="1:54" x14ac:dyDescent="0.3">
      <c r="A368">
        <v>2</v>
      </c>
      <c r="B368" t="s">
        <v>101</v>
      </c>
      <c r="C368" t="s">
        <v>87</v>
      </c>
      <c r="D368" t="s">
        <v>69</v>
      </c>
      <c r="F368" s="2">
        <v>0</v>
      </c>
      <c r="G368" s="2">
        <f t="shared" si="113"/>
        <v>1</v>
      </c>
      <c r="H368" s="4">
        <f t="shared" si="114"/>
        <v>0</v>
      </c>
      <c r="I368" s="14">
        <f t="shared" si="115"/>
        <v>1</v>
      </c>
      <c r="J368">
        <f t="shared" si="94"/>
        <v>0</v>
      </c>
      <c r="K368">
        <f t="shared" si="116"/>
        <v>2</v>
      </c>
      <c r="L368">
        <f t="shared" si="117"/>
        <v>0</v>
      </c>
      <c r="M368" s="8">
        <f t="shared" si="95"/>
        <v>3.0422077110510535</v>
      </c>
      <c r="N368" s="8">
        <f t="shared" si="96"/>
        <v>3.0440224406563421</v>
      </c>
      <c r="O368" s="8">
        <f t="shared" si="97"/>
        <v>5.1119455597277987</v>
      </c>
      <c r="P368" s="8">
        <f t="shared" si="98"/>
        <v>688358.83333333349</v>
      </c>
      <c r="Q368" s="8">
        <f t="shared" si="99"/>
        <v>-0.20176046664511446</v>
      </c>
      <c r="R368" s="8">
        <f t="shared" si="100"/>
        <v>2775.8402710551791</v>
      </c>
      <c r="T368" s="8">
        <f t="shared" si="101"/>
        <v>2.687110687634521</v>
      </c>
      <c r="U368" s="8">
        <f t="shared" si="102"/>
        <v>2.633016051088648</v>
      </c>
      <c r="V368" s="8">
        <f t="shared" si="103"/>
        <v>3.2963531518111373</v>
      </c>
      <c r="W368" s="8">
        <f t="shared" si="104"/>
        <v>9.037385690174915</v>
      </c>
      <c r="X368" s="8">
        <f t="shared" si="105"/>
        <v>0.39805039749527904</v>
      </c>
      <c r="Y368" s="8">
        <f t="shared" si="106"/>
        <v>469.9884385909769</v>
      </c>
      <c r="AA368" s="8">
        <f t="shared" si="107"/>
        <v>0.34848070557698901</v>
      </c>
      <c r="AB368" s="8">
        <f t="shared" si="108"/>
        <v>0.29861713316576721</v>
      </c>
      <c r="AC368" s="8">
        <f t="shared" si="109"/>
        <v>0.58989495700694428</v>
      </c>
      <c r="AD368" s="8">
        <f t="shared" si="110"/>
        <v>3.2855092532049825</v>
      </c>
      <c r="AE368" s="8">
        <f t="shared" si="111"/>
        <v>-2.7258816843089693E-2</v>
      </c>
      <c r="AF368" s="8">
        <f t="shared" si="112"/>
        <v>267.01805723209077</v>
      </c>
      <c r="AG368" s="8"/>
      <c r="AH368">
        <v>17.105285895600861</v>
      </c>
      <c r="AJ368">
        <v>-0.99204074314084922</v>
      </c>
      <c r="AK368">
        <v>-2</v>
      </c>
      <c r="AL368">
        <v>-0.99204074314084922</v>
      </c>
      <c r="AM368">
        <v>-2</v>
      </c>
      <c r="AN368">
        <v>-0.99204074314084922</v>
      </c>
      <c r="AO368">
        <v>-2</v>
      </c>
      <c r="AP368">
        <v>-0.99204074314084922</v>
      </c>
      <c r="AQ368">
        <v>-2</v>
      </c>
      <c r="AS368">
        <v>-0.99204074314084922</v>
      </c>
      <c r="AT368">
        <v>-1.25</v>
      </c>
      <c r="AU368">
        <v>-0.99204074314084922</v>
      </c>
      <c r="AV368">
        <v>-1.25</v>
      </c>
      <c r="AW368">
        <v>-0.99204074314084922</v>
      </c>
      <c r="AX368">
        <v>-1.25</v>
      </c>
      <c r="AY368">
        <v>-0.99204074314084922</v>
      </c>
      <c r="AZ368">
        <v>-1.25</v>
      </c>
      <c r="BB368">
        <f t="shared" si="118"/>
        <v>-1.25</v>
      </c>
    </row>
    <row r="369" spans="1:54" x14ac:dyDescent="0.3">
      <c r="A369">
        <v>2</v>
      </c>
      <c r="B369" t="s">
        <v>102</v>
      </c>
      <c r="C369" t="s">
        <v>87</v>
      </c>
      <c r="D369" t="s">
        <v>69</v>
      </c>
      <c r="F369" s="2">
        <v>0</v>
      </c>
      <c r="G369" s="2">
        <f t="shared" si="113"/>
        <v>1</v>
      </c>
      <c r="H369" s="4">
        <f t="shared" si="114"/>
        <v>0</v>
      </c>
      <c r="I369" s="14">
        <f t="shared" si="115"/>
        <v>1</v>
      </c>
      <c r="J369">
        <f t="shared" si="94"/>
        <v>0</v>
      </c>
      <c r="K369">
        <f t="shared" si="116"/>
        <v>2</v>
      </c>
      <c r="L369">
        <f t="shared" si="117"/>
        <v>0</v>
      </c>
      <c r="M369" s="8">
        <f t="shared" si="95"/>
        <v>3.1128175747086102</v>
      </c>
      <c r="N369" s="8">
        <f t="shared" si="96"/>
        <v>3.1148463332863385</v>
      </c>
      <c r="O369" s="8">
        <f t="shared" si="97"/>
        <v>4.8105210526052629</v>
      </c>
      <c r="P369" s="8">
        <f t="shared" si="98"/>
        <v>830046.8</v>
      </c>
      <c r="Q369" s="8">
        <f t="shared" si="99"/>
        <v>-0.20194624787764021</v>
      </c>
      <c r="R369" s="8">
        <f t="shared" si="100"/>
        <v>2987.9194260485651</v>
      </c>
      <c r="T369" s="8">
        <f t="shared" si="101"/>
        <v>3.1838773748064666</v>
      </c>
      <c r="U369" s="8">
        <f t="shared" si="102"/>
        <v>3.1843380162708725</v>
      </c>
      <c r="V369" s="8">
        <f t="shared" si="103"/>
        <v>2.2843961233332277</v>
      </c>
      <c r="W369" s="8">
        <f t="shared" si="104"/>
        <v>8.6223885685883435</v>
      </c>
      <c r="X369" s="8">
        <f t="shared" si="105"/>
        <v>0.39191073203980498</v>
      </c>
      <c r="Y369" s="8">
        <f t="shared" si="106"/>
        <v>606.94738767083516</v>
      </c>
      <c r="AA369" s="8">
        <f t="shared" si="107"/>
        <v>0.55823178924195294</v>
      </c>
      <c r="AB369" s="8">
        <f t="shared" si="108"/>
        <v>0.57073410210650621</v>
      </c>
      <c r="AC369" s="8">
        <f t="shared" si="109"/>
        <v>0.36941341708097736</v>
      </c>
      <c r="AD369" s="8">
        <f t="shared" si="110"/>
        <v>3.1536665764780567</v>
      </c>
      <c r="AE369" s="8">
        <f t="shared" si="111"/>
        <v>-2.3868595513074825E-2</v>
      </c>
      <c r="AF369" s="8">
        <f t="shared" si="112"/>
        <v>351.2329010913457</v>
      </c>
      <c r="AG369" s="8"/>
      <c r="AH369">
        <v>17.105285895600868</v>
      </c>
      <c r="AJ369">
        <v>-0.99204074314084922</v>
      </c>
      <c r="AK369">
        <v>-2</v>
      </c>
      <c r="AL369">
        <v>-0.99204074314084922</v>
      </c>
      <c r="AM369">
        <v>-2</v>
      </c>
      <c r="AN369">
        <v>-0.99204074314084922</v>
      </c>
      <c r="AO369">
        <v>-2</v>
      </c>
      <c r="AP369">
        <v>-0.99204074314084922</v>
      </c>
      <c r="AQ369">
        <v>-2</v>
      </c>
      <c r="AS369">
        <v>-0.99204074314084922</v>
      </c>
      <c r="AT369">
        <v>-1.25</v>
      </c>
      <c r="AU369">
        <v>-0.99204074314084922</v>
      </c>
      <c r="AV369">
        <v>-1.25</v>
      </c>
      <c r="AW369">
        <v>-0.99204074314084922</v>
      </c>
      <c r="AX369">
        <v>-1.25</v>
      </c>
      <c r="AY369">
        <v>-0.99204074314084922</v>
      </c>
      <c r="AZ369">
        <v>-1.25</v>
      </c>
      <c r="BB369">
        <f t="shared" si="118"/>
        <v>-1.25</v>
      </c>
    </row>
    <row r="370" spans="1:54" x14ac:dyDescent="0.3">
      <c r="A370">
        <v>2</v>
      </c>
      <c r="B370" t="s">
        <v>103</v>
      </c>
      <c r="C370" t="s">
        <v>87</v>
      </c>
      <c r="D370" t="s">
        <v>69</v>
      </c>
      <c r="F370" s="2">
        <v>0</v>
      </c>
      <c r="G370" s="2">
        <f t="shared" si="113"/>
        <v>0</v>
      </c>
      <c r="H370" s="4">
        <f t="shared" si="114"/>
        <v>1</v>
      </c>
      <c r="I370" s="14">
        <f t="shared" si="115"/>
        <v>0</v>
      </c>
      <c r="J370">
        <f t="shared" si="94"/>
        <v>1</v>
      </c>
      <c r="K370">
        <f t="shared" si="116"/>
        <v>2</v>
      </c>
      <c r="L370">
        <f t="shared" si="117"/>
        <v>2</v>
      </c>
      <c r="M370" s="8">
        <f t="shared" si="95"/>
        <v>-0.89834832014660981</v>
      </c>
      <c r="N370" s="8">
        <f t="shared" si="96"/>
        <v>-0.89831884097353942</v>
      </c>
      <c r="O370" s="8">
        <f t="shared" si="97"/>
        <v>-0.85454130610355783</v>
      </c>
      <c r="P370" s="8">
        <f t="shared" si="98"/>
        <v>-0.99194404247047518</v>
      </c>
      <c r="Q370" s="8">
        <f t="shared" si="99"/>
        <v>-0.21899481755224795</v>
      </c>
      <c r="R370" s="8">
        <f t="shared" si="100"/>
        <v>-0.84822233673182901</v>
      </c>
      <c r="T370" s="8">
        <f t="shared" si="101"/>
        <v>-0.81783348917861298</v>
      </c>
      <c r="U370" s="8">
        <f t="shared" si="102"/>
        <v>-0.82234292319763092</v>
      </c>
      <c r="V370" s="8">
        <f t="shared" si="103"/>
        <v>-0.70921727540260582</v>
      </c>
      <c r="W370" s="8">
        <f t="shared" si="104"/>
        <v>-0.95094250951414694</v>
      </c>
      <c r="X370" s="8">
        <f t="shared" si="105"/>
        <v>0.36042679871995292</v>
      </c>
      <c r="Y370" s="8">
        <f t="shared" si="106"/>
        <v>-0.50189933600417236</v>
      </c>
      <c r="AA370" s="8">
        <f t="shared" si="107"/>
        <v>-0.9198337650166829</v>
      </c>
      <c r="AB370" s="8">
        <f t="shared" si="108"/>
        <v>-0.92310008932158327</v>
      </c>
      <c r="AC370" s="8">
        <f t="shared" si="109"/>
        <v>-0.85352133863136304</v>
      </c>
      <c r="AD370" s="8">
        <f t="shared" si="110"/>
        <v>-0.97358173335997134</v>
      </c>
      <c r="AE370" s="8">
        <f t="shared" si="111"/>
        <v>-6.0616678046820374E-2</v>
      </c>
      <c r="AF370" s="8">
        <f t="shared" si="112"/>
        <v>-0.82587417645817951</v>
      </c>
      <c r="AG370" s="8"/>
      <c r="AH370">
        <v>-17.105285895600861</v>
      </c>
      <c r="AJ370">
        <v>0.99204074314084922</v>
      </c>
      <c r="AK370">
        <v>2</v>
      </c>
      <c r="AL370">
        <v>0.99204074314084922</v>
      </c>
      <c r="AM370">
        <v>2</v>
      </c>
      <c r="AN370">
        <v>0.99204074314084922</v>
      </c>
      <c r="AO370">
        <v>2</v>
      </c>
      <c r="AP370">
        <v>0.99204074314084922</v>
      </c>
      <c r="AQ370">
        <v>2</v>
      </c>
      <c r="AS370">
        <v>0.99204074314084922</v>
      </c>
      <c r="AT370">
        <v>1.25</v>
      </c>
      <c r="AU370">
        <v>0.99204074314084922</v>
      </c>
      <c r="AV370">
        <v>1.25</v>
      </c>
      <c r="AW370">
        <v>0.99204074314084922</v>
      </c>
      <c r="AX370">
        <v>1.25</v>
      </c>
      <c r="AY370">
        <v>0.99204074314084922</v>
      </c>
      <c r="AZ370">
        <v>1.25</v>
      </c>
      <c r="BB370">
        <f t="shared" si="118"/>
        <v>1.25</v>
      </c>
    </row>
    <row r="371" spans="1:54" x14ac:dyDescent="0.3">
      <c r="A371">
        <v>3</v>
      </c>
      <c r="B371" t="s">
        <v>104</v>
      </c>
      <c r="C371" t="s">
        <v>105</v>
      </c>
      <c r="D371" t="s">
        <v>15</v>
      </c>
      <c r="F371" s="2">
        <v>0</v>
      </c>
      <c r="G371" s="2">
        <f t="shared" si="113"/>
        <v>0</v>
      </c>
      <c r="H371" s="4">
        <f t="shared" si="114"/>
        <v>1</v>
      </c>
      <c r="I371" s="14">
        <f t="shared" si="115"/>
        <v>0</v>
      </c>
      <c r="J371">
        <f t="shared" si="94"/>
        <v>1</v>
      </c>
      <c r="K371">
        <f t="shared" si="116"/>
        <v>3</v>
      </c>
      <c r="L371">
        <f t="shared" si="117"/>
        <v>3</v>
      </c>
      <c r="M371" s="8">
        <f t="shared" si="95"/>
        <v>-0.82597247540870855</v>
      </c>
      <c r="N371" s="8">
        <f t="shared" si="96"/>
        <v>-0.82599466615544859</v>
      </c>
      <c r="O371" s="8">
        <f t="shared" si="97"/>
        <v>-0.97801373793853286</v>
      </c>
      <c r="P371" s="8">
        <f t="shared" si="98"/>
        <v>-0.97788824792846962</v>
      </c>
      <c r="Q371" s="8">
        <f t="shared" si="99"/>
        <v>-0.27168945462431715</v>
      </c>
      <c r="R371" s="8">
        <f t="shared" si="100"/>
        <v>-0.97962674039372932</v>
      </c>
      <c r="T371" s="8">
        <f t="shared" si="101"/>
        <v>-0.83559911857906322</v>
      </c>
      <c r="U371" s="8">
        <f t="shared" si="102"/>
        <v>-0.83655865124031825</v>
      </c>
      <c r="V371" s="8">
        <f t="shared" si="103"/>
        <v>-0.96575081695765919</v>
      </c>
      <c r="W371" s="8">
        <f t="shared" si="104"/>
        <v>-0.96047454907967267</v>
      </c>
      <c r="X371" s="8">
        <f t="shared" si="105"/>
        <v>-0.18202334923237562</v>
      </c>
      <c r="Y371" s="8">
        <f t="shared" si="106"/>
        <v>-0.87065771392995961</v>
      </c>
      <c r="AA371" s="8">
        <f t="shared" si="107"/>
        <v>-0.93734138178234427</v>
      </c>
      <c r="AB371" s="8">
        <f t="shared" si="108"/>
        <v>-0.9376430664794082</v>
      </c>
      <c r="AC371" s="8">
        <f t="shared" si="109"/>
        <v>-0.98322851029414249</v>
      </c>
      <c r="AD371" s="8">
        <f t="shared" si="110"/>
        <v>-0.98346920017139672</v>
      </c>
      <c r="AE371" s="8">
        <f t="shared" si="111"/>
        <v>-0.72243277747698664</v>
      </c>
      <c r="AF371" s="8">
        <f t="shared" si="112"/>
        <v>-0.92753367217590776</v>
      </c>
      <c r="AG371" s="8"/>
      <c r="AH371">
        <v>-14.394145156014851</v>
      </c>
      <c r="AJ371">
        <v>1.965645906945058</v>
      </c>
      <c r="AK371">
        <v>2</v>
      </c>
      <c r="AL371">
        <v>1.965645906945058</v>
      </c>
      <c r="AM371">
        <v>2</v>
      </c>
      <c r="AN371">
        <v>1.965645906945058</v>
      </c>
      <c r="AO371">
        <v>2</v>
      </c>
      <c r="AP371">
        <v>1.965645906945058</v>
      </c>
      <c r="AQ371">
        <v>2</v>
      </c>
      <c r="AS371">
        <v>1.965645906945058</v>
      </c>
      <c r="AT371">
        <v>1.5</v>
      </c>
      <c r="AU371">
        <v>1.965645906945058</v>
      </c>
      <c r="AV371">
        <v>1.5</v>
      </c>
      <c r="AW371">
        <v>1.965645906945058</v>
      </c>
      <c r="AX371">
        <v>1.5</v>
      </c>
      <c r="AY371">
        <v>1.965645906945058</v>
      </c>
      <c r="AZ371">
        <v>1.5</v>
      </c>
      <c r="BB371">
        <f t="shared" si="118"/>
        <v>1.5</v>
      </c>
    </row>
    <row r="372" spans="1:54" x14ac:dyDescent="0.3">
      <c r="A372">
        <v>3</v>
      </c>
      <c r="B372" t="s">
        <v>106</v>
      </c>
      <c r="C372" t="s">
        <v>105</v>
      </c>
      <c r="D372" t="s">
        <v>15</v>
      </c>
      <c r="F372" s="2">
        <v>0</v>
      </c>
      <c r="G372" s="2">
        <f t="shared" si="113"/>
        <v>1</v>
      </c>
      <c r="H372" s="4">
        <f t="shared" si="114"/>
        <v>0</v>
      </c>
      <c r="I372" s="14">
        <f t="shared" si="115"/>
        <v>0</v>
      </c>
      <c r="J372">
        <f t="shared" si="94"/>
        <v>1</v>
      </c>
      <c r="K372">
        <f t="shared" si="116"/>
        <v>3</v>
      </c>
      <c r="L372">
        <f t="shared" si="117"/>
        <v>0</v>
      </c>
      <c r="M372" s="8">
        <f t="shared" si="95"/>
        <v>-0.834867428726766</v>
      </c>
      <c r="N372" s="8">
        <f t="shared" si="96"/>
        <v>-0.8352145196840266</v>
      </c>
      <c r="O372" s="8">
        <f t="shared" si="97"/>
        <v>-0.97611898520812967</v>
      </c>
      <c r="P372" s="8">
        <f t="shared" si="98"/>
        <v>-0.97754658137606498</v>
      </c>
      <c r="Q372" s="8">
        <f t="shared" si="99"/>
        <v>-0.2692535956672833</v>
      </c>
      <c r="R372" s="8">
        <f t="shared" si="100"/>
        <v>-0.97814408549395815</v>
      </c>
      <c r="T372" s="8">
        <f t="shared" si="101"/>
        <v>-0.84645841205629002</v>
      </c>
      <c r="U372" s="8">
        <f t="shared" si="102"/>
        <v>-0.82747016026749165</v>
      </c>
      <c r="V372" s="8">
        <f t="shared" si="103"/>
        <v>-0.93631099588906064</v>
      </c>
      <c r="W372" s="8">
        <f t="shared" si="104"/>
        <v>-0.95623502786268866</v>
      </c>
      <c r="X372" s="8">
        <f t="shared" si="105"/>
        <v>-0.17511894038546696</v>
      </c>
      <c r="Y372" s="8">
        <f t="shared" si="106"/>
        <v>-0.8365336957359828</v>
      </c>
      <c r="AA372" s="8">
        <f t="shared" si="107"/>
        <v>-0.94061738376741777</v>
      </c>
      <c r="AB372" s="8">
        <f t="shared" si="108"/>
        <v>-0.9351399349693752</v>
      </c>
      <c r="AC372" s="8">
        <f t="shared" si="109"/>
        <v>-0.97137610762137894</v>
      </c>
      <c r="AD372" s="8">
        <f t="shared" si="110"/>
        <v>-0.98098046945249695</v>
      </c>
      <c r="AE372" s="8">
        <f t="shared" si="111"/>
        <v>-0.7235165205737899</v>
      </c>
      <c r="AF372" s="8">
        <f t="shared" si="112"/>
        <v>-0.90770849799148645</v>
      </c>
      <c r="AG372" s="8"/>
      <c r="AH372">
        <v>-15.4600926873561</v>
      </c>
      <c r="AJ372">
        <v>1.4482832634377701E-2</v>
      </c>
      <c r="AK372">
        <v>0</v>
      </c>
      <c r="AL372">
        <v>1.4482832634377701E-2</v>
      </c>
      <c r="AM372">
        <v>0</v>
      </c>
      <c r="AN372">
        <v>1.4482832634377701E-2</v>
      </c>
      <c r="AO372">
        <v>0</v>
      </c>
      <c r="AP372">
        <v>1.4482832634377701E-2</v>
      </c>
      <c r="AQ372">
        <v>0</v>
      </c>
      <c r="AS372">
        <v>1.4482832634377701E-2</v>
      </c>
      <c r="AT372">
        <v>0.5</v>
      </c>
      <c r="AU372">
        <v>1.4482832634377701E-2</v>
      </c>
      <c r="AV372">
        <v>0.5</v>
      </c>
      <c r="AW372">
        <v>1.4482832634377701E-2</v>
      </c>
      <c r="AX372">
        <v>0.5</v>
      </c>
      <c r="AY372">
        <v>1.4482832634377701E-2</v>
      </c>
      <c r="AZ372">
        <v>0.5</v>
      </c>
      <c r="BB372">
        <f t="shared" si="118"/>
        <v>0.5</v>
      </c>
    </row>
    <row r="373" spans="1:54" x14ac:dyDescent="0.3">
      <c r="A373">
        <v>3</v>
      </c>
      <c r="B373" t="s">
        <v>107</v>
      </c>
      <c r="C373" t="s">
        <v>105</v>
      </c>
      <c r="D373" t="s">
        <v>15</v>
      </c>
      <c r="F373" s="2">
        <v>0</v>
      </c>
      <c r="G373" s="2">
        <f t="shared" si="113"/>
        <v>1</v>
      </c>
      <c r="H373" s="4">
        <f t="shared" si="114"/>
        <v>0</v>
      </c>
      <c r="I373" s="14">
        <f t="shared" si="115"/>
        <v>1</v>
      </c>
      <c r="J373">
        <f t="shared" si="94"/>
        <v>0</v>
      </c>
      <c r="K373">
        <f t="shared" si="116"/>
        <v>3</v>
      </c>
      <c r="L373">
        <f t="shared" si="117"/>
        <v>0</v>
      </c>
      <c r="M373" s="8">
        <f t="shared" si="95"/>
        <v>41.682205973795909</v>
      </c>
      <c r="N373" s="8">
        <f t="shared" si="96"/>
        <v>41.691027309752457</v>
      </c>
      <c r="O373" s="8">
        <f t="shared" si="97"/>
        <v>76.872994127005867</v>
      </c>
      <c r="P373" s="8">
        <f t="shared" si="98"/>
        <v>2686334.1176470588</v>
      </c>
      <c r="Q373" s="8">
        <f t="shared" si="99"/>
        <v>0.10531328394887601</v>
      </c>
      <c r="R373" s="8">
        <f t="shared" si="100"/>
        <v>78402.414634146335</v>
      </c>
      <c r="T373" s="8">
        <f t="shared" si="101"/>
        <v>20.742595011318073</v>
      </c>
      <c r="U373" s="8">
        <f t="shared" si="102"/>
        <v>15.223381818667709</v>
      </c>
      <c r="V373" s="8">
        <f t="shared" si="103"/>
        <v>43.900821131911599</v>
      </c>
      <c r="W373" s="8">
        <f t="shared" si="104"/>
        <v>75.58955279645231</v>
      </c>
      <c r="X373" s="8">
        <f t="shared" si="105"/>
        <v>0.82706034233456882</v>
      </c>
      <c r="Y373" s="8">
        <f t="shared" si="106"/>
        <v>4964.7650992726276</v>
      </c>
      <c r="AA373" s="8">
        <f t="shared" si="107"/>
        <v>4.5640226868015397</v>
      </c>
      <c r="AB373" s="8">
        <f t="shared" si="108"/>
        <v>3.2036475289015942</v>
      </c>
      <c r="AC373" s="8">
        <f t="shared" si="109"/>
        <v>10.712633060258035</v>
      </c>
      <c r="AD373" s="8">
        <f t="shared" si="110"/>
        <v>17.819587721960527</v>
      </c>
      <c r="AE373" s="8">
        <f t="shared" si="111"/>
        <v>-9.2720778657473302E-2</v>
      </c>
      <c r="AF373" s="8">
        <f t="shared" si="112"/>
        <v>3566.4125804908317</v>
      </c>
      <c r="AG373" s="8"/>
      <c r="AH373">
        <v>39.149322960029593</v>
      </c>
      <c r="AJ373">
        <v>-1.965645906945058</v>
      </c>
      <c r="AK373">
        <v>-2</v>
      </c>
      <c r="AL373">
        <v>-1.965645906945058</v>
      </c>
      <c r="AM373">
        <v>-2</v>
      </c>
      <c r="AN373">
        <v>-1.965645906945058</v>
      </c>
      <c r="AO373">
        <v>-2</v>
      </c>
      <c r="AP373">
        <v>-1.965645906945058</v>
      </c>
      <c r="AQ373">
        <v>-2</v>
      </c>
      <c r="AS373">
        <v>-1.965645906945058</v>
      </c>
      <c r="AT373">
        <v>-1.5</v>
      </c>
      <c r="AU373">
        <v>-1.965645906945058</v>
      </c>
      <c r="AV373">
        <v>-1.5</v>
      </c>
      <c r="AW373">
        <v>-1.965645906945058</v>
      </c>
      <c r="AX373">
        <v>-1.5</v>
      </c>
      <c r="AY373">
        <v>-1.965645906945058</v>
      </c>
      <c r="AZ373">
        <v>-1.5</v>
      </c>
      <c r="BB373">
        <f t="shared" si="118"/>
        <v>-1.5</v>
      </c>
    </row>
    <row r="374" spans="1:54" x14ac:dyDescent="0.3">
      <c r="A374">
        <v>3</v>
      </c>
      <c r="B374" t="s">
        <v>108</v>
      </c>
      <c r="C374" t="s">
        <v>105</v>
      </c>
      <c r="D374" t="s">
        <v>15</v>
      </c>
      <c r="F374" s="2">
        <v>0</v>
      </c>
      <c r="G374" s="2">
        <f t="shared" si="113"/>
        <v>0</v>
      </c>
      <c r="H374" s="4">
        <f t="shared" si="114"/>
        <v>0</v>
      </c>
      <c r="I374" s="14">
        <f t="shared" si="115"/>
        <v>1</v>
      </c>
      <c r="J374">
        <f t="shared" si="94"/>
        <v>0</v>
      </c>
      <c r="K374">
        <f t="shared" si="116"/>
        <v>3</v>
      </c>
      <c r="L374">
        <f t="shared" si="117"/>
        <v>0</v>
      </c>
      <c r="M374" s="8">
        <f t="shared" si="95"/>
        <v>-0.86600611490307</v>
      </c>
      <c r="N374" s="8">
        <f t="shared" si="96"/>
        <v>-0.86646858385561165</v>
      </c>
      <c r="O374" s="8">
        <f t="shared" si="97"/>
        <v>-0.97938159702512462</v>
      </c>
      <c r="P374" s="8">
        <f t="shared" si="98"/>
        <v>-0.99025530101625592</v>
      </c>
      <c r="Q374" s="8">
        <f t="shared" si="99"/>
        <v>-2.986661013715278E-2</v>
      </c>
      <c r="R374" s="8">
        <f t="shared" si="100"/>
        <v>-0.97872052427279788</v>
      </c>
      <c r="T374" s="8">
        <f t="shared" si="101"/>
        <v>-0.80177444775733975</v>
      </c>
      <c r="U374" s="8">
        <f t="shared" si="102"/>
        <v>-0.80558963259965333</v>
      </c>
      <c r="V374" s="8">
        <f t="shared" si="103"/>
        <v>-0.96187145321175005</v>
      </c>
      <c r="W374" s="8">
        <f t="shared" si="104"/>
        <v>-0.96535576891846209</v>
      </c>
      <c r="X374" s="8">
        <f t="shared" si="105"/>
        <v>0.58219885033139152</v>
      </c>
      <c r="Y374" s="8">
        <f t="shared" si="106"/>
        <v>-0.8510871499926651</v>
      </c>
      <c r="AA374" s="8">
        <f t="shared" si="107"/>
        <v>-0.91604689526745275</v>
      </c>
      <c r="AB374" s="8">
        <f t="shared" si="108"/>
        <v>-0.91836927052935591</v>
      </c>
      <c r="AC374" s="8">
        <f t="shared" si="109"/>
        <v>-0.98053718356990405</v>
      </c>
      <c r="AD374" s="8">
        <f t="shared" si="110"/>
        <v>-0.97758544409207648</v>
      </c>
      <c r="AE374" s="8">
        <f t="shared" si="111"/>
        <v>-0.27421793921447024</v>
      </c>
      <c r="AF374" s="8">
        <f t="shared" si="112"/>
        <v>-0.93127396666094475</v>
      </c>
      <c r="AG374" s="8"/>
      <c r="AH374">
        <v>-9.2950851166586368</v>
      </c>
      <c r="AJ374">
        <v>-1.4482832634377701E-2</v>
      </c>
      <c r="AK374">
        <v>0</v>
      </c>
      <c r="AL374">
        <v>-1.4482832634377701E-2</v>
      </c>
      <c r="AM374">
        <v>0</v>
      </c>
      <c r="AN374">
        <v>-1.4482832634377701E-2</v>
      </c>
      <c r="AO374">
        <v>0</v>
      </c>
      <c r="AP374">
        <v>-1.4482832634377701E-2</v>
      </c>
      <c r="AQ374">
        <v>0</v>
      </c>
      <c r="AS374">
        <v>-1.4482832634377701E-2</v>
      </c>
      <c r="AT374">
        <v>-0.5</v>
      </c>
      <c r="AU374">
        <v>-1.4482832634377701E-2</v>
      </c>
      <c r="AV374">
        <v>-0.5</v>
      </c>
      <c r="AW374">
        <v>-1.4482832634377701E-2</v>
      </c>
      <c r="AX374">
        <v>-0.5</v>
      </c>
      <c r="AY374">
        <v>-1.4482832634377701E-2</v>
      </c>
      <c r="AZ374">
        <v>-0.5</v>
      </c>
      <c r="BB374">
        <f t="shared" si="118"/>
        <v>-0.5</v>
      </c>
    </row>
    <row r="375" spans="1:54" x14ac:dyDescent="0.3">
      <c r="A375">
        <v>3</v>
      </c>
      <c r="B375" t="s">
        <v>109</v>
      </c>
      <c r="C375" t="s">
        <v>105</v>
      </c>
      <c r="D375" t="s">
        <v>15</v>
      </c>
      <c r="F375" s="2">
        <v>0</v>
      </c>
      <c r="G375" s="2">
        <f t="shared" si="113"/>
        <v>1</v>
      </c>
      <c r="H375" s="4">
        <f t="shared" si="114"/>
        <v>0</v>
      </c>
      <c r="I375" s="14">
        <f t="shared" si="115"/>
        <v>1</v>
      </c>
      <c r="J375">
        <f t="shared" si="94"/>
        <v>0</v>
      </c>
      <c r="K375">
        <f t="shared" si="116"/>
        <v>3</v>
      </c>
      <c r="L375">
        <f t="shared" si="117"/>
        <v>0</v>
      </c>
      <c r="M375" s="8">
        <f t="shared" si="95"/>
        <v>-0.84414847934786652</v>
      </c>
      <c r="N375" s="8">
        <f t="shared" si="96"/>
        <v>-0.84404032543358209</v>
      </c>
      <c r="O375" s="8">
        <f t="shared" si="97"/>
        <v>-0.97876582561573156</v>
      </c>
      <c r="P375" s="8">
        <f t="shared" si="98"/>
        <v>-0.98998821987815477</v>
      </c>
      <c r="Q375" s="8">
        <f t="shared" si="99"/>
        <v>-2.8697642432434934E-2</v>
      </c>
      <c r="R375" s="8">
        <f t="shared" si="100"/>
        <v>-0.97750604430320065</v>
      </c>
      <c r="T375" s="8">
        <f t="shared" si="101"/>
        <v>-0.80106121601471303</v>
      </c>
      <c r="U375" s="8">
        <f t="shared" si="102"/>
        <v>-0.80290777324363316</v>
      </c>
      <c r="V375" s="8">
        <f t="shared" si="103"/>
        <v>-0.96284599776052582</v>
      </c>
      <c r="W375" s="8">
        <f t="shared" si="104"/>
        <v>-0.96528732665897921</v>
      </c>
      <c r="X375" s="8">
        <f t="shared" si="105"/>
        <v>0.5975959277488041</v>
      </c>
      <c r="Y375" s="8">
        <f t="shared" si="106"/>
        <v>-0.85342511242361885</v>
      </c>
      <c r="AA375" s="8">
        <f t="shared" si="107"/>
        <v>-0.9166899113635405</v>
      </c>
      <c r="AB375" s="8">
        <f t="shared" si="108"/>
        <v>-0.91736394769532248</v>
      </c>
      <c r="AC375" s="8">
        <f t="shared" si="109"/>
        <v>-0.98016181379751577</v>
      </c>
      <c r="AD375" s="8">
        <f t="shared" si="110"/>
        <v>-0.97760099054453997</v>
      </c>
      <c r="AE375" s="8">
        <f t="shared" si="111"/>
        <v>-0.25923335348826076</v>
      </c>
      <c r="AF375" s="8">
        <f t="shared" si="112"/>
        <v>-0.93268059177070139</v>
      </c>
      <c r="AG375" s="8"/>
      <c r="AH375">
        <v>-9.2950851166586368</v>
      </c>
      <c r="AJ375">
        <v>-1.4482832634377701E-2</v>
      </c>
      <c r="AK375">
        <v>0</v>
      </c>
      <c r="AL375">
        <v>-1.4482832634377701E-2</v>
      </c>
      <c r="AM375">
        <v>0</v>
      </c>
      <c r="AN375">
        <v>-1.4482832634377701E-2</v>
      </c>
      <c r="AO375">
        <v>0</v>
      </c>
      <c r="AP375">
        <v>-1.4482832634377701E-2</v>
      </c>
      <c r="AQ375">
        <v>0</v>
      </c>
      <c r="AS375">
        <v>-1.4482832634377701E-2</v>
      </c>
      <c r="AT375">
        <v>-0.5</v>
      </c>
      <c r="AU375">
        <v>-1.4482832634377701E-2</v>
      </c>
      <c r="AV375">
        <v>-0.5</v>
      </c>
      <c r="AW375">
        <v>-1.4482832634377701E-2</v>
      </c>
      <c r="AX375">
        <v>-0.5</v>
      </c>
      <c r="AY375">
        <v>-1.4482832634377701E-2</v>
      </c>
      <c r="AZ375">
        <v>-0.5</v>
      </c>
      <c r="BB375">
        <f t="shared" si="118"/>
        <v>-0.5</v>
      </c>
    </row>
    <row r="376" spans="1:54" x14ac:dyDescent="0.3">
      <c r="A376">
        <v>3</v>
      </c>
      <c r="B376" t="s">
        <v>110</v>
      </c>
      <c r="C376" t="s">
        <v>105</v>
      </c>
      <c r="D376" t="s">
        <v>15</v>
      </c>
      <c r="F376" s="2">
        <v>0</v>
      </c>
      <c r="G376" s="2">
        <f t="shared" si="113"/>
        <v>0</v>
      </c>
      <c r="H376" s="4">
        <f t="shared" si="114"/>
        <v>0</v>
      </c>
      <c r="I376" s="14">
        <f t="shared" si="115"/>
        <v>1</v>
      </c>
      <c r="J376">
        <f t="shared" si="94"/>
        <v>0</v>
      </c>
      <c r="K376">
        <f t="shared" si="116"/>
        <v>3</v>
      </c>
      <c r="L376">
        <f t="shared" si="117"/>
        <v>0</v>
      </c>
      <c r="M376" s="8">
        <f t="shared" si="95"/>
        <v>42.516756590319041</v>
      </c>
      <c r="N376" s="8">
        <f t="shared" si="96"/>
        <v>42.527979302064495</v>
      </c>
      <c r="O376" s="8">
        <f t="shared" si="97"/>
        <v>78.233610168050845</v>
      </c>
      <c r="P376" s="8">
        <f t="shared" si="98"/>
        <v>5159392.555555555</v>
      </c>
      <c r="Q376" s="8">
        <f t="shared" si="99"/>
        <v>0.10935215288353417</v>
      </c>
      <c r="R376" s="8">
        <f t="shared" si="100"/>
        <v>88952.151918559131</v>
      </c>
      <c r="T376" s="8">
        <f t="shared" si="101"/>
        <v>22.065545458442497</v>
      </c>
      <c r="U376" s="8">
        <f t="shared" si="102"/>
        <v>19.194759637320345</v>
      </c>
      <c r="V376" s="8">
        <f t="shared" si="103"/>
        <v>36.369604301326746</v>
      </c>
      <c r="W376" s="8">
        <f t="shared" si="104"/>
        <v>78.933371798120149</v>
      </c>
      <c r="X376" s="8">
        <f t="shared" si="105"/>
        <v>0.84993729024301723</v>
      </c>
      <c r="Y376" s="8">
        <f t="shared" si="106"/>
        <v>4988.7518430044838</v>
      </c>
      <c r="AA376" s="8">
        <f t="shared" si="107"/>
        <v>4.8961072933832144</v>
      </c>
      <c r="AB376" s="8">
        <f t="shared" si="108"/>
        <v>3.8751587048105782</v>
      </c>
      <c r="AC376" s="8">
        <f t="shared" si="109"/>
        <v>8.8458613420775389</v>
      </c>
      <c r="AD376" s="8">
        <f t="shared" si="110"/>
        <v>18.973713826468224</v>
      </c>
      <c r="AE376" s="8">
        <f t="shared" si="111"/>
        <v>-9.3387564602400913E-2</v>
      </c>
      <c r="AF376" s="8">
        <f t="shared" si="112"/>
        <v>3535.7479347967887</v>
      </c>
      <c r="AG376" s="8"/>
      <c r="AH376">
        <v>39.149322960029593</v>
      </c>
      <c r="AJ376">
        <v>-1.965645906945058</v>
      </c>
      <c r="AK376">
        <v>-2</v>
      </c>
      <c r="AL376">
        <v>-1.965645906945058</v>
      </c>
      <c r="AM376">
        <v>-2</v>
      </c>
      <c r="AN376">
        <v>-1.965645906945058</v>
      </c>
      <c r="AO376">
        <v>-2</v>
      </c>
      <c r="AP376">
        <v>-1.965645906945058</v>
      </c>
      <c r="AQ376">
        <v>-2</v>
      </c>
      <c r="AS376">
        <v>-1.965645906945058</v>
      </c>
      <c r="AT376">
        <v>-1.5</v>
      </c>
      <c r="AU376">
        <v>-1.965645906945058</v>
      </c>
      <c r="AV376">
        <v>-1.5</v>
      </c>
      <c r="AW376">
        <v>-1.965645906945058</v>
      </c>
      <c r="AX376">
        <v>-1.5</v>
      </c>
      <c r="AY376">
        <v>-1.965645906945058</v>
      </c>
      <c r="AZ376">
        <v>-1.5</v>
      </c>
      <c r="BB376">
        <f t="shared" si="118"/>
        <v>-1.5</v>
      </c>
    </row>
    <row r="377" spans="1:54" x14ac:dyDescent="0.3">
      <c r="A377">
        <v>3</v>
      </c>
      <c r="B377" t="s">
        <v>111</v>
      </c>
      <c r="C377" t="s">
        <v>105</v>
      </c>
      <c r="D377" t="s">
        <v>15</v>
      </c>
      <c r="F377" s="2">
        <v>0</v>
      </c>
      <c r="G377" s="2">
        <f t="shared" si="113"/>
        <v>0</v>
      </c>
      <c r="H377" s="4">
        <f t="shared" si="114"/>
        <v>0</v>
      </c>
      <c r="I377" s="14">
        <f t="shared" si="115"/>
        <v>0</v>
      </c>
      <c r="J377">
        <f t="shared" si="94"/>
        <v>1</v>
      </c>
      <c r="K377">
        <f t="shared" si="116"/>
        <v>3</v>
      </c>
      <c r="L377">
        <f t="shared" si="117"/>
        <v>0</v>
      </c>
      <c r="M377" s="8">
        <f t="shared" si="95"/>
        <v>-0.81507348176148287</v>
      </c>
      <c r="N377" s="8">
        <f t="shared" si="96"/>
        <v>-0.81573926541332076</v>
      </c>
      <c r="O377" s="8">
        <f t="shared" si="97"/>
        <v>-0.97817953888476761</v>
      </c>
      <c r="P377" s="8">
        <f t="shared" si="98"/>
        <v>-0.97632170223297488</v>
      </c>
      <c r="Q377" s="8">
        <f t="shared" si="99"/>
        <v>-0.27057152671051304</v>
      </c>
      <c r="R377" s="8">
        <f t="shared" si="100"/>
        <v>-0.98060428862962834</v>
      </c>
      <c r="T377" s="8">
        <f t="shared" si="101"/>
        <v>-0.81765201123323206</v>
      </c>
      <c r="U377" s="8">
        <f t="shared" si="102"/>
        <v>-0.81944824279829498</v>
      </c>
      <c r="V377" s="8">
        <f t="shared" si="103"/>
        <v>-0.94455244526385096</v>
      </c>
      <c r="W377" s="8">
        <f t="shared" si="104"/>
        <v>-0.95348174669390373</v>
      </c>
      <c r="X377" s="8">
        <f t="shared" si="105"/>
        <v>-0.17777982304458528</v>
      </c>
      <c r="Y377" s="8">
        <f t="shared" si="106"/>
        <v>-0.83510238628287203</v>
      </c>
      <c r="AA377" s="8">
        <f t="shared" si="107"/>
        <v>-0.93078303553083452</v>
      </c>
      <c r="AB377" s="8">
        <f t="shared" si="108"/>
        <v>-0.93183939440398567</v>
      </c>
      <c r="AC377" s="8">
        <f t="shared" si="109"/>
        <v>-0.97762271777119547</v>
      </c>
      <c r="AD377" s="8">
        <f t="shared" si="110"/>
        <v>-0.98141074986550803</v>
      </c>
      <c r="AE377" s="8">
        <f t="shared" si="111"/>
        <v>-0.72326144636892575</v>
      </c>
      <c r="AF377" s="8">
        <f t="shared" si="112"/>
        <v>-0.90688619261291858</v>
      </c>
      <c r="AG377" s="8"/>
      <c r="AH377">
        <v>-15.4600926873561</v>
      </c>
      <c r="AJ377">
        <v>1.4482832634377701E-2</v>
      </c>
      <c r="AK377">
        <v>0</v>
      </c>
      <c r="AL377">
        <v>1.4482832634377701E-2</v>
      </c>
      <c r="AM377">
        <v>0</v>
      </c>
      <c r="AN377">
        <v>1.4482832634377701E-2</v>
      </c>
      <c r="AO377">
        <v>0</v>
      </c>
      <c r="AP377">
        <v>1.4482832634377701E-2</v>
      </c>
      <c r="AQ377">
        <v>0</v>
      </c>
      <c r="AS377">
        <v>1.4482832634377701E-2</v>
      </c>
      <c r="AT377">
        <v>0.5</v>
      </c>
      <c r="AU377">
        <v>1.4482832634377701E-2</v>
      </c>
      <c r="AV377">
        <v>0.5</v>
      </c>
      <c r="AW377">
        <v>1.4482832634377701E-2</v>
      </c>
      <c r="AX377">
        <v>0.5</v>
      </c>
      <c r="AY377">
        <v>1.4482832634377701E-2</v>
      </c>
      <c r="AZ377">
        <v>0.5</v>
      </c>
      <c r="BB377">
        <f t="shared" si="118"/>
        <v>0.5</v>
      </c>
    </row>
    <row r="378" spans="1:54" x14ac:dyDescent="0.3">
      <c r="A378">
        <v>3</v>
      </c>
      <c r="B378" t="s">
        <v>112</v>
      </c>
      <c r="C378" t="s">
        <v>105</v>
      </c>
      <c r="D378" t="s">
        <v>15</v>
      </c>
      <c r="F378" s="2">
        <v>0</v>
      </c>
      <c r="G378" s="2">
        <f t="shared" si="113"/>
        <v>1</v>
      </c>
      <c r="H378" s="4">
        <f t="shared" si="114"/>
        <v>1</v>
      </c>
      <c r="I378" s="14">
        <f t="shared" si="115"/>
        <v>0</v>
      </c>
      <c r="J378">
        <f t="shared" si="94"/>
        <v>1</v>
      </c>
      <c r="K378">
        <f t="shared" si="116"/>
        <v>3</v>
      </c>
      <c r="L378">
        <f t="shared" si="117"/>
        <v>3</v>
      </c>
      <c r="M378" s="8">
        <f t="shared" si="95"/>
        <v>-0.81589283887019037</v>
      </c>
      <c r="N378" s="8">
        <f t="shared" si="96"/>
        <v>-0.81625964956532582</v>
      </c>
      <c r="O378" s="8">
        <f t="shared" si="97"/>
        <v>-0.97515968336485892</v>
      </c>
      <c r="P378" s="8">
        <f t="shared" si="98"/>
        <v>-0.97837832228177901</v>
      </c>
      <c r="Q378" s="8">
        <f t="shared" si="99"/>
        <v>-0.27097793076028942</v>
      </c>
      <c r="R378" s="8">
        <f t="shared" si="100"/>
        <v>-0.97843110063460648</v>
      </c>
      <c r="T378" s="8">
        <f t="shared" si="101"/>
        <v>-0.79615281898333468</v>
      </c>
      <c r="U378" s="8">
        <f t="shared" si="102"/>
        <v>-0.81063004822686058</v>
      </c>
      <c r="V378" s="8">
        <f t="shared" si="103"/>
        <v>-0.96253550868470394</v>
      </c>
      <c r="W378" s="8">
        <f t="shared" si="104"/>
        <v>-0.96093380814956741</v>
      </c>
      <c r="X378" s="8">
        <f t="shared" si="105"/>
        <v>-0.1759208013846284</v>
      </c>
      <c r="Y378" s="8">
        <f t="shared" si="106"/>
        <v>-0.86826347067238363</v>
      </c>
      <c r="AA378" s="8">
        <f t="shared" si="107"/>
        <v>-0.92348478940056045</v>
      </c>
      <c r="AB378" s="8">
        <f t="shared" si="108"/>
        <v>-0.92830808860480363</v>
      </c>
      <c r="AC378" s="8">
        <f t="shared" si="109"/>
        <v>-0.98117834350871513</v>
      </c>
      <c r="AD378" s="8">
        <f t="shared" si="110"/>
        <v>-0.98359198983756913</v>
      </c>
      <c r="AE378" s="8">
        <f t="shared" si="111"/>
        <v>-0.72253053169325543</v>
      </c>
      <c r="AF378" s="8">
        <f t="shared" si="112"/>
        <v>-0.92616893851892168</v>
      </c>
      <c r="AG378" s="8"/>
      <c r="AH378">
        <v>-14.394145156014851</v>
      </c>
      <c r="AJ378">
        <v>1.965645906945058</v>
      </c>
      <c r="AK378">
        <v>2</v>
      </c>
      <c r="AL378">
        <v>1.965645906945058</v>
      </c>
      <c r="AM378">
        <v>2</v>
      </c>
      <c r="AN378">
        <v>1.965645906945058</v>
      </c>
      <c r="AO378">
        <v>2</v>
      </c>
      <c r="AP378">
        <v>1.965645906945058</v>
      </c>
      <c r="AQ378">
        <v>2</v>
      </c>
      <c r="AS378">
        <v>1.965645906945058</v>
      </c>
      <c r="AT378">
        <v>1.5</v>
      </c>
      <c r="AU378">
        <v>1.965645906945058</v>
      </c>
      <c r="AV378">
        <v>1.5</v>
      </c>
      <c r="AW378">
        <v>1.965645906945058</v>
      </c>
      <c r="AX378">
        <v>1.5</v>
      </c>
      <c r="AY378">
        <v>1.965645906945058</v>
      </c>
      <c r="AZ378">
        <v>1.5</v>
      </c>
      <c r="BB378">
        <f t="shared" si="118"/>
        <v>1.5</v>
      </c>
    </row>
    <row r="379" spans="1:54" x14ac:dyDescent="0.3">
      <c r="A379">
        <v>3</v>
      </c>
      <c r="B379" t="s">
        <v>113</v>
      </c>
      <c r="C379" t="s">
        <v>114</v>
      </c>
      <c r="D379" t="s">
        <v>15</v>
      </c>
      <c r="F379" s="2">
        <v>0</v>
      </c>
      <c r="G379" s="2">
        <f t="shared" si="113"/>
        <v>0</v>
      </c>
      <c r="H379" s="4">
        <f t="shared" si="114"/>
        <v>0</v>
      </c>
      <c r="I379" s="14">
        <f t="shared" si="115"/>
        <v>0</v>
      </c>
      <c r="J379">
        <f t="shared" si="94"/>
        <v>1</v>
      </c>
      <c r="K379">
        <f t="shared" si="116"/>
        <v>3</v>
      </c>
      <c r="L379">
        <f t="shared" si="117"/>
        <v>0</v>
      </c>
      <c r="M379" s="8">
        <f t="shared" si="95"/>
        <v>-0.82597247540870855</v>
      </c>
      <c r="N379" s="8">
        <f t="shared" si="96"/>
        <v>-0.82599466615544859</v>
      </c>
      <c r="O379" s="8">
        <f t="shared" si="97"/>
        <v>-0.97801373793853286</v>
      </c>
      <c r="P379" s="8">
        <f t="shared" si="98"/>
        <v>-0.97788824792846962</v>
      </c>
      <c r="Q379" s="8">
        <f t="shared" si="99"/>
        <v>-0.27168945462431715</v>
      </c>
      <c r="R379" s="8">
        <f t="shared" si="100"/>
        <v>-0.97962674039372932</v>
      </c>
      <c r="T379" s="8">
        <f t="shared" si="101"/>
        <v>-0.79741427754875216</v>
      </c>
      <c r="U379" s="8">
        <f t="shared" si="102"/>
        <v>-0.79628323086333397</v>
      </c>
      <c r="V379" s="8">
        <f t="shared" si="103"/>
        <v>-0.96360250103200396</v>
      </c>
      <c r="W379" s="8">
        <f t="shared" si="104"/>
        <v>-0.96079266667969909</v>
      </c>
      <c r="X379" s="8">
        <f t="shared" si="105"/>
        <v>-0.17971744167567996</v>
      </c>
      <c r="Y379" s="8">
        <f t="shared" si="106"/>
        <v>-0.87568959397629698</v>
      </c>
      <c r="AA379" s="8">
        <f t="shared" si="107"/>
        <v>-0.92313488655391962</v>
      </c>
      <c r="AB379" s="8">
        <f t="shared" si="108"/>
        <v>-0.92279920706725449</v>
      </c>
      <c r="AC379" s="8">
        <f t="shared" si="109"/>
        <v>-0.98215841169143747</v>
      </c>
      <c r="AD379" s="8">
        <f t="shared" si="110"/>
        <v>-0.98364270034049706</v>
      </c>
      <c r="AE379" s="8">
        <f t="shared" si="111"/>
        <v>-0.72207077515622387</v>
      </c>
      <c r="AF379" s="8">
        <f t="shared" si="112"/>
        <v>-0.92975346029085115</v>
      </c>
      <c r="AG379" s="8"/>
      <c r="AH379">
        <v>-15.306003584005341</v>
      </c>
      <c r="AJ379">
        <v>1.449361243860256E-2</v>
      </c>
      <c r="AK379">
        <v>0</v>
      </c>
      <c r="AL379">
        <v>1.449361243860256E-2</v>
      </c>
      <c r="AM379">
        <v>0</v>
      </c>
      <c r="AN379">
        <v>1.449361243860256E-2</v>
      </c>
      <c r="AO379">
        <v>0</v>
      </c>
      <c r="AP379">
        <v>1.449361243860256E-2</v>
      </c>
      <c r="AQ379">
        <v>0</v>
      </c>
      <c r="AS379">
        <v>1.449361243860256E-2</v>
      </c>
      <c r="AT379">
        <v>0.5</v>
      </c>
      <c r="AU379">
        <v>1.449361243860256E-2</v>
      </c>
      <c r="AV379">
        <v>0.5</v>
      </c>
      <c r="AW379">
        <v>1.449361243860256E-2</v>
      </c>
      <c r="AX379">
        <v>0.5</v>
      </c>
      <c r="AY379">
        <v>1.449361243860256E-2</v>
      </c>
      <c r="AZ379">
        <v>0.5</v>
      </c>
      <c r="BB379">
        <f t="shared" si="118"/>
        <v>0.5</v>
      </c>
    </row>
    <row r="380" spans="1:54" x14ac:dyDescent="0.3">
      <c r="A380">
        <v>3</v>
      </c>
      <c r="B380" t="s">
        <v>115</v>
      </c>
      <c r="C380" t="s">
        <v>114</v>
      </c>
      <c r="D380" t="s">
        <v>15</v>
      </c>
      <c r="F380" s="2">
        <v>0</v>
      </c>
      <c r="G380" s="2">
        <f t="shared" si="113"/>
        <v>1</v>
      </c>
      <c r="H380" s="4">
        <f t="shared" si="114"/>
        <v>1</v>
      </c>
      <c r="I380" s="14">
        <f t="shared" si="115"/>
        <v>0</v>
      </c>
      <c r="J380">
        <f t="shared" si="94"/>
        <v>1</v>
      </c>
      <c r="K380">
        <f t="shared" si="116"/>
        <v>3</v>
      </c>
      <c r="L380">
        <f t="shared" si="117"/>
        <v>3</v>
      </c>
      <c r="M380" s="8">
        <f t="shared" si="95"/>
        <v>-0.834867428726766</v>
      </c>
      <c r="N380" s="8">
        <f t="shared" si="96"/>
        <v>-0.8352145196840266</v>
      </c>
      <c r="O380" s="8">
        <f t="shared" si="97"/>
        <v>-0.97611898520812967</v>
      </c>
      <c r="P380" s="8">
        <f t="shared" si="98"/>
        <v>-0.97754658137606498</v>
      </c>
      <c r="Q380" s="8">
        <f t="shared" si="99"/>
        <v>-0.2692535956672833</v>
      </c>
      <c r="R380" s="8">
        <f t="shared" si="100"/>
        <v>-0.97814408549395815</v>
      </c>
      <c r="T380" s="8">
        <f t="shared" si="101"/>
        <v>-0.80755833290743517</v>
      </c>
      <c r="U380" s="8">
        <f t="shared" si="102"/>
        <v>-0.8082191825336833</v>
      </c>
      <c r="V380" s="8">
        <f t="shared" si="103"/>
        <v>-0.93983492875654673</v>
      </c>
      <c r="W380" s="8">
        <f t="shared" si="104"/>
        <v>-0.95619798663561928</v>
      </c>
      <c r="X380" s="8">
        <f t="shared" si="105"/>
        <v>-0.17682364880227233</v>
      </c>
      <c r="Y380" s="8">
        <f t="shared" si="106"/>
        <v>-0.84395074201722675</v>
      </c>
      <c r="AA380" s="8">
        <f t="shared" si="107"/>
        <v>-0.92655707987659552</v>
      </c>
      <c r="AB380" s="8">
        <f t="shared" si="108"/>
        <v>-0.92703861961262524</v>
      </c>
      <c r="AC380" s="8">
        <f t="shared" si="109"/>
        <v>-0.97230035834727913</v>
      </c>
      <c r="AD380" s="8">
        <f t="shared" si="110"/>
        <v>-0.98103379126415036</v>
      </c>
      <c r="AE380" s="8">
        <f t="shared" si="111"/>
        <v>-0.72444577681493583</v>
      </c>
      <c r="AF380" s="8">
        <f t="shared" si="112"/>
        <v>-0.91280863240128796</v>
      </c>
      <c r="AG380" s="8"/>
      <c r="AH380">
        <v>-14.11601114662831</v>
      </c>
      <c r="AJ380">
        <v>1.965635127140833</v>
      </c>
      <c r="AK380">
        <v>2</v>
      </c>
      <c r="AL380">
        <v>1.965635127140833</v>
      </c>
      <c r="AM380">
        <v>2</v>
      </c>
      <c r="AN380">
        <v>1.965635127140833</v>
      </c>
      <c r="AO380">
        <v>2</v>
      </c>
      <c r="AP380">
        <v>1.965635127140833</v>
      </c>
      <c r="AQ380">
        <v>2</v>
      </c>
      <c r="AS380">
        <v>1.965635127140833</v>
      </c>
      <c r="AT380">
        <v>1.5</v>
      </c>
      <c r="AU380">
        <v>1.965635127140833</v>
      </c>
      <c r="AV380">
        <v>1.5</v>
      </c>
      <c r="AW380">
        <v>1.965635127140833</v>
      </c>
      <c r="AX380">
        <v>1.5</v>
      </c>
      <c r="AY380">
        <v>1.965635127140833</v>
      </c>
      <c r="AZ380">
        <v>1.5</v>
      </c>
      <c r="BB380">
        <f t="shared" si="118"/>
        <v>1.5</v>
      </c>
    </row>
    <row r="381" spans="1:54" x14ac:dyDescent="0.3">
      <c r="A381">
        <v>3</v>
      </c>
      <c r="B381" t="s">
        <v>116</v>
      </c>
      <c r="C381" t="s">
        <v>114</v>
      </c>
      <c r="D381" t="s">
        <v>15</v>
      </c>
      <c r="F381" s="2">
        <v>0</v>
      </c>
      <c r="G381" s="2">
        <f t="shared" si="113"/>
        <v>1</v>
      </c>
      <c r="H381" s="4">
        <f t="shared" si="114"/>
        <v>0</v>
      </c>
      <c r="I381" s="14">
        <f t="shared" si="115"/>
        <v>1</v>
      </c>
      <c r="J381">
        <f t="shared" si="94"/>
        <v>0</v>
      </c>
      <c r="K381">
        <f t="shared" si="116"/>
        <v>3</v>
      </c>
      <c r="L381">
        <f t="shared" si="117"/>
        <v>0</v>
      </c>
      <c r="M381" s="8">
        <f t="shared" si="95"/>
        <v>41.682205973795909</v>
      </c>
      <c r="N381" s="8">
        <f t="shared" si="96"/>
        <v>41.691027309752457</v>
      </c>
      <c r="O381" s="8">
        <f t="shared" si="97"/>
        <v>76.872994127005867</v>
      </c>
      <c r="P381" s="8">
        <f t="shared" si="98"/>
        <v>2686334.1176470588</v>
      </c>
      <c r="Q381" s="8">
        <f t="shared" si="99"/>
        <v>0.10531328394887601</v>
      </c>
      <c r="R381" s="8">
        <f t="shared" si="100"/>
        <v>78402.414634146335</v>
      </c>
      <c r="T381" s="8">
        <f t="shared" si="101"/>
        <v>21.074405150541949</v>
      </c>
      <c r="U381" s="8">
        <f t="shared" si="102"/>
        <v>20.836196260835582</v>
      </c>
      <c r="V381" s="8">
        <f t="shared" si="103"/>
        <v>47.238985489724705</v>
      </c>
      <c r="W381" s="8">
        <f t="shared" si="104"/>
        <v>77.335220166400646</v>
      </c>
      <c r="X381" s="8">
        <f t="shared" si="105"/>
        <v>0.84131480682446069</v>
      </c>
      <c r="Y381" s="8">
        <f t="shared" si="106"/>
        <v>4955.6663988641294</v>
      </c>
      <c r="AA381" s="8">
        <f t="shared" si="107"/>
        <v>4.2763601595950123</v>
      </c>
      <c r="AB381" s="8">
        <f t="shared" si="108"/>
        <v>4.1773471481818056</v>
      </c>
      <c r="AC381" s="8">
        <f t="shared" si="109"/>
        <v>10.625443281171879</v>
      </c>
      <c r="AD381" s="8">
        <f t="shared" si="110"/>
        <v>18.21037585919629</v>
      </c>
      <c r="AE381" s="8">
        <f t="shared" si="111"/>
        <v>-9.3271537771380877E-2</v>
      </c>
      <c r="AF381" s="8">
        <f t="shared" si="112"/>
        <v>3561.409122846449</v>
      </c>
      <c r="AG381" s="8"/>
      <c r="AH381">
        <v>38.590240943521032</v>
      </c>
      <c r="AJ381">
        <v>-1.965635127140833</v>
      </c>
      <c r="AK381">
        <v>-2</v>
      </c>
      <c r="AL381">
        <v>-1.965635127140833</v>
      </c>
      <c r="AM381">
        <v>-2</v>
      </c>
      <c r="AN381">
        <v>-1.965635127140833</v>
      </c>
      <c r="AO381">
        <v>-2</v>
      </c>
      <c r="AP381">
        <v>-1.965635127140833</v>
      </c>
      <c r="AQ381">
        <v>-2</v>
      </c>
      <c r="AS381">
        <v>-1.965635127140833</v>
      </c>
      <c r="AT381">
        <v>-1.5</v>
      </c>
      <c r="AU381">
        <v>-1.965635127140833</v>
      </c>
      <c r="AV381">
        <v>-1.5</v>
      </c>
      <c r="AW381">
        <v>-1.965635127140833</v>
      </c>
      <c r="AX381">
        <v>-1.5</v>
      </c>
      <c r="AY381">
        <v>-1.965635127140833</v>
      </c>
      <c r="AZ381">
        <v>-1.5</v>
      </c>
      <c r="BB381">
        <f t="shared" si="118"/>
        <v>-1.5</v>
      </c>
    </row>
    <row r="382" spans="1:54" x14ac:dyDescent="0.3">
      <c r="A382">
        <v>3</v>
      </c>
      <c r="B382" t="s">
        <v>117</v>
      </c>
      <c r="C382" t="s">
        <v>114</v>
      </c>
      <c r="D382" t="s">
        <v>15</v>
      </c>
      <c r="F382" s="2">
        <v>0</v>
      </c>
      <c r="G382" s="2">
        <f t="shared" si="113"/>
        <v>0</v>
      </c>
      <c r="H382" s="4">
        <f t="shared" si="114"/>
        <v>0</v>
      </c>
      <c r="I382" s="14">
        <f t="shared" si="115"/>
        <v>1</v>
      </c>
      <c r="J382">
        <f t="shared" si="94"/>
        <v>0</v>
      </c>
      <c r="K382">
        <f t="shared" si="116"/>
        <v>3</v>
      </c>
      <c r="L382">
        <f t="shared" si="117"/>
        <v>0</v>
      </c>
      <c r="M382" s="8">
        <f t="shared" si="95"/>
        <v>-0.86600611490307</v>
      </c>
      <c r="N382" s="8">
        <f t="shared" si="96"/>
        <v>-0.86646858385561165</v>
      </c>
      <c r="O382" s="8">
        <f t="shared" si="97"/>
        <v>-0.97938159702512462</v>
      </c>
      <c r="P382" s="8">
        <f t="shared" si="98"/>
        <v>-0.99025530101625592</v>
      </c>
      <c r="Q382" s="8">
        <f t="shared" si="99"/>
        <v>-2.986661013715278E-2</v>
      </c>
      <c r="R382" s="8">
        <f t="shared" si="100"/>
        <v>-0.97872052427279788</v>
      </c>
      <c r="T382" s="8">
        <f t="shared" si="101"/>
        <v>-0.79466549504201023</v>
      </c>
      <c r="U382" s="8">
        <f t="shared" si="102"/>
        <v>-0.79767982438409613</v>
      </c>
      <c r="V382" s="8">
        <f t="shared" si="103"/>
        <v>-0.95769285759500822</v>
      </c>
      <c r="W382" s="8">
        <f t="shared" si="104"/>
        <v>-0.96475807831831761</v>
      </c>
      <c r="X382" s="8">
        <f t="shared" si="105"/>
        <v>0.59108945992023953</v>
      </c>
      <c r="Y382" s="8">
        <f t="shared" si="106"/>
        <v>-0.85768342603905157</v>
      </c>
      <c r="AA382" s="8">
        <f t="shared" si="107"/>
        <v>-0.90963461954562153</v>
      </c>
      <c r="AB382" s="8">
        <f t="shared" si="108"/>
        <v>-0.91080984291249922</v>
      </c>
      <c r="AC382" s="8">
        <f t="shared" si="109"/>
        <v>-0.97847136443744909</v>
      </c>
      <c r="AD382" s="8">
        <f t="shared" si="110"/>
        <v>-0.97721575749419576</v>
      </c>
      <c r="AE382" s="8">
        <f t="shared" si="111"/>
        <v>-0.26838516011198144</v>
      </c>
      <c r="AF382" s="8">
        <f t="shared" si="112"/>
        <v>-0.93625114922724384</v>
      </c>
      <c r="AG382" s="8"/>
      <c r="AH382">
        <v>-9.1682262128873724</v>
      </c>
      <c r="AJ382">
        <v>-1.449361243860256E-2</v>
      </c>
      <c r="AK382">
        <v>0</v>
      </c>
      <c r="AL382">
        <v>-1.449361243860256E-2</v>
      </c>
      <c r="AM382">
        <v>0</v>
      </c>
      <c r="AN382">
        <v>-1.449361243860256E-2</v>
      </c>
      <c r="AO382">
        <v>0</v>
      </c>
      <c r="AP382">
        <v>-1.449361243860256E-2</v>
      </c>
      <c r="AQ382">
        <v>0</v>
      </c>
      <c r="AS382">
        <v>-1.449361243860256E-2</v>
      </c>
      <c r="AT382">
        <v>-0.5</v>
      </c>
      <c r="AU382">
        <v>-1.449361243860256E-2</v>
      </c>
      <c r="AV382">
        <v>-0.5</v>
      </c>
      <c r="AW382">
        <v>-1.449361243860256E-2</v>
      </c>
      <c r="AX382">
        <v>-0.5</v>
      </c>
      <c r="AY382">
        <v>-1.449361243860256E-2</v>
      </c>
      <c r="AZ382">
        <v>-0.5</v>
      </c>
      <c r="BB382">
        <f t="shared" si="118"/>
        <v>-0.5</v>
      </c>
    </row>
    <row r="383" spans="1:54" x14ac:dyDescent="0.3">
      <c r="A383">
        <v>3</v>
      </c>
      <c r="B383" t="s">
        <v>118</v>
      </c>
      <c r="C383" t="s">
        <v>114</v>
      </c>
      <c r="D383" t="s">
        <v>15</v>
      </c>
      <c r="F383" s="2">
        <v>0</v>
      </c>
      <c r="G383" s="2">
        <f t="shared" si="113"/>
        <v>1</v>
      </c>
      <c r="H383" s="4">
        <f t="shared" si="114"/>
        <v>0</v>
      </c>
      <c r="I383" s="14">
        <f t="shared" si="115"/>
        <v>1</v>
      </c>
      <c r="J383">
        <f t="shared" si="94"/>
        <v>0</v>
      </c>
      <c r="K383">
        <f t="shared" si="116"/>
        <v>3</v>
      </c>
      <c r="L383">
        <f t="shared" si="117"/>
        <v>0</v>
      </c>
      <c r="M383" s="8">
        <f t="shared" si="95"/>
        <v>-0.84414847934786652</v>
      </c>
      <c r="N383" s="8">
        <f t="shared" si="96"/>
        <v>-0.84404032543358209</v>
      </c>
      <c r="O383" s="8">
        <f t="shared" si="97"/>
        <v>-0.97876582561573156</v>
      </c>
      <c r="P383" s="8">
        <f t="shared" si="98"/>
        <v>-0.98998821987815477</v>
      </c>
      <c r="Q383" s="8">
        <f t="shared" si="99"/>
        <v>-2.8697642432434934E-2</v>
      </c>
      <c r="R383" s="8">
        <f t="shared" si="100"/>
        <v>-0.97750604430320065</v>
      </c>
      <c r="T383" s="8">
        <f t="shared" si="101"/>
        <v>-0.77279748951712779</v>
      </c>
      <c r="U383" s="8">
        <f t="shared" si="102"/>
        <v>-0.77408488923342944</v>
      </c>
      <c r="V383" s="8">
        <f t="shared" si="103"/>
        <v>-0.96405508119380467</v>
      </c>
      <c r="W383" s="8">
        <f t="shared" si="104"/>
        <v>-0.96511321325144817</v>
      </c>
      <c r="X383" s="8">
        <f t="shared" si="105"/>
        <v>0.58296276453104345</v>
      </c>
      <c r="Y383" s="8">
        <f t="shared" si="106"/>
        <v>-0.86191204319215553</v>
      </c>
      <c r="AA383" s="8">
        <f t="shared" si="107"/>
        <v>-0.8994226439145131</v>
      </c>
      <c r="AB383" s="8">
        <f t="shared" si="108"/>
        <v>-0.90068329273694236</v>
      </c>
      <c r="AC383" s="8">
        <f t="shared" si="109"/>
        <v>-0.98059344035711549</v>
      </c>
      <c r="AD383" s="8">
        <f t="shared" si="110"/>
        <v>-0.97756943700014975</v>
      </c>
      <c r="AE383" s="8">
        <f t="shared" si="111"/>
        <v>-0.27523772604280317</v>
      </c>
      <c r="AF383" s="8">
        <f t="shared" si="112"/>
        <v>-0.93851837747950373</v>
      </c>
      <c r="AG383" s="8"/>
      <c r="AH383">
        <v>-9.1682262128873724</v>
      </c>
      <c r="AJ383">
        <v>-1.449361243860256E-2</v>
      </c>
      <c r="AK383">
        <v>0</v>
      </c>
      <c r="AL383">
        <v>-1.449361243860256E-2</v>
      </c>
      <c r="AM383">
        <v>0</v>
      </c>
      <c r="AN383">
        <v>-1.449361243860256E-2</v>
      </c>
      <c r="AO383">
        <v>0</v>
      </c>
      <c r="AP383">
        <v>-1.449361243860256E-2</v>
      </c>
      <c r="AQ383">
        <v>0</v>
      </c>
      <c r="AS383">
        <v>-1.449361243860256E-2</v>
      </c>
      <c r="AT383">
        <v>-0.5</v>
      </c>
      <c r="AU383">
        <v>-1.449361243860256E-2</v>
      </c>
      <c r="AV383">
        <v>-0.5</v>
      </c>
      <c r="AW383">
        <v>-1.449361243860256E-2</v>
      </c>
      <c r="AX383">
        <v>-0.5</v>
      </c>
      <c r="AY383">
        <v>-1.449361243860256E-2</v>
      </c>
      <c r="AZ383">
        <v>-0.5</v>
      </c>
      <c r="BB383">
        <f t="shared" si="118"/>
        <v>-0.5</v>
      </c>
    </row>
    <row r="384" spans="1:54" x14ac:dyDescent="0.3">
      <c r="A384">
        <v>3</v>
      </c>
      <c r="B384" t="s">
        <v>119</v>
      </c>
      <c r="C384" t="s">
        <v>114</v>
      </c>
      <c r="D384" t="s">
        <v>15</v>
      </c>
      <c r="F384" s="2">
        <v>0</v>
      </c>
      <c r="G384" s="2">
        <f t="shared" si="113"/>
        <v>0</v>
      </c>
      <c r="H384" s="4">
        <f t="shared" si="114"/>
        <v>0</v>
      </c>
      <c r="I384" s="14">
        <f t="shared" si="115"/>
        <v>1</v>
      </c>
      <c r="J384">
        <f t="shared" si="94"/>
        <v>0</v>
      </c>
      <c r="K384">
        <f t="shared" si="116"/>
        <v>3</v>
      </c>
      <c r="L384">
        <f t="shared" si="117"/>
        <v>0</v>
      </c>
      <c r="M384" s="8">
        <f t="shared" si="95"/>
        <v>42.516756590319041</v>
      </c>
      <c r="N384" s="8">
        <f t="shared" si="96"/>
        <v>42.527979302064495</v>
      </c>
      <c r="O384" s="8">
        <f t="shared" si="97"/>
        <v>78.233610168050845</v>
      </c>
      <c r="P384" s="8">
        <f t="shared" si="98"/>
        <v>5159392.555555555</v>
      </c>
      <c r="Q384" s="8">
        <f t="shared" si="99"/>
        <v>0.10935215288353417</v>
      </c>
      <c r="R384" s="8">
        <f t="shared" si="100"/>
        <v>88952.151918559131</v>
      </c>
      <c r="T384" s="8">
        <f t="shared" si="101"/>
        <v>21.542233439115204</v>
      </c>
      <c r="U384" s="8">
        <f t="shared" si="102"/>
        <v>21.332057229587921</v>
      </c>
      <c r="V384" s="8">
        <f t="shared" si="103"/>
        <v>36.243406791498586</v>
      </c>
      <c r="W384" s="8">
        <f t="shared" si="104"/>
        <v>80.156671460022508</v>
      </c>
      <c r="X384" s="8">
        <f t="shared" si="105"/>
        <v>0.85102137787877408</v>
      </c>
      <c r="Y384" s="8">
        <f t="shared" si="106"/>
        <v>5018.4832547030601</v>
      </c>
      <c r="AA384" s="8">
        <f t="shared" si="107"/>
        <v>4.3541201434289603</v>
      </c>
      <c r="AB384" s="8">
        <f t="shared" si="108"/>
        <v>4.2775328790790779</v>
      </c>
      <c r="AC384" s="8">
        <f t="shared" si="109"/>
        <v>8.7376961087104874</v>
      </c>
      <c r="AD384" s="8">
        <f t="shared" si="110"/>
        <v>19.198518108796645</v>
      </c>
      <c r="AE384" s="8">
        <f t="shared" si="111"/>
        <v>-8.7233640529959577E-2</v>
      </c>
      <c r="AF384" s="8">
        <f t="shared" si="112"/>
        <v>3578.6954256502654</v>
      </c>
      <c r="AG384" s="8"/>
      <c r="AH384">
        <v>38.590240943521017</v>
      </c>
      <c r="AJ384">
        <v>-1.965635127140833</v>
      </c>
      <c r="AK384">
        <v>-2</v>
      </c>
      <c r="AL384">
        <v>-1.965635127140833</v>
      </c>
      <c r="AM384">
        <v>-2</v>
      </c>
      <c r="AN384">
        <v>-1.965635127140833</v>
      </c>
      <c r="AO384">
        <v>-2</v>
      </c>
      <c r="AP384">
        <v>-1.965635127140833</v>
      </c>
      <c r="AQ384">
        <v>-2</v>
      </c>
      <c r="AS384">
        <v>-1.965635127140833</v>
      </c>
      <c r="AT384">
        <v>-1.5</v>
      </c>
      <c r="AU384">
        <v>-1.965635127140833</v>
      </c>
      <c r="AV384">
        <v>-1.5</v>
      </c>
      <c r="AW384">
        <v>-1.965635127140833</v>
      </c>
      <c r="AX384">
        <v>-1.5</v>
      </c>
      <c r="AY384">
        <v>-1.965635127140833</v>
      </c>
      <c r="AZ384">
        <v>-1.5</v>
      </c>
      <c r="BB384">
        <f t="shared" si="118"/>
        <v>-1.5</v>
      </c>
    </row>
    <row r="385" spans="1:54" x14ac:dyDescent="0.3">
      <c r="A385">
        <v>3</v>
      </c>
      <c r="B385" t="s">
        <v>120</v>
      </c>
      <c r="C385" t="s">
        <v>114</v>
      </c>
      <c r="D385" t="s">
        <v>15</v>
      </c>
      <c r="F385" s="2">
        <v>0</v>
      </c>
      <c r="G385" s="2">
        <f t="shared" si="113"/>
        <v>0</v>
      </c>
      <c r="H385" s="4">
        <f t="shared" si="114"/>
        <v>1</v>
      </c>
      <c r="I385" s="14">
        <f t="shared" si="115"/>
        <v>0</v>
      </c>
      <c r="J385">
        <f t="shared" si="94"/>
        <v>1</v>
      </c>
      <c r="K385">
        <f t="shared" si="116"/>
        <v>3</v>
      </c>
      <c r="L385">
        <f t="shared" si="117"/>
        <v>3</v>
      </c>
      <c r="M385" s="8">
        <f t="shared" si="95"/>
        <v>-0.81507348176148287</v>
      </c>
      <c r="N385" s="8">
        <f t="shared" si="96"/>
        <v>-0.81573926541332076</v>
      </c>
      <c r="O385" s="8">
        <f t="shared" si="97"/>
        <v>-0.97817953888476761</v>
      </c>
      <c r="P385" s="8">
        <f t="shared" si="98"/>
        <v>-0.97632170223297488</v>
      </c>
      <c r="Q385" s="8">
        <f t="shared" si="99"/>
        <v>-0.27057152671051304</v>
      </c>
      <c r="R385" s="8">
        <f t="shared" si="100"/>
        <v>-0.98060428862962834</v>
      </c>
      <c r="T385" s="8">
        <f t="shared" si="101"/>
        <v>-0.78814717423688641</v>
      </c>
      <c r="U385" s="8">
        <f t="shared" si="102"/>
        <v>-0.78958723788792617</v>
      </c>
      <c r="V385" s="8">
        <f t="shared" si="103"/>
        <v>-0.94272952928519294</v>
      </c>
      <c r="W385" s="8">
        <f t="shared" si="104"/>
        <v>-0.9530900966208975</v>
      </c>
      <c r="X385" s="8">
        <f t="shared" si="105"/>
        <v>-0.17839637326314836</v>
      </c>
      <c r="Y385" s="8">
        <f t="shared" si="106"/>
        <v>-0.84538023597284684</v>
      </c>
      <c r="AA385" s="8">
        <f t="shared" si="107"/>
        <v>-0.9171345250263786</v>
      </c>
      <c r="AB385" s="8">
        <f t="shared" si="108"/>
        <v>-0.91859711523985665</v>
      </c>
      <c r="AC385" s="8">
        <f t="shared" si="109"/>
        <v>-0.97675908721282823</v>
      </c>
      <c r="AD385" s="8">
        <f t="shared" si="110"/>
        <v>-0.98125481820309701</v>
      </c>
      <c r="AE385" s="8">
        <f t="shared" si="111"/>
        <v>-0.72246797136054186</v>
      </c>
      <c r="AF385" s="8">
        <f t="shared" si="112"/>
        <v>-0.91370607866993125</v>
      </c>
      <c r="AG385" s="8"/>
      <c r="AH385">
        <v>-14.11601114662831</v>
      </c>
      <c r="AJ385">
        <v>1.965635127140833</v>
      </c>
      <c r="AK385">
        <v>2</v>
      </c>
      <c r="AL385">
        <v>1.965635127140833</v>
      </c>
      <c r="AM385">
        <v>2</v>
      </c>
      <c r="AN385">
        <v>1.965635127140833</v>
      </c>
      <c r="AO385">
        <v>2</v>
      </c>
      <c r="AP385">
        <v>1.965635127140833</v>
      </c>
      <c r="AQ385">
        <v>2</v>
      </c>
      <c r="AS385">
        <v>1.965635127140833</v>
      </c>
      <c r="AT385">
        <v>1.5</v>
      </c>
      <c r="AU385">
        <v>1.965635127140833</v>
      </c>
      <c r="AV385">
        <v>1.5</v>
      </c>
      <c r="AW385">
        <v>1.965635127140833</v>
      </c>
      <c r="AX385">
        <v>1.5</v>
      </c>
      <c r="AY385">
        <v>1.965635127140833</v>
      </c>
      <c r="AZ385">
        <v>1.5</v>
      </c>
      <c r="BB385">
        <f t="shared" si="118"/>
        <v>1.5</v>
      </c>
    </row>
    <row r="386" spans="1:54" x14ac:dyDescent="0.3">
      <c r="A386">
        <v>3</v>
      </c>
      <c r="B386" t="s">
        <v>121</v>
      </c>
      <c r="C386" t="s">
        <v>114</v>
      </c>
      <c r="D386" t="s">
        <v>15</v>
      </c>
      <c r="F386" s="2">
        <v>0</v>
      </c>
      <c r="G386" s="2">
        <f t="shared" si="113"/>
        <v>1</v>
      </c>
      <c r="H386" s="4">
        <f t="shared" si="114"/>
        <v>0</v>
      </c>
      <c r="I386" s="14">
        <f t="shared" si="115"/>
        <v>0</v>
      </c>
      <c r="J386">
        <f t="shared" si="94"/>
        <v>1</v>
      </c>
      <c r="K386">
        <f t="shared" si="116"/>
        <v>3</v>
      </c>
      <c r="L386">
        <f t="shared" si="117"/>
        <v>0</v>
      </c>
      <c r="M386" s="8">
        <f t="shared" si="95"/>
        <v>-0.81589283887019037</v>
      </c>
      <c r="N386" s="8">
        <f t="shared" si="96"/>
        <v>-0.81625964956532582</v>
      </c>
      <c r="O386" s="8">
        <f t="shared" si="97"/>
        <v>-0.97515968336485892</v>
      </c>
      <c r="P386" s="8">
        <f t="shared" si="98"/>
        <v>-0.97837832228177901</v>
      </c>
      <c r="Q386" s="8">
        <f t="shared" si="99"/>
        <v>-0.27097793076028942</v>
      </c>
      <c r="R386" s="8">
        <f t="shared" si="100"/>
        <v>-0.97843110063460648</v>
      </c>
      <c r="T386" s="8">
        <f t="shared" si="101"/>
        <v>-0.79033489686021952</v>
      </c>
      <c r="U386" s="8">
        <f t="shared" si="102"/>
        <v>-0.79111568511164643</v>
      </c>
      <c r="V386" s="8">
        <f t="shared" si="103"/>
        <v>-0.96348814575172115</v>
      </c>
      <c r="W386" s="8">
        <f t="shared" si="104"/>
        <v>-0.96109963157180933</v>
      </c>
      <c r="X386" s="8">
        <f t="shared" si="105"/>
        <v>-0.17833623555117847</v>
      </c>
      <c r="Y386" s="8">
        <f t="shared" si="106"/>
        <v>-0.87604587119335264</v>
      </c>
      <c r="AA386" s="8">
        <f t="shared" si="107"/>
        <v>-0.91793548020786542</v>
      </c>
      <c r="AB386" s="8">
        <f t="shared" si="108"/>
        <v>-0.91943917001309361</v>
      </c>
      <c r="AC386" s="8">
        <f t="shared" si="109"/>
        <v>-0.98170062702479866</v>
      </c>
      <c r="AD386" s="8">
        <f t="shared" si="110"/>
        <v>-0.98359557101266148</v>
      </c>
      <c r="AE386" s="8">
        <f t="shared" si="111"/>
        <v>-0.72282877646617172</v>
      </c>
      <c r="AF386" s="8">
        <f t="shared" si="112"/>
        <v>-0.93148496630461841</v>
      </c>
      <c r="AG386" s="8"/>
      <c r="AH386">
        <v>-15.306003584005341</v>
      </c>
      <c r="AJ386">
        <v>1.449361243860256E-2</v>
      </c>
      <c r="AK386">
        <v>0</v>
      </c>
      <c r="AL386">
        <v>1.449361243860256E-2</v>
      </c>
      <c r="AM386">
        <v>0</v>
      </c>
      <c r="AN386">
        <v>1.449361243860256E-2</v>
      </c>
      <c r="AO386">
        <v>0</v>
      </c>
      <c r="AP386">
        <v>1.449361243860256E-2</v>
      </c>
      <c r="AQ386">
        <v>0</v>
      </c>
      <c r="AS386">
        <v>1.449361243860256E-2</v>
      </c>
      <c r="AT386">
        <v>0.5</v>
      </c>
      <c r="AU386">
        <v>1.449361243860256E-2</v>
      </c>
      <c r="AV386">
        <v>0.5</v>
      </c>
      <c r="AW386">
        <v>1.449361243860256E-2</v>
      </c>
      <c r="AX386">
        <v>0.5</v>
      </c>
      <c r="AY386">
        <v>1.449361243860256E-2</v>
      </c>
      <c r="AZ386">
        <v>0.5</v>
      </c>
      <c r="BB386">
        <f t="shared" si="118"/>
        <v>0.5</v>
      </c>
    </row>
    <row r="387" spans="1:54" x14ac:dyDescent="0.3">
      <c r="A387">
        <v>3</v>
      </c>
      <c r="B387" t="s">
        <v>122</v>
      </c>
      <c r="C387" t="s">
        <v>123</v>
      </c>
      <c r="D387" t="s">
        <v>15</v>
      </c>
      <c r="F387" s="2">
        <v>0</v>
      </c>
      <c r="G387" s="2">
        <f t="shared" si="113"/>
        <v>0</v>
      </c>
      <c r="H387" s="4">
        <f t="shared" si="114"/>
        <v>0</v>
      </c>
      <c r="I387" s="14">
        <f t="shared" si="115"/>
        <v>1</v>
      </c>
      <c r="J387">
        <f t="shared" si="94"/>
        <v>0</v>
      </c>
      <c r="K387">
        <f t="shared" si="116"/>
        <v>3</v>
      </c>
      <c r="L387">
        <f t="shared" si="117"/>
        <v>0</v>
      </c>
      <c r="M387" s="8">
        <f t="shared" si="95"/>
        <v>-0.82597247540870855</v>
      </c>
      <c r="N387" s="8">
        <f t="shared" si="96"/>
        <v>-0.82599466615544859</v>
      </c>
      <c r="O387" s="8">
        <f t="shared" si="97"/>
        <v>-0.97801373793853286</v>
      </c>
      <c r="P387" s="8">
        <f t="shared" si="98"/>
        <v>-0.97788824792846962</v>
      </c>
      <c r="Q387" s="8">
        <f t="shared" si="99"/>
        <v>-0.27168945462431715</v>
      </c>
      <c r="R387" s="8">
        <f t="shared" si="100"/>
        <v>-0.97962674039372932</v>
      </c>
      <c r="T387" s="8">
        <f t="shared" si="101"/>
        <v>-0.80035733969774303</v>
      </c>
      <c r="U387" s="8">
        <f t="shared" si="102"/>
        <v>-0.80070611174736539</v>
      </c>
      <c r="V387" s="8">
        <f t="shared" si="103"/>
        <v>-0.96293154942307269</v>
      </c>
      <c r="W387" s="8">
        <f t="shared" si="104"/>
        <v>-0.96099996981480984</v>
      </c>
      <c r="X387" s="8">
        <f t="shared" si="105"/>
        <v>-0.18242029600787724</v>
      </c>
      <c r="Y387" s="8">
        <f t="shared" si="106"/>
        <v>-0.87546777806334253</v>
      </c>
      <c r="AA387" s="8">
        <f t="shared" si="107"/>
        <v>-0.92296970406571366</v>
      </c>
      <c r="AB387" s="8">
        <f t="shared" si="108"/>
        <v>-0.9236618493489519</v>
      </c>
      <c r="AC387" s="8">
        <f t="shared" si="109"/>
        <v>-0.98175307592080174</v>
      </c>
      <c r="AD387" s="8">
        <f t="shared" si="110"/>
        <v>-0.98371300304524356</v>
      </c>
      <c r="AE387" s="8">
        <f t="shared" si="111"/>
        <v>-0.72306857673476199</v>
      </c>
      <c r="AF387" s="8">
        <f t="shared" si="112"/>
        <v>-0.93062487195853516</v>
      </c>
      <c r="AG387" s="8"/>
      <c r="AH387">
        <v>-17.456503542743938</v>
      </c>
      <c r="AJ387">
        <v>1.0779804224873911E-5</v>
      </c>
      <c r="AK387">
        <v>0</v>
      </c>
      <c r="AL387">
        <v>1.0779804224873911E-5</v>
      </c>
      <c r="AM387">
        <v>0</v>
      </c>
      <c r="AN387">
        <v>1.0779804224873911E-5</v>
      </c>
      <c r="AO387">
        <v>0</v>
      </c>
      <c r="AP387">
        <v>1.0779804224873911E-5</v>
      </c>
      <c r="AQ387">
        <v>0</v>
      </c>
      <c r="AS387">
        <v>1.0779804224873911E-5</v>
      </c>
      <c r="AT387">
        <v>0</v>
      </c>
      <c r="AU387">
        <v>1.0779804224873911E-5</v>
      </c>
      <c r="AV387">
        <v>0</v>
      </c>
      <c r="AW387">
        <v>1.0779804224873911E-5</v>
      </c>
      <c r="AX387">
        <v>0</v>
      </c>
      <c r="AY387">
        <v>1.0779804224873911E-5</v>
      </c>
      <c r="AZ387">
        <v>0</v>
      </c>
      <c r="BB387">
        <f t="shared" si="118"/>
        <v>0</v>
      </c>
    </row>
    <row r="388" spans="1:54" x14ac:dyDescent="0.3">
      <c r="A388">
        <v>3</v>
      </c>
      <c r="B388" t="s">
        <v>124</v>
      </c>
      <c r="C388" t="s">
        <v>123</v>
      </c>
      <c r="D388" t="s">
        <v>15</v>
      </c>
      <c r="F388" s="2">
        <v>0</v>
      </c>
      <c r="G388" s="2">
        <f t="shared" si="113"/>
        <v>1</v>
      </c>
      <c r="H388" s="4">
        <f t="shared" si="114"/>
        <v>0</v>
      </c>
      <c r="I388" s="14">
        <f t="shared" si="115"/>
        <v>1</v>
      </c>
      <c r="J388">
        <f t="shared" si="94"/>
        <v>0</v>
      </c>
      <c r="K388">
        <f t="shared" si="116"/>
        <v>3</v>
      </c>
      <c r="L388">
        <f t="shared" si="117"/>
        <v>0</v>
      </c>
      <c r="M388" s="8">
        <f t="shared" si="95"/>
        <v>-0.834867428726766</v>
      </c>
      <c r="N388" s="8">
        <f t="shared" si="96"/>
        <v>-0.8352145196840266</v>
      </c>
      <c r="O388" s="8">
        <f t="shared" si="97"/>
        <v>-0.97611898520812967</v>
      </c>
      <c r="P388" s="8">
        <f t="shared" si="98"/>
        <v>-0.97754658137606498</v>
      </c>
      <c r="Q388" s="8">
        <f t="shared" si="99"/>
        <v>-0.2692535956672833</v>
      </c>
      <c r="R388" s="8">
        <f t="shared" si="100"/>
        <v>-0.97814408549395815</v>
      </c>
      <c r="T388" s="8">
        <f t="shared" si="101"/>
        <v>-0.80349152604905705</v>
      </c>
      <c r="U388" s="8">
        <f t="shared" si="102"/>
        <v>-0.80603193274138429</v>
      </c>
      <c r="V388" s="8">
        <f t="shared" si="103"/>
        <v>-0.94403611324724457</v>
      </c>
      <c r="W388" s="8">
        <f t="shared" si="104"/>
        <v>-0.95613691138100343</v>
      </c>
      <c r="X388" s="8">
        <f t="shared" si="105"/>
        <v>-0.17788898409416257</v>
      </c>
      <c r="Y388" s="8">
        <f t="shared" si="106"/>
        <v>-0.84134510198189705</v>
      </c>
      <c r="AA388" s="8">
        <f t="shared" si="107"/>
        <v>-0.92385305944514939</v>
      </c>
      <c r="AB388" s="8">
        <f t="shared" si="108"/>
        <v>-0.92571284511952578</v>
      </c>
      <c r="AC388" s="8">
        <f t="shared" si="109"/>
        <v>-0.97494895017052341</v>
      </c>
      <c r="AD388" s="8">
        <f t="shared" si="110"/>
        <v>-0.98095595767482979</v>
      </c>
      <c r="AE388" s="8">
        <f t="shared" si="111"/>
        <v>-0.72381286251661836</v>
      </c>
      <c r="AF388" s="8">
        <f t="shared" si="112"/>
        <v>-0.91215344429740342</v>
      </c>
      <c r="AG388" s="8"/>
      <c r="AH388">
        <v>-17.461353194236001</v>
      </c>
      <c r="AJ388">
        <v>-1.0779804224873911E-5</v>
      </c>
      <c r="AK388">
        <v>0</v>
      </c>
      <c r="AL388">
        <v>-1.0779804224873911E-5</v>
      </c>
      <c r="AM388">
        <v>0</v>
      </c>
      <c r="AN388">
        <v>-1.0779804224873911E-5</v>
      </c>
      <c r="AO388">
        <v>0</v>
      </c>
      <c r="AP388">
        <v>-1.0779804224873911E-5</v>
      </c>
      <c r="AQ388">
        <v>0</v>
      </c>
      <c r="AS388">
        <v>-1.0779804224873911E-5</v>
      </c>
      <c r="AT388">
        <v>0</v>
      </c>
      <c r="AU388">
        <v>-1.0779804224873911E-5</v>
      </c>
      <c r="AV388">
        <v>0</v>
      </c>
      <c r="AW388">
        <v>-1.0779804224873911E-5</v>
      </c>
      <c r="AX388">
        <v>0</v>
      </c>
      <c r="AY388">
        <v>-1.0779804224873911E-5</v>
      </c>
      <c r="AZ388">
        <v>0</v>
      </c>
      <c r="BB388">
        <f t="shared" si="118"/>
        <v>0</v>
      </c>
    </row>
    <row r="389" spans="1:54" x14ac:dyDescent="0.3">
      <c r="A389">
        <v>3</v>
      </c>
      <c r="B389" t="s">
        <v>125</v>
      </c>
      <c r="C389" t="s">
        <v>123</v>
      </c>
      <c r="D389" t="s">
        <v>15</v>
      </c>
      <c r="F389" s="2">
        <v>0</v>
      </c>
      <c r="G389" s="2">
        <f t="shared" si="113"/>
        <v>1</v>
      </c>
      <c r="H389" s="4">
        <f t="shared" si="114"/>
        <v>1</v>
      </c>
      <c r="I389" s="14">
        <f t="shared" si="115"/>
        <v>1</v>
      </c>
      <c r="J389">
        <f t="shared" si="94"/>
        <v>0</v>
      </c>
      <c r="K389">
        <f t="shared" si="116"/>
        <v>3</v>
      </c>
      <c r="L389">
        <f t="shared" si="117"/>
        <v>3</v>
      </c>
      <c r="M389" s="8">
        <f t="shared" si="95"/>
        <v>41.682205973795909</v>
      </c>
      <c r="N389" s="8">
        <f t="shared" si="96"/>
        <v>41.691027309752457</v>
      </c>
      <c r="O389" s="8">
        <f t="shared" si="97"/>
        <v>76.872994127005867</v>
      </c>
      <c r="P389" s="8">
        <f t="shared" si="98"/>
        <v>2686334.1176470588</v>
      </c>
      <c r="Q389" s="8">
        <f t="shared" si="99"/>
        <v>0.10531328394887601</v>
      </c>
      <c r="R389" s="8">
        <f t="shared" si="100"/>
        <v>78402.414634146335</v>
      </c>
      <c r="T389" s="8">
        <f t="shared" si="101"/>
        <v>21.654797703802075</v>
      </c>
      <c r="U389" s="8">
        <f t="shared" si="102"/>
        <v>21.707271400713942</v>
      </c>
      <c r="V389" s="8">
        <f t="shared" si="103"/>
        <v>30.807417915811737</v>
      </c>
      <c r="W389" s="8">
        <f t="shared" si="104"/>
        <v>78.171934735152448</v>
      </c>
      <c r="X389" s="8">
        <f t="shared" si="105"/>
        <v>0.83332014129353127</v>
      </c>
      <c r="Y389" s="8">
        <f t="shared" si="106"/>
        <v>3635.9346655002842</v>
      </c>
      <c r="AA389" s="8">
        <f t="shared" si="107"/>
        <v>4.4651491000785235</v>
      </c>
      <c r="AB389" s="8">
        <f t="shared" si="108"/>
        <v>4.41201039726079</v>
      </c>
      <c r="AC389" s="8">
        <f t="shared" si="109"/>
        <v>7.2877132945995378</v>
      </c>
      <c r="AD389" s="8">
        <f t="shared" si="110"/>
        <v>18.48806979379345</v>
      </c>
      <c r="AE389" s="8">
        <f t="shared" si="111"/>
        <v>-0.10294420683812802</v>
      </c>
      <c r="AF389" s="8">
        <f t="shared" si="112"/>
        <v>2599.1918334598663</v>
      </c>
      <c r="AG389" s="8"/>
      <c r="AH389">
        <v>41.672127347554699</v>
      </c>
      <c r="AJ389">
        <v>-1.951152294506455</v>
      </c>
      <c r="AK389">
        <v>-2</v>
      </c>
      <c r="AL389">
        <v>-1.951152294506455</v>
      </c>
      <c r="AM389">
        <v>-2</v>
      </c>
      <c r="AN389">
        <v>-1.951152294506455</v>
      </c>
      <c r="AO389">
        <v>-2</v>
      </c>
      <c r="AP389">
        <v>-1.951152294506455</v>
      </c>
      <c r="AQ389">
        <v>-2</v>
      </c>
      <c r="AS389">
        <v>-1.951152294506455</v>
      </c>
      <c r="AT389">
        <v>-1</v>
      </c>
      <c r="AU389">
        <v>-1.951152294506455</v>
      </c>
      <c r="AV389">
        <v>-1</v>
      </c>
      <c r="AW389">
        <v>-1.951152294506455</v>
      </c>
      <c r="AX389">
        <v>-1</v>
      </c>
      <c r="AY389">
        <v>-1.951152294506455</v>
      </c>
      <c r="AZ389">
        <v>-1</v>
      </c>
      <c r="BB389">
        <f t="shared" si="118"/>
        <v>-1</v>
      </c>
    </row>
    <row r="390" spans="1:54" x14ac:dyDescent="0.3">
      <c r="A390">
        <v>3</v>
      </c>
      <c r="B390" t="s">
        <v>126</v>
      </c>
      <c r="C390" t="s">
        <v>123</v>
      </c>
      <c r="D390" t="s">
        <v>15</v>
      </c>
      <c r="F390" s="2">
        <v>0</v>
      </c>
      <c r="G390" s="2">
        <f t="shared" si="113"/>
        <v>0</v>
      </c>
      <c r="H390" s="4">
        <f t="shared" si="114"/>
        <v>0</v>
      </c>
      <c r="I390" s="14">
        <f t="shared" si="115"/>
        <v>0</v>
      </c>
      <c r="J390">
        <f t="shared" si="94"/>
        <v>1</v>
      </c>
      <c r="K390">
        <f t="shared" si="116"/>
        <v>3</v>
      </c>
      <c r="L390">
        <f t="shared" si="117"/>
        <v>0</v>
      </c>
      <c r="M390" s="8">
        <f t="shared" si="95"/>
        <v>-0.86600611490307</v>
      </c>
      <c r="N390" s="8">
        <f t="shared" si="96"/>
        <v>-0.86646858385561165</v>
      </c>
      <c r="O390" s="8">
        <f t="shared" si="97"/>
        <v>-0.97938159702512462</v>
      </c>
      <c r="P390" s="8">
        <f t="shared" si="98"/>
        <v>-0.99025530101625592</v>
      </c>
      <c r="Q390" s="8">
        <f t="shared" si="99"/>
        <v>-2.986661013715278E-2</v>
      </c>
      <c r="R390" s="8">
        <f t="shared" si="100"/>
        <v>-0.97872052427279788</v>
      </c>
      <c r="T390" s="8">
        <f t="shared" si="101"/>
        <v>-0.79619048111425306</v>
      </c>
      <c r="U390" s="8">
        <f t="shared" si="102"/>
        <v>-0.79905079119148759</v>
      </c>
      <c r="V390" s="8">
        <f t="shared" si="103"/>
        <v>-0.96144923789521131</v>
      </c>
      <c r="W390" s="8">
        <f t="shared" si="104"/>
        <v>-0.96495129232473809</v>
      </c>
      <c r="X390" s="8">
        <f t="shared" si="105"/>
        <v>0.57730609317366166</v>
      </c>
      <c r="Y390" s="8">
        <f t="shared" si="106"/>
        <v>-0.85909037102650887</v>
      </c>
      <c r="AA390" s="8">
        <f t="shared" si="107"/>
        <v>-0.91134907596449211</v>
      </c>
      <c r="AB390" s="8">
        <f t="shared" si="108"/>
        <v>-0.91216010940406256</v>
      </c>
      <c r="AC390" s="8">
        <f t="shared" si="109"/>
        <v>-0.98020182264766453</v>
      </c>
      <c r="AD390" s="8">
        <f t="shared" si="110"/>
        <v>-0.97738145515643748</v>
      </c>
      <c r="AE390" s="8">
        <f t="shared" si="111"/>
        <v>-0.28107679931211599</v>
      </c>
      <c r="AF390" s="8">
        <f t="shared" si="112"/>
        <v>-0.93719751783652527</v>
      </c>
      <c r="AG390" s="8"/>
      <c r="AH390">
        <v>-6.7542706105747543</v>
      </c>
      <c r="AJ390">
        <v>1.951152294506455</v>
      </c>
      <c r="AK390">
        <v>2</v>
      </c>
      <c r="AL390">
        <v>1.951152294506455</v>
      </c>
      <c r="AM390">
        <v>2</v>
      </c>
      <c r="AN390">
        <v>1.951152294506455</v>
      </c>
      <c r="AO390">
        <v>2</v>
      </c>
      <c r="AP390">
        <v>1.951152294506455</v>
      </c>
      <c r="AQ390">
        <v>2</v>
      </c>
      <c r="AS390">
        <v>1.951152294506455</v>
      </c>
      <c r="AT390">
        <v>1</v>
      </c>
      <c r="AU390">
        <v>1.951152294506455</v>
      </c>
      <c r="AV390">
        <v>1</v>
      </c>
      <c r="AW390">
        <v>1.951152294506455</v>
      </c>
      <c r="AX390">
        <v>1</v>
      </c>
      <c r="AY390">
        <v>1.951152294506455</v>
      </c>
      <c r="AZ390">
        <v>1</v>
      </c>
      <c r="BB390">
        <f t="shared" si="118"/>
        <v>1</v>
      </c>
    </row>
    <row r="391" spans="1:54" x14ac:dyDescent="0.3">
      <c r="A391">
        <v>3</v>
      </c>
      <c r="B391" t="s">
        <v>127</v>
      </c>
      <c r="C391" t="s">
        <v>123</v>
      </c>
      <c r="D391" t="s">
        <v>15</v>
      </c>
      <c r="F391" s="2">
        <v>0</v>
      </c>
      <c r="G391" s="2">
        <f t="shared" si="113"/>
        <v>1</v>
      </c>
      <c r="H391" s="4">
        <f t="shared" si="114"/>
        <v>0</v>
      </c>
      <c r="I391" s="14">
        <f t="shared" si="115"/>
        <v>0</v>
      </c>
      <c r="J391">
        <f t="shared" si="94"/>
        <v>1</v>
      </c>
      <c r="K391">
        <f t="shared" si="116"/>
        <v>3</v>
      </c>
      <c r="L391">
        <f t="shared" si="117"/>
        <v>0</v>
      </c>
      <c r="M391" s="8">
        <f t="shared" si="95"/>
        <v>-0.84414847934786652</v>
      </c>
      <c r="N391" s="8">
        <f t="shared" si="96"/>
        <v>-0.84404032543358209</v>
      </c>
      <c r="O391" s="8">
        <f t="shared" si="97"/>
        <v>-0.97876582561573156</v>
      </c>
      <c r="P391" s="8">
        <f t="shared" si="98"/>
        <v>-0.98998821987815477</v>
      </c>
      <c r="Q391" s="8">
        <f t="shared" si="99"/>
        <v>-2.8697642432434934E-2</v>
      </c>
      <c r="R391" s="8">
        <f t="shared" si="100"/>
        <v>-0.97750604430320065</v>
      </c>
      <c r="T391" s="8">
        <f t="shared" si="101"/>
        <v>-0.76883242903454552</v>
      </c>
      <c r="U391" s="8">
        <f t="shared" si="102"/>
        <v>-0.77361637320650345</v>
      </c>
      <c r="V391" s="8">
        <f t="shared" si="103"/>
        <v>-0.96035830754538887</v>
      </c>
      <c r="W391" s="8">
        <f t="shared" si="104"/>
        <v>-0.96483965342552303</v>
      </c>
      <c r="X391" s="8">
        <f t="shared" si="105"/>
        <v>0.60472714909926295</v>
      </c>
      <c r="Y391" s="8">
        <f t="shared" si="106"/>
        <v>-0.85727177986882863</v>
      </c>
      <c r="AA391" s="8">
        <f t="shared" si="107"/>
        <v>-0.89542268128060976</v>
      </c>
      <c r="AB391" s="8">
        <f t="shared" si="108"/>
        <v>-0.89933124939611409</v>
      </c>
      <c r="AC391" s="8">
        <f t="shared" si="109"/>
        <v>-0.97877070672138411</v>
      </c>
      <c r="AD391" s="8">
        <f t="shared" si="110"/>
        <v>-0.97734405317695483</v>
      </c>
      <c r="AE391" s="8">
        <f t="shared" si="111"/>
        <v>-0.26093864040846876</v>
      </c>
      <c r="AF391" s="8">
        <f t="shared" si="112"/>
        <v>-0.93632477596955888</v>
      </c>
      <c r="AG391" s="8"/>
      <c r="AH391">
        <v>-6.7542706105747552</v>
      </c>
      <c r="AJ391">
        <v>1.951152294506455</v>
      </c>
      <c r="AK391">
        <v>2</v>
      </c>
      <c r="AL391">
        <v>1.951152294506455</v>
      </c>
      <c r="AM391">
        <v>2</v>
      </c>
      <c r="AN391">
        <v>1.951152294506455</v>
      </c>
      <c r="AO391">
        <v>2</v>
      </c>
      <c r="AP391">
        <v>1.951152294506455</v>
      </c>
      <c r="AQ391">
        <v>2</v>
      </c>
      <c r="AS391">
        <v>1.951152294506455</v>
      </c>
      <c r="AT391">
        <v>1</v>
      </c>
      <c r="AU391">
        <v>1.951152294506455</v>
      </c>
      <c r="AV391">
        <v>1</v>
      </c>
      <c r="AW391">
        <v>1.951152294506455</v>
      </c>
      <c r="AX391">
        <v>1</v>
      </c>
      <c r="AY391">
        <v>1.951152294506455</v>
      </c>
      <c r="AZ391">
        <v>1</v>
      </c>
      <c r="BB391">
        <f t="shared" si="118"/>
        <v>1</v>
      </c>
    </row>
    <row r="392" spans="1:54" x14ac:dyDescent="0.3">
      <c r="A392">
        <v>3</v>
      </c>
      <c r="B392" t="s">
        <v>128</v>
      </c>
      <c r="C392" t="s">
        <v>123</v>
      </c>
      <c r="D392" t="s">
        <v>15</v>
      </c>
      <c r="F392" s="2">
        <v>0</v>
      </c>
      <c r="G392" s="2">
        <f t="shared" si="113"/>
        <v>0</v>
      </c>
      <c r="H392" s="4">
        <f t="shared" si="114"/>
        <v>1</v>
      </c>
      <c r="I392" s="14">
        <f t="shared" si="115"/>
        <v>1</v>
      </c>
      <c r="J392">
        <f t="shared" si="94"/>
        <v>0</v>
      </c>
      <c r="K392">
        <f t="shared" si="116"/>
        <v>3</v>
      </c>
      <c r="L392">
        <f t="shared" si="117"/>
        <v>3</v>
      </c>
      <c r="M392" s="8">
        <f t="shared" si="95"/>
        <v>42.516756590319041</v>
      </c>
      <c r="N392" s="8">
        <f t="shared" si="96"/>
        <v>42.527979302064495</v>
      </c>
      <c r="O392" s="8">
        <f t="shared" si="97"/>
        <v>78.233610168050845</v>
      </c>
      <c r="P392" s="8">
        <f t="shared" si="98"/>
        <v>5159392.555555555</v>
      </c>
      <c r="Q392" s="8">
        <f t="shared" si="99"/>
        <v>0.10935215288353417</v>
      </c>
      <c r="R392" s="8">
        <f t="shared" si="100"/>
        <v>88952.151918559131</v>
      </c>
      <c r="T392" s="8">
        <f t="shared" si="101"/>
        <v>22.391910737260218</v>
      </c>
      <c r="U392" s="8">
        <f t="shared" si="102"/>
        <v>22.149813699373542</v>
      </c>
      <c r="V392" s="8">
        <f t="shared" si="103"/>
        <v>35.203058001161075</v>
      </c>
      <c r="W392" s="8">
        <f t="shared" si="104"/>
        <v>80.145824037733377</v>
      </c>
      <c r="X392" s="8">
        <f t="shared" si="105"/>
        <v>0.83906164039915898</v>
      </c>
      <c r="Y392" s="8">
        <f t="shared" si="106"/>
        <v>4835.4848387654238</v>
      </c>
      <c r="AA392" s="8">
        <f t="shared" si="107"/>
        <v>4.5459032913591413</v>
      </c>
      <c r="AB392" s="8">
        <f t="shared" si="108"/>
        <v>4.4945115254256409</v>
      </c>
      <c r="AC392" s="8">
        <f t="shared" si="109"/>
        <v>8.5797032945142622</v>
      </c>
      <c r="AD392" s="8">
        <f t="shared" si="110"/>
        <v>19.171637675865053</v>
      </c>
      <c r="AE392" s="8">
        <f t="shared" si="111"/>
        <v>-9.2392282764530403E-2</v>
      </c>
      <c r="AF392" s="8">
        <f t="shared" si="112"/>
        <v>3421.9980369692007</v>
      </c>
      <c r="AG392" s="8"/>
      <c r="AH392">
        <v>41.672127347554699</v>
      </c>
      <c r="AJ392">
        <v>-1.951152294506455</v>
      </c>
      <c r="AK392">
        <v>-2</v>
      </c>
      <c r="AL392">
        <v>-1.951152294506455</v>
      </c>
      <c r="AM392">
        <v>-2</v>
      </c>
      <c r="AN392">
        <v>-1.951152294506455</v>
      </c>
      <c r="AO392">
        <v>-2</v>
      </c>
      <c r="AP392">
        <v>-1.951152294506455</v>
      </c>
      <c r="AQ392">
        <v>-2</v>
      </c>
      <c r="AS392">
        <v>-1.951152294506455</v>
      </c>
      <c r="AT392">
        <v>-1</v>
      </c>
      <c r="AU392">
        <v>-1.951152294506455</v>
      </c>
      <c r="AV392">
        <v>-1</v>
      </c>
      <c r="AW392">
        <v>-1.951152294506455</v>
      </c>
      <c r="AX392">
        <v>-1</v>
      </c>
      <c r="AY392">
        <v>-1.951152294506455</v>
      </c>
      <c r="AZ392">
        <v>-1</v>
      </c>
      <c r="BB392">
        <f t="shared" si="118"/>
        <v>-1</v>
      </c>
    </row>
    <row r="393" spans="1:54" x14ac:dyDescent="0.3">
      <c r="A393">
        <v>3</v>
      </c>
      <c r="B393" t="s">
        <v>129</v>
      </c>
      <c r="C393" t="s">
        <v>123</v>
      </c>
      <c r="D393" t="s">
        <v>15</v>
      </c>
      <c r="F393" s="2">
        <v>0</v>
      </c>
      <c r="G393" s="2">
        <f t="shared" si="113"/>
        <v>0</v>
      </c>
      <c r="H393" s="4">
        <f t="shared" si="114"/>
        <v>0</v>
      </c>
      <c r="I393" s="14">
        <f t="shared" si="115"/>
        <v>1</v>
      </c>
      <c r="J393">
        <f t="shared" si="94"/>
        <v>0</v>
      </c>
      <c r="K393">
        <f t="shared" si="116"/>
        <v>3</v>
      </c>
      <c r="L393">
        <f t="shared" si="117"/>
        <v>0</v>
      </c>
      <c r="M393" s="8">
        <f t="shared" si="95"/>
        <v>-0.81507348176148287</v>
      </c>
      <c r="N393" s="8">
        <f t="shared" si="96"/>
        <v>-0.81573926541332076</v>
      </c>
      <c r="O393" s="8">
        <f t="shared" si="97"/>
        <v>-0.97817953888476761</v>
      </c>
      <c r="P393" s="8">
        <f t="shared" si="98"/>
        <v>-0.97632170223297488</v>
      </c>
      <c r="Q393" s="8">
        <f t="shared" si="99"/>
        <v>-0.27057152671051304</v>
      </c>
      <c r="R393" s="8">
        <f t="shared" si="100"/>
        <v>-0.98060428862962834</v>
      </c>
      <c r="T393" s="8">
        <f t="shared" si="101"/>
        <v>-0.78579154288031106</v>
      </c>
      <c r="U393" s="8">
        <f t="shared" si="102"/>
        <v>-0.78757352044103224</v>
      </c>
      <c r="V393" s="8">
        <f t="shared" si="103"/>
        <v>-0.93997729041171563</v>
      </c>
      <c r="W393" s="8">
        <f t="shared" si="104"/>
        <v>-0.95239236758413071</v>
      </c>
      <c r="X393" s="8">
        <f t="shared" si="105"/>
        <v>-0.17838594289429999</v>
      </c>
      <c r="Y393" s="8">
        <f t="shared" si="106"/>
        <v>-0.84525733321147067</v>
      </c>
      <c r="AA393" s="8">
        <f t="shared" si="107"/>
        <v>-0.91695784719293416</v>
      </c>
      <c r="AB393" s="8">
        <f t="shared" si="108"/>
        <v>-0.91819523515388657</v>
      </c>
      <c r="AC393" s="8">
        <f t="shared" si="109"/>
        <v>-0.9752366304759913</v>
      </c>
      <c r="AD393" s="8">
        <f t="shared" si="110"/>
        <v>-0.98101529922672193</v>
      </c>
      <c r="AE393" s="8">
        <f t="shared" si="111"/>
        <v>-0.72306694575446229</v>
      </c>
      <c r="AF393" s="8">
        <f t="shared" si="112"/>
        <v>-0.91372023916892098</v>
      </c>
      <c r="AG393" s="8"/>
      <c r="AH393">
        <v>-17.461353194236001</v>
      </c>
      <c r="AJ393">
        <v>-1.0779804224873911E-5</v>
      </c>
      <c r="AK393">
        <v>0</v>
      </c>
      <c r="AL393">
        <v>-1.0779804224873911E-5</v>
      </c>
      <c r="AM393">
        <v>0</v>
      </c>
      <c r="AN393">
        <v>-1.0779804224873911E-5</v>
      </c>
      <c r="AO393">
        <v>0</v>
      </c>
      <c r="AP393">
        <v>-1.0779804224873911E-5</v>
      </c>
      <c r="AQ393">
        <v>0</v>
      </c>
      <c r="AS393">
        <v>-1.0779804224873911E-5</v>
      </c>
      <c r="AT393">
        <v>0</v>
      </c>
      <c r="AU393">
        <v>-1.0779804224873911E-5</v>
      </c>
      <c r="AV393">
        <v>0</v>
      </c>
      <c r="AW393">
        <v>-1.0779804224873911E-5</v>
      </c>
      <c r="AX393">
        <v>0</v>
      </c>
      <c r="AY393">
        <v>-1.0779804224873911E-5</v>
      </c>
      <c r="AZ393">
        <v>0</v>
      </c>
      <c r="BB393">
        <f t="shared" si="118"/>
        <v>0</v>
      </c>
    </row>
    <row r="394" spans="1:54" x14ac:dyDescent="0.3">
      <c r="A394">
        <v>3</v>
      </c>
      <c r="B394" t="s">
        <v>130</v>
      </c>
      <c r="C394" t="s">
        <v>123</v>
      </c>
      <c r="D394" t="s">
        <v>15</v>
      </c>
      <c r="F394" s="2">
        <v>0</v>
      </c>
      <c r="G394" s="2">
        <f t="shared" si="113"/>
        <v>1</v>
      </c>
      <c r="H394" s="4">
        <f t="shared" si="114"/>
        <v>0</v>
      </c>
      <c r="I394" s="14">
        <f t="shared" si="115"/>
        <v>1</v>
      </c>
      <c r="J394">
        <f t="shared" si="94"/>
        <v>0</v>
      </c>
      <c r="K394">
        <f t="shared" si="116"/>
        <v>3</v>
      </c>
      <c r="L394">
        <f t="shared" si="117"/>
        <v>0</v>
      </c>
      <c r="M394" s="8">
        <f t="shared" si="95"/>
        <v>-0.81589283887019037</v>
      </c>
      <c r="N394" s="8">
        <f t="shared" si="96"/>
        <v>-0.81625964956532582</v>
      </c>
      <c r="O394" s="8">
        <f t="shared" si="97"/>
        <v>-0.97515968336485892</v>
      </c>
      <c r="P394" s="8">
        <f t="shared" si="98"/>
        <v>-0.97837832228177901</v>
      </c>
      <c r="Q394" s="8">
        <f t="shared" si="99"/>
        <v>-0.27097793076028942</v>
      </c>
      <c r="R394" s="8">
        <f t="shared" si="100"/>
        <v>-0.97843110063460648</v>
      </c>
      <c r="T394" s="8">
        <f t="shared" si="101"/>
        <v>-0.78929741204653725</v>
      </c>
      <c r="U394" s="8">
        <f t="shared" si="102"/>
        <v>-0.78986410899492543</v>
      </c>
      <c r="V394" s="8">
        <f t="shared" si="103"/>
        <v>-0.96112175591275528</v>
      </c>
      <c r="W394" s="8">
        <f t="shared" si="104"/>
        <v>-0.96081433229509583</v>
      </c>
      <c r="X394" s="8">
        <f t="shared" si="105"/>
        <v>-0.18031454138034617</v>
      </c>
      <c r="Y394" s="8">
        <f t="shared" si="106"/>
        <v>-0.87539392844071351</v>
      </c>
      <c r="AA394" s="8">
        <f t="shared" si="107"/>
        <v>-0.91820397348697735</v>
      </c>
      <c r="AB394" s="8">
        <f t="shared" si="108"/>
        <v>-0.91903716308285766</v>
      </c>
      <c r="AC394" s="8">
        <f t="shared" si="109"/>
        <v>-0.9804856543082211</v>
      </c>
      <c r="AD394" s="8">
        <f t="shared" si="110"/>
        <v>-0.98354136855036201</v>
      </c>
      <c r="AE394" s="8">
        <f t="shared" si="111"/>
        <v>-0.72386790288371683</v>
      </c>
      <c r="AF394" s="8">
        <f t="shared" si="112"/>
        <v>-0.93050912981131206</v>
      </c>
      <c r="AG394" s="8"/>
      <c r="AH394">
        <v>-17.456503542743938</v>
      </c>
      <c r="AJ394">
        <v>1.0779804224873911E-5</v>
      </c>
      <c r="AK394">
        <v>0</v>
      </c>
      <c r="AL394">
        <v>1.0779804224873911E-5</v>
      </c>
      <c r="AM394">
        <v>0</v>
      </c>
      <c r="AN394">
        <v>1.0779804224873911E-5</v>
      </c>
      <c r="AO394">
        <v>0</v>
      </c>
      <c r="AP394">
        <v>1.0779804224873911E-5</v>
      </c>
      <c r="AQ394">
        <v>0</v>
      </c>
      <c r="AS394">
        <v>1.0779804224873911E-5</v>
      </c>
      <c r="AT394">
        <v>0</v>
      </c>
      <c r="AU394">
        <v>1.0779804224873911E-5</v>
      </c>
      <c r="AV394">
        <v>0</v>
      </c>
      <c r="AW394">
        <v>1.0779804224873911E-5</v>
      </c>
      <c r="AX394">
        <v>0</v>
      </c>
      <c r="AY394">
        <v>1.0779804224873911E-5</v>
      </c>
      <c r="AZ394">
        <v>0</v>
      </c>
      <c r="BB394">
        <f t="shared" si="118"/>
        <v>0</v>
      </c>
    </row>
    <row r="395" spans="1:54" x14ac:dyDescent="0.3">
      <c r="A395">
        <v>3</v>
      </c>
      <c r="B395" t="s">
        <v>131</v>
      </c>
      <c r="C395" t="s">
        <v>132</v>
      </c>
      <c r="D395" t="s">
        <v>15</v>
      </c>
      <c r="F395" s="2">
        <v>0</v>
      </c>
      <c r="G395" s="2">
        <f t="shared" si="113"/>
        <v>0</v>
      </c>
      <c r="H395" s="4">
        <f t="shared" si="114"/>
        <v>0</v>
      </c>
      <c r="I395" s="14">
        <f t="shared" si="115"/>
        <v>1</v>
      </c>
      <c r="J395">
        <f t="shared" si="94"/>
        <v>0</v>
      </c>
      <c r="K395">
        <f t="shared" si="116"/>
        <v>3</v>
      </c>
      <c r="L395">
        <f t="shared" si="117"/>
        <v>0</v>
      </c>
      <c r="M395" s="8">
        <f t="shared" si="95"/>
        <v>-0.82597247540870855</v>
      </c>
      <c r="N395" s="8">
        <f t="shared" si="96"/>
        <v>-0.82599466615544859</v>
      </c>
      <c r="O395" s="8">
        <f t="shared" si="97"/>
        <v>-0.97801373793853286</v>
      </c>
      <c r="P395" s="8">
        <f t="shared" si="98"/>
        <v>-0.97788824792846962</v>
      </c>
      <c r="Q395" s="8">
        <f t="shared" si="99"/>
        <v>-0.27168945462431715</v>
      </c>
      <c r="R395" s="8">
        <f t="shared" si="100"/>
        <v>-0.97962674039372932</v>
      </c>
      <c r="T395" s="8">
        <f t="shared" si="101"/>
        <v>-0.79832062288308425</v>
      </c>
      <c r="U395" s="8">
        <f t="shared" si="102"/>
        <v>-0.80012559994279164</v>
      </c>
      <c r="V395" s="8">
        <f t="shared" si="103"/>
        <v>-0.96375371389346731</v>
      </c>
      <c r="W395" s="8">
        <f t="shared" si="104"/>
        <v>-0.96023837880689955</v>
      </c>
      <c r="X395" s="8">
        <f t="shared" si="105"/>
        <v>-0.1801149377724981</v>
      </c>
      <c r="Y395" s="8">
        <f t="shared" si="106"/>
        <v>-0.8727916774547233</v>
      </c>
      <c r="AA395" s="8">
        <f t="shared" si="107"/>
        <v>-0.92344602157962641</v>
      </c>
      <c r="AB395" s="8">
        <f t="shared" si="108"/>
        <v>-0.92405296766044043</v>
      </c>
      <c r="AC395" s="8">
        <f t="shared" si="109"/>
        <v>-0.9826108079481416</v>
      </c>
      <c r="AD395" s="8">
        <f t="shared" si="110"/>
        <v>-0.98342788256652613</v>
      </c>
      <c r="AE395" s="8">
        <f t="shared" si="111"/>
        <v>-0.72423978367896502</v>
      </c>
      <c r="AF395" s="8">
        <f t="shared" si="112"/>
        <v>-0.92850144548794855</v>
      </c>
      <c r="AG395" s="8"/>
      <c r="AH395">
        <v>-17.456503542743938</v>
      </c>
      <c r="AJ395">
        <v>1.0779804224873911E-5</v>
      </c>
      <c r="AK395">
        <v>0</v>
      </c>
      <c r="AL395">
        <v>1.0779804224873911E-5</v>
      </c>
      <c r="AM395">
        <v>0</v>
      </c>
      <c r="AN395">
        <v>1.0779804224873911E-5</v>
      </c>
      <c r="AO395">
        <v>0</v>
      </c>
      <c r="AP395">
        <v>1.0779804224873911E-5</v>
      </c>
      <c r="AQ395">
        <v>0</v>
      </c>
      <c r="AS395">
        <v>1.0779804224873911E-5</v>
      </c>
      <c r="AT395">
        <v>0</v>
      </c>
      <c r="AU395">
        <v>1.0779804224873911E-5</v>
      </c>
      <c r="AV395">
        <v>0</v>
      </c>
      <c r="AW395">
        <v>1.0779804224873911E-5</v>
      </c>
      <c r="AX395">
        <v>0</v>
      </c>
      <c r="AY395">
        <v>1.0779804224873911E-5</v>
      </c>
      <c r="AZ395">
        <v>0</v>
      </c>
      <c r="BB395">
        <f t="shared" si="118"/>
        <v>0</v>
      </c>
    </row>
    <row r="396" spans="1:54" x14ac:dyDescent="0.3">
      <c r="A396">
        <v>3</v>
      </c>
      <c r="B396" t="s">
        <v>133</v>
      </c>
      <c r="C396" t="s">
        <v>132</v>
      </c>
      <c r="D396" t="s">
        <v>15</v>
      </c>
      <c r="F396" s="2">
        <v>0</v>
      </c>
      <c r="G396" s="2">
        <f t="shared" si="113"/>
        <v>1</v>
      </c>
      <c r="H396" s="4">
        <f t="shared" si="114"/>
        <v>0</v>
      </c>
      <c r="I396" s="14">
        <f t="shared" si="115"/>
        <v>1</v>
      </c>
      <c r="J396">
        <f t="shared" si="94"/>
        <v>0</v>
      </c>
      <c r="K396">
        <f t="shared" si="116"/>
        <v>3</v>
      </c>
      <c r="L396">
        <f t="shared" si="117"/>
        <v>0</v>
      </c>
      <c r="M396" s="8">
        <f t="shared" si="95"/>
        <v>-0.834867428726766</v>
      </c>
      <c r="N396" s="8">
        <f t="shared" si="96"/>
        <v>-0.8352145196840266</v>
      </c>
      <c r="O396" s="8">
        <f t="shared" si="97"/>
        <v>-0.97611898520812967</v>
      </c>
      <c r="P396" s="8">
        <f t="shared" si="98"/>
        <v>-0.97754658137606498</v>
      </c>
      <c r="Q396" s="8">
        <f t="shared" si="99"/>
        <v>-0.2692535956672833</v>
      </c>
      <c r="R396" s="8">
        <f t="shared" si="100"/>
        <v>-0.97814408549395815</v>
      </c>
      <c r="T396" s="8">
        <f t="shared" si="101"/>
        <v>-0.8029656323328308</v>
      </c>
      <c r="U396" s="8">
        <f t="shared" si="102"/>
        <v>-0.80396683836246641</v>
      </c>
      <c r="V396" s="8">
        <f t="shared" si="103"/>
        <v>-0.9373718792696234</v>
      </c>
      <c r="W396" s="8">
        <f t="shared" si="104"/>
        <v>-0.95572949349363046</v>
      </c>
      <c r="X396" s="8">
        <f t="shared" si="105"/>
        <v>-0.17797058692230749</v>
      </c>
      <c r="Y396" s="8">
        <f t="shared" si="106"/>
        <v>-0.83791948439174557</v>
      </c>
      <c r="AA396" s="8">
        <f t="shared" si="107"/>
        <v>-0.92450569744932476</v>
      </c>
      <c r="AB396" s="8">
        <f t="shared" si="108"/>
        <v>-0.9254530170641263</v>
      </c>
      <c r="AC396" s="8">
        <f t="shared" si="109"/>
        <v>-0.97150281352563184</v>
      </c>
      <c r="AD396" s="8">
        <f t="shared" si="110"/>
        <v>-0.98083720220098791</v>
      </c>
      <c r="AE396" s="8">
        <f t="shared" si="111"/>
        <v>-0.72409374509153668</v>
      </c>
      <c r="AF396" s="8">
        <f t="shared" si="112"/>
        <v>-0.90899492556182915</v>
      </c>
      <c r="AG396" s="8"/>
      <c r="AH396">
        <v>-17.461353194236001</v>
      </c>
      <c r="AJ396">
        <v>-1.0779804224873911E-5</v>
      </c>
      <c r="AK396">
        <v>0</v>
      </c>
      <c r="AL396">
        <v>-1.0779804224873911E-5</v>
      </c>
      <c r="AM396">
        <v>0</v>
      </c>
      <c r="AN396">
        <v>-1.0779804224873911E-5</v>
      </c>
      <c r="AO396">
        <v>0</v>
      </c>
      <c r="AP396">
        <v>-1.0779804224873911E-5</v>
      </c>
      <c r="AQ396">
        <v>0</v>
      </c>
      <c r="AS396">
        <v>-1.0779804224873911E-5</v>
      </c>
      <c r="AT396">
        <v>0</v>
      </c>
      <c r="AU396">
        <v>-1.0779804224873911E-5</v>
      </c>
      <c r="AV396">
        <v>0</v>
      </c>
      <c r="AW396">
        <v>-1.0779804224873911E-5</v>
      </c>
      <c r="AX396">
        <v>0</v>
      </c>
      <c r="AY396">
        <v>-1.0779804224873911E-5</v>
      </c>
      <c r="AZ396">
        <v>0</v>
      </c>
      <c r="BB396">
        <f t="shared" si="118"/>
        <v>0</v>
      </c>
    </row>
    <row r="397" spans="1:54" x14ac:dyDescent="0.3">
      <c r="A397">
        <v>3</v>
      </c>
      <c r="B397" t="s">
        <v>134</v>
      </c>
      <c r="C397" t="s">
        <v>132</v>
      </c>
      <c r="D397" t="s">
        <v>15</v>
      </c>
      <c r="F397" s="2">
        <v>0</v>
      </c>
      <c r="G397" s="2">
        <f t="shared" si="113"/>
        <v>1</v>
      </c>
      <c r="H397" s="4">
        <f t="shared" si="114"/>
        <v>0</v>
      </c>
      <c r="I397" s="14">
        <f t="shared" si="115"/>
        <v>1</v>
      </c>
      <c r="J397">
        <f t="shared" si="94"/>
        <v>0</v>
      </c>
      <c r="K397">
        <f t="shared" si="116"/>
        <v>3</v>
      </c>
      <c r="L397">
        <f t="shared" si="117"/>
        <v>0</v>
      </c>
      <c r="M397" s="8">
        <f t="shared" si="95"/>
        <v>41.682205973795909</v>
      </c>
      <c r="N397" s="8">
        <f t="shared" si="96"/>
        <v>41.691027309752457</v>
      </c>
      <c r="O397" s="8">
        <f t="shared" si="97"/>
        <v>76.872994127005867</v>
      </c>
      <c r="P397" s="8">
        <f t="shared" si="98"/>
        <v>2686334.1176470588</v>
      </c>
      <c r="Q397" s="8">
        <f t="shared" si="99"/>
        <v>0.10531328394887601</v>
      </c>
      <c r="R397" s="8">
        <f t="shared" si="100"/>
        <v>78402.414634146335</v>
      </c>
      <c r="T397" s="8">
        <f t="shared" si="101"/>
        <v>18.682435016658985</v>
      </c>
      <c r="U397" s="8">
        <f t="shared" si="102"/>
        <v>18.662369434496902</v>
      </c>
      <c r="V397" s="8">
        <f t="shared" si="103"/>
        <v>42.136791074112345</v>
      </c>
      <c r="W397" s="8">
        <f t="shared" si="104"/>
        <v>81.147308230395225</v>
      </c>
      <c r="X397" s="8">
        <f t="shared" si="105"/>
        <v>0.83407620783196446</v>
      </c>
      <c r="Y397" s="8">
        <f t="shared" si="106"/>
        <v>3922.646573806036</v>
      </c>
      <c r="AA397" s="8">
        <f t="shared" si="107"/>
        <v>3.6830062962807939</v>
      </c>
      <c r="AB397" s="8">
        <f t="shared" si="108"/>
        <v>3.6940610323787912</v>
      </c>
      <c r="AC397" s="8">
        <f t="shared" si="109"/>
        <v>9.389795819400538</v>
      </c>
      <c r="AD397" s="8">
        <f t="shared" si="110"/>
        <v>19.173590488864452</v>
      </c>
      <c r="AE397" s="8">
        <f t="shared" si="111"/>
        <v>-8.8744399965694873E-2</v>
      </c>
      <c r="AF397" s="8">
        <f t="shared" si="112"/>
        <v>2814.7129106635316</v>
      </c>
      <c r="AG397" s="8"/>
      <c r="AH397">
        <v>41.672127347554699</v>
      </c>
      <c r="AJ397">
        <v>-1.951152294506455</v>
      </c>
      <c r="AK397">
        <v>-2</v>
      </c>
      <c r="AL397">
        <v>-1.951152294506455</v>
      </c>
      <c r="AM397">
        <v>-2</v>
      </c>
      <c r="AN397">
        <v>-1.951152294506455</v>
      </c>
      <c r="AO397">
        <v>-2</v>
      </c>
      <c r="AP397">
        <v>-1.951152294506455</v>
      </c>
      <c r="AQ397">
        <v>-2</v>
      </c>
      <c r="AS397">
        <v>-1.951152294506455</v>
      </c>
      <c r="AT397">
        <v>-1</v>
      </c>
      <c r="AU397">
        <v>-1.951152294506455</v>
      </c>
      <c r="AV397">
        <v>-1</v>
      </c>
      <c r="AW397">
        <v>-1.951152294506455</v>
      </c>
      <c r="AX397">
        <v>-1</v>
      </c>
      <c r="AY397">
        <v>-1.951152294506455</v>
      </c>
      <c r="AZ397">
        <v>-1</v>
      </c>
      <c r="BB397">
        <f t="shared" si="118"/>
        <v>-1</v>
      </c>
    </row>
    <row r="398" spans="1:54" x14ac:dyDescent="0.3">
      <c r="A398">
        <v>3</v>
      </c>
      <c r="B398" t="s">
        <v>135</v>
      </c>
      <c r="C398" t="s">
        <v>132</v>
      </c>
      <c r="D398" t="s">
        <v>15</v>
      </c>
      <c r="F398" s="2">
        <v>0</v>
      </c>
      <c r="G398" s="2">
        <f t="shared" si="113"/>
        <v>0</v>
      </c>
      <c r="H398" s="4">
        <f t="shared" si="114"/>
        <v>1</v>
      </c>
      <c r="I398" s="14">
        <f t="shared" si="115"/>
        <v>0</v>
      </c>
      <c r="J398">
        <f t="shared" si="94"/>
        <v>1</v>
      </c>
      <c r="K398">
        <f t="shared" si="116"/>
        <v>3</v>
      </c>
      <c r="L398">
        <f t="shared" si="117"/>
        <v>3</v>
      </c>
      <c r="M398" s="8">
        <f t="shared" si="95"/>
        <v>-0.86600611490307</v>
      </c>
      <c r="N398" s="8">
        <f t="shared" si="96"/>
        <v>-0.86646858385561165</v>
      </c>
      <c r="O398" s="8">
        <f t="shared" si="97"/>
        <v>-0.97938159702512462</v>
      </c>
      <c r="P398" s="8">
        <f t="shared" si="98"/>
        <v>-0.99025530101625592</v>
      </c>
      <c r="Q398" s="8">
        <f t="shared" si="99"/>
        <v>-2.986661013715278E-2</v>
      </c>
      <c r="R398" s="8">
        <f t="shared" si="100"/>
        <v>-0.97872052427279788</v>
      </c>
      <c r="T398" s="8">
        <f t="shared" si="101"/>
        <v>-0.79268285565647312</v>
      </c>
      <c r="U398" s="8">
        <f t="shared" si="102"/>
        <v>-0.79444864000243187</v>
      </c>
      <c r="V398" s="8">
        <f t="shared" si="103"/>
        <v>-0.95894707878469754</v>
      </c>
      <c r="W398" s="8">
        <f t="shared" si="104"/>
        <v>-0.96459102571594413</v>
      </c>
      <c r="X398" s="8">
        <f t="shared" si="105"/>
        <v>0.57186790352397998</v>
      </c>
      <c r="Y398" s="8">
        <f t="shared" si="106"/>
        <v>-0.856571801491952</v>
      </c>
      <c r="AA398" s="8">
        <f t="shared" si="107"/>
        <v>-0.9094822938687066</v>
      </c>
      <c r="AB398" s="8">
        <f t="shared" si="108"/>
        <v>-0.90965136065188046</v>
      </c>
      <c r="AC398" s="8">
        <f t="shared" si="109"/>
        <v>-0.97903517687569097</v>
      </c>
      <c r="AD398" s="8">
        <f t="shared" si="110"/>
        <v>-0.97706730089125582</v>
      </c>
      <c r="AE398" s="8">
        <f t="shared" si="111"/>
        <v>-0.2712459964676095</v>
      </c>
      <c r="AF398" s="8">
        <f t="shared" si="112"/>
        <v>-0.93594156145536966</v>
      </c>
      <c r="AG398" s="8"/>
      <c r="AH398">
        <v>-6.7542706105747543</v>
      </c>
      <c r="AJ398">
        <v>1.951152294506455</v>
      </c>
      <c r="AK398">
        <v>2</v>
      </c>
      <c r="AL398">
        <v>1.951152294506455</v>
      </c>
      <c r="AM398">
        <v>2</v>
      </c>
      <c r="AN398">
        <v>1.951152294506455</v>
      </c>
      <c r="AO398">
        <v>2</v>
      </c>
      <c r="AP398">
        <v>1.951152294506455</v>
      </c>
      <c r="AQ398">
        <v>2</v>
      </c>
      <c r="AS398">
        <v>1.951152294506455</v>
      </c>
      <c r="AT398">
        <v>1</v>
      </c>
      <c r="AU398">
        <v>1.951152294506455</v>
      </c>
      <c r="AV398">
        <v>1</v>
      </c>
      <c r="AW398">
        <v>1.951152294506455</v>
      </c>
      <c r="AX398">
        <v>1</v>
      </c>
      <c r="AY398">
        <v>1.951152294506455</v>
      </c>
      <c r="AZ398">
        <v>1</v>
      </c>
      <c r="BB398">
        <f t="shared" si="118"/>
        <v>1</v>
      </c>
    </row>
    <row r="399" spans="1:54" x14ac:dyDescent="0.3">
      <c r="A399">
        <v>3</v>
      </c>
      <c r="B399" t="s">
        <v>136</v>
      </c>
      <c r="C399" t="s">
        <v>132</v>
      </c>
      <c r="D399" t="s">
        <v>15</v>
      </c>
      <c r="F399" s="2">
        <v>0</v>
      </c>
      <c r="G399" s="2">
        <f t="shared" si="113"/>
        <v>1</v>
      </c>
      <c r="H399" s="4">
        <f t="shared" si="114"/>
        <v>1</v>
      </c>
      <c r="I399" s="14">
        <f t="shared" si="115"/>
        <v>0</v>
      </c>
      <c r="J399">
        <f t="shared" si="94"/>
        <v>1</v>
      </c>
      <c r="K399">
        <f t="shared" si="116"/>
        <v>3</v>
      </c>
      <c r="L399">
        <f t="shared" si="117"/>
        <v>3</v>
      </c>
      <c r="M399" s="8">
        <f t="shared" si="95"/>
        <v>-0.84414847934786652</v>
      </c>
      <c r="N399" s="8">
        <f t="shared" si="96"/>
        <v>-0.84404032543358209</v>
      </c>
      <c r="O399" s="8">
        <f t="shared" si="97"/>
        <v>-0.97876582561573156</v>
      </c>
      <c r="P399" s="8">
        <f t="shared" si="98"/>
        <v>-0.98998821987815477</v>
      </c>
      <c r="Q399" s="8">
        <f t="shared" si="99"/>
        <v>-2.8697642432434934E-2</v>
      </c>
      <c r="R399" s="8">
        <f t="shared" si="100"/>
        <v>-0.97750604430320065</v>
      </c>
      <c r="T399" s="8">
        <f t="shared" si="101"/>
        <v>-0.77033682684046212</v>
      </c>
      <c r="U399" s="8">
        <f t="shared" si="102"/>
        <v>-0.77241737788005649</v>
      </c>
      <c r="V399" s="8">
        <f t="shared" si="103"/>
        <v>-0.95948194042193968</v>
      </c>
      <c r="W399" s="8">
        <f t="shared" si="104"/>
        <v>-0.96470643584438531</v>
      </c>
      <c r="X399" s="8">
        <f t="shared" si="105"/>
        <v>0.59249125427720106</v>
      </c>
      <c r="Y399" s="8">
        <f t="shared" si="106"/>
        <v>-0.8570544138112427</v>
      </c>
      <c r="AA399" s="8">
        <f t="shared" si="107"/>
        <v>-0.8978979240657281</v>
      </c>
      <c r="AB399" s="8">
        <f t="shared" si="108"/>
        <v>-0.89784970501953976</v>
      </c>
      <c r="AC399" s="8">
        <f t="shared" si="109"/>
        <v>-0.97806875236319057</v>
      </c>
      <c r="AD399" s="8">
        <f t="shared" si="110"/>
        <v>-0.97720750701338388</v>
      </c>
      <c r="AE399" s="8">
        <f t="shared" si="111"/>
        <v>-0.27388034258504235</v>
      </c>
      <c r="AF399" s="8">
        <f t="shared" si="112"/>
        <v>-0.93643934924509675</v>
      </c>
      <c r="AG399" s="8"/>
      <c r="AH399">
        <v>-6.7542706105747552</v>
      </c>
      <c r="AJ399">
        <v>1.951152294506455</v>
      </c>
      <c r="AK399">
        <v>2</v>
      </c>
      <c r="AL399">
        <v>1.951152294506455</v>
      </c>
      <c r="AM399">
        <v>2</v>
      </c>
      <c r="AN399">
        <v>1.951152294506455</v>
      </c>
      <c r="AO399">
        <v>2</v>
      </c>
      <c r="AP399">
        <v>1.951152294506455</v>
      </c>
      <c r="AQ399">
        <v>2</v>
      </c>
      <c r="AS399">
        <v>1.951152294506455</v>
      </c>
      <c r="AT399">
        <v>1</v>
      </c>
      <c r="AU399">
        <v>1.951152294506455</v>
      </c>
      <c r="AV399">
        <v>1</v>
      </c>
      <c r="AW399">
        <v>1.951152294506455</v>
      </c>
      <c r="AX399">
        <v>1</v>
      </c>
      <c r="AY399">
        <v>1.951152294506455</v>
      </c>
      <c r="AZ399">
        <v>1</v>
      </c>
      <c r="BB399">
        <f t="shared" si="118"/>
        <v>1</v>
      </c>
    </row>
    <row r="400" spans="1:54" x14ac:dyDescent="0.3">
      <c r="A400">
        <v>3</v>
      </c>
      <c r="B400" t="s">
        <v>137</v>
      </c>
      <c r="C400" t="s">
        <v>132</v>
      </c>
      <c r="D400" t="s">
        <v>15</v>
      </c>
      <c r="F400" s="2">
        <v>0</v>
      </c>
      <c r="G400" s="2">
        <f t="shared" si="113"/>
        <v>0</v>
      </c>
      <c r="H400" s="4">
        <f t="shared" si="114"/>
        <v>0</v>
      </c>
      <c r="I400" s="14">
        <f t="shared" si="115"/>
        <v>1</v>
      </c>
      <c r="J400">
        <f t="shared" si="94"/>
        <v>0</v>
      </c>
      <c r="K400">
        <f t="shared" si="116"/>
        <v>3</v>
      </c>
      <c r="L400">
        <f t="shared" si="117"/>
        <v>0</v>
      </c>
      <c r="M400" s="8">
        <f t="shared" si="95"/>
        <v>42.516756590319041</v>
      </c>
      <c r="N400" s="8">
        <f t="shared" si="96"/>
        <v>42.527979302064495</v>
      </c>
      <c r="O400" s="8">
        <f t="shared" si="97"/>
        <v>78.233610168050845</v>
      </c>
      <c r="P400" s="8">
        <f t="shared" si="98"/>
        <v>5159392.555555555</v>
      </c>
      <c r="Q400" s="8">
        <f t="shared" si="99"/>
        <v>0.10935215288353417</v>
      </c>
      <c r="R400" s="8">
        <f t="shared" si="100"/>
        <v>88952.151918559131</v>
      </c>
      <c r="T400" s="8">
        <f t="shared" si="101"/>
        <v>16.681094636200022</v>
      </c>
      <c r="U400" s="8">
        <f t="shared" si="102"/>
        <v>16.574373901151631</v>
      </c>
      <c r="V400" s="8">
        <f t="shared" si="103"/>
        <v>36.086106101275448</v>
      </c>
      <c r="W400" s="8">
        <f t="shared" si="104"/>
        <v>80.005733305356614</v>
      </c>
      <c r="X400" s="8">
        <f t="shared" si="105"/>
        <v>0.85667642223347462</v>
      </c>
      <c r="Y400" s="8">
        <f t="shared" si="106"/>
        <v>3827.3305066859361</v>
      </c>
      <c r="AA400" s="8">
        <f t="shared" si="107"/>
        <v>3.1964313396924506</v>
      </c>
      <c r="AB400" s="8">
        <f t="shared" si="108"/>
        <v>3.1541697886337858</v>
      </c>
      <c r="AC400" s="8">
        <f t="shared" si="109"/>
        <v>8.3853785474390463</v>
      </c>
      <c r="AD400" s="8">
        <f t="shared" si="110"/>
        <v>19.251277682633667</v>
      </c>
      <c r="AE400" s="8">
        <f t="shared" si="111"/>
        <v>-7.8607143204771995E-2</v>
      </c>
      <c r="AF400" s="8">
        <f t="shared" si="112"/>
        <v>2713.4482541468929</v>
      </c>
      <c r="AG400" s="8"/>
      <c r="AH400">
        <v>41.672127347554699</v>
      </c>
      <c r="AJ400">
        <v>-1.951152294506455</v>
      </c>
      <c r="AK400">
        <v>-2</v>
      </c>
      <c r="AL400">
        <v>-1.951152294506455</v>
      </c>
      <c r="AM400">
        <v>-2</v>
      </c>
      <c r="AN400">
        <v>-1.951152294506455</v>
      </c>
      <c r="AO400">
        <v>-2</v>
      </c>
      <c r="AP400">
        <v>-1.951152294506455</v>
      </c>
      <c r="AQ400">
        <v>-2</v>
      </c>
      <c r="AS400">
        <v>-1.951152294506455</v>
      </c>
      <c r="AT400">
        <v>-1</v>
      </c>
      <c r="AU400">
        <v>-1.951152294506455</v>
      </c>
      <c r="AV400">
        <v>-1</v>
      </c>
      <c r="AW400">
        <v>-1.951152294506455</v>
      </c>
      <c r="AX400">
        <v>-1</v>
      </c>
      <c r="AY400">
        <v>-1.951152294506455</v>
      </c>
      <c r="AZ400">
        <v>-1</v>
      </c>
      <c r="BB400">
        <f t="shared" si="118"/>
        <v>-1</v>
      </c>
    </row>
    <row r="401" spans="1:54" x14ac:dyDescent="0.3">
      <c r="A401">
        <v>3</v>
      </c>
      <c r="B401" t="s">
        <v>138</v>
      </c>
      <c r="C401" t="s">
        <v>132</v>
      </c>
      <c r="D401" t="s">
        <v>15</v>
      </c>
      <c r="F401" s="2">
        <v>0</v>
      </c>
      <c r="G401" s="2">
        <f t="shared" si="113"/>
        <v>0</v>
      </c>
      <c r="H401" s="4">
        <f t="shared" si="114"/>
        <v>0</v>
      </c>
      <c r="I401" s="14">
        <f t="shared" si="115"/>
        <v>1</v>
      </c>
      <c r="J401">
        <f t="shared" si="94"/>
        <v>0</v>
      </c>
      <c r="K401">
        <f t="shared" si="116"/>
        <v>3</v>
      </c>
      <c r="L401">
        <f t="shared" si="117"/>
        <v>0</v>
      </c>
      <c r="M401" s="8">
        <f t="shared" si="95"/>
        <v>-0.81507348176148287</v>
      </c>
      <c r="N401" s="8">
        <f t="shared" si="96"/>
        <v>-0.81573926541332076</v>
      </c>
      <c r="O401" s="8">
        <f t="shared" si="97"/>
        <v>-0.97817953888476761</v>
      </c>
      <c r="P401" s="8">
        <f t="shared" si="98"/>
        <v>-0.97632170223297488</v>
      </c>
      <c r="Q401" s="8">
        <f t="shared" si="99"/>
        <v>-0.27057152671051304</v>
      </c>
      <c r="R401" s="8">
        <f t="shared" si="100"/>
        <v>-0.98060428862962834</v>
      </c>
      <c r="T401" s="8">
        <f t="shared" si="101"/>
        <v>-0.78495900367390548</v>
      </c>
      <c r="U401" s="8">
        <f t="shared" si="102"/>
        <v>-0.78475890868433962</v>
      </c>
      <c r="V401" s="8">
        <f t="shared" si="103"/>
        <v>-0.93729121158563633</v>
      </c>
      <c r="W401" s="8">
        <f t="shared" si="104"/>
        <v>-0.95220799846843474</v>
      </c>
      <c r="X401" s="8">
        <f t="shared" si="105"/>
        <v>-0.18683025455074667</v>
      </c>
      <c r="Y401" s="8">
        <f t="shared" si="106"/>
        <v>-0.83939508415830422</v>
      </c>
      <c r="AA401" s="8">
        <f t="shared" si="107"/>
        <v>-0.91672739111301049</v>
      </c>
      <c r="AB401" s="8">
        <f t="shared" si="108"/>
        <v>-0.91650598561125063</v>
      </c>
      <c r="AC401" s="8">
        <f t="shared" si="109"/>
        <v>-0.97437222957426295</v>
      </c>
      <c r="AD401" s="8">
        <f t="shared" si="110"/>
        <v>-0.98095792744579879</v>
      </c>
      <c r="AE401" s="8">
        <f t="shared" si="111"/>
        <v>-0.72846155568837678</v>
      </c>
      <c r="AF401" s="8">
        <f t="shared" si="112"/>
        <v>-0.91019863419946834</v>
      </c>
      <c r="AG401" s="8"/>
      <c r="AH401">
        <v>-17.461353194236001</v>
      </c>
      <c r="AJ401">
        <v>-1.0779804224873911E-5</v>
      </c>
      <c r="AK401">
        <v>0</v>
      </c>
      <c r="AL401">
        <v>-1.0779804224873911E-5</v>
      </c>
      <c r="AM401">
        <v>0</v>
      </c>
      <c r="AN401">
        <v>-1.0779804224873911E-5</v>
      </c>
      <c r="AO401">
        <v>0</v>
      </c>
      <c r="AP401">
        <v>-1.0779804224873911E-5</v>
      </c>
      <c r="AQ401">
        <v>0</v>
      </c>
      <c r="AS401">
        <v>-1.0779804224873911E-5</v>
      </c>
      <c r="AT401">
        <v>0</v>
      </c>
      <c r="AU401">
        <v>-1.0779804224873911E-5</v>
      </c>
      <c r="AV401">
        <v>0</v>
      </c>
      <c r="AW401">
        <v>-1.0779804224873911E-5</v>
      </c>
      <c r="AX401">
        <v>0</v>
      </c>
      <c r="AY401">
        <v>-1.0779804224873911E-5</v>
      </c>
      <c r="AZ401">
        <v>0</v>
      </c>
      <c r="BB401">
        <f t="shared" si="118"/>
        <v>0</v>
      </c>
    </row>
    <row r="402" spans="1:54" x14ac:dyDescent="0.3">
      <c r="A402">
        <v>3</v>
      </c>
      <c r="B402" t="s">
        <v>139</v>
      </c>
      <c r="C402" t="s">
        <v>132</v>
      </c>
      <c r="D402" t="s">
        <v>15</v>
      </c>
      <c r="F402" s="2">
        <v>0</v>
      </c>
      <c r="G402" s="2">
        <f t="shared" si="113"/>
        <v>1</v>
      </c>
      <c r="H402" s="4">
        <f t="shared" si="114"/>
        <v>0</v>
      </c>
      <c r="I402" s="14">
        <f t="shared" si="115"/>
        <v>1</v>
      </c>
      <c r="J402">
        <f t="shared" si="94"/>
        <v>0</v>
      </c>
      <c r="K402">
        <f t="shared" si="116"/>
        <v>3</v>
      </c>
      <c r="L402">
        <f t="shared" si="117"/>
        <v>0</v>
      </c>
      <c r="M402" s="8">
        <f t="shared" si="95"/>
        <v>-0.81589283887019037</v>
      </c>
      <c r="N402" s="8">
        <f t="shared" si="96"/>
        <v>-0.81625964956532582</v>
      </c>
      <c r="O402" s="8">
        <f t="shared" si="97"/>
        <v>-0.97515968336485892</v>
      </c>
      <c r="P402" s="8">
        <f t="shared" si="98"/>
        <v>-0.97837832228177901</v>
      </c>
      <c r="Q402" s="8">
        <f t="shared" si="99"/>
        <v>-0.27097793076028942</v>
      </c>
      <c r="R402" s="8">
        <f t="shared" si="100"/>
        <v>-0.97843110063460648</v>
      </c>
      <c r="T402" s="8">
        <f t="shared" si="101"/>
        <v>-0.78510987244618335</v>
      </c>
      <c r="U402" s="8">
        <f t="shared" si="102"/>
        <v>-0.78749841068165038</v>
      </c>
      <c r="V402" s="8">
        <f t="shared" si="103"/>
        <v>-0.96098706811333789</v>
      </c>
      <c r="W402" s="8">
        <f t="shared" si="104"/>
        <v>-0.96109373608805249</v>
      </c>
      <c r="X402" s="8">
        <f t="shared" si="105"/>
        <v>-0.17895163982707366</v>
      </c>
      <c r="Y402" s="8">
        <f t="shared" si="106"/>
        <v>-0.871610624750083</v>
      </c>
      <c r="AA402" s="8">
        <f t="shared" si="107"/>
        <v>-0.91641515576214938</v>
      </c>
      <c r="AB402" s="8">
        <f t="shared" si="108"/>
        <v>-0.91801830373334881</v>
      </c>
      <c r="AC402" s="8">
        <f t="shared" si="109"/>
        <v>-0.98031005712441466</v>
      </c>
      <c r="AD402" s="8">
        <f t="shared" si="110"/>
        <v>-0.98363044560237856</v>
      </c>
      <c r="AE402" s="8">
        <f t="shared" si="111"/>
        <v>-0.72362257130568752</v>
      </c>
      <c r="AF402" s="8">
        <f t="shared" si="112"/>
        <v>-0.92837807643104331</v>
      </c>
      <c r="AG402" s="8"/>
      <c r="AH402">
        <v>-17.456503542743938</v>
      </c>
      <c r="AJ402">
        <v>1.0779804224873911E-5</v>
      </c>
      <c r="AK402">
        <v>0</v>
      </c>
      <c r="AL402">
        <v>1.0779804224873911E-5</v>
      </c>
      <c r="AM402">
        <v>0</v>
      </c>
      <c r="AN402">
        <v>1.0779804224873911E-5</v>
      </c>
      <c r="AO402">
        <v>0</v>
      </c>
      <c r="AP402">
        <v>1.0779804224873911E-5</v>
      </c>
      <c r="AQ402">
        <v>0</v>
      </c>
      <c r="AS402">
        <v>1.0779804224873911E-5</v>
      </c>
      <c r="AT402">
        <v>0</v>
      </c>
      <c r="AU402">
        <v>1.0779804224873911E-5</v>
      </c>
      <c r="AV402">
        <v>0</v>
      </c>
      <c r="AW402">
        <v>1.0779804224873911E-5</v>
      </c>
      <c r="AX402">
        <v>0</v>
      </c>
      <c r="AY402">
        <v>1.0779804224873911E-5</v>
      </c>
      <c r="AZ402">
        <v>0</v>
      </c>
      <c r="BB402">
        <f t="shared" si="118"/>
        <v>0</v>
      </c>
    </row>
    <row r="403" spans="1:54" x14ac:dyDescent="0.3">
      <c r="A403">
        <v>3</v>
      </c>
      <c r="B403" t="s">
        <v>140</v>
      </c>
      <c r="C403" t="s">
        <v>141</v>
      </c>
      <c r="D403" t="s">
        <v>69</v>
      </c>
      <c r="F403" s="2">
        <v>0</v>
      </c>
      <c r="G403" s="2">
        <f t="shared" si="113"/>
        <v>0</v>
      </c>
      <c r="H403" s="4">
        <f t="shared" si="114"/>
        <v>1</v>
      </c>
      <c r="I403" s="14">
        <f t="shared" si="115"/>
        <v>0</v>
      </c>
      <c r="J403">
        <f t="shared" ref="J403:J426" si="119">IF(BB403&gt;0,1,0)</f>
        <v>1</v>
      </c>
      <c r="K403">
        <f t="shared" si="116"/>
        <v>2</v>
      </c>
      <c r="L403">
        <f t="shared" si="117"/>
        <v>2</v>
      </c>
      <c r="M403" s="8">
        <f t="shared" ref="M403:M426" si="120">(N67-M67)/M67</f>
        <v>-0.91566174471801454</v>
      </c>
      <c r="N403" s="8">
        <f t="shared" ref="N403:N426" si="121">(O67-M67)/M67</f>
        <v>-0.91566853174042506</v>
      </c>
      <c r="O403" s="8">
        <f t="shared" ref="O403:O426" si="122">(Q67-P67)/P67</f>
        <v>-0.88359365412859159</v>
      </c>
      <c r="P403" s="8">
        <f t="shared" ref="P403:P426" si="123">(S67-R67)/R67</f>
        <v>-0.9930811072858462</v>
      </c>
      <c r="Q403" s="8">
        <f t="shared" ref="Q403:Q426" si="124">(U67-T67)/T67</f>
        <v>-0.21712645162068397</v>
      </c>
      <c r="R403" s="8">
        <f t="shared" ref="R403:R426" si="125">(W67-V67)/V67</f>
        <v>-0.85495343687620395</v>
      </c>
      <c r="T403" s="8">
        <f t="shared" ref="T403:T426" si="126">(Z67-Y67)/Y67</f>
        <v>-0.82964933265332885</v>
      </c>
      <c r="U403" s="8">
        <f t="shared" ref="U403:U426" si="127">(AA67-Y67)/Y67</f>
        <v>-0.83265265855905668</v>
      </c>
      <c r="V403" s="8">
        <f t="shared" ref="V403:V426" si="128">(AC67-AB67)/AB67</f>
        <v>-0.7586957315291829</v>
      </c>
      <c r="W403" s="8">
        <f t="shared" ref="W403:W426" si="129">(AE67-AD67)/AD67</f>
        <v>-0.95011797353112903</v>
      </c>
      <c r="X403" s="8">
        <f t="shared" ref="X403:X426" si="130">(AG67-AF67)/AF67</f>
        <v>0.37368021855527256</v>
      </c>
      <c r="Y403" s="8">
        <f t="shared" ref="Y403:Y426" si="131">(AI67-AH67)/AH67</f>
        <v>-0.47995369174635294</v>
      </c>
      <c r="AA403" s="8">
        <f t="shared" ref="AA403:AA426" si="132">(AL67-AK67)/AK67</f>
        <v>-0.9228673351958756</v>
      </c>
      <c r="AB403" s="8">
        <f t="shared" ref="AB403:AB426" si="133">(AM67-AK67)/AK67</f>
        <v>-0.92633767776614395</v>
      </c>
      <c r="AC403" s="8">
        <f t="shared" ref="AC403:AC426" si="134">(AO67-AN67)/AN67</f>
        <v>-0.87309641856662434</v>
      </c>
      <c r="AD403" s="8">
        <f t="shared" ref="AD403:AD426" si="135">(AQ67-AP67)/AP67</f>
        <v>-0.97117309421775699</v>
      </c>
      <c r="AE403" s="8">
        <f t="shared" ref="AE403:AE426" si="136">(AS67-AR67)/AR67</f>
        <v>-5.3242275022559883E-2</v>
      </c>
      <c r="AF403" s="8">
        <f t="shared" ref="AF403:AF426" si="137">(AU67-AT67)/AT67</f>
        <v>-0.82343175425292303</v>
      </c>
      <c r="AG403" s="8"/>
      <c r="AH403">
        <v>-13.82352312428416</v>
      </c>
      <c r="AJ403">
        <v>0.99005956077063639</v>
      </c>
      <c r="AK403">
        <v>1</v>
      </c>
      <c r="AL403">
        <v>0.99005956077063639</v>
      </c>
      <c r="AM403">
        <v>1</v>
      </c>
      <c r="AN403">
        <v>0.99005956077063639</v>
      </c>
      <c r="AO403">
        <v>1</v>
      </c>
      <c r="AP403">
        <v>0.99005956077063639</v>
      </c>
      <c r="AQ403">
        <v>1</v>
      </c>
      <c r="AS403">
        <v>0.99005956077063639</v>
      </c>
      <c r="AT403">
        <v>1</v>
      </c>
      <c r="AU403">
        <v>0.99005956077063639</v>
      </c>
      <c r="AV403">
        <v>1</v>
      </c>
      <c r="AW403">
        <v>0.99005956077063639</v>
      </c>
      <c r="AX403">
        <v>1</v>
      </c>
      <c r="AY403">
        <v>0.99005956077063639</v>
      </c>
      <c r="AZ403">
        <v>1</v>
      </c>
      <c r="BB403">
        <f t="shared" si="118"/>
        <v>1</v>
      </c>
    </row>
    <row r="404" spans="1:54" x14ac:dyDescent="0.3">
      <c r="A404">
        <v>3</v>
      </c>
      <c r="B404" t="s">
        <v>142</v>
      </c>
      <c r="C404" t="s">
        <v>141</v>
      </c>
      <c r="D404" t="s">
        <v>69</v>
      </c>
      <c r="F404" s="2">
        <v>0</v>
      </c>
      <c r="G404" s="2">
        <f t="shared" ref="G404:G426" si="138">MOD(LEN(B404)-LEN(SUBSTITUTE(B404,"N","")),2)</f>
        <v>1</v>
      </c>
      <c r="H404" s="4">
        <f t="shared" ref="H404:H426" si="139">H714</f>
        <v>0</v>
      </c>
      <c r="I404" s="14">
        <f t="shared" ref="I404:I426" si="140">1-J404</f>
        <v>1</v>
      </c>
      <c r="J404">
        <f t="shared" si="119"/>
        <v>0</v>
      </c>
      <c r="K404">
        <f t="shared" ref="K404:K426" si="141">LEN(D404) - LEN(SUBSTITUTE(D404, ",", "")) + 1</f>
        <v>2</v>
      </c>
      <c r="L404">
        <f t="shared" ref="L404:L426" si="142">L714</f>
        <v>0</v>
      </c>
      <c r="M404" s="8">
        <f t="shared" si="120"/>
        <v>3.522053169971334</v>
      </c>
      <c r="N404" s="8">
        <f t="shared" si="121"/>
        <v>3.5239248873420106</v>
      </c>
      <c r="O404" s="8">
        <f t="shared" si="122"/>
        <v>6.1337825351301403</v>
      </c>
      <c r="P404" s="8">
        <f t="shared" si="123"/>
        <v>415616.08333333331</v>
      </c>
      <c r="Q404" s="8">
        <f t="shared" si="124"/>
        <v>-0.19905212847868053</v>
      </c>
      <c r="R404" s="8">
        <f t="shared" si="125"/>
        <v>2547.8508634222917</v>
      </c>
      <c r="T404" s="8">
        <f t="shared" si="126"/>
        <v>2.8825588872804953</v>
      </c>
      <c r="U404" s="8">
        <f t="shared" si="127"/>
        <v>2.9146557679667455</v>
      </c>
      <c r="V404" s="8">
        <f t="shared" si="128"/>
        <v>4.3056219330952796</v>
      </c>
      <c r="W404" s="8">
        <f t="shared" si="129"/>
        <v>10.178383955602726</v>
      </c>
      <c r="X404" s="8">
        <f t="shared" si="130"/>
        <v>0.41185772899034323</v>
      </c>
      <c r="Y404" s="8">
        <f t="shared" si="131"/>
        <v>596.39614321041199</v>
      </c>
      <c r="AA404" s="8">
        <f t="shared" si="132"/>
        <v>0.38878193402613886</v>
      </c>
      <c r="AB404" s="8">
        <f t="shared" si="133"/>
        <v>0.38230687704795785</v>
      </c>
      <c r="AC404" s="8">
        <f t="shared" si="134"/>
        <v>0.75550044310309561</v>
      </c>
      <c r="AD404" s="8">
        <f t="shared" si="135"/>
        <v>3.514822178870658</v>
      </c>
      <c r="AE404" s="8">
        <f t="shared" si="136"/>
        <v>-9.7882448729295184E-3</v>
      </c>
      <c r="AF404" s="8">
        <f t="shared" si="137"/>
        <v>349.70303601199146</v>
      </c>
      <c r="AG404" s="8"/>
      <c r="AH404">
        <v>13.82352312428416</v>
      </c>
      <c r="AJ404">
        <v>-0.99005956077063639</v>
      </c>
      <c r="AK404">
        <v>-1</v>
      </c>
      <c r="AL404">
        <v>-0.99005956077063639</v>
      </c>
      <c r="AM404">
        <v>-1</v>
      </c>
      <c r="AN404">
        <v>-0.99005956077063639</v>
      </c>
      <c r="AO404">
        <v>-1</v>
      </c>
      <c r="AP404">
        <v>-0.99005956077063639</v>
      </c>
      <c r="AQ404">
        <v>-1</v>
      </c>
      <c r="AS404">
        <v>-0.99005956077063639</v>
      </c>
      <c r="AT404">
        <v>-1</v>
      </c>
      <c r="AU404">
        <v>-0.99005956077063639</v>
      </c>
      <c r="AV404">
        <v>-1</v>
      </c>
      <c r="AW404">
        <v>-0.99005956077063639</v>
      </c>
      <c r="AX404">
        <v>-1</v>
      </c>
      <c r="AY404">
        <v>-0.99005956077063639</v>
      </c>
      <c r="AZ404">
        <v>-1</v>
      </c>
      <c r="BB404">
        <f t="shared" ref="BB404:BB426" si="143">IF($BB$337=0,AH404,IF($BB$337=1,AS404,IF($BB$337=2,AT404,IF($BB$337=3,AU404,IF($BB$337=4,AV404,IF($BB$337="1L",AW404,IF($BB$337="2L",AX404,IF($BB$337="3L",AY404,AZ404))))))))</f>
        <v>-1</v>
      </c>
    </row>
    <row r="405" spans="1:54" x14ac:dyDescent="0.3">
      <c r="A405">
        <v>3</v>
      </c>
      <c r="B405" t="s">
        <v>143</v>
      </c>
      <c r="C405" t="s">
        <v>141</v>
      </c>
      <c r="D405" t="s">
        <v>69</v>
      </c>
      <c r="F405" s="2">
        <v>0</v>
      </c>
      <c r="G405" s="2">
        <f t="shared" si="138"/>
        <v>1</v>
      </c>
      <c r="H405" s="4">
        <f t="shared" si="139"/>
        <v>0</v>
      </c>
      <c r="I405" s="14">
        <f t="shared" si="140"/>
        <v>1</v>
      </c>
      <c r="J405">
        <f t="shared" si="119"/>
        <v>0</v>
      </c>
      <c r="K405">
        <f t="shared" si="141"/>
        <v>2</v>
      </c>
      <c r="L405">
        <f t="shared" si="142"/>
        <v>0</v>
      </c>
      <c r="M405" s="8">
        <f t="shared" si="120"/>
        <v>3.4555646540906908</v>
      </c>
      <c r="N405" s="8">
        <f t="shared" si="121"/>
        <v>3.4571334015223547</v>
      </c>
      <c r="O405" s="8">
        <f t="shared" si="122"/>
        <v>6.0153300766503834</v>
      </c>
      <c r="P405" s="8">
        <f t="shared" si="123"/>
        <v>829098.50000000012</v>
      </c>
      <c r="Q405" s="8">
        <f t="shared" si="124"/>
        <v>-0.20125352490047752</v>
      </c>
      <c r="R405" s="8">
        <f t="shared" si="125"/>
        <v>3240.9385699899299</v>
      </c>
      <c r="T405" s="8">
        <f t="shared" si="126"/>
        <v>2.7131501873245312</v>
      </c>
      <c r="U405" s="8">
        <f t="shared" si="127"/>
        <v>2.6261431701100597</v>
      </c>
      <c r="V405" s="8">
        <f t="shared" si="128"/>
        <v>6.1940608722941128</v>
      </c>
      <c r="W405" s="8">
        <f t="shared" si="129"/>
        <v>9.7109039127042465</v>
      </c>
      <c r="X405" s="8">
        <f t="shared" si="130"/>
        <v>0.40157846094956123</v>
      </c>
      <c r="Y405" s="8">
        <f t="shared" si="131"/>
        <v>503.77114041571787</v>
      </c>
      <c r="AA405" s="8">
        <f t="shared" si="132"/>
        <v>0.31718739227483445</v>
      </c>
      <c r="AB405" s="8">
        <f t="shared" si="133"/>
        <v>0.27583988466945292</v>
      </c>
      <c r="AC405" s="8">
        <f t="shared" si="134"/>
        <v>1.5278710456586391</v>
      </c>
      <c r="AD405" s="8">
        <f t="shared" si="135"/>
        <v>3.4309464084468582</v>
      </c>
      <c r="AE405" s="8">
        <f t="shared" si="136"/>
        <v>-4.0195141294725751E-3</v>
      </c>
      <c r="AF405" s="8">
        <f t="shared" si="137"/>
        <v>292.65445162970514</v>
      </c>
      <c r="AG405" s="8"/>
      <c r="AH405">
        <v>13.82352312428416</v>
      </c>
      <c r="AJ405">
        <v>-0.99005956077063639</v>
      </c>
      <c r="AK405">
        <v>-1</v>
      </c>
      <c r="AL405">
        <v>-0.99005956077063639</v>
      </c>
      <c r="AM405">
        <v>-1</v>
      </c>
      <c r="AN405">
        <v>-0.99005956077063639</v>
      </c>
      <c r="AO405">
        <v>-1</v>
      </c>
      <c r="AP405">
        <v>-0.99005956077063639</v>
      </c>
      <c r="AQ405">
        <v>-1</v>
      </c>
      <c r="AS405">
        <v>-0.99005956077063639</v>
      </c>
      <c r="AT405">
        <v>-1</v>
      </c>
      <c r="AU405">
        <v>-0.99005956077063639</v>
      </c>
      <c r="AV405">
        <v>-1</v>
      </c>
      <c r="AW405">
        <v>-0.99005956077063639</v>
      </c>
      <c r="AX405">
        <v>-1</v>
      </c>
      <c r="AY405">
        <v>-0.99005956077063639</v>
      </c>
      <c r="AZ405">
        <v>-1</v>
      </c>
      <c r="BB405">
        <f t="shared" si="143"/>
        <v>-1</v>
      </c>
    </row>
    <row r="406" spans="1:54" x14ac:dyDescent="0.3">
      <c r="A406">
        <v>3</v>
      </c>
      <c r="B406" t="s">
        <v>144</v>
      </c>
      <c r="C406" t="s">
        <v>141</v>
      </c>
      <c r="D406" t="s">
        <v>69</v>
      </c>
      <c r="F406" s="2">
        <v>0</v>
      </c>
      <c r="G406" s="2">
        <f t="shared" si="138"/>
        <v>0</v>
      </c>
      <c r="H406" s="4">
        <f t="shared" si="139"/>
        <v>1</v>
      </c>
      <c r="I406" s="14">
        <f t="shared" si="140"/>
        <v>0</v>
      </c>
      <c r="J406">
        <f t="shared" si="119"/>
        <v>1</v>
      </c>
      <c r="K406">
        <f t="shared" si="141"/>
        <v>2</v>
      </c>
      <c r="L406">
        <f t="shared" si="142"/>
        <v>2</v>
      </c>
      <c r="M406" s="8">
        <f t="shared" si="120"/>
        <v>-0.90513007544419755</v>
      </c>
      <c r="N406" s="8">
        <f t="shared" si="121"/>
        <v>-0.90513257009661452</v>
      </c>
      <c r="O406" s="8">
        <f t="shared" si="122"/>
        <v>-0.86239988329283412</v>
      </c>
      <c r="P406" s="8">
        <f t="shared" si="123"/>
        <v>-0.99302730444051879</v>
      </c>
      <c r="Q406" s="8">
        <f t="shared" si="124"/>
        <v>-0.21791517442574893</v>
      </c>
      <c r="R406" s="8">
        <f t="shared" si="125"/>
        <v>-0.84869855304490616</v>
      </c>
      <c r="T406" s="8">
        <f t="shared" si="126"/>
        <v>-0.80963856335199991</v>
      </c>
      <c r="U406" s="8">
        <f t="shared" si="127"/>
        <v>-0.8137655368928346</v>
      </c>
      <c r="V406" s="8">
        <f t="shared" si="128"/>
        <v>-0.75733069287297705</v>
      </c>
      <c r="W406" s="8">
        <f t="shared" si="129"/>
        <v>-0.94804194988952173</v>
      </c>
      <c r="X406" s="8">
        <f t="shared" si="130"/>
        <v>0.37674140177695836</v>
      </c>
      <c r="Y406" s="8">
        <f t="shared" si="131"/>
        <v>-0.49823069554712446</v>
      </c>
      <c r="AA406" s="8">
        <f t="shared" si="132"/>
        <v>-0.9142687707861733</v>
      </c>
      <c r="AB406" s="8">
        <f t="shared" si="133"/>
        <v>-0.91768237720658319</v>
      </c>
      <c r="AC406" s="8">
        <f t="shared" si="134"/>
        <v>-0.87631152168927795</v>
      </c>
      <c r="AD406" s="8">
        <f t="shared" si="135"/>
        <v>-0.97055090990467441</v>
      </c>
      <c r="AE406" s="8">
        <f t="shared" si="136"/>
        <v>-4.1166888353820402E-2</v>
      </c>
      <c r="AF406" s="8">
        <f t="shared" si="137"/>
        <v>-0.82421831546657398</v>
      </c>
      <c r="AG406" s="8"/>
      <c r="AH406">
        <v>-13.82352312428416</v>
      </c>
      <c r="AJ406">
        <v>0.99005956077063639</v>
      </c>
      <c r="AK406">
        <v>1</v>
      </c>
      <c r="AL406">
        <v>0.99005956077063639</v>
      </c>
      <c r="AM406">
        <v>1</v>
      </c>
      <c r="AN406">
        <v>0.99005956077063639</v>
      </c>
      <c r="AO406">
        <v>1</v>
      </c>
      <c r="AP406">
        <v>0.99005956077063639</v>
      </c>
      <c r="AQ406">
        <v>1</v>
      </c>
      <c r="AS406">
        <v>0.99005956077063639</v>
      </c>
      <c r="AT406">
        <v>1</v>
      </c>
      <c r="AU406">
        <v>0.99005956077063639</v>
      </c>
      <c r="AV406">
        <v>1</v>
      </c>
      <c r="AW406">
        <v>0.99005956077063639</v>
      </c>
      <c r="AX406">
        <v>1</v>
      </c>
      <c r="AY406">
        <v>0.99005956077063639</v>
      </c>
      <c r="AZ406">
        <v>1</v>
      </c>
      <c r="BB406">
        <f t="shared" si="143"/>
        <v>1</v>
      </c>
    </row>
    <row r="407" spans="1:54" x14ac:dyDescent="0.3">
      <c r="A407">
        <v>3</v>
      </c>
      <c r="B407" t="s">
        <v>145</v>
      </c>
      <c r="C407" t="s">
        <v>146</v>
      </c>
      <c r="D407" t="s">
        <v>69</v>
      </c>
      <c r="F407" s="2">
        <v>0</v>
      </c>
      <c r="G407" s="2">
        <f t="shared" si="138"/>
        <v>0</v>
      </c>
      <c r="H407" s="4">
        <f t="shared" si="139"/>
        <v>0</v>
      </c>
      <c r="I407" s="14">
        <f t="shared" si="140"/>
        <v>1</v>
      </c>
      <c r="J407">
        <f t="shared" si="119"/>
        <v>0</v>
      </c>
      <c r="K407">
        <f t="shared" si="141"/>
        <v>2</v>
      </c>
      <c r="L407">
        <f t="shared" si="142"/>
        <v>0</v>
      </c>
      <c r="M407" s="8">
        <f t="shared" si="120"/>
        <v>-0.91566174471801454</v>
      </c>
      <c r="N407" s="8">
        <f t="shared" si="121"/>
        <v>-0.91566853174042506</v>
      </c>
      <c r="O407" s="8">
        <f t="shared" si="122"/>
        <v>-0.88359365412859159</v>
      </c>
      <c r="P407" s="8">
        <f t="shared" si="123"/>
        <v>-0.9930811072858462</v>
      </c>
      <c r="Q407" s="8">
        <f t="shared" si="124"/>
        <v>-0.21712645162068397</v>
      </c>
      <c r="R407" s="8">
        <f t="shared" si="125"/>
        <v>-0.85495343687620395</v>
      </c>
      <c r="T407" s="8">
        <f t="shared" si="126"/>
        <v>-0.82877718775824494</v>
      </c>
      <c r="U407" s="8">
        <f t="shared" si="127"/>
        <v>-0.83177763010809525</v>
      </c>
      <c r="V407" s="8">
        <f t="shared" si="128"/>
        <v>-0.72190886191420667</v>
      </c>
      <c r="W407" s="8">
        <f t="shared" si="129"/>
        <v>-0.95023063391206175</v>
      </c>
      <c r="X407" s="8">
        <f t="shared" si="130"/>
        <v>0.35735115321205613</v>
      </c>
      <c r="Y407" s="8">
        <f t="shared" si="131"/>
        <v>-0.4879822968404387</v>
      </c>
      <c r="AA407" s="8">
        <f t="shared" si="132"/>
        <v>-0.92308701745630983</v>
      </c>
      <c r="AB407" s="8">
        <f t="shared" si="133"/>
        <v>-0.92622530689857707</v>
      </c>
      <c r="AC407" s="8">
        <f t="shared" si="134"/>
        <v>-0.86164260530579995</v>
      </c>
      <c r="AD407" s="8">
        <f t="shared" si="135"/>
        <v>-0.97134203589549462</v>
      </c>
      <c r="AE407" s="8">
        <f t="shared" si="136"/>
        <v>-6.9145039290403429E-2</v>
      </c>
      <c r="AF407" s="8">
        <f t="shared" si="137"/>
        <v>-0.82658295034120377</v>
      </c>
      <c r="AG407" s="8"/>
      <c r="AH407">
        <v>-17.32509402542323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B407">
        <f t="shared" si="143"/>
        <v>0</v>
      </c>
    </row>
    <row r="408" spans="1:54" x14ac:dyDescent="0.3">
      <c r="A408">
        <v>3</v>
      </c>
      <c r="B408" t="s">
        <v>147</v>
      </c>
      <c r="C408" t="s">
        <v>146</v>
      </c>
      <c r="D408" t="s">
        <v>69</v>
      </c>
      <c r="F408" s="2">
        <v>0</v>
      </c>
      <c r="G408" s="2">
        <f t="shared" si="138"/>
        <v>1</v>
      </c>
      <c r="H408" s="4">
        <f t="shared" si="139"/>
        <v>1</v>
      </c>
      <c r="I408" s="14">
        <f t="shared" si="140"/>
        <v>1</v>
      </c>
      <c r="J408">
        <f t="shared" si="119"/>
        <v>0</v>
      </c>
      <c r="K408">
        <f t="shared" si="141"/>
        <v>2</v>
      </c>
      <c r="L408">
        <f t="shared" si="142"/>
        <v>2</v>
      </c>
      <c r="M408" s="8">
        <f t="shared" si="120"/>
        <v>3.522053169971334</v>
      </c>
      <c r="N408" s="8">
        <f t="shared" si="121"/>
        <v>3.5239248873420106</v>
      </c>
      <c r="O408" s="8">
        <f t="shared" si="122"/>
        <v>6.1337825351301403</v>
      </c>
      <c r="P408" s="8">
        <f t="shared" si="123"/>
        <v>415616.08333333331</v>
      </c>
      <c r="Q408" s="8">
        <f t="shared" si="124"/>
        <v>-0.19905212847868053</v>
      </c>
      <c r="R408" s="8">
        <f t="shared" si="125"/>
        <v>2547.8508634222917</v>
      </c>
      <c r="T408" s="8">
        <f t="shared" si="126"/>
        <v>3.7249357641417813</v>
      </c>
      <c r="U408" s="8">
        <f t="shared" si="127"/>
        <v>3.6007546210882646</v>
      </c>
      <c r="V408" s="8">
        <f t="shared" si="128"/>
        <v>4.6244864085825279</v>
      </c>
      <c r="W408" s="8">
        <f t="shared" si="129"/>
        <v>9.6454954626722795</v>
      </c>
      <c r="X408" s="8">
        <f t="shared" si="130"/>
        <v>0.40810319041737059</v>
      </c>
      <c r="Y408" s="8">
        <f t="shared" si="131"/>
        <v>600.71926547009684</v>
      </c>
      <c r="AA408" s="8">
        <f t="shared" si="132"/>
        <v>0.71144734382795516</v>
      </c>
      <c r="AB408" s="8">
        <f t="shared" si="133"/>
        <v>0.62095625136339161</v>
      </c>
      <c r="AC408" s="8">
        <f t="shared" si="134"/>
        <v>0.91511510952648001</v>
      </c>
      <c r="AD408" s="8">
        <f t="shared" si="135"/>
        <v>3.3693242644438972</v>
      </c>
      <c r="AE408" s="8">
        <f t="shared" si="136"/>
        <v>-4.6478447629640712E-3</v>
      </c>
      <c r="AF408" s="8">
        <f t="shared" si="137"/>
        <v>351.33647039831027</v>
      </c>
      <c r="AG408" s="8"/>
      <c r="AH408">
        <v>17.32509402542323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B408">
        <f t="shared" si="143"/>
        <v>0</v>
      </c>
    </row>
    <row r="409" spans="1:54" x14ac:dyDescent="0.3">
      <c r="A409">
        <v>3</v>
      </c>
      <c r="B409" t="s">
        <v>148</v>
      </c>
      <c r="C409" t="s">
        <v>146</v>
      </c>
      <c r="D409" t="s">
        <v>69</v>
      </c>
      <c r="F409" s="2">
        <v>0</v>
      </c>
      <c r="G409" s="2">
        <f t="shared" si="138"/>
        <v>1</v>
      </c>
      <c r="H409" s="4">
        <f t="shared" si="139"/>
        <v>1</v>
      </c>
      <c r="I409" s="14">
        <f t="shared" si="140"/>
        <v>1</v>
      </c>
      <c r="J409">
        <f t="shared" si="119"/>
        <v>0</v>
      </c>
      <c r="K409">
        <f t="shared" si="141"/>
        <v>2</v>
      </c>
      <c r="L409">
        <f t="shared" si="142"/>
        <v>2</v>
      </c>
      <c r="M409" s="8">
        <f t="shared" si="120"/>
        <v>3.4555646540906908</v>
      </c>
      <c r="N409" s="8">
        <f t="shared" si="121"/>
        <v>3.4571334015223547</v>
      </c>
      <c r="O409" s="8">
        <f t="shared" si="122"/>
        <v>6.0153300766503834</v>
      </c>
      <c r="P409" s="8">
        <f t="shared" si="123"/>
        <v>829098.50000000012</v>
      </c>
      <c r="Q409" s="8">
        <f t="shared" si="124"/>
        <v>-0.20125352490047752</v>
      </c>
      <c r="R409" s="8">
        <f t="shared" si="125"/>
        <v>3240.9385699899299</v>
      </c>
      <c r="T409" s="8">
        <f t="shared" si="126"/>
        <v>3.826931870565784</v>
      </c>
      <c r="U409" s="8">
        <f t="shared" si="127"/>
        <v>3.7125924047194689</v>
      </c>
      <c r="V409" s="8">
        <f t="shared" si="128"/>
        <v>4.7990291385970272</v>
      </c>
      <c r="W409" s="8">
        <f t="shared" si="129"/>
        <v>9.6811384373410672</v>
      </c>
      <c r="X409" s="8">
        <f t="shared" si="130"/>
        <v>0.41209400671202689</v>
      </c>
      <c r="Y409" s="8">
        <f t="shared" si="131"/>
        <v>619.2628279458022</v>
      </c>
      <c r="AA409" s="8">
        <f t="shared" si="132"/>
        <v>0.74087559556194504</v>
      </c>
      <c r="AB409" s="8">
        <f t="shared" si="133"/>
        <v>0.6325663542555956</v>
      </c>
      <c r="AC409" s="8">
        <f t="shared" si="134"/>
        <v>1.1803096975964844</v>
      </c>
      <c r="AD409" s="8">
        <f t="shared" si="135"/>
        <v>3.3028001440592325</v>
      </c>
      <c r="AE409" s="8">
        <f t="shared" si="136"/>
        <v>-1.2654270753656716E-3</v>
      </c>
      <c r="AF409" s="8">
        <f t="shared" si="137"/>
        <v>360.54944332948139</v>
      </c>
      <c r="AG409" s="8"/>
      <c r="AH409">
        <v>17.32509402542323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B409">
        <f t="shared" si="143"/>
        <v>0</v>
      </c>
    </row>
    <row r="410" spans="1:54" x14ac:dyDescent="0.3">
      <c r="A410">
        <v>3</v>
      </c>
      <c r="B410" t="s">
        <v>149</v>
      </c>
      <c r="C410" t="s">
        <v>146</v>
      </c>
      <c r="D410" t="s">
        <v>69</v>
      </c>
      <c r="F410" s="2">
        <v>0</v>
      </c>
      <c r="G410" s="2">
        <f t="shared" si="138"/>
        <v>0</v>
      </c>
      <c r="H410" s="4">
        <f t="shared" si="139"/>
        <v>0</v>
      </c>
      <c r="I410" s="14">
        <f t="shared" si="140"/>
        <v>1</v>
      </c>
      <c r="J410">
        <f t="shared" si="119"/>
        <v>0</v>
      </c>
      <c r="K410">
        <f t="shared" si="141"/>
        <v>2</v>
      </c>
      <c r="L410">
        <f t="shared" si="142"/>
        <v>0</v>
      </c>
      <c r="M410" s="8">
        <f t="shared" si="120"/>
        <v>-0.90513007544419755</v>
      </c>
      <c r="N410" s="8">
        <f t="shared" si="121"/>
        <v>-0.90513257009661452</v>
      </c>
      <c r="O410" s="8">
        <f t="shared" si="122"/>
        <v>-0.86239988329283412</v>
      </c>
      <c r="P410" s="8">
        <f t="shared" si="123"/>
        <v>-0.99302730444051879</v>
      </c>
      <c r="Q410" s="8">
        <f t="shared" si="124"/>
        <v>-0.21791517442574893</v>
      </c>
      <c r="R410" s="8">
        <f t="shared" si="125"/>
        <v>-0.84869855304490616</v>
      </c>
      <c r="T410" s="8">
        <f t="shared" si="126"/>
        <v>-0.80840949089205993</v>
      </c>
      <c r="U410" s="8">
        <f t="shared" si="127"/>
        <v>-0.81467565808170683</v>
      </c>
      <c r="V410" s="8">
        <f t="shared" si="128"/>
        <v>-0.70031481009351193</v>
      </c>
      <c r="W410" s="8">
        <f t="shared" si="129"/>
        <v>-0.94802186484930617</v>
      </c>
      <c r="X410" s="8">
        <f t="shared" si="130"/>
        <v>0.34716657673168949</v>
      </c>
      <c r="Y410" s="8">
        <f t="shared" si="131"/>
        <v>-0.49924674451497442</v>
      </c>
      <c r="AA410" s="8">
        <f t="shared" si="132"/>
        <v>-0.91515479858645821</v>
      </c>
      <c r="AB410" s="8">
        <f t="shared" si="133"/>
        <v>-0.91894570085033067</v>
      </c>
      <c r="AC410" s="8">
        <f t="shared" si="134"/>
        <v>-0.84943348125466733</v>
      </c>
      <c r="AD410" s="8">
        <f t="shared" si="135"/>
        <v>-0.97069983236370305</v>
      </c>
      <c r="AE410" s="8">
        <f t="shared" si="136"/>
        <v>-6.5840446214949513E-2</v>
      </c>
      <c r="AF410" s="8">
        <f t="shared" si="137"/>
        <v>-0.82616530787989984</v>
      </c>
      <c r="AG410" s="8"/>
      <c r="AH410">
        <v>-17.32509402542323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B410">
        <f t="shared" si="143"/>
        <v>0</v>
      </c>
    </row>
    <row r="411" spans="1:54" x14ac:dyDescent="0.3">
      <c r="A411">
        <v>3</v>
      </c>
      <c r="B411" t="s">
        <v>150</v>
      </c>
      <c r="C411" t="s">
        <v>151</v>
      </c>
      <c r="D411" t="s">
        <v>152</v>
      </c>
      <c r="F411" s="2">
        <v>0</v>
      </c>
      <c r="G411" s="2">
        <f t="shared" si="138"/>
        <v>0</v>
      </c>
      <c r="H411" s="4">
        <f t="shared" si="139"/>
        <v>1</v>
      </c>
      <c r="I411" s="14">
        <f t="shared" si="140"/>
        <v>0</v>
      </c>
      <c r="J411">
        <f t="shared" si="119"/>
        <v>1</v>
      </c>
      <c r="K411">
        <f t="shared" si="141"/>
        <v>2</v>
      </c>
      <c r="L411">
        <f t="shared" si="142"/>
        <v>2</v>
      </c>
      <c r="M411" s="8">
        <f t="shared" si="120"/>
        <v>-0.90978560956128518</v>
      </c>
      <c r="N411" s="8">
        <f t="shared" si="121"/>
        <v>-0.90977088119408955</v>
      </c>
      <c r="O411" s="8">
        <f t="shared" si="122"/>
        <v>-0.8730800879154279</v>
      </c>
      <c r="P411" s="8">
        <f t="shared" si="123"/>
        <v>-0.99466526861144866</v>
      </c>
      <c r="Q411" s="8">
        <f t="shared" si="124"/>
        <v>-0.22156114355163817</v>
      </c>
      <c r="R411" s="8">
        <f t="shared" si="125"/>
        <v>-0.9765029798772934</v>
      </c>
      <c r="T411" s="8">
        <f t="shared" si="126"/>
        <v>-0.76152827187413508</v>
      </c>
      <c r="U411" s="8">
        <f t="shared" si="127"/>
        <v>-0.76598726582911481</v>
      </c>
      <c r="V411" s="8">
        <f t="shared" si="128"/>
        <v>-0.62573569162835097</v>
      </c>
      <c r="W411" s="8">
        <f t="shared" si="129"/>
        <v>-0.93013414671104666</v>
      </c>
      <c r="X411" s="8">
        <f t="shared" si="130"/>
        <v>0.35041858742346932</v>
      </c>
      <c r="Y411" s="8">
        <f t="shared" si="131"/>
        <v>-0.82524737743589538</v>
      </c>
      <c r="AA411" s="8">
        <f t="shared" si="132"/>
        <v>-0.87740001476962393</v>
      </c>
      <c r="AB411" s="8">
        <f t="shared" si="133"/>
        <v>-0.88151207085320138</v>
      </c>
      <c r="AC411" s="8">
        <f t="shared" si="134"/>
        <v>-0.79989774923653845</v>
      </c>
      <c r="AD411" s="8">
        <f t="shared" si="135"/>
        <v>-0.95137997145928954</v>
      </c>
      <c r="AE411" s="8">
        <f t="shared" si="136"/>
        <v>-4.6896570279691782E-2</v>
      </c>
      <c r="AF411" s="8">
        <f t="shared" si="137"/>
        <v>-0.91770482469965442</v>
      </c>
      <c r="AG411" s="8"/>
      <c r="AH411">
        <v>-9.4185900618055225</v>
      </c>
      <c r="AJ411">
        <v>0.97558153715534013</v>
      </c>
      <c r="AK411">
        <v>1</v>
      </c>
      <c r="AL411">
        <v>0.97558153715534013</v>
      </c>
      <c r="AM411">
        <v>1</v>
      </c>
      <c r="AN411">
        <v>0.97558153715534013</v>
      </c>
      <c r="AO411">
        <v>1</v>
      </c>
      <c r="AP411">
        <v>0.97558153715534013</v>
      </c>
      <c r="AQ411">
        <v>1</v>
      </c>
      <c r="AS411">
        <v>0.97558153715534013</v>
      </c>
      <c r="AT411">
        <v>0.5</v>
      </c>
      <c r="AU411">
        <v>0.97558153715534013</v>
      </c>
      <c r="AV411">
        <v>0.5</v>
      </c>
      <c r="AW411">
        <v>0.97558153715534013</v>
      </c>
      <c r="AX411">
        <v>0.5</v>
      </c>
      <c r="AY411">
        <v>0.97558153715534013</v>
      </c>
      <c r="AZ411">
        <v>0.5</v>
      </c>
      <c r="BB411">
        <f t="shared" si="143"/>
        <v>0.5</v>
      </c>
    </row>
    <row r="412" spans="1:54" x14ac:dyDescent="0.3">
      <c r="A412">
        <v>3</v>
      </c>
      <c r="B412" t="s">
        <v>153</v>
      </c>
      <c r="C412" t="s">
        <v>151</v>
      </c>
      <c r="D412" t="s">
        <v>152</v>
      </c>
      <c r="F412" s="2">
        <v>0</v>
      </c>
      <c r="G412" s="2">
        <f t="shared" si="138"/>
        <v>1</v>
      </c>
      <c r="H412" s="4">
        <f t="shared" si="139"/>
        <v>0</v>
      </c>
      <c r="I412" s="14">
        <f t="shared" si="140"/>
        <v>1</v>
      </c>
      <c r="J412">
        <f t="shared" si="119"/>
        <v>0</v>
      </c>
      <c r="K412">
        <f t="shared" si="141"/>
        <v>2</v>
      </c>
      <c r="L412">
        <f t="shared" si="142"/>
        <v>0</v>
      </c>
      <c r="M412" s="8">
        <f t="shared" si="120"/>
        <v>5.5620606604727145</v>
      </c>
      <c r="N412" s="8">
        <f t="shared" si="121"/>
        <v>5.5637222899293448</v>
      </c>
      <c r="O412" s="8">
        <f t="shared" si="122"/>
        <v>13.823077115385578</v>
      </c>
      <c r="P412" s="8">
        <f t="shared" si="123"/>
        <v>1326578.7142857146</v>
      </c>
      <c r="Q412" s="8">
        <f t="shared" si="124"/>
        <v>-0.1989805554064559</v>
      </c>
      <c r="R412" s="8">
        <f t="shared" si="125"/>
        <v>21695.187188019965</v>
      </c>
      <c r="T412" s="8">
        <f t="shared" si="126"/>
        <v>4.1331042389993469</v>
      </c>
      <c r="U412" s="8">
        <f t="shared" si="127"/>
        <v>4.017656610437597</v>
      </c>
      <c r="V412" s="8">
        <f t="shared" si="128"/>
        <v>8.0767273876695658</v>
      </c>
      <c r="W412" s="8">
        <f t="shared" si="129"/>
        <v>16.500112702441541</v>
      </c>
      <c r="X412" s="8">
        <f t="shared" si="130"/>
        <v>0.39944573933103023</v>
      </c>
      <c r="Y412" s="8">
        <f t="shared" si="131"/>
        <v>1010.6759440830872</v>
      </c>
      <c r="AA412" s="8">
        <f t="shared" si="132"/>
        <v>0.70693047605480996</v>
      </c>
      <c r="AB412" s="8">
        <f t="shared" si="133"/>
        <v>0.6205021939950004</v>
      </c>
      <c r="AC412" s="8">
        <f t="shared" si="134"/>
        <v>1.8460972607072963</v>
      </c>
      <c r="AD412" s="8">
        <f t="shared" si="135"/>
        <v>4.7430806140939223</v>
      </c>
      <c r="AE412" s="8">
        <f t="shared" si="136"/>
        <v>1.1231182312087654E-2</v>
      </c>
      <c r="AF412" s="8">
        <f t="shared" si="137"/>
        <v>521.39217866361696</v>
      </c>
      <c r="AG412" s="8"/>
      <c r="AH412">
        <v>9.4185900618055225</v>
      </c>
      <c r="AJ412">
        <v>-0.97558153715534013</v>
      </c>
      <c r="AK412">
        <v>-1</v>
      </c>
      <c r="AL412">
        <v>-0.97558153715534013</v>
      </c>
      <c r="AM412">
        <v>-1</v>
      </c>
      <c r="AN412">
        <v>-0.97558153715534013</v>
      </c>
      <c r="AO412">
        <v>-1</v>
      </c>
      <c r="AP412">
        <v>-0.97558153715534013</v>
      </c>
      <c r="AQ412">
        <v>-1</v>
      </c>
      <c r="AS412">
        <v>-0.97558153715534013</v>
      </c>
      <c r="AT412">
        <v>-0.5</v>
      </c>
      <c r="AU412">
        <v>-0.97558153715534013</v>
      </c>
      <c r="AV412">
        <v>-0.5</v>
      </c>
      <c r="AW412">
        <v>-0.97558153715534013</v>
      </c>
      <c r="AX412">
        <v>-0.5</v>
      </c>
      <c r="AY412">
        <v>-0.97558153715534013</v>
      </c>
      <c r="AZ412">
        <v>-0.5</v>
      </c>
      <c r="BB412">
        <f t="shared" si="143"/>
        <v>-0.5</v>
      </c>
    </row>
    <row r="413" spans="1:54" x14ac:dyDescent="0.3">
      <c r="A413">
        <v>3</v>
      </c>
      <c r="B413" t="s">
        <v>154</v>
      </c>
      <c r="C413" t="s">
        <v>151</v>
      </c>
      <c r="D413" t="s">
        <v>152</v>
      </c>
      <c r="F413" s="2">
        <v>0</v>
      </c>
      <c r="G413" s="2">
        <f t="shared" si="138"/>
        <v>1</v>
      </c>
      <c r="H413" s="4">
        <f t="shared" si="139"/>
        <v>0</v>
      </c>
      <c r="I413" s="14">
        <f t="shared" si="140"/>
        <v>1</v>
      </c>
      <c r="J413">
        <f t="shared" si="119"/>
        <v>0</v>
      </c>
      <c r="K413">
        <f t="shared" si="141"/>
        <v>2</v>
      </c>
      <c r="L413">
        <f t="shared" si="142"/>
        <v>0</v>
      </c>
      <c r="M413" s="8">
        <f t="shared" si="120"/>
        <v>5.749164421293635</v>
      </c>
      <c r="N413" s="8">
        <f t="shared" si="121"/>
        <v>5.7521008193320373</v>
      </c>
      <c r="O413" s="8">
        <f t="shared" si="122"/>
        <v>13.500321000000001</v>
      </c>
      <c r="P413" s="8">
        <f t="shared" si="123"/>
        <v>542324.82352941181</v>
      </c>
      <c r="Q413" s="8">
        <f t="shared" si="124"/>
        <v>-0.200714437081392</v>
      </c>
      <c r="R413" s="8">
        <f t="shared" si="125"/>
        <v>15491.266191325014</v>
      </c>
      <c r="T413" s="8">
        <f t="shared" si="126"/>
        <v>3.9401181671973147</v>
      </c>
      <c r="U413" s="8">
        <f t="shared" si="127"/>
        <v>3.8847883650345811</v>
      </c>
      <c r="V413" s="8">
        <f t="shared" si="128"/>
        <v>7.7293285434663801</v>
      </c>
      <c r="W413" s="8">
        <f t="shared" si="129"/>
        <v>15.997839439003725</v>
      </c>
      <c r="X413" s="8">
        <f t="shared" si="130"/>
        <v>0.40590240462895222</v>
      </c>
      <c r="Y413" s="8">
        <f t="shared" si="131"/>
        <v>930.27699442755863</v>
      </c>
      <c r="AA413" s="8">
        <f t="shared" si="132"/>
        <v>0.67277590242842134</v>
      </c>
      <c r="AB413" s="8">
        <f t="shared" si="133"/>
        <v>0.66027186847965735</v>
      </c>
      <c r="AC413" s="8">
        <f t="shared" si="134"/>
        <v>2.0380617393427252</v>
      </c>
      <c r="AD413" s="8">
        <f t="shared" si="135"/>
        <v>4.7204146913390899</v>
      </c>
      <c r="AE413" s="8">
        <f t="shared" si="136"/>
        <v>4.7105349266110243E-4</v>
      </c>
      <c r="AF413" s="8">
        <f t="shared" si="137"/>
        <v>479.5034665760262</v>
      </c>
      <c r="AG413" s="8"/>
      <c r="AH413">
        <v>9.4185900618055207</v>
      </c>
      <c r="AJ413">
        <v>-0.97558153715534013</v>
      </c>
      <c r="AK413">
        <v>-1</v>
      </c>
      <c r="AL413">
        <v>-0.97558153715534013</v>
      </c>
      <c r="AM413">
        <v>-1</v>
      </c>
      <c r="AN413">
        <v>-0.97558153715534013</v>
      </c>
      <c r="AO413">
        <v>-1</v>
      </c>
      <c r="AP413">
        <v>-0.97558153715534013</v>
      </c>
      <c r="AQ413">
        <v>-1</v>
      </c>
      <c r="AS413">
        <v>-0.97558153715534013</v>
      </c>
      <c r="AT413">
        <v>-0.5</v>
      </c>
      <c r="AU413">
        <v>-0.97558153715534013</v>
      </c>
      <c r="AV413">
        <v>-0.5</v>
      </c>
      <c r="AW413">
        <v>-0.97558153715534013</v>
      </c>
      <c r="AX413">
        <v>-0.5</v>
      </c>
      <c r="AY413">
        <v>-0.97558153715534013</v>
      </c>
      <c r="AZ413">
        <v>-0.5</v>
      </c>
      <c r="BB413">
        <f t="shared" si="143"/>
        <v>-0.5</v>
      </c>
    </row>
    <row r="414" spans="1:54" x14ac:dyDescent="0.3">
      <c r="A414">
        <v>3</v>
      </c>
      <c r="B414" t="s">
        <v>155</v>
      </c>
      <c r="C414" t="s">
        <v>151</v>
      </c>
      <c r="D414" t="s">
        <v>152</v>
      </c>
      <c r="F414" s="2">
        <v>0</v>
      </c>
      <c r="G414" s="2">
        <f t="shared" si="138"/>
        <v>0</v>
      </c>
      <c r="H414" s="4">
        <f t="shared" si="139"/>
        <v>1</v>
      </c>
      <c r="I414" s="14">
        <f t="shared" si="140"/>
        <v>0</v>
      </c>
      <c r="J414">
        <f t="shared" si="119"/>
        <v>1</v>
      </c>
      <c r="K414">
        <f t="shared" si="141"/>
        <v>2</v>
      </c>
      <c r="L414">
        <f t="shared" si="142"/>
        <v>2</v>
      </c>
      <c r="M414" s="8">
        <f t="shared" si="120"/>
        <v>-0.91524216344059073</v>
      </c>
      <c r="N414" s="8">
        <f t="shared" si="121"/>
        <v>-0.91523813511980923</v>
      </c>
      <c r="O414" s="8">
        <f t="shared" si="122"/>
        <v>-0.83392814632183243</v>
      </c>
      <c r="P414" s="8">
        <f t="shared" si="123"/>
        <v>-0.99475642504437023</v>
      </c>
      <c r="Q414" s="8">
        <f t="shared" si="124"/>
        <v>-0.22249109834816966</v>
      </c>
      <c r="R414" s="8">
        <f t="shared" si="125"/>
        <v>-0.97679136573289682</v>
      </c>
      <c r="T414" s="8">
        <f t="shared" si="126"/>
        <v>-0.77896034000042691</v>
      </c>
      <c r="U414" s="8">
        <f t="shared" si="127"/>
        <v>-0.78388340664032463</v>
      </c>
      <c r="V414" s="8">
        <f t="shared" si="128"/>
        <v>-0.53362480293120806</v>
      </c>
      <c r="W414" s="8">
        <f t="shared" si="129"/>
        <v>-0.92993263506908808</v>
      </c>
      <c r="X414" s="8">
        <f t="shared" si="130"/>
        <v>0.3821697247669737</v>
      </c>
      <c r="Y414" s="8">
        <f t="shared" si="131"/>
        <v>-0.83119575443461724</v>
      </c>
      <c r="AA414" s="8">
        <f t="shared" si="132"/>
        <v>-0.88884209283298554</v>
      </c>
      <c r="AB414" s="8">
        <f t="shared" si="133"/>
        <v>-0.89265093523790817</v>
      </c>
      <c r="AC414" s="8">
        <f t="shared" si="134"/>
        <v>-0.750689539408261</v>
      </c>
      <c r="AD414" s="8">
        <f t="shared" si="135"/>
        <v>-0.95057548957796112</v>
      </c>
      <c r="AE414" s="8">
        <f t="shared" si="136"/>
        <v>4.0999115126463892E-3</v>
      </c>
      <c r="AF414" s="8">
        <f t="shared" si="137"/>
        <v>-0.92125242884516012</v>
      </c>
      <c r="AG414" s="8"/>
      <c r="AH414">
        <v>-9.4185900618055225</v>
      </c>
      <c r="AJ414">
        <v>0.97558153715534013</v>
      </c>
      <c r="AK414">
        <v>1</v>
      </c>
      <c r="AL414">
        <v>0.97558153715534013</v>
      </c>
      <c r="AM414">
        <v>1</v>
      </c>
      <c r="AN414">
        <v>0.97558153715534013</v>
      </c>
      <c r="AO414">
        <v>1</v>
      </c>
      <c r="AP414">
        <v>0.97558153715534013</v>
      </c>
      <c r="AQ414">
        <v>1</v>
      </c>
      <c r="AS414">
        <v>0.97558153715534013</v>
      </c>
      <c r="AT414">
        <v>0.5</v>
      </c>
      <c r="AU414">
        <v>0.97558153715534013</v>
      </c>
      <c r="AV414">
        <v>0.5</v>
      </c>
      <c r="AW414">
        <v>0.97558153715534013</v>
      </c>
      <c r="AX414">
        <v>0.5</v>
      </c>
      <c r="AY414">
        <v>0.97558153715534013</v>
      </c>
      <c r="AZ414">
        <v>0.5</v>
      </c>
      <c r="BB414">
        <f t="shared" si="143"/>
        <v>0.5</v>
      </c>
    </row>
    <row r="415" spans="1:54" x14ac:dyDescent="0.3">
      <c r="A415">
        <v>3</v>
      </c>
      <c r="B415" t="s">
        <v>156</v>
      </c>
      <c r="C415" t="s">
        <v>157</v>
      </c>
      <c r="D415" t="s">
        <v>152</v>
      </c>
      <c r="F415" s="2">
        <v>0</v>
      </c>
      <c r="G415" s="2">
        <f t="shared" si="138"/>
        <v>0</v>
      </c>
      <c r="H415" s="4">
        <f t="shared" si="139"/>
        <v>0</v>
      </c>
      <c r="I415" s="14">
        <f t="shared" si="140"/>
        <v>1</v>
      </c>
      <c r="J415">
        <f t="shared" si="119"/>
        <v>0</v>
      </c>
      <c r="K415">
        <f t="shared" si="141"/>
        <v>2</v>
      </c>
      <c r="L415">
        <f t="shared" si="142"/>
        <v>0</v>
      </c>
      <c r="M415" s="8">
        <f t="shared" si="120"/>
        <v>-0.90978560956128518</v>
      </c>
      <c r="N415" s="8">
        <f t="shared" si="121"/>
        <v>-0.90977088119408955</v>
      </c>
      <c r="O415" s="8">
        <f t="shared" si="122"/>
        <v>-0.8730800879154279</v>
      </c>
      <c r="P415" s="8">
        <f t="shared" si="123"/>
        <v>-0.99466526861144866</v>
      </c>
      <c r="Q415" s="8">
        <f t="shared" si="124"/>
        <v>-0.22156114355163817</v>
      </c>
      <c r="R415" s="8">
        <f t="shared" si="125"/>
        <v>-0.9765029798772934</v>
      </c>
      <c r="T415" s="8">
        <f t="shared" si="126"/>
        <v>-0.76081392007023863</v>
      </c>
      <c r="U415" s="8">
        <f t="shared" si="127"/>
        <v>-0.76846175199149502</v>
      </c>
      <c r="V415" s="8">
        <f t="shared" si="128"/>
        <v>-0.59359353073701493</v>
      </c>
      <c r="W415" s="8">
        <f t="shared" si="129"/>
        <v>-0.92942921066518802</v>
      </c>
      <c r="X415" s="8">
        <f t="shared" si="130"/>
        <v>0.35552461041153571</v>
      </c>
      <c r="Y415" s="8">
        <f t="shared" si="131"/>
        <v>-0.82656148769608606</v>
      </c>
      <c r="AA415" s="8">
        <f t="shared" si="132"/>
        <v>-0.87831148727839758</v>
      </c>
      <c r="AB415" s="8">
        <f t="shared" si="133"/>
        <v>-0.88453351234919331</v>
      </c>
      <c r="AC415" s="8">
        <f t="shared" si="134"/>
        <v>-0.77921491102412532</v>
      </c>
      <c r="AD415" s="8">
        <f t="shared" si="135"/>
        <v>-0.95103494354430795</v>
      </c>
      <c r="AE415" s="8">
        <f t="shared" si="136"/>
        <v>-4.6113396853298239E-2</v>
      </c>
      <c r="AF415" s="8">
        <f t="shared" si="137"/>
        <v>-0.91871490420443691</v>
      </c>
      <c r="AG415" s="8"/>
      <c r="AH415">
        <v>-12.237114898446359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B415">
        <f t="shared" si="143"/>
        <v>0</v>
      </c>
    </row>
    <row r="416" spans="1:54" x14ac:dyDescent="0.3">
      <c r="A416">
        <v>3</v>
      </c>
      <c r="B416" t="s">
        <v>158</v>
      </c>
      <c r="C416" t="s">
        <v>157</v>
      </c>
      <c r="D416" t="s">
        <v>152</v>
      </c>
      <c r="F416" s="2">
        <v>0</v>
      </c>
      <c r="G416" s="2">
        <f t="shared" si="138"/>
        <v>1</v>
      </c>
      <c r="H416" s="4">
        <f t="shared" si="139"/>
        <v>1</v>
      </c>
      <c r="I416" s="14">
        <f t="shared" si="140"/>
        <v>1</v>
      </c>
      <c r="J416">
        <f t="shared" si="119"/>
        <v>0</v>
      </c>
      <c r="K416">
        <f t="shared" si="141"/>
        <v>2</v>
      </c>
      <c r="L416">
        <f t="shared" si="142"/>
        <v>2</v>
      </c>
      <c r="M416" s="8">
        <f t="shared" si="120"/>
        <v>5.5620606604727145</v>
      </c>
      <c r="N416" s="8">
        <f t="shared" si="121"/>
        <v>5.5637222899293448</v>
      </c>
      <c r="O416" s="8">
        <f t="shared" si="122"/>
        <v>13.823077115385578</v>
      </c>
      <c r="P416" s="8">
        <f t="shared" si="123"/>
        <v>1326578.7142857146</v>
      </c>
      <c r="Q416" s="8">
        <f t="shared" si="124"/>
        <v>-0.1989805554064559</v>
      </c>
      <c r="R416" s="8">
        <f t="shared" si="125"/>
        <v>21695.187188019965</v>
      </c>
      <c r="T416" s="8">
        <f t="shared" si="126"/>
        <v>4.3669934049981212</v>
      </c>
      <c r="U416" s="8">
        <f t="shared" si="127"/>
        <v>4.2270094892568828</v>
      </c>
      <c r="V416" s="8">
        <f t="shared" si="128"/>
        <v>7.7579992691289688</v>
      </c>
      <c r="W416" s="8">
        <f t="shared" si="129"/>
        <v>16.612588222797122</v>
      </c>
      <c r="X416" s="8">
        <f t="shared" si="130"/>
        <v>0.41489041412954791</v>
      </c>
      <c r="Y416" s="8">
        <f t="shared" si="131"/>
        <v>1022.0299191013652</v>
      </c>
      <c r="AA416" s="8">
        <f t="shared" si="132"/>
        <v>0.74581493225804263</v>
      </c>
      <c r="AB416" s="8">
        <f t="shared" si="133"/>
        <v>0.65887042986001865</v>
      </c>
      <c r="AC416" s="8">
        <f t="shared" si="134"/>
        <v>1.7448366897035885</v>
      </c>
      <c r="AD416" s="8">
        <f t="shared" si="135"/>
        <v>4.8354317855209734</v>
      </c>
      <c r="AE416" s="8">
        <f t="shared" si="136"/>
        <v>9.5857279946810568E-3</v>
      </c>
      <c r="AF416" s="8">
        <f t="shared" si="137"/>
        <v>526.13285164602348</v>
      </c>
      <c r="AG416" s="8"/>
      <c r="AH416">
        <v>12.237114898446359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B416">
        <f t="shared" si="143"/>
        <v>0</v>
      </c>
    </row>
    <row r="417" spans="1:54" x14ac:dyDescent="0.3">
      <c r="A417">
        <v>3</v>
      </c>
      <c r="B417" t="s">
        <v>159</v>
      </c>
      <c r="C417" t="s">
        <v>157</v>
      </c>
      <c r="D417" t="s">
        <v>152</v>
      </c>
      <c r="F417" s="2">
        <v>0</v>
      </c>
      <c r="G417" s="2">
        <f t="shared" si="138"/>
        <v>1</v>
      </c>
      <c r="H417" s="4">
        <f t="shared" si="139"/>
        <v>1</v>
      </c>
      <c r="I417" s="14">
        <f t="shared" si="140"/>
        <v>1</v>
      </c>
      <c r="J417">
        <f t="shared" si="119"/>
        <v>0</v>
      </c>
      <c r="K417">
        <f t="shared" si="141"/>
        <v>2</v>
      </c>
      <c r="L417">
        <f t="shared" si="142"/>
        <v>2</v>
      </c>
      <c r="M417" s="8">
        <f t="shared" si="120"/>
        <v>5.749164421293635</v>
      </c>
      <c r="N417" s="8">
        <f t="shared" si="121"/>
        <v>5.7521008193320373</v>
      </c>
      <c r="O417" s="8">
        <f t="shared" si="122"/>
        <v>13.500321000000001</v>
      </c>
      <c r="P417" s="8">
        <f t="shared" si="123"/>
        <v>542324.82352941181</v>
      </c>
      <c r="Q417" s="8">
        <f t="shared" si="124"/>
        <v>-0.200714437081392</v>
      </c>
      <c r="R417" s="8">
        <f t="shared" si="125"/>
        <v>15491.266191325014</v>
      </c>
      <c r="T417" s="8">
        <f t="shared" si="126"/>
        <v>5.0490377358969907</v>
      </c>
      <c r="U417" s="8">
        <f t="shared" si="127"/>
        <v>4.9473891515540327</v>
      </c>
      <c r="V417" s="8">
        <f t="shared" si="128"/>
        <v>7.4909730646567283</v>
      </c>
      <c r="W417" s="8">
        <f t="shared" si="129"/>
        <v>15.433191868705689</v>
      </c>
      <c r="X417" s="8">
        <f t="shared" si="130"/>
        <v>0.4019606136101892</v>
      </c>
      <c r="Y417" s="8">
        <f t="shared" si="131"/>
        <v>927.71267840192002</v>
      </c>
      <c r="AA417" s="8">
        <f t="shared" si="132"/>
        <v>1.0447646737912557</v>
      </c>
      <c r="AB417" s="8">
        <f t="shared" si="133"/>
        <v>0.97867505994013415</v>
      </c>
      <c r="AC417" s="8">
        <f t="shared" si="134"/>
        <v>1.90413908409876</v>
      </c>
      <c r="AD417" s="8">
        <f t="shared" si="135"/>
        <v>4.4925521600650526</v>
      </c>
      <c r="AE417" s="8">
        <f t="shared" si="136"/>
        <v>1.9023475225985437E-2</v>
      </c>
      <c r="AF417" s="8">
        <f t="shared" si="137"/>
        <v>479.98714985865632</v>
      </c>
      <c r="AG417" s="8"/>
      <c r="AH417">
        <v>12.237114898446359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B417">
        <f t="shared" si="143"/>
        <v>0</v>
      </c>
    </row>
    <row r="418" spans="1:54" x14ac:dyDescent="0.3">
      <c r="A418">
        <v>3</v>
      </c>
      <c r="B418" t="s">
        <v>160</v>
      </c>
      <c r="C418" t="s">
        <v>157</v>
      </c>
      <c r="D418" t="s">
        <v>152</v>
      </c>
      <c r="F418" s="2">
        <v>0</v>
      </c>
      <c r="G418" s="2">
        <f t="shared" si="138"/>
        <v>0</v>
      </c>
      <c r="H418" s="4">
        <f t="shared" si="139"/>
        <v>0</v>
      </c>
      <c r="I418" s="14">
        <f t="shared" si="140"/>
        <v>1</v>
      </c>
      <c r="J418">
        <f t="shared" si="119"/>
        <v>0</v>
      </c>
      <c r="K418">
        <f t="shared" si="141"/>
        <v>2</v>
      </c>
      <c r="L418">
        <f t="shared" si="142"/>
        <v>0</v>
      </c>
      <c r="M418" s="8">
        <f t="shared" si="120"/>
        <v>-0.91524216344059073</v>
      </c>
      <c r="N418" s="8">
        <f t="shared" si="121"/>
        <v>-0.91523813511980923</v>
      </c>
      <c r="O418" s="8">
        <f t="shared" si="122"/>
        <v>-0.83392814632183243</v>
      </c>
      <c r="P418" s="8">
        <f t="shared" si="123"/>
        <v>-0.99475642504437023</v>
      </c>
      <c r="Q418" s="8">
        <f t="shared" si="124"/>
        <v>-0.22249109834816966</v>
      </c>
      <c r="R418" s="8">
        <f t="shared" si="125"/>
        <v>-0.97679136573289682</v>
      </c>
      <c r="T418" s="8">
        <f t="shared" si="126"/>
        <v>-0.7761235797071615</v>
      </c>
      <c r="U418" s="8">
        <f t="shared" si="127"/>
        <v>-0.77937576569724865</v>
      </c>
      <c r="V418" s="8">
        <f t="shared" si="128"/>
        <v>-0.54522441482430117</v>
      </c>
      <c r="W418" s="8">
        <f t="shared" si="129"/>
        <v>-0.93183212820161132</v>
      </c>
      <c r="X418" s="8">
        <f t="shared" si="130"/>
        <v>0.35014252522848954</v>
      </c>
      <c r="Y418" s="8">
        <f t="shared" si="131"/>
        <v>-0.83249054096857622</v>
      </c>
      <c r="AA418" s="8">
        <f t="shared" si="132"/>
        <v>-0.88641470923567123</v>
      </c>
      <c r="AB418" s="8">
        <f t="shared" si="133"/>
        <v>-0.88980191696174149</v>
      </c>
      <c r="AC418" s="8">
        <f t="shared" si="134"/>
        <v>-0.75822514318858902</v>
      </c>
      <c r="AD418" s="8">
        <f t="shared" si="135"/>
        <v>-0.95239825946706935</v>
      </c>
      <c r="AE418" s="8">
        <f t="shared" si="136"/>
        <v>-4.9160838561288313E-2</v>
      </c>
      <c r="AF418" s="8">
        <f t="shared" si="137"/>
        <v>-0.92238140355194487</v>
      </c>
      <c r="AG418" s="8"/>
      <c r="AH418">
        <v>-12.237114898446359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B418">
        <f t="shared" si="143"/>
        <v>0</v>
      </c>
    </row>
    <row r="419" spans="1:54" x14ac:dyDescent="0.3">
      <c r="A419">
        <v>3</v>
      </c>
      <c r="B419" t="s">
        <v>161</v>
      </c>
      <c r="C419" t="s">
        <v>162</v>
      </c>
      <c r="D419" t="s">
        <v>163</v>
      </c>
      <c r="F419" s="2">
        <v>0</v>
      </c>
      <c r="G419" s="2">
        <f t="shared" si="138"/>
        <v>0</v>
      </c>
      <c r="H419" s="4">
        <f t="shared" si="139"/>
        <v>1</v>
      </c>
      <c r="I419" s="14">
        <f t="shared" si="140"/>
        <v>1</v>
      </c>
      <c r="J419">
        <f t="shared" si="119"/>
        <v>0</v>
      </c>
      <c r="K419">
        <f t="shared" si="141"/>
        <v>2</v>
      </c>
      <c r="L419">
        <f t="shared" si="142"/>
        <v>2</v>
      </c>
      <c r="M419" s="8">
        <f t="shared" si="120"/>
        <v>5.3499867528481371</v>
      </c>
      <c r="N419" s="8">
        <f t="shared" si="121"/>
        <v>5.3520962992956509</v>
      </c>
      <c r="O419" s="8">
        <f t="shared" si="122"/>
        <v>14.396055188165564</v>
      </c>
      <c r="P419" s="8">
        <f t="shared" si="123"/>
        <v>737404.33333333337</v>
      </c>
      <c r="Q419" s="8">
        <f t="shared" si="124"/>
        <v>-0.20233130168489169</v>
      </c>
      <c r="R419" s="8">
        <f t="shared" si="125"/>
        <v>20546.488759367192</v>
      </c>
      <c r="T419" s="8">
        <f t="shared" si="126"/>
        <v>3.593313078951617</v>
      </c>
      <c r="U419" s="8">
        <f t="shared" si="127"/>
        <v>3.5707296158284558</v>
      </c>
      <c r="V419" s="8">
        <f t="shared" si="128"/>
        <v>8.3260114252505968</v>
      </c>
      <c r="W419" s="8">
        <f t="shared" si="129"/>
        <v>15.826954656739899</v>
      </c>
      <c r="X419" s="8">
        <f t="shared" si="130"/>
        <v>0.34691677950913463</v>
      </c>
      <c r="Y419" s="8">
        <f t="shared" si="131"/>
        <v>643.37190130900194</v>
      </c>
      <c r="AA419" s="8">
        <f t="shared" si="132"/>
        <v>0.57285526999434677</v>
      </c>
      <c r="AB419" s="8">
        <f t="shared" si="133"/>
        <v>0.52296179312590085</v>
      </c>
      <c r="AC419" s="8">
        <f t="shared" si="134"/>
        <v>2.1905877941653817</v>
      </c>
      <c r="AD419" s="8">
        <f t="shared" si="135"/>
        <v>4.8642350803271404</v>
      </c>
      <c r="AE419" s="8">
        <f t="shared" si="136"/>
        <v>-4.4904801950075096E-2</v>
      </c>
      <c r="AF419" s="8">
        <f t="shared" si="137"/>
        <v>332.83803307546162</v>
      </c>
      <c r="AG419" s="8"/>
      <c r="AH419">
        <v>12.30087886660038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B419">
        <f t="shared" si="143"/>
        <v>0</v>
      </c>
    </row>
    <row r="420" spans="1:54" x14ac:dyDescent="0.3">
      <c r="A420">
        <v>3</v>
      </c>
      <c r="B420" t="s">
        <v>164</v>
      </c>
      <c r="C420" t="s">
        <v>162</v>
      </c>
      <c r="D420" t="s">
        <v>163</v>
      </c>
      <c r="F420" s="2">
        <v>0</v>
      </c>
      <c r="G420" s="2">
        <f t="shared" si="138"/>
        <v>1</v>
      </c>
      <c r="H420" s="4">
        <f t="shared" si="139"/>
        <v>0</v>
      </c>
      <c r="I420" s="14">
        <f t="shared" si="140"/>
        <v>1</v>
      </c>
      <c r="J420">
        <f t="shared" si="119"/>
        <v>0</v>
      </c>
      <c r="K420">
        <f t="shared" si="141"/>
        <v>2</v>
      </c>
      <c r="L420">
        <f t="shared" si="142"/>
        <v>0</v>
      </c>
      <c r="M420" s="8">
        <f t="shared" si="120"/>
        <v>-0.89850937649332108</v>
      </c>
      <c r="N420" s="8">
        <f t="shared" si="121"/>
        <v>-0.89850239614871119</v>
      </c>
      <c r="O420" s="8">
        <f t="shared" si="122"/>
        <v>-0.77989761235571742</v>
      </c>
      <c r="P420" s="8">
        <f t="shared" si="123"/>
        <v>-0.98941679717375408</v>
      </c>
      <c r="Q420" s="8">
        <f t="shared" si="124"/>
        <v>-0.22239154589337232</v>
      </c>
      <c r="R420" s="8">
        <f t="shared" si="125"/>
        <v>-0.96872840648177716</v>
      </c>
      <c r="T420" s="8">
        <f t="shared" si="126"/>
        <v>-0.76023012713407456</v>
      </c>
      <c r="U420" s="8">
        <f t="shared" si="127"/>
        <v>-0.76778063757608861</v>
      </c>
      <c r="V420" s="8">
        <f t="shared" si="128"/>
        <v>-0.52559609585496569</v>
      </c>
      <c r="W420" s="8">
        <f t="shared" si="129"/>
        <v>-0.92256129418173216</v>
      </c>
      <c r="X420" s="8">
        <f t="shared" si="130"/>
        <v>0.36487207018665702</v>
      </c>
      <c r="Y420" s="8">
        <f t="shared" si="131"/>
        <v>-0.80135878271490624</v>
      </c>
      <c r="AA420" s="8">
        <f t="shared" si="132"/>
        <v>-0.87765567322201765</v>
      </c>
      <c r="AB420" s="8">
        <f t="shared" si="133"/>
        <v>-0.88431076592386193</v>
      </c>
      <c r="AC420" s="8">
        <f t="shared" si="134"/>
        <v>-0.7355373754921839</v>
      </c>
      <c r="AD420" s="8">
        <f t="shared" si="135"/>
        <v>-0.94639216593789155</v>
      </c>
      <c r="AE420" s="8">
        <f t="shared" si="136"/>
        <v>-2.5704127686879415E-2</v>
      </c>
      <c r="AF420" s="8">
        <f t="shared" si="137"/>
        <v>-0.91264899527632404</v>
      </c>
      <c r="AG420" s="8"/>
      <c r="AH420">
        <v>-12.300878866600391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B420">
        <f t="shared" si="143"/>
        <v>0</v>
      </c>
    </row>
    <row r="421" spans="1:54" x14ac:dyDescent="0.3">
      <c r="A421">
        <v>3</v>
      </c>
      <c r="B421" t="s">
        <v>165</v>
      </c>
      <c r="C421" t="s">
        <v>162</v>
      </c>
      <c r="D421" t="s">
        <v>163</v>
      </c>
      <c r="F421" s="2">
        <v>0</v>
      </c>
      <c r="G421" s="2">
        <f t="shared" si="138"/>
        <v>1</v>
      </c>
      <c r="H421" s="4">
        <f t="shared" si="139"/>
        <v>0</v>
      </c>
      <c r="I421" s="14">
        <f t="shared" si="140"/>
        <v>1</v>
      </c>
      <c r="J421">
        <f t="shared" si="119"/>
        <v>0</v>
      </c>
      <c r="K421">
        <f t="shared" si="141"/>
        <v>2</v>
      </c>
      <c r="L421">
        <f t="shared" si="142"/>
        <v>0</v>
      </c>
      <c r="M421" s="8">
        <f t="shared" si="120"/>
        <v>-0.8959477786147656</v>
      </c>
      <c r="N421" s="8">
        <f t="shared" si="121"/>
        <v>-0.89586583707580791</v>
      </c>
      <c r="O421" s="8">
        <f t="shared" si="122"/>
        <v>-0.75714037191443362</v>
      </c>
      <c r="P421" s="8">
        <f t="shared" si="123"/>
        <v>-0.98877867040350809</v>
      </c>
      <c r="Q421" s="8">
        <f t="shared" si="124"/>
        <v>-0.2226917196010306</v>
      </c>
      <c r="R421" s="8">
        <f t="shared" si="125"/>
        <v>-0.96338565204380511</v>
      </c>
      <c r="T421" s="8">
        <f t="shared" si="126"/>
        <v>-0.75716135405788787</v>
      </c>
      <c r="U421" s="8">
        <f t="shared" si="127"/>
        <v>-0.76365313512167909</v>
      </c>
      <c r="V421" s="8">
        <f t="shared" si="128"/>
        <v>-0.55720095566556915</v>
      </c>
      <c r="W421" s="8">
        <f t="shared" si="129"/>
        <v>-0.91953068754436906</v>
      </c>
      <c r="X421" s="8">
        <f t="shared" si="130"/>
        <v>0.36142984422281094</v>
      </c>
      <c r="Y421" s="8">
        <f t="shared" si="131"/>
        <v>-0.81217604132670407</v>
      </c>
      <c r="AA421" s="8">
        <f t="shared" si="132"/>
        <v>-0.87537144446777182</v>
      </c>
      <c r="AB421" s="8">
        <f t="shared" si="133"/>
        <v>-0.8811710820748867</v>
      </c>
      <c r="AC421" s="8">
        <f t="shared" si="134"/>
        <v>-0.74927909663582082</v>
      </c>
      <c r="AD421" s="8">
        <f t="shared" si="135"/>
        <v>-0.94379570312066785</v>
      </c>
      <c r="AE421" s="8">
        <f t="shared" si="136"/>
        <v>-2.5731815592654431E-2</v>
      </c>
      <c r="AF421" s="8">
        <f t="shared" si="137"/>
        <v>-0.90995484916712266</v>
      </c>
      <c r="AG421" s="8"/>
      <c r="AH421">
        <v>-12.30087886660038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B421">
        <f t="shared" si="143"/>
        <v>0</v>
      </c>
    </row>
    <row r="422" spans="1:54" x14ac:dyDescent="0.3">
      <c r="A422">
        <v>3</v>
      </c>
      <c r="B422" t="s">
        <v>166</v>
      </c>
      <c r="C422" t="s">
        <v>162</v>
      </c>
      <c r="D422" t="s">
        <v>163</v>
      </c>
      <c r="F422" s="2">
        <v>0</v>
      </c>
      <c r="G422" s="2">
        <f t="shared" si="138"/>
        <v>0</v>
      </c>
      <c r="H422" s="4">
        <f t="shared" si="139"/>
        <v>1</v>
      </c>
      <c r="I422" s="14">
        <f t="shared" si="140"/>
        <v>1</v>
      </c>
      <c r="J422">
        <f t="shared" si="119"/>
        <v>0</v>
      </c>
      <c r="K422">
        <f t="shared" si="141"/>
        <v>2</v>
      </c>
      <c r="L422">
        <f t="shared" si="142"/>
        <v>2</v>
      </c>
      <c r="M422" s="8">
        <f t="shared" si="120"/>
        <v>5.3179884568511584</v>
      </c>
      <c r="N422" s="8">
        <f t="shared" si="121"/>
        <v>5.3203858646914215</v>
      </c>
      <c r="O422" s="8">
        <f t="shared" si="122"/>
        <v>14.141173423520272</v>
      </c>
      <c r="P422" s="8">
        <f t="shared" si="123"/>
        <v>736076.41666666674</v>
      </c>
      <c r="Q422" s="8">
        <f t="shared" si="124"/>
        <v>-0.19861433960463706</v>
      </c>
      <c r="R422" s="8">
        <f t="shared" si="125"/>
        <v>17397.02369337979</v>
      </c>
      <c r="T422" s="8">
        <f t="shared" si="126"/>
        <v>3.8716255390821521</v>
      </c>
      <c r="U422" s="8">
        <f t="shared" si="127"/>
        <v>3.8108135960923732</v>
      </c>
      <c r="V422" s="8">
        <f t="shared" si="128"/>
        <v>5.7075699202293011</v>
      </c>
      <c r="W422" s="8">
        <f t="shared" si="129"/>
        <v>15.048471961751492</v>
      </c>
      <c r="X422" s="8">
        <f t="shared" si="130"/>
        <v>0.40724818576739807</v>
      </c>
      <c r="Y422" s="8">
        <f t="shared" si="131"/>
        <v>667.94511423423114</v>
      </c>
      <c r="AA422" s="8">
        <f t="shared" si="132"/>
        <v>0.71494974783910781</v>
      </c>
      <c r="AB422" s="8">
        <f t="shared" si="133"/>
        <v>0.64879834471614128</v>
      </c>
      <c r="AC422" s="8">
        <f t="shared" si="134"/>
        <v>1.1195825485180284</v>
      </c>
      <c r="AD422" s="8">
        <f t="shared" si="135"/>
        <v>4.7916437797730795</v>
      </c>
      <c r="AE422" s="8">
        <f t="shared" si="136"/>
        <v>2.4571721079274158E-2</v>
      </c>
      <c r="AF422" s="8">
        <f t="shared" si="137"/>
        <v>347.501572479522</v>
      </c>
      <c r="AG422" s="8"/>
      <c r="AH422">
        <v>12.30087886660038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B422">
        <f t="shared" si="143"/>
        <v>0</v>
      </c>
    </row>
    <row r="423" spans="1:54" x14ac:dyDescent="0.3">
      <c r="A423">
        <v>3</v>
      </c>
      <c r="B423" t="s">
        <v>167</v>
      </c>
      <c r="C423" t="s">
        <v>168</v>
      </c>
      <c r="D423" t="s">
        <v>163</v>
      </c>
      <c r="F423" s="2">
        <v>0</v>
      </c>
      <c r="G423" s="2">
        <f t="shared" si="138"/>
        <v>0</v>
      </c>
      <c r="H423" s="4">
        <f t="shared" si="139"/>
        <v>0</v>
      </c>
      <c r="I423" s="14">
        <f t="shared" si="140"/>
        <v>1</v>
      </c>
      <c r="J423">
        <f t="shared" si="119"/>
        <v>0</v>
      </c>
      <c r="K423">
        <f t="shared" si="141"/>
        <v>2</v>
      </c>
      <c r="L423">
        <f t="shared" si="142"/>
        <v>0</v>
      </c>
      <c r="M423" s="8">
        <f t="shared" si="120"/>
        <v>5.3499867528481371</v>
      </c>
      <c r="N423" s="8">
        <f t="shared" si="121"/>
        <v>5.3520962992956509</v>
      </c>
      <c r="O423" s="8">
        <f t="shared" si="122"/>
        <v>14.396055188165564</v>
      </c>
      <c r="P423" s="8">
        <f t="shared" si="123"/>
        <v>737404.33333333337</v>
      </c>
      <c r="Q423" s="8">
        <f t="shared" si="124"/>
        <v>-0.20233130168489169</v>
      </c>
      <c r="R423" s="8">
        <f t="shared" si="125"/>
        <v>20546.488759367192</v>
      </c>
      <c r="T423" s="8">
        <f t="shared" si="126"/>
        <v>3.5083107578132195</v>
      </c>
      <c r="U423" s="8">
        <f t="shared" si="127"/>
        <v>3.402949769569251</v>
      </c>
      <c r="V423" s="8">
        <f t="shared" si="128"/>
        <v>8.0149929032113896</v>
      </c>
      <c r="W423" s="8">
        <f t="shared" si="129"/>
        <v>15.869697885753828</v>
      </c>
      <c r="X423" s="8">
        <f t="shared" si="130"/>
        <v>0.41723848044990941</v>
      </c>
      <c r="Y423" s="8">
        <f t="shared" si="131"/>
        <v>714.26555906276371</v>
      </c>
      <c r="AA423" s="8">
        <f t="shared" si="132"/>
        <v>0.53554085778779059</v>
      </c>
      <c r="AB423" s="8">
        <f t="shared" si="133"/>
        <v>0.47042779264546636</v>
      </c>
      <c r="AC423" s="8">
        <f t="shared" si="134"/>
        <v>2.0657720004588511</v>
      </c>
      <c r="AD423" s="8">
        <f t="shared" si="135"/>
        <v>4.8496702744819755</v>
      </c>
      <c r="AE423" s="8">
        <f t="shared" si="136"/>
        <v>1.7826345960012941E-2</v>
      </c>
      <c r="AF423" s="8">
        <f t="shared" si="137"/>
        <v>366.3599766672927</v>
      </c>
      <c r="AG423" s="8"/>
      <c r="AH423">
        <v>9.5107099706647098</v>
      </c>
      <c r="AJ423">
        <v>-0.97559337774633759</v>
      </c>
      <c r="AK423">
        <v>-1</v>
      </c>
      <c r="AL423">
        <v>-0.97559337774633759</v>
      </c>
      <c r="AM423">
        <v>-1</v>
      </c>
      <c r="AN423">
        <v>-0.97559337774633759</v>
      </c>
      <c r="AO423">
        <v>-1</v>
      </c>
      <c r="AP423">
        <v>-0.97559337774633759</v>
      </c>
      <c r="AQ423">
        <v>-1</v>
      </c>
      <c r="AS423">
        <v>-0.97559337774633759</v>
      </c>
      <c r="AT423">
        <v>-0.5</v>
      </c>
      <c r="AU423">
        <v>-0.97559337774633759</v>
      </c>
      <c r="AV423">
        <v>-0.5</v>
      </c>
      <c r="AW423">
        <v>-0.97559337774633759</v>
      </c>
      <c r="AX423">
        <v>-0.5</v>
      </c>
      <c r="AY423">
        <v>-0.97559337774633759</v>
      </c>
      <c r="AZ423">
        <v>-0.5</v>
      </c>
      <c r="BB423">
        <f t="shared" si="143"/>
        <v>-0.5</v>
      </c>
    </row>
    <row r="424" spans="1:54" x14ac:dyDescent="0.3">
      <c r="A424">
        <v>3</v>
      </c>
      <c r="B424" t="s">
        <v>169</v>
      </c>
      <c r="C424" t="s">
        <v>168</v>
      </c>
      <c r="D424" t="s">
        <v>163</v>
      </c>
      <c r="F424" s="2">
        <v>0</v>
      </c>
      <c r="G424" s="2">
        <f t="shared" si="138"/>
        <v>1</v>
      </c>
      <c r="H424" s="4">
        <f t="shared" si="139"/>
        <v>1</v>
      </c>
      <c r="I424" s="14">
        <f t="shared" si="140"/>
        <v>0</v>
      </c>
      <c r="J424">
        <f t="shared" si="119"/>
        <v>1</v>
      </c>
      <c r="K424">
        <f t="shared" si="141"/>
        <v>2</v>
      </c>
      <c r="L424">
        <f t="shared" si="142"/>
        <v>2</v>
      </c>
      <c r="M424" s="8">
        <f t="shared" si="120"/>
        <v>-0.89850937649332108</v>
      </c>
      <c r="N424" s="8">
        <f t="shared" si="121"/>
        <v>-0.89850239614871119</v>
      </c>
      <c r="O424" s="8">
        <f t="shared" si="122"/>
        <v>-0.77989761235571742</v>
      </c>
      <c r="P424" s="8">
        <f t="shared" si="123"/>
        <v>-0.98941679717375408</v>
      </c>
      <c r="Q424" s="8">
        <f t="shared" si="124"/>
        <v>-0.22239154589337232</v>
      </c>
      <c r="R424" s="8">
        <f t="shared" si="125"/>
        <v>-0.96872840648177716</v>
      </c>
      <c r="T424" s="8">
        <f t="shared" si="126"/>
        <v>-0.76278924746140975</v>
      </c>
      <c r="U424" s="8">
        <f t="shared" si="127"/>
        <v>-0.76874631302434071</v>
      </c>
      <c r="V424" s="8">
        <f t="shared" si="128"/>
        <v>-0.52160530155055862</v>
      </c>
      <c r="W424" s="8">
        <f t="shared" si="129"/>
        <v>-0.92330372850154063</v>
      </c>
      <c r="X424" s="8">
        <f t="shared" si="130"/>
        <v>0.35970149208894697</v>
      </c>
      <c r="Y424" s="8">
        <f t="shared" si="131"/>
        <v>-0.80360190795526409</v>
      </c>
      <c r="AA424" s="8">
        <f t="shared" si="132"/>
        <v>-0.87844738507237274</v>
      </c>
      <c r="AB424" s="8">
        <f t="shared" si="133"/>
        <v>-0.88420874672505745</v>
      </c>
      <c r="AC424" s="8">
        <f t="shared" si="134"/>
        <v>-0.73819099484431061</v>
      </c>
      <c r="AD424" s="8">
        <f t="shared" si="135"/>
        <v>-0.94695776002274756</v>
      </c>
      <c r="AE424" s="8">
        <f t="shared" si="136"/>
        <v>-2.2493552493879104E-2</v>
      </c>
      <c r="AF424" s="8">
        <f t="shared" si="137"/>
        <v>-0.91404703503766638</v>
      </c>
      <c r="AG424" s="8"/>
      <c r="AH424">
        <v>-9.5107099706647116</v>
      </c>
      <c r="AJ424">
        <v>0.97559337774633759</v>
      </c>
      <c r="AK424">
        <v>1</v>
      </c>
      <c r="AL424">
        <v>0.97559337774633759</v>
      </c>
      <c r="AM424">
        <v>1</v>
      </c>
      <c r="AN424">
        <v>0.97559337774633759</v>
      </c>
      <c r="AO424">
        <v>1</v>
      </c>
      <c r="AP424">
        <v>0.97559337774633759</v>
      </c>
      <c r="AQ424">
        <v>1</v>
      </c>
      <c r="AS424">
        <v>0.97559337774633759</v>
      </c>
      <c r="AT424">
        <v>0.5</v>
      </c>
      <c r="AU424">
        <v>0.97559337774633759</v>
      </c>
      <c r="AV424">
        <v>0.5</v>
      </c>
      <c r="AW424">
        <v>0.97559337774633759</v>
      </c>
      <c r="AX424">
        <v>0.5</v>
      </c>
      <c r="AY424">
        <v>0.97559337774633759</v>
      </c>
      <c r="AZ424">
        <v>0.5</v>
      </c>
      <c r="BB424">
        <f t="shared" si="143"/>
        <v>0.5</v>
      </c>
    </row>
    <row r="425" spans="1:54" x14ac:dyDescent="0.3">
      <c r="A425">
        <v>3</v>
      </c>
      <c r="B425" t="s">
        <v>170</v>
      </c>
      <c r="C425" t="s">
        <v>168</v>
      </c>
      <c r="D425" t="s">
        <v>163</v>
      </c>
      <c r="F425" s="2">
        <v>0</v>
      </c>
      <c r="G425" s="2">
        <f t="shared" si="138"/>
        <v>1</v>
      </c>
      <c r="H425" s="4">
        <f t="shared" si="139"/>
        <v>1</v>
      </c>
      <c r="I425" s="14">
        <f t="shared" si="140"/>
        <v>0</v>
      </c>
      <c r="J425">
        <f t="shared" si="119"/>
        <v>1</v>
      </c>
      <c r="K425">
        <f t="shared" si="141"/>
        <v>2</v>
      </c>
      <c r="L425">
        <f t="shared" si="142"/>
        <v>2</v>
      </c>
      <c r="M425" s="8">
        <f t="shared" si="120"/>
        <v>-0.8959477786147656</v>
      </c>
      <c r="N425" s="8">
        <f t="shared" si="121"/>
        <v>-0.89586583707580791</v>
      </c>
      <c r="O425" s="8">
        <f t="shared" si="122"/>
        <v>-0.75714037191443362</v>
      </c>
      <c r="P425" s="8">
        <f t="shared" si="123"/>
        <v>-0.98877867040350809</v>
      </c>
      <c r="Q425" s="8">
        <f t="shared" si="124"/>
        <v>-0.2226917196010306</v>
      </c>
      <c r="R425" s="8">
        <f t="shared" si="125"/>
        <v>-0.96338565204380511</v>
      </c>
      <c r="T425" s="8">
        <f t="shared" si="126"/>
        <v>-0.7455558803131459</v>
      </c>
      <c r="U425" s="8">
        <f t="shared" si="127"/>
        <v>-0.75271214555551791</v>
      </c>
      <c r="V425" s="8">
        <f t="shared" si="128"/>
        <v>-0.50199471690170272</v>
      </c>
      <c r="W425" s="8">
        <f t="shared" si="129"/>
        <v>-0.91906538457139464</v>
      </c>
      <c r="X425" s="8">
        <f t="shared" si="130"/>
        <v>0.3561026967717234</v>
      </c>
      <c r="Y425" s="8">
        <f t="shared" si="131"/>
        <v>-0.81400021658595212</v>
      </c>
      <c r="AA425" s="8">
        <f t="shared" si="132"/>
        <v>-0.86877296202843302</v>
      </c>
      <c r="AB425" s="8">
        <f t="shared" si="133"/>
        <v>-0.8758287175173961</v>
      </c>
      <c r="AC425" s="8">
        <f t="shared" si="134"/>
        <v>-0.72801326511181208</v>
      </c>
      <c r="AD425" s="8">
        <f t="shared" si="135"/>
        <v>-0.94336015211304336</v>
      </c>
      <c r="AE425" s="8">
        <f t="shared" si="136"/>
        <v>-2.5593565318532342E-2</v>
      </c>
      <c r="AF425" s="8">
        <f t="shared" si="137"/>
        <v>-0.91084470015730568</v>
      </c>
      <c r="AG425" s="8"/>
      <c r="AH425">
        <v>-9.5107099706647098</v>
      </c>
      <c r="AJ425">
        <v>0.97559337774633759</v>
      </c>
      <c r="AK425">
        <v>1</v>
      </c>
      <c r="AL425">
        <v>0.97559337774633759</v>
      </c>
      <c r="AM425">
        <v>1</v>
      </c>
      <c r="AN425">
        <v>0.97559337774633759</v>
      </c>
      <c r="AO425">
        <v>1</v>
      </c>
      <c r="AP425">
        <v>0.97559337774633759</v>
      </c>
      <c r="AQ425">
        <v>1</v>
      </c>
      <c r="AS425">
        <v>0.97559337774633759</v>
      </c>
      <c r="AT425">
        <v>0.5</v>
      </c>
      <c r="AU425">
        <v>0.97559337774633759</v>
      </c>
      <c r="AV425">
        <v>0.5</v>
      </c>
      <c r="AW425">
        <v>0.97559337774633759</v>
      </c>
      <c r="AX425">
        <v>0.5</v>
      </c>
      <c r="AY425">
        <v>0.97559337774633759</v>
      </c>
      <c r="AZ425">
        <v>0.5</v>
      </c>
      <c r="BB425">
        <f t="shared" si="143"/>
        <v>0.5</v>
      </c>
    </row>
    <row r="426" spans="1:54" x14ac:dyDescent="0.3">
      <c r="A426">
        <v>3</v>
      </c>
      <c r="B426" t="s">
        <v>171</v>
      </c>
      <c r="C426" t="s">
        <v>168</v>
      </c>
      <c r="D426" t="s">
        <v>163</v>
      </c>
      <c r="F426" s="2">
        <v>0</v>
      </c>
      <c r="G426" s="2">
        <f t="shared" si="138"/>
        <v>0</v>
      </c>
      <c r="H426" s="4">
        <f t="shared" si="139"/>
        <v>0</v>
      </c>
      <c r="I426" s="14">
        <f t="shared" si="140"/>
        <v>1</v>
      </c>
      <c r="J426">
        <f t="shared" si="119"/>
        <v>0</v>
      </c>
      <c r="K426">
        <f t="shared" si="141"/>
        <v>2</v>
      </c>
      <c r="L426">
        <f t="shared" si="142"/>
        <v>0</v>
      </c>
      <c r="M426" s="8">
        <f t="shared" si="120"/>
        <v>5.3179884568511584</v>
      </c>
      <c r="N426" s="8">
        <f t="shared" si="121"/>
        <v>5.3203858646914215</v>
      </c>
      <c r="O426" s="8">
        <f t="shared" si="122"/>
        <v>14.141173423520272</v>
      </c>
      <c r="P426" s="8">
        <f t="shared" si="123"/>
        <v>736076.41666666674</v>
      </c>
      <c r="Q426" s="8">
        <f t="shared" si="124"/>
        <v>-0.19861433960463706</v>
      </c>
      <c r="R426" s="8">
        <f t="shared" si="125"/>
        <v>17397.02369337979</v>
      </c>
      <c r="T426" s="8">
        <f t="shared" si="126"/>
        <v>4.5339919702618969</v>
      </c>
      <c r="U426" s="8">
        <f t="shared" si="127"/>
        <v>4.4288745645537082</v>
      </c>
      <c r="V426" s="8">
        <f t="shared" si="128"/>
        <v>7.8420423512295407</v>
      </c>
      <c r="W426" s="8">
        <f t="shared" si="129"/>
        <v>15.606128908762768</v>
      </c>
      <c r="X426" s="8">
        <f t="shared" si="130"/>
        <v>0.42139737294491014</v>
      </c>
      <c r="Y426" s="8">
        <f t="shared" si="131"/>
        <v>690.99229485050103</v>
      </c>
      <c r="AA426" s="8">
        <f t="shared" si="132"/>
        <v>0.93203186633440094</v>
      </c>
      <c r="AB426" s="8">
        <f t="shared" si="133"/>
        <v>0.85914501377370156</v>
      </c>
      <c r="AC426" s="8">
        <f t="shared" si="134"/>
        <v>1.7740707791426547</v>
      </c>
      <c r="AD426" s="8">
        <f t="shared" si="135"/>
        <v>4.9939361263957034</v>
      </c>
      <c r="AE426" s="8">
        <f t="shared" si="136"/>
        <v>3.2261043434939712E-2</v>
      </c>
      <c r="AF426" s="8">
        <f t="shared" si="137"/>
        <v>354.09938825085851</v>
      </c>
      <c r="AG426" s="8"/>
      <c r="AH426">
        <v>9.5107099706647098</v>
      </c>
      <c r="AJ426">
        <v>-0.97559337774633759</v>
      </c>
      <c r="AK426">
        <v>-1</v>
      </c>
      <c r="AL426">
        <v>-0.97559337774633759</v>
      </c>
      <c r="AM426">
        <v>-1</v>
      </c>
      <c r="AN426">
        <v>-0.97559337774633759</v>
      </c>
      <c r="AO426">
        <v>-1</v>
      </c>
      <c r="AP426">
        <v>-0.97559337774633759</v>
      </c>
      <c r="AQ426">
        <v>-1</v>
      </c>
      <c r="AS426">
        <v>-0.97559337774633759</v>
      </c>
      <c r="AT426">
        <v>-0.5</v>
      </c>
      <c r="AU426">
        <v>-0.97559337774633759</v>
      </c>
      <c r="AV426">
        <v>-0.5</v>
      </c>
      <c r="AW426">
        <v>-0.97559337774633759</v>
      </c>
      <c r="AX426">
        <v>-0.5</v>
      </c>
      <c r="AY426">
        <v>-0.97559337774633759</v>
      </c>
      <c r="AZ426">
        <v>-0.5</v>
      </c>
      <c r="BB426">
        <f t="shared" si="143"/>
        <v>-0.5</v>
      </c>
    </row>
    <row r="427" spans="1:54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1:54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1:54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1:54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1:54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1:54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8" spans="6:43" x14ac:dyDescent="0.3">
      <c r="G628" s="15"/>
      <c r="H628" s="15"/>
      <c r="I628" s="15"/>
      <c r="J628" s="15"/>
      <c r="K628" s="35" t="s">
        <v>61</v>
      </c>
      <c r="L628" s="15">
        <f>S628</f>
        <v>1</v>
      </c>
      <c r="M628" s="3" t="s">
        <v>3</v>
      </c>
      <c r="N628" s="3" t="s">
        <v>4</v>
      </c>
      <c r="O628" s="3" t="s">
        <v>6</v>
      </c>
      <c r="P628" s="3" t="s">
        <v>8</v>
      </c>
      <c r="Q628" s="3" t="s">
        <v>10</v>
      </c>
      <c r="R628" s="3" t="s">
        <v>12</v>
      </c>
      <c r="S628" s="7">
        <f>X292</f>
        <v>1</v>
      </c>
      <c r="T628" s="3" t="s">
        <v>3</v>
      </c>
      <c r="U628" s="3" t="s">
        <v>4</v>
      </c>
      <c r="V628" s="3" t="s">
        <v>6</v>
      </c>
      <c r="W628" s="3" t="s">
        <v>8</v>
      </c>
      <c r="X628" s="3" t="s">
        <v>10</v>
      </c>
      <c r="Y628" s="16" t="s">
        <v>12</v>
      </c>
      <c r="Z628" s="15">
        <f t="shared" ref="Z628:Z635" si="144">S628</f>
        <v>1</v>
      </c>
      <c r="AA628" s="3" t="s">
        <v>3</v>
      </c>
      <c r="AB628" s="3" t="s">
        <v>4</v>
      </c>
      <c r="AC628" s="3" t="s">
        <v>6</v>
      </c>
      <c r="AD628" s="3" t="s">
        <v>8</v>
      </c>
      <c r="AE628" s="3" t="s">
        <v>10</v>
      </c>
      <c r="AF628" s="16" t="s">
        <v>12</v>
      </c>
      <c r="AK628" s="15"/>
      <c r="AL628" s="15"/>
      <c r="AM628" s="15"/>
      <c r="AN628" s="15"/>
      <c r="AO628" s="15"/>
    </row>
    <row r="629" spans="6:43" x14ac:dyDescent="0.3">
      <c r="G629" s="8"/>
      <c r="H629" s="8"/>
      <c r="I629" s="8"/>
      <c r="J629" s="8"/>
      <c r="K629" s="8"/>
      <c r="L629" s="8" t="str">
        <f>S629</f>
        <v>ALL</v>
      </c>
      <c r="M629" s="8">
        <f>-1 *AVERAGE(M339:M626)</f>
        <v>-4.5531122476033632</v>
      </c>
      <c r="N629" s="8">
        <f t="shared" ref="N629:R629" si="145">-1 *AVERAGE(N339:N626)</f>
        <v>-4.5545562338079586</v>
      </c>
      <c r="O629" s="8">
        <f t="shared" si="145"/>
        <v>-9.0818490471012421</v>
      </c>
      <c r="P629" s="8">
        <f t="shared" si="145"/>
        <v>-599047.68881171779</v>
      </c>
      <c r="Q629" s="8">
        <f t="shared" si="145"/>
        <v>0.17575028774572157</v>
      </c>
      <c r="R629" s="8">
        <f t="shared" si="145"/>
        <v>-10002.387239617783</v>
      </c>
      <c r="S629" s="8" t="s">
        <v>16</v>
      </c>
      <c r="T629" s="8">
        <f>-1 *AVERAGE(T339:T626)</f>
        <v>-2.5981540859701515</v>
      </c>
      <c r="U629" s="8">
        <f t="shared" ref="U629:Y629" si="146">-1 *AVERAGE(U339:U626)</f>
        <v>-2.4909191884116293</v>
      </c>
      <c r="V629" s="8">
        <f t="shared" si="146"/>
        <v>-4.7432437139002364</v>
      </c>
      <c r="W629" s="8">
        <f t="shared" si="146"/>
        <v>-10.249768239395031</v>
      </c>
      <c r="X629" s="8">
        <f t="shared" si="146"/>
        <v>-0.33157186926853988</v>
      </c>
      <c r="Y629" s="8">
        <f t="shared" si="146"/>
        <v>-604.96992405415472</v>
      </c>
      <c r="Z629" s="8" t="str">
        <f t="shared" si="144"/>
        <v>ALL</v>
      </c>
      <c r="AA629" s="8">
        <f>-1 *AVERAGE(AA339:AA626)</f>
        <v>-7.7877548524865045E-2</v>
      </c>
      <c r="AB629" s="8">
        <f t="shared" ref="AB629:AF629" si="147">-1 *AVERAGE(AB339:AB626)</f>
        <v>-2.5854533910414992E-2</v>
      </c>
      <c r="AC629" s="8">
        <f t="shared" si="147"/>
        <v>-0.69788033838899544</v>
      </c>
      <c r="AD629" s="8">
        <f t="shared" si="147"/>
        <v>-2.338952698106465</v>
      </c>
      <c r="AE629" s="8">
        <f t="shared" si="147"/>
        <v>0.19204918899220419</v>
      </c>
      <c r="AF629" s="8">
        <f t="shared" si="147"/>
        <v>-400.78662910282605</v>
      </c>
      <c r="AK629" s="8"/>
      <c r="AL629" s="8"/>
      <c r="AM629" s="8"/>
      <c r="AN629" s="8"/>
      <c r="AO629" s="8"/>
    </row>
    <row r="630" spans="6:43" x14ac:dyDescent="0.3">
      <c r="G630" s="8"/>
      <c r="H630" s="8"/>
      <c r="I630" s="8"/>
      <c r="J630" s="8"/>
      <c r="K630" s="8"/>
      <c r="L630" s="8" t="str">
        <f>S630</f>
        <v>Gain &gt; 1</v>
      </c>
      <c r="M630" s="8">
        <f t="shared" ref="M630:R630" si="148">-1* AVERAGEIF($BB339:$BB626,"&gt;"&amp;$S628,M339:M626)</f>
        <v>0.86385112435718503</v>
      </c>
      <c r="N630" s="8">
        <f t="shared" si="148"/>
        <v>0.86401636023753925</v>
      </c>
      <c r="O630" s="8">
        <f t="shared" si="148"/>
        <v>0.91750696630575457</v>
      </c>
      <c r="P630" s="8">
        <f t="shared" si="148"/>
        <v>0.98471443481002052</v>
      </c>
      <c r="Q630" s="8">
        <f t="shared" si="148"/>
        <v>0.24519896213446163</v>
      </c>
      <c r="R630" s="8">
        <f t="shared" si="148"/>
        <v>0.9118796381337978</v>
      </c>
      <c r="S630" s="8" t="str">
        <f>"Gain &gt; "&amp;S628</f>
        <v>Gain &gt; 1</v>
      </c>
      <c r="T630" s="8">
        <f t="shared" ref="T630:Y630" si="149">-1* AVERAGEIF($BB339:$BB626,"&gt;"&amp;$S628,T339:T626)</f>
        <v>0.81825112854738524</v>
      </c>
      <c r="U630" s="8">
        <f t="shared" si="149"/>
        <v>0.82387220986869936</v>
      </c>
      <c r="V630" s="8">
        <f t="shared" si="149"/>
        <v>0.83171942458913439</v>
      </c>
      <c r="W630" s="8">
        <f t="shared" si="149"/>
        <v>0.95561730756477337</v>
      </c>
      <c r="X630" s="8">
        <f t="shared" si="149"/>
        <v>-7.4169113804871914E-2</v>
      </c>
      <c r="Y630" s="8">
        <f t="shared" si="149"/>
        <v>0.66943075649577799</v>
      </c>
      <c r="Z630" s="8" t="str">
        <f t="shared" si="144"/>
        <v>Gain &gt; 1</v>
      </c>
      <c r="AA630" s="8">
        <f t="shared" ref="AA630:AF630" si="150">-1* AVERAGEIF($BB339:$BB626,"&gt;"&amp;$S628,AA339:AA626)</f>
        <v>0.92636054385711319</v>
      </c>
      <c r="AB630" s="8">
        <f t="shared" si="150"/>
        <v>0.92903556495071071</v>
      </c>
      <c r="AC630" s="8">
        <f t="shared" si="150"/>
        <v>0.91636938879472041</v>
      </c>
      <c r="AD630" s="8">
        <f t="shared" si="150"/>
        <v>0.97874647939971804</v>
      </c>
      <c r="AE630" s="8">
        <f t="shared" si="150"/>
        <v>0.40824096588711001</v>
      </c>
      <c r="AF630" s="8">
        <f t="shared" si="150"/>
        <v>0.869063775703524</v>
      </c>
      <c r="AK630" s="8"/>
      <c r="AL630" s="8"/>
      <c r="AM630" s="8"/>
      <c r="AN630" s="8"/>
      <c r="AO630" s="8"/>
    </row>
    <row r="631" spans="6:43" x14ac:dyDescent="0.3">
      <c r="L631" s="8" t="str">
        <f>S631</f>
        <v xml:space="preserve">Gain &gt; 0 </v>
      </c>
      <c r="M631" s="8">
        <f>-1* AVERAGEIF($J339:$J626,"=1",M339:M626)</f>
        <v>0.88188762192849779</v>
      </c>
      <c r="N631" s="8">
        <f t="shared" ref="N631:R631" si="151">-1* AVERAGEIF($J339:$J626,"=1",N339:N626)</f>
        <v>0.8819782885767613</v>
      </c>
      <c r="O631" s="8">
        <f t="shared" si="151"/>
        <v>0.8952270235325297</v>
      </c>
      <c r="P631" s="8">
        <f t="shared" si="151"/>
        <v>0.98878021223085477</v>
      </c>
      <c r="Q631" s="8">
        <f t="shared" si="151"/>
        <v>0.20907449131890091</v>
      </c>
      <c r="R631" s="8">
        <f t="shared" si="151"/>
        <v>0.90670072470861829</v>
      </c>
      <c r="S631" s="8" t="s">
        <v>36</v>
      </c>
      <c r="T631" s="8">
        <f>-1* AVERAGEIF($J339:$J626,"=1",T339:T626)</f>
        <v>0.80837963581594452</v>
      </c>
      <c r="U631" s="8">
        <f t="shared" ref="U631:Y631" si="152">-1* AVERAGEIF($J339:$J626,"=1",U339:U626)</f>
        <v>0.8122966604324523</v>
      </c>
      <c r="V631" s="8">
        <f t="shared" si="152"/>
        <v>0.77837357362782078</v>
      </c>
      <c r="W631" s="8">
        <f t="shared" si="152"/>
        <v>0.95218851873651622</v>
      </c>
      <c r="X631" s="8">
        <f t="shared" si="152"/>
        <v>-0.25414411213372179</v>
      </c>
      <c r="Y631" s="8">
        <f t="shared" si="152"/>
        <v>0.65082040655219597</v>
      </c>
      <c r="Z631" s="8" t="str">
        <f t="shared" si="144"/>
        <v xml:space="preserve">Gain &gt; 0 </v>
      </c>
      <c r="AA631" s="8">
        <f>-1* AVERAGEIF($J339:$J626,"=1",AA339:AA626)</f>
        <v>0.91573235068508985</v>
      </c>
      <c r="AB631" s="8">
        <f t="shared" ref="AB631:AF631" si="153">-1* AVERAGEIF($J339:$J626,"=1",AB339:AB626)</f>
        <v>0.91891576969765398</v>
      </c>
      <c r="AC631" s="8">
        <f t="shared" si="153"/>
        <v>0.88617596589215952</v>
      </c>
      <c r="AD631" s="8">
        <f t="shared" si="153"/>
        <v>0.97305709328809509</v>
      </c>
      <c r="AE631" s="8">
        <f t="shared" si="153"/>
        <v>0.24010987114548049</v>
      </c>
      <c r="AF631" s="8">
        <f t="shared" si="153"/>
        <v>0.86682608751243551</v>
      </c>
      <c r="AK631" s="8"/>
      <c r="AL631" s="8"/>
      <c r="AM631" s="8"/>
      <c r="AN631" s="8"/>
      <c r="AO631" s="8"/>
      <c r="AQ631" s="10"/>
    </row>
    <row r="632" spans="6:43" x14ac:dyDescent="0.3">
      <c r="L632" s="8" t="str">
        <f t="shared" ref="L632:L633" si="154">S632</f>
        <v>Gain &lt;= 0</v>
      </c>
      <c r="M632" s="8">
        <f>-1* AVERAGEIF($J339:$J626,"=0",M339:M626)</f>
        <v>-7.9751492024937969</v>
      </c>
      <c r="N632" s="8">
        <f t="shared" ref="N632:R632" si="155">-1* AVERAGEIF($J339:$J626,"=0",N339:N626)</f>
        <v>-7.9775594516057469</v>
      </c>
      <c r="O632" s="8">
        <f t="shared" si="155"/>
        <v>-15.363711758241026</v>
      </c>
      <c r="P632" s="8">
        <f t="shared" si="155"/>
        <v>-976226.48581404437</v>
      </c>
      <c r="Q632" s="8">
        <f t="shared" si="155"/>
        <v>0.1547683817922382</v>
      </c>
      <c r="R632" s="8">
        <f t="shared" si="155"/>
        <v>-16300.757498351943</v>
      </c>
      <c r="S632" s="8" t="s">
        <v>37</v>
      </c>
      <c r="T632" s="8">
        <f>-1* AVERAGEIF($J339:$J626,"=0",T339:T626)</f>
        <v>-4.7430086515391743</v>
      </c>
      <c r="U632" s="8">
        <f t="shared" ref="U632:Y632" si="156">-1* AVERAGEIF($J339:$J626,"=0",U339:U626)</f>
        <v>-4.5707217599060517</v>
      </c>
      <c r="V632" s="8">
        <f t="shared" si="156"/>
        <v>-8.2198175616030902</v>
      </c>
      <c r="W632" s="8">
        <f t="shared" si="156"/>
        <v>-17.302852124144518</v>
      </c>
      <c r="X632" s="8">
        <f t="shared" si="156"/>
        <v>-0.3803226793163883</v>
      </c>
      <c r="Y632" s="8">
        <f t="shared" si="156"/>
        <v>-986.28668908497036</v>
      </c>
      <c r="Z632" s="8" t="str">
        <f t="shared" si="144"/>
        <v>Gain &lt;= 0</v>
      </c>
      <c r="AA632" s="8">
        <f>-1* AVERAGEIF($J339:$J626,"=0",AA339:AA626)</f>
        <v>-0.70348378136076262</v>
      </c>
      <c r="AB632" s="8">
        <f t="shared" ref="AB632:AF632" si="157">-1* AVERAGEIF($J339:$J626,"=0",AB339:AB626)</f>
        <v>-0.6207099102562359</v>
      </c>
      <c r="AC632" s="8">
        <f t="shared" si="157"/>
        <v>-1.6952491225660193</v>
      </c>
      <c r="AD632" s="8">
        <f t="shared" si="157"/>
        <v>-4.4242921963919288</v>
      </c>
      <c r="AE632" s="8">
        <f t="shared" si="157"/>
        <v>0.16178875948828944</v>
      </c>
      <c r="AF632" s="8">
        <f t="shared" si="157"/>
        <v>-653.67954533377986</v>
      </c>
      <c r="AK632" s="8"/>
      <c r="AL632" s="8"/>
      <c r="AM632" s="8"/>
      <c r="AN632" s="8"/>
      <c r="AO632" s="8"/>
      <c r="AQ632" s="10"/>
    </row>
    <row r="633" spans="6:43" x14ac:dyDescent="0.3">
      <c r="G633" s="15"/>
      <c r="H633" s="15"/>
      <c r="I633" s="15"/>
      <c r="J633" s="15"/>
      <c r="K633" s="15"/>
      <c r="L633" s="8" t="str">
        <f t="shared" si="154"/>
        <v>Target; Gain &gt; 1</v>
      </c>
      <c r="M633" s="8">
        <f t="shared" ref="M633:R633" si="158">-1* AVERAGEIFS(M339:M626,$H339:$H626,"=1",$BB$339:$BB$626,"&gt;="&amp;$L$628)</f>
        <v>0.88079643867566171</v>
      </c>
      <c r="N633" s="8">
        <f t="shared" si="158"/>
        <v>0.88089642699714088</v>
      </c>
      <c r="O633" s="8">
        <f t="shared" si="158"/>
        <v>0.90436456621937578</v>
      </c>
      <c r="P633" s="8">
        <f t="shared" si="158"/>
        <v>0.98865682707319857</v>
      </c>
      <c r="Q633" s="8">
        <f t="shared" si="158"/>
        <v>0.2079512132342142</v>
      </c>
      <c r="R633" s="8">
        <f t="shared" si="158"/>
        <v>0.89518963205869861</v>
      </c>
      <c r="S633" s="8" t="str">
        <f>"Target; Gain &gt; "&amp;S628</f>
        <v>Target; Gain &gt; 1</v>
      </c>
      <c r="T633" s="8">
        <f t="shared" ref="T633:Y633" si="159">-1* AVERAGEIFS(T339:T626,$H339:$H626,"=1",$BB$339:$BB$626,"&gt;="&amp;$L$628)</f>
        <v>0.81208027210718092</v>
      </c>
      <c r="U633" s="8">
        <f t="shared" si="159"/>
        <v>0.81673178615968101</v>
      </c>
      <c r="V633" s="8">
        <f t="shared" si="159"/>
        <v>0.7921922790508521</v>
      </c>
      <c r="W633" s="8">
        <f t="shared" si="159"/>
        <v>0.95588328646576182</v>
      </c>
      <c r="X633" s="8">
        <f t="shared" si="159"/>
        <v>-0.24514948293211858</v>
      </c>
      <c r="Y633" s="8">
        <f t="shared" si="159"/>
        <v>0.62000863322022182</v>
      </c>
      <c r="Z633" s="8" t="str">
        <f t="shared" si="144"/>
        <v>Target; Gain &gt; 1</v>
      </c>
      <c r="AA633" s="8">
        <f t="shared" ref="AA633:AF633" si="160">-1* AVERAGEIFS(AA339:AA626,$H339:$H626,"=1",$BB$339:$BB$626,"&gt;="&amp;$L$628)</f>
        <v>0.9198107674636915</v>
      </c>
      <c r="AB633" s="8">
        <f t="shared" si="160"/>
        <v>0.92278002645673241</v>
      </c>
      <c r="AC633" s="8">
        <f t="shared" si="160"/>
        <v>0.89500261530149205</v>
      </c>
      <c r="AD633" s="8">
        <f t="shared" si="160"/>
        <v>0.97632144379772534</v>
      </c>
      <c r="AE633" s="8">
        <f t="shared" si="160"/>
        <v>0.25886779507003754</v>
      </c>
      <c r="AF633" s="8">
        <f t="shared" si="160"/>
        <v>0.85798351619815616</v>
      </c>
      <c r="AK633" s="8"/>
    </row>
    <row r="634" spans="6:43" x14ac:dyDescent="0.3">
      <c r="G634" s="15"/>
      <c r="H634" s="15"/>
      <c r="I634" s="15"/>
      <c r="J634" s="15"/>
      <c r="K634" s="15"/>
      <c r="L634" s="8" t="str">
        <f t="shared" ref="L634" si="161">S634</f>
        <v>Target (or sym)</v>
      </c>
      <c r="M634" s="8">
        <f>-1* AVERAGEIFS(M339:M626,$H339:$H626,"=1")</f>
        <v>-3.3649982541514238</v>
      </c>
      <c r="N634" s="8">
        <f t="shared" ref="N634:R634" si="162">-1* AVERAGEIFS(N339:N626,$H339:$H626,"=1")</f>
        <v>-3.366255130162239</v>
      </c>
      <c r="O634" s="8">
        <f t="shared" si="162"/>
        <v>-6.9544548095954219</v>
      </c>
      <c r="P634" s="8">
        <f t="shared" si="162"/>
        <v>-514232.70902475971</v>
      </c>
      <c r="Q634" s="8">
        <f t="shared" si="162"/>
        <v>0.18907281492533792</v>
      </c>
      <c r="R634" s="8">
        <f t="shared" si="162"/>
        <v>-7576.5651395350205</v>
      </c>
      <c r="S634" s="8" t="s">
        <v>39</v>
      </c>
      <c r="T634" s="8">
        <f>-1* AVERAGEIFS(T339:T626,$H339:$H626,"=1")</f>
        <v>-2.1507858788619965</v>
      </c>
      <c r="U634" s="8">
        <f t="shared" ref="U634:Y634" si="163">-1* AVERAGEIFS(U339:U626,$H339:$H626,"=1")</f>
        <v>-2.0940138348730204</v>
      </c>
      <c r="V634" s="8">
        <f t="shared" si="163"/>
        <v>-3.3529058270755647</v>
      </c>
      <c r="W634" s="8">
        <f t="shared" si="163"/>
        <v>-8.2917531792189472</v>
      </c>
      <c r="X634" s="8">
        <f t="shared" si="163"/>
        <v>-0.34113119319728469</v>
      </c>
      <c r="Y634" s="8">
        <f t="shared" si="163"/>
        <v>-479.49183433886265</v>
      </c>
      <c r="Z634" s="8" t="str">
        <f t="shared" si="144"/>
        <v>Target (or sym)</v>
      </c>
      <c r="AA634" s="8">
        <f>-1* AVERAGEIFS(AA339:AA626,$H339:$H626,"=1")</f>
        <v>6.9010388189903616E-3</v>
      </c>
      <c r="AB634" s="8">
        <f t="shared" ref="AB634:AF634" si="164">-1* AVERAGEIFS(AB339:AB626,$H339:$H626,"=1")</f>
        <v>5.8061312684869408E-2</v>
      </c>
      <c r="AC634" s="8">
        <f t="shared" si="164"/>
        <v>-0.39915066762650381</v>
      </c>
      <c r="AD634" s="8">
        <f t="shared" si="164"/>
        <v>-1.9734843023121289</v>
      </c>
      <c r="AE634" s="8">
        <f t="shared" si="164"/>
        <v>0.13633236888341763</v>
      </c>
      <c r="AF634" s="8">
        <f t="shared" si="164"/>
        <v>-303.14710942151675</v>
      </c>
      <c r="AK634" s="8"/>
    </row>
    <row r="635" spans="6:43" x14ac:dyDescent="0.3">
      <c r="G635" s="15"/>
      <c r="H635" s="15"/>
      <c r="I635" s="15"/>
      <c r="J635" s="15"/>
      <c r="K635" s="15"/>
      <c r="L635" s="8" t="str">
        <f t="shared" ref="L635" si="165">S635</f>
        <v>Target (or sym); Gain &gt; 0</v>
      </c>
      <c r="M635" s="8">
        <f>-1* AVERAGEIFS(M339:M626,$H339:$H626,"=1",$J339:$J626,"=1")</f>
        <v>0.88561139734602745</v>
      </c>
      <c r="N635" s="8">
        <f t="shared" ref="N635:R635" si="166">-1* AVERAGEIFS(N339:N626,$H339:$H626,"=1",$J339:$J626,"=1")</f>
        <v>0.88568600407463349</v>
      </c>
      <c r="O635" s="8">
        <f t="shared" si="166"/>
        <v>0.8856939639008713</v>
      </c>
      <c r="P635" s="8">
        <f t="shared" si="166"/>
        <v>0.98930631972021299</v>
      </c>
      <c r="Q635" s="8">
        <f t="shared" si="166"/>
        <v>0.21081774595708191</v>
      </c>
      <c r="R635" s="8">
        <f t="shared" si="166"/>
        <v>0.91042212585374749</v>
      </c>
      <c r="S635" s="8" t="s">
        <v>53</v>
      </c>
      <c r="T635" s="8">
        <f>-1* AVERAGEIFS(T339:T626,$H339:$H626,"=1",$J339:$J626,"=1")</f>
        <v>0.80210590466820064</v>
      </c>
      <c r="U635" s="8">
        <f t="shared" ref="U635:Y635" si="167">-1* AVERAGEIFS(U339:U626,$H339:$H626,"=1",$J339:$J626,"=1")</f>
        <v>0.80695188548020957</v>
      </c>
      <c r="V635" s="8">
        <f t="shared" si="167"/>
        <v>0.74290184889127264</v>
      </c>
      <c r="W635" s="8">
        <f t="shared" si="167"/>
        <v>0.94982842391526301</v>
      </c>
      <c r="X635" s="8">
        <f t="shared" si="167"/>
        <v>-0.26853921139825054</v>
      </c>
      <c r="Y635" s="8">
        <f t="shared" si="167"/>
        <v>0.65970916939676383</v>
      </c>
      <c r="Z635" s="8" t="str">
        <f t="shared" si="144"/>
        <v>Target (or sym); Gain &gt; 0</v>
      </c>
      <c r="AA635" s="8">
        <f>-1* AVERAGEIFS(AA339:AA626,$H339:$H626,"=1",$J339:$J626,"=1")</f>
        <v>0.91152173670612391</v>
      </c>
      <c r="AB635" s="8">
        <f t="shared" ref="AB635:AF635" si="168">-1* AVERAGEIFS(AB339:AB626,$H339:$H626,"=1",$J339:$J626,"=1")</f>
        <v>0.91493404468206418</v>
      </c>
      <c r="AC635" s="8">
        <f t="shared" si="168"/>
        <v>0.86684166967123988</v>
      </c>
      <c r="AD635" s="8">
        <f t="shared" si="168"/>
        <v>0.97067082369683244</v>
      </c>
      <c r="AE635" s="8">
        <f t="shared" si="168"/>
        <v>0.21163842488500287</v>
      </c>
      <c r="AF635" s="8">
        <f t="shared" si="168"/>
        <v>0.86957926239551431</v>
      </c>
      <c r="AK635" s="8"/>
    </row>
    <row r="636" spans="6:43" x14ac:dyDescent="0.3">
      <c r="G636" s="15"/>
      <c r="H636" s="15"/>
      <c r="I636" s="15"/>
      <c r="J636" s="15"/>
      <c r="K636" s="15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K636" s="8"/>
    </row>
    <row r="637" spans="6:43" x14ac:dyDescent="0.3">
      <c r="G637" s="15"/>
      <c r="H637" s="15"/>
      <c r="I637" s="15"/>
      <c r="J637" s="15"/>
      <c r="K637" s="35" t="s">
        <v>62</v>
      </c>
      <c r="L637" s="15">
        <f>S637</f>
        <v>1</v>
      </c>
      <c r="M637" s="3" t="s">
        <v>3</v>
      </c>
      <c r="N637" s="3" t="s">
        <v>4</v>
      </c>
      <c r="O637" s="3" t="s">
        <v>6</v>
      </c>
      <c r="P637" s="3" t="s">
        <v>8</v>
      </c>
      <c r="Q637" s="3" t="s">
        <v>10</v>
      </c>
      <c r="R637" s="3" t="s">
        <v>12</v>
      </c>
      <c r="S637" s="7">
        <f>X292</f>
        <v>1</v>
      </c>
      <c r="T637" s="3" t="s">
        <v>3</v>
      </c>
      <c r="U637" s="3" t="s">
        <v>4</v>
      </c>
      <c r="V637" s="3" t="s">
        <v>6</v>
      </c>
      <c r="W637" s="3" t="s">
        <v>8</v>
      </c>
      <c r="X637" s="3" t="s">
        <v>10</v>
      </c>
      <c r="Y637" s="16" t="s">
        <v>12</v>
      </c>
      <c r="Z637" s="15">
        <f t="shared" ref="Z637:Z644" si="169">S637</f>
        <v>1</v>
      </c>
      <c r="AA637" s="3" t="s">
        <v>3</v>
      </c>
      <c r="AB637" s="3" t="s">
        <v>4</v>
      </c>
      <c r="AC637" s="3" t="s">
        <v>6</v>
      </c>
      <c r="AD637" s="3" t="s">
        <v>8</v>
      </c>
      <c r="AE637" s="3" t="s">
        <v>10</v>
      </c>
      <c r="AF637" s="16" t="s">
        <v>12</v>
      </c>
      <c r="AK637" s="15"/>
      <c r="AL637" s="15"/>
      <c r="AM637" s="15"/>
      <c r="AN637" s="15"/>
      <c r="AO637" s="15"/>
    </row>
    <row r="638" spans="6:43" x14ac:dyDescent="0.3">
      <c r="G638" s="8"/>
      <c r="H638" s="8"/>
      <c r="I638" s="8"/>
      <c r="J638" s="8"/>
      <c r="K638" s="8"/>
      <c r="L638" s="8" t="str">
        <f>S638</f>
        <v>ALL</v>
      </c>
      <c r="M638" s="8">
        <f>-1 *MEDIAN(M339:M626)</f>
        <v>0.82093265713944952</v>
      </c>
      <c r="N638" s="8">
        <f t="shared" ref="N638:R638" si="170">-1 *MEDIAN(N339:N626)</f>
        <v>0.82112715786038715</v>
      </c>
      <c r="O638" s="8">
        <f t="shared" si="170"/>
        <v>0.85206897290429262</v>
      </c>
      <c r="P638" s="8">
        <f t="shared" si="170"/>
        <v>0.97771741465226736</v>
      </c>
      <c r="Q638" s="8">
        <f t="shared" si="170"/>
        <v>0.20972887665278783</v>
      </c>
      <c r="R638" s="8">
        <f t="shared" si="170"/>
        <v>0.84246913915450716</v>
      </c>
      <c r="S638" s="8" t="s">
        <v>16</v>
      </c>
      <c r="T638" s="8">
        <f>-1 *MEDIAN(T339:T626)</f>
        <v>0.77156715817879495</v>
      </c>
      <c r="U638" s="8">
        <f t="shared" ref="U638:Y638" si="171">-1 *MEDIAN(U339:U626)</f>
        <v>0.77385063121996644</v>
      </c>
      <c r="V638" s="8">
        <f t="shared" si="171"/>
        <v>0.61048956386576281</v>
      </c>
      <c r="W638" s="8">
        <f t="shared" si="171"/>
        <v>0.93992699652545875</v>
      </c>
      <c r="X638" s="8">
        <f t="shared" si="171"/>
        <v>-0.36585213169076525</v>
      </c>
      <c r="Y638" s="8">
        <f t="shared" si="171"/>
        <v>0.47086239628299931</v>
      </c>
      <c r="Z638" s="8" t="str">
        <f t="shared" si="169"/>
        <v>ALL</v>
      </c>
      <c r="AA638" s="8">
        <f>-1 *MEDIAN(AA339:AA626)</f>
        <v>0.89213238705679765</v>
      </c>
      <c r="AB638" s="8">
        <f t="shared" ref="AB638:AF638" si="172">-1 *MEDIAN(AB339:AB626)</f>
        <v>0.89525032012872396</v>
      </c>
      <c r="AC638" s="8">
        <f t="shared" si="172"/>
        <v>0.79946998354965049</v>
      </c>
      <c r="AD638" s="8">
        <f t="shared" si="172"/>
        <v>0.96138065975596698</v>
      </c>
      <c r="AE638" s="8">
        <f t="shared" si="172"/>
        <v>6.8095980443291446E-2</v>
      </c>
      <c r="AF638" s="8">
        <f t="shared" si="172"/>
        <v>0.81539025364207407</v>
      </c>
      <c r="AK638" s="8"/>
      <c r="AL638" s="8"/>
      <c r="AM638" s="8"/>
      <c r="AN638" s="8"/>
      <c r="AO638" s="8"/>
    </row>
    <row r="639" spans="6:43" x14ac:dyDescent="0.3">
      <c r="G639" s="8"/>
      <c r="H639" s="8"/>
      <c r="I639" s="8"/>
      <c r="J639" s="8"/>
      <c r="K639" s="8"/>
      <c r="L639" s="8" t="str">
        <f>S639</f>
        <v>Gain &gt; 1</v>
      </c>
      <c r="M639" s="8" cm="1">
        <f t="array" ref="M639">-1* MEDIAN(_xlfn._xlws.FILTER(M339:M626, $BB339:$BB626 &gt; $S628))</f>
        <v>0.86660787443668785</v>
      </c>
      <c r="N639" s="8" cm="1">
        <f t="array" ref="N639">-1* MEDIAN(_xlfn._xlws.FILTER(N339:N626, $BB339:$BB626 &gt; $S628))</f>
        <v>0.86676668032878301</v>
      </c>
      <c r="O639" s="8" cm="1">
        <f t="array" ref="O639">-1* MEDIAN(_xlfn._xlws.FILTER(O339:O626, $BB339:$BB626 &gt; $S628))</f>
        <v>0.91845513489308728</v>
      </c>
      <c r="P639" s="8" cm="1">
        <f t="array" ref="P639">-1* MEDIAN(_xlfn._xlws.FILTER(P339:P626, $BB339:$BB626 &gt; $S628))</f>
        <v>0.9851122960708707</v>
      </c>
      <c r="Q639" s="8" cm="1">
        <f t="array" ref="Q639">-1* MEDIAN(_xlfn._xlws.FILTER(Q339:Q626, $BB339:$BB626 &gt; $S628))</f>
        <v>0.24490418638584016</v>
      </c>
      <c r="R639" s="8" cm="1">
        <f t="array" ref="R639">-1* MEDIAN(_xlfn._xlws.FILTER(R339:R626, $BB339:$BB626 &gt; $S628))</f>
        <v>0.91318321111289358</v>
      </c>
      <c r="S639" s="8" t="str">
        <f>"Gain &gt; "&amp;S637</f>
        <v>Gain &gt; 1</v>
      </c>
      <c r="T639" s="8" cm="1">
        <f t="array" ref="T639">-1* MEDIAN(_xlfn._xlws.FILTER(T339:T626, $BB339:$BB626 &gt; $S628))</f>
        <v>0.81705036151741339</v>
      </c>
      <c r="U639" s="8" cm="1">
        <f t="array" ref="U639">-1* MEDIAN(_xlfn._xlws.FILTER(U339:U626, $BB339:$BB626 &gt; $S628))</f>
        <v>0.82910573212838701</v>
      </c>
      <c r="V639" s="8" cm="1">
        <f t="array" ref="V639">-1* MEDIAN(_xlfn._xlws.FILTER(V339:V626, $BB339:$BB626 &gt; $S628))</f>
        <v>0.85700777868525968</v>
      </c>
      <c r="W639" s="8" cm="1">
        <f t="array" ref="W639">-1* MEDIAN(_xlfn._xlws.FILTER(W339:W626, $BB339:$BB626 &gt; $S628))</f>
        <v>0.95600054171286708</v>
      </c>
      <c r="X639" s="8" cm="1">
        <f t="array" ref="X639">-1* MEDIAN(_xlfn._xlws.FILTER(X339:X626, $BB339:$BB626 &gt; $S628))</f>
        <v>-3.9092886084779788E-2</v>
      </c>
      <c r="Y639" s="8" cm="1">
        <f t="array" ref="Y639">-1* MEDIAN(_xlfn._xlws.FILTER(Y339:Y626, $BB339:$BB626 &gt; $S628))</f>
        <v>0.67292503901069955</v>
      </c>
      <c r="Z639" s="8" t="str">
        <f t="shared" si="169"/>
        <v>Gain &gt; 1</v>
      </c>
      <c r="AA639" s="8" cm="1">
        <f t="array" ref="AA639">-1* MEDIAN(_xlfn._xlws.FILTER(AA339:AA626, $BB339:$BB626 &gt; $S628))</f>
        <v>0.92502093463857804</v>
      </c>
      <c r="AB639" s="8" cm="1">
        <f t="array" ref="AB639">-1* MEDIAN(_xlfn._xlws.FILTER(AB339:AB626, $BB339:$BB626 &gt; $S628))</f>
        <v>0.92994967540633744</v>
      </c>
      <c r="AC639" s="8" cm="1">
        <f t="array" ref="AC639">-1* MEDIAN(_xlfn._xlws.FILTER(AC339:AC626, $BB339:$BB626 &gt; $S628))</f>
        <v>0.9302324359365175</v>
      </c>
      <c r="AD639" s="8" cm="1">
        <f t="array" ref="AD639">-1* MEDIAN(_xlfn._xlws.FILTER(AD339:AD626, $BB339:$BB626 &gt; $S628))</f>
        <v>0.97956662678638107</v>
      </c>
      <c r="AE639" s="8" cm="1">
        <f t="array" ref="AE639">-1* MEDIAN(_xlfn._xlws.FILTER(AE339:AE626, $BB339:$BB626 &gt; $S628))</f>
        <v>0.44138607721562656</v>
      </c>
      <c r="AF639" s="8" cm="1">
        <f t="array" ref="AF639">-1* MEDIAN(_xlfn._xlws.FILTER(AF339:AF626, $BB339:$BB626 &gt; $S628))</f>
        <v>0.86934140442973373</v>
      </c>
      <c r="AK639" s="8"/>
      <c r="AL639" s="8"/>
      <c r="AM639" s="8"/>
      <c r="AN639" s="8"/>
      <c r="AO639" s="8"/>
    </row>
    <row r="640" spans="6:43" x14ac:dyDescent="0.3">
      <c r="L640" s="8" t="str">
        <f>S640</f>
        <v xml:space="preserve">Gain &gt; 0 </v>
      </c>
      <c r="M640" s="8" cm="1">
        <f t="array" ref="M640">-1* MEDIAN(_xlfn._xlws.FILTER(M339:M626, $J339:$J626 = 1))</f>
        <v>0.89842884831996539</v>
      </c>
      <c r="N640" s="8" cm="1">
        <f t="array" ref="N640">-1* MEDIAN(_xlfn._xlws.FILTER(N339:N626, $J339:$J626 = 1))</f>
        <v>0.89841061856112536</v>
      </c>
      <c r="O640" s="8" cm="1">
        <f t="array" ref="O640">-1* MEDIAN(_xlfn._xlws.FILTER(O339:O626, $J339:$J626 = 1))</f>
        <v>0.86175058642131563</v>
      </c>
      <c r="P640" s="8" cm="1">
        <f t="array" ref="P640">-1* MEDIAN(_xlfn._xlws.FILTER(P339:P626, $J339:$J626 = 1))</f>
        <v>0.99184626985996227</v>
      </c>
      <c r="Q640" s="8" cm="1">
        <f t="array" ref="Q640">-1* MEDIAN(_xlfn._xlws.FILTER(Q339:Q626, $J339:$J626 = 1))</f>
        <v>0.21899481755224795</v>
      </c>
      <c r="R640" s="8" cm="1">
        <f t="array" ref="R640">-1* MEDIAN(_xlfn._xlws.FILTER(R339:R626, $J339:$J626 = 1))</f>
        <v>0.85182599496055511</v>
      </c>
      <c r="S640" s="8" t="s">
        <v>36</v>
      </c>
      <c r="T640" s="8" cm="1">
        <f t="array" ref="T640">-1* MEDIAN(_xlfn._xlws.FILTER(T339:T626, $J339:$J626 = 1))</f>
        <v>0.81401119586143067</v>
      </c>
      <c r="U640" s="8" cm="1">
        <f t="array" ref="U640">-1* MEDIAN(_xlfn._xlws.FILTER(U339:U626, $J339:$J626 = 1))</f>
        <v>0.81836225962531972</v>
      </c>
      <c r="V640" s="8" cm="1">
        <f t="array" ref="V640">-1* MEDIAN(_xlfn._xlws.FILTER(V339:V626, $J339:$J626 = 1))</f>
        <v>0.7617816519334254</v>
      </c>
      <c r="W640" s="8" cm="1">
        <f t="array" ref="W640">-1* MEDIAN(_xlfn._xlws.FILTER(W339:W626, $J339:$J626 = 1))</f>
        <v>0.95328592165740056</v>
      </c>
      <c r="X640" s="8" cm="1">
        <f t="array" ref="X640">-1* MEDIAN(_xlfn._xlws.FILTER(X339:X626, $J339:$J626 = 1))</f>
        <v>-0.35237263604827551</v>
      </c>
      <c r="Y640" s="8" cm="1">
        <f t="array" ref="Y640">-1* MEDIAN(_xlfn._xlws.FILTER(Y339:Y626, $J339:$J626 = 1))</f>
        <v>0.50189261499134263</v>
      </c>
      <c r="Z640" s="8" t="str">
        <f t="shared" si="169"/>
        <v xml:space="preserve">Gain &gt; 0 </v>
      </c>
      <c r="AA640" s="8" cm="1">
        <f t="array" ref="AA640">-1* MEDIAN(_xlfn._xlws.FILTER(AA339:AA626, $J339:$J626 = 1))</f>
        <v>0.9181907284097115</v>
      </c>
      <c r="AB640" s="8" cm="1">
        <f t="array" ref="AB640">-1* MEDIAN(_xlfn._xlws.FILTER(AB339:AB626, $J339:$J626 = 1))</f>
        <v>0.9221041789097244</v>
      </c>
      <c r="AC640" s="8" cm="1">
        <f t="array" ref="AC640">-1* MEDIAN(_xlfn._xlws.FILTER(AC339:AC626, $J339:$J626 = 1))</f>
        <v>0.87904917657781101</v>
      </c>
      <c r="AD640" s="8" cm="1">
        <f t="array" ref="AD640">-1* MEDIAN(_xlfn._xlws.FILTER(AD339:AD626, $J339:$J626 = 1))</f>
        <v>0.97517030514050951</v>
      </c>
      <c r="AE640" s="8" cm="1">
        <f t="array" ref="AE640">-1* MEDIAN(_xlfn._xlws.FILTER(AE339:AE626, $J339:$J626 = 1))</f>
        <v>7.1815536458093243E-2</v>
      </c>
      <c r="AF640" s="8" cm="1">
        <f t="array" ref="AF640">-1* MEDIAN(_xlfn._xlws.FILTER(AF339:AF626, $J339:$J626 = 1))</f>
        <v>0.82555385337195131</v>
      </c>
      <c r="AK640" s="8"/>
      <c r="AL640" s="8"/>
      <c r="AM640" s="8"/>
      <c r="AN640" s="8"/>
      <c r="AO640" s="8"/>
      <c r="AQ640" s="10"/>
    </row>
    <row r="641" spans="1:52" x14ac:dyDescent="0.3">
      <c r="L641" s="8" t="str">
        <f t="shared" ref="L641:L644" si="173">S641</f>
        <v>Gain &lt;= 0</v>
      </c>
      <c r="M641" s="8" cm="1">
        <f t="array" ref="M641">-1* MEDIAN(_xlfn._xlws.FILTER(M339:M626, $J339:$J626 = 0))</f>
        <v>-3.3348491620446894</v>
      </c>
      <c r="N641" s="8" cm="1">
        <f t="array" ref="N641">-1* MEDIAN(_xlfn._xlws.FILTER(N339:N626, $J339:$J626 = 0))</f>
        <v>-3.3369249274831945</v>
      </c>
      <c r="O641" s="8" cm="1">
        <f t="array" ref="O641">-1* MEDIAN(_xlfn._xlws.FILTER(O339:O626, $J339:$J626 = 0))</f>
        <v>-6.0153300766503834</v>
      </c>
      <c r="P641" s="8" cm="1">
        <f t="array" ref="P641">-1* MEDIAN(_xlfn._xlws.FILTER(P339:P626, $J339:$J626 = 0))</f>
        <v>-688358.83333333349</v>
      </c>
      <c r="Q641" s="8" cm="1">
        <f t="array" ref="Q641">-1* MEDIAN(_xlfn._xlws.FILTER(Q339:Q626, $J339:$J626 = 0))</f>
        <v>0.200714437081392</v>
      </c>
      <c r="R641" s="8" cm="1">
        <f t="array" ref="R641">-1* MEDIAN(_xlfn._xlws.FILTER(R339:R626, $J339:$J626 = 0))</f>
        <v>-2775.8402710551791</v>
      </c>
      <c r="S641" s="8" t="s">
        <v>37</v>
      </c>
      <c r="T641" s="8" cm="1">
        <f t="array" ref="T641">-1* MEDIAN(_xlfn._xlws.FILTER(T339:T626, $J339:$J626 = 0))</f>
        <v>-3.3390963869816446</v>
      </c>
      <c r="U641" s="8" cm="1">
        <f t="array" ref="U641">-1* MEDIAN(_xlfn._xlws.FILTER(U339:U626, $J339:$J626 = 0))</f>
        <v>-3.2936438929200618</v>
      </c>
      <c r="V641" s="8" cm="1">
        <f t="array" ref="V641">-1* MEDIAN(_xlfn._xlws.FILTER(V339:V626, $J339:$J626 = 0))</f>
        <v>-4.2134907169440901</v>
      </c>
      <c r="W641" s="8" cm="1">
        <f t="array" ref="W641">-1* MEDIAN(_xlfn._xlws.FILTER(W339:W626, $J339:$J626 = 0))</f>
        <v>-9.4124036486932976</v>
      </c>
      <c r="X641" s="8" cm="1">
        <f t="array" ref="X641">-1* MEDIAN(_xlfn._xlws.FILTER(X339:X626, $J339:$J626 = 0))</f>
        <v>-0.39710750258617833</v>
      </c>
      <c r="Y641" s="8" cm="1">
        <f t="array" ref="Y641">-1* MEDIAN(_xlfn._xlws.FILTER(Y339:Y626, $J339:$J626 = 0))</f>
        <v>-543.30211836986302</v>
      </c>
      <c r="Z641" s="8" t="str">
        <f t="shared" si="169"/>
        <v>Gain &lt;= 0</v>
      </c>
      <c r="AA641" s="8" cm="1">
        <f t="array" ref="AA641">-1* MEDIAN(_xlfn._xlws.FILTER(AA339:AA626, $J339:$J626 = 0))</f>
        <v>-0.54688632351487176</v>
      </c>
      <c r="AB641" s="8" cm="1">
        <f t="array" ref="AB641">-1* MEDIAN(_xlfn._xlws.FILTER(AB339:AB626, $J339:$J626 = 0))</f>
        <v>-0.47013990294183583</v>
      </c>
      <c r="AC641" s="8" cm="1">
        <f t="array" ref="AC641">-1* MEDIAN(_xlfn._xlws.FILTER(AC339:AC626, $J339:$J626 = 0))</f>
        <v>-0.91632903580021774</v>
      </c>
      <c r="AD641" s="8" cm="1">
        <f t="array" ref="AD641">-1* MEDIAN(_xlfn._xlws.FILTER(AD339:AD626, $J339:$J626 = 0))</f>
        <v>-3.3246618440702251</v>
      </c>
      <c r="AE641" s="8" cm="1">
        <f t="array" ref="AE641">-1* MEDIAN(_xlfn._xlws.FILTER(AE339:AE626, $J339:$J626 = 0))</f>
        <v>5.9251521380431868E-2</v>
      </c>
      <c r="AF641" s="8" cm="1">
        <f t="array" ref="AF641">-1* MEDIAN(_xlfn._xlws.FILTER(AF339:AF626, $J339:$J626 = 0))</f>
        <v>-312.74624235258341</v>
      </c>
      <c r="AK641" s="8"/>
      <c r="AL641" s="8"/>
      <c r="AM641" s="8"/>
      <c r="AN641" s="8"/>
      <c r="AO641" s="8"/>
      <c r="AQ641" s="10"/>
    </row>
    <row r="642" spans="1:52" x14ac:dyDescent="0.3">
      <c r="G642" s="15"/>
      <c r="H642" s="15"/>
      <c r="I642" s="15"/>
      <c r="J642" s="15"/>
      <c r="K642" s="15"/>
      <c r="L642" s="8" t="str">
        <f t="shared" si="173"/>
        <v>Target; Gain &gt; 1</v>
      </c>
      <c r="M642" s="8" cm="1">
        <f t="array" ref="M642">-1* MEDIAN(_xlfn._xlws.FILTER(M339:M626, ($H$339:$H$626=1)*($BB$339:$BB$626&gt;=$L$628)))</f>
        <v>0.90173919779540368</v>
      </c>
      <c r="N642" s="8" cm="1">
        <f t="array" ref="N642">-1* MEDIAN(_xlfn._xlws.FILTER(N339:N626, ($H$339:$H$626=1)*($BB$339:$BB$626&gt;=$L$628)))</f>
        <v>0.90172570553507692</v>
      </c>
      <c r="O642" s="8" cm="1">
        <f t="array" ref="O642">-1* MEDIAN(_xlfn._xlws.FILTER(O339:O626, ($H$339:$H$626=1)*($BB$339:$BB$626&gt;=$L$628)))</f>
        <v>0.86207523485707482</v>
      </c>
      <c r="P642" s="8" cm="1">
        <f t="array" ref="P642">-1* MEDIAN(_xlfn._xlws.FILTER(P339:P626, ($H$339:$H$626=1)*($BB$339:$BB$626&gt;=$L$628)))</f>
        <v>0.99189515616521873</v>
      </c>
      <c r="Q642" s="8" cm="1">
        <f t="array" ref="Q642">-1* MEDIAN(_xlfn._xlws.FILTER(Q339:Q626, ($H$339:$H$626=1)*($BB$339:$BB$626&gt;=$L$628)))</f>
        <v>0.21851813120547187</v>
      </c>
      <c r="R642" s="8" cm="1">
        <f t="array" ref="R642">-1* MEDIAN(_xlfn._xlws.FILTER(R339:R626, ($H$339:$H$626=1)*($BB$339:$BB$626&gt;=$L$628)))</f>
        <v>0.84846044488836758</v>
      </c>
      <c r="S642" s="8" t="str">
        <f>"Target; Gain &gt; "&amp;S637</f>
        <v>Target; Gain &gt; 1</v>
      </c>
      <c r="T642" s="8" cm="1">
        <f t="array" ref="T642">-1* MEDIAN(_xlfn._xlws.FILTER(T339:T626, ($H$339:$H$626=1)*($BB$339:$BB$626&gt;=$L$628)))</f>
        <v>0.8129528986041068</v>
      </c>
      <c r="U642" s="8" cm="1">
        <f t="array" ref="U642">-1* MEDIAN(_xlfn._xlws.FILTER(U339:U626, ($H$339:$H$626=1)*($BB$339:$BB$626&gt;=$L$628)))</f>
        <v>0.8180542300452327</v>
      </c>
      <c r="V642" s="8" cm="1">
        <f t="array" ref="V642">-1* MEDIAN(_xlfn._xlws.FILTER(V339:V626, ($H$339:$H$626=1)*($BB$339:$BB$626&gt;=$L$628)))</f>
        <v>0.75801321220107998</v>
      </c>
      <c r="W642" s="8" cm="1">
        <f t="array" ref="W642">-1* MEDIAN(_xlfn._xlws.FILTER(W339:W626, ($H$339:$H$626=1)*($BB$339:$BB$626&gt;=$L$628)))</f>
        <v>0.95600054171286708</v>
      </c>
      <c r="X642" s="8" cm="1">
        <f t="array" ref="X642">-1* MEDIAN(_xlfn._xlws.FILTER(X339:X626, ($H$339:$H$626=1)*($BB$339:$BB$626&gt;=$L$628)))</f>
        <v>-0.3557575602237254</v>
      </c>
      <c r="Y642" s="8" cm="1">
        <f t="array" ref="Y642">-1* MEDIAN(_xlfn._xlws.FILTER(Y339:Y626, ($H$339:$H$626=1)*($BB$339:$BB$626&gt;=$L$628)))</f>
        <v>0.49131596093422747</v>
      </c>
      <c r="Z642" s="8" t="str">
        <f t="shared" si="169"/>
        <v>Target; Gain &gt; 1</v>
      </c>
      <c r="AA642" s="8" cm="1">
        <f t="array" ref="AA642">-1* MEDIAN(_xlfn._xlws.FILTER(AA339:AA626, ($H$339:$H$626=1)*($BB$339:$BB$626&gt;=$L$628)))</f>
        <v>0.91913987081412019</v>
      </c>
      <c r="AB642" s="8" cm="1">
        <f t="array" ref="AB642">-1* MEDIAN(_xlfn._xlws.FILTER(AB339:AB626, ($H$339:$H$626=1)*($BB$339:$BB$626&gt;=$L$628)))</f>
        <v>0.92266951332811753</v>
      </c>
      <c r="AC642" s="8" cm="1">
        <f t="array" ref="AC642">-1* MEDIAN(_xlfn._xlws.FILTER(AC339:AC626, ($H$339:$H$626=1)*($BB$339:$BB$626&gt;=$L$628)))</f>
        <v>0.87470397012795109</v>
      </c>
      <c r="AD642" s="8" cm="1">
        <f t="array" ref="AD642">-1* MEDIAN(_xlfn._xlws.FILTER(AD339:AD626, ($H$339:$H$626=1)*($BB$339:$BB$626&gt;=$L$628)))</f>
        <v>0.97679415954365512</v>
      </c>
      <c r="AE642" s="8" cm="1">
        <f t="array" ref="AE642">-1* MEDIAN(_xlfn._xlws.FILTER(AE339:AE626, ($H$339:$H$626=1)*($BB$339:$BB$626&gt;=$L$628)))</f>
        <v>0.11178978522209644</v>
      </c>
      <c r="AF642" s="8" cm="1">
        <f t="array" ref="AF642">-1* MEDIAN(_xlfn._xlws.FILTER(AF339:AF626, ($H$339:$H$626=1)*($BB$339:$BB$626&gt;=$L$628)))</f>
        <v>0.82382503485974845</v>
      </c>
      <c r="AK642" s="8"/>
    </row>
    <row r="643" spans="1:52" x14ac:dyDescent="0.3">
      <c r="G643" s="15"/>
      <c r="H643" s="15"/>
      <c r="I643" s="15"/>
      <c r="J643" s="15"/>
      <c r="K643" s="15"/>
      <c r="L643" s="8" t="str">
        <f t="shared" si="173"/>
        <v>Target (or sym)</v>
      </c>
      <c r="M643" s="8" cm="1">
        <f t="array" ref="M643">-1* MEDIAN(_xlfn._xlws.FILTER(M339:M626, $H$339:$H$626=1))</f>
        <v>0.82093265713944952</v>
      </c>
      <c r="N643" s="8" cm="1">
        <f t="array" ref="N643">-1* MEDIAN(_xlfn._xlws.FILTER(N339:N626, $H$339:$H$626=1))</f>
        <v>0.82112715786038715</v>
      </c>
      <c r="O643" s="8" cm="1">
        <f t="array" ref="O643">-1* MEDIAN(_xlfn._xlws.FILTER(O339:O626, $H$339:$H$626=1))</f>
        <v>0.80691287933877498</v>
      </c>
      <c r="P643" s="8" cm="1">
        <f t="array" ref="P643">-1* MEDIAN(_xlfn._xlws.FILTER(P339:P626, $H$339:$H$626=1))</f>
        <v>0.97771741465226736</v>
      </c>
      <c r="Q643" s="8" cm="1">
        <f t="array" ref="Q643">-1* MEDIAN(_xlfn._xlws.FILTER(Q339:Q626, $H$339:$H$626=1))</f>
        <v>0.20972887665278783</v>
      </c>
      <c r="R643" s="8" cm="1">
        <f t="array" ref="R643">-1* MEDIAN(_xlfn._xlws.FILTER(R339:R626, $H$339:$H$626=1))</f>
        <v>0.84045358141581528</v>
      </c>
      <c r="S643" s="8" t="s">
        <v>39</v>
      </c>
      <c r="T643" s="8" cm="1">
        <f t="array" ref="T643">-1* MEDIAN(IF($H$339:$H$626=1, T339:T626))</f>
        <v>0.76215875966777236</v>
      </c>
      <c r="U643" s="8" cm="1">
        <f t="array" ref="U643">-1* MEDIAN(IF($H$339:$H$626=1, U339:U626))</f>
        <v>0.76736678942672776</v>
      </c>
      <c r="V643" s="8" cm="1">
        <f t="array" ref="V643">-1* MEDIAN(IF($H$339:$H$626=1, V339:V626))</f>
        <v>0.52761505224088334</v>
      </c>
      <c r="W643" s="8" cm="1">
        <f t="array" ref="W643">-1* MEDIAN(IF($H$339:$H$626=1, W339:W626))</f>
        <v>0.9266181817853143</v>
      </c>
      <c r="X643" s="8" cm="1">
        <f t="array" ref="X643">-1* MEDIAN(IF($H$339:$H$626=1, X339:X626))</f>
        <v>-0.37025620587507302</v>
      </c>
      <c r="Y643" s="8" cm="1">
        <f t="array" ref="Y643">-1* MEDIAN(IF($H$339:$H$626=1, Y339:Y626))</f>
        <v>0.46455326510007244</v>
      </c>
      <c r="Z643" s="8" t="str">
        <f t="shared" si="169"/>
        <v>Target (or sym)</v>
      </c>
      <c r="AA643" s="8" cm="1">
        <f t="array" ref="AA643">-1* MEDIAN(IF($H$339:$H$626=1, AA339:AA626))</f>
        <v>0.87792369992099828</v>
      </c>
      <c r="AB643" s="8" cm="1">
        <f t="array" ref="AB643">-1* MEDIAN(IF($H$339:$H$626=1, AB339:AB626))</f>
        <v>0.88286040878912941</v>
      </c>
      <c r="AC643" s="8" cm="1">
        <f t="array" ref="AC643">-1* MEDIAN(IF($H$339:$H$626=1, AC339:AC626))</f>
        <v>0.74444026712628575</v>
      </c>
      <c r="AD643" s="8" cm="1">
        <f t="array" ref="AD643">-1* MEDIAN(IF($H$339:$H$626=1, AD339:AD626))</f>
        <v>0.94876662480035434</v>
      </c>
      <c r="AE643" s="8" cm="1">
        <f t="array" ref="AE643">-1* MEDIAN(IF($H$339:$H$626=1, AE339:AE626))</f>
        <v>4.3121422650816567E-2</v>
      </c>
      <c r="AF643" s="8" cm="1">
        <f t="array" ref="AF643">-1* MEDIAN(IF($H$339:$H$626=1, AF339:AF626))</f>
        <v>0.81304201903195028</v>
      </c>
      <c r="AK643" s="8"/>
    </row>
    <row r="644" spans="1:52" x14ac:dyDescent="0.3">
      <c r="G644" s="15"/>
      <c r="H644" s="15"/>
      <c r="I644" s="15"/>
      <c r="J644" s="15"/>
      <c r="K644" s="15"/>
      <c r="L644" s="8" t="str">
        <f t="shared" si="173"/>
        <v>Target (or sym); Gain &gt; 0</v>
      </c>
      <c r="M644" s="8" cm="1">
        <f t="array" ref="M644">-1* MEDIAN(_xlfn._xlws.FILTER(M339:M626, ($H$339:$H$626=1)*($J$339:$J$626=1)))</f>
        <v>0.90181972596875926</v>
      </c>
      <c r="N644" s="8" cm="1">
        <f t="array" ref="N644">-1* MEDIAN(_xlfn._xlws.FILTER(N339:N626, ($H$339:$H$626=1)*($J$339:$J$626=1)))</f>
        <v>0.90181748312266286</v>
      </c>
      <c r="O644" s="8" cm="1">
        <f t="array" ref="O644">-1* MEDIAN(_xlfn._xlws.FILTER(O339:O626, ($H$339:$H$626=1)*($J$339:$J$626=1)))</f>
        <v>0.86175058642131563</v>
      </c>
      <c r="P644" s="8" cm="1">
        <f t="array" ref="P644">-1* MEDIAN(_xlfn._xlws.FILTER(P339:P626, ($H$339:$H$626=1)*($J$339:$J$626=1)))</f>
        <v>0.99189515616521873</v>
      </c>
      <c r="Q644" s="8" cm="1">
        <f t="array" ref="Q644">-1* MEDIAN(_xlfn._xlws.FILTER(Q339:Q626, ($H$339:$H$626=1)*($J$339:$J$626=1)))</f>
        <v>0.21977479732832247</v>
      </c>
      <c r="R644" s="8" cm="1">
        <f t="array" ref="R644">-1* MEDIAN(_xlfn._xlws.FILTER(R339:R626, ($H$339:$H$626=1)*($J$339:$J$626=1)))</f>
        <v>0.90916954446000453</v>
      </c>
      <c r="S644" s="8" t="s">
        <v>53</v>
      </c>
      <c r="T644" s="8" cm="1">
        <f t="array" ref="T644">-1* MEDIAN(_xlfn._xlws.FILTER(T339:T626, ($H$339:$H$626=1)*($J$339:$J$626=1)))</f>
        <v>0.80706416496910327</v>
      </c>
      <c r="U644" s="8" cm="1">
        <f t="array" ref="U644">-1* MEDIAN(_xlfn._xlws.FILTER(U339:U626, ($H$339:$H$626=1)*($J$339:$J$626=1)))</f>
        <v>0.81109306661262637</v>
      </c>
      <c r="V644" s="8" cm="1">
        <f t="array" ref="V644">-1* MEDIAN(_xlfn._xlws.FILTER(V339:V626, ($H$339:$H$626=1)*($J$339:$J$626=1)))</f>
        <v>0.71807727552181722</v>
      </c>
      <c r="W644" s="8" cm="1">
        <f t="array" ref="W644">-1* MEDIAN(_xlfn._xlws.FILTER(W339:W626, ($H$339:$H$626=1)*($J$339:$J$626=1)))</f>
        <v>0.95253287332180614</v>
      </c>
      <c r="X644" s="8" cm="1">
        <f t="array" ref="X644">-1* MEDIAN(_xlfn._xlws.FILTER(X339:X626, ($H$339:$H$626=1)*($J$339:$J$626=1)))</f>
        <v>-0.35664556627304622</v>
      </c>
      <c r="Y644" s="8" cm="1">
        <f t="array" ref="Y644">-1* MEDIAN(_xlfn._xlws.FILTER(Y339:Y626, ($H$339:$H$626=1)*($J$339:$J$626=1)))</f>
        <v>0.65275062197971823</v>
      </c>
      <c r="Z644" s="8" t="str">
        <f t="shared" si="169"/>
        <v>Target (or sym); Gain &gt; 0</v>
      </c>
      <c r="AA644" s="8" cm="1">
        <f t="array" ref="AA644">-1* MEDIAN(_xlfn._xlws.FILTER(AA339:AA626, ($H$339:$H$626=1)*($J$339:$J$626=1)))</f>
        <v>0.91595291051240324</v>
      </c>
      <c r="AB644" s="8" cm="1">
        <f t="array" ref="AB644">-1* MEDIAN(_xlfn._xlws.FILTER(AB339:AB626, ($H$339:$H$626=1)*($J$339:$J$626=1)))</f>
        <v>0.92013856997260035</v>
      </c>
      <c r="AC644" s="8" cm="1">
        <f t="array" ref="AC644">-1* MEDIAN(_xlfn._xlws.FILTER(AC339:AC626, ($H$339:$H$626=1)*($J$339:$J$626=1)))</f>
        <v>0.85756776869830742</v>
      </c>
      <c r="AD644" s="8" cm="1">
        <f t="array" ref="AD644">-1* MEDIAN(_xlfn._xlws.FILTER(AD339:AD626, ($H$339:$H$626=1)*($J$339:$J$626=1)))</f>
        <v>0.97504672387288127</v>
      </c>
      <c r="AE644" s="8" cm="1">
        <f t="array" ref="AE644">-1* MEDIAN(_xlfn._xlws.FILTER(AE339:AE626, ($H$339:$H$626=1)*($J$339:$J$626=1)))</f>
        <v>5.7465262976959634E-2</v>
      </c>
      <c r="AF644" s="8" cm="1">
        <f t="array" ref="AF644">-1* MEDIAN(_xlfn._xlws.FILTER(AF339:AF626, ($H$339:$H$626=1)*($J$339:$J$626=1)))</f>
        <v>0.86835943830774265</v>
      </c>
      <c r="AK644" s="8"/>
    </row>
    <row r="645" spans="1:52" x14ac:dyDescent="0.3">
      <c r="G645" s="8"/>
      <c r="H645" s="8"/>
      <c r="I645" s="8"/>
      <c r="J645" s="8"/>
      <c r="K645" s="8"/>
      <c r="L645" s="8"/>
    </row>
    <row r="646" spans="1:52" x14ac:dyDescent="0.3">
      <c r="G646" s="8"/>
      <c r="H646" s="8"/>
      <c r="I646" s="8"/>
      <c r="J646" s="8"/>
      <c r="K646" s="8"/>
      <c r="L646" s="8"/>
    </row>
    <row r="647" spans="1:52" x14ac:dyDescent="0.3">
      <c r="G647" s="8"/>
      <c r="H647" s="8"/>
      <c r="I647" s="8"/>
      <c r="J647" s="8"/>
      <c r="K647" s="8"/>
      <c r="L647" s="8"/>
      <c r="M647" s="45" t="s">
        <v>38</v>
      </c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Y647" s="45" t="s">
        <v>58</v>
      </c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K647" s="45" t="s">
        <v>57</v>
      </c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</row>
    <row r="648" spans="1:52" x14ac:dyDescent="0.3">
      <c r="F648" s="2" t="s">
        <v>24</v>
      </c>
      <c r="G648" s="2" t="s">
        <v>25</v>
      </c>
      <c r="H648" t="s">
        <v>39</v>
      </c>
      <c r="I648" t="s">
        <v>19</v>
      </c>
      <c r="J648" t="s">
        <v>18</v>
      </c>
      <c r="K648" t="s">
        <v>26</v>
      </c>
      <c r="L648" t="s">
        <v>27</v>
      </c>
      <c r="M648" s="3" t="s">
        <v>2</v>
      </c>
      <c r="N648" s="3" t="s">
        <v>3</v>
      </c>
      <c r="O648" s="3" t="s">
        <v>4</v>
      </c>
      <c r="P648" s="3" t="s">
        <v>5</v>
      </c>
      <c r="Q648" s="3" t="s">
        <v>6</v>
      </c>
      <c r="R648" s="3" t="s">
        <v>7</v>
      </c>
      <c r="S648" s="3" t="s">
        <v>8</v>
      </c>
      <c r="T648" s="3" t="s">
        <v>9</v>
      </c>
      <c r="U648" s="3" t="s">
        <v>10</v>
      </c>
      <c r="V648" s="3" t="s">
        <v>11</v>
      </c>
      <c r="W648" s="3" t="s">
        <v>12</v>
      </c>
      <c r="Y648" s="3" t="s">
        <v>2</v>
      </c>
      <c r="Z648" s="3" t="s">
        <v>3</v>
      </c>
      <c r="AA648" s="3" t="s">
        <v>4</v>
      </c>
      <c r="AB648" s="3" t="s">
        <v>5</v>
      </c>
      <c r="AC648" s="3" t="s">
        <v>6</v>
      </c>
      <c r="AD648" s="3" t="s">
        <v>7</v>
      </c>
      <c r="AE648" s="3" t="s">
        <v>8</v>
      </c>
      <c r="AF648" s="3" t="s">
        <v>9</v>
      </c>
      <c r="AG648" s="3" t="s">
        <v>10</v>
      </c>
      <c r="AH648" s="3" t="s">
        <v>11</v>
      </c>
      <c r="AI648" s="3" t="s">
        <v>12</v>
      </c>
      <c r="AK648" s="3" t="s">
        <v>2</v>
      </c>
      <c r="AL648" s="3" t="s">
        <v>3</v>
      </c>
      <c r="AM648" s="3" t="s">
        <v>4</v>
      </c>
      <c r="AN648" s="3" t="s">
        <v>5</v>
      </c>
      <c r="AO648" s="3" t="s">
        <v>6</v>
      </c>
      <c r="AP648" s="3" t="s">
        <v>7</v>
      </c>
      <c r="AQ648" s="3" t="s">
        <v>8</v>
      </c>
      <c r="AR648" s="3" t="s">
        <v>9</v>
      </c>
      <c r="AS648" s="3" t="s">
        <v>10</v>
      </c>
      <c r="AT648" s="3" t="s">
        <v>11</v>
      </c>
      <c r="AU648" s="3" t="s">
        <v>12</v>
      </c>
      <c r="AW648" s="3" t="s">
        <v>14</v>
      </c>
      <c r="AX648" s="30" t="s">
        <v>40</v>
      </c>
      <c r="AY648" s="30" t="s">
        <v>41</v>
      </c>
      <c r="AZ648" s="30" t="s">
        <v>42</v>
      </c>
    </row>
    <row r="649" spans="1:52" x14ac:dyDescent="0.3">
      <c r="A649">
        <v>1</v>
      </c>
      <c r="B649" t="s">
        <v>67</v>
      </c>
      <c r="C649" t="s">
        <v>68</v>
      </c>
      <c r="D649" t="s">
        <v>69</v>
      </c>
      <c r="E649" t="s">
        <v>43</v>
      </c>
      <c r="F649" s="2">
        <v>0</v>
      </c>
      <c r="G649" s="2">
        <f>MOD(LEN(B649)-LEN(SUBSTITUTE(B649,"N","")),2)</f>
        <v>0</v>
      </c>
      <c r="H649" s="4">
        <f>IF(E649&lt;&gt;"",1,0)</f>
        <v>1</v>
      </c>
      <c r="I649">
        <f>1-J649</f>
        <v>0</v>
      </c>
      <c r="J649">
        <f t="shared" ref="J649:J712" si="174">J339</f>
        <v>1</v>
      </c>
      <c r="K649">
        <f>LEN(D649) - LEN(SUBSTITUTE(D649, ",", "")) + 1</f>
        <v>2</v>
      </c>
      <c r="L649">
        <f>H649*K649</f>
        <v>2</v>
      </c>
      <c r="M649" s="8">
        <f t="shared" ref="M649:W649" si="175">(M3-$M3)/$M3</f>
        <v>0</v>
      </c>
      <c r="N649" s="8">
        <f t="shared" si="175"/>
        <v>-0.91562666106676727</v>
      </c>
      <c r="O649" s="8">
        <f t="shared" si="175"/>
        <v>-0.91560830648177027</v>
      </c>
      <c r="P649" s="8">
        <f t="shared" si="175"/>
        <v>-0.69042350454782742</v>
      </c>
      <c r="Q649" s="8">
        <f t="shared" si="175"/>
        <v>-0.95689122893710943</v>
      </c>
      <c r="R649" s="8">
        <f t="shared" si="175"/>
        <v>1.9978292767743495</v>
      </c>
      <c r="S649" s="8">
        <f t="shared" si="175"/>
        <v>-0.98051670072564889</v>
      </c>
      <c r="T649" s="8">
        <f t="shared" si="175"/>
        <v>-0.54821227269128836</v>
      </c>
      <c r="U649" s="8">
        <f t="shared" si="175"/>
        <v>-0.64668820559706075</v>
      </c>
      <c r="V649" s="8">
        <f t="shared" si="175"/>
        <v>-0.72520757521532797</v>
      </c>
      <c r="W649" s="8">
        <f t="shared" si="175"/>
        <v>-0.95714479412984521</v>
      </c>
      <c r="Y649" s="8">
        <f t="shared" ref="Y649:AI649" si="176">(Y3-$Y3)/$Y3</f>
        <v>0</v>
      </c>
      <c r="Z649" s="8">
        <f t="shared" si="176"/>
        <v>-0.80656999703077137</v>
      </c>
      <c r="AA649" s="8">
        <f t="shared" si="176"/>
        <v>-0.81155608499839227</v>
      </c>
      <c r="AB649" s="8">
        <f t="shared" si="176"/>
        <v>-0.55861408129522017</v>
      </c>
      <c r="AC649" s="8">
        <f t="shared" si="176"/>
        <v>-0.84910472068581633</v>
      </c>
      <c r="AD649" s="8">
        <f t="shared" si="176"/>
        <v>1.6613820985278152</v>
      </c>
      <c r="AE649" s="8">
        <f t="shared" si="176"/>
        <v>-0.89875833973788055</v>
      </c>
      <c r="AF649" s="8">
        <f t="shared" si="176"/>
        <v>-0.87970395058691864</v>
      </c>
      <c r="AG649" s="8">
        <f t="shared" si="176"/>
        <v>-0.83707985021911246</v>
      </c>
      <c r="AH649" s="8">
        <f t="shared" si="176"/>
        <v>-0.44104777910052456</v>
      </c>
      <c r="AI649" s="8">
        <f t="shared" si="176"/>
        <v>-0.70552810143840394</v>
      </c>
      <c r="AK649" s="8">
        <f t="shared" ref="AK649:AU649" si="177">(AK3-$AK3)/$AK3</f>
        <v>0</v>
      </c>
      <c r="AL649" s="8">
        <f t="shared" si="177"/>
        <v>-0.91430174613329629</v>
      </c>
      <c r="AM649" s="8">
        <f t="shared" si="177"/>
        <v>-0.91976407879056887</v>
      </c>
      <c r="AN649" s="8">
        <f t="shared" si="177"/>
        <v>-0.55861408129522017</v>
      </c>
      <c r="AO649" s="8">
        <f t="shared" si="177"/>
        <v>-0.91799294307226742</v>
      </c>
      <c r="AP649" s="8">
        <f t="shared" si="177"/>
        <v>1.6613820985278152</v>
      </c>
      <c r="AQ649" s="8">
        <f t="shared" si="177"/>
        <v>-0.93927387667979756</v>
      </c>
      <c r="AR649" s="8">
        <f t="shared" si="177"/>
        <v>-0.93915664454376613</v>
      </c>
      <c r="AS649" s="8">
        <f t="shared" si="177"/>
        <v>-0.94246128129817353</v>
      </c>
      <c r="AT649" s="8">
        <f t="shared" si="177"/>
        <v>-0.44104777910052456</v>
      </c>
      <c r="AU649" s="8">
        <f t="shared" si="177"/>
        <v>-0.89706702123114956</v>
      </c>
      <c r="AW649">
        <f t="shared" ref="AW649:AW712" si="178">BB339</f>
        <v>1</v>
      </c>
      <c r="AX649">
        <f>IF(H649=1,AW649,"")</f>
        <v>1</v>
      </c>
      <c r="AY649" t="str">
        <f>IF(I649=1,AW649,"")</f>
        <v/>
      </c>
      <c r="AZ649">
        <f>IF(J649=1,AW649,"")</f>
        <v>1</v>
      </c>
    </row>
    <row r="650" spans="1:52" x14ac:dyDescent="0.3">
      <c r="A650">
        <v>1</v>
      </c>
      <c r="B650" t="s">
        <v>70</v>
      </c>
      <c r="C650" t="s">
        <v>68</v>
      </c>
      <c r="D650" t="s">
        <v>69</v>
      </c>
      <c r="F650" s="2">
        <v>0</v>
      </c>
      <c r="G650" s="2">
        <f t="shared" ref="G650:G713" si="179">MOD(LEN(B650)-LEN(SUBSTITUTE(B650,"N","")),2)</f>
        <v>1</v>
      </c>
      <c r="H650" s="4">
        <f t="shared" ref="H650:H713" si="180">IF(E650&lt;&gt;"",1,0)</f>
        <v>0</v>
      </c>
      <c r="I650">
        <f t="shared" ref="I650:I713" si="181">1-J650</f>
        <v>1</v>
      </c>
      <c r="J650">
        <f t="shared" si="174"/>
        <v>0</v>
      </c>
      <c r="K650">
        <f t="shared" ref="K650:K713" si="182">LEN(D650) - LEN(SUBSTITUTE(D650, ",", "")) + 1</f>
        <v>2</v>
      </c>
      <c r="L650">
        <f t="shared" ref="L650:L713" si="183">H650*K650</f>
        <v>0</v>
      </c>
      <c r="M650" s="8">
        <f t="shared" ref="M650:W650" si="184">(M4-$M4)/$M4</f>
        <v>0</v>
      </c>
      <c r="N650" s="8">
        <f t="shared" si="184"/>
        <v>3.3348491620446894</v>
      </c>
      <c r="O650" s="8">
        <f t="shared" si="184"/>
        <v>3.3369249274831945</v>
      </c>
      <c r="P650" s="8">
        <f t="shared" si="184"/>
        <v>-1.1798666750660086E-4</v>
      </c>
      <c r="Q650" s="8">
        <f t="shared" si="184"/>
        <v>6.1735033941164641</v>
      </c>
      <c r="R650" s="8">
        <f t="shared" si="184"/>
        <v>-0.99999500056493618</v>
      </c>
      <c r="S650" s="8">
        <f t="shared" si="184"/>
        <v>3.641165548293043</v>
      </c>
      <c r="T650" s="8">
        <f t="shared" si="184"/>
        <v>13.577285766708362</v>
      </c>
      <c r="U650" s="8">
        <f t="shared" si="184"/>
        <v>10.659892432155166</v>
      </c>
      <c r="V650" s="8">
        <f t="shared" si="184"/>
        <v>-0.99909310247941985</v>
      </c>
      <c r="W650" s="8">
        <f t="shared" si="184"/>
        <v>2.5582199211489103</v>
      </c>
      <c r="Y650" s="8">
        <f t="shared" ref="Y650:AI650" si="185">(Y4-$Y4)/$Y4</f>
        <v>0</v>
      </c>
      <c r="Z650" s="8">
        <f t="shared" si="185"/>
        <v>5.3398316162521082</v>
      </c>
      <c r="AA650" s="8">
        <f t="shared" si="185"/>
        <v>6.9785139393131477</v>
      </c>
      <c r="AB650" s="8">
        <f t="shared" si="185"/>
        <v>0.187756624593408</v>
      </c>
      <c r="AC650" s="8">
        <f t="shared" si="185"/>
        <v>7.7512741451054143</v>
      </c>
      <c r="AD650" s="8">
        <f t="shared" si="185"/>
        <v>-0.49089160640119006</v>
      </c>
      <c r="AE650" s="8">
        <f t="shared" si="185"/>
        <v>5.0845653505498234</v>
      </c>
      <c r="AF650" s="8">
        <f t="shared" si="185"/>
        <v>3.0747379170427407</v>
      </c>
      <c r="AG650" s="8">
        <f t="shared" si="185"/>
        <v>4.6597225815443277</v>
      </c>
      <c r="AH650" s="8">
        <f t="shared" si="185"/>
        <v>-0.97345994137502401</v>
      </c>
      <c r="AI650" s="8">
        <f t="shared" si="185"/>
        <v>10.199344095780123</v>
      </c>
      <c r="AK650" s="8">
        <f t="shared" ref="AK650:AU650" si="186">(AK4-$AK4)/$AK4</f>
        <v>0</v>
      </c>
      <c r="AL650" s="8">
        <f t="shared" si="186"/>
        <v>1.3834981515805282</v>
      </c>
      <c r="AM650" s="8">
        <f t="shared" si="186"/>
        <v>1.9608313267372059</v>
      </c>
      <c r="AN650" s="8">
        <f t="shared" si="186"/>
        <v>0.187756624593408</v>
      </c>
      <c r="AO650" s="8">
        <f t="shared" si="186"/>
        <v>2.3361803857846022</v>
      </c>
      <c r="AP650" s="8">
        <f t="shared" si="186"/>
        <v>-0.49089160640119006</v>
      </c>
      <c r="AQ650" s="8">
        <f t="shared" si="186"/>
        <v>1.4561941312650428</v>
      </c>
      <c r="AR650" s="8">
        <f t="shared" si="186"/>
        <v>1.0616137589893089</v>
      </c>
      <c r="AS650" s="8">
        <f t="shared" si="186"/>
        <v>0.95304382536614918</v>
      </c>
      <c r="AT650" s="8">
        <f t="shared" si="186"/>
        <v>-0.97345994137502401</v>
      </c>
      <c r="AU650" s="8">
        <f t="shared" si="186"/>
        <v>5.590131554816244</v>
      </c>
      <c r="AW650">
        <f t="shared" si="178"/>
        <v>-1</v>
      </c>
      <c r="AX650" t="str">
        <f t="shared" ref="AX650:AX713" si="187">IF(H650=1,AW650,"")</f>
        <v/>
      </c>
      <c r="AY650">
        <f t="shared" ref="AY650:AY713" si="188">IF(I650=1,AW650,"")</f>
        <v>-1</v>
      </c>
      <c r="AZ650" t="str">
        <f t="shared" ref="AZ650:AZ713" si="189">IF(J650=1,AW650,"")</f>
        <v/>
      </c>
    </row>
    <row r="651" spans="1:52" x14ac:dyDescent="0.3">
      <c r="A651">
        <v>1</v>
      </c>
      <c r="B651" t="s">
        <v>71</v>
      </c>
      <c r="C651" t="s">
        <v>68</v>
      </c>
      <c r="D651" t="s">
        <v>69</v>
      </c>
      <c r="F651" s="2">
        <v>0</v>
      </c>
      <c r="G651" s="2">
        <f t="shared" si="179"/>
        <v>1</v>
      </c>
      <c r="H651" s="4">
        <f t="shared" si="180"/>
        <v>0</v>
      </c>
      <c r="I651">
        <f t="shared" si="181"/>
        <v>1</v>
      </c>
      <c r="J651">
        <f t="shared" si="174"/>
        <v>0</v>
      </c>
      <c r="K651">
        <f t="shared" si="182"/>
        <v>2</v>
      </c>
      <c r="L651">
        <f t="shared" si="183"/>
        <v>0</v>
      </c>
      <c r="M651" s="8">
        <f t="shared" ref="M651:W651" si="190">(M5-$M5)/$M5</f>
        <v>0</v>
      </c>
      <c r="N651" s="8">
        <f t="shared" si="190"/>
        <v>3.3583177605602397</v>
      </c>
      <c r="O651" s="8">
        <f t="shared" si="190"/>
        <v>3.3594735952758756</v>
      </c>
      <c r="P651" s="8">
        <f t="shared" si="190"/>
        <v>-1.4797883902604837E-4</v>
      </c>
      <c r="Q651" s="8">
        <f t="shared" si="190"/>
        <v>6.3810455104919992</v>
      </c>
      <c r="R651" s="8">
        <f t="shared" si="190"/>
        <v>-0.99999200114383635</v>
      </c>
      <c r="S651" s="8">
        <f t="shared" si="190"/>
        <v>3.7436756543814238</v>
      </c>
      <c r="T651" s="8">
        <f t="shared" si="190"/>
        <v>13.577888361964238</v>
      </c>
      <c r="U651" s="8">
        <f t="shared" si="190"/>
        <v>10.689232439761112</v>
      </c>
      <c r="V651" s="8">
        <f t="shared" si="190"/>
        <v>-0.99862319688284573</v>
      </c>
      <c r="W651" s="8">
        <f t="shared" si="190"/>
        <v>2.5319789270134372</v>
      </c>
      <c r="Y651" s="8">
        <f t="shared" ref="Y651:AI651" si="191">(Y5-$Y5)/$Y5</f>
        <v>0</v>
      </c>
      <c r="Z651" s="8">
        <f t="shared" si="191"/>
        <v>5.563741700931331</v>
      </c>
      <c r="AA651" s="8">
        <f t="shared" si="191"/>
        <v>6.3738196354061083</v>
      </c>
      <c r="AB651" s="8">
        <f t="shared" si="191"/>
        <v>0.1863479350736417</v>
      </c>
      <c r="AC651" s="8">
        <f t="shared" si="191"/>
        <v>9.5666975625407442</v>
      </c>
      <c r="AD651" s="8">
        <f t="shared" si="191"/>
        <v>-0.53633539351285708</v>
      </c>
      <c r="AE651" s="8">
        <f t="shared" si="191"/>
        <v>4.2601530603374727</v>
      </c>
      <c r="AF651" s="8">
        <f t="shared" si="191"/>
        <v>2.5426261213895311</v>
      </c>
      <c r="AG651" s="8">
        <f t="shared" si="191"/>
        <v>3.7556940677837494</v>
      </c>
      <c r="AH651" s="8">
        <f t="shared" si="191"/>
        <v>-0.97711853155956829</v>
      </c>
      <c r="AI651" s="8">
        <f t="shared" si="191"/>
        <v>10.18630542472909</v>
      </c>
      <c r="AK651" s="8">
        <f t="shared" ref="AK651:AU651" si="192">(AK5-$AK5)/$AK5</f>
        <v>0</v>
      </c>
      <c r="AL651" s="8">
        <f t="shared" si="192"/>
        <v>1.4797404864562267</v>
      </c>
      <c r="AM651" s="8">
        <f t="shared" si="192"/>
        <v>1.5632358512678011</v>
      </c>
      <c r="AN651" s="8">
        <f t="shared" si="192"/>
        <v>0.1863479350736417</v>
      </c>
      <c r="AO651" s="8">
        <f t="shared" si="192"/>
        <v>2.7531373380995925</v>
      </c>
      <c r="AP651" s="8">
        <f t="shared" si="192"/>
        <v>-0.53633539351285708</v>
      </c>
      <c r="AQ651" s="8">
        <f t="shared" si="192"/>
        <v>1.1184109363473884</v>
      </c>
      <c r="AR651" s="8">
        <f t="shared" si="192"/>
        <v>0.82307894989991337</v>
      </c>
      <c r="AS651" s="8">
        <f t="shared" si="192"/>
        <v>0.59303130955818439</v>
      </c>
      <c r="AT651" s="8">
        <f t="shared" si="192"/>
        <v>-0.97711853155956829</v>
      </c>
      <c r="AU651" s="8">
        <f t="shared" si="192"/>
        <v>5.6278691903600366</v>
      </c>
      <c r="AW651">
        <f t="shared" si="178"/>
        <v>-1</v>
      </c>
      <c r="AX651" t="str">
        <f t="shared" si="187"/>
        <v/>
      </c>
      <c r="AY651">
        <f t="shared" si="188"/>
        <v>-1</v>
      </c>
      <c r="AZ651" t="str">
        <f t="shared" si="189"/>
        <v/>
      </c>
    </row>
    <row r="652" spans="1:52" x14ac:dyDescent="0.3">
      <c r="A652">
        <v>1</v>
      </c>
      <c r="B652" t="s">
        <v>72</v>
      </c>
      <c r="C652" t="s">
        <v>68</v>
      </c>
      <c r="D652" t="s">
        <v>69</v>
      </c>
      <c r="E652" t="s">
        <v>43</v>
      </c>
      <c r="F652" s="2">
        <v>0</v>
      </c>
      <c r="G652" s="2">
        <f t="shared" si="179"/>
        <v>0</v>
      </c>
      <c r="H652" s="4">
        <f t="shared" si="180"/>
        <v>1</v>
      </c>
      <c r="I652">
        <f t="shared" si="181"/>
        <v>0</v>
      </c>
      <c r="J652">
        <f t="shared" si="174"/>
        <v>1</v>
      </c>
      <c r="K652">
        <f t="shared" si="182"/>
        <v>2</v>
      </c>
      <c r="L652">
        <f t="shared" si="183"/>
        <v>2</v>
      </c>
      <c r="M652" s="8">
        <f t="shared" ref="M652:W652" si="193">(M6-$M6)/$M6</f>
        <v>0</v>
      </c>
      <c r="N652" s="8">
        <f t="shared" si="193"/>
        <v>-0.90986714370321076</v>
      </c>
      <c r="O652" s="8">
        <f t="shared" si="193"/>
        <v>-0.90984266298208316</v>
      </c>
      <c r="P652" s="8">
        <f t="shared" si="193"/>
        <v>-0.68738628600896989</v>
      </c>
      <c r="Q652" s="8">
        <f t="shared" si="193"/>
        <v>-0.95375473220510321</v>
      </c>
      <c r="R652" s="8">
        <f t="shared" si="193"/>
        <v>2.0522348094642084</v>
      </c>
      <c r="S652" s="8">
        <f t="shared" si="193"/>
        <v>-0.98083210804226617</v>
      </c>
      <c r="T652" s="8">
        <f t="shared" si="193"/>
        <v>-0.53187080677530241</v>
      </c>
      <c r="U652" s="8">
        <f t="shared" si="193"/>
        <v>-0.63394237244655105</v>
      </c>
      <c r="V652" s="8">
        <f t="shared" si="193"/>
        <v>-0.7120054001138354</v>
      </c>
      <c r="W652" s="8">
        <f t="shared" si="193"/>
        <v>-0.95392491166833515</v>
      </c>
      <c r="Y652" s="8">
        <f t="shared" ref="Y652:AI652" si="194">(Y6-$Y6)/$Y6</f>
        <v>0</v>
      </c>
      <c r="Z652" s="8">
        <f t="shared" si="194"/>
        <v>-0.79930738522538647</v>
      </c>
      <c r="AA652" s="8">
        <f t="shared" si="194"/>
        <v>-0.80427410717824432</v>
      </c>
      <c r="AB652" s="8">
        <f t="shared" si="194"/>
        <v>-0.52162789531702303</v>
      </c>
      <c r="AC652" s="8">
        <f t="shared" si="194"/>
        <v>-0.83940975017735142</v>
      </c>
      <c r="AD652" s="8">
        <f t="shared" si="194"/>
        <v>1.6276118024595754</v>
      </c>
      <c r="AE652" s="8">
        <f t="shared" si="194"/>
        <v>-0.89162158701276373</v>
      </c>
      <c r="AF652" s="8">
        <f t="shared" si="194"/>
        <v>-0.86922402449435321</v>
      </c>
      <c r="AG652" s="8">
        <f t="shared" si="194"/>
        <v>-0.82529497178900846</v>
      </c>
      <c r="AH652" s="8">
        <f t="shared" si="194"/>
        <v>-0.45485293859365744</v>
      </c>
      <c r="AI652" s="8">
        <f t="shared" si="194"/>
        <v>-0.71140096465639491</v>
      </c>
      <c r="AK652" s="8">
        <f t="shared" ref="AK652:AU652" si="195">(AK6-$AK6)/$AK6</f>
        <v>0</v>
      </c>
      <c r="AL652" s="8">
        <f t="shared" si="195"/>
        <v>-0.91405258590239702</v>
      </c>
      <c r="AM652" s="8">
        <f t="shared" si="195"/>
        <v>-0.91815870577803049</v>
      </c>
      <c r="AN652" s="8">
        <f t="shared" si="195"/>
        <v>-0.52162789531702303</v>
      </c>
      <c r="AO652" s="8">
        <f t="shared" si="195"/>
        <v>-0.92141173111268471</v>
      </c>
      <c r="AP652" s="8">
        <f t="shared" si="195"/>
        <v>1.6276118024595754</v>
      </c>
      <c r="AQ652" s="8">
        <f t="shared" si="195"/>
        <v>-0.93830635030221921</v>
      </c>
      <c r="AR652" s="8">
        <f t="shared" si="195"/>
        <v>-0.93367243727021121</v>
      </c>
      <c r="AS652" s="8">
        <f t="shared" si="195"/>
        <v>-0.94102202272582203</v>
      </c>
      <c r="AT652" s="8">
        <f t="shared" si="195"/>
        <v>-0.45485293859365744</v>
      </c>
      <c r="AU652" s="8">
        <f t="shared" si="195"/>
        <v>-0.89819723322747846</v>
      </c>
      <c r="AW652">
        <f t="shared" si="178"/>
        <v>1</v>
      </c>
      <c r="AX652">
        <f t="shared" si="187"/>
        <v>1</v>
      </c>
      <c r="AY652" t="str">
        <f t="shared" si="188"/>
        <v/>
      </c>
      <c r="AZ652">
        <f t="shared" si="189"/>
        <v>1</v>
      </c>
    </row>
    <row r="653" spans="1:52" x14ac:dyDescent="0.3">
      <c r="A653">
        <v>1</v>
      </c>
      <c r="B653" t="s">
        <v>73</v>
      </c>
      <c r="C653" t="s">
        <v>74</v>
      </c>
      <c r="D653" t="s">
        <v>69</v>
      </c>
      <c r="F653" s="2">
        <v>0</v>
      </c>
      <c r="G653" s="2">
        <f t="shared" si="179"/>
        <v>0</v>
      </c>
      <c r="H653" s="4">
        <f t="shared" si="180"/>
        <v>0</v>
      </c>
      <c r="I653">
        <f t="shared" si="181"/>
        <v>0</v>
      </c>
      <c r="J653">
        <f t="shared" si="174"/>
        <v>1</v>
      </c>
      <c r="K653">
        <f t="shared" si="182"/>
        <v>2</v>
      </c>
      <c r="L653">
        <f t="shared" si="183"/>
        <v>0</v>
      </c>
      <c r="M653" s="8">
        <f t="shared" ref="M653:W653" si="196">(M7-$M7)/$M7</f>
        <v>0</v>
      </c>
      <c r="N653" s="8">
        <f t="shared" si="196"/>
        <v>-0.91562666106676727</v>
      </c>
      <c r="O653" s="8">
        <f t="shared" si="196"/>
        <v>-0.91560830648177027</v>
      </c>
      <c r="P653" s="8">
        <f t="shared" si="196"/>
        <v>-0.69042350454782742</v>
      </c>
      <c r="Q653" s="8">
        <f t="shared" si="196"/>
        <v>-0.95689122893710943</v>
      </c>
      <c r="R653" s="8">
        <f t="shared" si="196"/>
        <v>1.9978292767743495</v>
      </c>
      <c r="S653" s="8">
        <f t="shared" si="196"/>
        <v>-0.98051670072564889</v>
      </c>
      <c r="T653" s="8">
        <f t="shared" si="196"/>
        <v>-0.54821227269128836</v>
      </c>
      <c r="U653" s="8">
        <f t="shared" si="196"/>
        <v>-0.64668820559706075</v>
      </c>
      <c r="V653" s="8">
        <f t="shared" si="196"/>
        <v>-0.72520757521532797</v>
      </c>
      <c r="W653" s="8">
        <f t="shared" si="196"/>
        <v>-0.95714479412984521</v>
      </c>
      <c r="Y653" s="8">
        <f t="shared" ref="Y653:AI653" si="197">(Y7-$Y7)/$Y7</f>
        <v>0</v>
      </c>
      <c r="Z653" s="8">
        <f t="shared" si="197"/>
        <v>-0.86808160973527404</v>
      </c>
      <c r="AA653" s="8">
        <f t="shared" si="197"/>
        <v>-0.88185459193222104</v>
      </c>
      <c r="AB653" s="8">
        <f t="shared" si="197"/>
        <v>-0.57446070641101477</v>
      </c>
      <c r="AC653" s="8">
        <f t="shared" si="197"/>
        <v>-0.90902547150013469</v>
      </c>
      <c r="AD653" s="8">
        <f t="shared" si="197"/>
        <v>0.68611645078557004</v>
      </c>
      <c r="AE653" s="8">
        <f t="shared" si="197"/>
        <v>-0.92829927681505886</v>
      </c>
      <c r="AF653" s="8">
        <f t="shared" si="197"/>
        <v>-0.91537718260397305</v>
      </c>
      <c r="AG653" s="8">
        <f t="shared" si="197"/>
        <v>-0.88642845493397593</v>
      </c>
      <c r="AH653" s="8">
        <f t="shared" si="197"/>
        <v>-0.6043042439153461</v>
      </c>
      <c r="AI653" s="8">
        <f t="shared" si="197"/>
        <v>-0.79007561528150694</v>
      </c>
      <c r="AK653" s="8">
        <f t="shared" ref="AK653:AU653" si="198">(AK7-$AK7)/$AK7</f>
        <v>0</v>
      </c>
      <c r="AL653" s="8">
        <f t="shared" si="198"/>
        <v>-0.94097681229553576</v>
      </c>
      <c r="AM653" s="8">
        <f t="shared" si="198"/>
        <v>-0.94791255513666572</v>
      </c>
      <c r="AN653" s="8">
        <f t="shared" si="198"/>
        <v>-0.57446070641101477</v>
      </c>
      <c r="AO653" s="8">
        <f t="shared" si="198"/>
        <v>-0.95340598534770582</v>
      </c>
      <c r="AP653" s="8">
        <f t="shared" si="198"/>
        <v>0.68611645078557004</v>
      </c>
      <c r="AQ653" s="8">
        <f t="shared" si="198"/>
        <v>-0.95678770338608077</v>
      </c>
      <c r="AR653" s="8">
        <f t="shared" si="198"/>
        <v>-0.95712775969722264</v>
      </c>
      <c r="AS653" s="8">
        <f t="shared" si="198"/>
        <v>-0.96009791772130859</v>
      </c>
      <c r="AT653" s="8">
        <f t="shared" si="198"/>
        <v>-0.6043042439153461</v>
      </c>
      <c r="AU653" s="8">
        <f t="shared" si="198"/>
        <v>-0.92710631846743685</v>
      </c>
      <c r="AW653">
        <f t="shared" si="178"/>
        <v>1</v>
      </c>
      <c r="AX653" t="str">
        <f t="shared" si="187"/>
        <v/>
      </c>
      <c r="AY653" t="str">
        <f t="shared" si="188"/>
        <v/>
      </c>
      <c r="AZ653">
        <f t="shared" si="189"/>
        <v>1</v>
      </c>
    </row>
    <row r="654" spans="1:52" x14ac:dyDescent="0.3">
      <c r="A654">
        <v>1</v>
      </c>
      <c r="B654" t="s">
        <v>75</v>
      </c>
      <c r="C654" t="s">
        <v>74</v>
      </c>
      <c r="D654" t="s">
        <v>69</v>
      </c>
      <c r="E654" t="s">
        <v>43</v>
      </c>
      <c r="F654" s="2">
        <v>0</v>
      </c>
      <c r="G654" s="2">
        <f t="shared" si="179"/>
        <v>1</v>
      </c>
      <c r="H654" s="4">
        <f t="shared" si="180"/>
        <v>1</v>
      </c>
      <c r="I654">
        <f t="shared" si="181"/>
        <v>1</v>
      </c>
      <c r="J654">
        <f t="shared" si="174"/>
        <v>0</v>
      </c>
      <c r="K654">
        <f t="shared" si="182"/>
        <v>2</v>
      </c>
      <c r="L654">
        <f t="shared" si="183"/>
        <v>2</v>
      </c>
      <c r="M654" s="8">
        <f t="shared" ref="M654:W654" si="199">(M8-$M8)/$M8</f>
        <v>0</v>
      </c>
      <c r="N654" s="8">
        <f t="shared" si="199"/>
        <v>3.3348491620446894</v>
      </c>
      <c r="O654" s="8">
        <f t="shared" si="199"/>
        <v>3.3369249274831945</v>
      </c>
      <c r="P654" s="8">
        <f t="shared" si="199"/>
        <v>-1.1798666750660086E-4</v>
      </c>
      <c r="Q654" s="8">
        <f t="shared" si="199"/>
        <v>6.1735033941164641</v>
      </c>
      <c r="R654" s="8">
        <f t="shared" si="199"/>
        <v>-0.99999500056493618</v>
      </c>
      <c r="S654" s="8">
        <f t="shared" si="199"/>
        <v>3.641165548293043</v>
      </c>
      <c r="T654" s="8">
        <f t="shared" si="199"/>
        <v>13.577285766708362</v>
      </c>
      <c r="U654" s="8">
        <f t="shared" si="199"/>
        <v>10.659892432155166</v>
      </c>
      <c r="V654" s="8">
        <f t="shared" si="199"/>
        <v>-0.99909310247941985</v>
      </c>
      <c r="W654" s="8">
        <f t="shared" si="199"/>
        <v>2.5582199211489103</v>
      </c>
      <c r="Y654" s="8">
        <f t="shared" ref="Y654:AI654" si="200">(Y8-$Y8)/$Y8</f>
        <v>0</v>
      </c>
      <c r="Z654" s="8">
        <f t="shared" si="200"/>
        <v>3.617490035901469</v>
      </c>
      <c r="AA654" s="8">
        <f t="shared" si="200"/>
        <v>3.4220389662801622</v>
      </c>
      <c r="AB654" s="8">
        <f t="shared" si="200"/>
        <v>0.24933923146214457</v>
      </c>
      <c r="AC654" s="8">
        <f t="shared" si="200"/>
        <v>4.7730564537848208</v>
      </c>
      <c r="AD654" s="8">
        <f t="shared" si="200"/>
        <v>-0.70366335441279515</v>
      </c>
      <c r="AE654" s="8">
        <f t="shared" si="200"/>
        <v>2.4073940354534691</v>
      </c>
      <c r="AF654" s="8">
        <f t="shared" si="200"/>
        <v>1.2765602206462052</v>
      </c>
      <c r="AG654" s="8">
        <f t="shared" si="200"/>
        <v>1.8783976499084678</v>
      </c>
      <c r="AH654" s="8">
        <f t="shared" si="200"/>
        <v>-0.98662761777800123</v>
      </c>
      <c r="AI654" s="8">
        <f t="shared" si="200"/>
        <v>4.8906989477903382</v>
      </c>
      <c r="AK654" s="8">
        <f t="shared" ref="AK654:AU654" si="201">(AK8-$AK8)/$AK8</f>
        <v>0</v>
      </c>
      <c r="AL654" s="8">
        <f t="shared" si="201"/>
        <v>0.73225929721625949</v>
      </c>
      <c r="AM654" s="8">
        <f t="shared" si="201"/>
        <v>0.46985201323820536</v>
      </c>
      <c r="AN654" s="8">
        <f t="shared" si="201"/>
        <v>0.24933923146214457</v>
      </c>
      <c r="AO654" s="8">
        <f t="shared" si="201"/>
        <v>1.2608268835070828</v>
      </c>
      <c r="AP654" s="8">
        <f t="shared" si="201"/>
        <v>-0.70366335441279515</v>
      </c>
      <c r="AQ654" s="8">
        <f t="shared" si="201"/>
        <v>0.33820618704923344</v>
      </c>
      <c r="AR654" s="8">
        <f t="shared" si="201"/>
        <v>0.16013246127333208</v>
      </c>
      <c r="AS654" s="8">
        <f t="shared" si="201"/>
        <v>-2.1600100268927048E-2</v>
      </c>
      <c r="AT654" s="8">
        <f t="shared" si="201"/>
        <v>-0.98662761777800123</v>
      </c>
      <c r="AU654" s="8">
        <f t="shared" si="201"/>
        <v>2.4686090235951963</v>
      </c>
      <c r="AW654">
        <f t="shared" si="178"/>
        <v>-1</v>
      </c>
      <c r="AX654">
        <f t="shared" si="187"/>
        <v>-1</v>
      </c>
      <c r="AY654">
        <f t="shared" si="188"/>
        <v>-1</v>
      </c>
      <c r="AZ654" t="str">
        <f t="shared" si="189"/>
        <v/>
      </c>
    </row>
    <row r="655" spans="1:52" x14ac:dyDescent="0.3">
      <c r="A655">
        <v>1</v>
      </c>
      <c r="B655" t="s">
        <v>76</v>
      </c>
      <c r="C655" t="s">
        <v>74</v>
      </c>
      <c r="D655" t="s">
        <v>69</v>
      </c>
      <c r="E655" t="s">
        <v>43</v>
      </c>
      <c r="F655" s="2">
        <v>0</v>
      </c>
      <c r="G655" s="2">
        <f t="shared" si="179"/>
        <v>1</v>
      </c>
      <c r="H655" s="4">
        <f t="shared" si="180"/>
        <v>1</v>
      </c>
      <c r="I655">
        <f t="shared" si="181"/>
        <v>1</v>
      </c>
      <c r="J655">
        <f t="shared" si="174"/>
        <v>0</v>
      </c>
      <c r="K655">
        <f t="shared" si="182"/>
        <v>2</v>
      </c>
      <c r="L655">
        <f t="shared" si="183"/>
        <v>2</v>
      </c>
      <c r="M655" s="8">
        <f t="shared" ref="M655:W655" si="202">(M9-$M9)/$M9</f>
        <v>0</v>
      </c>
      <c r="N655" s="8">
        <f t="shared" si="202"/>
        <v>3.3583177605602397</v>
      </c>
      <c r="O655" s="8">
        <f t="shared" si="202"/>
        <v>3.3594735952758756</v>
      </c>
      <c r="P655" s="8">
        <f t="shared" si="202"/>
        <v>-1.4797883902604837E-4</v>
      </c>
      <c r="Q655" s="8">
        <f t="shared" si="202"/>
        <v>6.3810455104919992</v>
      </c>
      <c r="R655" s="8">
        <f t="shared" si="202"/>
        <v>-0.99999200114383635</v>
      </c>
      <c r="S655" s="8">
        <f t="shared" si="202"/>
        <v>3.7436756543814238</v>
      </c>
      <c r="T655" s="8">
        <f t="shared" si="202"/>
        <v>13.577888361964238</v>
      </c>
      <c r="U655" s="8">
        <f t="shared" si="202"/>
        <v>10.689232439761112</v>
      </c>
      <c r="V655" s="8">
        <f t="shared" si="202"/>
        <v>-0.99862319688284573</v>
      </c>
      <c r="W655" s="8">
        <f t="shared" si="202"/>
        <v>2.5319789270134372</v>
      </c>
      <c r="Y655" s="8">
        <f t="shared" ref="Y655:AI655" si="203">(Y9-$Y9)/$Y9</f>
        <v>0</v>
      </c>
      <c r="Z655" s="8">
        <f t="shared" si="203"/>
        <v>3.1101726035888029</v>
      </c>
      <c r="AA655" s="8">
        <f t="shared" si="203"/>
        <v>2.7985270231023938</v>
      </c>
      <c r="AB655" s="8">
        <f t="shared" si="203"/>
        <v>4.5937203419319103E-2</v>
      </c>
      <c r="AC655" s="8">
        <f t="shared" si="203"/>
        <v>3.5364536367903927</v>
      </c>
      <c r="AD655" s="8">
        <f t="shared" si="203"/>
        <v>-0.75913873381453367</v>
      </c>
      <c r="AE655" s="8">
        <f t="shared" si="203"/>
        <v>2.1580456835372632</v>
      </c>
      <c r="AF655" s="8">
        <f t="shared" si="203"/>
        <v>1.1842586234247712</v>
      </c>
      <c r="AG655" s="8">
        <f t="shared" si="203"/>
        <v>1.6498824538242249</v>
      </c>
      <c r="AH655" s="8">
        <f t="shared" si="203"/>
        <v>-0.98622910422804888</v>
      </c>
      <c r="AI655" s="8">
        <f t="shared" si="203"/>
        <v>4.7505129098586565</v>
      </c>
      <c r="AK655" s="8">
        <f t="shared" ref="AK655:AU655" si="204">(AK9-$AK9)/$AK9</f>
        <v>0</v>
      </c>
      <c r="AL655" s="8">
        <f t="shared" si="204"/>
        <v>0.53393521456838156</v>
      </c>
      <c r="AM655" s="8">
        <f t="shared" si="204"/>
        <v>0.29716860895091662</v>
      </c>
      <c r="AN655" s="8">
        <f t="shared" si="204"/>
        <v>4.5937203419319103E-2</v>
      </c>
      <c r="AO655" s="8">
        <f t="shared" si="204"/>
        <v>0.88454699779103652</v>
      </c>
      <c r="AP655" s="8">
        <f t="shared" si="204"/>
        <v>-0.75913873381453367</v>
      </c>
      <c r="AQ655" s="8">
        <f t="shared" si="204"/>
        <v>0.21646272786211948</v>
      </c>
      <c r="AR655" s="8">
        <f t="shared" si="204"/>
        <v>0.10794180090678582</v>
      </c>
      <c r="AS655" s="8">
        <f t="shared" si="204"/>
        <v>-0.12236220906686382</v>
      </c>
      <c r="AT655" s="8">
        <f t="shared" si="204"/>
        <v>-0.98622910422804888</v>
      </c>
      <c r="AU655" s="8">
        <f t="shared" si="204"/>
        <v>2.4007399227263386</v>
      </c>
      <c r="AW655">
        <f t="shared" si="178"/>
        <v>-1</v>
      </c>
      <c r="AX655">
        <f t="shared" si="187"/>
        <v>-1</v>
      </c>
      <c r="AY655">
        <f t="shared" si="188"/>
        <v>-1</v>
      </c>
      <c r="AZ655" t="str">
        <f t="shared" si="189"/>
        <v/>
      </c>
    </row>
    <row r="656" spans="1:52" x14ac:dyDescent="0.3">
      <c r="A656">
        <v>1</v>
      </c>
      <c r="B656" t="s">
        <v>77</v>
      </c>
      <c r="C656" t="s">
        <v>74</v>
      </c>
      <c r="D656" t="s">
        <v>69</v>
      </c>
      <c r="F656" s="2">
        <v>0</v>
      </c>
      <c r="G656" s="2">
        <f t="shared" si="179"/>
        <v>0</v>
      </c>
      <c r="H656" s="4">
        <f t="shared" si="180"/>
        <v>0</v>
      </c>
      <c r="I656">
        <f t="shared" si="181"/>
        <v>0</v>
      </c>
      <c r="J656">
        <f t="shared" si="174"/>
        <v>1</v>
      </c>
      <c r="K656">
        <f t="shared" si="182"/>
        <v>2</v>
      </c>
      <c r="L656">
        <f t="shared" si="183"/>
        <v>0</v>
      </c>
      <c r="M656" s="8">
        <f t="shared" ref="M656:W656" si="205">(M10-$M10)/$M10</f>
        <v>0</v>
      </c>
      <c r="N656" s="8">
        <f t="shared" si="205"/>
        <v>-0.90986714370321076</v>
      </c>
      <c r="O656" s="8">
        <f t="shared" si="205"/>
        <v>-0.90984266298208316</v>
      </c>
      <c r="P656" s="8">
        <f t="shared" si="205"/>
        <v>-0.68738628600896989</v>
      </c>
      <c r="Q656" s="8">
        <f t="shared" si="205"/>
        <v>-0.95375473220510321</v>
      </c>
      <c r="R656" s="8">
        <f t="shared" si="205"/>
        <v>2.0522348094642084</v>
      </c>
      <c r="S656" s="8">
        <f t="shared" si="205"/>
        <v>-0.98083210804226617</v>
      </c>
      <c r="T656" s="8">
        <f t="shared" si="205"/>
        <v>-0.53187080677530241</v>
      </c>
      <c r="U656" s="8">
        <f t="shared" si="205"/>
        <v>-0.63394237244655105</v>
      </c>
      <c r="V656" s="8">
        <f t="shared" si="205"/>
        <v>-0.7120054001138354</v>
      </c>
      <c r="W656" s="8">
        <f t="shared" si="205"/>
        <v>-0.95392491166833515</v>
      </c>
      <c r="Y656" s="8">
        <f t="shared" ref="Y656:AI656" si="206">(Y10-$Y10)/$Y10</f>
        <v>0</v>
      </c>
      <c r="Z656" s="8">
        <f t="shared" si="206"/>
        <v>-0.82305347145205598</v>
      </c>
      <c r="AA656" s="8">
        <f t="shared" si="206"/>
        <v>-0.82702333706471642</v>
      </c>
      <c r="AB656" s="8">
        <f t="shared" si="206"/>
        <v>-0.6474743087571313</v>
      </c>
      <c r="AC656" s="8">
        <f t="shared" si="206"/>
        <v>-0.90331510139007187</v>
      </c>
      <c r="AD656" s="8">
        <f t="shared" si="206"/>
        <v>1.0718412435439915</v>
      </c>
      <c r="AE656" s="8">
        <f t="shared" si="206"/>
        <v>-0.91069421554387142</v>
      </c>
      <c r="AF656" s="8">
        <f t="shared" si="206"/>
        <v>-0.89309328437025925</v>
      </c>
      <c r="AG656" s="8">
        <f t="shared" si="206"/>
        <v>-0.85507072473238355</v>
      </c>
      <c r="AH656" s="8">
        <f t="shared" si="206"/>
        <v>-0.58341189685037242</v>
      </c>
      <c r="AI656" s="8">
        <f t="shared" si="206"/>
        <v>-0.77589561289174491</v>
      </c>
      <c r="AK656" s="8">
        <f t="shared" ref="AK656:AU656" si="207">(AK10-$AK10)/$AK10</f>
        <v>0</v>
      </c>
      <c r="AL656" s="8">
        <f t="shared" si="207"/>
        <v>-0.92507500979494783</v>
      </c>
      <c r="AM656" s="8">
        <f t="shared" si="207"/>
        <v>-0.9290163706913328</v>
      </c>
      <c r="AN656" s="8">
        <f t="shared" si="207"/>
        <v>-0.6474743087571313</v>
      </c>
      <c r="AO656" s="8">
        <f t="shared" si="207"/>
        <v>-0.94949974477802435</v>
      </c>
      <c r="AP656" s="8">
        <f t="shared" si="207"/>
        <v>1.0718412435439915</v>
      </c>
      <c r="AQ656" s="8">
        <f t="shared" si="207"/>
        <v>-0.95021139520016107</v>
      </c>
      <c r="AR656" s="8">
        <f t="shared" si="207"/>
        <v>-0.9454211897363527</v>
      </c>
      <c r="AS656" s="8">
        <f t="shared" si="207"/>
        <v>-0.95005281039963041</v>
      </c>
      <c r="AT656" s="8">
        <f t="shared" si="207"/>
        <v>-0.58341189685037242</v>
      </c>
      <c r="AU656" s="8">
        <f t="shared" si="207"/>
        <v>-0.9212289567246118</v>
      </c>
      <c r="AW656">
        <f t="shared" si="178"/>
        <v>1</v>
      </c>
      <c r="AX656" t="str">
        <f t="shared" si="187"/>
        <v/>
      </c>
      <c r="AY656" t="str">
        <f t="shared" si="188"/>
        <v/>
      </c>
      <c r="AZ656">
        <f t="shared" si="189"/>
        <v>1</v>
      </c>
    </row>
    <row r="657" spans="1:52" s="17" customFormat="1" x14ac:dyDescent="0.3">
      <c r="A657">
        <v>1</v>
      </c>
      <c r="B657" t="s">
        <v>78</v>
      </c>
      <c r="C657" t="s">
        <v>74</v>
      </c>
      <c r="D657" t="s">
        <v>69</v>
      </c>
      <c r="E657"/>
      <c r="F657" s="2">
        <v>0</v>
      </c>
      <c r="G657" s="2">
        <f t="shared" si="179"/>
        <v>0</v>
      </c>
      <c r="H657" s="4">
        <f t="shared" si="180"/>
        <v>0</v>
      </c>
      <c r="I657">
        <f t="shared" si="181"/>
        <v>0</v>
      </c>
      <c r="J657">
        <f t="shared" si="174"/>
        <v>1</v>
      </c>
      <c r="K657">
        <f t="shared" si="182"/>
        <v>2</v>
      </c>
      <c r="L657">
        <f t="shared" si="183"/>
        <v>0</v>
      </c>
      <c r="M657" s="8">
        <f t="shared" ref="M657:W657" si="208">(M11-$M11)/$M11</f>
        <v>0</v>
      </c>
      <c r="N657" s="8">
        <f t="shared" si="208"/>
        <v>-0.91562666106676727</v>
      </c>
      <c r="O657" s="8">
        <f t="shared" si="208"/>
        <v>-0.91560830648177027</v>
      </c>
      <c r="P657" s="8">
        <f t="shared" si="208"/>
        <v>-0.69042350454782742</v>
      </c>
      <c r="Q657" s="8">
        <f t="shared" si="208"/>
        <v>-0.95689122893710943</v>
      </c>
      <c r="R657" s="8">
        <f t="shared" si="208"/>
        <v>1.9978292767743495</v>
      </c>
      <c r="S657" s="8">
        <f t="shared" si="208"/>
        <v>-0.98051670072564889</v>
      </c>
      <c r="T657" s="8">
        <f t="shared" si="208"/>
        <v>-0.54821227269128836</v>
      </c>
      <c r="U657" s="8">
        <f t="shared" si="208"/>
        <v>-0.64668820559706075</v>
      </c>
      <c r="V657" s="8">
        <f t="shared" si="208"/>
        <v>-0.72520757521532797</v>
      </c>
      <c r="W657" s="8">
        <f t="shared" si="208"/>
        <v>-0.95714479412984521</v>
      </c>
      <c r="X657"/>
      <c r="Y657" s="8">
        <f t="shared" ref="Y657:AI657" si="209">(Y11-$Y11)/$Y11</f>
        <v>0</v>
      </c>
      <c r="Z657" s="8">
        <f t="shared" si="209"/>
        <v>-0.81618548652671241</v>
      </c>
      <c r="AA657" s="8">
        <f t="shared" si="209"/>
        <v>-0.82637977023747977</v>
      </c>
      <c r="AB657" s="8">
        <f t="shared" si="209"/>
        <v>-0.25393349219451167</v>
      </c>
      <c r="AC657" s="8">
        <f t="shared" si="209"/>
        <v>-0.83505225643656178</v>
      </c>
      <c r="AD657" s="8">
        <f t="shared" si="209"/>
        <v>1.6660943828533936</v>
      </c>
      <c r="AE657" s="8">
        <f t="shared" si="209"/>
        <v>-0.87375348161076549</v>
      </c>
      <c r="AF657" s="8">
        <f t="shared" si="209"/>
        <v>-0.84936985026643375</v>
      </c>
      <c r="AG657" s="8">
        <f t="shared" si="209"/>
        <v>-0.79750745844995097</v>
      </c>
      <c r="AH657" s="8">
        <f t="shared" si="209"/>
        <v>-0.23204279512683376</v>
      </c>
      <c r="AI657" s="8">
        <f t="shared" si="209"/>
        <v>-0.60149176765059287</v>
      </c>
      <c r="AK657" s="8">
        <f t="shared" ref="AK657:AU657" si="210">(AK11-$AK11)/$AK11</f>
        <v>0</v>
      </c>
      <c r="AL657" s="8">
        <f t="shared" si="210"/>
        <v>-0.91286009039924054</v>
      </c>
      <c r="AM657" s="8">
        <f t="shared" si="210"/>
        <v>-0.92282316768284989</v>
      </c>
      <c r="AN657" s="8">
        <f t="shared" si="210"/>
        <v>-0.25393349219451167</v>
      </c>
      <c r="AO657" s="8">
        <f t="shared" si="210"/>
        <v>-0.91403637834871754</v>
      </c>
      <c r="AP657" s="8">
        <f t="shared" si="210"/>
        <v>1.6660943828533936</v>
      </c>
      <c r="AQ657" s="8">
        <f t="shared" si="210"/>
        <v>-0.92469279468680443</v>
      </c>
      <c r="AR657" s="8">
        <f t="shared" si="210"/>
        <v>-0.92402509622348372</v>
      </c>
      <c r="AS657" s="8">
        <f t="shared" si="210"/>
        <v>-0.9290784070971877</v>
      </c>
      <c r="AT657" s="8">
        <f t="shared" si="210"/>
        <v>-0.23204279512683376</v>
      </c>
      <c r="AU657" s="8">
        <f t="shared" si="210"/>
        <v>-0.86092487569624954</v>
      </c>
      <c r="AW657">
        <f t="shared" si="178"/>
        <v>1</v>
      </c>
      <c r="AX657" t="str">
        <f t="shared" si="187"/>
        <v/>
      </c>
      <c r="AY657" t="str">
        <f t="shared" si="188"/>
        <v/>
      </c>
      <c r="AZ657">
        <f t="shared" si="189"/>
        <v>1</v>
      </c>
    </row>
    <row r="658" spans="1:52" s="17" customFormat="1" x14ac:dyDescent="0.3">
      <c r="A658">
        <v>1</v>
      </c>
      <c r="B658" t="s">
        <v>79</v>
      </c>
      <c r="C658" t="s">
        <v>74</v>
      </c>
      <c r="D658" t="s">
        <v>69</v>
      </c>
      <c r="E658" t="s">
        <v>43</v>
      </c>
      <c r="F658" s="2">
        <v>0</v>
      </c>
      <c r="G658" s="2">
        <f t="shared" si="179"/>
        <v>1</v>
      </c>
      <c r="H658" s="4">
        <f t="shared" si="180"/>
        <v>1</v>
      </c>
      <c r="I658">
        <f t="shared" si="181"/>
        <v>1</v>
      </c>
      <c r="J658">
        <f t="shared" si="174"/>
        <v>0</v>
      </c>
      <c r="K658">
        <f t="shared" si="182"/>
        <v>2</v>
      </c>
      <c r="L658">
        <f t="shared" si="183"/>
        <v>2</v>
      </c>
      <c r="M658" s="8">
        <f t="shared" ref="M658:W658" si="211">(M12-$M12)/$M12</f>
        <v>0</v>
      </c>
      <c r="N658" s="8">
        <f t="shared" si="211"/>
        <v>3.3348491620446894</v>
      </c>
      <c r="O658" s="8">
        <f t="shared" si="211"/>
        <v>3.3369249274831945</v>
      </c>
      <c r="P658" s="8">
        <f t="shared" si="211"/>
        <v>-1.1798666750660086E-4</v>
      </c>
      <c r="Q658" s="8">
        <f t="shared" si="211"/>
        <v>6.1735033941164641</v>
      </c>
      <c r="R658" s="8">
        <f t="shared" si="211"/>
        <v>-0.99999500056493618</v>
      </c>
      <c r="S658" s="8">
        <f t="shared" si="211"/>
        <v>3.641165548293043</v>
      </c>
      <c r="T658" s="8">
        <f t="shared" si="211"/>
        <v>13.577285766708362</v>
      </c>
      <c r="U658" s="8">
        <f t="shared" si="211"/>
        <v>10.659892432155166</v>
      </c>
      <c r="V658" s="8">
        <f t="shared" si="211"/>
        <v>-0.99909310247941985</v>
      </c>
      <c r="W658" s="8">
        <f t="shared" si="211"/>
        <v>2.5582199211489103</v>
      </c>
      <c r="X658"/>
      <c r="Y658" s="8">
        <f t="shared" ref="Y658:AI658" si="212">(Y12-$Y12)/$Y12</f>
        <v>0</v>
      </c>
      <c r="Z658" s="8">
        <f t="shared" si="212"/>
        <v>3.8105736108842434</v>
      </c>
      <c r="AA658" s="8">
        <f t="shared" si="212"/>
        <v>3.5773049735273115</v>
      </c>
      <c r="AB658" s="8">
        <f t="shared" si="212"/>
        <v>0.64319146935253535</v>
      </c>
      <c r="AC658" s="8">
        <f t="shared" si="212"/>
        <v>7.4652193513634924</v>
      </c>
      <c r="AD658" s="8">
        <f t="shared" si="212"/>
        <v>-0.65030063430814833</v>
      </c>
      <c r="AE658" s="8">
        <f t="shared" si="212"/>
        <v>2.5980271035213232</v>
      </c>
      <c r="AF658" s="8">
        <f t="shared" si="212"/>
        <v>1.3496345261510558</v>
      </c>
      <c r="AG658" s="8">
        <f t="shared" si="212"/>
        <v>2.2719399269258069</v>
      </c>
      <c r="AH658" s="8">
        <f t="shared" si="212"/>
        <v>-0.98364062206976044</v>
      </c>
      <c r="AI658" s="8">
        <f t="shared" si="212"/>
        <v>9.4551282888975798</v>
      </c>
      <c r="AK658" s="8">
        <f t="shared" ref="AK658:AU658" si="213">(AK12-$AK12)/$AK12</f>
        <v>0</v>
      </c>
      <c r="AL658" s="8">
        <f t="shared" si="213"/>
        <v>0.86638730655795526</v>
      </c>
      <c r="AM658" s="8">
        <f t="shared" si="213"/>
        <v>0.62619653404020192</v>
      </c>
      <c r="AN658" s="8">
        <f t="shared" si="213"/>
        <v>0.64319146935253535</v>
      </c>
      <c r="AO658" s="8">
        <f t="shared" si="213"/>
        <v>2.1616750034243686</v>
      </c>
      <c r="AP658" s="8">
        <f t="shared" si="213"/>
        <v>-0.65030063430814833</v>
      </c>
      <c r="AQ658" s="8">
        <f t="shared" si="213"/>
        <v>0.4934013629882249</v>
      </c>
      <c r="AR658" s="8">
        <f t="shared" si="213"/>
        <v>0.18705085605345345</v>
      </c>
      <c r="AS658" s="8">
        <f t="shared" si="213"/>
        <v>0.18062295702223283</v>
      </c>
      <c r="AT658" s="8">
        <f t="shared" si="213"/>
        <v>-0.98364062206976044</v>
      </c>
      <c r="AU658" s="8">
        <f t="shared" si="213"/>
        <v>5.0422324897250395</v>
      </c>
      <c r="AW658">
        <f t="shared" si="178"/>
        <v>-1</v>
      </c>
      <c r="AX658">
        <f t="shared" si="187"/>
        <v>-1</v>
      </c>
      <c r="AY658">
        <f t="shared" si="188"/>
        <v>-1</v>
      </c>
      <c r="AZ658" t="str">
        <f t="shared" si="189"/>
        <v/>
      </c>
    </row>
    <row r="659" spans="1:52" s="17" customFormat="1" x14ac:dyDescent="0.3">
      <c r="A659">
        <v>1</v>
      </c>
      <c r="B659" t="s">
        <v>80</v>
      </c>
      <c r="C659" t="s">
        <v>74</v>
      </c>
      <c r="D659" t="s">
        <v>69</v>
      </c>
      <c r="E659" t="s">
        <v>43</v>
      </c>
      <c r="F659" s="2">
        <v>0</v>
      </c>
      <c r="G659" s="2">
        <f t="shared" si="179"/>
        <v>1</v>
      </c>
      <c r="H659" s="4">
        <f t="shared" si="180"/>
        <v>1</v>
      </c>
      <c r="I659">
        <f t="shared" si="181"/>
        <v>1</v>
      </c>
      <c r="J659">
        <f t="shared" si="174"/>
        <v>0</v>
      </c>
      <c r="K659">
        <f t="shared" si="182"/>
        <v>2</v>
      </c>
      <c r="L659">
        <f t="shared" si="183"/>
        <v>2</v>
      </c>
      <c r="M659" s="8">
        <f t="shared" ref="M659:W659" si="214">(M13-$M13)/$M13</f>
        <v>0</v>
      </c>
      <c r="N659" s="8">
        <f t="shared" si="214"/>
        <v>3.3583177605602397</v>
      </c>
      <c r="O659" s="8">
        <f t="shared" si="214"/>
        <v>3.3594735952758756</v>
      </c>
      <c r="P659" s="8">
        <f t="shared" si="214"/>
        <v>-1.4797883902604837E-4</v>
      </c>
      <c r="Q659" s="8">
        <f t="shared" si="214"/>
        <v>6.3810455104919992</v>
      </c>
      <c r="R659" s="8">
        <f t="shared" si="214"/>
        <v>-0.99999200114383635</v>
      </c>
      <c r="S659" s="8">
        <f t="shared" si="214"/>
        <v>3.7436756543814238</v>
      </c>
      <c r="T659" s="8">
        <f t="shared" si="214"/>
        <v>13.577888361964238</v>
      </c>
      <c r="U659" s="8">
        <f t="shared" si="214"/>
        <v>10.689232439761112</v>
      </c>
      <c r="V659" s="8">
        <f t="shared" si="214"/>
        <v>-0.99862319688284573</v>
      </c>
      <c r="W659" s="8">
        <f t="shared" si="214"/>
        <v>2.5319789270134372</v>
      </c>
      <c r="X659"/>
      <c r="Y659" s="8">
        <f t="shared" ref="Y659:AI659" si="215">(Y13-$Y13)/$Y13</f>
        <v>0</v>
      </c>
      <c r="Z659" s="8">
        <f t="shared" si="215"/>
        <v>3.7774139476459823</v>
      </c>
      <c r="AA659" s="8">
        <f t="shared" si="215"/>
        <v>3.6318041817853675</v>
      </c>
      <c r="AB659" s="8">
        <f t="shared" si="215"/>
        <v>0.76938021942382728</v>
      </c>
      <c r="AC659" s="8">
        <f t="shared" si="215"/>
        <v>7.8724638934111715</v>
      </c>
      <c r="AD659" s="8">
        <f t="shared" si="215"/>
        <v>-0.65509523926942248</v>
      </c>
      <c r="AE659" s="8">
        <f t="shared" si="215"/>
        <v>2.6188764970447114</v>
      </c>
      <c r="AF659" s="8">
        <f t="shared" si="215"/>
        <v>1.3549668461896838</v>
      </c>
      <c r="AG659" s="8">
        <f t="shared" si="215"/>
        <v>2.2680225860813419</v>
      </c>
      <c r="AH659" s="8">
        <f t="shared" si="215"/>
        <v>-0.98203579271305352</v>
      </c>
      <c r="AI659" s="8">
        <f t="shared" si="215"/>
        <v>9.4880987633443201</v>
      </c>
      <c r="AK659" s="8">
        <f t="shared" ref="AK659:AU659" si="216">(AK13-$AK13)/$AK13</f>
        <v>0</v>
      </c>
      <c r="AL659" s="8">
        <f t="shared" si="216"/>
        <v>0.88568840786654479</v>
      </c>
      <c r="AM659" s="8">
        <f t="shared" si="216"/>
        <v>0.69926991554559159</v>
      </c>
      <c r="AN659" s="8">
        <f t="shared" si="216"/>
        <v>0.76938021942382728</v>
      </c>
      <c r="AO659" s="8">
        <f t="shared" si="216"/>
        <v>2.6822597674505668</v>
      </c>
      <c r="AP659" s="8">
        <f t="shared" si="216"/>
        <v>-0.65509523926942248</v>
      </c>
      <c r="AQ659" s="8">
        <f t="shared" si="216"/>
        <v>0.51069252973741441</v>
      </c>
      <c r="AR659" s="8">
        <f t="shared" si="216"/>
        <v>0.19618590167453512</v>
      </c>
      <c r="AS659" s="8">
        <f t="shared" si="216"/>
        <v>0.15859815602011604</v>
      </c>
      <c r="AT659" s="8">
        <f t="shared" si="216"/>
        <v>-0.98203579271305352</v>
      </c>
      <c r="AU659" s="8">
        <f t="shared" si="216"/>
        <v>5.0888224065027172</v>
      </c>
      <c r="AW659">
        <f t="shared" si="178"/>
        <v>-1</v>
      </c>
      <c r="AX659">
        <f t="shared" si="187"/>
        <v>-1</v>
      </c>
      <c r="AY659">
        <f t="shared" si="188"/>
        <v>-1</v>
      </c>
      <c r="AZ659" t="str">
        <f t="shared" si="189"/>
        <v/>
      </c>
    </row>
    <row r="660" spans="1:52" s="17" customFormat="1" x14ac:dyDescent="0.3">
      <c r="A660">
        <v>1</v>
      </c>
      <c r="B660" t="s">
        <v>81</v>
      </c>
      <c r="C660" t="s">
        <v>74</v>
      </c>
      <c r="D660" t="s">
        <v>69</v>
      </c>
      <c r="E660"/>
      <c r="F660" s="2">
        <v>0</v>
      </c>
      <c r="G660" s="2">
        <f t="shared" si="179"/>
        <v>0</v>
      </c>
      <c r="H660" s="4">
        <f t="shared" si="180"/>
        <v>0</v>
      </c>
      <c r="I660">
        <f t="shared" si="181"/>
        <v>0</v>
      </c>
      <c r="J660">
        <f t="shared" si="174"/>
        <v>1</v>
      </c>
      <c r="K660">
        <f t="shared" si="182"/>
        <v>2</v>
      </c>
      <c r="L660">
        <f t="shared" si="183"/>
        <v>0</v>
      </c>
      <c r="M660" s="8">
        <f t="shared" ref="M660:W660" si="217">(M14-$M14)/$M14</f>
        <v>0</v>
      </c>
      <c r="N660" s="8">
        <f t="shared" si="217"/>
        <v>-0.90986714370321076</v>
      </c>
      <c r="O660" s="8">
        <f t="shared" si="217"/>
        <v>-0.90984266298208316</v>
      </c>
      <c r="P660" s="8">
        <f t="shared" si="217"/>
        <v>-0.68738628600896989</v>
      </c>
      <c r="Q660" s="8">
        <f t="shared" si="217"/>
        <v>-0.95375473220510321</v>
      </c>
      <c r="R660" s="8">
        <f t="shared" si="217"/>
        <v>2.0522348094642084</v>
      </c>
      <c r="S660" s="8">
        <f t="shared" si="217"/>
        <v>-0.98083210804226617</v>
      </c>
      <c r="T660" s="8">
        <f t="shared" si="217"/>
        <v>-0.53187080677530241</v>
      </c>
      <c r="U660" s="8">
        <f t="shared" si="217"/>
        <v>-0.63394237244655105</v>
      </c>
      <c r="V660" s="8">
        <f t="shared" si="217"/>
        <v>-0.7120054001138354</v>
      </c>
      <c r="W660" s="8">
        <f t="shared" si="217"/>
        <v>-0.95392491166833515</v>
      </c>
      <c r="X660"/>
      <c r="Y660" s="8">
        <f t="shared" ref="Y660:AI660" si="218">(Y14-$Y14)/$Y14</f>
        <v>0</v>
      </c>
      <c r="Z660" s="8">
        <f t="shared" si="218"/>
        <v>-0.81787638737372437</v>
      </c>
      <c r="AA660" s="8">
        <f t="shared" si="218"/>
        <v>-0.82228025142315653</v>
      </c>
      <c r="AB660" s="8">
        <f t="shared" si="218"/>
        <v>-0.38152871223799961</v>
      </c>
      <c r="AC660" s="8">
        <f t="shared" si="218"/>
        <v>-0.82768094079262533</v>
      </c>
      <c r="AD660" s="8">
        <f t="shared" si="218"/>
        <v>1.6091869885668848</v>
      </c>
      <c r="AE660" s="8">
        <f t="shared" si="218"/>
        <v>-0.86972744011695458</v>
      </c>
      <c r="AF660" s="8">
        <f t="shared" si="218"/>
        <v>-0.8464073492661891</v>
      </c>
      <c r="AG660" s="8">
        <f t="shared" si="218"/>
        <v>-0.79306761917647217</v>
      </c>
      <c r="AH660" s="8">
        <f t="shared" si="218"/>
        <v>-0.20717532715218986</v>
      </c>
      <c r="AI660" s="8">
        <f t="shared" si="218"/>
        <v>-0.59045855734364094</v>
      </c>
      <c r="AK660" s="8">
        <f t="shared" ref="AK660:AU660" si="219">(AK14-$AK14)/$AK14</f>
        <v>0</v>
      </c>
      <c r="AL660" s="8">
        <f t="shared" si="219"/>
        <v>-0.91609008696919281</v>
      </c>
      <c r="AM660" s="8">
        <f t="shared" si="219"/>
        <v>-0.92034595699462518</v>
      </c>
      <c r="AN660" s="8">
        <f t="shared" si="219"/>
        <v>-0.38152871223799961</v>
      </c>
      <c r="AO660" s="8">
        <f t="shared" si="219"/>
        <v>-0.91319320582805574</v>
      </c>
      <c r="AP660" s="8">
        <f t="shared" si="219"/>
        <v>1.6091869885668848</v>
      </c>
      <c r="AQ660" s="8">
        <f t="shared" si="219"/>
        <v>-0.92535254775743536</v>
      </c>
      <c r="AR660" s="8">
        <f t="shared" si="219"/>
        <v>-0.92252592169319558</v>
      </c>
      <c r="AS660" s="8">
        <f t="shared" si="219"/>
        <v>-0.92666469665898221</v>
      </c>
      <c r="AT660" s="8">
        <f t="shared" si="219"/>
        <v>-0.20717532715218986</v>
      </c>
      <c r="AU660" s="8">
        <f t="shared" si="219"/>
        <v>-0.8579616506061668</v>
      </c>
      <c r="AW660">
        <f t="shared" si="178"/>
        <v>1</v>
      </c>
      <c r="AX660" t="str">
        <f t="shared" si="187"/>
        <v/>
      </c>
      <c r="AY660" t="str">
        <f t="shared" si="188"/>
        <v/>
      </c>
      <c r="AZ660">
        <f t="shared" si="189"/>
        <v>1</v>
      </c>
    </row>
    <row r="661" spans="1:52" s="17" customFormat="1" x14ac:dyDescent="0.3">
      <c r="A661">
        <v>1</v>
      </c>
      <c r="B661" t="s">
        <v>82</v>
      </c>
      <c r="C661" t="s">
        <v>68</v>
      </c>
      <c r="D661" t="s">
        <v>69</v>
      </c>
      <c r="E661" t="s">
        <v>43</v>
      </c>
      <c r="F661" s="2">
        <v>0</v>
      </c>
      <c r="G661" s="2">
        <f t="shared" si="179"/>
        <v>0</v>
      </c>
      <c r="H661" s="4">
        <f t="shared" si="180"/>
        <v>1</v>
      </c>
      <c r="I661">
        <f t="shared" si="181"/>
        <v>0</v>
      </c>
      <c r="J661">
        <f t="shared" si="174"/>
        <v>1</v>
      </c>
      <c r="K661">
        <f t="shared" si="182"/>
        <v>2</v>
      </c>
      <c r="L661">
        <f t="shared" si="183"/>
        <v>2</v>
      </c>
      <c r="M661" s="8">
        <f t="shared" ref="M661:W661" si="220">(M15-$M15)/$M15</f>
        <v>0</v>
      </c>
      <c r="N661" s="8">
        <f t="shared" si="220"/>
        <v>-0.91562666106676727</v>
      </c>
      <c r="O661" s="8">
        <f t="shared" si="220"/>
        <v>-0.91560830648177027</v>
      </c>
      <c r="P661" s="8">
        <f t="shared" si="220"/>
        <v>-0.69042350454782742</v>
      </c>
      <c r="Q661" s="8">
        <f t="shared" si="220"/>
        <v>-0.95689122893710943</v>
      </c>
      <c r="R661" s="8">
        <f t="shared" si="220"/>
        <v>1.9978292767743495</v>
      </c>
      <c r="S661" s="8">
        <f t="shared" si="220"/>
        <v>-0.98051670072564889</v>
      </c>
      <c r="T661" s="8">
        <f t="shared" si="220"/>
        <v>-0.54821227269128836</v>
      </c>
      <c r="U661" s="8">
        <f t="shared" si="220"/>
        <v>-0.64668820559706075</v>
      </c>
      <c r="V661" s="8">
        <f t="shared" si="220"/>
        <v>-0.72520757521532797</v>
      </c>
      <c r="W661" s="8">
        <f t="shared" si="220"/>
        <v>-0.95714479412984521</v>
      </c>
      <c r="X661"/>
      <c r="Y661" s="8">
        <f t="shared" ref="Y661:AI661" si="221">(Y15-$Y15)/$Y15</f>
        <v>0</v>
      </c>
      <c r="Z661" s="8">
        <f t="shared" si="221"/>
        <v>-0.82157576989720538</v>
      </c>
      <c r="AA661" s="8">
        <f t="shared" si="221"/>
        <v>-0.82518435823702463</v>
      </c>
      <c r="AB661" s="8">
        <f t="shared" si="221"/>
        <v>-0.49459991984296064</v>
      </c>
      <c r="AC661" s="8">
        <f t="shared" si="221"/>
        <v>-0.79543600016245664</v>
      </c>
      <c r="AD661" s="8">
        <f t="shared" si="221"/>
        <v>1.6402142044876005</v>
      </c>
      <c r="AE661" s="8">
        <f t="shared" si="221"/>
        <v>-0.87320542902868781</v>
      </c>
      <c r="AF661" s="8">
        <f t="shared" si="221"/>
        <v>-0.85095357424020812</v>
      </c>
      <c r="AG661" s="8">
        <f t="shared" si="221"/>
        <v>-0.79627854699088685</v>
      </c>
      <c r="AH661" s="8">
        <f t="shared" si="221"/>
        <v>-0.26022736216697639</v>
      </c>
      <c r="AI661" s="8">
        <f t="shared" si="221"/>
        <v>-0.60105843152342586</v>
      </c>
      <c r="AK661" s="8">
        <f t="shared" ref="AK661:AU661" si="222">(AK15-$AK15)/$AK15</f>
        <v>0</v>
      </c>
      <c r="AL661" s="8">
        <f t="shared" si="222"/>
        <v>-0.91844597661155747</v>
      </c>
      <c r="AM661" s="8">
        <f t="shared" si="222"/>
        <v>-0.92223893733465179</v>
      </c>
      <c r="AN661" s="8">
        <f t="shared" si="222"/>
        <v>-0.49459991984296064</v>
      </c>
      <c r="AO661" s="8">
        <f t="shared" si="222"/>
        <v>-0.89843592079965939</v>
      </c>
      <c r="AP661" s="8">
        <f t="shared" si="222"/>
        <v>1.6402142044876005</v>
      </c>
      <c r="AQ661" s="8">
        <f t="shared" si="222"/>
        <v>-0.92371335852567538</v>
      </c>
      <c r="AR661" s="8">
        <f t="shared" si="222"/>
        <v>-0.92481571882425928</v>
      </c>
      <c r="AS661" s="8">
        <f t="shared" si="222"/>
        <v>-0.92706840454682249</v>
      </c>
      <c r="AT661" s="8">
        <f t="shared" si="222"/>
        <v>-0.26022736216697639</v>
      </c>
      <c r="AU661" s="8">
        <f t="shared" si="222"/>
        <v>-0.8615350650703969</v>
      </c>
      <c r="AW661">
        <f t="shared" si="178"/>
        <v>1</v>
      </c>
      <c r="AX661">
        <f t="shared" si="187"/>
        <v>1</v>
      </c>
      <c r="AY661" t="str">
        <f t="shared" si="188"/>
        <v/>
      </c>
      <c r="AZ661">
        <f t="shared" si="189"/>
        <v>1</v>
      </c>
    </row>
    <row r="662" spans="1:52" s="17" customFormat="1" x14ac:dyDescent="0.3">
      <c r="A662">
        <v>1</v>
      </c>
      <c r="B662" t="s">
        <v>83</v>
      </c>
      <c r="C662" t="s">
        <v>68</v>
      </c>
      <c r="D662" t="s">
        <v>69</v>
      </c>
      <c r="E662"/>
      <c r="F662" s="2">
        <v>0</v>
      </c>
      <c r="G662" s="2">
        <f t="shared" si="179"/>
        <v>1</v>
      </c>
      <c r="H662" s="4">
        <f t="shared" si="180"/>
        <v>0</v>
      </c>
      <c r="I662">
        <f t="shared" si="181"/>
        <v>1</v>
      </c>
      <c r="J662">
        <f t="shared" si="174"/>
        <v>0</v>
      </c>
      <c r="K662">
        <f t="shared" si="182"/>
        <v>2</v>
      </c>
      <c r="L662">
        <f t="shared" si="183"/>
        <v>0</v>
      </c>
      <c r="M662" s="8">
        <f t="shared" ref="M662:W662" si="223">(M16-$M16)/$M16</f>
        <v>0</v>
      </c>
      <c r="N662" s="8">
        <f t="shared" si="223"/>
        <v>3.3348491620446894</v>
      </c>
      <c r="O662" s="8">
        <f t="shared" si="223"/>
        <v>3.3369249274831945</v>
      </c>
      <c r="P662" s="8">
        <f t="shared" si="223"/>
        <v>-1.1798666750660086E-4</v>
      </c>
      <c r="Q662" s="8">
        <f t="shared" si="223"/>
        <v>6.1735033941164641</v>
      </c>
      <c r="R662" s="8">
        <f t="shared" si="223"/>
        <v>-0.99999500056493618</v>
      </c>
      <c r="S662" s="8">
        <f t="shared" si="223"/>
        <v>3.641165548293043</v>
      </c>
      <c r="T662" s="8">
        <f t="shared" si="223"/>
        <v>13.577285766708362</v>
      </c>
      <c r="U662" s="8">
        <f t="shared" si="223"/>
        <v>10.659892432155166</v>
      </c>
      <c r="V662" s="8">
        <f t="shared" si="223"/>
        <v>-0.99909310247941985</v>
      </c>
      <c r="W662" s="8">
        <f t="shared" si="223"/>
        <v>2.5582199211489103</v>
      </c>
      <c r="X662"/>
      <c r="Y662" s="8">
        <f t="shared" ref="Y662:AI662" si="224">(Y16-$Y16)/$Y16</f>
        <v>0</v>
      </c>
      <c r="Z662" s="8">
        <f t="shared" si="224"/>
        <v>3.494315399156823</v>
      </c>
      <c r="AA662" s="8">
        <f t="shared" si="224"/>
        <v>3.4414851884760917</v>
      </c>
      <c r="AB662" s="8">
        <f t="shared" si="224"/>
        <v>0.15100245307939156</v>
      </c>
      <c r="AC662" s="8">
        <f t="shared" si="224"/>
        <v>5.8033430820533676</v>
      </c>
      <c r="AD662" s="8">
        <f t="shared" si="224"/>
        <v>-0.66341932344658672</v>
      </c>
      <c r="AE662" s="8">
        <f t="shared" si="224"/>
        <v>2.4394863465720089</v>
      </c>
      <c r="AF662" s="8">
        <f t="shared" si="224"/>
        <v>1.228068125005028</v>
      </c>
      <c r="AG662" s="8">
        <f t="shared" si="224"/>
        <v>2.1525069151932419</v>
      </c>
      <c r="AH662" s="8">
        <f t="shared" si="224"/>
        <v>-0.98406134399104717</v>
      </c>
      <c r="AI662" s="8">
        <f t="shared" si="224"/>
        <v>9.1152342922415563</v>
      </c>
      <c r="AK662" s="8">
        <f t="shared" ref="AK662:AU662" si="225">(AK16-$AK16)/$AK16</f>
        <v>0</v>
      </c>
      <c r="AL662" s="8">
        <f t="shared" si="225"/>
        <v>0.71691214598929731</v>
      </c>
      <c r="AM662" s="8">
        <f t="shared" si="225"/>
        <v>0.66161945651095966</v>
      </c>
      <c r="AN662" s="8">
        <f t="shared" si="225"/>
        <v>0.15100245307939156</v>
      </c>
      <c r="AO662" s="8">
        <f t="shared" si="225"/>
        <v>1.4241300913285291</v>
      </c>
      <c r="AP662" s="8">
        <f t="shared" si="225"/>
        <v>-0.66341932344658672</v>
      </c>
      <c r="AQ662" s="8">
        <f t="shared" si="225"/>
        <v>0.43357875955231773</v>
      </c>
      <c r="AR662" s="8">
        <f t="shared" si="225"/>
        <v>0.12375382883688253</v>
      </c>
      <c r="AS662" s="8">
        <f t="shared" si="225"/>
        <v>0.14944941161194089</v>
      </c>
      <c r="AT662" s="8">
        <f t="shared" si="225"/>
        <v>-0.98406134399104717</v>
      </c>
      <c r="AU662" s="8">
        <f t="shared" si="225"/>
        <v>4.8374410367761014</v>
      </c>
      <c r="AW662">
        <f t="shared" si="178"/>
        <v>-1</v>
      </c>
      <c r="AX662" t="str">
        <f t="shared" si="187"/>
        <v/>
      </c>
      <c r="AY662">
        <f t="shared" si="188"/>
        <v>-1</v>
      </c>
      <c r="AZ662" t="str">
        <f t="shared" si="189"/>
        <v/>
      </c>
    </row>
    <row r="663" spans="1:52" s="17" customFormat="1" x14ac:dyDescent="0.3">
      <c r="A663">
        <v>1</v>
      </c>
      <c r="B663" t="s">
        <v>84</v>
      </c>
      <c r="C663" t="s">
        <v>68</v>
      </c>
      <c r="D663" t="s">
        <v>69</v>
      </c>
      <c r="E663"/>
      <c r="F663" s="2">
        <v>0</v>
      </c>
      <c r="G663" s="2">
        <f t="shared" si="179"/>
        <v>1</v>
      </c>
      <c r="H663" s="4">
        <f t="shared" si="180"/>
        <v>0</v>
      </c>
      <c r="I663">
        <f t="shared" si="181"/>
        <v>1</v>
      </c>
      <c r="J663">
        <f t="shared" si="174"/>
        <v>0</v>
      </c>
      <c r="K663">
        <f t="shared" si="182"/>
        <v>2</v>
      </c>
      <c r="L663">
        <f t="shared" si="183"/>
        <v>0</v>
      </c>
      <c r="M663" s="8">
        <f t="shared" ref="M663:W663" si="226">(M17-$M17)/$M17</f>
        <v>0</v>
      </c>
      <c r="N663" s="8">
        <f t="shared" si="226"/>
        <v>3.3583177605602397</v>
      </c>
      <c r="O663" s="8">
        <f t="shared" si="226"/>
        <v>3.3594735952758756</v>
      </c>
      <c r="P663" s="8">
        <f t="shared" si="226"/>
        <v>-1.4797883902604837E-4</v>
      </c>
      <c r="Q663" s="8">
        <f t="shared" si="226"/>
        <v>6.3810455104919992</v>
      </c>
      <c r="R663" s="8">
        <f t="shared" si="226"/>
        <v>-0.99999200114383635</v>
      </c>
      <c r="S663" s="8">
        <f t="shared" si="226"/>
        <v>3.7436756543814238</v>
      </c>
      <c r="T663" s="8">
        <f t="shared" si="226"/>
        <v>13.577888361964238</v>
      </c>
      <c r="U663" s="8">
        <f t="shared" si="226"/>
        <v>10.689232439761112</v>
      </c>
      <c r="V663" s="8">
        <f t="shared" si="226"/>
        <v>-0.99862319688284573</v>
      </c>
      <c r="W663" s="8">
        <f t="shared" si="226"/>
        <v>2.5319789270134372</v>
      </c>
      <c r="X663"/>
      <c r="Y663" s="8">
        <f t="shared" ref="Y663:AI663" si="227">(Y17-$Y17)/$Y17</f>
        <v>0</v>
      </c>
      <c r="Z663" s="8">
        <f t="shared" si="227"/>
        <v>3.8072762835126674</v>
      </c>
      <c r="AA663" s="8">
        <f t="shared" si="227"/>
        <v>3.6915531443159946</v>
      </c>
      <c r="AB663" s="8">
        <f t="shared" si="227"/>
        <v>0.50817183226630869</v>
      </c>
      <c r="AC663" s="8">
        <f t="shared" si="227"/>
        <v>7.4749688756265336</v>
      </c>
      <c r="AD663" s="8">
        <f t="shared" si="227"/>
        <v>-0.64665980914983268</v>
      </c>
      <c r="AE663" s="8">
        <f t="shared" si="227"/>
        <v>2.6508570350043241</v>
      </c>
      <c r="AF663" s="8">
        <f t="shared" si="227"/>
        <v>1.4204826537587898</v>
      </c>
      <c r="AG663" s="8">
        <f t="shared" si="227"/>
        <v>2.3592450799671014</v>
      </c>
      <c r="AH663" s="8">
        <f t="shared" si="227"/>
        <v>-0.98143612765627508</v>
      </c>
      <c r="AI663" s="8">
        <f t="shared" si="227"/>
        <v>9.8463460760307502</v>
      </c>
      <c r="AK663" s="8">
        <f t="shared" ref="AK663:AU663" si="228">(AK17-$AK17)/$AK17</f>
        <v>0</v>
      </c>
      <c r="AL663" s="8">
        <f t="shared" si="228"/>
        <v>0.80766290044395062</v>
      </c>
      <c r="AM663" s="8">
        <f t="shared" si="228"/>
        <v>0.69850800457063611</v>
      </c>
      <c r="AN663" s="8">
        <f t="shared" si="228"/>
        <v>0.50817183226630869</v>
      </c>
      <c r="AO663" s="8">
        <f t="shared" si="228"/>
        <v>1.8919842825604425</v>
      </c>
      <c r="AP663" s="8">
        <f t="shared" si="228"/>
        <v>-0.64665980914983268</v>
      </c>
      <c r="AQ663" s="8">
        <f t="shared" si="228"/>
        <v>0.49463099789536369</v>
      </c>
      <c r="AR663" s="8">
        <f t="shared" si="228"/>
        <v>0.22280179007141812</v>
      </c>
      <c r="AS663" s="8">
        <f t="shared" si="228"/>
        <v>0.19240140048100729</v>
      </c>
      <c r="AT663" s="8">
        <f t="shared" si="228"/>
        <v>-0.98143612765627508</v>
      </c>
      <c r="AU663" s="8">
        <f t="shared" si="228"/>
        <v>5.257966061109113</v>
      </c>
      <c r="AW663">
        <f t="shared" si="178"/>
        <v>-1</v>
      </c>
      <c r="AX663" t="str">
        <f t="shared" si="187"/>
        <v/>
      </c>
      <c r="AY663">
        <f t="shared" si="188"/>
        <v>-1</v>
      </c>
      <c r="AZ663" t="str">
        <f t="shared" si="189"/>
        <v/>
      </c>
    </row>
    <row r="664" spans="1:52" s="17" customFormat="1" x14ac:dyDescent="0.3">
      <c r="A664">
        <v>1</v>
      </c>
      <c r="B664" t="s">
        <v>85</v>
      </c>
      <c r="C664" t="s">
        <v>68</v>
      </c>
      <c r="D664" t="s">
        <v>69</v>
      </c>
      <c r="E664" t="s">
        <v>43</v>
      </c>
      <c r="F664" s="2">
        <v>0</v>
      </c>
      <c r="G664" s="2">
        <f t="shared" si="179"/>
        <v>0</v>
      </c>
      <c r="H664" s="4">
        <f t="shared" si="180"/>
        <v>1</v>
      </c>
      <c r="I664">
        <f t="shared" si="181"/>
        <v>0</v>
      </c>
      <c r="J664">
        <f t="shared" si="174"/>
        <v>1</v>
      </c>
      <c r="K664">
        <f t="shared" si="182"/>
        <v>2</v>
      </c>
      <c r="L664">
        <f t="shared" si="183"/>
        <v>2</v>
      </c>
      <c r="M664" s="8">
        <f t="shared" ref="M664:W664" si="229">(M18-$M18)/$M18</f>
        <v>0</v>
      </c>
      <c r="N664" s="8">
        <f t="shared" si="229"/>
        <v>-0.90986714370321076</v>
      </c>
      <c r="O664" s="8">
        <f t="shared" si="229"/>
        <v>-0.90984266298208316</v>
      </c>
      <c r="P664" s="8">
        <f t="shared" si="229"/>
        <v>-0.68738628600896989</v>
      </c>
      <c r="Q664" s="8">
        <f t="shared" si="229"/>
        <v>-0.95375473220510321</v>
      </c>
      <c r="R664" s="8">
        <f t="shared" si="229"/>
        <v>2.0522348094642084</v>
      </c>
      <c r="S664" s="8">
        <f t="shared" si="229"/>
        <v>-0.98083210804226617</v>
      </c>
      <c r="T664" s="8">
        <f t="shared" si="229"/>
        <v>-0.53187080677530241</v>
      </c>
      <c r="U664" s="8">
        <f t="shared" si="229"/>
        <v>-0.63394237244655105</v>
      </c>
      <c r="V664" s="8">
        <f t="shared" si="229"/>
        <v>-0.7120054001138354</v>
      </c>
      <c r="W664" s="8">
        <f t="shared" si="229"/>
        <v>-0.95392491166833515</v>
      </c>
      <c r="X664"/>
      <c r="Y664" s="8">
        <f t="shared" ref="Y664:AI664" si="230">(Y18-$Y18)/$Y18</f>
        <v>0</v>
      </c>
      <c r="Z664" s="8">
        <f t="shared" si="230"/>
        <v>-0.81751459468018739</v>
      </c>
      <c r="AA664" s="8">
        <f t="shared" si="230"/>
        <v>-0.82243213585726027</v>
      </c>
      <c r="AB664" s="8">
        <f t="shared" si="230"/>
        <v>-0.53120281043590922</v>
      </c>
      <c r="AC664" s="8">
        <f t="shared" si="230"/>
        <v>-0.84491754023247301</v>
      </c>
      <c r="AD664" s="8">
        <f t="shared" si="230"/>
        <v>1.6000294247135858</v>
      </c>
      <c r="AE664" s="8">
        <f t="shared" si="230"/>
        <v>-0.86752348992422978</v>
      </c>
      <c r="AF664" s="8">
        <f t="shared" si="230"/>
        <v>-0.84731081258489804</v>
      </c>
      <c r="AG664" s="8">
        <f t="shared" si="230"/>
        <v>-0.79277200057243835</v>
      </c>
      <c r="AH664" s="8">
        <f t="shared" si="230"/>
        <v>-0.2280095138405635</v>
      </c>
      <c r="AI664" s="8">
        <f t="shared" si="230"/>
        <v>-0.58959630783729233</v>
      </c>
      <c r="AK664" s="8">
        <f t="shared" ref="AK664:AU664" si="231">(AK18-$AK18)/$AK18</f>
        <v>0</v>
      </c>
      <c r="AL664" s="8">
        <f t="shared" si="231"/>
        <v>-0.91477129599842788</v>
      </c>
      <c r="AM664" s="8">
        <f t="shared" si="231"/>
        <v>-0.92051306115463194</v>
      </c>
      <c r="AN664" s="8">
        <f t="shared" si="231"/>
        <v>-0.53120281043590922</v>
      </c>
      <c r="AO664" s="8">
        <f t="shared" si="231"/>
        <v>-0.92199675138601533</v>
      </c>
      <c r="AP664" s="8">
        <f t="shared" si="231"/>
        <v>1.6000294247135858</v>
      </c>
      <c r="AQ664" s="8">
        <f t="shared" si="231"/>
        <v>-0.92294308405817826</v>
      </c>
      <c r="AR664" s="8">
        <f t="shared" si="231"/>
        <v>-0.922778806012302</v>
      </c>
      <c r="AS664" s="8">
        <f t="shared" si="231"/>
        <v>-0.92597097907702441</v>
      </c>
      <c r="AT664" s="8">
        <f t="shared" si="231"/>
        <v>-0.2280095138405635</v>
      </c>
      <c r="AU664" s="8">
        <f t="shared" si="231"/>
        <v>-0.85584195752475645</v>
      </c>
      <c r="AW664">
        <f t="shared" si="178"/>
        <v>1</v>
      </c>
      <c r="AX664">
        <f t="shared" si="187"/>
        <v>1</v>
      </c>
      <c r="AY664" t="str">
        <f t="shared" si="188"/>
        <v/>
      </c>
      <c r="AZ664">
        <f t="shared" si="189"/>
        <v>1</v>
      </c>
    </row>
    <row r="665" spans="1:52" s="17" customFormat="1" x14ac:dyDescent="0.3">
      <c r="A665">
        <v>2</v>
      </c>
      <c r="B665" t="s">
        <v>86</v>
      </c>
      <c r="C665" t="s">
        <v>87</v>
      </c>
      <c r="D665" t="s">
        <v>69</v>
      </c>
      <c r="E665" t="s">
        <v>43</v>
      </c>
      <c r="F665" s="2">
        <v>0</v>
      </c>
      <c r="G665" s="2">
        <f t="shared" si="179"/>
        <v>0</v>
      </c>
      <c r="H665" s="4">
        <f t="shared" si="180"/>
        <v>1</v>
      </c>
      <c r="I665">
        <f t="shared" si="181"/>
        <v>0</v>
      </c>
      <c r="J665">
        <f t="shared" si="174"/>
        <v>1</v>
      </c>
      <c r="K665">
        <f t="shared" si="182"/>
        <v>2</v>
      </c>
      <c r="L665">
        <f t="shared" si="183"/>
        <v>2</v>
      </c>
      <c r="M665" s="8">
        <f t="shared" ref="M665:W665" si="232">(M19-$M19)/$M19</f>
        <v>0</v>
      </c>
      <c r="N665" s="8">
        <f t="shared" si="232"/>
        <v>-0.91115306489855652</v>
      </c>
      <c r="O665" s="8">
        <f t="shared" si="232"/>
        <v>-0.91114254956755703</v>
      </c>
      <c r="P665" s="8">
        <f t="shared" si="232"/>
        <v>-0.70549304412162261</v>
      </c>
      <c r="Q665" s="8">
        <f t="shared" si="232"/>
        <v>-0.9592845860549708</v>
      </c>
      <c r="R665" s="8">
        <f t="shared" si="232"/>
        <v>1.7922798637035231</v>
      </c>
      <c r="S665" s="8">
        <f t="shared" si="232"/>
        <v>-0.9772325035159003</v>
      </c>
      <c r="T665" s="8">
        <f t="shared" si="232"/>
        <v>-0.61760888958758575</v>
      </c>
      <c r="U665" s="8">
        <f t="shared" si="232"/>
        <v>-0.70194707571129866</v>
      </c>
      <c r="V665" s="8">
        <f t="shared" si="232"/>
        <v>-0.74007535202490093</v>
      </c>
      <c r="W665" s="8">
        <f t="shared" si="232"/>
        <v>-0.95864419716559524</v>
      </c>
      <c r="X665"/>
      <c r="Y665" s="8">
        <f t="shared" ref="Y665:AI665" si="233">(Y19-$Y19)/$Y19</f>
        <v>0</v>
      </c>
      <c r="Z665" s="8">
        <f t="shared" si="233"/>
        <v>-0.84782014127891969</v>
      </c>
      <c r="AA665" s="8">
        <f t="shared" si="233"/>
        <v>-0.84676962576344095</v>
      </c>
      <c r="AB665" s="8">
        <f t="shared" si="233"/>
        <v>-0.65546337951994338</v>
      </c>
      <c r="AC665" s="8">
        <f t="shared" si="233"/>
        <v>-0.87340671431269801</v>
      </c>
      <c r="AD665" s="8">
        <f t="shared" si="233"/>
        <v>1.1549604678802718</v>
      </c>
      <c r="AE665" s="8">
        <f t="shared" si="233"/>
        <v>-0.90475742077996713</v>
      </c>
      <c r="AF665" s="8">
        <f t="shared" si="233"/>
        <v>-0.89430253204598031</v>
      </c>
      <c r="AG665" s="8">
        <f t="shared" si="233"/>
        <v>-0.86744411063083082</v>
      </c>
      <c r="AH665" s="8">
        <f t="shared" si="233"/>
        <v>-0.54495357162951008</v>
      </c>
      <c r="AI665" s="8">
        <f t="shared" si="233"/>
        <v>-0.75439128488472862</v>
      </c>
      <c r="AK665" s="8">
        <f t="shared" ref="AK665:AU665" si="234">(AK19-$AK19)/$AK19</f>
        <v>0</v>
      </c>
      <c r="AL665" s="8">
        <f t="shared" si="234"/>
        <v>-0.93489146567407944</v>
      </c>
      <c r="AM665" s="8">
        <f t="shared" si="234"/>
        <v>-0.93405239731420997</v>
      </c>
      <c r="AN665" s="8">
        <f t="shared" si="234"/>
        <v>-0.65546337951994338</v>
      </c>
      <c r="AO665" s="8">
        <f t="shared" si="234"/>
        <v>-0.93598122334814526</v>
      </c>
      <c r="AP665" s="8">
        <f t="shared" si="234"/>
        <v>1.1549604678802718</v>
      </c>
      <c r="AQ665" s="8">
        <f t="shared" si="234"/>
        <v>-0.94938367304309923</v>
      </c>
      <c r="AR665" s="8">
        <f t="shared" si="234"/>
        <v>-0.94300310518796393</v>
      </c>
      <c r="AS665" s="8">
        <f t="shared" si="234"/>
        <v>-0.95214195179045369</v>
      </c>
      <c r="AT665" s="8">
        <f t="shared" si="234"/>
        <v>-0.54495357162951008</v>
      </c>
      <c r="AU665" s="8">
        <f t="shared" si="234"/>
        <v>-0.91259474763097592</v>
      </c>
      <c r="AW665">
        <f t="shared" si="178"/>
        <v>1.25</v>
      </c>
      <c r="AX665">
        <f t="shared" si="187"/>
        <v>1.25</v>
      </c>
      <c r="AY665" t="str">
        <f t="shared" si="188"/>
        <v/>
      </c>
      <c r="AZ665">
        <f t="shared" si="189"/>
        <v>1.25</v>
      </c>
    </row>
    <row r="666" spans="1:52" s="17" customFormat="1" x14ac:dyDescent="0.3">
      <c r="A666">
        <v>2</v>
      </c>
      <c r="B666" t="s">
        <v>88</v>
      </c>
      <c r="C666" t="s">
        <v>87</v>
      </c>
      <c r="D666" t="s">
        <v>69</v>
      </c>
      <c r="E666"/>
      <c r="F666" s="2">
        <v>0</v>
      </c>
      <c r="G666" s="2">
        <f t="shared" si="179"/>
        <v>1</v>
      </c>
      <c r="H666" s="4">
        <f t="shared" si="180"/>
        <v>0</v>
      </c>
      <c r="I666">
        <f t="shared" si="181"/>
        <v>1</v>
      </c>
      <c r="J666">
        <f t="shared" si="174"/>
        <v>0</v>
      </c>
      <c r="K666">
        <f t="shared" si="182"/>
        <v>2</v>
      </c>
      <c r="L666">
        <f t="shared" si="183"/>
        <v>0</v>
      </c>
      <c r="M666" s="8">
        <f t="shared" ref="M666:W666" si="235">(M20-$M20)/$M20</f>
        <v>0</v>
      </c>
      <c r="N666" s="8">
        <f t="shared" si="235"/>
        <v>3.0422077110510535</v>
      </c>
      <c r="O666" s="8">
        <f t="shared" si="235"/>
        <v>3.0440224406563421</v>
      </c>
      <c r="P666" s="8">
        <f t="shared" si="235"/>
        <v>-1.5397705741838647E-4</v>
      </c>
      <c r="Q666" s="8">
        <f t="shared" si="235"/>
        <v>5.1110044603354101</v>
      </c>
      <c r="R666" s="8">
        <f t="shared" si="235"/>
        <v>-0.99999400089386681</v>
      </c>
      <c r="S666" s="8">
        <f t="shared" si="235"/>
        <v>3.1295436979889999</v>
      </c>
      <c r="T666" s="8">
        <f t="shared" si="235"/>
        <v>13.579529650082138</v>
      </c>
      <c r="U666" s="8">
        <f t="shared" si="235"/>
        <v>10.637956944415285</v>
      </c>
      <c r="V666" s="8">
        <f t="shared" si="235"/>
        <v>-0.99896715389406976</v>
      </c>
      <c r="W666" s="8">
        <f t="shared" si="235"/>
        <v>1.8680486607495483</v>
      </c>
      <c r="X666"/>
      <c r="Y666" s="8">
        <f t="shared" ref="Y666:AI666" si="236">(Y20-$Y20)/$Y20</f>
        <v>0</v>
      </c>
      <c r="Z666" s="8">
        <f t="shared" si="236"/>
        <v>4.0671789916096213</v>
      </c>
      <c r="AA666" s="8">
        <f t="shared" si="236"/>
        <v>4.1131996690341026</v>
      </c>
      <c r="AB666" s="8">
        <f t="shared" si="236"/>
        <v>0.30499126058697507</v>
      </c>
      <c r="AC666" s="8">
        <f t="shared" si="236"/>
        <v>6.8414528114934168</v>
      </c>
      <c r="AD666" s="8">
        <f t="shared" si="236"/>
        <v>-0.60264999839572464</v>
      </c>
      <c r="AE666" s="8">
        <f t="shared" si="236"/>
        <v>3.2777352438528116</v>
      </c>
      <c r="AF666" s="8">
        <f t="shared" si="236"/>
        <v>2.0825348249445805</v>
      </c>
      <c r="AG666" s="8">
        <f t="shared" si="236"/>
        <v>3.2220660379173296</v>
      </c>
      <c r="AH666" s="8">
        <f t="shared" si="236"/>
        <v>-0.97086201988315313</v>
      </c>
      <c r="AI666" s="8">
        <f t="shared" si="236"/>
        <v>8.0620141986026592</v>
      </c>
      <c r="AK666" s="8">
        <f t="shared" ref="AK666:AU666" si="237">(AK20-$AK20)/$AK20</f>
        <v>0</v>
      </c>
      <c r="AL666" s="8">
        <f t="shared" si="237"/>
        <v>0.85945210483095846</v>
      </c>
      <c r="AM666" s="8">
        <f t="shared" si="237"/>
        <v>0.89662268980909854</v>
      </c>
      <c r="AN666" s="8">
        <f t="shared" si="237"/>
        <v>0.30499126058697507</v>
      </c>
      <c r="AO666" s="8">
        <f t="shared" si="237"/>
        <v>2.1510099512678296</v>
      </c>
      <c r="AP666" s="8">
        <f t="shared" si="237"/>
        <v>-0.60264999839572464</v>
      </c>
      <c r="AQ666" s="8">
        <f t="shared" si="237"/>
        <v>0.7516835658132448</v>
      </c>
      <c r="AR666" s="8">
        <f t="shared" si="237"/>
        <v>0.55784777569784338</v>
      </c>
      <c r="AS666" s="8">
        <f t="shared" si="237"/>
        <v>0.40225563928267638</v>
      </c>
      <c r="AT666" s="8">
        <f t="shared" si="237"/>
        <v>-0.97086201988315313</v>
      </c>
      <c r="AU666" s="8">
        <f t="shared" si="237"/>
        <v>4.281490028855794</v>
      </c>
      <c r="AW666">
        <f t="shared" si="178"/>
        <v>-1.25</v>
      </c>
      <c r="AX666" t="str">
        <f t="shared" si="187"/>
        <v/>
      </c>
      <c r="AY666">
        <f t="shared" si="188"/>
        <v>-1.25</v>
      </c>
      <c r="AZ666" t="str">
        <f t="shared" si="189"/>
        <v/>
      </c>
    </row>
    <row r="667" spans="1:52" s="17" customFormat="1" x14ac:dyDescent="0.3">
      <c r="A667">
        <v>2</v>
      </c>
      <c r="B667" t="s">
        <v>89</v>
      </c>
      <c r="C667" t="s">
        <v>87</v>
      </c>
      <c r="D667" t="s">
        <v>69</v>
      </c>
      <c r="E667"/>
      <c r="F667" s="2">
        <v>0</v>
      </c>
      <c r="G667" s="2">
        <f t="shared" si="179"/>
        <v>1</v>
      </c>
      <c r="H667" s="4">
        <f t="shared" si="180"/>
        <v>0</v>
      </c>
      <c r="I667">
        <f t="shared" si="181"/>
        <v>1</v>
      </c>
      <c r="J667">
        <f t="shared" si="174"/>
        <v>0</v>
      </c>
      <c r="K667">
        <f t="shared" si="182"/>
        <v>2</v>
      </c>
      <c r="L667">
        <f t="shared" si="183"/>
        <v>0</v>
      </c>
      <c r="M667" s="8">
        <f t="shared" ref="M667:W667" si="238">(M21-$M21)/$M21</f>
        <v>0</v>
      </c>
      <c r="N667" s="8">
        <f t="shared" si="238"/>
        <v>3.1128175747086102</v>
      </c>
      <c r="O667" s="8">
        <f t="shared" si="238"/>
        <v>3.1148463332863385</v>
      </c>
      <c r="P667" s="8">
        <f t="shared" si="238"/>
        <v>-1.2398524575569687E-4</v>
      </c>
      <c r="Q667" s="8">
        <f t="shared" si="238"/>
        <v>4.8098006337245867</v>
      </c>
      <c r="R667" s="8">
        <f t="shared" si="238"/>
        <v>-0.99999500059492918</v>
      </c>
      <c r="S667" s="8">
        <f t="shared" si="238"/>
        <v>3.1497451803235417</v>
      </c>
      <c r="T667" s="8">
        <f t="shared" si="238"/>
        <v>13.587567079517539</v>
      </c>
      <c r="U667" s="8">
        <f t="shared" si="238"/>
        <v>10.641662642145587</v>
      </c>
      <c r="V667" s="8">
        <f t="shared" si="238"/>
        <v>-0.99909410780117158</v>
      </c>
      <c r="W667" s="8">
        <f t="shared" si="238"/>
        <v>1.7076387909838728</v>
      </c>
      <c r="X667"/>
      <c r="Y667" s="8">
        <f t="shared" ref="Y667:AI667" si="239">(Y21-$Y21)/$Y21</f>
        <v>0</v>
      </c>
      <c r="Z667" s="8">
        <f t="shared" si="239"/>
        <v>6.2212897356230252</v>
      </c>
      <c r="AA667" s="8">
        <f t="shared" si="239"/>
        <v>6.0478192258899153</v>
      </c>
      <c r="AB667" s="8">
        <f t="shared" si="239"/>
        <v>0.58156781453397233</v>
      </c>
      <c r="AC667" s="8">
        <f t="shared" si="239"/>
        <v>8.2873513671801238</v>
      </c>
      <c r="AD667" s="8">
        <f t="shared" si="239"/>
        <v>-0.48699628157558233</v>
      </c>
      <c r="AE667" s="8">
        <f t="shared" si="239"/>
        <v>4.4748959754209992</v>
      </c>
      <c r="AF667" s="8">
        <f t="shared" si="239"/>
        <v>2.866800784794715</v>
      </c>
      <c r="AG667" s="8">
        <f t="shared" si="239"/>
        <v>4.2926539212603778</v>
      </c>
      <c r="AH667" s="8">
        <f t="shared" si="239"/>
        <v>-0.9708993582047486</v>
      </c>
      <c r="AI667" s="8">
        <f t="shared" si="239"/>
        <v>9.5750706375796319</v>
      </c>
      <c r="AK667" s="8">
        <f t="shared" ref="AK667:AU667" si="240">(AK21-$AK21)/$AK21</f>
        <v>0</v>
      </c>
      <c r="AL667" s="8">
        <f t="shared" si="240"/>
        <v>1.6897202750667231</v>
      </c>
      <c r="AM667" s="8">
        <f t="shared" si="240"/>
        <v>1.4121342457930259</v>
      </c>
      <c r="AN667" s="8">
        <f t="shared" si="240"/>
        <v>0.58156781453397233</v>
      </c>
      <c r="AO667" s="8">
        <f t="shared" si="240"/>
        <v>2.5385659532726521</v>
      </c>
      <c r="AP667" s="8">
        <f t="shared" si="240"/>
        <v>-0.48699628157558233</v>
      </c>
      <c r="AQ667" s="8">
        <f t="shared" si="240"/>
        <v>1.2297827403329433</v>
      </c>
      <c r="AR667" s="8">
        <f t="shared" si="240"/>
        <v>0.96782930192242411</v>
      </c>
      <c r="AS667" s="8">
        <f t="shared" si="240"/>
        <v>0.78962040706995684</v>
      </c>
      <c r="AT667" s="8">
        <f t="shared" si="240"/>
        <v>-0.9708993582047486</v>
      </c>
      <c r="AU667" s="8">
        <f t="shared" si="240"/>
        <v>5.2700211085770423</v>
      </c>
      <c r="AW667">
        <f t="shared" si="178"/>
        <v>-1.25</v>
      </c>
      <c r="AX667" t="str">
        <f t="shared" si="187"/>
        <v/>
      </c>
      <c r="AY667">
        <f t="shared" si="188"/>
        <v>-1.25</v>
      </c>
      <c r="AZ667" t="str">
        <f t="shared" si="189"/>
        <v/>
      </c>
    </row>
    <row r="668" spans="1:52" s="17" customFormat="1" x14ac:dyDescent="0.3">
      <c r="A668">
        <v>2</v>
      </c>
      <c r="B668" t="s">
        <v>90</v>
      </c>
      <c r="C668" t="s">
        <v>87</v>
      </c>
      <c r="D668" t="s">
        <v>69</v>
      </c>
      <c r="E668" t="s">
        <v>43</v>
      </c>
      <c r="F668" s="2">
        <v>0</v>
      </c>
      <c r="G668" s="2">
        <f t="shared" si="179"/>
        <v>0</v>
      </c>
      <c r="H668" s="4">
        <f t="shared" si="180"/>
        <v>1</v>
      </c>
      <c r="I668">
        <f t="shared" si="181"/>
        <v>0</v>
      </c>
      <c r="J668">
        <f t="shared" si="174"/>
        <v>1</v>
      </c>
      <c r="K668">
        <f t="shared" si="182"/>
        <v>2</v>
      </c>
      <c r="L668">
        <f t="shared" si="183"/>
        <v>2</v>
      </c>
      <c r="M668" s="8">
        <f t="shared" ref="M668:W668" si="241">(M22-$M22)/$M22</f>
        <v>0</v>
      </c>
      <c r="N668" s="8">
        <f t="shared" si="241"/>
        <v>-0.89834832014660981</v>
      </c>
      <c r="O668" s="8">
        <f t="shared" si="241"/>
        <v>-0.89831884097353942</v>
      </c>
      <c r="P668" s="8">
        <f t="shared" si="241"/>
        <v>-0.67367313620278713</v>
      </c>
      <c r="Q668" s="8">
        <f t="shared" si="241"/>
        <v>-0.95253292060873518</v>
      </c>
      <c r="R668" s="8">
        <f t="shared" si="241"/>
        <v>2.3783780759143909</v>
      </c>
      <c r="S668" s="8">
        <f t="shared" si="241"/>
        <v>-0.97278392970175598</v>
      </c>
      <c r="T668" s="8">
        <f t="shared" si="241"/>
        <v>-0.55653130337887424</v>
      </c>
      <c r="U668" s="8">
        <f t="shared" si="241"/>
        <v>-0.65364864968555092</v>
      </c>
      <c r="V668" s="8">
        <f t="shared" si="241"/>
        <v>-0.69170953758307963</v>
      </c>
      <c r="W668" s="8">
        <f t="shared" si="241"/>
        <v>-0.95320839400649593</v>
      </c>
      <c r="X668"/>
      <c r="Y668" s="8">
        <f t="shared" ref="Y668:AI668" si="242">(Y22-$Y22)/$Y22</f>
        <v>0</v>
      </c>
      <c r="Z668" s="8">
        <f t="shared" si="242"/>
        <v>-0.8162672338562138</v>
      </c>
      <c r="AA668" s="8">
        <f t="shared" si="242"/>
        <v>-0.8358685410591431</v>
      </c>
      <c r="AB668" s="8">
        <f t="shared" si="242"/>
        <v>-0.50856841130108943</v>
      </c>
      <c r="AC668" s="8">
        <f t="shared" si="242"/>
        <v>-0.88902522756077529</v>
      </c>
      <c r="AD668" s="8">
        <f t="shared" si="242"/>
        <v>1.2232996637660261</v>
      </c>
      <c r="AE668" s="8">
        <f t="shared" si="242"/>
        <v>-0.90791825686078786</v>
      </c>
      <c r="AF668" s="8">
        <f t="shared" si="242"/>
        <v>-0.90123052383891222</v>
      </c>
      <c r="AG668" s="8">
        <f t="shared" si="242"/>
        <v>-0.86887689927534717</v>
      </c>
      <c r="AH668" s="8">
        <f t="shared" si="242"/>
        <v>-0.58776946721000445</v>
      </c>
      <c r="AI668" s="8">
        <f t="shared" si="242"/>
        <v>-0.78745444282057364</v>
      </c>
      <c r="AK668" s="8">
        <f t="shared" ref="AK668:AU668" si="243">(AK22-$AK22)/$AK22</f>
        <v>0</v>
      </c>
      <c r="AL668" s="8">
        <f t="shared" si="243"/>
        <v>-0.9233649860227563</v>
      </c>
      <c r="AM668" s="8">
        <f t="shared" si="243"/>
        <v>-0.93159126220787114</v>
      </c>
      <c r="AN668" s="8">
        <f t="shared" si="243"/>
        <v>-0.50856841130108943</v>
      </c>
      <c r="AO668" s="8">
        <f t="shared" si="243"/>
        <v>-0.94504050920904659</v>
      </c>
      <c r="AP668" s="8">
        <f t="shared" si="243"/>
        <v>1.2232996637660261</v>
      </c>
      <c r="AQ668" s="8">
        <f t="shared" si="243"/>
        <v>-0.95130854191444114</v>
      </c>
      <c r="AR668" s="8">
        <f t="shared" si="243"/>
        <v>-0.95021865847075593</v>
      </c>
      <c r="AS668" s="8">
        <f t="shared" si="243"/>
        <v>-0.95583260789137658</v>
      </c>
      <c r="AT668" s="8">
        <f t="shared" si="243"/>
        <v>-0.58776946721000445</v>
      </c>
      <c r="AU668" s="8">
        <f t="shared" si="243"/>
        <v>-0.92536418509744378</v>
      </c>
      <c r="AW668">
        <f t="shared" si="178"/>
        <v>1.25</v>
      </c>
      <c r="AX668">
        <f t="shared" si="187"/>
        <v>1.25</v>
      </c>
      <c r="AY668" t="str">
        <f t="shared" si="188"/>
        <v/>
      </c>
      <c r="AZ668">
        <f t="shared" si="189"/>
        <v>1.25</v>
      </c>
    </row>
    <row r="669" spans="1:52" s="17" customFormat="1" x14ac:dyDescent="0.3">
      <c r="A669">
        <v>2</v>
      </c>
      <c r="B669" t="s">
        <v>91</v>
      </c>
      <c r="C669" t="s">
        <v>92</v>
      </c>
      <c r="D669" t="s">
        <v>69</v>
      </c>
      <c r="E669"/>
      <c r="F669" s="2">
        <v>0</v>
      </c>
      <c r="G669" s="2">
        <f t="shared" si="179"/>
        <v>0</v>
      </c>
      <c r="H669" s="4">
        <f t="shared" si="180"/>
        <v>0</v>
      </c>
      <c r="I669">
        <f t="shared" si="181"/>
        <v>0</v>
      </c>
      <c r="J669">
        <f t="shared" si="174"/>
        <v>1</v>
      </c>
      <c r="K669">
        <f t="shared" si="182"/>
        <v>2</v>
      </c>
      <c r="L669">
        <f t="shared" si="183"/>
        <v>0</v>
      </c>
      <c r="M669" s="8">
        <f t="shared" ref="M669:W669" si="244">(M23-$M23)/$M23</f>
        <v>0</v>
      </c>
      <c r="N669" s="8">
        <f t="shared" si="244"/>
        <v>-0.91115306489855652</v>
      </c>
      <c r="O669" s="8">
        <f t="shared" si="244"/>
        <v>-0.91114254956755703</v>
      </c>
      <c r="P669" s="8">
        <f t="shared" si="244"/>
        <v>-0.70549304412162261</v>
      </c>
      <c r="Q669" s="8">
        <f t="shared" si="244"/>
        <v>-0.9592845860549708</v>
      </c>
      <c r="R669" s="8">
        <f t="shared" si="244"/>
        <v>1.7922798637035231</v>
      </c>
      <c r="S669" s="8">
        <f t="shared" si="244"/>
        <v>-0.9772325035159003</v>
      </c>
      <c r="T669" s="8">
        <f t="shared" si="244"/>
        <v>-0.61760888958758575</v>
      </c>
      <c r="U669" s="8">
        <f t="shared" si="244"/>
        <v>-0.70194707571129866</v>
      </c>
      <c r="V669" s="8">
        <f t="shared" si="244"/>
        <v>-0.74007535202490093</v>
      </c>
      <c r="W669" s="8">
        <f t="shared" si="244"/>
        <v>-0.95864419716559524</v>
      </c>
      <c r="X669"/>
      <c r="Y669" s="8">
        <f t="shared" ref="Y669:AI669" si="245">(Y23-$Y23)/$Y23</f>
        <v>0</v>
      </c>
      <c r="Z669" s="8">
        <f t="shared" si="245"/>
        <v>-0.8365249066595084</v>
      </c>
      <c r="AA669" s="8">
        <f t="shared" si="245"/>
        <v>-0.8376619169155991</v>
      </c>
      <c r="AB669" s="8">
        <f t="shared" si="245"/>
        <v>-0.51276570247316022</v>
      </c>
      <c r="AC669" s="8">
        <f t="shared" si="245"/>
        <v>-0.83455988612518295</v>
      </c>
      <c r="AD669" s="8">
        <f t="shared" si="245"/>
        <v>1.425978182598258</v>
      </c>
      <c r="AE669" s="8">
        <f t="shared" si="245"/>
        <v>-0.87770604046890011</v>
      </c>
      <c r="AF669" s="8">
        <f t="shared" si="245"/>
        <v>-0.87407935065295239</v>
      </c>
      <c r="AG669" s="8">
        <f t="shared" si="245"/>
        <v>-0.83020689112053903</v>
      </c>
      <c r="AH669" s="8">
        <f t="shared" si="245"/>
        <v>-0.35381351216560636</v>
      </c>
      <c r="AI669" s="8">
        <f t="shared" si="245"/>
        <v>-0.65468999510407078</v>
      </c>
      <c r="AK669" s="8">
        <f t="shared" ref="AK669:AU669" si="246">(AK23-$AK23)/$AK23</f>
        <v>0</v>
      </c>
      <c r="AL669" s="8">
        <f t="shared" si="246"/>
        <v>-0.92904819603544797</v>
      </c>
      <c r="AM669" s="8">
        <f t="shared" si="246"/>
        <v>-0.93128471085254505</v>
      </c>
      <c r="AN669" s="8">
        <f t="shared" si="246"/>
        <v>-0.51276570247316022</v>
      </c>
      <c r="AO669" s="8">
        <f t="shared" si="246"/>
        <v>-0.91766348547047782</v>
      </c>
      <c r="AP669" s="8">
        <f t="shared" si="246"/>
        <v>1.425978182598258</v>
      </c>
      <c r="AQ669" s="8">
        <f t="shared" si="246"/>
        <v>-0.93511190526358723</v>
      </c>
      <c r="AR669" s="8">
        <f t="shared" si="246"/>
        <v>-0.93630880656021509</v>
      </c>
      <c r="AS669" s="8">
        <f t="shared" si="246"/>
        <v>-0.94057910501313935</v>
      </c>
      <c r="AT669" s="8">
        <f t="shared" si="246"/>
        <v>-0.35381351216560636</v>
      </c>
      <c r="AU669" s="8">
        <f t="shared" si="246"/>
        <v>-0.87878816724044595</v>
      </c>
      <c r="AW669">
        <f t="shared" si="178"/>
        <v>0.25</v>
      </c>
      <c r="AX669" t="str">
        <f t="shared" si="187"/>
        <v/>
      </c>
      <c r="AY669" t="str">
        <f t="shared" si="188"/>
        <v/>
      </c>
      <c r="AZ669">
        <f t="shared" si="189"/>
        <v>0.25</v>
      </c>
    </row>
    <row r="670" spans="1:52" s="17" customFormat="1" x14ac:dyDescent="0.3">
      <c r="A670">
        <v>2</v>
      </c>
      <c r="B670" t="s">
        <v>93</v>
      </c>
      <c r="C670" t="s">
        <v>92</v>
      </c>
      <c r="D670" t="s">
        <v>69</v>
      </c>
      <c r="E670" t="s">
        <v>43</v>
      </c>
      <c r="F670" s="2">
        <v>0</v>
      </c>
      <c r="G670" s="2">
        <f t="shared" si="179"/>
        <v>1</v>
      </c>
      <c r="H670" s="4">
        <f t="shared" si="180"/>
        <v>1</v>
      </c>
      <c r="I670">
        <f t="shared" si="181"/>
        <v>1</v>
      </c>
      <c r="J670">
        <f t="shared" si="174"/>
        <v>0</v>
      </c>
      <c r="K670">
        <f t="shared" si="182"/>
        <v>2</v>
      </c>
      <c r="L670">
        <f t="shared" si="183"/>
        <v>2</v>
      </c>
      <c r="M670" s="8">
        <f t="shared" ref="M670:W670" si="247">(M24-$M24)/$M24</f>
        <v>0</v>
      </c>
      <c r="N670" s="8">
        <f t="shared" si="247"/>
        <v>3.0422077110510535</v>
      </c>
      <c r="O670" s="8">
        <f t="shared" si="247"/>
        <v>3.0440224406563421</v>
      </c>
      <c r="P670" s="8">
        <f t="shared" si="247"/>
        <v>-1.5397705741838647E-4</v>
      </c>
      <c r="Q670" s="8">
        <f t="shared" si="247"/>
        <v>5.1110044603354101</v>
      </c>
      <c r="R670" s="8">
        <f t="shared" si="247"/>
        <v>-0.99999400089386681</v>
      </c>
      <c r="S670" s="8">
        <f t="shared" si="247"/>
        <v>3.1295436979889999</v>
      </c>
      <c r="T670" s="8">
        <f t="shared" si="247"/>
        <v>13.579529650082138</v>
      </c>
      <c r="U670" s="8">
        <f t="shared" si="247"/>
        <v>10.637956944415285</v>
      </c>
      <c r="V670" s="8">
        <f t="shared" si="247"/>
        <v>-0.99896715389406976</v>
      </c>
      <c r="W670" s="8">
        <f t="shared" si="247"/>
        <v>1.8680486607495483</v>
      </c>
      <c r="X670"/>
      <c r="Y670" s="8">
        <f t="shared" ref="Y670:AI670" si="248">(Y24-$Y24)/$Y24</f>
        <v>0</v>
      </c>
      <c r="Z670" s="8">
        <f t="shared" si="248"/>
        <v>2.7696039726989534</v>
      </c>
      <c r="AA670" s="8">
        <f t="shared" si="248"/>
        <v>2.7289171407445871</v>
      </c>
      <c r="AB670" s="8">
        <f t="shared" si="248"/>
        <v>0.19551492903486276</v>
      </c>
      <c r="AC670" s="8">
        <f t="shared" si="248"/>
        <v>5.3066850874442837</v>
      </c>
      <c r="AD670" s="8">
        <f t="shared" si="248"/>
        <v>-0.71273145507065661</v>
      </c>
      <c r="AE670" s="8">
        <f t="shared" si="248"/>
        <v>1.8960340683163805</v>
      </c>
      <c r="AF670" s="8">
        <f t="shared" si="248"/>
        <v>0.99242962414169966</v>
      </c>
      <c r="AG670" s="8">
        <f t="shared" si="248"/>
        <v>1.7817597245139833</v>
      </c>
      <c r="AH670" s="8">
        <f t="shared" si="248"/>
        <v>-0.98050352612384539</v>
      </c>
      <c r="AI670" s="8">
        <f t="shared" si="248"/>
        <v>7.6001392368111338</v>
      </c>
      <c r="AK670" s="8">
        <f t="shared" ref="AK670:AU670" si="249">(AK24-$AK24)/$AK24</f>
        <v>0</v>
      </c>
      <c r="AL670" s="8">
        <f t="shared" si="249"/>
        <v>0.36849202273763981</v>
      </c>
      <c r="AM670" s="8">
        <f t="shared" si="249"/>
        <v>0.31018041582405059</v>
      </c>
      <c r="AN670" s="8">
        <f t="shared" si="249"/>
        <v>0.19551492903486276</v>
      </c>
      <c r="AO670" s="8">
        <f t="shared" si="249"/>
        <v>1.3618647737120666</v>
      </c>
      <c r="AP670" s="8">
        <f t="shared" si="249"/>
        <v>-0.71273145507065661</v>
      </c>
      <c r="AQ670" s="8">
        <f t="shared" si="249"/>
        <v>0.2522922841917371</v>
      </c>
      <c r="AR670" s="8">
        <f t="shared" si="249"/>
        <v>7.0031657897501303E-3</v>
      </c>
      <c r="AS670" s="8">
        <f t="shared" si="249"/>
        <v>-2.0526249418975781E-2</v>
      </c>
      <c r="AT670" s="8">
        <f t="shared" si="249"/>
        <v>-0.98050352612384539</v>
      </c>
      <c r="AU670" s="8">
        <f t="shared" si="249"/>
        <v>3.9161174189292054</v>
      </c>
      <c r="AW670">
        <f t="shared" si="178"/>
        <v>-0.25</v>
      </c>
      <c r="AX670">
        <f t="shared" si="187"/>
        <v>-0.25</v>
      </c>
      <c r="AY670">
        <f t="shared" si="188"/>
        <v>-0.25</v>
      </c>
      <c r="AZ670" t="str">
        <f t="shared" si="189"/>
        <v/>
      </c>
    </row>
    <row r="671" spans="1:52" s="17" customFormat="1" x14ac:dyDescent="0.3">
      <c r="A671">
        <v>2</v>
      </c>
      <c r="B671" t="s">
        <v>94</v>
      </c>
      <c r="C671" t="s">
        <v>92</v>
      </c>
      <c r="D671" t="s">
        <v>69</v>
      </c>
      <c r="E671" t="s">
        <v>43</v>
      </c>
      <c r="F671" s="2">
        <v>0</v>
      </c>
      <c r="G671" s="2">
        <f t="shared" si="179"/>
        <v>1</v>
      </c>
      <c r="H671" s="4">
        <f t="shared" si="180"/>
        <v>1</v>
      </c>
      <c r="I671">
        <f t="shared" si="181"/>
        <v>1</v>
      </c>
      <c r="J671">
        <f t="shared" si="174"/>
        <v>0</v>
      </c>
      <c r="K671">
        <f t="shared" si="182"/>
        <v>2</v>
      </c>
      <c r="L671">
        <f t="shared" si="183"/>
        <v>2</v>
      </c>
      <c r="M671" s="8">
        <f t="shared" ref="M671:W671" si="250">(M25-$M25)/$M25</f>
        <v>0</v>
      </c>
      <c r="N671" s="8">
        <f t="shared" si="250"/>
        <v>3.1128175747086102</v>
      </c>
      <c r="O671" s="8">
        <f t="shared" si="250"/>
        <v>3.1148463332863385</v>
      </c>
      <c r="P671" s="8">
        <f t="shared" si="250"/>
        <v>-1.2398524575569687E-4</v>
      </c>
      <c r="Q671" s="8">
        <f t="shared" si="250"/>
        <v>4.8098006337245867</v>
      </c>
      <c r="R671" s="8">
        <f t="shared" si="250"/>
        <v>-0.99999500059492918</v>
      </c>
      <c r="S671" s="8">
        <f t="shared" si="250"/>
        <v>3.1497451803235417</v>
      </c>
      <c r="T671" s="8">
        <f t="shared" si="250"/>
        <v>13.587567079517539</v>
      </c>
      <c r="U671" s="8">
        <f t="shared" si="250"/>
        <v>10.641662642145587</v>
      </c>
      <c r="V671" s="8">
        <f t="shared" si="250"/>
        <v>-0.99909410780117158</v>
      </c>
      <c r="W671" s="8">
        <f t="shared" si="250"/>
        <v>1.7076387909838728</v>
      </c>
      <c r="X671"/>
      <c r="Y671" s="8">
        <f t="shared" ref="Y671:AI671" si="251">(Y25-$Y25)/$Y25</f>
        <v>0</v>
      </c>
      <c r="Z671" s="8">
        <f t="shared" si="251"/>
        <v>2.7607072923088531</v>
      </c>
      <c r="AA671" s="8">
        <f t="shared" si="251"/>
        <v>2.6408496727561812</v>
      </c>
      <c r="AB671" s="8">
        <f t="shared" si="251"/>
        <v>0.41428049266405381</v>
      </c>
      <c r="AC671" s="8">
        <f t="shared" si="251"/>
        <v>6.1888868504927599</v>
      </c>
      <c r="AD671" s="8">
        <f t="shared" si="251"/>
        <v>-0.7227979011789718</v>
      </c>
      <c r="AE671" s="8">
        <f t="shared" si="251"/>
        <v>1.7544200693647867</v>
      </c>
      <c r="AF671" s="8">
        <f t="shared" si="251"/>
        <v>0.94912240891302391</v>
      </c>
      <c r="AG671" s="8">
        <f t="shared" si="251"/>
        <v>1.7036293572456056</v>
      </c>
      <c r="AH671" s="8">
        <f t="shared" si="251"/>
        <v>-0.98564635725663496</v>
      </c>
      <c r="AI671" s="8">
        <f t="shared" si="251"/>
        <v>7.4348136345212215</v>
      </c>
      <c r="AK671" s="8">
        <f t="shared" ref="AK671:AU671" si="252">(AK25-$AK25)/$AK25</f>
        <v>0</v>
      </c>
      <c r="AL671" s="8">
        <f t="shared" si="252"/>
        <v>0.39521523547217396</v>
      </c>
      <c r="AM671" s="8">
        <f t="shared" si="252"/>
        <v>0.3144956709332824</v>
      </c>
      <c r="AN671" s="8">
        <f t="shared" si="252"/>
        <v>0.41428049266405381</v>
      </c>
      <c r="AO671" s="8">
        <f t="shared" si="252"/>
        <v>1.5898079811939014</v>
      </c>
      <c r="AP671" s="8">
        <f t="shared" si="252"/>
        <v>-0.7227979011789718</v>
      </c>
      <c r="AQ671" s="8">
        <f t="shared" si="252"/>
        <v>0.16799876048842796</v>
      </c>
      <c r="AR671" s="8">
        <f t="shared" si="252"/>
        <v>-1.4180114272575584E-2</v>
      </c>
      <c r="AS671" s="8">
        <f t="shared" si="252"/>
        <v>-4.2837286425046181E-2</v>
      </c>
      <c r="AT671" s="8">
        <f t="shared" si="252"/>
        <v>-0.98564635725663496</v>
      </c>
      <c r="AU671" s="8">
        <f t="shared" si="252"/>
        <v>3.900954701060972</v>
      </c>
      <c r="AW671">
        <f t="shared" si="178"/>
        <v>-0.25</v>
      </c>
      <c r="AX671">
        <f t="shared" si="187"/>
        <v>-0.25</v>
      </c>
      <c r="AY671">
        <f t="shared" si="188"/>
        <v>-0.25</v>
      </c>
      <c r="AZ671" t="str">
        <f t="shared" si="189"/>
        <v/>
      </c>
    </row>
    <row r="672" spans="1:52" s="17" customFormat="1" x14ac:dyDescent="0.3">
      <c r="A672">
        <v>2</v>
      </c>
      <c r="B672" t="s">
        <v>95</v>
      </c>
      <c r="C672" t="s">
        <v>92</v>
      </c>
      <c r="D672" t="s">
        <v>69</v>
      </c>
      <c r="E672"/>
      <c r="F672" s="2">
        <v>0</v>
      </c>
      <c r="G672" s="2">
        <f t="shared" si="179"/>
        <v>0</v>
      </c>
      <c r="H672" s="4">
        <f t="shared" si="180"/>
        <v>0</v>
      </c>
      <c r="I672">
        <f t="shared" si="181"/>
        <v>0</v>
      </c>
      <c r="J672">
        <f t="shared" si="174"/>
        <v>1</v>
      </c>
      <c r="K672">
        <f t="shared" si="182"/>
        <v>2</v>
      </c>
      <c r="L672">
        <f t="shared" si="183"/>
        <v>0</v>
      </c>
      <c r="M672" s="8">
        <f t="shared" ref="M672:W672" si="253">(M26-$M26)/$M26</f>
        <v>0</v>
      </c>
      <c r="N672" s="8">
        <f t="shared" si="253"/>
        <v>-0.89834832014660981</v>
      </c>
      <c r="O672" s="8">
        <f t="shared" si="253"/>
        <v>-0.89831884097353942</v>
      </c>
      <c r="P672" s="8">
        <f t="shared" si="253"/>
        <v>-0.67367313620278713</v>
      </c>
      <c r="Q672" s="8">
        <f t="shared" si="253"/>
        <v>-0.95253292060873518</v>
      </c>
      <c r="R672" s="8">
        <f t="shared" si="253"/>
        <v>2.3783780759143909</v>
      </c>
      <c r="S672" s="8">
        <f t="shared" si="253"/>
        <v>-0.97278392970175598</v>
      </c>
      <c r="T672" s="8">
        <f t="shared" si="253"/>
        <v>-0.55653130337887424</v>
      </c>
      <c r="U672" s="8">
        <f t="shared" si="253"/>
        <v>-0.65364864968555092</v>
      </c>
      <c r="V672" s="8">
        <f t="shared" si="253"/>
        <v>-0.69170953758307963</v>
      </c>
      <c r="W672" s="8">
        <f t="shared" si="253"/>
        <v>-0.95320839400649593</v>
      </c>
      <c r="X672"/>
      <c r="Y672" s="8">
        <f t="shared" ref="Y672:AI672" si="254">(Y26-$Y26)/$Y26</f>
        <v>0</v>
      </c>
      <c r="Z672" s="8">
        <f t="shared" si="254"/>
        <v>-0.81759432932214349</v>
      </c>
      <c r="AA672" s="8">
        <f t="shared" si="254"/>
        <v>-0.82163015473104217</v>
      </c>
      <c r="AB672" s="8">
        <f t="shared" si="254"/>
        <v>-0.28268818186318445</v>
      </c>
      <c r="AC672" s="8">
        <f t="shared" si="254"/>
        <v>-0.83133673081060921</v>
      </c>
      <c r="AD672" s="8">
        <f t="shared" si="254"/>
        <v>1.7669958793816349</v>
      </c>
      <c r="AE672" s="8">
        <f t="shared" si="254"/>
        <v>-0.86417626002311476</v>
      </c>
      <c r="AF672" s="8">
        <f t="shared" si="254"/>
        <v>-0.85865654750407483</v>
      </c>
      <c r="AG672" s="8">
        <f t="shared" si="254"/>
        <v>-0.81085157167347754</v>
      </c>
      <c r="AH672" s="8">
        <f t="shared" si="254"/>
        <v>-0.23832920722247494</v>
      </c>
      <c r="AI672" s="8">
        <f t="shared" si="254"/>
        <v>-0.62060103397294575</v>
      </c>
      <c r="AK672" s="8">
        <f t="shared" ref="AK672:AU672" si="255">(AK26-$AK26)/$AK26</f>
        <v>0</v>
      </c>
      <c r="AL672" s="8">
        <f t="shared" si="255"/>
        <v>-0.9186091395100715</v>
      </c>
      <c r="AM672" s="8">
        <f t="shared" si="255"/>
        <v>-0.92196942048479713</v>
      </c>
      <c r="AN672" s="8">
        <f t="shared" si="255"/>
        <v>-0.28268818186318445</v>
      </c>
      <c r="AO672" s="8">
        <f t="shared" si="255"/>
        <v>-0.91668266897769679</v>
      </c>
      <c r="AP672" s="8">
        <f t="shared" si="255"/>
        <v>1.7669958793816349</v>
      </c>
      <c r="AQ672" s="8">
        <f t="shared" si="255"/>
        <v>-0.92717598104506316</v>
      </c>
      <c r="AR672" s="8">
        <f t="shared" si="255"/>
        <v>-0.9285112781899143</v>
      </c>
      <c r="AS672" s="8">
        <f t="shared" si="255"/>
        <v>-0.93382659268984136</v>
      </c>
      <c r="AT672" s="8">
        <f t="shared" si="255"/>
        <v>-0.23832920722247494</v>
      </c>
      <c r="AU672" s="8">
        <f t="shared" si="255"/>
        <v>-0.86688548446179747</v>
      </c>
      <c r="AW672">
        <f t="shared" si="178"/>
        <v>0.25</v>
      </c>
      <c r="AX672" t="str">
        <f t="shared" si="187"/>
        <v/>
      </c>
      <c r="AY672" t="str">
        <f t="shared" si="188"/>
        <v/>
      </c>
      <c r="AZ672">
        <f t="shared" si="189"/>
        <v>0.25</v>
      </c>
    </row>
    <row r="673" spans="1:52" s="17" customFormat="1" x14ac:dyDescent="0.3">
      <c r="A673">
        <v>2</v>
      </c>
      <c r="B673" t="s">
        <v>96</v>
      </c>
      <c r="C673" t="s">
        <v>92</v>
      </c>
      <c r="D673" t="s">
        <v>69</v>
      </c>
      <c r="E673"/>
      <c r="F673" s="2">
        <v>0</v>
      </c>
      <c r="G673" s="2">
        <f t="shared" si="179"/>
        <v>0</v>
      </c>
      <c r="H673" s="4">
        <f t="shared" si="180"/>
        <v>0</v>
      </c>
      <c r="I673">
        <f t="shared" si="181"/>
        <v>0</v>
      </c>
      <c r="J673">
        <f t="shared" si="174"/>
        <v>1</v>
      </c>
      <c r="K673">
        <f t="shared" si="182"/>
        <v>2</v>
      </c>
      <c r="L673">
        <f t="shared" si="183"/>
        <v>0</v>
      </c>
      <c r="M673" s="8">
        <f t="shared" ref="M673:W673" si="256">(M27-$M27)/$M27</f>
        <v>0</v>
      </c>
      <c r="N673" s="8">
        <f t="shared" si="256"/>
        <v>-0.91115306489855652</v>
      </c>
      <c r="O673" s="8">
        <f t="shared" si="256"/>
        <v>-0.91114254956755703</v>
      </c>
      <c r="P673" s="8">
        <f t="shared" si="256"/>
        <v>-0.70549304412162261</v>
      </c>
      <c r="Q673" s="8">
        <f t="shared" si="256"/>
        <v>-0.9592845860549708</v>
      </c>
      <c r="R673" s="8">
        <f t="shared" si="256"/>
        <v>1.7922798637035231</v>
      </c>
      <c r="S673" s="8">
        <f t="shared" si="256"/>
        <v>-0.9772325035159003</v>
      </c>
      <c r="T673" s="8">
        <f t="shared" si="256"/>
        <v>-0.61760888958758575</v>
      </c>
      <c r="U673" s="8">
        <f t="shared" si="256"/>
        <v>-0.70194707571129866</v>
      </c>
      <c r="V673" s="8">
        <f t="shared" si="256"/>
        <v>-0.74007535202490093</v>
      </c>
      <c r="W673" s="8">
        <f t="shared" si="256"/>
        <v>-0.95864419716559524</v>
      </c>
      <c r="X673"/>
      <c r="Y673" s="8">
        <f t="shared" ref="Y673:AI673" si="257">(Y27-$Y27)/$Y27</f>
        <v>0</v>
      </c>
      <c r="Z673" s="8">
        <f t="shared" si="257"/>
        <v>-0.83475392026524053</v>
      </c>
      <c r="AA673" s="8">
        <f t="shared" si="257"/>
        <v>-0.83795796290386571</v>
      </c>
      <c r="AB673" s="8">
        <f t="shared" si="257"/>
        <v>-0.5987078930600932</v>
      </c>
      <c r="AC673" s="8">
        <f t="shared" si="257"/>
        <v>-0.86690573527269166</v>
      </c>
      <c r="AD673" s="8">
        <f t="shared" si="257"/>
        <v>1.4036271454288163</v>
      </c>
      <c r="AE673" s="8">
        <f t="shared" si="257"/>
        <v>-0.87625000118502239</v>
      </c>
      <c r="AF673" s="8">
        <f t="shared" si="257"/>
        <v>-0.87709586914820636</v>
      </c>
      <c r="AG673" s="8">
        <f t="shared" si="257"/>
        <v>-0.83240700257761957</v>
      </c>
      <c r="AH673" s="8">
        <f t="shared" si="257"/>
        <v>-0.37503828722482591</v>
      </c>
      <c r="AI673" s="8">
        <f t="shared" si="257"/>
        <v>-0.66208453007937584</v>
      </c>
      <c r="AK673" s="8">
        <f t="shared" ref="AK673:AU673" si="258">(AK27-$AK27)/$AK27</f>
        <v>0</v>
      </c>
      <c r="AL673" s="8">
        <f t="shared" si="258"/>
        <v>-0.92720670681752604</v>
      </c>
      <c r="AM673" s="8">
        <f t="shared" si="258"/>
        <v>-0.93008124224811917</v>
      </c>
      <c r="AN673" s="8">
        <f t="shared" si="258"/>
        <v>-0.5987078930600932</v>
      </c>
      <c r="AO673" s="8">
        <f t="shared" si="258"/>
        <v>-0.93298347410790428</v>
      </c>
      <c r="AP673" s="8">
        <f t="shared" si="258"/>
        <v>1.4036271454288163</v>
      </c>
      <c r="AQ673" s="8">
        <f t="shared" si="258"/>
        <v>-0.93395118285191825</v>
      </c>
      <c r="AR673" s="8">
        <f t="shared" si="258"/>
        <v>-0.93785686999181395</v>
      </c>
      <c r="AS673" s="8">
        <f t="shared" si="258"/>
        <v>-0.94050262108902483</v>
      </c>
      <c r="AT673" s="8">
        <f t="shared" si="258"/>
        <v>-0.37503828722482591</v>
      </c>
      <c r="AU673" s="8">
        <f t="shared" si="258"/>
        <v>-0.88253906980763897</v>
      </c>
      <c r="AW673">
        <f t="shared" si="178"/>
        <v>0.25</v>
      </c>
      <c r="AX673" t="str">
        <f t="shared" si="187"/>
        <v/>
      </c>
      <c r="AY673" t="str">
        <f t="shared" si="188"/>
        <v/>
      </c>
      <c r="AZ673">
        <f t="shared" si="189"/>
        <v>0.25</v>
      </c>
    </row>
    <row r="674" spans="1:52" s="17" customFormat="1" x14ac:dyDescent="0.3">
      <c r="A674">
        <v>2</v>
      </c>
      <c r="B674" t="s">
        <v>97</v>
      </c>
      <c r="C674" t="s">
        <v>92</v>
      </c>
      <c r="D674" t="s">
        <v>69</v>
      </c>
      <c r="E674" t="s">
        <v>43</v>
      </c>
      <c r="F674" s="2">
        <v>0</v>
      </c>
      <c r="G674" s="2">
        <f t="shared" si="179"/>
        <v>1</v>
      </c>
      <c r="H674" s="4">
        <f t="shared" si="180"/>
        <v>1</v>
      </c>
      <c r="I674">
        <f t="shared" si="181"/>
        <v>1</v>
      </c>
      <c r="J674">
        <f t="shared" si="174"/>
        <v>0</v>
      </c>
      <c r="K674">
        <f t="shared" si="182"/>
        <v>2</v>
      </c>
      <c r="L674">
        <f t="shared" si="183"/>
        <v>2</v>
      </c>
      <c r="M674" s="8">
        <f t="shared" ref="M674:W674" si="259">(M28-$M28)/$M28</f>
        <v>0</v>
      </c>
      <c r="N674" s="8">
        <f t="shared" si="259"/>
        <v>3.0422077110510535</v>
      </c>
      <c r="O674" s="8">
        <f t="shared" si="259"/>
        <v>3.0440224406563421</v>
      </c>
      <c r="P674" s="8">
        <f t="shared" si="259"/>
        <v>-1.5397705741838647E-4</v>
      </c>
      <c r="Q674" s="8">
        <f t="shared" si="259"/>
        <v>5.1110044603354101</v>
      </c>
      <c r="R674" s="8">
        <f t="shared" si="259"/>
        <v>-0.99999400089386681</v>
      </c>
      <c r="S674" s="8">
        <f t="shared" si="259"/>
        <v>3.1295436979889999</v>
      </c>
      <c r="T674" s="8">
        <f t="shared" si="259"/>
        <v>13.579529650082138</v>
      </c>
      <c r="U674" s="8">
        <f t="shared" si="259"/>
        <v>10.637956944415285</v>
      </c>
      <c r="V674" s="8">
        <f t="shared" si="259"/>
        <v>-0.99896715389406976</v>
      </c>
      <c r="W674" s="8">
        <f t="shared" si="259"/>
        <v>1.8680486607495483</v>
      </c>
      <c r="X674"/>
      <c r="Y674" s="8">
        <f t="shared" ref="Y674:AI674" si="260">(Y28-$Y28)/$Y28</f>
        <v>0</v>
      </c>
      <c r="Z674" s="8">
        <f t="shared" si="260"/>
        <v>2.6770409668460342</v>
      </c>
      <c r="AA674" s="8">
        <f t="shared" si="260"/>
        <v>2.61558404992584</v>
      </c>
      <c r="AB674" s="8">
        <f t="shared" si="260"/>
        <v>0.52560914808692516</v>
      </c>
      <c r="AC674" s="8">
        <f t="shared" si="260"/>
        <v>5.9999208935894925</v>
      </c>
      <c r="AD674" s="8">
        <f t="shared" si="260"/>
        <v>-0.71218599823150219</v>
      </c>
      <c r="AE674" s="8">
        <f t="shared" si="260"/>
        <v>1.8027698913123629</v>
      </c>
      <c r="AF674" s="8">
        <f t="shared" si="260"/>
        <v>0.94545161442431047</v>
      </c>
      <c r="AG674" s="8">
        <f t="shared" si="260"/>
        <v>1.7288727937964596</v>
      </c>
      <c r="AH674" s="8">
        <f t="shared" si="260"/>
        <v>-0.98602661188290963</v>
      </c>
      <c r="AI674" s="8">
        <f t="shared" si="260"/>
        <v>7.3442500401479247</v>
      </c>
      <c r="AK674" s="8">
        <f t="shared" ref="AK674:AU674" si="261">(AK28-$AK28)/$AK28</f>
        <v>0</v>
      </c>
      <c r="AL674" s="8">
        <f t="shared" si="261"/>
        <v>0.35941388790983142</v>
      </c>
      <c r="AM674" s="8">
        <f t="shared" si="261"/>
        <v>0.28289274771599499</v>
      </c>
      <c r="AN674" s="8">
        <f t="shared" si="261"/>
        <v>0.52560914808692516</v>
      </c>
      <c r="AO674" s="8">
        <f t="shared" si="261"/>
        <v>1.5810048901788047</v>
      </c>
      <c r="AP674" s="8">
        <f t="shared" si="261"/>
        <v>-0.71218599823150219</v>
      </c>
      <c r="AQ674" s="8">
        <f t="shared" si="261"/>
        <v>0.19892527872264698</v>
      </c>
      <c r="AR674" s="8">
        <f t="shared" si="261"/>
        <v>-1.755492405132375E-2</v>
      </c>
      <c r="AS674" s="8">
        <f t="shared" si="261"/>
        <v>-2.4166696168528724E-2</v>
      </c>
      <c r="AT674" s="8">
        <f t="shared" si="261"/>
        <v>-0.98602661188290963</v>
      </c>
      <c r="AU674" s="8">
        <f t="shared" si="261"/>
        <v>3.8039923255417079</v>
      </c>
      <c r="AW674">
        <f t="shared" si="178"/>
        <v>-0.25</v>
      </c>
      <c r="AX674">
        <f t="shared" si="187"/>
        <v>-0.25</v>
      </c>
      <c r="AY674">
        <f t="shared" si="188"/>
        <v>-0.25</v>
      </c>
      <c r="AZ674" t="str">
        <f t="shared" si="189"/>
        <v/>
      </c>
    </row>
    <row r="675" spans="1:52" s="17" customFormat="1" x14ac:dyDescent="0.3">
      <c r="A675">
        <v>2</v>
      </c>
      <c r="B675" t="s">
        <v>98</v>
      </c>
      <c r="C675" t="s">
        <v>92</v>
      </c>
      <c r="D675" t="s">
        <v>69</v>
      </c>
      <c r="E675" t="s">
        <v>43</v>
      </c>
      <c r="F675" s="2">
        <v>0</v>
      </c>
      <c r="G675" s="2">
        <f t="shared" si="179"/>
        <v>1</v>
      </c>
      <c r="H675" s="4">
        <f t="shared" si="180"/>
        <v>1</v>
      </c>
      <c r="I675">
        <f t="shared" si="181"/>
        <v>1</v>
      </c>
      <c r="J675">
        <f t="shared" si="174"/>
        <v>0</v>
      </c>
      <c r="K675">
        <f t="shared" si="182"/>
        <v>2</v>
      </c>
      <c r="L675">
        <f t="shared" si="183"/>
        <v>2</v>
      </c>
      <c r="M675" s="8">
        <f t="shared" ref="M675:W675" si="262">(M29-$M29)/$M29</f>
        <v>0</v>
      </c>
      <c r="N675" s="8">
        <f t="shared" si="262"/>
        <v>3.1128175747086102</v>
      </c>
      <c r="O675" s="8">
        <f t="shared" si="262"/>
        <v>3.1148463332863385</v>
      </c>
      <c r="P675" s="8">
        <f t="shared" si="262"/>
        <v>-1.2398524575569687E-4</v>
      </c>
      <c r="Q675" s="8">
        <f t="shared" si="262"/>
        <v>4.8098006337245867</v>
      </c>
      <c r="R675" s="8">
        <f t="shared" si="262"/>
        <v>-0.99999500059492918</v>
      </c>
      <c r="S675" s="8">
        <f t="shared" si="262"/>
        <v>3.1497451803235417</v>
      </c>
      <c r="T675" s="8">
        <f t="shared" si="262"/>
        <v>13.587567079517539</v>
      </c>
      <c r="U675" s="8">
        <f t="shared" si="262"/>
        <v>10.641662642145587</v>
      </c>
      <c r="V675" s="8">
        <f t="shared" si="262"/>
        <v>-0.99909410780117158</v>
      </c>
      <c r="W675" s="8">
        <f t="shared" si="262"/>
        <v>1.7076387909838728</v>
      </c>
      <c r="X675"/>
      <c r="Y675" s="8">
        <f t="shared" ref="Y675:AI675" si="263">(Y29-$Y29)/$Y29</f>
        <v>0</v>
      </c>
      <c r="Z675" s="8">
        <f t="shared" si="263"/>
        <v>2.467861467822825</v>
      </c>
      <c r="AA675" s="8">
        <f t="shared" si="263"/>
        <v>2.3821357782841304</v>
      </c>
      <c r="AB675" s="8">
        <f t="shared" si="263"/>
        <v>0.27778254940417285</v>
      </c>
      <c r="AC675" s="8">
        <f t="shared" si="263"/>
        <v>5.1016946886053374</v>
      </c>
      <c r="AD675" s="8">
        <f t="shared" si="263"/>
        <v>-0.74058758680748338</v>
      </c>
      <c r="AE675" s="8">
        <f t="shared" si="263"/>
        <v>1.5388697736451111</v>
      </c>
      <c r="AF675" s="8">
        <f t="shared" si="263"/>
        <v>0.75740995844527736</v>
      </c>
      <c r="AG675" s="8">
        <f t="shared" si="263"/>
        <v>1.4649486949165682</v>
      </c>
      <c r="AH675" s="8">
        <f t="shared" si="263"/>
        <v>-0.98748858424057595</v>
      </c>
      <c r="AI675" s="8">
        <f t="shared" si="263"/>
        <v>6.8009933490410299</v>
      </c>
      <c r="AK675" s="8">
        <f t="shared" ref="AK675:AU675" si="264">(AK29-$AK29)/$AK29</f>
        <v>0</v>
      </c>
      <c r="AL675" s="8">
        <f t="shared" si="264"/>
        <v>0.29884600959972685</v>
      </c>
      <c r="AM675" s="8">
        <f t="shared" si="264"/>
        <v>0.23906757479012444</v>
      </c>
      <c r="AN675" s="8">
        <f t="shared" si="264"/>
        <v>0.27778254940417285</v>
      </c>
      <c r="AO675" s="8">
        <f t="shared" si="264"/>
        <v>1.1327348257558374</v>
      </c>
      <c r="AP675" s="8">
        <f t="shared" si="264"/>
        <v>-0.74058758680748338</v>
      </c>
      <c r="AQ675" s="8">
        <f t="shared" si="264"/>
        <v>8.6376658428552883E-2</v>
      </c>
      <c r="AR675" s="8">
        <f t="shared" si="264"/>
        <v>-0.10496317614206527</v>
      </c>
      <c r="AS675" s="8">
        <f t="shared" si="264"/>
        <v>-0.1208350757679351</v>
      </c>
      <c r="AT675" s="8">
        <f t="shared" si="264"/>
        <v>-0.98748858424057595</v>
      </c>
      <c r="AU675" s="8">
        <f t="shared" si="264"/>
        <v>3.5933917353790101</v>
      </c>
      <c r="AW675">
        <f t="shared" si="178"/>
        <v>-0.25</v>
      </c>
      <c r="AX675">
        <f t="shared" si="187"/>
        <v>-0.25</v>
      </c>
      <c r="AY675">
        <f t="shared" si="188"/>
        <v>-0.25</v>
      </c>
      <c r="AZ675" t="str">
        <f t="shared" si="189"/>
        <v/>
      </c>
    </row>
    <row r="676" spans="1:52" s="17" customFormat="1" x14ac:dyDescent="0.3">
      <c r="A676">
        <v>2</v>
      </c>
      <c r="B676" t="s">
        <v>99</v>
      </c>
      <c r="C676" t="s">
        <v>92</v>
      </c>
      <c r="D676" t="s">
        <v>69</v>
      </c>
      <c r="E676"/>
      <c r="F676" s="2">
        <v>0</v>
      </c>
      <c r="G676" s="2">
        <f t="shared" si="179"/>
        <v>0</v>
      </c>
      <c r="H676" s="4">
        <f t="shared" si="180"/>
        <v>0</v>
      </c>
      <c r="I676">
        <f t="shared" si="181"/>
        <v>0</v>
      </c>
      <c r="J676">
        <f t="shared" si="174"/>
        <v>1</v>
      </c>
      <c r="K676">
        <f t="shared" si="182"/>
        <v>2</v>
      </c>
      <c r="L676">
        <f t="shared" si="183"/>
        <v>0</v>
      </c>
      <c r="M676" s="8">
        <f t="shared" ref="M676:W676" si="265">(M30-$M30)/$M30</f>
        <v>0</v>
      </c>
      <c r="N676" s="8">
        <f t="shared" si="265"/>
        <v>-0.89834832014660981</v>
      </c>
      <c r="O676" s="8">
        <f t="shared" si="265"/>
        <v>-0.89831884097353942</v>
      </c>
      <c r="P676" s="8">
        <f t="shared" si="265"/>
        <v>-0.67367313620278713</v>
      </c>
      <c r="Q676" s="8">
        <f t="shared" si="265"/>
        <v>-0.95253292060873518</v>
      </c>
      <c r="R676" s="8">
        <f t="shared" si="265"/>
        <v>2.3783780759143909</v>
      </c>
      <c r="S676" s="8">
        <f t="shared" si="265"/>
        <v>-0.97278392970175598</v>
      </c>
      <c r="T676" s="8">
        <f t="shared" si="265"/>
        <v>-0.55653130337887424</v>
      </c>
      <c r="U676" s="8">
        <f t="shared" si="265"/>
        <v>-0.65364864968555092</v>
      </c>
      <c r="V676" s="8">
        <f t="shared" si="265"/>
        <v>-0.69170953758307963</v>
      </c>
      <c r="W676" s="8">
        <f t="shared" si="265"/>
        <v>-0.95320839400649593</v>
      </c>
      <c r="X676"/>
      <c r="Y676" s="8">
        <f t="shared" ref="Y676:AI676" si="266">(Y30-$Y30)/$Y30</f>
        <v>0</v>
      </c>
      <c r="Z676" s="8">
        <f t="shared" si="266"/>
        <v>-0.81183690519614882</v>
      </c>
      <c r="AA676" s="8">
        <f t="shared" si="266"/>
        <v>-0.81727627645234435</v>
      </c>
      <c r="AB676" s="8">
        <f t="shared" si="266"/>
        <v>-0.26137208609840851</v>
      </c>
      <c r="AC676" s="8">
        <f t="shared" si="266"/>
        <v>-0.83086135900558145</v>
      </c>
      <c r="AD676" s="8">
        <f t="shared" si="266"/>
        <v>1.8400112182464001</v>
      </c>
      <c r="AE676" s="8">
        <f t="shared" si="266"/>
        <v>-0.85894465617852922</v>
      </c>
      <c r="AF676" s="8">
        <f t="shared" si="266"/>
        <v>-0.85612692547706626</v>
      </c>
      <c r="AG676" s="8">
        <f t="shared" si="266"/>
        <v>-0.80441038785481023</v>
      </c>
      <c r="AH676" s="8">
        <f t="shared" si="266"/>
        <v>-0.27297278605293501</v>
      </c>
      <c r="AI676" s="8">
        <f t="shared" si="266"/>
        <v>-0.61549090557826824</v>
      </c>
      <c r="AK676" s="8">
        <f t="shared" ref="AK676:AU676" si="267">(AK30-$AK30)/$AK30</f>
        <v>0</v>
      </c>
      <c r="AL676" s="8">
        <f t="shared" si="267"/>
        <v>-0.9153566040434773</v>
      </c>
      <c r="AM676" s="8">
        <f t="shared" si="267"/>
        <v>-0.92031278673413541</v>
      </c>
      <c r="AN676" s="8">
        <f t="shared" si="267"/>
        <v>-0.26137208609840851</v>
      </c>
      <c r="AO676" s="8">
        <f t="shared" si="267"/>
        <v>-0.91268445393028841</v>
      </c>
      <c r="AP676" s="8">
        <f t="shared" si="267"/>
        <v>1.8400112182464001</v>
      </c>
      <c r="AQ676" s="8">
        <f t="shared" si="267"/>
        <v>-0.92397182895763597</v>
      </c>
      <c r="AR676" s="8">
        <f t="shared" si="267"/>
        <v>-0.927512529842342</v>
      </c>
      <c r="AS676" s="8">
        <f t="shared" si="267"/>
        <v>-0.93035589343196601</v>
      </c>
      <c r="AT676" s="8">
        <f t="shared" si="267"/>
        <v>-0.27297278605293501</v>
      </c>
      <c r="AU676" s="8">
        <f t="shared" si="267"/>
        <v>-0.8654977791276437</v>
      </c>
      <c r="AW676">
        <f t="shared" si="178"/>
        <v>0.25</v>
      </c>
      <c r="AX676" t="str">
        <f t="shared" si="187"/>
        <v/>
      </c>
      <c r="AY676" t="str">
        <f t="shared" si="188"/>
        <v/>
      </c>
      <c r="AZ676">
        <f t="shared" si="189"/>
        <v>0.25</v>
      </c>
    </row>
    <row r="677" spans="1:52" s="17" customFormat="1" x14ac:dyDescent="0.3">
      <c r="A677">
        <v>2</v>
      </c>
      <c r="B677" t="s">
        <v>100</v>
      </c>
      <c r="C677" t="s">
        <v>87</v>
      </c>
      <c r="D677" t="s">
        <v>69</v>
      </c>
      <c r="E677" t="s">
        <v>43</v>
      </c>
      <c r="F677" s="2">
        <v>0</v>
      </c>
      <c r="G677" s="2">
        <f t="shared" si="179"/>
        <v>0</v>
      </c>
      <c r="H677" s="4">
        <f t="shared" si="180"/>
        <v>1</v>
      </c>
      <c r="I677">
        <f t="shared" si="181"/>
        <v>0</v>
      </c>
      <c r="J677">
        <f t="shared" si="174"/>
        <v>1</v>
      </c>
      <c r="K677">
        <f t="shared" si="182"/>
        <v>2</v>
      </c>
      <c r="L677">
        <f t="shared" si="183"/>
        <v>2</v>
      </c>
      <c r="M677" s="8">
        <f t="shared" ref="M677:W677" si="268">(M31-$M31)/$M31</f>
        <v>0</v>
      </c>
      <c r="N677" s="8">
        <f t="shared" si="268"/>
        <v>-0.91115306489855652</v>
      </c>
      <c r="O677" s="8">
        <f t="shared" si="268"/>
        <v>-0.91114254956755703</v>
      </c>
      <c r="P677" s="8">
        <f t="shared" si="268"/>
        <v>-0.70549304412162261</v>
      </c>
      <c r="Q677" s="8">
        <f t="shared" si="268"/>
        <v>-0.9592845860549708</v>
      </c>
      <c r="R677" s="8">
        <f t="shared" si="268"/>
        <v>1.7922798637035231</v>
      </c>
      <c r="S677" s="8">
        <f t="shared" si="268"/>
        <v>-0.9772325035159003</v>
      </c>
      <c r="T677" s="8">
        <f t="shared" si="268"/>
        <v>-0.61760888958758575</v>
      </c>
      <c r="U677" s="8">
        <f t="shared" si="268"/>
        <v>-0.70194707571129866</v>
      </c>
      <c r="V677" s="8">
        <f t="shared" si="268"/>
        <v>-0.74007535202490093</v>
      </c>
      <c r="W677" s="8">
        <f t="shared" si="268"/>
        <v>-0.95864419716559524</v>
      </c>
      <c r="X677"/>
      <c r="Y677" s="8">
        <f t="shared" ref="Y677:AI677" si="269">(Y31-$Y31)/$Y31</f>
        <v>0</v>
      </c>
      <c r="Z677" s="8">
        <f t="shared" si="269"/>
        <v>-0.83663071935861588</v>
      </c>
      <c r="AA677" s="8">
        <f t="shared" si="269"/>
        <v>-0.8410014690405907</v>
      </c>
      <c r="AB677" s="8">
        <f t="shared" si="269"/>
        <v>-0.4880561559251379</v>
      </c>
      <c r="AC677" s="8">
        <f t="shared" si="269"/>
        <v>-0.86020721921811383</v>
      </c>
      <c r="AD677" s="8">
        <f t="shared" si="269"/>
        <v>1.3998463397599463</v>
      </c>
      <c r="AE677" s="8">
        <f t="shared" si="269"/>
        <v>-0.87739933155740613</v>
      </c>
      <c r="AF677" s="8">
        <f t="shared" si="269"/>
        <v>-0.87659272189850479</v>
      </c>
      <c r="AG677" s="8">
        <f t="shared" si="269"/>
        <v>-0.8316210519735574</v>
      </c>
      <c r="AH677" s="8">
        <f t="shared" si="269"/>
        <v>-0.34849884283689869</v>
      </c>
      <c r="AI677" s="8">
        <f t="shared" si="269"/>
        <v>-0.66163481184228512</v>
      </c>
      <c r="AK677" s="8">
        <f t="shared" ref="AK677:AU677" si="270">(AK31-$AK31)/$AK31</f>
        <v>0</v>
      </c>
      <c r="AL677" s="8">
        <f t="shared" si="270"/>
        <v>-0.92827635805750774</v>
      </c>
      <c r="AM677" s="8">
        <f t="shared" si="270"/>
        <v>-0.93195388082532793</v>
      </c>
      <c r="AN677" s="8">
        <f t="shared" si="270"/>
        <v>-0.4880561559251379</v>
      </c>
      <c r="AO677" s="8">
        <f t="shared" si="270"/>
        <v>-0.92915424095050325</v>
      </c>
      <c r="AP677" s="8">
        <f t="shared" si="270"/>
        <v>1.3998463397599463</v>
      </c>
      <c r="AQ677" s="8">
        <f t="shared" si="270"/>
        <v>-0.93383413814834493</v>
      </c>
      <c r="AR677" s="8">
        <f t="shared" si="270"/>
        <v>-0.93729554661010117</v>
      </c>
      <c r="AS677" s="8">
        <f t="shared" si="270"/>
        <v>-0.9398239440836228</v>
      </c>
      <c r="AT677" s="8">
        <f t="shared" si="270"/>
        <v>-0.34849884283689869</v>
      </c>
      <c r="AU677" s="8">
        <f t="shared" si="270"/>
        <v>-0.88243801435240132</v>
      </c>
      <c r="AW677">
        <f t="shared" si="178"/>
        <v>1.25</v>
      </c>
      <c r="AX677">
        <f t="shared" si="187"/>
        <v>1.25</v>
      </c>
      <c r="AY677" t="str">
        <f t="shared" si="188"/>
        <v/>
      </c>
      <c r="AZ677">
        <f t="shared" si="189"/>
        <v>1.25</v>
      </c>
    </row>
    <row r="678" spans="1:52" s="17" customFormat="1" x14ac:dyDescent="0.3">
      <c r="A678">
        <v>2</v>
      </c>
      <c r="B678" t="s">
        <v>101</v>
      </c>
      <c r="C678" t="s">
        <v>87</v>
      </c>
      <c r="D678" t="s">
        <v>69</v>
      </c>
      <c r="E678"/>
      <c r="F678" s="2">
        <v>0</v>
      </c>
      <c r="G678" s="2">
        <f t="shared" si="179"/>
        <v>1</v>
      </c>
      <c r="H678" s="4">
        <f t="shared" si="180"/>
        <v>0</v>
      </c>
      <c r="I678">
        <f t="shared" si="181"/>
        <v>1</v>
      </c>
      <c r="J678">
        <f t="shared" si="174"/>
        <v>0</v>
      </c>
      <c r="K678">
        <f t="shared" si="182"/>
        <v>2</v>
      </c>
      <c r="L678">
        <f t="shared" si="183"/>
        <v>0</v>
      </c>
      <c r="M678" s="8">
        <f t="shared" ref="M678:W678" si="271">(M32-$M32)/$M32</f>
        <v>0</v>
      </c>
      <c r="N678" s="8">
        <f t="shared" si="271"/>
        <v>3.0422077110510535</v>
      </c>
      <c r="O678" s="8">
        <f t="shared" si="271"/>
        <v>3.0440224406563421</v>
      </c>
      <c r="P678" s="8">
        <f t="shared" si="271"/>
        <v>-1.5397705741838647E-4</v>
      </c>
      <c r="Q678" s="8">
        <f t="shared" si="271"/>
        <v>5.1110044603354101</v>
      </c>
      <c r="R678" s="8">
        <f t="shared" si="271"/>
        <v>-0.99999400089386681</v>
      </c>
      <c r="S678" s="8">
        <f t="shared" si="271"/>
        <v>3.1295436979889999</v>
      </c>
      <c r="T678" s="8">
        <f t="shared" si="271"/>
        <v>13.579529650082138</v>
      </c>
      <c r="U678" s="8">
        <f t="shared" si="271"/>
        <v>10.637956944415285</v>
      </c>
      <c r="V678" s="8">
        <f t="shared" si="271"/>
        <v>-0.99896715389406976</v>
      </c>
      <c r="W678" s="8">
        <f t="shared" si="271"/>
        <v>1.8680486607495483</v>
      </c>
      <c r="X678"/>
      <c r="Y678" s="8">
        <f t="shared" ref="Y678:AI678" si="272">(Y32-$Y32)/$Y32</f>
        <v>0</v>
      </c>
      <c r="Z678" s="8">
        <f t="shared" si="272"/>
        <v>2.687110687634521</v>
      </c>
      <c r="AA678" s="8">
        <f t="shared" si="272"/>
        <v>2.633016051088648</v>
      </c>
      <c r="AB678" s="8">
        <f t="shared" si="272"/>
        <v>0.56217635406562216</v>
      </c>
      <c r="AC678" s="8">
        <f t="shared" si="272"/>
        <v>5.711661302474667</v>
      </c>
      <c r="AD678" s="8">
        <f t="shared" si="272"/>
        <v>-0.72449289287351892</v>
      </c>
      <c r="AE678" s="8">
        <f t="shared" si="272"/>
        <v>1.765371094612828</v>
      </c>
      <c r="AF678" s="8">
        <f t="shared" si="272"/>
        <v>0.93809002476934944</v>
      </c>
      <c r="AG678" s="8">
        <f t="shared" si="272"/>
        <v>1.7095475295104241</v>
      </c>
      <c r="AH678" s="8">
        <f t="shared" si="272"/>
        <v>-0.98218321027929545</v>
      </c>
      <c r="AI678" s="8">
        <f t="shared" si="272"/>
        <v>7.3915019712584114</v>
      </c>
      <c r="AK678" s="8">
        <f t="shared" ref="AK678:AU678" si="273">(AK32-$AK32)/$AK32</f>
        <v>0</v>
      </c>
      <c r="AL678" s="8">
        <f t="shared" si="273"/>
        <v>0.34848070557698901</v>
      </c>
      <c r="AM678" s="8">
        <f t="shared" si="273"/>
        <v>0.29861713316576721</v>
      </c>
      <c r="AN678" s="8">
        <f t="shared" si="273"/>
        <v>0.56217635406562216</v>
      </c>
      <c r="AO678" s="8">
        <f t="shared" si="273"/>
        <v>1.4836963072844274</v>
      </c>
      <c r="AP678" s="8">
        <f t="shared" si="273"/>
        <v>-0.72449289287351892</v>
      </c>
      <c r="AQ678" s="8">
        <f t="shared" si="273"/>
        <v>0.18068825691427076</v>
      </c>
      <c r="AR678" s="8">
        <f t="shared" si="273"/>
        <v>-2.3050519879044003E-2</v>
      </c>
      <c r="AS678" s="8">
        <f t="shared" si="273"/>
        <v>-4.9681006822612839E-2</v>
      </c>
      <c r="AT678" s="8">
        <f t="shared" si="273"/>
        <v>-0.98218321027929545</v>
      </c>
      <c r="AU678" s="8">
        <f t="shared" si="273"/>
        <v>3.775221367055924</v>
      </c>
      <c r="AW678">
        <f t="shared" si="178"/>
        <v>-1.25</v>
      </c>
      <c r="AX678" t="str">
        <f t="shared" si="187"/>
        <v/>
      </c>
      <c r="AY678">
        <f t="shared" si="188"/>
        <v>-1.25</v>
      </c>
      <c r="AZ678" t="str">
        <f t="shared" si="189"/>
        <v/>
      </c>
    </row>
    <row r="679" spans="1:52" s="17" customFormat="1" x14ac:dyDescent="0.3">
      <c r="A679">
        <v>2</v>
      </c>
      <c r="B679" t="s">
        <v>102</v>
      </c>
      <c r="C679" t="s">
        <v>87</v>
      </c>
      <c r="D679" t="s">
        <v>69</v>
      </c>
      <c r="E679"/>
      <c r="F679" s="2">
        <v>0</v>
      </c>
      <c r="G679" s="2">
        <f t="shared" si="179"/>
        <v>1</v>
      </c>
      <c r="H679" s="4">
        <f t="shared" si="180"/>
        <v>0</v>
      </c>
      <c r="I679">
        <f t="shared" si="181"/>
        <v>1</v>
      </c>
      <c r="J679">
        <f t="shared" si="174"/>
        <v>0</v>
      </c>
      <c r="K679">
        <f t="shared" si="182"/>
        <v>2</v>
      </c>
      <c r="L679">
        <f t="shared" si="183"/>
        <v>0</v>
      </c>
      <c r="M679" s="8">
        <f t="shared" ref="M679:W679" si="274">(M33-$M33)/$M33</f>
        <v>0</v>
      </c>
      <c r="N679" s="8">
        <f t="shared" si="274"/>
        <v>3.1128175747086102</v>
      </c>
      <c r="O679" s="8">
        <f t="shared" si="274"/>
        <v>3.1148463332863385</v>
      </c>
      <c r="P679" s="8">
        <f t="shared" si="274"/>
        <v>-1.2398524575569687E-4</v>
      </c>
      <c r="Q679" s="8">
        <f t="shared" si="274"/>
        <v>4.8098006337245867</v>
      </c>
      <c r="R679" s="8">
        <f t="shared" si="274"/>
        <v>-0.99999500059492918</v>
      </c>
      <c r="S679" s="8">
        <f t="shared" si="274"/>
        <v>3.1497451803235417</v>
      </c>
      <c r="T679" s="8">
        <f t="shared" si="274"/>
        <v>13.587567079517539</v>
      </c>
      <c r="U679" s="8">
        <f t="shared" si="274"/>
        <v>10.641662642145587</v>
      </c>
      <c r="V679" s="8">
        <f t="shared" si="274"/>
        <v>-0.99909410780117158</v>
      </c>
      <c r="W679" s="8">
        <f t="shared" si="274"/>
        <v>1.7076387909838728</v>
      </c>
      <c r="X679"/>
      <c r="Y679" s="8">
        <f t="shared" ref="Y679:AI679" si="275">(Y33-$Y33)/$Y33</f>
        <v>0</v>
      </c>
      <c r="Z679" s="8">
        <f t="shared" si="275"/>
        <v>3.1838773748064666</v>
      </c>
      <c r="AA679" s="8">
        <f t="shared" si="275"/>
        <v>3.1843380162708725</v>
      </c>
      <c r="AB679" s="8">
        <f t="shared" si="275"/>
        <v>0.94295245571017028</v>
      </c>
      <c r="AC679" s="8">
        <f t="shared" si="275"/>
        <v>5.3814255133552589</v>
      </c>
      <c r="AD679" s="8">
        <f t="shared" si="275"/>
        <v>-0.67031050878220788</v>
      </c>
      <c r="AE679" s="8">
        <f t="shared" si="275"/>
        <v>2.1724003914777912</v>
      </c>
      <c r="AF679" s="8">
        <f t="shared" si="275"/>
        <v>1.1972850832396882</v>
      </c>
      <c r="AG679" s="8">
        <f t="shared" si="275"/>
        <v>2.0584246887122983</v>
      </c>
      <c r="AH679" s="8">
        <f t="shared" si="275"/>
        <v>-0.9842342709531442</v>
      </c>
      <c r="AI679" s="8">
        <f t="shared" si="275"/>
        <v>8.584733788762172</v>
      </c>
      <c r="AK679" s="8">
        <f t="shared" ref="AK679:AU679" si="276">(AK33-$AK33)/$AK33</f>
        <v>0</v>
      </c>
      <c r="AL679" s="8">
        <f t="shared" si="276"/>
        <v>0.55823178924195294</v>
      </c>
      <c r="AM679" s="8">
        <f t="shared" si="276"/>
        <v>0.57073410210650621</v>
      </c>
      <c r="AN679" s="8">
        <f t="shared" si="276"/>
        <v>0.94295245571017028</v>
      </c>
      <c r="AO679" s="8">
        <f t="shared" si="276"/>
        <v>1.6607051615999406</v>
      </c>
      <c r="AP679" s="8">
        <f t="shared" si="276"/>
        <v>-0.67031050878220788</v>
      </c>
      <c r="AQ679" s="8">
        <f t="shared" si="276"/>
        <v>0.36942022028739935</v>
      </c>
      <c r="AR679" s="8">
        <f t="shared" si="276"/>
        <v>0.11156174266502802</v>
      </c>
      <c r="AS679" s="8">
        <f t="shared" si="276"/>
        <v>8.5030325041547908E-2</v>
      </c>
      <c r="AT679" s="8">
        <f t="shared" si="276"/>
        <v>-0.9842342709531442</v>
      </c>
      <c r="AU679" s="8">
        <f t="shared" si="276"/>
        <v>4.5532084799941055</v>
      </c>
      <c r="AW679">
        <f t="shared" si="178"/>
        <v>-1.25</v>
      </c>
      <c r="AX679" t="str">
        <f t="shared" si="187"/>
        <v/>
      </c>
      <c r="AY679">
        <f t="shared" si="188"/>
        <v>-1.25</v>
      </c>
      <c r="AZ679" t="str">
        <f t="shared" si="189"/>
        <v/>
      </c>
    </row>
    <row r="680" spans="1:52" s="17" customFormat="1" x14ac:dyDescent="0.3">
      <c r="A680">
        <v>2</v>
      </c>
      <c r="B680" t="s">
        <v>103</v>
      </c>
      <c r="C680" t="s">
        <v>87</v>
      </c>
      <c r="D680" t="s">
        <v>69</v>
      </c>
      <c r="E680" t="s">
        <v>43</v>
      </c>
      <c r="F680" s="2">
        <v>0</v>
      </c>
      <c r="G680" s="2">
        <f t="shared" si="179"/>
        <v>0</v>
      </c>
      <c r="H680" s="4">
        <f t="shared" si="180"/>
        <v>1</v>
      </c>
      <c r="I680">
        <f t="shared" si="181"/>
        <v>0</v>
      </c>
      <c r="J680">
        <f t="shared" si="174"/>
        <v>1</v>
      </c>
      <c r="K680">
        <f t="shared" si="182"/>
        <v>2</v>
      </c>
      <c r="L680">
        <f t="shared" si="183"/>
        <v>2</v>
      </c>
      <c r="M680" s="8">
        <f t="shared" ref="M680:W680" si="277">(M34-$M34)/$M34</f>
        <v>0</v>
      </c>
      <c r="N680" s="8">
        <f t="shared" si="277"/>
        <v>-0.89834832014660981</v>
      </c>
      <c r="O680" s="8">
        <f t="shared" si="277"/>
        <v>-0.89831884097353942</v>
      </c>
      <c r="P680" s="8">
        <f t="shared" si="277"/>
        <v>-0.67367313620278713</v>
      </c>
      <c r="Q680" s="8">
        <f t="shared" si="277"/>
        <v>-0.95253292060873518</v>
      </c>
      <c r="R680" s="8">
        <f t="shared" si="277"/>
        <v>2.3783780759143909</v>
      </c>
      <c r="S680" s="8">
        <f t="shared" si="277"/>
        <v>-0.97278392970175598</v>
      </c>
      <c r="T680" s="8">
        <f t="shared" si="277"/>
        <v>-0.55653130337887424</v>
      </c>
      <c r="U680" s="8">
        <f t="shared" si="277"/>
        <v>-0.65364864968555092</v>
      </c>
      <c r="V680" s="8">
        <f t="shared" si="277"/>
        <v>-0.69170953758307963</v>
      </c>
      <c r="W680" s="8">
        <f t="shared" si="277"/>
        <v>-0.95320839400649593</v>
      </c>
      <c r="X680"/>
      <c r="Y680" s="8">
        <f t="shared" ref="Y680:AI680" si="278">(Y34-$Y34)/$Y34</f>
        <v>0</v>
      </c>
      <c r="Z680" s="8">
        <f t="shared" si="278"/>
        <v>-0.81783348917861298</v>
      </c>
      <c r="AA680" s="8">
        <f t="shared" si="278"/>
        <v>-0.82234292319763092</v>
      </c>
      <c r="AB680" s="8">
        <f t="shared" si="278"/>
        <v>-0.45187774429470434</v>
      </c>
      <c r="AC680" s="8">
        <f t="shared" si="278"/>
        <v>-0.84061551707354443</v>
      </c>
      <c r="AD680" s="8">
        <f t="shared" si="278"/>
        <v>1.7856867508101877</v>
      </c>
      <c r="AE680" s="8">
        <f t="shared" si="278"/>
        <v>-0.86334119872556236</v>
      </c>
      <c r="AF680" s="8">
        <f t="shared" si="278"/>
        <v>-0.86019501256479491</v>
      </c>
      <c r="AG680" s="8">
        <f t="shared" si="278"/>
        <v>-0.80980554849844066</v>
      </c>
      <c r="AH680" s="8">
        <f t="shared" si="278"/>
        <v>-0.24381132993887658</v>
      </c>
      <c r="AI680" s="8">
        <f t="shared" si="278"/>
        <v>-0.62334192133643251</v>
      </c>
      <c r="AK680" s="8">
        <f t="shared" ref="AK680:AU680" si="279">(AK34-$AK34)/$AK34</f>
        <v>0</v>
      </c>
      <c r="AL680" s="8">
        <f t="shared" si="279"/>
        <v>-0.9198337650166829</v>
      </c>
      <c r="AM680" s="8">
        <f t="shared" si="279"/>
        <v>-0.92310008932158327</v>
      </c>
      <c r="AN680" s="8">
        <f t="shared" si="279"/>
        <v>-0.45187774429470434</v>
      </c>
      <c r="AO680" s="8">
        <f t="shared" si="279"/>
        <v>-0.91971178571793055</v>
      </c>
      <c r="AP680" s="8">
        <f t="shared" si="279"/>
        <v>1.7856867508101877</v>
      </c>
      <c r="AQ680" s="8">
        <f t="shared" si="279"/>
        <v>-0.92640698464150162</v>
      </c>
      <c r="AR680" s="8">
        <f t="shared" si="279"/>
        <v>-0.92950929618362144</v>
      </c>
      <c r="AS680" s="8">
        <f t="shared" si="279"/>
        <v>-0.93378220848215276</v>
      </c>
      <c r="AT680" s="8">
        <f t="shared" si="279"/>
        <v>-0.24381132993887658</v>
      </c>
      <c r="AU680" s="8">
        <f t="shared" si="279"/>
        <v>-0.86832802507261297</v>
      </c>
      <c r="AW680">
        <f t="shared" si="178"/>
        <v>1.25</v>
      </c>
      <c r="AX680">
        <f t="shared" si="187"/>
        <v>1.25</v>
      </c>
      <c r="AY680" t="str">
        <f t="shared" si="188"/>
        <v/>
      </c>
      <c r="AZ680">
        <f t="shared" si="189"/>
        <v>1.25</v>
      </c>
    </row>
    <row r="681" spans="1:52" s="17" customFormat="1" x14ac:dyDescent="0.3">
      <c r="A681">
        <v>3</v>
      </c>
      <c r="B681" t="s">
        <v>104</v>
      </c>
      <c r="C681" t="s">
        <v>105</v>
      </c>
      <c r="D681" t="s">
        <v>15</v>
      </c>
      <c r="E681" t="s">
        <v>43</v>
      </c>
      <c r="F681" s="2">
        <v>0</v>
      </c>
      <c r="G681" s="2">
        <f t="shared" si="179"/>
        <v>0</v>
      </c>
      <c r="H681" s="4">
        <f t="shared" si="180"/>
        <v>1</v>
      </c>
      <c r="I681">
        <f t="shared" si="181"/>
        <v>0</v>
      </c>
      <c r="J681">
        <f t="shared" si="174"/>
        <v>1</v>
      </c>
      <c r="K681">
        <f t="shared" si="182"/>
        <v>3</v>
      </c>
      <c r="L681">
        <f t="shared" si="183"/>
        <v>3</v>
      </c>
      <c r="M681" s="8">
        <f t="shared" ref="M681:W681" si="280">(M35-$M35)/$M35</f>
        <v>0</v>
      </c>
      <c r="N681" s="8">
        <f t="shared" si="280"/>
        <v>-0.82597247540870855</v>
      </c>
      <c r="O681" s="8">
        <f t="shared" si="280"/>
        <v>-0.82599466615544859</v>
      </c>
      <c r="P681" s="8">
        <f t="shared" si="280"/>
        <v>3.0055919573909295</v>
      </c>
      <c r="Q681" s="8">
        <f t="shared" si="280"/>
        <v>-0.91193200551349762</v>
      </c>
      <c r="R681" s="8">
        <f t="shared" si="280"/>
        <v>3.6241881045011999</v>
      </c>
      <c r="S681" s="8">
        <f t="shared" si="280"/>
        <v>-0.89775109910114959</v>
      </c>
      <c r="T681" s="8">
        <f t="shared" si="280"/>
        <v>-0.61084025401015485</v>
      </c>
      <c r="U681" s="8">
        <f t="shared" si="280"/>
        <v>-0.71657085315987368</v>
      </c>
      <c r="V681" s="8">
        <f t="shared" si="280"/>
        <v>2.8349617995656415</v>
      </c>
      <c r="W681" s="8">
        <f t="shared" si="280"/>
        <v>-0.92186932767731855</v>
      </c>
      <c r="X681"/>
      <c r="Y681" s="8">
        <f t="shared" ref="Y681:AI681" si="281">(Y35-$Y35)/$Y35</f>
        <v>0</v>
      </c>
      <c r="Z681" s="8">
        <f t="shared" si="281"/>
        <v>-0.83559911857906322</v>
      </c>
      <c r="AA681" s="8">
        <f t="shared" si="281"/>
        <v>-0.83655865124031825</v>
      </c>
      <c r="AB681" s="8">
        <f t="shared" si="281"/>
        <v>2.5327315841564131</v>
      </c>
      <c r="AC681" s="8">
        <f t="shared" si="281"/>
        <v>-0.87900682933476804</v>
      </c>
      <c r="AD681" s="8">
        <f t="shared" si="281"/>
        <v>1.888592130300168</v>
      </c>
      <c r="AE681" s="8">
        <f t="shared" si="281"/>
        <v>-0.88582709352497691</v>
      </c>
      <c r="AF681" s="8">
        <f t="shared" si="281"/>
        <v>-0.74336767435524598</v>
      </c>
      <c r="AG681" s="8">
        <f t="shared" si="281"/>
        <v>-0.79008074979039777</v>
      </c>
      <c r="AH681" s="8">
        <f t="shared" si="281"/>
        <v>0.58180697392590697</v>
      </c>
      <c r="AI681" s="8">
        <f t="shared" si="281"/>
        <v>-0.79540546987089056</v>
      </c>
      <c r="AK681" s="8">
        <f t="shared" ref="AK681:AU681" si="282">(AK35-$AK35)/$AK35</f>
        <v>0</v>
      </c>
      <c r="AL681" s="8">
        <f t="shared" si="282"/>
        <v>-0.93734138178234427</v>
      </c>
      <c r="AM681" s="8">
        <f t="shared" si="282"/>
        <v>-0.9376430664794082</v>
      </c>
      <c r="AN681" s="8">
        <f t="shared" si="282"/>
        <v>2.5327315841564131</v>
      </c>
      <c r="AO681" s="8">
        <f t="shared" si="282"/>
        <v>-0.94075082860276305</v>
      </c>
      <c r="AP681" s="8">
        <f t="shared" si="282"/>
        <v>1.888592130300168</v>
      </c>
      <c r="AQ681" s="8">
        <f t="shared" si="282"/>
        <v>-0.95224926170752899</v>
      </c>
      <c r="AR681" s="8">
        <f t="shared" si="282"/>
        <v>-0.87094506992064757</v>
      </c>
      <c r="AS681" s="8">
        <f t="shared" si="282"/>
        <v>-0.96417858150497238</v>
      </c>
      <c r="AT681" s="8">
        <f t="shared" si="282"/>
        <v>0.58180697392590697</v>
      </c>
      <c r="AU681" s="8">
        <f t="shared" si="282"/>
        <v>-0.88537225727305002</v>
      </c>
      <c r="AW681">
        <f t="shared" si="178"/>
        <v>1.5</v>
      </c>
      <c r="AX681">
        <f t="shared" si="187"/>
        <v>1.5</v>
      </c>
      <c r="AY681" t="str">
        <f t="shared" si="188"/>
        <v/>
      </c>
      <c r="AZ681">
        <f t="shared" si="189"/>
        <v>1.5</v>
      </c>
    </row>
    <row r="682" spans="1:52" s="17" customFormat="1" x14ac:dyDescent="0.3">
      <c r="A682">
        <v>3</v>
      </c>
      <c r="B682" t="s">
        <v>106</v>
      </c>
      <c r="C682" t="s">
        <v>105</v>
      </c>
      <c r="D682" t="s">
        <v>15</v>
      </c>
      <c r="E682"/>
      <c r="F682" s="2">
        <v>0</v>
      </c>
      <c r="G682" s="2">
        <f t="shared" si="179"/>
        <v>1</v>
      </c>
      <c r="H682" s="4">
        <f t="shared" si="180"/>
        <v>0</v>
      </c>
      <c r="I682">
        <f t="shared" si="181"/>
        <v>0</v>
      </c>
      <c r="J682">
        <f t="shared" si="174"/>
        <v>1</v>
      </c>
      <c r="K682">
        <f t="shared" si="182"/>
        <v>3</v>
      </c>
      <c r="L682">
        <f t="shared" si="183"/>
        <v>0</v>
      </c>
      <c r="M682" s="8">
        <f t="shared" ref="M682:W682" si="283">(M36-$M36)/$M36</f>
        <v>0</v>
      </c>
      <c r="N682" s="8">
        <f t="shared" si="283"/>
        <v>-0.834867428726766</v>
      </c>
      <c r="O682" s="8">
        <f t="shared" si="283"/>
        <v>-0.8352145196840266</v>
      </c>
      <c r="P682" s="8">
        <f t="shared" si="283"/>
        <v>3.0200088572256005</v>
      </c>
      <c r="Q682" s="8">
        <f t="shared" si="283"/>
        <v>-0.90399810901714572</v>
      </c>
      <c r="R682" s="8">
        <f t="shared" si="283"/>
        <v>3.6142255620322712</v>
      </c>
      <c r="S682" s="8">
        <f t="shared" si="283"/>
        <v>-0.89639486183042805</v>
      </c>
      <c r="T682" s="8">
        <f t="shared" si="283"/>
        <v>-0.60921810098916584</v>
      </c>
      <c r="U682" s="8">
        <f t="shared" si="283"/>
        <v>-0.71443753241952213</v>
      </c>
      <c r="V682" s="8">
        <f t="shared" si="283"/>
        <v>2.8371421601836562</v>
      </c>
      <c r="W682" s="8">
        <f t="shared" si="283"/>
        <v>-0.91613574899949701</v>
      </c>
      <c r="X682"/>
      <c r="Y682" s="8">
        <f t="shared" ref="Y682:AI682" si="284">(Y36-$Y36)/$Y36</f>
        <v>0</v>
      </c>
      <c r="Z682" s="8">
        <f t="shared" si="284"/>
        <v>-0.84645841205629002</v>
      </c>
      <c r="AA682" s="8">
        <f t="shared" si="284"/>
        <v>-0.82747016026749165</v>
      </c>
      <c r="AB682" s="8">
        <f t="shared" si="284"/>
        <v>0.75011768428498227</v>
      </c>
      <c r="AC682" s="8">
        <f t="shared" si="284"/>
        <v>-0.88853674761094614</v>
      </c>
      <c r="AD682" s="8">
        <f t="shared" si="284"/>
        <v>1.5727924097222803</v>
      </c>
      <c r="AE682" s="8">
        <f t="shared" si="284"/>
        <v>-0.88740181187341838</v>
      </c>
      <c r="AF682" s="8">
        <f t="shared" si="284"/>
        <v>-0.75901563853515508</v>
      </c>
      <c r="AG682" s="8">
        <f t="shared" si="284"/>
        <v>-0.80121656456434709</v>
      </c>
      <c r="AH682" s="8">
        <f t="shared" si="284"/>
        <v>0.14233279309460656</v>
      </c>
      <c r="AI682" s="8">
        <f t="shared" si="284"/>
        <v>-0.81326708007323234</v>
      </c>
      <c r="AK682" s="8">
        <f t="shared" ref="AK682:AU682" si="285">(AK36-$AK36)/$AK36</f>
        <v>0</v>
      </c>
      <c r="AL682" s="8">
        <f t="shared" si="285"/>
        <v>-0.94061738376741777</v>
      </c>
      <c r="AM682" s="8">
        <f t="shared" si="285"/>
        <v>-0.9351399349693752</v>
      </c>
      <c r="AN682" s="8">
        <f t="shared" si="285"/>
        <v>0.75011768428498227</v>
      </c>
      <c r="AO682" s="8">
        <f t="shared" si="285"/>
        <v>-0.9499048197551051</v>
      </c>
      <c r="AP682" s="8">
        <f t="shared" si="285"/>
        <v>1.5727924097222803</v>
      </c>
      <c r="AQ682" s="8">
        <f t="shared" si="285"/>
        <v>-0.95106669617090323</v>
      </c>
      <c r="AR682" s="8">
        <f t="shared" si="285"/>
        <v>-0.87883565661648511</v>
      </c>
      <c r="AS682" s="8">
        <f t="shared" si="285"/>
        <v>-0.96650006075893369</v>
      </c>
      <c r="AT682" s="8">
        <f t="shared" si="285"/>
        <v>0.14233279309460656</v>
      </c>
      <c r="AU682" s="8">
        <f t="shared" si="285"/>
        <v>-0.89457239073171813</v>
      </c>
      <c r="AW682">
        <f t="shared" si="178"/>
        <v>0.5</v>
      </c>
      <c r="AX682" t="str">
        <f t="shared" si="187"/>
        <v/>
      </c>
      <c r="AY682" t="str">
        <f t="shared" si="188"/>
        <v/>
      </c>
      <c r="AZ682">
        <f t="shared" si="189"/>
        <v>0.5</v>
      </c>
    </row>
    <row r="683" spans="1:52" s="17" customFormat="1" x14ac:dyDescent="0.3">
      <c r="A683">
        <v>3</v>
      </c>
      <c r="B683" t="s">
        <v>107</v>
      </c>
      <c r="C683" t="s">
        <v>105</v>
      </c>
      <c r="D683" t="s">
        <v>15</v>
      </c>
      <c r="E683"/>
      <c r="F683" s="2">
        <v>0</v>
      </c>
      <c r="G683" s="2">
        <f t="shared" si="179"/>
        <v>1</v>
      </c>
      <c r="H683" s="4">
        <f t="shared" si="180"/>
        <v>0</v>
      </c>
      <c r="I683">
        <f t="shared" si="181"/>
        <v>1</v>
      </c>
      <c r="J683">
        <f t="shared" si="174"/>
        <v>0</v>
      </c>
      <c r="K683">
        <f t="shared" si="182"/>
        <v>3</v>
      </c>
      <c r="L683">
        <f t="shared" si="183"/>
        <v>0</v>
      </c>
      <c r="M683" s="8">
        <f t="shared" ref="M683:W683" si="286">(M37-$M37)/$M37</f>
        <v>0</v>
      </c>
      <c r="N683" s="8">
        <f t="shared" si="286"/>
        <v>41.682205973795909</v>
      </c>
      <c r="O683" s="8">
        <f t="shared" si="286"/>
        <v>41.691027309752457</v>
      </c>
      <c r="P683" s="8">
        <f t="shared" si="286"/>
        <v>-3.0090912544402862E-4</v>
      </c>
      <c r="Q683" s="8">
        <f t="shared" si="286"/>
        <v>76.849561432447402</v>
      </c>
      <c r="R683" s="8">
        <f t="shared" si="286"/>
        <v>-0.99998300513244998</v>
      </c>
      <c r="S683" s="8">
        <f t="shared" si="286"/>
        <v>44.653909519325168</v>
      </c>
      <c r="T683" s="8">
        <f t="shared" si="286"/>
        <v>15.841914741747994</v>
      </c>
      <c r="U683" s="8">
        <f t="shared" si="286"/>
        <v>17.615592091188461</v>
      </c>
      <c r="V683" s="8">
        <f t="shared" si="286"/>
        <v>-0.9985654332391618</v>
      </c>
      <c r="W683" s="8">
        <f t="shared" si="286"/>
        <v>111.47493257036376</v>
      </c>
      <c r="X683"/>
      <c r="Y683" s="8">
        <f t="shared" ref="Y683:AI683" si="287">(Y37-$Y37)/$Y37</f>
        <v>0</v>
      </c>
      <c r="Z683" s="8">
        <f t="shared" si="287"/>
        <v>20.742595011318073</v>
      </c>
      <c r="AA683" s="8">
        <f t="shared" si="287"/>
        <v>15.223381818667709</v>
      </c>
      <c r="AB683" s="8">
        <f t="shared" si="287"/>
        <v>-5.5201079811314779E-2</v>
      </c>
      <c r="AC683" s="8">
        <f t="shared" si="287"/>
        <v>41.422247321015384</v>
      </c>
      <c r="AD683" s="8">
        <f t="shared" si="287"/>
        <v>-0.80767450790184891</v>
      </c>
      <c r="AE683" s="8">
        <f t="shared" si="287"/>
        <v>13.730123431155018</v>
      </c>
      <c r="AF683" s="8">
        <f t="shared" si="287"/>
        <v>1.5830256511722207</v>
      </c>
      <c r="AG683" s="8">
        <f t="shared" si="287"/>
        <v>3.7193437304896904</v>
      </c>
      <c r="AH683" s="8">
        <f t="shared" si="287"/>
        <v>-0.9893108622191803</v>
      </c>
      <c r="AI683" s="8">
        <f t="shared" si="287"/>
        <v>52.079747333310813</v>
      </c>
      <c r="AK683" s="8">
        <f t="shared" ref="AK683:AU683" si="288">(AK37-$AK37)/$AK37</f>
        <v>0</v>
      </c>
      <c r="AL683" s="8">
        <f t="shared" si="288"/>
        <v>4.5640226868015397</v>
      </c>
      <c r="AM683" s="8">
        <f t="shared" si="288"/>
        <v>3.2036475289015942</v>
      </c>
      <c r="AN683" s="8">
        <f t="shared" si="288"/>
        <v>-5.5201079811314779E-2</v>
      </c>
      <c r="AO683" s="8">
        <f t="shared" si="288"/>
        <v>10.066083067898086</v>
      </c>
      <c r="AP683" s="8">
        <f t="shared" si="288"/>
        <v>-0.80767450790184891</v>
      </c>
      <c r="AQ683" s="8">
        <f t="shared" si="288"/>
        <v>2.6194864697103819</v>
      </c>
      <c r="AR683" s="8">
        <f t="shared" si="288"/>
        <v>0.30409802728360891</v>
      </c>
      <c r="AS683" s="8">
        <f t="shared" si="288"/>
        <v>0.18318104274819785</v>
      </c>
      <c r="AT683" s="8">
        <f t="shared" si="288"/>
        <v>-0.9893108622191803</v>
      </c>
      <c r="AU683" s="8">
        <f t="shared" si="288"/>
        <v>37.132564593895964</v>
      </c>
      <c r="AW683">
        <f t="shared" si="178"/>
        <v>-1.5</v>
      </c>
      <c r="AX683" t="str">
        <f t="shared" si="187"/>
        <v/>
      </c>
      <c r="AY683">
        <f t="shared" si="188"/>
        <v>-1.5</v>
      </c>
      <c r="AZ683" t="str">
        <f t="shared" si="189"/>
        <v/>
      </c>
    </row>
    <row r="684" spans="1:52" s="17" customFormat="1" x14ac:dyDescent="0.3">
      <c r="A684">
        <v>3</v>
      </c>
      <c r="B684" t="s">
        <v>108</v>
      </c>
      <c r="C684" t="s">
        <v>105</v>
      </c>
      <c r="D684" t="s">
        <v>15</v>
      </c>
      <c r="E684"/>
      <c r="F684" s="2">
        <v>0</v>
      </c>
      <c r="G684" s="2">
        <f t="shared" si="179"/>
        <v>0</v>
      </c>
      <c r="H684" s="4">
        <f t="shared" si="180"/>
        <v>0</v>
      </c>
      <c r="I684">
        <f t="shared" si="181"/>
        <v>1</v>
      </c>
      <c r="J684">
        <f t="shared" si="174"/>
        <v>0</v>
      </c>
      <c r="K684">
        <f t="shared" si="182"/>
        <v>3</v>
      </c>
      <c r="L684">
        <f t="shared" si="183"/>
        <v>0</v>
      </c>
      <c r="M684" s="8">
        <f t="shared" ref="M684:W684" si="289">(M38-$M38)/$M38</f>
        <v>0</v>
      </c>
      <c r="N684" s="8">
        <f t="shared" si="289"/>
        <v>-0.86600611490307</v>
      </c>
      <c r="O684" s="8">
        <f t="shared" si="289"/>
        <v>-0.86646858385561165</v>
      </c>
      <c r="P684" s="8">
        <f t="shared" si="289"/>
        <v>3.3549806617076676</v>
      </c>
      <c r="Q684" s="8">
        <f t="shared" si="289"/>
        <v>-0.91020725376912204</v>
      </c>
      <c r="R684" s="8">
        <f t="shared" si="289"/>
        <v>3.4065744715204529</v>
      </c>
      <c r="S684" s="8">
        <f t="shared" si="289"/>
        <v>-0.95705925822558247</v>
      </c>
      <c r="T684" s="8">
        <f t="shared" si="289"/>
        <v>-0.45391469494291004</v>
      </c>
      <c r="U684" s="8">
        <f t="shared" si="289"/>
        <v>-0.47022441185067826</v>
      </c>
      <c r="V684" s="8">
        <f t="shared" si="289"/>
        <v>3.5373001030322819</v>
      </c>
      <c r="W684" s="8">
        <f t="shared" si="289"/>
        <v>-0.90344863259049335</v>
      </c>
      <c r="X684"/>
      <c r="Y684" s="8">
        <f t="shared" ref="Y684:AI684" si="290">(Y38-$Y38)/$Y38</f>
        <v>0</v>
      </c>
      <c r="Z684" s="8">
        <f t="shared" si="290"/>
        <v>-0.80177444775733975</v>
      </c>
      <c r="AA684" s="8">
        <f t="shared" si="290"/>
        <v>-0.80558963259965333</v>
      </c>
      <c r="AB684" s="8">
        <f t="shared" si="290"/>
        <v>2.9349274690627394</v>
      </c>
      <c r="AC684" s="8">
        <f t="shared" si="290"/>
        <v>-0.84996693388747158</v>
      </c>
      <c r="AD684" s="8">
        <f t="shared" si="290"/>
        <v>1.5455153028396906</v>
      </c>
      <c r="AE684" s="8">
        <f t="shared" si="290"/>
        <v>-0.91181257962683071</v>
      </c>
      <c r="AF684" s="8">
        <f t="shared" si="290"/>
        <v>-0.83565857406740673</v>
      </c>
      <c r="AG684" s="8">
        <f t="shared" si="290"/>
        <v>-0.73997918482762948</v>
      </c>
      <c r="AH684" s="8">
        <f t="shared" si="290"/>
        <v>0.54721184035013626</v>
      </c>
      <c r="AI684" s="8">
        <f t="shared" si="290"/>
        <v>-0.7696002752883675</v>
      </c>
      <c r="AK684" s="8">
        <f t="shared" ref="AK684:AU684" si="291">(AK38-$AK38)/$AK38</f>
        <v>0</v>
      </c>
      <c r="AL684" s="8">
        <f t="shared" si="291"/>
        <v>-0.91604689526745275</v>
      </c>
      <c r="AM684" s="8">
        <f t="shared" si="291"/>
        <v>-0.91836927052935591</v>
      </c>
      <c r="AN684" s="8">
        <f t="shared" si="291"/>
        <v>2.9349274690627394</v>
      </c>
      <c r="AO684" s="8">
        <f t="shared" si="291"/>
        <v>-0.92341522900389017</v>
      </c>
      <c r="AP684" s="8">
        <f t="shared" si="291"/>
        <v>1.5455153028396906</v>
      </c>
      <c r="AQ684" s="8">
        <f t="shared" si="291"/>
        <v>-0.94294340493002504</v>
      </c>
      <c r="AR684" s="8">
        <f t="shared" si="291"/>
        <v>-0.9169504775382169</v>
      </c>
      <c r="AS684" s="8">
        <f t="shared" si="291"/>
        <v>-0.93972414644043289</v>
      </c>
      <c r="AT684" s="8">
        <f t="shared" si="291"/>
        <v>0.54721184035013626</v>
      </c>
      <c r="AU684" s="8">
        <f t="shared" si="291"/>
        <v>-0.89366626747751554</v>
      </c>
      <c r="AW684">
        <f t="shared" si="178"/>
        <v>-0.5</v>
      </c>
      <c r="AX684" t="str">
        <f t="shared" si="187"/>
        <v/>
      </c>
      <c r="AY684">
        <f t="shared" si="188"/>
        <v>-0.5</v>
      </c>
      <c r="AZ684" t="str">
        <f t="shared" si="189"/>
        <v/>
      </c>
    </row>
    <row r="685" spans="1:52" s="17" customFormat="1" x14ac:dyDescent="0.3">
      <c r="A685">
        <v>3</v>
      </c>
      <c r="B685" t="s">
        <v>109</v>
      </c>
      <c r="C685" t="s">
        <v>105</v>
      </c>
      <c r="D685" t="s">
        <v>15</v>
      </c>
      <c r="E685"/>
      <c r="F685" s="2">
        <v>0</v>
      </c>
      <c r="G685" s="2">
        <f t="shared" si="179"/>
        <v>1</v>
      </c>
      <c r="H685" s="4">
        <f t="shared" si="180"/>
        <v>0</v>
      </c>
      <c r="I685">
        <f t="shared" si="181"/>
        <v>1</v>
      </c>
      <c r="J685">
        <f t="shared" si="174"/>
        <v>0</v>
      </c>
      <c r="K685">
        <f t="shared" si="182"/>
        <v>3</v>
      </c>
      <c r="L685">
        <f t="shared" si="183"/>
        <v>0</v>
      </c>
      <c r="M685" s="8">
        <f t="shared" ref="M685:W685" si="292">(M39-$M39)/$M39</f>
        <v>0</v>
      </c>
      <c r="N685" s="8">
        <f t="shared" si="292"/>
        <v>-0.84414847934786652</v>
      </c>
      <c r="O685" s="8">
        <f t="shared" si="292"/>
        <v>-0.84404032543358209</v>
      </c>
      <c r="P685" s="8">
        <f t="shared" si="292"/>
        <v>4.3372252299743161</v>
      </c>
      <c r="Q685" s="8">
        <f t="shared" si="292"/>
        <v>-0.88666842873860796</v>
      </c>
      <c r="R685" s="8">
        <f t="shared" si="292"/>
        <v>4.0902028677352726</v>
      </c>
      <c r="S685" s="8">
        <f t="shared" si="292"/>
        <v>-0.94903800811264782</v>
      </c>
      <c r="T685" s="8">
        <f t="shared" si="292"/>
        <v>-0.37692154497387997</v>
      </c>
      <c r="U685" s="8">
        <f t="shared" si="292"/>
        <v>-0.39480242768357354</v>
      </c>
      <c r="V685" s="8">
        <f t="shared" si="292"/>
        <v>4.5476943669038716</v>
      </c>
      <c r="W685" s="8">
        <f t="shared" si="292"/>
        <v>-0.87521040869148126</v>
      </c>
      <c r="X685"/>
      <c r="Y685" s="8">
        <f t="shared" ref="Y685:AI685" si="293">(Y39-$Y39)/$Y39</f>
        <v>0</v>
      </c>
      <c r="Z685" s="8">
        <f t="shared" si="293"/>
        <v>-0.80106121601471303</v>
      </c>
      <c r="AA685" s="8">
        <f t="shared" si="293"/>
        <v>-0.80290777324363316</v>
      </c>
      <c r="AB685" s="8">
        <f t="shared" si="293"/>
        <v>2.6817924613679383</v>
      </c>
      <c r="AC685" s="8">
        <f t="shared" si="293"/>
        <v>-0.86320667464505618</v>
      </c>
      <c r="AD685" s="8">
        <f t="shared" si="293"/>
        <v>1.2722038953888561</v>
      </c>
      <c r="AE685" s="8">
        <f t="shared" si="293"/>
        <v>-0.9211257284151716</v>
      </c>
      <c r="AF685" s="8">
        <f t="shared" si="293"/>
        <v>-0.85650989708905823</v>
      </c>
      <c r="AG685" s="8">
        <f t="shared" si="293"/>
        <v>-0.77076079591722257</v>
      </c>
      <c r="AH685" s="8">
        <f t="shared" si="293"/>
        <v>0.44107565554607958</v>
      </c>
      <c r="AI685" s="8">
        <f t="shared" si="293"/>
        <v>-0.78877449779927367</v>
      </c>
      <c r="AK685" s="8">
        <f t="shared" ref="AK685:AU685" si="294">(AK39-$AK39)/$AK39</f>
        <v>0</v>
      </c>
      <c r="AL685" s="8">
        <f t="shared" si="294"/>
        <v>-0.9166899113635405</v>
      </c>
      <c r="AM685" s="8">
        <f t="shared" si="294"/>
        <v>-0.91736394769532248</v>
      </c>
      <c r="AN685" s="8">
        <f t="shared" si="294"/>
        <v>2.6817924613679383</v>
      </c>
      <c r="AO685" s="8">
        <f t="shared" si="294"/>
        <v>-0.92695991559248059</v>
      </c>
      <c r="AP685" s="8">
        <f t="shared" si="294"/>
        <v>1.2722038953888561</v>
      </c>
      <c r="AQ685" s="8">
        <f t="shared" si="294"/>
        <v>-0.94910488346245203</v>
      </c>
      <c r="AR685" s="8">
        <f t="shared" si="294"/>
        <v>-0.92751359367368114</v>
      </c>
      <c r="AS685" s="8">
        <f t="shared" si="294"/>
        <v>-0.94630448786796528</v>
      </c>
      <c r="AT685" s="8">
        <f t="shared" si="294"/>
        <v>0.44107565554607958</v>
      </c>
      <c r="AU685" s="8">
        <f t="shared" si="294"/>
        <v>-0.9029876396549894</v>
      </c>
      <c r="AW685">
        <f t="shared" si="178"/>
        <v>-0.5</v>
      </c>
      <c r="AX685" t="str">
        <f t="shared" si="187"/>
        <v/>
      </c>
      <c r="AY685">
        <f t="shared" si="188"/>
        <v>-0.5</v>
      </c>
      <c r="AZ685" t="str">
        <f t="shared" si="189"/>
        <v/>
      </c>
    </row>
    <row r="686" spans="1:52" s="17" customFormat="1" x14ac:dyDescent="0.3">
      <c r="A686">
        <v>3</v>
      </c>
      <c r="B686" t="s">
        <v>110</v>
      </c>
      <c r="C686" t="s">
        <v>105</v>
      </c>
      <c r="D686" t="s">
        <v>15</v>
      </c>
      <c r="E686"/>
      <c r="F686" s="2">
        <v>0</v>
      </c>
      <c r="G686" s="2">
        <f t="shared" si="179"/>
        <v>0</v>
      </c>
      <c r="H686" s="4">
        <f t="shared" si="180"/>
        <v>0</v>
      </c>
      <c r="I686">
        <f t="shared" si="181"/>
        <v>1</v>
      </c>
      <c r="J686">
        <f t="shared" si="174"/>
        <v>0</v>
      </c>
      <c r="K686">
        <f t="shared" si="182"/>
        <v>3</v>
      </c>
      <c r="L686">
        <f t="shared" si="183"/>
        <v>0</v>
      </c>
      <c r="M686" s="8">
        <f t="shared" ref="M686:W686" si="295">(M40-$M40)/$M40</f>
        <v>0</v>
      </c>
      <c r="N686" s="8">
        <f t="shared" si="295"/>
        <v>42.516756590319041</v>
      </c>
      <c r="O686" s="8">
        <f t="shared" si="295"/>
        <v>42.527979302064495</v>
      </c>
      <c r="P686" s="8">
        <f t="shared" si="295"/>
        <v>-2.9791271157553748E-4</v>
      </c>
      <c r="Q686" s="8">
        <f t="shared" si="295"/>
        <v>78.210005468397767</v>
      </c>
      <c r="R686" s="8">
        <f t="shared" si="295"/>
        <v>-0.99999100263622764</v>
      </c>
      <c r="S686" s="8">
        <f t="shared" si="295"/>
        <v>45.420940664385334</v>
      </c>
      <c r="T686" s="8">
        <f t="shared" si="295"/>
        <v>15.83868526521729</v>
      </c>
      <c r="U686" s="8">
        <f t="shared" si="295"/>
        <v>17.680031750697044</v>
      </c>
      <c r="V686" s="8">
        <f t="shared" si="295"/>
        <v>-0.99872337405140299</v>
      </c>
      <c r="W686" s="8">
        <f t="shared" si="295"/>
        <v>112.55990194872901</v>
      </c>
      <c r="X686"/>
      <c r="Y686" s="8">
        <f t="shared" ref="Y686:AI686" si="296">(Y40-$Y40)/$Y40</f>
        <v>0</v>
      </c>
      <c r="Z686" s="8">
        <f t="shared" si="296"/>
        <v>22.065545458442497</v>
      </c>
      <c r="AA686" s="8">
        <f t="shared" si="296"/>
        <v>19.194759637320345</v>
      </c>
      <c r="AB686" s="8">
        <f t="shared" si="296"/>
        <v>0.14859608735680807</v>
      </c>
      <c r="AC686" s="8">
        <f t="shared" si="296"/>
        <v>41.922581286576047</v>
      </c>
      <c r="AD686" s="8">
        <f t="shared" si="296"/>
        <v>-0.8058405271793766</v>
      </c>
      <c r="AE686" s="8">
        <f t="shared" si="296"/>
        <v>14.519821329097889</v>
      </c>
      <c r="AF686" s="8">
        <f t="shared" si="296"/>
        <v>1.7267076701703366</v>
      </c>
      <c r="AG686" s="8">
        <f t="shared" si="296"/>
        <v>4.0442381986397633</v>
      </c>
      <c r="AH686" s="8">
        <f t="shared" si="296"/>
        <v>-0.98880696940222323</v>
      </c>
      <c r="AI686" s="8">
        <f t="shared" si="296"/>
        <v>54.850445054062135</v>
      </c>
      <c r="AK686" s="8">
        <f t="shared" ref="AK686:AU686" si="297">(AK40-$AK40)/$AK40</f>
        <v>0</v>
      </c>
      <c r="AL686" s="8">
        <f t="shared" si="297"/>
        <v>4.8961072933832144</v>
      </c>
      <c r="AM686" s="8">
        <f t="shared" si="297"/>
        <v>3.8751587048105782</v>
      </c>
      <c r="AN686" s="8">
        <f t="shared" si="297"/>
        <v>0.14859608735680807</v>
      </c>
      <c r="AO686" s="8">
        <f t="shared" si="297"/>
        <v>10.308917814167913</v>
      </c>
      <c r="AP686" s="8">
        <f t="shared" si="297"/>
        <v>-0.8058405271793766</v>
      </c>
      <c r="AQ686" s="8">
        <f t="shared" si="297"/>
        <v>2.8780857468170669</v>
      </c>
      <c r="AR686" s="8">
        <f t="shared" si="297"/>
        <v>0.37757031410821434</v>
      </c>
      <c r="AS686" s="8">
        <f t="shared" si="297"/>
        <v>0.24892237740508377</v>
      </c>
      <c r="AT686" s="8">
        <f t="shared" si="297"/>
        <v>-0.98880696940222323</v>
      </c>
      <c r="AU686" s="8">
        <f t="shared" si="297"/>
        <v>38.586927850804194</v>
      </c>
      <c r="AW686">
        <f t="shared" si="178"/>
        <v>-1.5</v>
      </c>
      <c r="AX686" t="str">
        <f t="shared" si="187"/>
        <v/>
      </c>
      <c r="AY686">
        <f t="shared" si="188"/>
        <v>-1.5</v>
      </c>
      <c r="AZ686" t="str">
        <f t="shared" si="189"/>
        <v/>
      </c>
    </row>
    <row r="687" spans="1:52" s="17" customFormat="1" x14ac:dyDescent="0.3">
      <c r="A687">
        <v>3</v>
      </c>
      <c r="B687" t="s">
        <v>111</v>
      </c>
      <c r="C687" t="s">
        <v>105</v>
      </c>
      <c r="D687" t="s">
        <v>15</v>
      </c>
      <c r="E687"/>
      <c r="F687" s="2">
        <v>0</v>
      </c>
      <c r="G687" s="2">
        <f t="shared" si="179"/>
        <v>0</v>
      </c>
      <c r="H687" s="4">
        <f t="shared" si="180"/>
        <v>0</v>
      </c>
      <c r="I687">
        <f t="shared" si="181"/>
        <v>0</v>
      </c>
      <c r="J687">
        <f t="shared" si="174"/>
        <v>1</v>
      </c>
      <c r="K687">
        <f t="shared" si="182"/>
        <v>3</v>
      </c>
      <c r="L687">
        <f t="shared" si="183"/>
        <v>0</v>
      </c>
      <c r="M687" s="8">
        <f t="shared" ref="M687:W687" si="298">(M41-$M41)/$M41</f>
        <v>0</v>
      </c>
      <c r="N687" s="8">
        <f t="shared" si="298"/>
        <v>-0.81507348176148287</v>
      </c>
      <c r="O687" s="8">
        <f t="shared" si="298"/>
        <v>-0.81573926541332076</v>
      </c>
      <c r="P687" s="8">
        <f t="shared" si="298"/>
        <v>3.3678652612084621</v>
      </c>
      <c r="Q687" s="8">
        <f t="shared" si="298"/>
        <v>-0.904691165911226</v>
      </c>
      <c r="R687" s="8">
        <f t="shared" si="298"/>
        <v>3.9156674083394396</v>
      </c>
      <c r="S687" s="8">
        <f t="shared" si="298"/>
        <v>-0.88360536338167783</v>
      </c>
      <c r="T687" s="8">
        <f t="shared" si="298"/>
        <v>-0.55350949816584261</v>
      </c>
      <c r="U687" s="8">
        <f t="shared" si="298"/>
        <v>-0.67431711490885371</v>
      </c>
      <c r="V687" s="8">
        <f t="shared" si="298"/>
        <v>3.1566963630803428</v>
      </c>
      <c r="W687" s="8">
        <f t="shared" si="298"/>
        <v>-0.91937791708742045</v>
      </c>
      <c r="X687"/>
      <c r="Y687" s="8">
        <f t="shared" ref="Y687:AI687" si="299">(Y41-$Y41)/$Y41</f>
        <v>0</v>
      </c>
      <c r="Z687" s="8">
        <f t="shared" si="299"/>
        <v>-0.81765201123323206</v>
      </c>
      <c r="AA687" s="8">
        <f t="shared" si="299"/>
        <v>-0.81944824279829498</v>
      </c>
      <c r="AB687" s="8">
        <f t="shared" si="299"/>
        <v>0.58688744352685929</v>
      </c>
      <c r="AC687" s="8">
        <f t="shared" si="299"/>
        <v>-0.91201097161493694</v>
      </c>
      <c r="AD687" s="8">
        <f t="shared" si="299"/>
        <v>1.2043885325484387</v>
      </c>
      <c r="AE687" s="8">
        <f t="shared" si="299"/>
        <v>-0.89745569585785789</v>
      </c>
      <c r="AF687" s="8">
        <f t="shared" si="299"/>
        <v>-0.77628848835668851</v>
      </c>
      <c r="AG687" s="8">
        <f t="shared" si="299"/>
        <v>-0.81605988130967311</v>
      </c>
      <c r="AH687" s="8">
        <f t="shared" si="299"/>
        <v>2.104875108904514E-2</v>
      </c>
      <c r="AI687" s="8">
        <f t="shared" si="299"/>
        <v>-0.83163149745656273</v>
      </c>
      <c r="AK687" s="8">
        <f t="shared" ref="AK687:AU687" si="300">(AK41-$AK41)/$AK41</f>
        <v>0</v>
      </c>
      <c r="AL687" s="8">
        <f t="shared" si="300"/>
        <v>-0.93078303553083452</v>
      </c>
      <c r="AM687" s="8">
        <f t="shared" si="300"/>
        <v>-0.93183939440398567</v>
      </c>
      <c r="AN687" s="8">
        <f t="shared" si="300"/>
        <v>0.58688744352685929</v>
      </c>
      <c r="AO687" s="8">
        <f t="shared" si="300"/>
        <v>-0.96448977181085338</v>
      </c>
      <c r="AP687" s="8">
        <f t="shared" si="300"/>
        <v>1.2043885325484387</v>
      </c>
      <c r="AQ687" s="8">
        <f t="shared" si="300"/>
        <v>-0.95902207017485108</v>
      </c>
      <c r="AR687" s="8">
        <f t="shared" si="300"/>
        <v>-0.88750461831687533</v>
      </c>
      <c r="AS687" s="8">
        <f t="shared" si="300"/>
        <v>-0.96886819078283637</v>
      </c>
      <c r="AT687" s="8">
        <f t="shared" si="300"/>
        <v>2.104875108904514E-2</v>
      </c>
      <c r="AU687" s="8">
        <f t="shared" si="300"/>
        <v>-0.90492626325827463</v>
      </c>
      <c r="AW687">
        <f t="shared" si="178"/>
        <v>0.5</v>
      </c>
      <c r="AX687" t="str">
        <f t="shared" si="187"/>
        <v/>
      </c>
      <c r="AY687" t="str">
        <f t="shared" si="188"/>
        <v/>
      </c>
      <c r="AZ687">
        <f t="shared" si="189"/>
        <v>0.5</v>
      </c>
    </row>
    <row r="688" spans="1:52" s="17" customFormat="1" x14ac:dyDescent="0.3">
      <c r="A688">
        <v>3</v>
      </c>
      <c r="B688" t="s">
        <v>112</v>
      </c>
      <c r="C688" t="s">
        <v>105</v>
      </c>
      <c r="D688" t="s">
        <v>15</v>
      </c>
      <c r="E688" t="s">
        <v>43</v>
      </c>
      <c r="F688" s="2">
        <v>0</v>
      </c>
      <c r="G688" s="2">
        <f t="shared" si="179"/>
        <v>1</v>
      </c>
      <c r="H688" s="4">
        <f t="shared" si="180"/>
        <v>1</v>
      </c>
      <c r="I688">
        <f t="shared" si="181"/>
        <v>0</v>
      </c>
      <c r="J688">
        <f t="shared" si="174"/>
        <v>1</v>
      </c>
      <c r="K688">
        <f t="shared" si="182"/>
        <v>3</v>
      </c>
      <c r="L688">
        <f t="shared" si="183"/>
        <v>3</v>
      </c>
      <c r="M688" s="8">
        <f t="shared" ref="M688:W688" si="301">(M42-$M42)/$M42</f>
        <v>0</v>
      </c>
      <c r="N688" s="8">
        <f t="shared" si="301"/>
        <v>-0.81589283887019037</v>
      </c>
      <c r="O688" s="8">
        <f t="shared" si="301"/>
        <v>-0.81625964956532582</v>
      </c>
      <c r="P688" s="8">
        <f t="shared" si="301"/>
        <v>3.3409632036379349</v>
      </c>
      <c r="Q688" s="8">
        <f t="shared" si="301"/>
        <v>-0.89216909952013734</v>
      </c>
      <c r="R688" s="8">
        <f t="shared" si="301"/>
        <v>4.1190069167984289</v>
      </c>
      <c r="S688" s="8">
        <f t="shared" si="301"/>
        <v>-0.88931848220763987</v>
      </c>
      <c r="T688" s="8">
        <f t="shared" si="301"/>
        <v>-0.56572179601670725</v>
      </c>
      <c r="U688" s="8">
        <f t="shared" si="301"/>
        <v>-0.6834016051063948</v>
      </c>
      <c r="V688" s="8">
        <f t="shared" si="301"/>
        <v>3.1759846963148535</v>
      </c>
      <c r="W688" s="8">
        <f t="shared" si="301"/>
        <v>-0.90992860633376127</v>
      </c>
      <c r="X688"/>
      <c r="Y688" s="8">
        <f t="shared" ref="Y688:AI688" si="302">(Y42-$Y42)/$Y42</f>
        <v>0</v>
      </c>
      <c r="Z688" s="8">
        <f t="shared" si="302"/>
        <v>-0.79615281898333468</v>
      </c>
      <c r="AA688" s="8">
        <f t="shared" si="302"/>
        <v>-0.81063004822686058</v>
      </c>
      <c r="AB688" s="8">
        <f t="shared" si="302"/>
        <v>2.4015263934732993</v>
      </c>
      <c r="AC688" s="8">
        <f t="shared" si="302"/>
        <v>-0.87256354397296954</v>
      </c>
      <c r="AD688" s="8">
        <f t="shared" si="302"/>
        <v>1.7794472298979396</v>
      </c>
      <c r="AE688" s="8">
        <f t="shared" si="302"/>
        <v>-0.89141758127865378</v>
      </c>
      <c r="AF688" s="8">
        <f t="shared" si="302"/>
        <v>-0.74687325639546243</v>
      </c>
      <c r="AG688" s="8">
        <f t="shared" si="302"/>
        <v>-0.791403515982254</v>
      </c>
      <c r="AH688" s="8">
        <f t="shared" si="302"/>
        <v>0.5169417506565841</v>
      </c>
      <c r="AI688" s="8">
        <f t="shared" si="302"/>
        <v>-0.80016335857634313</v>
      </c>
      <c r="AK688" s="8">
        <f t="shared" ref="AK688:AU688" si="303">(AK42-$AK42)/$AK42</f>
        <v>0</v>
      </c>
      <c r="AL688" s="8">
        <f t="shared" si="303"/>
        <v>-0.92348478940056045</v>
      </c>
      <c r="AM688" s="8">
        <f t="shared" si="303"/>
        <v>-0.92830808860480363</v>
      </c>
      <c r="AN688" s="8">
        <f t="shared" si="303"/>
        <v>2.4015263934732993</v>
      </c>
      <c r="AO688" s="8">
        <f t="shared" si="303"/>
        <v>-0.93597763867600647</v>
      </c>
      <c r="AP688" s="8">
        <f t="shared" si="303"/>
        <v>1.7794472298979396</v>
      </c>
      <c r="AQ688" s="8">
        <f t="shared" si="303"/>
        <v>-0.95439480160589441</v>
      </c>
      <c r="AR688" s="8">
        <f t="shared" si="303"/>
        <v>-0.87261824761919815</v>
      </c>
      <c r="AS688" s="8">
        <f t="shared" si="303"/>
        <v>-0.9646554528949175</v>
      </c>
      <c r="AT688" s="8">
        <f t="shared" si="303"/>
        <v>0.5169417506565841</v>
      </c>
      <c r="AU688" s="8">
        <f t="shared" si="303"/>
        <v>-0.88800258034405899</v>
      </c>
      <c r="AW688">
        <f t="shared" si="178"/>
        <v>1.5</v>
      </c>
      <c r="AX688">
        <f t="shared" si="187"/>
        <v>1.5</v>
      </c>
      <c r="AY688" t="str">
        <f t="shared" si="188"/>
        <v/>
      </c>
      <c r="AZ688">
        <f t="shared" si="189"/>
        <v>1.5</v>
      </c>
    </row>
    <row r="689" spans="1:52" s="17" customFormat="1" x14ac:dyDescent="0.3">
      <c r="A689">
        <v>3</v>
      </c>
      <c r="B689" t="s">
        <v>113</v>
      </c>
      <c r="C689" t="s">
        <v>114</v>
      </c>
      <c r="D689" t="s">
        <v>15</v>
      </c>
      <c r="E689"/>
      <c r="F689" s="2">
        <v>0</v>
      </c>
      <c r="G689" s="2">
        <f t="shared" si="179"/>
        <v>0</v>
      </c>
      <c r="H689" s="4">
        <f t="shared" si="180"/>
        <v>0</v>
      </c>
      <c r="I689">
        <f t="shared" si="181"/>
        <v>0</v>
      </c>
      <c r="J689">
        <f t="shared" si="174"/>
        <v>1</v>
      </c>
      <c r="K689">
        <f t="shared" si="182"/>
        <v>3</v>
      </c>
      <c r="L689">
        <f t="shared" si="183"/>
        <v>0</v>
      </c>
      <c r="M689" s="8">
        <f t="shared" ref="M689:W689" si="304">(M43-$M43)/$M43</f>
        <v>0</v>
      </c>
      <c r="N689" s="8">
        <f t="shared" si="304"/>
        <v>-0.82597247540870855</v>
      </c>
      <c r="O689" s="8">
        <f t="shared" si="304"/>
        <v>-0.82599466615544859</v>
      </c>
      <c r="P689" s="8">
        <f t="shared" si="304"/>
        <v>3.0055919573909295</v>
      </c>
      <c r="Q689" s="8">
        <f t="shared" si="304"/>
        <v>-0.91193200551349762</v>
      </c>
      <c r="R689" s="8">
        <f t="shared" si="304"/>
        <v>3.6241881045011999</v>
      </c>
      <c r="S689" s="8">
        <f t="shared" si="304"/>
        <v>-0.89775109910114959</v>
      </c>
      <c r="T689" s="8">
        <f t="shared" si="304"/>
        <v>-0.61084025401015485</v>
      </c>
      <c r="U689" s="8">
        <f t="shared" si="304"/>
        <v>-0.71657085315987368</v>
      </c>
      <c r="V689" s="8">
        <f t="shared" si="304"/>
        <v>2.8349617995656415</v>
      </c>
      <c r="W689" s="8">
        <f t="shared" si="304"/>
        <v>-0.92186932767731855</v>
      </c>
      <c r="X689"/>
      <c r="Y689" s="8">
        <f t="shared" ref="Y689:AI689" si="305">(Y43-$Y43)/$Y43</f>
        <v>0</v>
      </c>
      <c r="Z689" s="8">
        <f t="shared" si="305"/>
        <v>-0.79741427754875216</v>
      </c>
      <c r="AA689" s="8">
        <f t="shared" si="305"/>
        <v>-0.79628323086333397</v>
      </c>
      <c r="AB689" s="8">
        <f t="shared" si="305"/>
        <v>3.2599749340470776</v>
      </c>
      <c r="AC689" s="8">
        <f t="shared" si="305"/>
        <v>-0.84494756673433247</v>
      </c>
      <c r="AD689" s="8">
        <f t="shared" si="305"/>
        <v>2.8244054064827346</v>
      </c>
      <c r="AE689" s="8">
        <f t="shared" si="305"/>
        <v>-0.85005526247607044</v>
      </c>
      <c r="AF689" s="8">
        <f t="shared" si="305"/>
        <v>-0.66483615983020794</v>
      </c>
      <c r="AG689" s="8">
        <f t="shared" si="305"/>
        <v>-0.72507094772771963</v>
      </c>
      <c r="AH689" s="8">
        <f t="shared" si="305"/>
        <v>1.1176868161418902</v>
      </c>
      <c r="AI689" s="8">
        <f t="shared" si="305"/>
        <v>-0.73674949205435858</v>
      </c>
      <c r="AK689" s="8">
        <f t="shared" ref="AK689:AU689" si="306">(AK43-$AK43)/$AK43</f>
        <v>0</v>
      </c>
      <c r="AL689" s="8">
        <f t="shared" si="306"/>
        <v>-0.92313488655391962</v>
      </c>
      <c r="AM689" s="8">
        <f t="shared" si="306"/>
        <v>-0.92279920706725449</v>
      </c>
      <c r="AN689" s="8">
        <f t="shared" si="306"/>
        <v>3.2599749340470776</v>
      </c>
      <c r="AO689" s="8">
        <f t="shared" si="306"/>
        <v>-0.9239952810219364</v>
      </c>
      <c r="AP689" s="8">
        <f t="shared" si="306"/>
        <v>2.8244054064827346</v>
      </c>
      <c r="AQ689" s="8">
        <f t="shared" si="306"/>
        <v>-0.93744305474673872</v>
      </c>
      <c r="AR689" s="8">
        <f t="shared" si="306"/>
        <v>-0.83130078440983535</v>
      </c>
      <c r="AS689" s="8">
        <f t="shared" si="306"/>
        <v>-0.95311355777927242</v>
      </c>
      <c r="AT689" s="8">
        <f t="shared" si="306"/>
        <v>1.1176868161418902</v>
      </c>
      <c r="AU689" s="8">
        <f t="shared" si="306"/>
        <v>-0.85123982897834749</v>
      </c>
      <c r="AW689">
        <f t="shared" si="178"/>
        <v>0.5</v>
      </c>
      <c r="AX689" t="str">
        <f t="shared" si="187"/>
        <v/>
      </c>
      <c r="AY689" t="str">
        <f t="shared" si="188"/>
        <v/>
      </c>
      <c r="AZ689">
        <f t="shared" si="189"/>
        <v>0.5</v>
      </c>
    </row>
    <row r="690" spans="1:52" s="17" customFormat="1" x14ac:dyDescent="0.3">
      <c r="A690">
        <v>3</v>
      </c>
      <c r="B690" t="s">
        <v>115</v>
      </c>
      <c r="C690" t="s">
        <v>114</v>
      </c>
      <c r="D690" t="s">
        <v>15</v>
      </c>
      <c r="E690" t="s">
        <v>43</v>
      </c>
      <c r="F690" s="2">
        <v>0</v>
      </c>
      <c r="G690" s="2">
        <f t="shared" si="179"/>
        <v>1</v>
      </c>
      <c r="H690" s="4">
        <f t="shared" si="180"/>
        <v>1</v>
      </c>
      <c r="I690">
        <f t="shared" si="181"/>
        <v>0</v>
      </c>
      <c r="J690">
        <f t="shared" si="174"/>
        <v>1</v>
      </c>
      <c r="K690">
        <f t="shared" si="182"/>
        <v>3</v>
      </c>
      <c r="L690">
        <f t="shared" si="183"/>
        <v>3</v>
      </c>
      <c r="M690" s="8">
        <f t="shared" ref="M690:W690" si="307">(M44-$M44)/$M44</f>
        <v>0</v>
      </c>
      <c r="N690" s="8">
        <f t="shared" si="307"/>
        <v>-0.834867428726766</v>
      </c>
      <c r="O690" s="8">
        <f t="shared" si="307"/>
        <v>-0.8352145196840266</v>
      </c>
      <c r="P690" s="8">
        <f t="shared" si="307"/>
        <v>3.0200088572256005</v>
      </c>
      <c r="Q690" s="8">
        <f t="shared" si="307"/>
        <v>-0.90399810901714572</v>
      </c>
      <c r="R690" s="8">
        <f t="shared" si="307"/>
        <v>3.6142255620322712</v>
      </c>
      <c r="S690" s="8">
        <f t="shared" si="307"/>
        <v>-0.89639486183042805</v>
      </c>
      <c r="T690" s="8">
        <f t="shared" si="307"/>
        <v>-0.60921810098916584</v>
      </c>
      <c r="U690" s="8">
        <f t="shared" si="307"/>
        <v>-0.71443753241952213</v>
      </c>
      <c r="V690" s="8">
        <f t="shared" si="307"/>
        <v>2.8371421601836562</v>
      </c>
      <c r="W690" s="8">
        <f t="shared" si="307"/>
        <v>-0.91613574899949701</v>
      </c>
      <c r="X690"/>
      <c r="Y690" s="8">
        <f t="shared" ref="Y690:AI690" si="308">(Y44-$Y44)/$Y44</f>
        <v>0</v>
      </c>
      <c r="Z690" s="8">
        <f t="shared" si="308"/>
        <v>-0.80755833290743517</v>
      </c>
      <c r="AA690" s="8">
        <f t="shared" si="308"/>
        <v>-0.8082191825336833</v>
      </c>
      <c r="AB690" s="8">
        <f t="shared" si="308"/>
        <v>1.0939979438054401</v>
      </c>
      <c r="AC690" s="8">
        <f t="shared" si="308"/>
        <v>-0.87401446452730103</v>
      </c>
      <c r="AD690" s="8">
        <f t="shared" si="308"/>
        <v>2.5131348675876497</v>
      </c>
      <c r="AE690" s="8">
        <f t="shared" si="308"/>
        <v>-0.84611761957905374</v>
      </c>
      <c r="AF690" s="8">
        <f t="shared" si="308"/>
        <v>-0.6718377490008316</v>
      </c>
      <c r="AG690" s="8">
        <f t="shared" si="308"/>
        <v>-0.72986459562167172</v>
      </c>
      <c r="AH690" s="8">
        <f t="shared" si="308"/>
        <v>0.61450334205724688</v>
      </c>
      <c r="AI690" s="8">
        <f t="shared" si="308"/>
        <v>-0.7480579514612592</v>
      </c>
      <c r="AK690" s="8">
        <f t="shared" ref="AK690:AU690" si="309">(AK44-$AK44)/$AK44</f>
        <v>0</v>
      </c>
      <c r="AL690" s="8">
        <f t="shared" si="309"/>
        <v>-0.92655707987659552</v>
      </c>
      <c r="AM690" s="8">
        <f t="shared" si="309"/>
        <v>-0.92703861961262524</v>
      </c>
      <c r="AN690" s="8">
        <f t="shared" si="309"/>
        <v>1.0939979438054401</v>
      </c>
      <c r="AO690" s="8">
        <f t="shared" si="309"/>
        <v>-0.94199700733505487</v>
      </c>
      <c r="AP690" s="8">
        <f t="shared" si="309"/>
        <v>2.5131348675876497</v>
      </c>
      <c r="AQ690" s="8">
        <f t="shared" si="309"/>
        <v>-0.93336915078414129</v>
      </c>
      <c r="AR690" s="8">
        <f t="shared" si="309"/>
        <v>-0.83494151946205974</v>
      </c>
      <c r="AS690" s="8">
        <f t="shared" si="309"/>
        <v>-0.95451743861526084</v>
      </c>
      <c r="AT690" s="8">
        <f t="shared" si="309"/>
        <v>0.61450334205724688</v>
      </c>
      <c r="AU690" s="8">
        <f t="shared" si="309"/>
        <v>-0.85922924561333758</v>
      </c>
      <c r="AW690">
        <f t="shared" si="178"/>
        <v>1.5</v>
      </c>
      <c r="AX690">
        <f t="shared" si="187"/>
        <v>1.5</v>
      </c>
      <c r="AY690" t="str">
        <f t="shared" si="188"/>
        <v/>
      </c>
      <c r="AZ690">
        <f t="shared" si="189"/>
        <v>1.5</v>
      </c>
    </row>
    <row r="691" spans="1:52" s="17" customFormat="1" x14ac:dyDescent="0.3">
      <c r="A691">
        <v>3</v>
      </c>
      <c r="B691" t="s">
        <v>116</v>
      </c>
      <c r="C691" t="s">
        <v>114</v>
      </c>
      <c r="D691" t="s">
        <v>15</v>
      </c>
      <c r="E691"/>
      <c r="F691" s="2">
        <v>0</v>
      </c>
      <c r="G691" s="2">
        <f t="shared" si="179"/>
        <v>1</v>
      </c>
      <c r="H691" s="4">
        <f t="shared" si="180"/>
        <v>0</v>
      </c>
      <c r="I691">
        <f t="shared" si="181"/>
        <v>1</v>
      </c>
      <c r="J691">
        <f t="shared" si="174"/>
        <v>0</v>
      </c>
      <c r="K691">
        <f t="shared" si="182"/>
        <v>3</v>
      </c>
      <c r="L691">
        <f t="shared" si="183"/>
        <v>0</v>
      </c>
      <c r="M691" s="8">
        <f t="shared" ref="M691:W691" si="310">(M45-$M45)/$M45</f>
        <v>0</v>
      </c>
      <c r="N691" s="8">
        <f t="shared" si="310"/>
        <v>41.682205973795909</v>
      </c>
      <c r="O691" s="8">
        <f t="shared" si="310"/>
        <v>41.691027309752457</v>
      </c>
      <c r="P691" s="8">
        <f t="shared" si="310"/>
        <v>-3.0090912544402862E-4</v>
      </c>
      <c r="Q691" s="8">
        <f t="shared" si="310"/>
        <v>76.849561432447402</v>
      </c>
      <c r="R691" s="8">
        <f t="shared" si="310"/>
        <v>-0.99998300513244998</v>
      </c>
      <c r="S691" s="8">
        <f t="shared" si="310"/>
        <v>44.653909519325168</v>
      </c>
      <c r="T691" s="8">
        <f t="shared" si="310"/>
        <v>15.841914741747994</v>
      </c>
      <c r="U691" s="8">
        <f t="shared" si="310"/>
        <v>17.615592091188461</v>
      </c>
      <c r="V691" s="8">
        <f t="shared" si="310"/>
        <v>-0.9985654332391618</v>
      </c>
      <c r="W691" s="8">
        <f t="shared" si="310"/>
        <v>111.47493257036376</v>
      </c>
      <c r="X691"/>
      <c r="Y691" s="8">
        <f t="shared" ref="Y691:AI691" si="311">(Y45-$Y45)/$Y45</f>
        <v>0</v>
      </c>
      <c r="Z691" s="8">
        <f t="shared" si="311"/>
        <v>21.074405150541949</v>
      </c>
      <c r="AA691" s="8">
        <f t="shared" si="311"/>
        <v>20.836196260835582</v>
      </c>
      <c r="AB691" s="8">
        <f t="shared" si="311"/>
        <v>7.8613414159092787E-2</v>
      </c>
      <c r="AC691" s="8">
        <f t="shared" si="311"/>
        <v>51.03121683464289</v>
      </c>
      <c r="AD691" s="8">
        <f t="shared" si="311"/>
        <v>-0.71469297648022112</v>
      </c>
      <c r="AE691" s="8">
        <f t="shared" si="311"/>
        <v>21.34958850244233</v>
      </c>
      <c r="AF691" s="8">
        <f t="shared" si="311"/>
        <v>2.9234612797116113</v>
      </c>
      <c r="AG691" s="8">
        <f t="shared" si="311"/>
        <v>6.2243273483354367</v>
      </c>
      <c r="AH691" s="8">
        <f t="shared" si="311"/>
        <v>-0.98345805950269449</v>
      </c>
      <c r="AI691" s="8">
        <f t="shared" si="311"/>
        <v>80.992880635004099</v>
      </c>
      <c r="AK691" s="8">
        <f t="shared" ref="AK691:AU691" si="312">(AK45-$AK45)/$AK45</f>
        <v>0</v>
      </c>
      <c r="AL691" s="8">
        <f t="shared" si="312"/>
        <v>4.2763601595950123</v>
      </c>
      <c r="AM691" s="8">
        <f t="shared" si="312"/>
        <v>4.1773471481818056</v>
      </c>
      <c r="AN691" s="8">
        <f t="shared" si="312"/>
        <v>7.8613414159092787E-2</v>
      </c>
      <c r="AO691" s="8">
        <f t="shared" si="312"/>
        <v>11.539359068617687</v>
      </c>
      <c r="AP691" s="8">
        <f t="shared" si="312"/>
        <v>-0.71469297648022112</v>
      </c>
      <c r="AQ691" s="8">
        <f t="shared" si="312"/>
        <v>4.4808551570835089</v>
      </c>
      <c r="AR691" s="8">
        <f t="shared" si="312"/>
        <v>0.98165870976290603</v>
      </c>
      <c r="AS691" s="8">
        <f t="shared" si="312"/>
        <v>0.79682635456526929</v>
      </c>
      <c r="AT691" s="8">
        <f t="shared" si="312"/>
        <v>-0.98345805950269449</v>
      </c>
      <c r="AU691" s="8">
        <f t="shared" si="312"/>
        <v>57.929159737184335</v>
      </c>
      <c r="AW691">
        <f t="shared" si="178"/>
        <v>-1.5</v>
      </c>
      <c r="AX691" t="str">
        <f t="shared" si="187"/>
        <v/>
      </c>
      <c r="AY691">
        <f t="shared" si="188"/>
        <v>-1.5</v>
      </c>
      <c r="AZ691" t="str">
        <f t="shared" si="189"/>
        <v/>
      </c>
    </row>
    <row r="692" spans="1:52" s="17" customFormat="1" x14ac:dyDescent="0.3">
      <c r="A692">
        <v>3</v>
      </c>
      <c r="B692" t="s">
        <v>117</v>
      </c>
      <c r="C692" t="s">
        <v>114</v>
      </c>
      <c r="D692" t="s">
        <v>15</v>
      </c>
      <c r="E692"/>
      <c r="F692" s="2">
        <v>0</v>
      </c>
      <c r="G692" s="2">
        <f t="shared" si="179"/>
        <v>0</v>
      </c>
      <c r="H692" s="4">
        <f t="shared" si="180"/>
        <v>0</v>
      </c>
      <c r="I692">
        <f t="shared" si="181"/>
        <v>1</v>
      </c>
      <c r="J692">
        <f t="shared" si="174"/>
        <v>0</v>
      </c>
      <c r="K692">
        <f t="shared" si="182"/>
        <v>3</v>
      </c>
      <c r="L692">
        <f t="shared" si="183"/>
        <v>0</v>
      </c>
      <c r="M692" s="8">
        <f t="shared" ref="M692:W692" si="313">(M46-$M46)/$M46</f>
        <v>0</v>
      </c>
      <c r="N692" s="8">
        <f t="shared" si="313"/>
        <v>-0.86600611490307</v>
      </c>
      <c r="O692" s="8">
        <f t="shared" si="313"/>
        <v>-0.86646858385561165</v>
      </c>
      <c r="P692" s="8">
        <f t="shared" si="313"/>
        <v>3.3549806617076676</v>
      </c>
      <c r="Q692" s="8">
        <f t="shared" si="313"/>
        <v>-0.91020725376912204</v>
      </c>
      <c r="R692" s="8">
        <f t="shared" si="313"/>
        <v>3.4065744715204529</v>
      </c>
      <c r="S692" s="8">
        <f t="shared" si="313"/>
        <v>-0.95705925822558247</v>
      </c>
      <c r="T692" s="8">
        <f t="shared" si="313"/>
        <v>-0.45391469494291004</v>
      </c>
      <c r="U692" s="8">
        <f t="shared" si="313"/>
        <v>-0.47022441185067826</v>
      </c>
      <c r="V692" s="8">
        <f t="shared" si="313"/>
        <v>3.5373001030322819</v>
      </c>
      <c r="W692" s="8">
        <f t="shared" si="313"/>
        <v>-0.90344863259049335</v>
      </c>
      <c r="X692"/>
      <c r="Y692" s="8">
        <f t="shared" ref="Y692:AI692" si="314">(Y46-$Y46)/$Y46</f>
        <v>0</v>
      </c>
      <c r="Z692" s="8">
        <f t="shared" si="314"/>
        <v>-0.79466549504201023</v>
      </c>
      <c r="AA692" s="8">
        <f t="shared" si="314"/>
        <v>-0.79767982438409613</v>
      </c>
      <c r="AB692" s="8">
        <f t="shared" si="314"/>
        <v>3.8150689620648546</v>
      </c>
      <c r="AC692" s="8">
        <f t="shared" si="314"/>
        <v>-0.79628819173206611</v>
      </c>
      <c r="AD692" s="8">
        <f t="shared" si="314"/>
        <v>2.6060536182808334</v>
      </c>
      <c r="AE692" s="8">
        <f t="shared" si="314"/>
        <v>-0.87291574080459977</v>
      </c>
      <c r="AF692" s="8">
        <f t="shared" si="314"/>
        <v>-0.7629441028413626</v>
      </c>
      <c r="AG692" s="8">
        <f t="shared" si="314"/>
        <v>-0.62282286061895586</v>
      </c>
      <c r="AH692" s="8">
        <f t="shared" si="314"/>
        <v>1.2948673141058737</v>
      </c>
      <c r="AI692" s="8">
        <f t="shared" si="314"/>
        <v>-0.67340234616148831</v>
      </c>
      <c r="AK692" s="8">
        <f t="shared" ref="AK692:AU692" si="315">(AK46-$AK46)/$AK46</f>
        <v>0</v>
      </c>
      <c r="AL692" s="8">
        <f t="shared" si="315"/>
        <v>-0.90963461954562153</v>
      </c>
      <c r="AM692" s="8">
        <f t="shared" si="315"/>
        <v>-0.91080984291249922</v>
      </c>
      <c r="AN692" s="8">
        <f t="shared" si="315"/>
        <v>3.8150689620648546</v>
      </c>
      <c r="AO692" s="8">
        <f t="shared" si="315"/>
        <v>-0.89633813510715554</v>
      </c>
      <c r="AP692" s="8">
        <f t="shared" si="315"/>
        <v>2.6060536182808334</v>
      </c>
      <c r="AQ692" s="8">
        <f t="shared" si="315"/>
        <v>-0.91783879987215633</v>
      </c>
      <c r="AR692" s="8">
        <f t="shared" si="315"/>
        <v>-0.88031945849770488</v>
      </c>
      <c r="AS692" s="8">
        <f t="shared" si="315"/>
        <v>-0.91243993979108706</v>
      </c>
      <c r="AT692" s="8">
        <f t="shared" si="315"/>
        <v>1.2948673141058737</v>
      </c>
      <c r="AU692" s="8">
        <f t="shared" si="315"/>
        <v>-0.85370484604978891</v>
      </c>
      <c r="AW692">
        <f t="shared" si="178"/>
        <v>-0.5</v>
      </c>
      <c r="AX692" t="str">
        <f t="shared" si="187"/>
        <v/>
      </c>
      <c r="AY692">
        <f t="shared" si="188"/>
        <v>-0.5</v>
      </c>
      <c r="AZ692" t="str">
        <f t="shared" si="189"/>
        <v/>
      </c>
    </row>
    <row r="693" spans="1:52" s="17" customFormat="1" x14ac:dyDescent="0.3">
      <c r="A693">
        <v>3</v>
      </c>
      <c r="B693" t="s">
        <v>118</v>
      </c>
      <c r="C693" t="s">
        <v>114</v>
      </c>
      <c r="D693" t="s">
        <v>15</v>
      </c>
      <c r="E693"/>
      <c r="F693" s="2">
        <v>0</v>
      </c>
      <c r="G693" s="2">
        <f t="shared" si="179"/>
        <v>1</v>
      </c>
      <c r="H693" s="4">
        <f t="shared" si="180"/>
        <v>0</v>
      </c>
      <c r="I693">
        <f t="shared" si="181"/>
        <v>1</v>
      </c>
      <c r="J693">
        <f t="shared" si="174"/>
        <v>0</v>
      </c>
      <c r="K693">
        <f t="shared" si="182"/>
        <v>3</v>
      </c>
      <c r="L693">
        <f t="shared" si="183"/>
        <v>0</v>
      </c>
      <c r="M693" s="8">
        <f t="shared" ref="M693:W693" si="316">(M47-$M47)/$M47</f>
        <v>0</v>
      </c>
      <c r="N693" s="8">
        <f t="shared" si="316"/>
        <v>-0.84414847934786652</v>
      </c>
      <c r="O693" s="8">
        <f t="shared" si="316"/>
        <v>-0.84404032543358209</v>
      </c>
      <c r="P693" s="8">
        <f t="shared" si="316"/>
        <v>4.3372252299743161</v>
      </c>
      <c r="Q693" s="8">
        <f t="shared" si="316"/>
        <v>-0.88666842873860796</v>
      </c>
      <c r="R693" s="8">
        <f t="shared" si="316"/>
        <v>4.0902028677352726</v>
      </c>
      <c r="S693" s="8">
        <f t="shared" si="316"/>
        <v>-0.94903800811264782</v>
      </c>
      <c r="T693" s="8">
        <f t="shared" si="316"/>
        <v>-0.37692154497387997</v>
      </c>
      <c r="U693" s="8">
        <f t="shared" si="316"/>
        <v>-0.39480242768357354</v>
      </c>
      <c r="V693" s="8">
        <f t="shared" si="316"/>
        <v>4.5476943669038716</v>
      </c>
      <c r="W693" s="8">
        <f t="shared" si="316"/>
        <v>-0.87521040869148126</v>
      </c>
      <c r="X693"/>
      <c r="Y693" s="8">
        <f t="shared" ref="Y693:AI693" si="317">(Y47-$Y47)/$Y47</f>
        <v>0</v>
      </c>
      <c r="Z693" s="8">
        <f t="shared" si="317"/>
        <v>-0.77279748951712779</v>
      </c>
      <c r="AA693" s="8">
        <f t="shared" si="317"/>
        <v>-0.77408488923342944</v>
      </c>
      <c r="AB693" s="8">
        <f t="shared" si="317"/>
        <v>5.9238301356597569</v>
      </c>
      <c r="AC693" s="8">
        <f t="shared" si="317"/>
        <v>-0.75112348794582184</v>
      </c>
      <c r="AD693" s="8">
        <f t="shared" si="317"/>
        <v>3.1003951485414669</v>
      </c>
      <c r="AE693" s="8">
        <f t="shared" si="317"/>
        <v>-0.85695038886803754</v>
      </c>
      <c r="AF693" s="8">
        <f t="shared" si="317"/>
        <v>-0.7352239614960987</v>
      </c>
      <c r="AG693" s="8">
        <f t="shared" si="317"/>
        <v>-0.58086939010828642</v>
      </c>
      <c r="AH693" s="8">
        <f t="shared" si="317"/>
        <v>1.7350388997031119</v>
      </c>
      <c r="AI693" s="8">
        <f t="shared" si="317"/>
        <v>-0.62232406655002193</v>
      </c>
      <c r="AK693" s="8">
        <f t="shared" ref="AK693:AU693" si="318">(AK47-$AK47)/$AK47</f>
        <v>0</v>
      </c>
      <c r="AL693" s="8">
        <f t="shared" si="318"/>
        <v>-0.8994226439145131</v>
      </c>
      <c r="AM693" s="8">
        <f t="shared" si="318"/>
        <v>-0.90068329273694236</v>
      </c>
      <c r="AN693" s="8">
        <f t="shared" si="318"/>
        <v>5.9238301356597569</v>
      </c>
      <c r="AO693" s="8">
        <f t="shared" si="318"/>
        <v>-0.86563227751511751</v>
      </c>
      <c r="AP693" s="8">
        <f t="shared" si="318"/>
        <v>3.1003951485414669</v>
      </c>
      <c r="AQ693" s="8">
        <f t="shared" si="318"/>
        <v>-0.90802582829636069</v>
      </c>
      <c r="AR693" s="8">
        <f t="shared" si="318"/>
        <v>-0.86611031200473487</v>
      </c>
      <c r="AS693" s="8">
        <f t="shared" si="318"/>
        <v>-0.90296180526913217</v>
      </c>
      <c r="AT693" s="8">
        <f t="shared" si="318"/>
        <v>1.7350388997031119</v>
      </c>
      <c r="AU693" s="8">
        <f t="shared" si="318"/>
        <v>-0.8318453707895801</v>
      </c>
      <c r="AW693">
        <f t="shared" si="178"/>
        <v>-0.5</v>
      </c>
      <c r="AX693" t="str">
        <f t="shared" si="187"/>
        <v/>
      </c>
      <c r="AY693">
        <f t="shared" si="188"/>
        <v>-0.5</v>
      </c>
      <c r="AZ693" t="str">
        <f t="shared" si="189"/>
        <v/>
      </c>
    </row>
    <row r="694" spans="1:52" s="17" customFormat="1" x14ac:dyDescent="0.3">
      <c r="A694">
        <v>3</v>
      </c>
      <c r="B694" t="s">
        <v>119</v>
      </c>
      <c r="C694" t="s">
        <v>114</v>
      </c>
      <c r="D694" t="s">
        <v>15</v>
      </c>
      <c r="E694"/>
      <c r="F694" s="2">
        <v>0</v>
      </c>
      <c r="G694" s="2">
        <f t="shared" si="179"/>
        <v>0</v>
      </c>
      <c r="H694" s="4">
        <f t="shared" si="180"/>
        <v>0</v>
      </c>
      <c r="I694">
        <f t="shared" si="181"/>
        <v>1</v>
      </c>
      <c r="J694">
        <f t="shared" si="174"/>
        <v>0</v>
      </c>
      <c r="K694">
        <f t="shared" si="182"/>
        <v>3</v>
      </c>
      <c r="L694">
        <f t="shared" si="183"/>
        <v>0</v>
      </c>
      <c r="M694" s="8">
        <f t="shared" ref="M694:W694" si="319">(M48-$M48)/$M48</f>
        <v>0</v>
      </c>
      <c r="N694" s="8">
        <f t="shared" si="319"/>
        <v>42.516756590319041</v>
      </c>
      <c r="O694" s="8">
        <f t="shared" si="319"/>
        <v>42.527979302064495</v>
      </c>
      <c r="P694" s="8">
        <f t="shared" si="319"/>
        <v>-2.9791271157553748E-4</v>
      </c>
      <c r="Q694" s="8">
        <f t="shared" si="319"/>
        <v>78.210005468397767</v>
      </c>
      <c r="R694" s="8">
        <f t="shared" si="319"/>
        <v>-0.99999100263622764</v>
      </c>
      <c r="S694" s="8">
        <f t="shared" si="319"/>
        <v>45.420940664385334</v>
      </c>
      <c r="T694" s="8">
        <f t="shared" si="319"/>
        <v>15.83868526521729</v>
      </c>
      <c r="U694" s="8">
        <f t="shared" si="319"/>
        <v>17.680031750697044</v>
      </c>
      <c r="V694" s="8">
        <f t="shared" si="319"/>
        <v>-0.99872337405140299</v>
      </c>
      <c r="W694" s="8">
        <f t="shared" si="319"/>
        <v>112.55990194872901</v>
      </c>
      <c r="X694"/>
      <c r="Y694" s="8">
        <f t="shared" ref="Y694:AI694" si="320">(Y48-$Y48)/$Y48</f>
        <v>0</v>
      </c>
      <c r="Z694" s="8">
        <f t="shared" si="320"/>
        <v>21.542233439115204</v>
      </c>
      <c r="AA694" s="8">
        <f t="shared" si="320"/>
        <v>21.332057229587921</v>
      </c>
      <c r="AB694" s="8">
        <f t="shared" si="320"/>
        <v>0.69697473318181791</v>
      </c>
      <c r="AC694" s="8">
        <f t="shared" si="320"/>
        <v>62.201120302785206</v>
      </c>
      <c r="AD694" s="8">
        <f t="shared" si="320"/>
        <v>-0.71791199544296691</v>
      </c>
      <c r="AE694" s="8">
        <f t="shared" si="320"/>
        <v>21.893323508648461</v>
      </c>
      <c r="AF694" s="8">
        <f t="shared" si="320"/>
        <v>2.981027042892916</v>
      </c>
      <c r="AG694" s="8">
        <f t="shared" si="320"/>
        <v>6.3689661623083067</v>
      </c>
      <c r="AH694" s="8">
        <f t="shared" si="320"/>
        <v>-0.98355935768778779</v>
      </c>
      <c r="AI694" s="8">
        <f t="shared" si="320"/>
        <v>81.523528782711537</v>
      </c>
      <c r="AK694" s="8">
        <f t="shared" ref="AK694:AU694" si="321">(AK48-$AK48)/$AK48</f>
        <v>0</v>
      </c>
      <c r="AL694" s="8">
        <f t="shared" si="321"/>
        <v>4.3541201434289603</v>
      </c>
      <c r="AM694" s="8">
        <f t="shared" si="321"/>
        <v>4.2775328790790779</v>
      </c>
      <c r="AN694" s="8">
        <f t="shared" si="321"/>
        <v>0.69697473318181791</v>
      </c>
      <c r="AO694" s="8">
        <f t="shared" si="321"/>
        <v>15.524624255884607</v>
      </c>
      <c r="AP694" s="8">
        <f t="shared" si="321"/>
        <v>-0.71791199544296691</v>
      </c>
      <c r="AQ694" s="8">
        <f t="shared" si="321"/>
        <v>4.6977596683195406</v>
      </c>
      <c r="AR694" s="8">
        <f t="shared" si="321"/>
        <v>1.0001895970954071</v>
      </c>
      <c r="AS694" s="8">
        <f t="shared" si="321"/>
        <v>0.82570577679062174</v>
      </c>
      <c r="AT694" s="8">
        <f t="shared" si="321"/>
        <v>-0.98355935768778779</v>
      </c>
      <c r="AU694" s="8">
        <f t="shared" si="321"/>
        <v>57.852492079778067</v>
      </c>
      <c r="AW694">
        <f t="shared" si="178"/>
        <v>-1.5</v>
      </c>
      <c r="AX694" t="str">
        <f t="shared" si="187"/>
        <v/>
      </c>
      <c r="AY694">
        <f t="shared" si="188"/>
        <v>-1.5</v>
      </c>
      <c r="AZ694" t="str">
        <f t="shared" si="189"/>
        <v/>
      </c>
    </row>
    <row r="695" spans="1:52" s="17" customFormat="1" x14ac:dyDescent="0.3">
      <c r="A695">
        <v>3</v>
      </c>
      <c r="B695" t="s">
        <v>120</v>
      </c>
      <c r="C695" t="s">
        <v>114</v>
      </c>
      <c r="D695" t="s">
        <v>15</v>
      </c>
      <c r="E695" t="s">
        <v>43</v>
      </c>
      <c r="F695" s="2">
        <v>0</v>
      </c>
      <c r="G695" s="2">
        <f t="shared" si="179"/>
        <v>0</v>
      </c>
      <c r="H695" s="4">
        <f t="shared" si="180"/>
        <v>1</v>
      </c>
      <c r="I695">
        <f t="shared" si="181"/>
        <v>0</v>
      </c>
      <c r="J695">
        <f t="shared" si="174"/>
        <v>1</v>
      </c>
      <c r="K695">
        <f t="shared" si="182"/>
        <v>3</v>
      </c>
      <c r="L695">
        <f t="shared" si="183"/>
        <v>3</v>
      </c>
      <c r="M695" s="8">
        <f t="shared" ref="M695:W695" si="322">(M49-$M49)/$M49</f>
        <v>0</v>
      </c>
      <c r="N695" s="8">
        <f t="shared" si="322"/>
        <v>-0.81507348176148287</v>
      </c>
      <c r="O695" s="8">
        <f t="shared" si="322"/>
        <v>-0.81573926541332076</v>
      </c>
      <c r="P695" s="8">
        <f t="shared" si="322"/>
        <v>3.3678652612084621</v>
      </c>
      <c r="Q695" s="8">
        <f t="shared" si="322"/>
        <v>-0.904691165911226</v>
      </c>
      <c r="R695" s="8">
        <f t="shared" si="322"/>
        <v>3.9156674083394396</v>
      </c>
      <c r="S695" s="8">
        <f t="shared" si="322"/>
        <v>-0.88360536338167783</v>
      </c>
      <c r="T695" s="8">
        <f t="shared" si="322"/>
        <v>-0.55350949816584261</v>
      </c>
      <c r="U695" s="8">
        <f t="shared" si="322"/>
        <v>-0.67431711490885371</v>
      </c>
      <c r="V695" s="8">
        <f t="shared" si="322"/>
        <v>3.1566963630803428</v>
      </c>
      <c r="W695" s="8">
        <f t="shared" si="322"/>
        <v>-0.91937791708742045</v>
      </c>
      <c r="X695"/>
      <c r="Y695" s="8">
        <f t="shared" ref="Y695:AI695" si="323">(Y49-$Y49)/$Y49</f>
        <v>0</v>
      </c>
      <c r="Z695" s="8">
        <f t="shared" si="323"/>
        <v>-0.78814717423688641</v>
      </c>
      <c r="AA695" s="8">
        <f t="shared" si="323"/>
        <v>-0.78958723788792617</v>
      </c>
      <c r="AB695" s="8">
        <f t="shared" si="323"/>
        <v>1.4393933818873852</v>
      </c>
      <c r="AC695" s="8">
        <f t="shared" si="323"/>
        <v>-0.8602947927607244</v>
      </c>
      <c r="AD695" s="8">
        <f t="shared" si="323"/>
        <v>2.6237286609200345</v>
      </c>
      <c r="AE695" s="8">
        <f t="shared" si="323"/>
        <v>-0.83001123864415649</v>
      </c>
      <c r="AF695" s="8">
        <f t="shared" si="323"/>
        <v>-0.62994038801994556</v>
      </c>
      <c r="AG695" s="8">
        <f t="shared" si="323"/>
        <v>-0.69595768068835517</v>
      </c>
      <c r="AH695" s="8">
        <f t="shared" si="323"/>
        <v>0.76738109138574084</v>
      </c>
      <c r="AI695" s="8">
        <f t="shared" si="323"/>
        <v>-0.72672795270388435</v>
      </c>
      <c r="AK695" s="8">
        <f t="shared" ref="AK695:AU695" si="324">(AK49-$AK49)/$AK49</f>
        <v>0</v>
      </c>
      <c r="AL695" s="8">
        <f t="shared" si="324"/>
        <v>-0.9171345250263786</v>
      </c>
      <c r="AM695" s="8">
        <f t="shared" si="324"/>
        <v>-0.91859711523985665</v>
      </c>
      <c r="AN695" s="8">
        <f t="shared" si="324"/>
        <v>1.4393933818873852</v>
      </c>
      <c r="AO695" s="8">
        <f t="shared" si="324"/>
        <v>-0.9433062711579514</v>
      </c>
      <c r="AP695" s="8">
        <f t="shared" si="324"/>
        <v>2.6237286609200345</v>
      </c>
      <c r="AQ695" s="8">
        <f t="shared" si="324"/>
        <v>-0.93207254746840607</v>
      </c>
      <c r="AR695" s="8">
        <f t="shared" si="324"/>
        <v>-0.81404662143389295</v>
      </c>
      <c r="AS695" s="8">
        <f t="shared" si="324"/>
        <v>-0.94839198161418714</v>
      </c>
      <c r="AT695" s="8">
        <f t="shared" si="324"/>
        <v>0.76738109138574084</v>
      </c>
      <c r="AU695" s="8">
        <f t="shared" si="324"/>
        <v>-0.84748575513970781</v>
      </c>
      <c r="AW695">
        <f t="shared" si="178"/>
        <v>1.5</v>
      </c>
      <c r="AX695">
        <f t="shared" si="187"/>
        <v>1.5</v>
      </c>
      <c r="AY695" t="str">
        <f t="shared" si="188"/>
        <v/>
      </c>
      <c r="AZ695">
        <f t="shared" si="189"/>
        <v>1.5</v>
      </c>
    </row>
    <row r="696" spans="1:52" s="17" customFormat="1" x14ac:dyDescent="0.3">
      <c r="A696">
        <v>3</v>
      </c>
      <c r="B696" t="s">
        <v>121</v>
      </c>
      <c r="C696" t="s">
        <v>114</v>
      </c>
      <c r="D696" t="s">
        <v>15</v>
      </c>
      <c r="E696"/>
      <c r="F696" s="2">
        <v>0</v>
      </c>
      <c r="G696" s="2">
        <f t="shared" si="179"/>
        <v>1</v>
      </c>
      <c r="H696" s="4">
        <f t="shared" si="180"/>
        <v>0</v>
      </c>
      <c r="I696">
        <f t="shared" si="181"/>
        <v>0</v>
      </c>
      <c r="J696">
        <f t="shared" si="174"/>
        <v>1</v>
      </c>
      <c r="K696">
        <f t="shared" si="182"/>
        <v>3</v>
      </c>
      <c r="L696">
        <f t="shared" si="183"/>
        <v>0</v>
      </c>
      <c r="M696" s="8">
        <f t="shared" ref="M696:W696" si="325">(M50-$M50)/$M50</f>
        <v>0</v>
      </c>
      <c r="N696" s="8">
        <f t="shared" si="325"/>
        <v>-0.81589283887019037</v>
      </c>
      <c r="O696" s="8">
        <f t="shared" si="325"/>
        <v>-0.81625964956532582</v>
      </c>
      <c r="P696" s="8">
        <f t="shared" si="325"/>
        <v>3.3409632036379349</v>
      </c>
      <c r="Q696" s="8">
        <f t="shared" si="325"/>
        <v>-0.89216909952013734</v>
      </c>
      <c r="R696" s="8">
        <f t="shared" si="325"/>
        <v>4.1190069167984289</v>
      </c>
      <c r="S696" s="8">
        <f t="shared" si="325"/>
        <v>-0.88931848220763987</v>
      </c>
      <c r="T696" s="8">
        <f t="shared" si="325"/>
        <v>-0.56572179601670725</v>
      </c>
      <c r="U696" s="8">
        <f t="shared" si="325"/>
        <v>-0.6834016051063948</v>
      </c>
      <c r="V696" s="8">
        <f t="shared" si="325"/>
        <v>3.1759846963148535</v>
      </c>
      <c r="W696" s="8">
        <f t="shared" si="325"/>
        <v>-0.90992860633376127</v>
      </c>
      <c r="X696"/>
      <c r="Y696" s="8">
        <f t="shared" ref="Y696:AI696" si="326">(Y50-$Y50)/$Y50</f>
        <v>0</v>
      </c>
      <c r="Z696" s="8">
        <f t="shared" si="326"/>
        <v>-0.79033489686021952</v>
      </c>
      <c r="AA696" s="8">
        <f t="shared" si="326"/>
        <v>-0.79111568511164643</v>
      </c>
      <c r="AB696" s="8">
        <f t="shared" si="326"/>
        <v>3.7848095475152532</v>
      </c>
      <c r="AC696" s="8">
        <f t="shared" si="326"/>
        <v>-0.82529773119535021</v>
      </c>
      <c r="AD696" s="8">
        <f t="shared" si="326"/>
        <v>2.9812693381797573</v>
      </c>
      <c r="AE696" s="8">
        <f t="shared" si="326"/>
        <v>-0.84512715593294885</v>
      </c>
      <c r="AF696" s="8">
        <f t="shared" si="326"/>
        <v>-0.63733550003731065</v>
      </c>
      <c r="AG696" s="8">
        <f t="shared" si="326"/>
        <v>-0.70201172172870729</v>
      </c>
      <c r="AH696" s="8">
        <f t="shared" si="326"/>
        <v>1.2543861229493665</v>
      </c>
      <c r="AI696" s="8">
        <f t="shared" si="326"/>
        <v>-0.72055953213601565</v>
      </c>
      <c r="AK696" s="8">
        <f t="shared" ref="AK696:AU696" si="327">(AK50-$AK50)/$AK50</f>
        <v>0</v>
      </c>
      <c r="AL696" s="8">
        <f t="shared" si="327"/>
        <v>-0.91793548020786542</v>
      </c>
      <c r="AM696" s="8">
        <f t="shared" si="327"/>
        <v>-0.91943917001309361</v>
      </c>
      <c r="AN696" s="8">
        <f t="shared" si="327"/>
        <v>3.7848095475152532</v>
      </c>
      <c r="AO696" s="8">
        <f t="shared" si="327"/>
        <v>-0.91244098547471419</v>
      </c>
      <c r="AP696" s="8">
        <f t="shared" si="327"/>
        <v>2.9812693381797573</v>
      </c>
      <c r="AQ696" s="8">
        <f t="shared" si="327"/>
        <v>-0.93468954986236208</v>
      </c>
      <c r="AR696" s="8">
        <f t="shared" si="327"/>
        <v>-0.817469576556488</v>
      </c>
      <c r="AS696" s="8">
        <f t="shared" si="327"/>
        <v>-0.949407819202014</v>
      </c>
      <c r="AT696" s="8">
        <f t="shared" si="327"/>
        <v>1.2543861229493665</v>
      </c>
      <c r="AU696" s="8">
        <f t="shared" si="327"/>
        <v>-0.84554065882372342</v>
      </c>
      <c r="AW696">
        <f t="shared" si="178"/>
        <v>0.5</v>
      </c>
      <c r="AX696" t="str">
        <f t="shared" si="187"/>
        <v/>
      </c>
      <c r="AY696" t="str">
        <f t="shared" si="188"/>
        <v/>
      </c>
      <c r="AZ696">
        <f t="shared" si="189"/>
        <v>0.5</v>
      </c>
    </row>
    <row r="697" spans="1:52" s="17" customFormat="1" x14ac:dyDescent="0.3">
      <c r="A697">
        <v>3</v>
      </c>
      <c r="B697" t="s">
        <v>122</v>
      </c>
      <c r="C697" t="s">
        <v>123</v>
      </c>
      <c r="D697" t="s">
        <v>15</v>
      </c>
      <c r="E697"/>
      <c r="F697" s="2">
        <v>0</v>
      </c>
      <c r="G697" s="2">
        <f t="shared" si="179"/>
        <v>0</v>
      </c>
      <c r="H697" s="4">
        <f t="shared" si="180"/>
        <v>0</v>
      </c>
      <c r="I697">
        <f t="shared" si="181"/>
        <v>1</v>
      </c>
      <c r="J697">
        <f t="shared" si="174"/>
        <v>0</v>
      </c>
      <c r="K697">
        <f t="shared" si="182"/>
        <v>3</v>
      </c>
      <c r="L697">
        <f t="shared" si="183"/>
        <v>0</v>
      </c>
      <c r="M697" s="8">
        <f t="shared" ref="M697:W697" si="328">(M51-$M51)/$M51</f>
        <v>0</v>
      </c>
      <c r="N697" s="8">
        <f t="shared" si="328"/>
        <v>-0.82597247540870855</v>
      </c>
      <c r="O697" s="8">
        <f t="shared" si="328"/>
        <v>-0.82599466615544859</v>
      </c>
      <c r="P697" s="8">
        <f t="shared" si="328"/>
        <v>3.0055919573909295</v>
      </c>
      <c r="Q697" s="8">
        <f t="shared" si="328"/>
        <v>-0.91193200551349762</v>
      </c>
      <c r="R697" s="8">
        <f t="shared" si="328"/>
        <v>3.6241881045011999</v>
      </c>
      <c r="S697" s="8">
        <f t="shared" si="328"/>
        <v>-0.89775109910114959</v>
      </c>
      <c r="T697" s="8">
        <f t="shared" si="328"/>
        <v>-0.61084025401015485</v>
      </c>
      <c r="U697" s="8">
        <f t="shared" si="328"/>
        <v>-0.71657085315987368</v>
      </c>
      <c r="V697" s="8">
        <f t="shared" si="328"/>
        <v>2.8349617995656415</v>
      </c>
      <c r="W697" s="8">
        <f t="shared" si="328"/>
        <v>-0.92186932767731855</v>
      </c>
      <c r="X697"/>
      <c r="Y697" s="8">
        <f t="shared" ref="Y697:AI697" si="329">(Y51-$Y51)/$Y51</f>
        <v>0</v>
      </c>
      <c r="Z697" s="8">
        <f t="shared" si="329"/>
        <v>-0.80035733969774303</v>
      </c>
      <c r="AA697" s="8">
        <f t="shared" si="329"/>
        <v>-0.80070611174736539</v>
      </c>
      <c r="AB697" s="8">
        <f t="shared" si="329"/>
        <v>3.1388121908798277</v>
      </c>
      <c r="AC697" s="8">
        <f t="shared" si="329"/>
        <v>-0.8465806448551868</v>
      </c>
      <c r="AD697" s="8">
        <f t="shared" si="329"/>
        <v>2.8026234144578868</v>
      </c>
      <c r="AE697" s="8">
        <f t="shared" si="329"/>
        <v>-0.85169757205323193</v>
      </c>
      <c r="AF697" s="8">
        <f t="shared" si="329"/>
        <v>-0.66691411288936198</v>
      </c>
      <c r="AG697" s="8">
        <f t="shared" si="329"/>
        <v>-0.7276757390121309</v>
      </c>
      <c r="AH697" s="8">
        <f t="shared" si="329"/>
        <v>1.0739229039666394</v>
      </c>
      <c r="AI697" s="8">
        <f t="shared" si="329"/>
        <v>-0.74172977264370921</v>
      </c>
      <c r="AK697" s="8">
        <f t="shared" ref="AK697:AU697" si="330">(AK51-$AK51)/$AK51</f>
        <v>0</v>
      </c>
      <c r="AL697" s="8">
        <f t="shared" si="330"/>
        <v>-0.92296970406571366</v>
      </c>
      <c r="AM697" s="8">
        <f t="shared" si="330"/>
        <v>-0.9236618493489519</v>
      </c>
      <c r="AN697" s="8">
        <f t="shared" si="330"/>
        <v>3.1388121908798277</v>
      </c>
      <c r="AO697" s="8">
        <f t="shared" si="330"/>
        <v>-0.92447940817495522</v>
      </c>
      <c r="AP697" s="8">
        <f t="shared" si="330"/>
        <v>2.8026234144578868</v>
      </c>
      <c r="AQ697" s="8">
        <f t="shared" si="330"/>
        <v>-0.93806668402863858</v>
      </c>
      <c r="AR697" s="8">
        <f t="shared" si="330"/>
        <v>-0.83213031981254504</v>
      </c>
      <c r="AS697" s="8">
        <f t="shared" si="330"/>
        <v>-0.95351161054260769</v>
      </c>
      <c r="AT697" s="8">
        <f t="shared" si="330"/>
        <v>1.0739229039666394</v>
      </c>
      <c r="AU697" s="8">
        <f t="shared" si="330"/>
        <v>-0.85612133298918802</v>
      </c>
      <c r="AW697">
        <f t="shared" si="178"/>
        <v>0</v>
      </c>
      <c r="AX697" t="str">
        <f t="shared" si="187"/>
        <v/>
      </c>
      <c r="AY697">
        <f t="shared" si="188"/>
        <v>0</v>
      </c>
      <c r="AZ697" t="str">
        <f t="shared" si="189"/>
        <v/>
      </c>
    </row>
    <row r="698" spans="1:52" s="17" customFormat="1" x14ac:dyDescent="0.3">
      <c r="A698">
        <v>3</v>
      </c>
      <c r="B698" t="s">
        <v>124</v>
      </c>
      <c r="C698" t="s">
        <v>123</v>
      </c>
      <c r="D698" t="s">
        <v>15</v>
      </c>
      <c r="E698"/>
      <c r="F698" s="2">
        <v>0</v>
      </c>
      <c r="G698" s="2">
        <f t="shared" si="179"/>
        <v>1</v>
      </c>
      <c r="H698" s="4">
        <f t="shared" si="180"/>
        <v>0</v>
      </c>
      <c r="I698">
        <f t="shared" si="181"/>
        <v>1</v>
      </c>
      <c r="J698">
        <f t="shared" si="174"/>
        <v>0</v>
      </c>
      <c r="K698">
        <f t="shared" si="182"/>
        <v>3</v>
      </c>
      <c r="L698">
        <f t="shared" si="183"/>
        <v>0</v>
      </c>
      <c r="M698" s="8">
        <f t="shared" ref="M698:W698" si="331">(M52-$M52)/$M52</f>
        <v>0</v>
      </c>
      <c r="N698" s="8">
        <f t="shared" si="331"/>
        <v>-0.834867428726766</v>
      </c>
      <c r="O698" s="8">
        <f t="shared" si="331"/>
        <v>-0.8352145196840266</v>
      </c>
      <c r="P698" s="8">
        <f t="shared" si="331"/>
        <v>3.0200088572256005</v>
      </c>
      <c r="Q698" s="8">
        <f t="shared" si="331"/>
        <v>-0.90399810901714572</v>
      </c>
      <c r="R698" s="8">
        <f t="shared" si="331"/>
        <v>3.6142255620322712</v>
      </c>
      <c r="S698" s="8">
        <f t="shared" si="331"/>
        <v>-0.89639486183042805</v>
      </c>
      <c r="T698" s="8">
        <f t="shared" si="331"/>
        <v>-0.60921810098916584</v>
      </c>
      <c r="U698" s="8">
        <f t="shared" si="331"/>
        <v>-0.71443753241952213</v>
      </c>
      <c r="V698" s="8">
        <f t="shared" si="331"/>
        <v>2.8371421601836562</v>
      </c>
      <c r="W698" s="8">
        <f t="shared" si="331"/>
        <v>-0.91613574899949701</v>
      </c>
      <c r="X698"/>
      <c r="Y698" s="8">
        <f t="shared" ref="Y698:AI698" si="332">(Y52-$Y52)/$Y52</f>
        <v>0</v>
      </c>
      <c r="Z698" s="8">
        <f t="shared" si="332"/>
        <v>-0.80349152604905705</v>
      </c>
      <c r="AA698" s="8">
        <f t="shared" si="332"/>
        <v>-0.80603193274138429</v>
      </c>
      <c r="AB698" s="8">
        <f t="shared" si="332"/>
        <v>1.3605106116926442</v>
      </c>
      <c r="AC698" s="8">
        <f t="shared" si="332"/>
        <v>-0.86789665144855532</v>
      </c>
      <c r="AD698" s="8">
        <f t="shared" si="332"/>
        <v>2.584873095611357</v>
      </c>
      <c r="AE698" s="8">
        <f t="shared" si="332"/>
        <v>-0.84275639371934252</v>
      </c>
      <c r="AF698" s="8">
        <f t="shared" si="332"/>
        <v>-0.66184182451149565</v>
      </c>
      <c r="AG698" s="8">
        <f t="shared" si="332"/>
        <v>-0.72199643881228115</v>
      </c>
      <c r="AH698" s="8">
        <f t="shared" si="332"/>
        <v>0.62192512657559496</v>
      </c>
      <c r="AI698" s="8">
        <f t="shared" si="332"/>
        <v>-0.74267363445015</v>
      </c>
      <c r="AK698" s="8">
        <f t="shared" ref="AK698:AU698" si="333">(AK52-$AK52)/$AK52</f>
        <v>0</v>
      </c>
      <c r="AL698" s="8">
        <f t="shared" si="333"/>
        <v>-0.92385305944514939</v>
      </c>
      <c r="AM698" s="8">
        <f t="shared" si="333"/>
        <v>-0.92571284511952578</v>
      </c>
      <c r="AN698" s="8">
        <f t="shared" si="333"/>
        <v>1.3605106116926442</v>
      </c>
      <c r="AO698" s="8">
        <f t="shared" si="333"/>
        <v>-0.9408667310434794</v>
      </c>
      <c r="AP698" s="8">
        <f t="shared" si="333"/>
        <v>2.584873095611357</v>
      </c>
      <c r="AQ698" s="8">
        <f t="shared" si="333"/>
        <v>-0.93172952503681317</v>
      </c>
      <c r="AR698" s="8">
        <f t="shared" si="333"/>
        <v>-0.8300721427948049</v>
      </c>
      <c r="AS698" s="8">
        <f t="shared" si="333"/>
        <v>-0.95306811153981241</v>
      </c>
      <c r="AT698" s="8">
        <f t="shared" si="333"/>
        <v>0.62192512657559496</v>
      </c>
      <c r="AU698" s="8">
        <f t="shared" si="333"/>
        <v>-0.85751946402283608</v>
      </c>
      <c r="AW698">
        <f t="shared" si="178"/>
        <v>0</v>
      </c>
      <c r="AX698" t="str">
        <f t="shared" si="187"/>
        <v/>
      </c>
      <c r="AY698">
        <f t="shared" si="188"/>
        <v>0</v>
      </c>
      <c r="AZ698" t="str">
        <f t="shared" si="189"/>
        <v/>
      </c>
    </row>
    <row r="699" spans="1:52" s="17" customFormat="1" x14ac:dyDescent="0.3">
      <c r="A699">
        <v>3</v>
      </c>
      <c r="B699" t="s">
        <v>125</v>
      </c>
      <c r="C699" t="s">
        <v>123</v>
      </c>
      <c r="D699" t="s">
        <v>15</v>
      </c>
      <c r="E699" t="s">
        <v>43</v>
      </c>
      <c r="F699" s="2">
        <v>0</v>
      </c>
      <c r="G699" s="2">
        <f t="shared" si="179"/>
        <v>1</v>
      </c>
      <c r="H699" s="4">
        <f t="shared" si="180"/>
        <v>1</v>
      </c>
      <c r="I699">
        <f t="shared" si="181"/>
        <v>1</v>
      </c>
      <c r="J699">
        <f t="shared" si="174"/>
        <v>0</v>
      </c>
      <c r="K699">
        <f t="shared" si="182"/>
        <v>3</v>
      </c>
      <c r="L699">
        <f t="shared" si="183"/>
        <v>3</v>
      </c>
      <c r="M699" s="8">
        <f t="shared" ref="M699:W699" si="334">(M53-$M53)/$M53</f>
        <v>0</v>
      </c>
      <c r="N699" s="8">
        <f t="shared" si="334"/>
        <v>41.682205973795909</v>
      </c>
      <c r="O699" s="8">
        <f t="shared" si="334"/>
        <v>41.691027309752457</v>
      </c>
      <c r="P699" s="8">
        <f t="shared" si="334"/>
        <v>-3.0090912544402862E-4</v>
      </c>
      <c r="Q699" s="8">
        <f t="shared" si="334"/>
        <v>76.849561432447402</v>
      </c>
      <c r="R699" s="8">
        <f t="shared" si="334"/>
        <v>-0.99998300513244998</v>
      </c>
      <c r="S699" s="8">
        <f t="shared" si="334"/>
        <v>44.653909519325168</v>
      </c>
      <c r="T699" s="8">
        <f t="shared" si="334"/>
        <v>15.841914741747994</v>
      </c>
      <c r="U699" s="8">
        <f t="shared" si="334"/>
        <v>17.615592091188461</v>
      </c>
      <c r="V699" s="8">
        <f t="shared" si="334"/>
        <v>-0.9985654332391618</v>
      </c>
      <c r="W699" s="8">
        <f t="shared" si="334"/>
        <v>111.47493257036376</v>
      </c>
      <c r="X699"/>
      <c r="Y699" s="8">
        <f t="shared" ref="Y699:AI699" si="335">(Y53-$Y53)/$Y53</f>
        <v>0</v>
      </c>
      <c r="Z699" s="8">
        <f t="shared" si="335"/>
        <v>21.654797703802075</v>
      </c>
      <c r="AA699" s="8">
        <f t="shared" si="335"/>
        <v>21.707271400713942</v>
      </c>
      <c r="AB699" s="8">
        <f t="shared" si="335"/>
        <v>0.94095318490087521</v>
      </c>
      <c r="AC699" s="8">
        <f t="shared" si="335"/>
        <v>60.736709107167947</v>
      </c>
      <c r="AD699" s="8">
        <f t="shared" si="335"/>
        <v>-0.70844858634263075</v>
      </c>
      <c r="AE699" s="8">
        <f t="shared" si="335"/>
        <v>22.082689494022663</v>
      </c>
      <c r="AF699" s="8">
        <f t="shared" si="335"/>
        <v>3.1040899752464255</v>
      </c>
      <c r="AG699" s="8">
        <f t="shared" si="335"/>
        <v>6.5241108133001422</v>
      </c>
      <c r="AH699" s="8">
        <f t="shared" si="335"/>
        <v>-0.97710380634482696</v>
      </c>
      <c r="AI699" s="8">
        <f t="shared" si="335"/>
        <v>82.271960412506488</v>
      </c>
      <c r="AK699" s="8">
        <f t="shared" ref="AK699:AU699" si="336">(AK53-$AK53)/$AK53</f>
        <v>0</v>
      </c>
      <c r="AL699" s="8">
        <f t="shared" si="336"/>
        <v>4.4651491000785235</v>
      </c>
      <c r="AM699" s="8">
        <f t="shared" si="336"/>
        <v>4.41201039726079</v>
      </c>
      <c r="AN699" s="8">
        <f t="shared" si="336"/>
        <v>0.94095318490087521</v>
      </c>
      <c r="AO699" s="8">
        <f t="shared" si="336"/>
        <v>15.086063514698298</v>
      </c>
      <c r="AP699" s="8">
        <f t="shared" si="336"/>
        <v>-0.70844858634263075</v>
      </c>
      <c r="AQ699" s="8">
        <f t="shared" si="336"/>
        <v>4.6817742978339556</v>
      </c>
      <c r="AR699" s="8">
        <f t="shared" si="336"/>
        <v>1.0744915959239452</v>
      </c>
      <c r="AS699" s="8">
        <f t="shared" si="336"/>
        <v>0.86093470398919225</v>
      </c>
      <c r="AT699" s="8">
        <f t="shared" si="336"/>
        <v>-0.97710380634482696</v>
      </c>
      <c r="AU699" s="8">
        <f t="shared" si="336"/>
        <v>58.534495759496544</v>
      </c>
      <c r="AW699">
        <f t="shared" si="178"/>
        <v>-1</v>
      </c>
      <c r="AX699">
        <f t="shared" si="187"/>
        <v>-1</v>
      </c>
      <c r="AY699">
        <f t="shared" si="188"/>
        <v>-1</v>
      </c>
      <c r="AZ699" t="str">
        <f t="shared" si="189"/>
        <v/>
      </c>
    </row>
    <row r="700" spans="1:52" s="17" customFormat="1" x14ac:dyDescent="0.3">
      <c r="A700">
        <v>3</v>
      </c>
      <c r="B700" t="s">
        <v>126</v>
      </c>
      <c r="C700" t="s">
        <v>123</v>
      </c>
      <c r="D700" t="s">
        <v>15</v>
      </c>
      <c r="E700"/>
      <c r="F700" s="2">
        <v>0</v>
      </c>
      <c r="G700" s="2">
        <f t="shared" si="179"/>
        <v>0</v>
      </c>
      <c r="H700" s="4">
        <f t="shared" si="180"/>
        <v>0</v>
      </c>
      <c r="I700">
        <f t="shared" si="181"/>
        <v>0</v>
      </c>
      <c r="J700">
        <f t="shared" si="174"/>
        <v>1</v>
      </c>
      <c r="K700">
        <f t="shared" si="182"/>
        <v>3</v>
      </c>
      <c r="L700">
        <f t="shared" si="183"/>
        <v>0</v>
      </c>
      <c r="M700" s="8">
        <f t="shared" ref="M700:W700" si="337">(M54-$M54)/$M54</f>
        <v>0</v>
      </c>
      <c r="N700" s="8">
        <f t="shared" si="337"/>
        <v>-0.86600611490307</v>
      </c>
      <c r="O700" s="8">
        <f t="shared" si="337"/>
        <v>-0.86646858385561165</v>
      </c>
      <c r="P700" s="8">
        <f t="shared" si="337"/>
        <v>3.3549806617076676</v>
      </c>
      <c r="Q700" s="8">
        <f t="shared" si="337"/>
        <v>-0.91020725376912204</v>
      </c>
      <c r="R700" s="8">
        <f t="shared" si="337"/>
        <v>3.4065744715204529</v>
      </c>
      <c r="S700" s="8">
        <f t="shared" si="337"/>
        <v>-0.95705925822558247</v>
      </c>
      <c r="T700" s="8">
        <f t="shared" si="337"/>
        <v>-0.45391469494291004</v>
      </c>
      <c r="U700" s="8">
        <f t="shared" si="337"/>
        <v>-0.47022441185067826</v>
      </c>
      <c r="V700" s="8">
        <f t="shared" si="337"/>
        <v>3.5373001030322819</v>
      </c>
      <c r="W700" s="8">
        <f t="shared" si="337"/>
        <v>-0.90344863259049335</v>
      </c>
      <c r="X700"/>
      <c r="Y700" s="8">
        <f t="shared" ref="Y700:AI700" si="338">(Y54-$Y54)/$Y54</f>
        <v>0</v>
      </c>
      <c r="Z700" s="8">
        <f t="shared" si="338"/>
        <v>-0.79619048111425306</v>
      </c>
      <c r="AA700" s="8">
        <f t="shared" si="338"/>
        <v>-0.79905079119148759</v>
      </c>
      <c r="AB700" s="8">
        <f t="shared" si="338"/>
        <v>4.3632109819147571</v>
      </c>
      <c r="AC700" s="8">
        <f t="shared" si="338"/>
        <v>-0.79324412931841393</v>
      </c>
      <c r="AD700" s="8">
        <f t="shared" si="338"/>
        <v>2.6520572290587139</v>
      </c>
      <c r="AE700" s="8">
        <f t="shared" si="338"/>
        <v>-0.87200011376539399</v>
      </c>
      <c r="AF700" s="8">
        <f t="shared" si="338"/>
        <v>-0.75849779200753853</v>
      </c>
      <c r="AG700" s="8">
        <f t="shared" si="338"/>
        <v>-0.61907709581859749</v>
      </c>
      <c r="AH700" s="8">
        <f t="shared" si="338"/>
        <v>1.3234543588724978</v>
      </c>
      <c r="AI700" s="8">
        <f t="shared" si="338"/>
        <v>-0.6726029083544357</v>
      </c>
      <c r="AK700" s="8">
        <f t="shared" ref="AK700:AU700" si="339">(AK54-$AK54)/$AK54</f>
        <v>0</v>
      </c>
      <c r="AL700" s="8">
        <f t="shared" si="339"/>
        <v>-0.91134907596449211</v>
      </c>
      <c r="AM700" s="8">
        <f t="shared" si="339"/>
        <v>-0.91216010940406256</v>
      </c>
      <c r="AN700" s="8">
        <f t="shared" si="339"/>
        <v>4.3632109819147571</v>
      </c>
      <c r="AO700" s="8">
        <f t="shared" si="339"/>
        <v>-0.89381819780205785</v>
      </c>
      <c r="AP700" s="8">
        <f t="shared" si="339"/>
        <v>2.6520572290587139</v>
      </c>
      <c r="AQ700" s="8">
        <f t="shared" si="339"/>
        <v>-0.91739577979327902</v>
      </c>
      <c r="AR700" s="8">
        <f t="shared" si="339"/>
        <v>-0.87829560254378336</v>
      </c>
      <c r="AS700" s="8">
        <f t="shared" si="339"/>
        <v>-0.9125038850429863</v>
      </c>
      <c r="AT700" s="8">
        <f t="shared" si="339"/>
        <v>1.3234543588724978</v>
      </c>
      <c r="AU700" s="8">
        <f t="shared" si="339"/>
        <v>-0.85408129906926222</v>
      </c>
      <c r="AW700">
        <f t="shared" si="178"/>
        <v>1</v>
      </c>
      <c r="AX700" t="str">
        <f t="shared" si="187"/>
        <v/>
      </c>
      <c r="AY700" t="str">
        <f t="shared" si="188"/>
        <v/>
      </c>
      <c r="AZ700">
        <f t="shared" si="189"/>
        <v>1</v>
      </c>
    </row>
    <row r="701" spans="1:52" s="17" customFormat="1" x14ac:dyDescent="0.3">
      <c r="A701">
        <v>3</v>
      </c>
      <c r="B701" t="s">
        <v>127</v>
      </c>
      <c r="C701" t="s">
        <v>123</v>
      </c>
      <c r="D701" t="s">
        <v>15</v>
      </c>
      <c r="E701"/>
      <c r="F701" s="2">
        <v>0</v>
      </c>
      <c r="G701" s="2">
        <f t="shared" si="179"/>
        <v>1</v>
      </c>
      <c r="H701" s="4">
        <f t="shared" si="180"/>
        <v>0</v>
      </c>
      <c r="I701">
        <f t="shared" si="181"/>
        <v>0</v>
      </c>
      <c r="J701">
        <f t="shared" si="174"/>
        <v>1</v>
      </c>
      <c r="K701">
        <f t="shared" si="182"/>
        <v>3</v>
      </c>
      <c r="L701">
        <f t="shared" si="183"/>
        <v>0</v>
      </c>
      <c r="M701" s="8">
        <f t="shared" ref="M701:W701" si="340">(M55-$M55)/$M55</f>
        <v>0</v>
      </c>
      <c r="N701" s="8">
        <f t="shared" si="340"/>
        <v>-0.84414847934786652</v>
      </c>
      <c r="O701" s="8">
        <f t="shared" si="340"/>
        <v>-0.84404032543358209</v>
      </c>
      <c r="P701" s="8">
        <f t="shared" si="340"/>
        <v>4.3372252299743161</v>
      </c>
      <c r="Q701" s="8">
        <f t="shared" si="340"/>
        <v>-0.88666842873860796</v>
      </c>
      <c r="R701" s="8">
        <f t="shared" si="340"/>
        <v>4.0902028677352726</v>
      </c>
      <c r="S701" s="8">
        <f t="shared" si="340"/>
        <v>-0.94903800811264782</v>
      </c>
      <c r="T701" s="8">
        <f t="shared" si="340"/>
        <v>-0.37692154497387997</v>
      </c>
      <c r="U701" s="8">
        <f t="shared" si="340"/>
        <v>-0.39480242768357354</v>
      </c>
      <c r="V701" s="8">
        <f t="shared" si="340"/>
        <v>4.5476943669038716</v>
      </c>
      <c r="W701" s="8">
        <f t="shared" si="340"/>
        <v>-0.87521040869148126</v>
      </c>
      <c r="X701"/>
      <c r="Y701" s="8">
        <f t="shared" ref="Y701:AI701" si="341">(Y55-$Y55)/$Y55</f>
        <v>0</v>
      </c>
      <c r="Z701" s="8">
        <f t="shared" si="341"/>
        <v>-0.76883242903454552</v>
      </c>
      <c r="AA701" s="8">
        <f t="shared" si="341"/>
        <v>-0.77361637320650345</v>
      </c>
      <c r="AB701" s="8">
        <f t="shared" si="341"/>
        <v>5.0971859847857814</v>
      </c>
      <c r="AC701" s="8">
        <f t="shared" si="341"/>
        <v>-0.75829722835255631</v>
      </c>
      <c r="AD701" s="8">
        <f t="shared" si="341"/>
        <v>3.048968753243654</v>
      </c>
      <c r="AE701" s="8">
        <f t="shared" si="341"/>
        <v>-0.85763685536672574</v>
      </c>
      <c r="AF701" s="8">
        <f t="shared" si="341"/>
        <v>-0.73761636962424681</v>
      </c>
      <c r="AG701" s="8">
        <f t="shared" si="341"/>
        <v>-0.57894586485680288</v>
      </c>
      <c r="AH701" s="8">
        <f t="shared" si="341"/>
        <v>1.6495862617794792</v>
      </c>
      <c r="AI701" s="8">
        <f t="shared" si="341"/>
        <v>-0.62182926877221134</v>
      </c>
      <c r="AK701" s="8">
        <f t="shared" ref="AK701:AU701" si="342">(AK55-$AK55)/$AK55</f>
        <v>0</v>
      </c>
      <c r="AL701" s="8">
        <f t="shared" si="342"/>
        <v>-0.89542268128060976</v>
      </c>
      <c r="AM701" s="8">
        <f t="shared" si="342"/>
        <v>-0.89933124939611409</v>
      </c>
      <c r="AN701" s="8">
        <f t="shared" si="342"/>
        <v>5.0971859847857814</v>
      </c>
      <c r="AO701" s="8">
        <f t="shared" si="342"/>
        <v>-0.87056105055471622</v>
      </c>
      <c r="AP701" s="8">
        <f t="shared" si="342"/>
        <v>3.048968753243654</v>
      </c>
      <c r="AQ701" s="8">
        <f t="shared" si="342"/>
        <v>-0.90826677923834032</v>
      </c>
      <c r="AR701" s="8">
        <f t="shared" si="342"/>
        <v>-0.86758094905668603</v>
      </c>
      <c r="AS701" s="8">
        <f t="shared" si="342"/>
        <v>-0.90213419617401414</v>
      </c>
      <c r="AT701" s="8">
        <f t="shared" si="342"/>
        <v>1.6495862617794792</v>
      </c>
      <c r="AU701" s="8">
        <f t="shared" si="342"/>
        <v>-0.83128700119321264</v>
      </c>
      <c r="AW701">
        <f t="shared" si="178"/>
        <v>1</v>
      </c>
      <c r="AX701" t="str">
        <f t="shared" si="187"/>
        <v/>
      </c>
      <c r="AY701" t="str">
        <f t="shared" si="188"/>
        <v/>
      </c>
      <c r="AZ701">
        <f t="shared" si="189"/>
        <v>1</v>
      </c>
    </row>
    <row r="702" spans="1:52" s="17" customFormat="1" x14ac:dyDescent="0.3">
      <c r="A702">
        <v>3</v>
      </c>
      <c r="B702" t="s">
        <v>128</v>
      </c>
      <c r="C702" t="s">
        <v>123</v>
      </c>
      <c r="D702" t="s">
        <v>15</v>
      </c>
      <c r="E702" t="s">
        <v>43</v>
      </c>
      <c r="F702" s="2">
        <v>0</v>
      </c>
      <c r="G702" s="2">
        <f t="shared" si="179"/>
        <v>0</v>
      </c>
      <c r="H702" s="4">
        <f t="shared" si="180"/>
        <v>1</v>
      </c>
      <c r="I702">
        <f t="shared" si="181"/>
        <v>1</v>
      </c>
      <c r="J702">
        <f t="shared" si="174"/>
        <v>0</v>
      </c>
      <c r="K702">
        <f t="shared" si="182"/>
        <v>3</v>
      </c>
      <c r="L702">
        <f t="shared" si="183"/>
        <v>3</v>
      </c>
      <c r="M702" s="8">
        <f t="shared" ref="M702:W702" si="343">(M56-$M56)/$M56</f>
        <v>0</v>
      </c>
      <c r="N702" s="8">
        <f t="shared" si="343"/>
        <v>42.516756590319041</v>
      </c>
      <c r="O702" s="8">
        <f t="shared" si="343"/>
        <v>42.527979302064495</v>
      </c>
      <c r="P702" s="8">
        <f t="shared" si="343"/>
        <v>-2.9791271157553748E-4</v>
      </c>
      <c r="Q702" s="8">
        <f t="shared" si="343"/>
        <v>78.210005468397767</v>
      </c>
      <c r="R702" s="8">
        <f t="shared" si="343"/>
        <v>-0.99999100263622764</v>
      </c>
      <c r="S702" s="8">
        <f t="shared" si="343"/>
        <v>45.420940664385334</v>
      </c>
      <c r="T702" s="8">
        <f t="shared" si="343"/>
        <v>15.83868526521729</v>
      </c>
      <c r="U702" s="8">
        <f t="shared" si="343"/>
        <v>17.680031750697044</v>
      </c>
      <c r="V702" s="8">
        <f t="shared" si="343"/>
        <v>-0.99872337405140299</v>
      </c>
      <c r="W702" s="8">
        <f t="shared" si="343"/>
        <v>112.55990194872901</v>
      </c>
      <c r="X702"/>
      <c r="Y702" s="8">
        <f t="shared" ref="Y702:AI702" si="344">(Y56-$Y56)/$Y56</f>
        <v>0</v>
      </c>
      <c r="Z702" s="8">
        <f t="shared" si="344"/>
        <v>22.391910737260218</v>
      </c>
      <c r="AA702" s="8">
        <f t="shared" si="344"/>
        <v>22.149813699373542</v>
      </c>
      <c r="AB702" s="8">
        <f t="shared" si="344"/>
        <v>0.69419574228022685</v>
      </c>
      <c r="AC702" s="8">
        <f t="shared" si="344"/>
        <v>60.335066723091202</v>
      </c>
      <c r="AD702" s="8">
        <f t="shared" si="344"/>
        <v>-0.70885717599810183</v>
      </c>
      <c r="AE702" s="8">
        <f t="shared" si="344"/>
        <v>22.625024366306803</v>
      </c>
      <c r="AF702" s="8">
        <f t="shared" si="344"/>
        <v>3.1498008703856355</v>
      </c>
      <c r="AG702" s="8">
        <f t="shared" si="344"/>
        <v>6.6317395960212648</v>
      </c>
      <c r="AH702" s="8">
        <f t="shared" si="344"/>
        <v>-0.98274628875588221</v>
      </c>
      <c r="AI702" s="8">
        <f t="shared" si="344"/>
        <v>82.447312844611844</v>
      </c>
      <c r="AK702" s="8">
        <f t="shared" ref="AK702:AU702" si="345">(AK56-$AK56)/$AK56</f>
        <v>0</v>
      </c>
      <c r="AL702" s="8">
        <f t="shared" si="345"/>
        <v>4.5459032913591413</v>
      </c>
      <c r="AM702" s="8">
        <f t="shared" si="345"/>
        <v>4.4945115254256409</v>
      </c>
      <c r="AN702" s="8">
        <f t="shared" si="345"/>
        <v>0.69419574228022685</v>
      </c>
      <c r="AO702" s="8">
        <f t="shared" si="345"/>
        <v>15.229892533873922</v>
      </c>
      <c r="AP702" s="8">
        <f t="shared" si="345"/>
        <v>-0.70885717599810183</v>
      </c>
      <c r="AQ702" s="8">
        <f t="shared" si="345"/>
        <v>4.8728275576944364</v>
      </c>
      <c r="AR702" s="8">
        <f t="shared" si="345"/>
        <v>1.0883276355596436</v>
      </c>
      <c r="AS702" s="8">
        <f t="shared" si="345"/>
        <v>0.89538227815003379</v>
      </c>
      <c r="AT702" s="8">
        <f t="shared" si="345"/>
        <v>-0.98274628875588221</v>
      </c>
      <c r="AU702" s="8">
        <f t="shared" si="345"/>
        <v>58.059419719048357</v>
      </c>
      <c r="AW702">
        <f t="shared" si="178"/>
        <v>-1</v>
      </c>
      <c r="AX702">
        <f t="shared" si="187"/>
        <v>-1</v>
      </c>
      <c r="AY702">
        <f t="shared" si="188"/>
        <v>-1</v>
      </c>
      <c r="AZ702" t="str">
        <f t="shared" si="189"/>
        <v/>
      </c>
    </row>
    <row r="703" spans="1:52" s="17" customFormat="1" x14ac:dyDescent="0.3">
      <c r="A703">
        <v>3</v>
      </c>
      <c r="B703" t="s">
        <v>129</v>
      </c>
      <c r="C703" t="s">
        <v>123</v>
      </c>
      <c r="D703" t="s">
        <v>15</v>
      </c>
      <c r="E703"/>
      <c r="F703" s="2">
        <v>0</v>
      </c>
      <c r="G703" s="2">
        <f t="shared" si="179"/>
        <v>0</v>
      </c>
      <c r="H703" s="4">
        <f t="shared" si="180"/>
        <v>0</v>
      </c>
      <c r="I703">
        <f t="shared" si="181"/>
        <v>1</v>
      </c>
      <c r="J703">
        <f t="shared" si="174"/>
        <v>0</v>
      </c>
      <c r="K703">
        <f t="shared" si="182"/>
        <v>3</v>
      </c>
      <c r="L703">
        <f t="shared" si="183"/>
        <v>0</v>
      </c>
      <c r="M703" s="8">
        <f t="shared" ref="M703:W703" si="346">(M57-$M57)/$M57</f>
        <v>0</v>
      </c>
      <c r="N703" s="8">
        <f t="shared" si="346"/>
        <v>-0.81507348176148287</v>
      </c>
      <c r="O703" s="8">
        <f t="shared" si="346"/>
        <v>-0.81573926541332076</v>
      </c>
      <c r="P703" s="8">
        <f t="shared" si="346"/>
        <v>3.3678652612084621</v>
      </c>
      <c r="Q703" s="8">
        <f t="shared" si="346"/>
        <v>-0.904691165911226</v>
      </c>
      <c r="R703" s="8">
        <f t="shared" si="346"/>
        <v>3.9156674083394396</v>
      </c>
      <c r="S703" s="8">
        <f t="shared" si="346"/>
        <v>-0.88360536338167783</v>
      </c>
      <c r="T703" s="8">
        <f t="shared" si="346"/>
        <v>-0.55350949816584261</v>
      </c>
      <c r="U703" s="8">
        <f t="shared" si="346"/>
        <v>-0.67431711490885371</v>
      </c>
      <c r="V703" s="8">
        <f t="shared" si="346"/>
        <v>3.1566963630803428</v>
      </c>
      <c r="W703" s="8">
        <f t="shared" si="346"/>
        <v>-0.91937791708742045</v>
      </c>
      <c r="X703"/>
      <c r="Y703" s="8">
        <f t="shared" ref="Y703:AI703" si="347">(Y57-$Y57)/$Y57</f>
        <v>0</v>
      </c>
      <c r="Z703" s="8">
        <f t="shared" si="347"/>
        <v>-0.78579154288031106</v>
      </c>
      <c r="AA703" s="8">
        <f t="shared" si="347"/>
        <v>-0.78757352044103224</v>
      </c>
      <c r="AB703" s="8">
        <f t="shared" si="347"/>
        <v>1.2537419210601219</v>
      </c>
      <c r="AC703" s="8">
        <f t="shared" si="347"/>
        <v>-0.86472430318526627</v>
      </c>
      <c r="AD703" s="8">
        <f t="shared" si="347"/>
        <v>2.5741839109222635</v>
      </c>
      <c r="AE703" s="8">
        <f t="shared" si="347"/>
        <v>-0.82984156618209848</v>
      </c>
      <c r="AF703" s="8">
        <f t="shared" si="347"/>
        <v>-0.62857193741830941</v>
      </c>
      <c r="AG703" s="8">
        <f t="shared" si="347"/>
        <v>-0.6948294825793474</v>
      </c>
      <c r="AH703" s="8">
        <f t="shared" si="347"/>
        <v>0.76159708197295806</v>
      </c>
      <c r="AI703" s="8">
        <f t="shared" si="347"/>
        <v>-0.72740576972861282</v>
      </c>
      <c r="AK703" s="8">
        <f t="shared" ref="AK703:AU703" si="348">(AK57-$AK57)/$AK57</f>
        <v>0</v>
      </c>
      <c r="AL703" s="8">
        <f t="shared" si="348"/>
        <v>-0.91695784719293416</v>
      </c>
      <c r="AM703" s="8">
        <f t="shared" si="348"/>
        <v>-0.91819523515388657</v>
      </c>
      <c r="AN703" s="8">
        <f t="shared" si="348"/>
        <v>1.2537419210601219</v>
      </c>
      <c r="AO703" s="8">
        <f t="shared" si="348"/>
        <v>-0.94418975599703903</v>
      </c>
      <c r="AP703" s="8">
        <f t="shared" si="348"/>
        <v>2.5741839109222635</v>
      </c>
      <c r="AQ703" s="8">
        <f t="shared" si="348"/>
        <v>-0.93214518794247592</v>
      </c>
      <c r="AR703" s="8">
        <f t="shared" si="348"/>
        <v>-0.81311030341017165</v>
      </c>
      <c r="AS703" s="8">
        <f t="shared" si="348"/>
        <v>-0.94824406551635698</v>
      </c>
      <c r="AT703" s="8">
        <f t="shared" si="348"/>
        <v>0.76159708197295806</v>
      </c>
      <c r="AU703" s="8">
        <f t="shared" si="348"/>
        <v>-0.84800982508664646</v>
      </c>
      <c r="AW703">
        <f t="shared" si="178"/>
        <v>0</v>
      </c>
      <c r="AX703" t="str">
        <f t="shared" si="187"/>
        <v/>
      </c>
      <c r="AY703">
        <f t="shared" si="188"/>
        <v>0</v>
      </c>
      <c r="AZ703" t="str">
        <f t="shared" si="189"/>
        <v/>
      </c>
    </row>
    <row r="704" spans="1:52" s="17" customFormat="1" x14ac:dyDescent="0.3">
      <c r="A704">
        <v>3</v>
      </c>
      <c r="B704" t="s">
        <v>130</v>
      </c>
      <c r="C704" t="s">
        <v>123</v>
      </c>
      <c r="D704" t="s">
        <v>15</v>
      </c>
      <c r="E704"/>
      <c r="F704" s="2">
        <v>0</v>
      </c>
      <c r="G704" s="2">
        <f t="shared" si="179"/>
        <v>1</v>
      </c>
      <c r="H704" s="4">
        <f t="shared" si="180"/>
        <v>0</v>
      </c>
      <c r="I704">
        <f t="shared" si="181"/>
        <v>1</v>
      </c>
      <c r="J704">
        <f t="shared" si="174"/>
        <v>0</v>
      </c>
      <c r="K704">
        <f t="shared" si="182"/>
        <v>3</v>
      </c>
      <c r="L704">
        <f t="shared" si="183"/>
        <v>0</v>
      </c>
      <c r="M704" s="8">
        <f t="shared" ref="M704:W704" si="349">(M58-$M58)/$M58</f>
        <v>0</v>
      </c>
      <c r="N704" s="8">
        <f t="shared" si="349"/>
        <v>-0.81589283887019037</v>
      </c>
      <c r="O704" s="8">
        <f t="shared" si="349"/>
        <v>-0.81625964956532582</v>
      </c>
      <c r="P704" s="8">
        <f t="shared" si="349"/>
        <v>3.3409632036379349</v>
      </c>
      <c r="Q704" s="8">
        <f t="shared" si="349"/>
        <v>-0.89216909952013734</v>
      </c>
      <c r="R704" s="8">
        <f t="shared" si="349"/>
        <v>4.1190069167984289</v>
      </c>
      <c r="S704" s="8">
        <f t="shared" si="349"/>
        <v>-0.88931848220763987</v>
      </c>
      <c r="T704" s="8">
        <f t="shared" si="349"/>
        <v>-0.56572179601670725</v>
      </c>
      <c r="U704" s="8">
        <f t="shared" si="349"/>
        <v>-0.6834016051063948</v>
      </c>
      <c r="V704" s="8">
        <f t="shared" si="349"/>
        <v>3.1759846963148535</v>
      </c>
      <c r="W704" s="8">
        <f t="shared" si="349"/>
        <v>-0.90992860633376127</v>
      </c>
      <c r="X704"/>
      <c r="Y704" s="8">
        <f t="shared" ref="Y704:AI704" si="350">(Y58-$Y58)/$Y58</f>
        <v>0</v>
      </c>
      <c r="Z704" s="8">
        <f t="shared" si="350"/>
        <v>-0.78929741204653725</v>
      </c>
      <c r="AA704" s="8">
        <f t="shared" si="350"/>
        <v>-0.78986410899492543</v>
      </c>
      <c r="AB704" s="8">
        <f t="shared" si="350"/>
        <v>3.1734450769611775</v>
      </c>
      <c r="AC704" s="8">
        <f t="shared" si="350"/>
        <v>-0.8377437836131939</v>
      </c>
      <c r="AD704" s="8">
        <f t="shared" si="350"/>
        <v>2.9531117036293399</v>
      </c>
      <c r="AE704" s="8">
        <f t="shared" si="350"/>
        <v>-0.8450946783812131</v>
      </c>
      <c r="AF704" s="8">
        <f t="shared" si="350"/>
        <v>-0.63771540628150414</v>
      </c>
      <c r="AG704" s="8">
        <f t="shared" si="350"/>
        <v>-0.70304058664701974</v>
      </c>
      <c r="AH704" s="8">
        <f t="shared" si="350"/>
        <v>1.2265359810936893</v>
      </c>
      <c r="AI704" s="8">
        <f t="shared" si="350"/>
        <v>-0.7225600982105137</v>
      </c>
      <c r="AK704" s="8">
        <f t="shared" ref="AK704:AU704" si="351">(AK58-$AK58)/$AK58</f>
        <v>0</v>
      </c>
      <c r="AL704" s="8">
        <f t="shared" si="351"/>
        <v>-0.91820397348697735</v>
      </c>
      <c r="AM704" s="8">
        <f t="shared" si="351"/>
        <v>-0.91903716308285766</v>
      </c>
      <c r="AN704" s="8">
        <f t="shared" si="351"/>
        <v>3.1734450769611775</v>
      </c>
      <c r="AO704" s="8">
        <f t="shared" si="351"/>
        <v>-0.91855795004252672</v>
      </c>
      <c r="AP704" s="8">
        <f t="shared" si="351"/>
        <v>2.9531117036293399</v>
      </c>
      <c r="AQ704" s="8">
        <f t="shared" si="351"/>
        <v>-0.93493719139071418</v>
      </c>
      <c r="AR704" s="8">
        <f t="shared" si="351"/>
        <v>-0.81780753386828986</v>
      </c>
      <c r="AS704" s="8">
        <f t="shared" si="351"/>
        <v>-0.94969081224826346</v>
      </c>
      <c r="AT704" s="8">
        <f t="shared" si="351"/>
        <v>1.2265359810936893</v>
      </c>
      <c r="AU704" s="8">
        <f t="shared" si="351"/>
        <v>-0.84527607716737541</v>
      </c>
      <c r="AW704">
        <f t="shared" si="178"/>
        <v>0</v>
      </c>
      <c r="AX704" t="str">
        <f t="shared" si="187"/>
        <v/>
      </c>
      <c r="AY704">
        <f t="shared" si="188"/>
        <v>0</v>
      </c>
      <c r="AZ704" t="str">
        <f t="shared" si="189"/>
        <v/>
      </c>
    </row>
    <row r="705" spans="1:52" s="17" customFormat="1" x14ac:dyDescent="0.3">
      <c r="A705">
        <v>3</v>
      </c>
      <c r="B705" t="s">
        <v>131</v>
      </c>
      <c r="C705" t="s">
        <v>132</v>
      </c>
      <c r="D705" t="s">
        <v>15</v>
      </c>
      <c r="E705"/>
      <c r="F705" s="2">
        <v>0</v>
      </c>
      <c r="G705" s="2">
        <f t="shared" si="179"/>
        <v>0</v>
      </c>
      <c r="H705" s="4">
        <f t="shared" si="180"/>
        <v>0</v>
      </c>
      <c r="I705">
        <f t="shared" si="181"/>
        <v>1</v>
      </c>
      <c r="J705">
        <f t="shared" si="174"/>
        <v>0</v>
      </c>
      <c r="K705">
        <f t="shared" si="182"/>
        <v>3</v>
      </c>
      <c r="L705">
        <f t="shared" si="183"/>
        <v>0</v>
      </c>
      <c r="M705" s="8">
        <f t="shared" ref="M705:W705" si="352">(M59-$M59)/$M59</f>
        <v>0</v>
      </c>
      <c r="N705" s="8">
        <f t="shared" si="352"/>
        <v>-0.82597247540870855</v>
      </c>
      <c r="O705" s="8">
        <f t="shared" si="352"/>
        <v>-0.82599466615544859</v>
      </c>
      <c r="P705" s="8">
        <f t="shared" si="352"/>
        <v>3.0055919573909295</v>
      </c>
      <c r="Q705" s="8">
        <f t="shared" si="352"/>
        <v>-0.91193200551349762</v>
      </c>
      <c r="R705" s="8">
        <f t="shared" si="352"/>
        <v>3.6241881045011999</v>
      </c>
      <c r="S705" s="8">
        <f t="shared" si="352"/>
        <v>-0.89775109910114959</v>
      </c>
      <c r="T705" s="8">
        <f t="shared" si="352"/>
        <v>-0.61084025401015485</v>
      </c>
      <c r="U705" s="8">
        <f t="shared" si="352"/>
        <v>-0.71657085315987368</v>
      </c>
      <c r="V705" s="8">
        <f t="shared" si="352"/>
        <v>2.8349617995656415</v>
      </c>
      <c r="W705" s="8">
        <f t="shared" si="352"/>
        <v>-0.92186932767731855</v>
      </c>
      <c r="X705"/>
      <c r="Y705" s="8">
        <f t="shared" ref="Y705:AI705" si="353">(Y59-$Y59)/$Y59</f>
        <v>0</v>
      </c>
      <c r="Z705" s="8">
        <f t="shared" si="353"/>
        <v>-0.79832062288308425</v>
      </c>
      <c r="AA705" s="8">
        <f t="shared" si="353"/>
        <v>-0.80012559994279164</v>
      </c>
      <c r="AB705" s="8">
        <f t="shared" si="353"/>
        <v>2.9568331104495682</v>
      </c>
      <c r="AC705" s="8">
        <f t="shared" si="353"/>
        <v>-0.85657949500284325</v>
      </c>
      <c r="AD705" s="8">
        <f t="shared" si="353"/>
        <v>2.7429673252580202</v>
      </c>
      <c r="AE705" s="8">
        <f t="shared" si="353"/>
        <v>-0.85117355107493819</v>
      </c>
      <c r="AF705" s="8">
        <f t="shared" si="353"/>
        <v>-0.66789146972376812</v>
      </c>
      <c r="AG705" s="8">
        <f t="shared" si="353"/>
        <v>-0.72770917698818738</v>
      </c>
      <c r="AH705" s="8">
        <f t="shared" si="353"/>
        <v>1.0419587280181006</v>
      </c>
      <c r="AI705" s="8">
        <f t="shared" si="353"/>
        <v>-0.74024585550213062</v>
      </c>
      <c r="AK705" s="8">
        <f t="shared" ref="AK705:AU705" si="354">(AK59-$AK59)/$AK59</f>
        <v>0</v>
      </c>
      <c r="AL705" s="8">
        <f t="shared" si="354"/>
        <v>-0.92344602157962641</v>
      </c>
      <c r="AM705" s="8">
        <f t="shared" si="354"/>
        <v>-0.92405296766044043</v>
      </c>
      <c r="AN705" s="8">
        <f t="shared" si="354"/>
        <v>2.9568331104495682</v>
      </c>
      <c r="AO705" s="8">
        <f t="shared" si="354"/>
        <v>-0.93119386912524049</v>
      </c>
      <c r="AP705" s="8">
        <f t="shared" si="354"/>
        <v>2.7429673252580202</v>
      </c>
      <c r="AQ705" s="8">
        <f t="shared" si="354"/>
        <v>-0.9379711059361685</v>
      </c>
      <c r="AR705" s="8">
        <f t="shared" si="354"/>
        <v>-0.83286215110023787</v>
      </c>
      <c r="AS705" s="8">
        <f t="shared" si="354"/>
        <v>-0.95391003063196911</v>
      </c>
      <c r="AT705" s="8">
        <f t="shared" si="354"/>
        <v>1.0419587280181006</v>
      </c>
      <c r="AU705" s="8">
        <f t="shared" si="354"/>
        <v>-0.85400290257343847</v>
      </c>
      <c r="AW705">
        <f t="shared" si="178"/>
        <v>0</v>
      </c>
      <c r="AX705" t="str">
        <f t="shared" si="187"/>
        <v/>
      </c>
      <c r="AY705">
        <f t="shared" si="188"/>
        <v>0</v>
      </c>
      <c r="AZ705" t="str">
        <f t="shared" si="189"/>
        <v/>
      </c>
    </row>
    <row r="706" spans="1:52" s="17" customFormat="1" x14ac:dyDescent="0.3">
      <c r="A706">
        <v>3</v>
      </c>
      <c r="B706" t="s">
        <v>133</v>
      </c>
      <c r="C706" t="s">
        <v>132</v>
      </c>
      <c r="D706" t="s">
        <v>15</v>
      </c>
      <c r="E706"/>
      <c r="F706" s="2">
        <v>0</v>
      </c>
      <c r="G706" s="2">
        <f t="shared" si="179"/>
        <v>1</v>
      </c>
      <c r="H706" s="4">
        <f t="shared" si="180"/>
        <v>0</v>
      </c>
      <c r="I706">
        <f t="shared" si="181"/>
        <v>1</v>
      </c>
      <c r="J706">
        <f t="shared" si="174"/>
        <v>0</v>
      </c>
      <c r="K706">
        <f t="shared" si="182"/>
        <v>3</v>
      </c>
      <c r="L706">
        <f t="shared" si="183"/>
        <v>0</v>
      </c>
      <c r="M706" s="8">
        <f t="shared" ref="M706:W706" si="355">(M60-$M60)/$M60</f>
        <v>0</v>
      </c>
      <c r="N706" s="8">
        <f t="shared" si="355"/>
        <v>-0.834867428726766</v>
      </c>
      <c r="O706" s="8">
        <f t="shared" si="355"/>
        <v>-0.8352145196840266</v>
      </c>
      <c r="P706" s="8">
        <f t="shared" si="355"/>
        <v>3.0200088572256005</v>
      </c>
      <c r="Q706" s="8">
        <f t="shared" si="355"/>
        <v>-0.90399810901714572</v>
      </c>
      <c r="R706" s="8">
        <f t="shared" si="355"/>
        <v>3.6142255620322712</v>
      </c>
      <c r="S706" s="8">
        <f t="shared" si="355"/>
        <v>-0.89639486183042805</v>
      </c>
      <c r="T706" s="8">
        <f t="shared" si="355"/>
        <v>-0.60921810098916584</v>
      </c>
      <c r="U706" s="8">
        <f t="shared" si="355"/>
        <v>-0.71443753241952213</v>
      </c>
      <c r="V706" s="8">
        <f t="shared" si="355"/>
        <v>2.8371421601836562</v>
      </c>
      <c r="W706" s="8">
        <f t="shared" si="355"/>
        <v>-0.91613574899949701</v>
      </c>
      <c r="X706"/>
      <c r="Y706" s="8">
        <f t="shared" ref="Y706:AI706" si="356">(Y60-$Y60)/$Y60</f>
        <v>0</v>
      </c>
      <c r="Z706" s="8">
        <f t="shared" si="356"/>
        <v>-0.8029656323328308</v>
      </c>
      <c r="AA706" s="8">
        <f t="shared" si="356"/>
        <v>-0.80396683836246641</v>
      </c>
      <c r="AB706" s="8">
        <f t="shared" si="356"/>
        <v>1.0445726426829776</v>
      </c>
      <c r="AC706" s="8">
        <f t="shared" si="356"/>
        <v>-0.87195225769202533</v>
      </c>
      <c r="AD706" s="8">
        <f t="shared" si="356"/>
        <v>2.5509395312592162</v>
      </c>
      <c r="AE706" s="8">
        <f t="shared" si="356"/>
        <v>-0.84279810837766422</v>
      </c>
      <c r="AF706" s="8">
        <f t="shared" si="356"/>
        <v>-0.66260090695346052</v>
      </c>
      <c r="AG706" s="8">
        <f t="shared" si="356"/>
        <v>-0.7226480215700074</v>
      </c>
      <c r="AH706" s="8">
        <f t="shared" si="356"/>
        <v>0.613634616936653</v>
      </c>
      <c r="AI706" s="8">
        <f t="shared" si="356"/>
        <v>-0.73846126928357936</v>
      </c>
      <c r="AK706" s="8">
        <f t="shared" ref="AK706:AU706" si="357">(AK60-$AK60)/$AK60</f>
        <v>0</v>
      </c>
      <c r="AL706" s="8">
        <f t="shared" si="357"/>
        <v>-0.92450569744932476</v>
      </c>
      <c r="AM706" s="8">
        <f t="shared" si="357"/>
        <v>-0.9254530170641263</v>
      </c>
      <c r="AN706" s="8">
        <f t="shared" si="357"/>
        <v>1.0445726426829776</v>
      </c>
      <c r="AO706" s="8">
        <f t="shared" si="357"/>
        <v>-0.94173543214107169</v>
      </c>
      <c r="AP706" s="8">
        <f t="shared" si="357"/>
        <v>2.5509395312592162</v>
      </c>
      <c r="AQ706" s="8">
        <f t="shared" si="357"/>
        <v>-0.93195406376596046</v>
      </c>
      <c r="AR706" s="8">
        <f t="shared" si="357"/>
        <v>-0.83037436816148558</v>
      </c>
      <c r="AS706" s="8">
        <f t="shared" si="357"/>
        <v>-0.95319922718295369</v>
      </c>
      <c r="AT706" s="8">
        <f t="shared" si="357"/>
        <v>0.613634616936653</v>
      </c>
      <c r="AU706" s="8">
        <f t="shared" si="357"/>
        <v>-0.85315106156967035</v>
      </c>
      <c r="AW706">
        <f t="shared" si="178"/>
        <v>0</v>
      </c>
      <c r="AX706" t="str">
        <f t="shared" si="187"/>
        <v/>
      </c>
      <c r="AY706">
        <f t="shared" si="188"/>
        <v>0</v>
      </c>
      <c r="AZ706" t="str">
        <f t="shared" si="189"/>
        <v/>
      </c>
    </row>
    <row r="707" spans="1:52" s="17" customFormat="1" x14ac:dyDescent="0.3">
      <c r="A707">
        <v>3</v>
      </c>
      <c r="B707" t="s">
        <v>134</v>
      </c>
      <c r="C707" t="s">
        <v>132</v>
      </c>
      <c r="D707" t="s">
        <v>15</v>
      </c>
      <c r="E707"/>
      <c r="F707" s="2">
        <v>0</v>
      </c>
      <c r="G707" s="2">
        <f t="shared" si="179"/>
        <v>1</v>
      </c>
      <c r="H707" s="4">
        <f t="shared" si="180"/>
        <v>0</v>
      </c>
      <c r="I707">
        <f t="shared" si="181"/>
        <v>1</v>
      </c>
      <c r="J707">
        <f t="shared" si="174"/>
        <v>0</v>
      </c>
      <c r="K707">
        <f t="shared" si="182"/>
        <v>3</v>
      </c>
      <c r="L707">
        <f t="shared" si="183"/>
        <v>0</v>
      </c>
      <c r="M707" s="8">
        <f t="shared" ref="M707:W707" si="358">(M61-$M61)/$M61</f>
        <v>0</v>
      </c>
      <c r="N707" s="8">
        <f t="shared" si="358"/>
        <v>41.682205973795909</v>
      </c>
      <c r="O707" s="8">
        <f t="shared" si="358"/>
        <v>41.691027309752457</v>
      </c>
      <c r="P707" s="8">
        <f t="shared" si="358"/>
        <v>-3.0090912544402862E-4</v>
      </c>
      <c r="Q707" s="8">
        <f t="shared" si="358"/>
        <v>76.849561432447402</v>
      </c>
      <c r="R707" s="8">
        <f t="shared" si="358"/>
        <v>-0.99998300513244998</v>
      </c>
      <c r="S707" s="8">
        <f t="shared" si="358"/>
        <v>44.653909519325168</v>
      </c>
      <c r="T707" s="8">
        <f t="shared" si="358"/>
        <v>15.841914741747994</v>
      </c>
      <c r="U707" s="8">
        <f t="shared" si="358"/>
        <v>17.615592091188461</v>
      </c>
      <c r="V707" s="8">
        <f t="shared" si="358"/>
        <v>-0.9985654332391618</v>
      </c>
      <c r="W707" s="8">
        <f t="shared" si="358"/>
        <v>111.47493257036376</v>
      </c>
      <c r="X707"/>
      <c r="Y707" s="8">
        <f t="shared" ref="Y707:AI707" si="359">(Y61-$Y61)/$Y61</f>
        <v>0</v>
      </c>
      <c r="Z707" s="8">
        <f t="shared" si="359"/>
        <v>18.682435016658985</v>
      </c>
      <c r="AA707" s="8">
        <f t="shared" si="359"/>
        <v>18.662369434496902</v>
      </c>
      <c r="AB707" s="8">
        <f t="shared" si="359"/>
        <v>8.1068630946740106E-2</v>
      </c>
      <c r="AC707" s="8">
        <f t="shared" si="359"/>
        <v>45.633831669926195</v>
      </c>
      <c r="AD707" s="8">
        <f t="shared" si="359"/>
        <v>-0.75757483561630012</v>
      </c>
      <c r="AE707" s="8">
        <f t="shared" si="359"/>
        <v>18.914574701432027</v>
      </c>
      <c r="AF707" s="8">
        <f t="shared" si="359"/>
        <v>2.5373034504642229</v>
      </c>
      <c r="AG707" s="8">
        <f t="shared" si="359"/>
        <v>5.4876840983783453</v>
      </c>
      <c r="AH707" s="8">
        <f t="shared" si="359"/>
        <v>-0.98127867457794893</v>
      </c>
      <c r="AI707" s="8">
        <f t="shared" si="359"/>
        <v>72.455864349338313</v>
      </c>
      <c r="AK707" s="8">
        <f t="shared" ref="AK707:AU707" si="360">(AK61-$AK61)/$AK61</f>
        <v>0</v>
      </c>
      <c r="AL707" s="8">
        <f t="shared" si="360"/>
        <v>3.6830062962807939</v>
      </c>
      <c r="AM707" s="8">
        <f t="shared" si="360"/>
        <v>3.6940610323787912</v>
      </c>
      <c r="AN707" s="8">
        <f t="shared" si="360"/>
        <v>8.1068630946740106E-2</v>
      </c>
      <c r="AO707" s="8">
        <f t="shared" si="360"/>
        <v>10.232082342295502</v>
      </c>
      <c r="AP707" s="8">
        <f t="shared" si="360"/>
        <v>-0.75757483561630012</v>
      </c>
      <c r="AQ707" s="8">
        <f t="shared" si="360"/>
        <v>3.8905859904724092</v>
      </c>
      <c r="AR707" s="8">
        <f t="shared" si="360"/>
        <v>0.78665601613547875</v>
      </c>
      <c r="AS707" s="8">
        <f t="shared" si="360"/>
        <v>0.62810030003843687</v>
      </c>
      <c r="AT707" s="8">
        <f t="shared" si="360"/>
        <v>-0.98127867457794893</v>
      </c>
      <c r="AU707" s="8">
        <f t="shared" si="360"/>
        <v>51.713877695602434</v>
      </c>
      <c r="AW707">
        <f t="shared" si="178"/>
        <v>-1</v>
      </c>
      <c r="AX707" t="str">
        <f t="shared" si="187"/>
        <v/>
      </c>
      <c r="AY707">
        <f t="shared" si="188"/>
        <v>-1</v>
      </c>
      <c r="AZ707" t="str">
        <f t="shared" si="189"/>
        <v/>
      </c>
    </row>
    <row r="708" spans="1:52" s="17" customFormat="1" x14ac:dyDescent="0.3">
      <c r="A708">
        <v>3</v>
      </c>
      <c r="B708" t="s">
        <v>135</v>
      </c>
      <c r="C708" t="s">
        <v>132</v>
      </c>
      <c r="D708" t="s">
        <v>15</v>
      </c>
      <c r="E708" t="s">
        <v>43</v>
      </c>
      <c r="F708" s="2">
        <v>0</v>
      </c>
      <c r="G708" s="2">
        <f t="shared" si="179"/>
        <v>0</v>
      </c>
      <c r="H708" s="4">
        <f t="shared" si="180"/>
        <v>1</v>
      </c>
      <c r="I708">
        <f t="shared" si="181"/>
        <v>0</v>
      </c>
      <c r="J708">
        <f t="shared" si="174"/>
        <v>1</v>
      </c>
      <c r="K708">
        <f t="shared" si="182"/>
        <v>3</v>
      </c>
      <c r="L708">
        <f t="shared" si="183"/>
        <v>3</v>
      </c>
      <c r="M708" s="8">
        <f t="shared" ref="M708:W708" si="361">(M62-$M62)/$M62</f>
        <v>0</v>
      </c>
      <c r="N708" s="8">
        <f t="shared" si="361"/>
        <v>-0.86600611490307</v>
      </c>
      <c r="O708" s="8">
        <f t="shared" si="361"/>
        <v>-0.86646858385561165</v>
      </c>
      <c r="P708" s="8">
        <f t="shared" si="361"/>
        <v>3.3549806617076676</v>
      </c>
      <c r="Q708" s="8">
        <f t="shared" si="361"/>
        <v>-0.91020725376912204</v>
      </c>
      <c r="R708" s="8">
        <f t="shared" si="361"/>
        <v>3.4065744715204529</v>
      </c>
      <c r="S708" s="8">
        <f t="shared" si="361"/>
        <v>-0.95705925822558247</v>
      </c>
      <c r="T708" s="8">
        <f t="shared" si="361"/>
        <v>-0.45391469494291004</v>
      </c>
      <c r="U708" s="8">
        <f t="shared" si="361"/>
        <v>-0.47022441185067826</v>
      </c>
      <c r="V708" s="8">
        <f t="shared" si="361"/>
        <v>3.5373001030322819</v>
      </c>
      <c r="W708" s="8">
        <f t="shared" si="361"/>
        <v>-0.90344863259049335</v>
      </c>
      <c r="X708"/>
      <c r="Y708" s="8">
        <f t="shared" ref="Y708:AI708" si="362">(Y62-$Y62)/$Y62</f>
        <v>0</v>
      </c>
      <c r="Z708" s="8">
        <f t="shared" si="362"/>
        <v>-0.79268285565647312</v>
      </c>
      <c r="AA708" s="8">
        <f t="shared" si="362"/>
        <v>-0.79444864000243187</v>
      </c>
      <c r="AB708" s="8">
        <f t="shared" si="362"/>
        <v>3.9357211438557829</v>
      </c>
      <c r="AC708" s="8">
        <f t="shared" si="362"/>
        <v>-0.79737422874058617</v>
      </c>
      <c r="AD708" s="8">
        <f t="shared" si="362"/>
        <v>2.6520448323227614</v>
      </c>
      <c r="AE708" s="8">
        <f t="shared" si="362"/>
        <v>-0.87068483844806399</v>
      </c>
      <c r="AF708" s="8">
        <f t="shared" si="362"/>
        <v>-0.75776772782265767</v>
      </c>
      <c r="AG708" s="8">
        <f t="shared" si="362"/>
        <v>-0.61924286616675084</v>
      </c>
      <c r="AH708" s="8">
        <f t="shared" si="362"/>
        <v>1.3056335147689597</v>
      </c>
      <c r="AI708" s="8">
        <f t="shared" si="362"/>
        <v>-0.66930713855690904</v>
      </c>
      <c r="AK708" s="8">
        <f t="shared" ref="AK708:AU708" si="363">(AK62-$AK62)/$AK62</f>
        <v>0</v>
      </c>
      <c r="AL708" s="8">
        <f t="shared" si="363"/>
        <v>-0.9094822938687066</v>
      </c>
      <c r="AM708" s="8">
        <f t="shared" si="363"/>
        <v>-0.90965136065188046</v>
      </c>
      <c r="AN708" s="8">
        <f t="shared" si="363"/>
        <v>3.9357211438557829</v>
      </c>
      <c r="AO708" s="8">
        <f t="shared" si="363"/>
        <v>-0.89652347922815068</v>
      </c>
      <c r="AP708" s="8">
        <f t="shared" si="363"/>
        <v>2.6520448323227614</v>
      </c>
      <c r="AQ708" s="8">
        <f t="shared" si="363"/>
        <v>-0.91624875472869849</v>
      </c>
      <c r="AR708" s="8">
        <f t="shared" si="363"/>
        <v>-0.87782551595690606</v>
      </c>
      <c r="AS708" s="8">
        <f t="shared" si="363"/>
        <v>-0.91096485562409113</v>
      </c>
      <c r="AT708" s="8">
        <f t="shared" si="363"/>
        <v>1.3056335147689597</v>
      </c>
      <c r="AU708" s="8">
        <f t="shared" si="363"/>
        <v>-0.85230471718773282</v>
      </c>
      <c r="AW708">
        <f t="shared" si="178"/>
        <v>1</v>
      </c>
      <c r="AX708">
        <f t="shared" si="187"/>
        <v>1</v>
      </c>
      <c r="AY708" t="str">
        <f t="shared" si="188"/>
        <v/>
      </c>
      <c r="AZ708">
        <f t="shared" si="189"/>
        <v>1</v>
      </c>
    </row>
    <row r="709" spans="1:52" s="17" customFormat="1" x14ac:dyDescent="0.3">
      <c r="A709">
        <v>3</v>
      </c>
      <c r="B709" t="s">
        <v>136</v>
      </c>
      <c r="C709" t="s">
        <v>132</v>
      </c>
      <c r="D709" t="s">
        <v>15</v>
      </c>
      <c r="E709" t="s">
        <v>43</v>
      </c>
      <c r="F709" s="2">
        <v>0</v>
      </c>
      <c r="G709" s="2">
        <f t="shared" si="179"/>
        <v>1</v>
      </c>
      <c r="H709" s="4">
        <f t="shared" si="180"/>
        <v>1</v>
      </c>
      <c r="I709">
        <f t="shared" si="181"/>
        <v>0</v>
      </c>
      <c r="J709">
        <f t="shared" si="174"/>
        <v>1</v>
      </c>
      <c r="K709">
        <f t="shared" si="182"/>
        <v>3</v>
      </c>
      <c r="L709">
        <f t="shared" si="183"/>
        <v>3</v>
      </c>
      <c r="M709" s="8">
        <f t="shared" ref="M709:W709" si="364">(M63-$M63)/$M63</f>
        <v>0</v>
      </c>
      <c r="N709" s="8">
        <f t="shared" si="364"/>
        <v>-0.84414847934786652</v>
      </c>
      <c r="O709" s="8">
        <f t="shared" si="364"/>
        <v>-0.84404032543358209</v>
      </c>
      <c r="P709" s="8">
        <f t="shared" si="364"/>
        <v>4.3372252299743161</v>
      </c>
      <c r="Q709" s="8">
        <f t="shared" si="364"/>
        <v>-0.88666842873860796</v>
      </c>
      <c r="R709" s="8">
        <f t="shared" si="364"/>
        <v>4.0902028677352726</v>
      </c>
      <c r="S709" s="8">
        <f t="shared" si="364"/>
        <v>-0.94903800811264782</v>
      </c>
      <c r="T709" s="8">
        <f t="shared" si="364"/>
        <v>-0.37692154497387997</v>
      </c>
      <c r="U709" s="8">
        <f t="shared" si="364"/>
        <v>-0.39480242768357354</v>
      </c>
      <c r="V709" s="8">
        <f t="shared" si="364"/>
        <v>4.5476943669038716</v>
      </c>
      <c r="W709" s="8">
        <f t="shared" si="364"/>
        <v>-0.87521040869148126</v>
      </c>
      <c r="X709"/>
      <c r="Y709" s="8">
        <f t="shared" ref="Y709:AI709" si="365">(Y63-$Y63)/$Y63</f>
        <v>0</v>
      </c>
      <c r="Z709" s="8">
        <f t="shared" si="365"/>
        <v>-0.77033682684046212</v>
      </c>
      <c r="AA709" s="8">
        <f t="shared" si="365"/>
        <v>-0.77241737788005649</v>
      </c>
      <c r="AB709" s="8">
        <f t="shared" si="365"/>
        <v>4.8145308628599546</v>
      </c>
      <c r="AC709" s="8">
        <f t="shared" si="365"/>
        <v>-0.76440649208016964</v>
      </c>
      <c r="AD709" s="8">
        <f t="shared" si="365"/>
        <v>3.0517715072298772</v>
      </c>
      <c r="AE709" s="8">
        <f t="shared" si="365"/>
        <v>-0.85699854236569106</v>
      </c>
      <c r="AF709" s="8">
        <f t="shared" si="365"/>
        <v>-0.73479923565391891</v>
      </c>
      <c r="AG709" s="8">
        <f t="shared" si="365"/>
        <v>-0.57767010215123693</v>
      </c>
      <c r="AH709" s="8">
        <f t="shared" si="365"/>
        <v>1.6557947768246657</v>
      </c>
      <c r="AI709" s="8">
        <f t="shared" si="365"/>
        <v>-0.62036585882975803</v>
      </c>
      <c r="AK709" s="8">
        <f t="shared" ref="AK709:AU709" si="366">(AK63-$AK63)/$AK63</f>
        <v>0</v>
      </c>
      <c r="AL709" s="8">
        <f t="shared" si="366"/>
        <v>-0.8978979240657281</v>
      </c>
      <c r="AM709" s="8">
        <f t="shared" si="366"/>
        <v>-0.89784970501953976</v>
      </c>
      <c r="AN709" s="8">
        <f t="shared" si="366"/>
        <v>4.8145308628599546</v>
      </c>
      <c r="AO709" s="8">
        <f t="shared" si="366"/>
        <v>-0.87248008375474662</v>
      </c>
      <c r="AP709" s="8">
        <f t="shared" si="366"/>
        <v>3.0517715072298772</v>
      </c>
      <c r="AQ709" s="8">
        <f t="shared" si="366"/>
        <v>-0.90765002633809222</v>
      </c>
      <c r="AR709" s="8">
        <f t="shared" si="366"/>
        <v>-0.8658974908579572</v>
      </c>
      <c r="AS709" s="8">
        <f t="shared" si="366"/>
        <v>-0.90262553200329365</v>
      </c>
      <c r="AT709" s="8">
        <f t="shared" si="366"/>
        <v>1.6557947768246657</v>
      </c>
      <c r="AU709" s="8">
        <f t="shared" si="366"/>
        <v>-0.83119595571355109</v>
      </c>
      <c r="AW709">
        <f t="shared" si="178"/>
        <v>1</v>
      </c>
      <c r="AX709">
        <f t="shared" si="187"/>
        <v>1</v>
      </c>
      <c r="AY709" t="str">
        <f t="shared" si="188"/>
        <v/>
      </c>
      <c r="AZ709">
        <f t="shared" si="189"/>
        <v>1</v>
      </c>
    </row>
    <row r="710" spans="1:52" s="17" customFormat="1" x14ac:dyDescent="0.3">
      <c r="A710">
        <v>3</v>
      </c>
      <c r="B710" t="s">
        <v>137</v>
      </c>
      <c r="C710" t="s">
        <v>132</v>
      </c>
      <c r="D710" t="s">
        <v>15</v>
      </c>
      <c r="E710"/>
      <c r="F710" s="2">
        <v>0</v>
      </c>
      <c r="G710" s="2">
        <f t="shared" si="179"/>
        <v>0</v>
      </c>
      <c r="H710" s="4">
        <f t="shared" si="180"/>
        <v>0</v>
      </c>
      <c r="I710">
        <f t="shared" si="181"/>
        <v>1</v>
      </c>
      <c r="J710">
        <f t="shared" si="174"/>
        <v>0</v>
      </c>
      <c r="K710">
        <f t="shared" si="182"/>
        <v>3</v>
      </c>
      <c r="L710">
        <f t="shared" si="183"/>
        <v>0</v>
      </c>
      <c r="M710" s="8">
        <f t="shared" ref="M710:W710" si="367">(M64-$M64)/$M64</f>
        <v>0</v>
      </c>
      <c r="N710" s="8">
        <f t="shared" si="367"/>
        <v>42.516756590319041</v>
      </c>
      <c r="O710" s="8">
        <f t="shared" si="367"/>
        <v>42.527979302064495</v>
      </c>
      <c r="P710" s="8">
        <f t="shared" si="367"/>
        <v>-2.9791271157553748E-4</v>
      </c>
      <c r="Q710" s="8">
        <f t="shared" si="367"/>
        <v>78.210005468397767</v>
      </c>
      <c r="R710" s="8">
        <f t="shared" si="367"/>
        <v>-0.99999100263622764</v>
      </c>
      <c r="S710" s="8">
        <f t="shared" si="367"/>
        <v>45.420940664385334</v>
      </c>
      <c r="T710" s="8">
        <f t="shared" si="367"/>
        <v>15.83868526521729</v>
      </c>
      <c r="U710" s="8">
        <f t="shared" si="367"/>
        <v>17.680031750697044</v>
      </c>
      <c r="V710" s="8">
        <f t="shared" si="367"/>
        <v>-0.99872337405140299</v>
      </c>
      <c r="W710" s="8">
        <f t="shared" si="367"/>
        <v>112.55990194872901</v>
      </c>
      <c r="X710"/>
      <c r="Y710" s="8">
        <f t="shared" ref="Y710:AI710" si="368">(Y64-$Y64)/$Y64</f>
        <v>0</v>
      </c>
      <c r="Z710" s="8">
        <f t="shared" si="368"/>
        <v>16.681094636200022</v>
      </c>
      <c r="AA710" s="8">
        <f t="shared" si="368"/>
        <v>16.574373901151631</v>
      </c>
      <c r="AB710" s="8">
        <f t="shared" si="368"/>
        <v>0.17263348922455393</v>
      </c>
      <c r="AC710" s="8">
        <f t="shared" si="368"/>
        <v>42.488409999290646</v>
      </c>
      <c r="AD710" s="8">
        <f t="shared" si="368"/>
        <v>-0.77948692315102364</v>
      </c>
      <c r="AE710" s="8">
        <f t="shared" si="368"/>
        <v>16.862823493571781</v>
      </c>
      <c r="AF710" s="8">
        <f t="shared" si="368"/>
        <v>2.1564696457619843</v>
      </c>
      <c r="AG710" s="8">
        <f t="shared" si="368"/>
        <v>4.8605427687819249</v>
      </c>
      <c r="AH710" s="8">
        <f t="shared" si="368"/>
        <v>-0.98319753539080368</v>
      </c>
      <c r="AI710" s="8">
        <f t="shared" si="368"/>
        <v>63.325387850896639</v>
      </c>
      <c r="AK710" s="8">
        <f t="shared" ref="AK710:AU710" si="369">(AK64-$AK64)/$AK64</f>
        <v>0</v>
      </c>
      <c r="AL710" s="8">
        <f t="shared" si="369"/>
        <v>3.1964313396924506</v>
      </c>
      <c r="AM710" s="8">
        <f t="shared" si="369"/>
        <v>3.1541697886337858</v>
      </c>
      <c r="AN710" s="8">
        <f t="shared" si="369"/>
        <v>0.17263348922455393</v>
      </c>
      <c r="AO710" s="8">
        <f t="shared" si="369"/>
        <v>10.005609193776724</v>
      </c>
      <c r="AP710" s="8">
        <f t="shared" si="369"/>
        <v>-0.77948692315102364</v>
      </c>
      <c r="AQ710" s="8">
        <f t="shared" si="369"/>
        <v>3.4656715519205568</v>
      </c>
      <c r="AR710" s="8">
        <f t="shared" si="369"/>
        <v>0.59219193692675043</v>
      </c>
      <c r="AS710" s="8">
        <f t="shared" si="369"/>
        <v>0.46703427733126601</v>
      </c>
      <c r="AT710" s="8">
        <f t="shared" si="369"/>
        <v>-0.98319753539080368</v>
      </c>
      <c r="AU710" s="8">
        <f t="shared" si="369"/>
        <v>44.609420723797605</v>
      </c>
      <c r="AW710">
        <f t="shared" si="178"/>
        <v>-1</v>
      </c>
      <c r="AX710" t="str">
        <f t="shared" si="187"/>
        <v/>
      </c>
      <c r="AY710">
        <f t="shared" si="188"/>
        <v>-1</v>
      </c>
      <c r="AZ710" t="str">
        <f t="shared" si="189"/>
        <v/>
      </c>
    </row>
    <row r="711" spans="1:52" s="17" customFormat="1" x14ac:dyDescent="0.3">
      <c r="A711">
        <v>3</v>
      </c>
      <c r="B711" t="s">
        <v>138</v>
      </c>
      <c r="C711" t="s">
        <v>132</v>
      </c>
      <c r="D711" t="s">
        <v>15</v>
      </c>
      <c r="E711"/>
      <c r="F711" s="2">
        <v>0</v>
      </c>
      <c r="G711" s="2">
        <f t="shared" si="179"/>
        <v>0</v>
      </c>
      <c r="H711" s="4">
        <f t="shared" si="180"/>
        <v>0</v>
      </c>
      <c r="I711">
        <f t="shared" si="181"/>
        <v>1</v>
      </c>
      <c r="J711">
        <f t="shared" si="174"/>
        <v>0</v>
      </c>
      <c r="K711">
        <f t="shared" si="182"/>
        <v>3</v>
      </c>
      <c r="L711">
        <f t="shared" si="183"/>
        <v>0</v>
      </c>
      <c r="M711" s="8">
        <f t="shared" ref="M711:W711" si="370">(M65-$M65)/$M65</f>
        <v>0</v>
      </c>
      <c r="N711" s="8">
        <f t="shared" si="370"/>
        <v>-0.81507348176148287</v>
      </c>
      <c r="O711" s="8">
        <f t="shared" si="370"/>
        <v>-0.81573926541332076</v>
      </c>
      <c r="P711" s="8">
        <f t="shared" si="370"/>
        <v>3.3678652612084621</v>
      </c>
      <c r="Q711" s="8">
        <f t="shared" si="370"/>
        <v>-0.904691165911226</v>
      </c>
      <c r="R711" s="8">
        <f t="shared" si="370"/>
        <v>3.9156674083394396</v>
      </c>
      <c r="S711" s="8">
        <f t="shared" si="370"/>
        <v>-0.88360536338167783</v>
      </c>
      <c r="T711" s="8">
        <f t="shared" si="370"/>
        <v>-0.55350949816584261</v>
      </c>
      <c r="U711" s="8">
        <f t="shared" si="370"/>
        <v>-0.67431711490885371</v>
      </c>
      <c r="V711" s="8">
        <f t="shared" si="370"/>
        <v>3.1566963630803428</v>
      </c>
      <c r="W711" s="8">
        <f t="shared" si="370"/>
        <v>-0.91937791708742045</v>
      </c>
      <c r="X711"/>
      <c r="Y711" s="8">
        <f t="shared" ref="Y711:AI711" si="371">(Y65-$Y65)/$Y65</f>
        <v>0</v>
      </c>
      <c r="Z711" s="8">
        <f t="shared" si="371"/>
        <v>-0.78495900367390548</v>
      </c>
      <c r="AA711" s="8">
        <f t="shared" si="371"/>
        <v>-0.78475890868433962</v>
      </c>
      <c r="AB711" s="8">
        <f t="shared" si="371"/>
        <v>1.2107364048776812</v>
      </c>
      <c r="AC711" s="8">
        <f t="shared" si="371"/>
        <v>-0.86136739854659461</v>
      </c>
      <c r="AD711" s="8">
        <f t="shared" si="371"/>
        <v>2.6245268569201712</v>
      </c>
      <c r="AE711" s="8">
        <f t="shared" si="371"/>
        <v>-0.82677660690287191</v>
      </c>
      <c r="AF711" s="8">
        <f t="shared" si="371"/>
        <v>-0.6188284501525344</v>
      </c>
      <c r="AG711" s="8">
        <f t="shared" si="371"/>
        <v>-0.69004282783803894</v>
      </c>
      <c r="AH711" s="8">
        <f t="shared" si="371"/>
        <v>0.74331551351101488</v>
      </c>
      <c r="AI711" s="8">
        <f t="shared" si="371"/>
        <v>-0.72001495866704068</v>
      </c>
      <c r="AK711" s="8">
        <f t="shared" ref="AK711:AU711" si="372">(AK65-$AK65)/$AK65</f>
        <v>0</v>
      </c>
      <c r="AL711" s="8">
        <f t="shared" si="372"/>
        <v>-0.91672739111301049</v>
      </c>
      <c r="AM711" s="8">
        <f t="shared" si="372"/>
        <v>-0.91650598561125063</v>
      </c>
      <c r="AN711" s="8">
        <f t="shared" si="372"/>
        <v>1.2107364048776812</v>
      </c>
      <c r="AO711" s="8">
        <f t="shared" si="372"/>
        <v>-0.9433437549439756</v>
      </c>
      <c r="AP711" s="8">
        <f t="shared" si="372"/>
        <v>2.6245268569201712</v>
      </c>
      <c r="AQ711" s="8">
        <f t="shared" si="372"/>
        <v>-0.93098149661587482</v>
      </c>
      <c r="AR711" s="8">
        <f t="shared" si="372"/>
        <v>-0.80800890882394016</v>
      </c>
      <c r="AS711" s="8">
        <f t="shared" si="372"/>
        <v>-0.94786703778036163</v>
      </c>
      <c r="AT711" s="8">
        <f t="shared" si="372"/>
        <v>0.74331551351101488</v>
      </c>
      <c r="AU711" s="8">
        <f t="shared" si="372"/>
        <v>-0.84344788586545572</v>
      </c>
      <c r="AW711">
        <f t="shared" si="178"/>
        <v>0</v>
      </c>
      <c r="AX711" t="str">
        <f t="shared" si="187"/>
        <v/>
      </c>
      <c r="AY711">
        <f t="shared" si="188"/>
        <v>0</v>
      </c>
      <c r="AZ711" t="str">
        <f t="shared" si="189"/>
        <v/>
      </c>
    </row>
    <row r="712" spans="1:52" s="17" customFormat="1" x14ac:dyDescent="0.3">
      <c r="A712">
        <v>3</v>
      </c>
      <c r="B712" t="s">
        <v>139</v>
      </c>
      <c r="C712" t="s">
        <v>132</v>
      </c>
      <c r="D712" t="s">
        <v>15</v>
      </c>
      <c r="E712"/>
      <c r="F712" s="2">
        <v>0</v>
      </c>
      <c r="G712" s="2">
        <f t="shared" si="179"/>
        <v>1</v>
      </c>
      <c r="H712" s="4">
        <f t="shared" si="180"/>
        <v>0</v>
      </c>
      <c r="I712">
        <f t="shared" si="181"/>
        <v>1</v>
      </c>
      <c r="J712">
        <f t="shared" si="174"/>
        <v>0</v>
      </c>
      <c r="K712">
        <f t="shared" si="182"/>
        <v>3</v>
      </c>
      <c r="L712">
        <f t="shared" si="183"/>
        <v>0</v>
      </c>
      <c r="M712" s="8">
        <f t="shared" ref="M712:W712" si="373">(M66-$M66)/$M66</f>
        <v>0</v>
      </c>
      <c r="N712" s="8">
        <f t="shared" si="373"/>
        <v>-0.81589283887019037</v>
      </c>
      <c r="O712" s="8">
        <f t="shared" si="373"/>
        <v>-0.81625964956532582</v>
      </c>
      <c r="P712" s="8">
        <f t="shared" si="373"/>
        <v>3.3409632036379349</v>
      </c>
      <c r="Q712" s="8">
        <f t="shared" si="373"/>
        <v>-0.89216909952013734</v>
      </c>
      <c r="R712" s="8">
        <f t="shared" si="373"/>
        <v>4.1190069167984289</v>
      </c>
      <c r="S712" s="8">
        <f t="shared" si="373"/>
        <v>-0.88931848220763987</v>
      </c>
      <c r="T712" s="8">
        <f t="shared" si="373"/>
        <v>-0.56572179601670725</v>
      </c>
      <c r="U712" s="8">
        <f t="shared" si="373"/>
        <v>-0.6834016051063948</v>
      </c>
      <c r="V712" s="8">
        <f t="shared" si="373"/>
        <v>3.1759846963148535</v>
      </c>
      <c r="W712" s="8">
        <f t="shared" si="373"/>
        <v>-0.90992860633376127</v>
      </c>
      <c r="X712"/>
      <c r="Y712" s="8">
        <f t="shared" ref="Y712:AI712" si="374">(Y66-$Y66)/$Y66</f>
        <v>0</v>
      </c>
      <c r="Z712" s="8">
        <f t="shared" si="374"/>
        <v>-0.78510987244618335</v>
      </c>
      <c r="AA712" s="8">
        <f t="shared" si="374"/>
        <v>-0.78749841068165038</v>
      </c>
      <c r="AB712" s="8">
        <f t="shared" si="374"/>
        <v>3.170295695817074</v>
      </c>
      <c r="AC712" s="8">
        <f t="shared" si="374"/>
        <v>-0.83730453807184813</v>
      </c>
      <c r="AD712" s="8">
        <f t="shared" si="374"/>
        <v>3.0468179064933008</v>
      </c>
      <c r="AE712" s="8">
        <f t="shared" si="374"/>
        <v>-0.84255343452637654</v>
      </c>
      <c r="AF712" s="8">
        <f t="shared" si="374"/>
        <v>-0.63426920966768763</v>
      </c>
      <c r="AG712" s="8">
        <f t="shared" si="374"/>
        <v>-0.69971733433290662</v>
      </c>
      <c r="AH712" s="8">
        <f t="shared" si="374"/>
        <v>1.2067177520955084</v>
      </c>
      <c r="AI712" s="8">
        <f t="shared" si="374"/>
        <v>-0.71668088645555661</v>
      </c>
      <c r="AK712" s="8">
        <f t="shared" ref="AK712:AU712" si="375">(AK66-$AK66)/$AK66</f>
        <v>0</v>
      </c>
      <c r="AL712" s="8">
        <f t="shared" si="375"/>
        <v>-0.91641515576214938</v>
      </c>
      <c r="AM712" s="8">
        <f t="shared" si="375"/>
        <v>-0.91801830373334881</v>
      </c>
      <c r="AN712" s="8">
        <f t="shared" si="375"/>
        <v>3.170295695817074</v>
      </c>
      <c r="AO712" s="8">
        <f t="shared" si="375"/>
        <v>-0.91788711597506256</v>
      </c>
      <c r="AP712" s="8">
        <f t="shared" si="375"/>
        <v>3.0468179064933008</v>
      </c>
      <c r="AQ712" s="8">
        <f t="shared" si="375"/>
        <v>-0.93375539414238895</v>
      </c>
      <c r="AR712" s="8">
        <f t="shared" si="375"/>
        <v>-0.81623674511626243</v>
      </c>
      <c r="AS712" s="8">
        <f t="shared" si="375"/>
        <v>-0.94921198412673502</v>
      </c>
      <c r="AT712" s="8">
        <f t="shared" si="375"/>
        <v>1.2067177520955084</v>
      </c>
      <c r="AU712" s="8">
        <f t="shared" si="375"/>
        <v>-0.84195062982115554</v>
      </c>
      <c r="AW712">
        <f t="shared" si="178"/>
        <v>0</v>
      </c>
      <c r="AX712" t="str">
        <f t="shared" si="187"/>
        <v/>
      </c>
      <c r="AY712">
        <f t="shared" si="188"/>
        <v>0</v>
      </c>
      <c r="AZ712" t="str">
        <f t="shared" si="189"/>
        <v/>
      </c>
    </row>
    <row r="713" spans="1:52" s="17" customFormat="1" x14ac:dyDescent="0.3">
      <c r="A713">
        <v>3</v>
      </c>
      <c r="B713" t="s">
        <v>140</v>
      </c>
      <c r="C713" t="s">
        <v>141</v>
      </c>
      <c r="D713" t="s">
        <v>69</v>
      </c>
      <c r="E713" t="s">
        <v>43</v>
      </c>
      <c r="F713" s="2">
        <v>0</v>
      </c>
      <c r="G713" s="2">
        <f t="shared" si="179"/>
        <v>0</v>
      </c>
      <c r="H713" s="4">
        <f t="shared" si="180"/>
        <v>1</v>
      </c>
      <c r="I713">
        <f t="shared" si="181"/>
        <v>0</v>
      </c>
      <c r="J713">
        <f t="shared" ref="J713:J736" si="376">J403</f>
        <v>1</v>
      </c>
      <c r="K713">
        <f t="shared" si="182"/>
        <v>2</v>
      </c>
      <c r="L713">
        <f t="shared" si="183"/>
        <v>2</v>
      </c>
      <c r="M713" s="8">
        <f t="shared" ref="M713:W713" si="377">(M67-$M67)/$M67</f>
        <v>0</v>
      </c>
      <c r="N713" s="8">
        <f t="shared" si="377"/>
        <v>-0.91566174471801454</v>
      </c>
      <c r="O713" s="8">
        <f t="shared" si="377"/>
        <v>-0.91566853174042506</v>
      </c>
      <c r="P713" s="8">
        <f t="shared" si="377"/>
        <v>-0.62246951771182679</v>
      </c>
      <c r="Q713" s="8">
        <f t="shared" si="377"/>
        <v>-0.95605305610176339</v>
      </c>
      <c r="R713" s="8">
        <f t="shared" si="377"/>
        <v>1.8452820338310052</v>
      </c>
      <c r="S713" s="8">
        <f t="shared" si="377"/>
        <v>-0.98031379886641379</v>
      </c>
      <c r="T713" s="8">
        <f t="shared" si="377"/>
        <v>-0.56936803142474002</v>
      </c>
      <c r="U713" s="8">
        <f t="shared" si="377"/>
        <v>-0.6628696227159161</v>
      </c>
      <c r="V713" s="8">
        <f t="shared" si="377"/>
        <v>-0.70460865969763409</v>
      </c>
      <c r="W713" s="8">
        <f t="shared" si="377"/>
        <v>-0.95715450131261004</v>
      </c>
      <c r="X713"/>
      <c r="Y713" s="8">
        <f t="shared" ref="Y713:AI713" si="378">(Y67-$Y67)/$Y67</f>
        <v>0</v>
      </c>
      <c r="Z713" s="8">
        <f t="shared" si="378"/>
        <v>-0.82964933265332885</v>
      </c>
      <c r="AA713" s="8">
        <f t="shared" si="378"/>
        <v>-0.83265265855905668</v>
      </c>
      <c r="AB713" s="8">
        <f t="shared" si="378"/>
        <v>-0.27719656369033996</v>
      </c>
      <c r="AC713" s="8">
        <f t="shared" si="378"/>
        <v>-0.82558444555310462</v>
      </c>
      <c r="AD713" s="8">
        <f t="shared" si="378"/>
        <v>1.5027637582241482</v>
      </c>
      <c r="AE713" s="8">
        <f t="shared" si="378"/>
        <v>-0.87515707196693227</v>
      </c>
      <c r="AF713" s="8">
        <f t="shared" si="378"/>
        <v>-0.85743903751707262</v>
      </c>
      <c r="AG713" s="8">
        <f t="shared" si="378"/>
        <v>-0.80416682589900224</v>
      </c>
      <c r="AH713" s="8">
        <f t="shared" si="378"/>
        <v>-0.27544665269148189</v>
      </c>
      <c r="AI713" s="8">
        <f t="shared" si="378"/>
        <v>-0.62319870659938259</v>
      </c>
      <c r="AK713" s="8">
        <f t="shared" ref="AK713:AU713" si="379">(AK67-$AK67)/$AK67</f>
        <v>0</v>
      </c>
      <c r="AL713" s="8">
        <f t="shared" si="379"/>
        <v>-0.9228673351958756</v>
      </c>
      <c r="AM713" s="8">
        <f t="shared" si="379"/>
        <v>-0.92633767776614395</v>
      </c>
      <c r="AN713" s="8">
        <f t="shared" si="379"/>
        <v>-0.27719656369033996</v>
      </c>
      <c r="AO713" s="8">
        <f t="shared" si="379"/>
        <v>-0.90827365525995329</v>
      </c>
      <c r="AP713" s="8">
        <f t="shared" si="379"/>
        <v>1.5027637582241482</v>
      </c>
      <c r="AQ713" s="8">
        <f t="shared" si="379"/>
        <v>-0.92785306494646003</v>
      </c>
      <c r="AR713" s="8">
        <f t="shared" si="379"/>
        <v>-0.92807514913255795</v>
      </c>
      <c r="AS713" s="8">
        <f t="shared" si="379"/>
        <v>-0.93190459182339891</v>
      </c>
      <c r="AT713" s="8">
        <f t="shared" si="379"/>
        <v>-0.27544665269148189</v>
      </c>
      <c r="AU713" s="8">
        <f t="shared" si="379"/>
        <v>-0.8720668865155623</v>
      </c>
      <c r="AW713">
        <f t="shared" ref="AW713:AW736" si="380">BB403</f>
        <v>1</v>
      </c>
      <c r="AX713">
        <f t="shared" si="187"/>
        <v>1</v>
      </c>
      <c r="AY713" t="str">
        <f t="shared" si="188"/>
        <v/>
      </c>
      <c r="AZ713">
        <f t="shared" si="189"/>
        <v>1</v>
      </c>
    </row>
    <row r="714" spans="1:52" s="17" customFormat="1" x14ac:dyDescent="0.3">
      <c r="A714">
        <v>3</v>
      </c>
      <c r="B714" t="s">
        <v>142</v>
      </c>
      <c r="C714" t="s">
        <v>141</v>
      </c>
      <c r="D714" t="s">
        <v>69</v>
      </c>
      <c r="E714"/>
      <c r="F714" s="2">
        <v>0</v>
      </c>
      <c r="G714" s="2">
        <f t="shared" ref="G714:G736" si="381">MOD(LEN(B714)-LEN(SUBSTITUTE(B714,"N","")),2)</f>
        <v>1</v>
      </c>
      <c r="H714" s="4">
        <f t="shared" ref="H714:H736" si="382">IF(E714&lt;&gt;"",1,0)</f>
        <v>0</v>
      </c>
      <c r="I714">
        <f t="shared" ref="I714:I736" si="383">1-J714</f>
        <v>1</v>
      </c>
      <c r="J714">
        <f t="shared" si="376"/>
        <v>0</v>
      </c>
      <c r="K714">
        <f t="shared" ref="K714:K736" si="384">LEN(D714) - LEN(SUBSTITUTE(D714, ",", "")) + 1</f>
        <v>2</v>
      </c>
      <c r="L714">
        <f t="shared" ref="L714:L736" si="385">H714*K714</f>
        <v>0</v>
      </c>
      <c r="M714" s="8">
        <f t="shared" ref="M714:W714" si="386">(M68-$M68)/$M68</f>
        <v>0</v>
      </c>
      <c r="N714" s="8">
        <f t="shared" si="386"/>
        <v>3.522053169971334</v>
      </c>
      <c r="O714" s="8">
        <f t="shared" si="386"/>
        <v>3.5239248873420106</v>
      </c>
      <c r="P714" s="8">
        <f t="shared" si="386"/>
        <v>-1.549765985336214E-4</v>
      </c>
      <c r="Q714" s="8">
        <f t="shared" si="386"/>
        <v>6.1326769657781677</v>
      </c>
      <c r="R714" s="8">
        <f t="shared" si="386"/>
        <v>-0.99998800181172642</v>
      </c>
      <c r="S714" s="8">
        <f t="shared" si="386"/>
        <v>3.9866520155456526</v>
      </c>
      <c r="T714" s="8">
        <f t="shared" si="386"/>
        <v>13.588171186150889</v>
      </c>
      <c r="U714" s="8">
        <f t="shared" si="386"/>
        <v>10.684364660936197</v>
      </c>
      <c r="V714" s="8">
        <f t="shared" si="386"/>
        <v>-0.99872619234495597</v>
      </c>
      <c r="W714" s="8">
        <f t="shared" si="386"/>
        <v>2.2467457413930494</v>
      </c>
      <c r="X714"/>
      <c r="Y714" s="8">
        <f t="shared" ref="Y714:AI714" si="387">(Y68-$Y68)/$Y68</f>
        <v>0</v>
      </c>
      <c r="Z714" s="8">
        <f t="shared" si="387"/>
        <v>2.8825588872804953</v>
      </c>
      <c r="AA714" s="8">
        <f t="shared" si="387"/>
        <v>2.9146557679667455</v>
      </c>
      <c r="AB714" s="8">
        <f t="shared" si="387"/>
        <v>0.50322703005920499</v>
      </c>
      <c r="AC714" s="8">
        <f t="shared" si="387"/>
        <v>6.9755543011037959</v>
      </c>
      <c r="AD714" s="8">
        <f t="shared" si="387"/>
        <v>-0.72241493782922006</v>
      </c>
      <c r="AE714" s="8">
        <f t="shared" si="387"/>
        <v>2.1029524052848316</v>
      </c>
      <c r="AF714" s="8">
        <f t="shared" si="387"/>
        <v>0.9331337825541336</v>
      </c>
      <c r="AG714" s="8">
        <f t="shared" si="387"/>
        <v>1.7293098720713911</v>
      </c>
      <c r="AH714" s="8">
        <f t="shared" si="387"/>
        <v>-0.98527572503849992</v>
      </c>
      <c r="AI714" s="8">
        <f t="shared" si="387"/>
        <v>7.7962250735697838</v>
      </c>
      <c r="AK714" s="8">
        <f t="shared" ref="AK714:AU714" si="388">(AK68-$AK68)/$AK68</f>
        <v>0</v>
      </c>
      <c r="AL714" s="8">
        <f t="shared" si="388"/>
        <v>0.38878193402613886</v>
      </c>
      <c r="AM714" s="8">
        <f t="shared" si="388"/>
        <v>0.38230687704795785</v>
      </c>
      <c r="AN714" s="8">
        <f t="shared" si="388"/>
        <v>0.50322703005920499</v>
      </c>
      <c r="AO714" s="8">
        <f t="shared" si="388"/>
        <v>1.6389157173534847</v>
      </c>
      <c r="AP714" s="8">
        <f t="shared" si="388"/>
        <v>-0.72241493782922006</v>
      </c>
      <c r="AQ714" s="8">
        <f t="shared" si="388"/>
        <v>0.25324719521182776</v>
      </c>
      <c r="AR714" s="8">
        <f t="shared" si="388"/>
        <v>-2.0417386982587705E-2</v>
      </c>
      <c r="AS714" s="8">
        <f t="shared" si="388"/>
        <v>-3.0005781472066291E-2</v>
      </c>
      <c r="AT714" s="8">
        <f t="shared" si="388"/>
        <v>-0.98527572503849992</v>
      </c>
      <c r="AU714" s="8">
        <f t="shared" si="388"/>
        <v>4.1638479320734252</v>
      </c>
      <c r="AW714">
        <f t="shared" si="380"/>
        <v>-1</v>
      </c>
      <c r="AX714" t="str">
        <f t="shared" ref="AX714:AX736" si="389">IF(H714=1,AW714,"")</f>
        <v/>
      </c>
      <c r="AY714">
        <f t="shared" ref="AY714:AY736" si="390">IF(I714=1,AW714,"")</f>
        <v>-1</v>
      </c>
      <c r="AZ714" t="str">
        <f t="shared" ref="AZ714:AZ736" si="391">IF(J714=1,AW714,"")</f>
        <v/>
      </c>
    </row>
    <row r="715" spans="1:52" s="17" customFormat="1" x14ac:dyDescent="0.3">
      <c r="A715">
        <v>3</v>
      </c>
      <c r="B715" t="s">
        <v>143</v>
      </c>
      <c r="C715" t="s">
        <v>141</v>
      </c>
      <c r="D715" t="s">
        <v>69</v>
      </c>
      <c r="E715"/>
      <c r="F715" s="2">
        <v>0</v>
      </c>
      <c r="G715" s="2">
        <f t="shared" si="381"/>
        <v>1</v>
      </c>
      <c r="H715" s="4">
        <f t="shared" si="382"/>
        <v>0</v>
      </c>
      <c r="I715">
        <f t="shared" si="383"/>
        <v>1</v>
      </c>
      <c r="J715">
        <f t="shared" si="376"/>
        <v>0</v>
      </c>
      <c r="K715">
        <f t="shared" si="384"/>
        <v>2</v>
      </c>
      <c r="L715">
        <f t="shared" si="385"/>
        <v>0</v>
      </c>
      <c r="M715" s="8">
        <f t="shared" ref="M715:W715" si="392">(M69-$M69)/$M69</f>
        <v>0</v>
      </c>
      <c r="N715" s="8">
        <f t="shared" si="392"/>
        <v>3.4555646540906908</v>
      </c>
      <c r="O715" s="8">
        <f t="shared" si="392"/>
        <v>3.4571334015223547</v>
      </c>
      <c r="P715" s="8">
        <f t="shared" si="392"/>
        <v>-1.6597327830225153E-4</v>
      </c>
      <c r="Q715" s="8">
        <f t="shared" si="392"/>
        <v>6.0141657193191893</v>
      </c>
      <c r="R715" s="8">
        <f t="shared" si="392"/>
        <v>-0.99999400096584445</v>
      </c>
      <c r="S715" s="8">
        <f t="shared" si="392"/>
        <v>3.9737962188087712</v>
      </c>
      <c r="T715" s="8">
        <f t="shared" si="392"/>
        <v>13.587070481652452</v>
      </c>
      <c r="U715" s="8">
        <f t="shared" si="392"/>
        <v>10.651371129248188</v>
      </c>
      <c r="V715" s="8">
        <f t="shared" si="392"/>
        <v>-0.99900715984726451</v>
      </c>
      <c r="W715" s="8">
        <f t="shared" si="392"/>
        <v>2.2187267849876169</v>
      </c>
      <c r="X715"/>
      <c r="Y715" s="8">
        <f t="shared" ref="Y715:AI715" si="393">(Y69-$Y69)/$Y69</f>
        <v>0</v>
      </c>
      <c r="Z715" s="8">
        <f t="shared" si="393"/>
        <v>2.7131501873245312</v>
      </c>
      <c r="AA715" s="8">
        <f t="shared" si="393"/>
        <v>2.6261431701100597</v>
      </c>
      <c r="AB715" s="8">
        <f t="shared" si="393"/>
        <v>0.10924941952058601</v>
      </c>
      <c r="AC715" s="8">
        <f t="shared" si="393"/>
        <v>6.9800078465880055</v>
      </c>
      <c r="AD715" s="8">
        <f t="shared" si="393"/>
        <v>-0.72494870192944505</v>
      </c>
      <c r="AE715" s="8">
        <f t="shared" si="393"/>
        <v>1.9460480246982883</v>
      </c>
      <c r="AF715" s="8">
        <f t="shared" si="393"/>
        <v>0.822815237158669</v>
      </c>
      <c r="AG715" s="8">
        <f t="shared" si="393"/>
        <v>1.5548185746922567</v>
      </c>
      <c r="AH715" s="8">
        <f t="shared" si="393"/>
        <v>-0.98391430775484634</v>
      </c>
      <c r="AI715" s="8">
        <f t="shared" si="393"/>
        <v>7.1195932189624278</v>
      </c>
      <c r="AK715" s="8">
        <f t="shared" ref="AK715:AU715" si="394">(AK69-$AK69)/$AK69</f>
        <v>0</v>
      </c>
      <c r="AL715" s="8">
        <f t="shared" si="394"/>
        <v>0.31718739227483445</v>
      </c>
      <c r="AM715" s="8">
        <f t="shared" si="394"/>
        <v>0.27583988466945292</v>
      </c>
      <c r="AN715" s="8">
        <f t="shared" si="394"/>
        <v>0.10924941952058601</v>
      </c>
      <c r="AO715" s="8">
        <f t="shared" si="394"/>
        <v>1.8040394900197418</v>
      </c>
      <c r="AP715" s="8">
        <f t="shared" si="394"/>
        <v>-0.72494870192944505</v>
      </c>
      <c r="AQ715" s="8">
        <f t="shared" si="394"/>
        <v>0.21873756132437158</v>
      </c>
      <c r="AR715" s="8">
        <f t="shared" si="394"/>
        <v>-7.8422504861076006E-2</v>
      </c>
      <c r="AS715" s="8">
        <f t="shared" si="394"/>
        <v>-8.2126798624190853E-2</v>
      </c>
      <c r="AT715" s="8">
        <f t="shared" si="394"/>
        <v>-0.98391430775484634</v>
      </c>
      <c r="AU715" s="8">
        <f t="shared" si="394"/>
        <v>3.7236351353347668</v>
      </c>
      <c r="AW715">
        <f t="shared" si="380"/>
        <v>-1</v>
      </c>
      <c r="AX715" t="str">
        <f t="shared" si="389"/>
        <v/>
      </c>
      <c r="AY715">
        <f t="shared" si="390"/>
        <v>-1</v>
      </c>
      <c r="AZ715" t="str">
        <f t="shared" si="391"/>
        <v/>
      </c>
    </row>
    <row r="716" spans="1:52" s="17" customFormat="1" x14ac:dyDescent="0.3">
      <c r="A716">
        <v>3</v>
      </c>
      <c r="B716" t="s">
        <v>144</v>
      </c>
      <c r="C716" t="s">
        <v>141</v>
      </c>
      <c r="D716" t="s">
        <v>69</v>
      </c>
      <c r="E716" t="s">
        <v>43</v>
      </c>
      <c r="F716" s="2">
        <v>0</v>
      </c>
      <c r="G716" s="2">
        <f t="shared" si="381"/>
        <v>0</v>
      </c>
      <c r="H716" s="4">
        <f t="shared" si="382"/>
        <v>1</v>
      </c>
      <c r="I716">
        <f t="shared" si="383"/>
        <v>0</v>
      </c>
      <c r="J716">
        <f t="shared" si="376"/>
        <v>1</v>
      </c>
      <c r="K716">
        <f t="shared" si="384"/>
        <v>2</v>
      </c>
      <c r="L716">
        <f t="shared" si="385"/>
        <v>2</v>
      </c>
      <c r="M716" s="8">
        <f t="shared" ref="M716:W716" si="395">(M70-$M70)/$M70</f>
        <v>0</v>
      </c>
      <c r="N716" s="8">
        <f t="shared" si="395"/>
        <v>-0.90513007544419755</v>
      </c>
      <c r="O716" s="8">
        <f t="shared" si="395"/>
        <v>-0.90513257009661452</v>
      </c>
      <c r="P716" s="8">
        <f t="shared" si="395"/>
        <v>-0.6368446507069746</v>
      </c>
      <c r="Q716" s="8">
        <f t="shared" si="395"/>
        <v>-0.95002978155444806</v>
      </c>
      <c r="R716" s="8">
        <f t="shared" si="395"/>
        <v>2.1201369787382744</v>
      </c>
      <c r="S716" s="8">
        <f t="shared" si="395"/>
        <v>-0.97824423474337874</v>
      </c>
      <c r="T716" s="8">
        <f t="shared" si="395"/>
        <v>-0.52051779399462328</v>
      </c>
      <c r="U716" s="8">
        <f t="shared" si="395"/>
        <v>-0.62500424255032783</v>
      </c>
      <c r="V716" s="8">
        <f t="shared" si="395"/>
        <v>-0.68897543509199988</v>
      </c>
      <c r="W716" s="8">
        <f t="shared" si="395"/>
        <v>-0.95294153329084108</v>
      </c>
      <c r="X716"/>
      <c r="Y716" s="8">
        <f t="shared" ref="Y716:AI716" si="396">(Y70-$Y70)/$Y70</f>
        <v>0</v>
      </c>
      <c r="Z716" s="8">
        <f t="shared" si="396"/>
        <v>-0.80963856335199991</v>
      </c>
      <c r="AA716" s="8">
        <f t="shared" si="396"/>
        <v>-0.8137655368928346</v>
      </c>
      <c r="AB716" s="8">
        <f t="shared" si="396"/>
        <v>-0.2431088745590097</v>
      </c>
      <c r="AC716" s="8">
        <f t="shared" si="396"/>
        <v>-0.81632575501864224</v>
      </c>
      <c r="AD716" s="8">
        <f t="shared" si="396"/>
        <v>1.6277175353193674</v>
      </c>
      <c r="AE716" s="8">
        <f t="shared" si="396"/>
        <v>-0.86346892062369396</v>
      </c>
      <c r="AF716" s="8">
        <f t="shared" si="396"/>
        <v>-0.84517428297834063</v>
      </c>
      <c r="AG716" s="8">
        <f t="shared" si="396"/>
        <v>-0.78684502531647793</v>
      </c>
      <c r="AH716" s="8">
        <f t="shared" si="396"/>
        <v>-0.20660527746986523</v>
      </c>
      <c r="AI716" s="8">
        <f t="shared" si="396"/>
        <v>-0.60189888191947205</v>
      </c>
      <c r="AK716" s="8">
        <f t="shared" ref="AK716:AU716" si="397">(AK70-$AK70)/$AK70</f>
        <v>0</v>
      </c>
      <c r="AL716" s="8">
        <f t="shared" si="397"/>
        <v>-0.9142687707861733</v>
      </c>
      <c r="AM716" s="8">
        <f t="shared" si="397"/>
        <v>-0.91768237720658319</v>
      </c>
      <c r="AN716" s="8">
        <f t="shared" si="397"/>
        <v>-0.2431088745590097</v>
      </c>
      <c r="AO716" s="8">
        <f t="shared" si="397"/>
        <v>-0.90638128844731414</v>
      </c>
      <c r="AP716" s="8">
        <f t="shared" si="397"/>
        <v>1.6277175353193674</v>
      </c>
      <c r="AQ716" s="8">
        <f t="shared" si="397"/>
        <v>-0.9226161095573131</v>
      </c>
      <c r="AR716" s="8">
        <f t="shared" si="397"/>
        <v>-0.92151348815100409</v>
      </c>
      <c r="AS716" s="8">
        <f t="shared" si="397"/>
        <v>-0.92474453362157238</v>
      </c>
      <c r="AT716" s="8">
        <f t="shared" si="397"/>
        <v>-0.20660527746986523</v>
      </c>
      <c r="AU716" s="8">
        <f t="shared" si="397"/>
        <v>-0.86053573917372284</v>
      </c>
      <c r="AW716">
        <f t="shared" si="380"/>
        <v>1</v>
      </c>
      <c r="AX716">
        <f t="shared" si="389"/>
        <v>1</v>
      </c>
      <c r="AY716" t="str">
        <f t="shared" si="390"/>
        <v/>
      </c>
      <c r="AZ716">
        <f t="shared" si="391"/>
        <v>1</v>
      </c>
    </row>
    <row r="717" spans="1:52" s="17" customFormat="1" x14ac:dyDescent="0.3">
      <c r="A717">
        <v>3</v>
      </c>
      <c r="B717" t="s">
        <v>145</v>
      </c>
      <c r="C717" t="s">
        <v>146</v>
      </c>
      <c r="D717" t="s">
        <v>69</v>
      </c>
      <c r="E717"/>
      <c r="F717" s="2">
        <v>0</v>
      </c>
      <c r="G717" s="2">
        <f t="shared" si="381"/>
        <v>0</v>
      </c>
      <c r="H717" s="4">
        <f t="shared" si="382"/>
        <v>0</v>
      </c>
      <c r="I717">
        <f t="shared" si="383"/>
        <v>1</v>
      </c>
      <c r="J717">
        <f t="shared" si="376"/>
        <v>0</v>
      </c>
      <c r="K717">
        <f t="shared" si="384"/>
        <v>2</v>
      </c>
      <c r="L717">
        <f t="shared" si="385"/>
        <v>0</v>
      </c>
      <c r="M717" s="8">
        <f t="shared" ref="M717:W717" si="398">(M71-$M71)/$M71</f>
        <v>0</v>
      </c>
      <c r="N717" s="8">
        <f t="shared" si="398"/>
        <v>-0.91566174471801454</v>
      </c>
      <c r="O717" s="8">
        <f t="shared" si="398"/>
        <v>-0.91566853174042506</v>
      </c>
      <c r="P717" s="8">
        <f t="shared" si="398"/>
        <v>-0.62246951771182679</v>
      </c>
      <c r="Q717" s="8">
        <f t="shared" si="398"/>
        <v>-0.95605305610176339</v>
      </c>
      <c r="R717" s="8">
        <f t="shared" si="398"/>
        <v>1.8452820338310052</v>
      </c>
      <c r="S717" s="8">
        <f t="shared" si="398"/>
        <v>-0.98031379886641379</v>
      </c>
      <c r="T717" s="8">
        <f t="shared" si="398"/>
        <v>-0.56936803142474002</v>
      </c>
      <c r="U717" s="8">
        <f t="shared" si="398"/>
        <v>-0.6628696227159161</v>
      </c>
      <c r="V717" s="8">
        <f t="shared" si="398"/>
        <v>-0.70460865969763409</v>
      </c>
      <c r="W717" s="8">
        <f t="shared" si="398"/>
        <v>-0.95715450131261004</v>
      </c>
      <c r="X717"/>
      <c r="Y717" s="8">
        <f t="shared" ref="Y717:AI717" si="399">(Y71-$Y71)/$Y71</f>
        <v>0</v>
      </c>
      <c r="Z717" s="8">
        <f t="shared" si="399"/>
        <v>-0.82877718775824494</v>
      </c>
      <c r="AA717" s="8">
        <f t="shared" si="399"/>
        <v>-0.83177763010809525</v>
      </c>
      <c r="AB717" s="8">
        <f t="shared" si="399"/>
        <v>-0.4370241610448205</v>
      </c>
      <c r="AC717" s="8">
        <f t="shared" si="399"/>
        <v>-0.84344140823014979</v>
      </c>
      <c r="AD717" s="8">
        <f t="shared" si="399"/>
        <v>1.5136454051339494</v>
      </c>
      <c r="AE717" s="8">
        <f t="shared" si="399"/>
        <v>-0.87489746161662474</v>
      </c>
      <c r="AF717" s="8">
        <f t="shared" si="399"/>
        <v>-0.85670699535354244</v>
      </c>
      <c r="AG717" s="8">
        <f t="shared" si="399"/>
        <v>-0.80550107489591027</v>
      </c>
      <c r="AH717" s="8">
        <f t="shared" si="399"/>
        <v>-0.26374683300248519</v>
      </c>
      <c r="AI717" s="8">
        <f t="shared" si="399"/>
        <v>-0.62302534448997959</v>
      </c>
      <c r="AK717" s="8">
        <f t="shared" ref="AK717:AU717" si="400">(AK71-$AK71)/$AK71</f>
        <v>0</v>
      </c>
      <c r="AL717" s="8">
        <f t="shared" si="400"/>
        <v>-0.92308701745630983</v>
      </c>
      <c r="AM717" s="8">
        <f t="shared" si="400"/>
        <v>-0.92622530689857707</v>
      </c>
      <c r="AN717" s="8">
        <f t="shared" si="400"/>
        <v>-0.4370241610448205</v>
      </c>
      <c r="AO717" s="8">
        <f t="shared" si="400"/>
        <v>-0.92210812964637978</v>
      </c>
      <c r="AP717" s="8">
        <f t="shared" si="400"/>
        <v>1.5136454051339494</v>
      </c>
      <c r="AQ717" s="8">
        <f t="shared" si="400"/>
        <v>-0.92796404020821643</v>
      </c>
      <c r="AR717" s="8">
        <f t="shared" si="400"/>
        <v>-0.9273944025545704</v>
      </c>
      <c r="AS717" s="8">
        <f t="shared" si="400"/>
        <v>-0.93241471944263776</v>
      </c>
      <c r="AT717" s="8">
        <f t="shared" si="400"/>
        <v>-0.26374683300248519</v>
      </c>
      <c r="AU717" s="8">
        <f t="shared" si="400"/>
        <v>-0.87232114797734606</v>
      </c>
      <c r="AW717">
        <f t="shared" si="380"/>
        <v>0</v>
      </c>
      <c r="AX717" t="str">
        <f t="shared" si="389"/>
        <v/>
      </c>
      <c r="AY717">
        <f t="shared" si="390"/>
        <v>0</v>
      </c>
      <c r="AZ717" t="str">
        <f t="shared" si="391"/>
        <v/>
      </c>
    </row>
    <row r="718" spans="1:52" s="17" customFormat="1" x14ac:dyDescent="0.3">
      <c r="A718">
        <v>3</v>
      </c>
      <c r="B718" t="s">
        <v>147</v>
      </c>
      <c r="C718" t="s">
        <v>146</v>
      </c>
      <c r="D718" t="s">
        <v>69</v>
      </c>
      <c r="E718" t="s">
        <v>43</v>
      </c>
      <c r="F718" s="2">
        <v>0</v>
      </c>
      <c r="G718" s="2">
        <f t="shared" si="381"/>
        <v>1</v>
      </c>
      <c r="H718" s="4">
        <f t="shared" si="382"/>
        <v>1</v>
      </c>
      <c r="I718">
        <f t="shared" si="383"/>
        <v>1</v>
      </c>
      <c r="J718">
        <f t="shared" si="376"/>
        <v>0</v>
      </c>
      <c r="K718">
        <f t="shared" si="384"/>
        <v>2</v>
      </c>
      <c r="L718">
        <f t="shared" si="385"/>
        <v>2</v>
      </c>
      <c r="M718" s="8">
        <f t="shared" ref="M718:W718" si="401">(M72-$M72)/$M72</f>
        <v>0</v>
      </c>
      <c r="N718" s="8">
        <f t="shared" si="401"/>
        <v>3.522053169971334</v>
      </c>
      <c r="O718" s="8">
        <f t="shared" si="401"/>
        <v>3.5239248873420106</v>
      </c>
      <c r="P718" s="8">
        <f t="shared" si="401"/>
        <v>-1.549765985336214E-4</v>
      </c>
      <c r="Q718" s="8">
        <f t="shared" si="401"/>
        <v>6.1326769657781677</v>
      </c>
      <c r="R718" s="8">
        <f t="shared" si="401"/>
        <v>-0.99998800181172642</v>
      </c>
      <c r="S718" s="8">
        <f t="shared" si="401"/>
        <v>3.9866520155456526</v>
      </c>
      <c r="T718" s="8">
        <f t="shared" si="401"/>
        <v>13.588171186150889</v>
      </c>
      <c r="U718" s="8">
        <f t="shared" si="401"/>
        <v>10.684364660936197</v>
      </c>
      <c r="V718" s="8">
        <f t="shared" si="401"/>
        <v>-0.99872619234495597</v>
      </c>
      <c r="W718" s="8">
        <f t="shared" si="401"/>
        <v>2.2467457413930494</v>
      </c>
      <c r="X718"/>
      <c r="Y718" s="8">
        <f t="shared" ref="Y718:AI718" si="402">(Y72-$Y72)/$Y72</f>
        <v>0</v>
      </c>
      <c r="Z718" s="8">
        <f t="shared" si="402"/>
        <v>3.7249357641417813</v>
      </c>
      <c r="AA718" s="8">
        <f t="shared" si="402"/>
        <v>3.6007546210882646</v>
      </c>
      <c r="AB718" s="8">
        <f t="shared" si="402"/>
        <v>0.18598974251527231</v>
      </c>
      <c r="AC718" s="8">
        <f t="shared" si="402"/>
        <v>5.6705831874954411</v>
      </c>
      <c r="AD718" s="8">
        <f t="shared" si="402"/>
        <v>-0.64992898892063344</v>
      </c>
      <c r="AE718" s="8">
        <f t="shared" si="402"/>
        <v>2.7266793600584931</v>
      </c>
      <c r="AF718" s="8">
        <f t="shared" si="402"/>
        <v>1.3322632594202319</v>
      </c>
      <c r="AG718" s="8">
        <f t="shared" si="402"/>
        <v>2.2840673364828445</v>
      </c>
      <c r="AH718" s="8">
        <f t="shared" si="402"/>
        <v>-0.98252332292517019</v>
      </c>
      <c r="AI718" s="8">
        <f t="shared" si="402"/>
        <v>9.5160532923247487</v>
      </c>
      <c r="AK718" s="8">
        <f t="shared" ref="AK718:AU718" si="403">(AK72-$AK72)/$AK72</f>
        <v>0</v>
      </c>
      <c r="AL718" s="8">
        <f t="shared" si="403"/>
        <v>0.71144734382795516</v>
      </c>
      <c r="AM718" s="8">
        <f t="shared" si="403"/>
        <v>0.62095625136339161</v>
      </c>
      <c r="AN718" s="8">
        <f t="shared" si="403"/>
        <v>0.18598974251527231</v>
      </c>
      <c r="AO718" s="8">
        <f t="shared" si="403"/>
        <v>1.2713068756344175</v>
      </c>
      <c r="AP718" s="8">
        <f t="shared" si="403"/>
        <v>-0.64992898892063344</v>
      </c>
      <c r="AQ718" s="8">
        <f t="shared" si="403"/>
        <v>0.52957376298748426</v>
      </c>
      <c r="AR718" s="8">
        <f t="shared" si="403"/>
        <v>0.17683571382302904</v>
      </c>
      <c r="AS718" s="8">
        <f t="shared" si="403"/>
        <v>0.17136596411366758</v>
      </c>
      <c r="AT718" s="8">
        <f t="shared" si="403"/>
        <v>-0.98252332292517019</v>
      </c>
      <c r="AU718" s="8">
        <f t="shared" si="403"/>
        <v>5.1576707148366463</v>
      </c>
      <c r="AW718">
        <f t="shared" si="380"/>
        <v>0</v>
      </c>
      <c r="AX718">
        <f t="shared" si="389"/>
        <v>0</v>
      </c>
      <c r="AY718">
        <f t="shared" si="390"/>
        <v>0</v>
      </c>
      <c r="AZ718" t="str">
        <f t="shared" si="391"/>
        <v/>
      </c>
    </row>
    <row r="719" spans="1:52" s="17" customFormat="1" x14ac:dyDescent="0.3">
      <c r="A719">
        <v>3</v>
      </c>
      <c r="B719" t="s">
        <v>148</v>
      </c>
      <c r="C719" t="s">
        <v>146</v>
      </c>
      <c r="D719" t="s">
        <v>69</v>
      </c>
      <c r="E719" t="s">
        <v>43</v>
      </c>
      <c r="F719" s="2">
        <v>0</v>
      </c>
      <c r="G719" s="2">
        <f t="shared" si="381"/>
        <v>1</v>
      </c>
      <c r="H719" s="4">
        <f t="shared" si="382"/>
        <v>1</v>
      </c>
      <c r="I719">
        <f t="shared" si="383"/>
        <v>1</v>
      </c>
      <c r="J719">
        <f t="shared" si="376"/>
        <v>0</v>
      </c>
      <c r="K719">
        <f t="shared" si="384"/>
        <v>2</v>
      </c>
      <c r="L719">
        <f t="shared" si="385"/>
        <v>2</v>
      </c>
      <c r="M719" s="8">
        <f t="shared" ref="M719:W719" si="404">(M73-$M73)/$M73</f>
        <v>0</v>
      </c>
      <c r="N719" s="8">
        <f t="shared" si="404"/>
        <v>3.4555646540906908</v>
      </c>
      <c r="O719" s="8">
        <f t="shared" si="404"/>
        <v>3.4571334015223547</v>
      </c>
      <c r="P719" s="8">
        <f t="shared" si="404"/>
        <v>-1.6597327830225153E-4</v>
      </c>
      <c r="Q719" s="8">
        <f t="shared" si="404"/>
        <v>6.0141657193191893</v>
      </c>
      <c r="R719" s="8">
        <f t="shared" si="404"/>
        <v>-0.99999400096584445</v>
      </c>
      <c r="S719" s="8">
        <f t="shared" si="404"/>
        <v>3.9737962188087712</v>
      </c>
      <c r="T719" s="8">
        <f t="shared" si="404"/>
        <v>13.587070481652452</v>
      </c>
      <c r="U719" s="8">
        <f t="shared" si="404"/>
        <v>10.651371129248188</v>
      </c>
      <c r="V719" s="8">
        <f t="shared" si="404"/>
        <v>-0.99900715984726451</v>
      </c>
      <c r="W719" s="8">
        <f t="shared" si="404"/>
        <v>2.2187267849876169</v>
      </c>
      <c r="X719"/>
      <c r="Y719" s="8">
        <f t="shared" ref="Y719:AI719" si="405">(Y73-$Y73)/$Y73</f>
        <v>0</v>
      </c>
      <c r="Z719" s="8">
        <f t="shared" si="405"/>
        <v>3.826931870565784</v>
      </c>
      <c r="AA719" s="8">
        <f t="shared" si="405"/>
        <v>3.7125924047194689</v>
      </c>
      <c r="AB719" s="8">
        <f t="shared" si="405"/>
        <v>0.17325275692921621</v>
      </c>
      <c r="AC719" s="8">
        <f t="shared" si="405"/>
        <v>5.8037269243718193</v>
      </c>
      <c r="AD719" s="8">
        <f t="shared" si="405"/>
        <v>-0.63621163304741923</v>
      </c>
      <c r="AE719" s="8">
        <f t="shared" si="405"/>
        <v>2.8856739093147468</v>
      </c>
      <c r="AF719" s="8">
        <f t="shared" si="405"/>
        <v>1.4272402821175572</v>
      </c>
      <c r="AG719" s="8">
        <f t="shared" si="405"/>
        <v>2.4274914552282119</v>
      </c>
      <c r="AH719" s="8">
        <f t="shared" si="405"/>
        <v>-0.98256867789398961</v>
      </c>
      <c r="AI719" s="8">
        <f t="shared" si="405"/>
        <v>9.8120011443081747</v>
      </c>
      <c r="AK719" s="8">
        <f t="shared" ref="AK719:AU719" si="406">(AK73-$AK73)/$AK73</f>
        <v>0</v>
      </c>
      <c r="AL719" s="8">
        <f t="shared" si="406"/>
        <v>0.74087559556194504</v>
      </c>
      <c r="AM719" s="8">
        <f t="shared" si="406"/>
        <v>0.6325663542555956</v>
      </c>
      <c r="AN719" s="8">
        <f t="shared" si="406"/>
        <v>0.17325275692921621</v>
      </c>
      <c r="AO719" s="8">
        <f t="shared" si="406"/>
        <v>1.5580543636645809</v>
      </c>
      <c r="AP719" s="8">
        <f t="shared" si="406"/>
        <v>-0.63621163304741923</v>
      </c>
      <c r="AQ719" s="8">
        <f t="shared" si="406"/>
        <v>0.56530863773063722</v>
      </c>
      <c r="AR719" s="8">
        <f t="shared" si="406"/>
        <v>0.22853400740751947</v>
      </c>
      <c r="AS719" s="8">
        <f t="shared" si="406"/>
        <v>0.22697938721153851</v>
      </c>
      <c r="AT719" s="8">
        <f t="shared" si="406"/>
        <v>-0.98256867789398961</v>
      </c>
      <c r="AU719" s="8">
        <f t="shared" si="406"/>
        <v>5.3022848039249357</v>
      </c>
      <c r="AW719">
        <f t="shared" si="380"/>
        <v>0</v>
      </c>
      <c r="AX719">
        <f t="shared" si="389"/>
        <v>0</v>
      </c>
      <c r="AY719">
        <f t="shared" si="390"/>
        <v>0</v>
      </c>
      <c r="AZ719" t="str">
        <f t="shared" si="391"/>
        <v/>
      </c>
    </row>
    <row r="720" spans="1:52" s="17" customFormat="1" x14ac:dyDescent="0.3">
      <c r="A720">
        <v>3</v>
      </c>
      <c r="B720" t="s">
        <v>149</v>
      </c>
      <c r="C720" t="s">
        <v>146</v>
      </c>
      <c r="D720" t="s">
        <v>69</v>
      </c>
      <c r="E720"/>
      <c r="F720" s="2">
        <v>0</v>
      </c>
      <c r="G720" s="2">
        <f t="shared" si="381"/>
        <v>0</v>
      </c>
      <c r="H720" s="4">
        <f t="shared" si="382"/>
        <v>0</v>
      </c>
      <c r="I720">
        <f t="shared" si="383"/>
        <v>1</v>
      </c>
      <c r="J720">
        <f t="shared" si="376"/>
        <v>0</v>
      </c>
      <c r="K720">
        <f t="shared" si="384"/>
        <v>2</v>
      </c>
      <c r="L720">
        <f t="shared" si="385"/>
        <v>0</v>
      </c>
      <c r="M720" s="8">
        <f t="shared" ref="M720:W720" si="407">(M74-$M74)/$M74</f>
        <v>0</v>
      </c>
      <c r="N720" s="8">
        <f t="shared" si="407"/>
        <v>-0.90513007544419755</v>
      </c>
      <c r="O720" s="8">
        <f t="shared" si="407"/>
        <v>-0.90513257009661452</v>
      </c>
      <c r="P720" s="8">
        <f t="shared" si="407"/>
        <v>-0.6368446507069746</v>
      </c>
      <c r="Q720" s="8">
        <f t="shared" si="407"/>
        <v>-0.95002978155444806</v>
      </c>
      <c r="R720" s="8">
        <f t="shared" si="407"/>
        <v>2.1201369787382744</v>
      </c>
      <c r="S720" s="8">
        <f t="shared" si="407"/>
        <v>-0.97824423474337874</v>
      </c>
      <c r="T720" s="8">
        <f t="shared" si="407"/>
        <v>-0.52051779399462328</v>
      </c>
      <c r="U720" s="8">
        <f t="shared" si="407"/>
        <v>-0.62500424255032783</v>
      </c>
      <c r="V720" s="8">
        <f t="shared" si="407"/>
        <v>-0.68897543509199988</v>
      </c>
      <c r="W720" s="8">
        <f t="shared" si="407"/>
        <v>-0.95294153329084108</v>
      </c>
      <c r="X720"/>
      <c r="Y720" s="8">
        <f t="shared" ref="Y720:AI720" si="408">(Y74-$Y74)/$Y74</f>
        <v>0</v>
      </c>
      <c r="Z720" s="8">
        <f t="shared" si="408"/>
        <v>-0.80840949089205993</v>
      </c>
      <c r="AA720" s="8">
        <f t="shared" si="408"/>
        <v>-0.81467565808170683</v>
      </c>
      <c r="AB720" s="8">
        <f t="shared" si="408"/>
        <v>-0.44744248185050256</v>
      </c>
      <c r="AC720" s="8">
        <f t="shared" si="408"/>
        <v>-0.83440669523911004</v>
      </c>
      <c r="AD720" s="8">
        <f t="shared" si="408"/>
        <v>1.6546615315056983</v>
      </c>
      <c r="AE720" s="8">
        <f t="shared" si="408"/>
        <v>-0.86201564413604903</v>
      </c>
      <c r="AF720" s="8">
        <f t="shared" si="408"/>
        <v>-0.84053862816470404</v>
      </c>
      <c r="AG720" s="8">
        <f t="shared" si="408"/>
        <v>-0.78517896958370537</v>
      </c>
      <c r="AH720" s="8">
        <f t="shared" si="408"/>
        <v>-0.19835038880825812</v>
      </c>
      <c r="AI720" s="8">
        <f t="shared" si="408"/>
        <v>-0.59857134743743023</v>
      </c>
      <c r="AK720" s="8">
        <f t="shared" ref="AK720:AU720" si="409">(AK74-$AK74)/$AK74</f>
        <v>0</v>
      </c>
      <c r="AL720" s="8">
        <f t="shared" si="409"/>
        <v>-0.91515479858645821</v>
      </c>
      <c r="AM720" s="8">
        <f t="shared" si="409"/>
        <v>-0.91894570085033067</v>
      </c>
      <c r="AN720" s="8">
        <f t="shared" si="409"/>
        <v>-0.44744248185050256</v>
      </c>
      <c r="AO720" s="8">
        <f t="shared" si="409"/>
        <v>-0.91680333808566927</v>
      </c>
      <c r="AP720" s="8">
        <f t="shared" si="409"/>
        <v>1.6546615315056983</v>
      </c>
      <c r="AQ720" s="8">
        <f t="shared" si="409"/>
        <v>-0.92221797210925416</v>
      </c>
      <c r="AR720" s="8">
        <f t="shared" si="409"/>
        <v>-0.91909627201774891</v>
      </c>
      <c r="AS720" s="8">
        <f t="shared" si="409"/>
        <v>-0.92442300956855306</v>
      </c>
      <c r="AT720" s="8">
        <f t="shared" si="409"/>
        <v>-0.19835038880825812</v>
      </c>
      <c r="AU720" s="8">
        <f t="shared" si="409"/>
        <v>-0.86064548665028551</v>
      </c>
      <c r="AW720">
        <f t="shared" si="380"/>
        <v>0</v>
      </c>
      <c r="AX720" t="str">
        <f t="shared" si="389"/>
        <v/>
      </c>
      <c r="AY720">
        <f t="shared" si="390"/>
        <v>0</v>
      </c>
      <c r="AZ720" t="str">
        <f t="shared" si="391"/>
        <v/>
      </c>
    </row>
    <row r="721" spans="1:52" s="17" customFormat="1" x14ac:dyDescent="0.3">
      <c r="A721">
        <v>3</v>
      </c>
      <c r="B721" t="s">
        <v>150</v>
      </c>
      <c r="C721" t="s">
        <v>151</v>
      </c>
      <c r="D721" t="s">
        <v>152</v>
      </c>
      <c r="E721" t="s">
        <v>43</v>
      </c>
      <c r="F721" s="2">
        <v>0</v>
      </c>
      <c r="G721" s="2">
        <f t="shared" si="381"/>
        <v>0</v>
      </c>
      <c r="H721" s="4">
        <f t="shared" si="382"/>
        <v>1</v>
      </c>
      <c r="I721">
        <f t="shared" si="383"/>
        <v>0</v>
      </c>
      <c r="J721">
        <f t="shared" si="376"/>
        <v>1</v>
      </c>
      <c r="K721">
        <f t="shared" si="384"/>
        <v>2</v>
      </c>
      <c r="L721">
        <f t="shared" si="385"/>
        <v>2</v>
      </c>
      <c r="M721" s="8">
        <f t="shared" ref="M721:W721" si="410">(M75-$M75)/$M75</f>
        <v>0</v>
      </c>
      <c r="N721" s="8">
        <f t="shared" si="410"/>
        <v>-0.90978560956128518</v>
      </c>
      <c r="O721" s="8">
        <f t="shared" si="410"/>
        <v>-0.90977088119408955</v>
      </c>
      <c r="P721" s="8">
        <f t="shared" si="410"/>
        <v>-0.52285919835454264</v>
      </c>
      <c r="Q721" s="8">
        <f t="shared" si="410"/>
        <v>-0.9394413314031963</v>
      </c>
      <c r="R721" s="8">
        <f t="shared" si="410"/>
        <v>1.710194244504285</v>
      </c>
      <c r="S721" s="8">
        <f t="shared" si="410"/>
        <v>-0.98554184169477155</v>
      </c>
      <c r="T721" s="8">
        <f t="shared" si="410"/>
        <v>-0.24814734134947888</v>
      </c>
      <c r="U721" s="8">
        <f t="shared" si="410"/>
        <v>-0.41472867618242781</v>
      </c>
      <c r="V721" s="8">
        <f t="shared" si="410"/>
        <v>1.6398023308928531</v>
      </c>
      <c r="W721" s="8">
        <f t="shared" si="410"/>
        <v>-0.93797251151104299</v>
      </c>
      <c r="X721"/>
      <c r="Y721" s="8">
        <f t="shared" ref="Y721:AI721" si="411">(Y75-$Y75)/$Y75</f>
        <v>0</v>
      </c>
      <c r="Z721" s="8">
        <f t="shared" si="411"/>
        <v>-0.76152827187413508</v>
      </c>
      <c r="AA721" s="8">
        <f t="shared" si="411"/>
        <v>-0.76598726582911481</v>
      </c>
      <c r="AB721" s="8">
        <f t="shared" si="411"/>
        <v>-0.37224307369469933</v>
      </c>
      <c r="AC721" s="8">
        <f t="shared" si="411"/>
        <v>-0.76505298815083433</v>
      </c>
      <c r="AD721" s="8">
        <f t="shared" si="411"/>
        <v>1.3387240529404469</v>
      </c>
      <c r="AE721" s="8">
        <f t="shared" si="411"/>
        <v>-0.83660304843391642</v>
      </c>
      <c r="AF721" s="8">
        <f t="shared" si="411"/>
        <v>-0.76239828588972403</v>
      </c>
      <c r="AG721" s="8">
        <f t="shared" si="411"/>
        <v>-0.67913822886180608</v>
      </c>
      <c r="AH721" s="8">
        <f t="shared" si="411"/>
        <v>1.0993456234462384</v>
      </c>
      <c r="AI721" s="8">
        <f t="shared" si="411"/>
        <v>-0.63313384663429451</v>
      </c>
      <c r="AK721" s="8">
        <f t="shared" ref="AK721:AU721" si="412">(AK75-$AK75)/$AK75</f>
        <v>0</v>
      </c>
      <c r="AL721" s="8">
        <f t="shared" si="412"/>
        <v>-0.87740001476962393</v>
      </c>
      <c r="AM721" s="8">
        <f t="shared" si="412"/>
        <v>-0.88151207085320138</v>
      </c>
      <c r="AN721" s="8">
        <f t="shared" si="412"/>
        <v>-0.37224307369469933</v>
      </c>
      <c r="AO721" s="8">
        <f t="shared" si="412"/>
        <v>-0.87438442611395695</v>
      </c>
      <c r="AP721" s="8">
        <f t="shared" si="412"/>
        <v>1.3387240529404469</v>
      </c>
      <c r="AQ721" s="8">
        <f t="shared" si="412"/>
        <v>-0.88629116979718958</v>
      </c>
      <c r="AR721" s="8">
        <f t="shared" si="412"/>
        <v>-0.87948373583165129</v>
      </c>
      <c r="AS721" s="8">
        <f t="shared" si="412"/>
        <v>-0.88513553528406819</v>
      </c>
      <c r="AT721" s="8">
        <f t="shared" si="412"/>
        <v>1.0993456234462384</v>
      </c>
      <c r="AU721" s="8">
        <f t="shared" si="412"/>
        <v>-0.82723398390247826</v>
      </c>
      <c r="AW721">
        <f t="shared" si="380"/>
        <v>0.5</v>
      </c>
      <c r="AX721">
        <f t="shared" si="389"/>
        <v>0.5</v>
      </c>
      <c r="AY721" t="str">
        <f t="shared" si="390"/>
        <v/>
      </c>
      <c r="AZ721">
        <f t="shared" si="391"/>
        <v>0.5</v>
      </c>
    </row>
    <row r="722" spans="1:52" s="17" customFormat="1" x14ac:dyDescent="0.3">
      <c r="A722">
        <v>3</v>
      </c>
      <c r="B722" t="s">
        <v>153</v>
      </c>
      <c r="C722" t="s">
        <v>151</v>
      </c>
      <c r="D722" t="s">
        <v>152</v>
      </c>
      <c r="E722"/>
      <c r="F722" s="2">
        <v>0</v>
      </c>
      <c r="G722" s="2">
        <f t="shared" si="381"/>
        <v>1</v>
      </c>
      <c r="H722" s="4">
        <f t="shared" si="382"/>
        <v>0</v>
      </c>
      <c r="I722">
        <f t="shared" si="383"/>
        <v>1</v>
      </c>
      <c r="J722">
        <f t="shared" si="376"/>
        <v>0</v>
      </c>
      <c r="K722">
        <f t="shared" si="384"/>
        <v>2</v>
      </c>
      <c r="L722">
        <f t="shared" si="385"/>
        <v>0</v>
      </c>
      <c r="M722" s="8">
        <f t="shared" ref="M722:W722" si="413">(M76-$M76)/$M76</f>
        <v>0</v>
      </c>
      <c r="N722" s="8">
        <f t="shared" si="413"/>
        <v>5.5620606604727145</v>
      </c>
      <c r="O722" s="8">
        <f t="shared" si="413"/>
        <v>5.5637222899293448</v>
      </c>
      <c r="P722" s="8">
        <f t="shared" si="413"/>
        <v>-2.2794916733571323E-4</v>
      </c>
      <c r="Q722" s="8">
        <f t="shared" si="413"/>
        <v>13.819698207299771</v>
      </c>
      <c r="R722" s="8">
        <f t="shared" si="413"/>
        <v>-0.99999300156065196</v>
      </c>
      <c r="S722" s="8">
        <f t="shared" si="413"/>
        <v>8.283987670749422</v>
      </c>
      <c r="T722" s="8">
        <f t="shared" si="413"/>
        <v>13.58429870138959</v>
      </c>
      <c r="U722" s="8">
        <f t="shared" si="413"/>
        <v>10.682306845573436</v>
      </c>
      <c r="V722" s="8">
        <f t="shared" si="413"/>
        <v>-0.99879826798623905</v>
      </c>
      <c r="W722" s="8">
        <f t="shared" si="413"/>
        <v>25.073002720393355</v>
      </c>
      <c r="X722"/>
      <c r="Y722" s="8">
        <f t="shared" ref="Y722:AI722" si="414">(Y76-$Y76)/$Y76</f>
        <v>0</v>
      </c>
      <c r="Z722" s="8">
        <f t="shared" si="414"/>
        <v>4.1331042389993469</v>
      </c>
      <c r="AA722" s="8">
        <f t="shared" si="414"/>
        <v>4.017656610437597</v>
      </c>
      <c r="AB722" s="8">
        <f t="shared" si="414"/>
        <v>-3.754251259575702E-2</v>
      </c>
      <c r="AC722" s="8">
        <f t="shared" si="414"/>
        <v>7.7359642353897282</v>
      </c>
      <c r="AD722" s="8">
        <f t="shared" si="414"/>
        <v>-0.69849664246281518</v>
      </c>
      <c r="AE722" s="8">
        <f t="shared" si="414"/>
        <v>4.27634273706526</v>
      </c>
      <c r="AF722" s="8">
        <f t="shared" si="414"/>
        <v>1.0602521285505038</v>
      </c>
      <c r="AG722" s="8">
        <f t="shared" si="414"/>
        <v>1.8832110632476884</v>
      </c>
      <c r="AH722" s="8">
        <f t="shared" si="414"/>
        <v>-0.98485703416213199</v>
      </c>
      <c r="AI722" s="8">
        <f t="shared" si="414"/>
        <v>14.319774260242975</v>
      </c>
      <c r="AK722" s="8">
        <f t="shared" ref="AK722:AU722" si="415">(AK76-$AK76)/$AK76</f>
        <v>0</v>
      </c>
      <c r="AL722" s="8">
        <f t="shared" si="415"/>
        <v>0.70693047605480996</v>
      </c>
      <c r="AM722" s="8">
        <f t="shared" si="415"/>
        <v>0.6205021939950004</v>
      </c>
      <c r="AN722" s="8">
        <f t="shared" si="415"/>
        <v>-3.754251259575702E-2</v>
      </c>
      <c r="AO722" s="8">
        <f t="shared" si="415"/>
        <v>1.7392476184484433</v>
      </c>
      <c r="AP722" s="8">
        <f t="shared" si="415"/>
        <v>-0.69849664246281518</v>
      </c>
      <c r="AQ722" s="8">
        <f t="shared" si="415"/>
        <v>0.73155808775603459</v>
      </c>
      <c r="AR722" s="8">
        <f t="shared" si="415"/>
        <v>4.3356888648514329E-2</v>
      </c>
      <c r="AS722" s="8">
        <f t="shared" si="415"/>
        <v>5.5075020081498331E-2</v>
      </c>
      <c r="AT722" s="8">
        <f t="shared" si="415"/>
        <v>-0.98485703416213199</v>
      </c>
      <c r="AU722" s="8">
        <f t="shared" si="415"/>
        <v>6.9105669154725495</v>
      </c>
      <c r="AW722">
        <f t="shared" si="380"/>
        <v>-0.5</v>
      </c>
      <c r="AX722" t="str">
        <f t="shared" si="389"/>
        <v/>
      </c>
      <c r="AY722">
        <f t="shared" si="390"/>
        <v>-0.5</v>
      </c>
      <c r="AZ722" t="str">
        <f t="shared" si="391"/>
        <v/>
      </c>
    </row>
    <row r="723" spans="1:52" s="17" customFormat="1" x14ac:dyDescent="0.3">
      <c r="A723">
        <v>3</v>
      </c>
      <c r="B723" t="s">
        <v>154</v>
      </c>
      <c r="C723" t="s">
        <v>151</v>
      </c>
      <c r="D723" t="s">
        <v>152</v>
      </c>
      <c r="E723"/>
      <c r="F723" s="2">
        <v>0</v>
      </c>
      <c r="G723" s="2">
        <f t="shared" si="381"/>
        <v>1</v>
      </c>
      <c r="H723" s="4">
        <f t="shared" si="382"/>
        <v>0</v>
      </c>
      <c r="I723">
        <f t="shared" si="383"/>
        <v>1</v>
      </c>
      <c r="J723">
        <f t="shared" si="376"/>
        <v>0</v>
      </c>
      <c r="K723">
        <f t="shared" si="384"/>
        <v>2</v>
      </c>
      <c r="L723">
        <f t="shared" si="385"/>
        <v>0</v>
      </c>
      <c r="M723" s="8">
        <f t="shared" ref="M723:W723" si="416">(M77-$M77)/$M77</f>
        <v>0</v>
      </c>
      <c r="N723" s="8">
        <f t="shared" si="416"/>
        <v>5.749164421293635</v>
      </c>
      <c r="O723" s="8">
        <f t="shared" si="416"/>
        <v>5.7521008193320373</v>
      </c>
      <c r="P723" s="8">
        <f t="shared" si="416"/>
        <v>-2.0495798361335927E-4</v>
      </c>
      <c r="Q723" s="8">
        <f t="shared" si="416"/>
        <v>13.497349043446095</v>
      </c>
      <c r="R723" s="8">
        <f t="shared" si="416"/>
        <v>-0.9999830034842857</v>
      </c>
      <c r="S723" s="8">
        <f t="shared" si="416"/>
        <v>8.2176493818767149</v>
      </c>
      <c r="T723" s="8">
        <f t="shared" si="416"/>
        <v>13.592555526117145</v>
      </c>
      <c r="U723" s="8">
        <f t="shared" si="416"/>
        <v>10.663618958113586</v>
      </c>
      <c r="V723" s="8">
        <f t="shared" si="416"/>
        <v>-0.99831734494428637</v>
      </c>
      <c r="W723" s="8">
        <f t="shared" si="416"/>
        <v>25.068140031293584</v>
      </c>
      <c r="X723"/>
      <c r="Y723" s="8">
        <f t="shared" ref="Y723:AI723" si="417">(Y77-$Y77)/$Y77</f>
        <v>0</v>
      </c>
      <c r="Z723" s="8">
        <f t="shared" si="417"/>
        <v>3.9401181671973147</v>
      </c>
      <c r="AA723" s="8">
        <f t="shared" si="417"/>
        <v>3.8847883650345811</v>
      </c>
      <c r="AB723" s="8">
        <f t="shared" si="417"/>
        <v>-4.2672842412449903E-2</v>
      </c>
      <c r="AC723" s="8">
        <f t="shared" si="417"/>
        <v>7.3568232821645383</v>
      </c>
      <c r="AD723" s="8">
        <f t="shared" si="417"/>
        <v>-0.72225846560968454</v>
      </c>
      <c r="AE723" s="8">
        <f t="shared" si="417"/>
        <v>3.721006007109112</v>
      </c>
      <c r="AF723" s="8">
        <f t="shared" si="417"/>
        <v>0.94743980744277245</v>
      </c>
      <c r="AG723" s="8">
        <f t="shared" si="417"/>
        <v>1.7379103081539375</v>
      </c>
      <c r="AH723" s="8">
        <f t="shared" si="417"/>
        <v>-0.98416018929701798</v>
      </c>
      <c r="AI723" s="8">
        <f t="shared" si="417"/>
        <v>13.751251303774586</v>
      </c>
      <c r="AK723" s="8">
        <f t="shared" ref="AK723:AU723" si="418">(AK77-$AK77)/$AK77</f>
        <v>0</v>
      </c>
      <c r="AL723" s="8">
        <f t="shared" si="418"/>
        <v>0.67277590242842134</v>
      </c>
      <c r="AM723" s="8">
        <f t="shared" si="418"/>
        <v>0.66027186847965735</v>
      </c>
      <c r="AN723" s="8">
        <f t="shared" si="418"/>
        <v>-4.2672842412449903E-2</v>
      </c>
      <c r="AO723" s="8">
        <f t="shared" si="418"/>
        <v>1.9084190095004596</v>
      </c>
      <c r="AP723" s="8">
        <f t="shared" si="418"/>
        <v>-0.72225846560968454</v>
      </c>
      <c r="AQ723" s="8">
        <f t="shared" si="418"/>
        <v>0.58879675372142126</v>
      </c>
      <c r="AR723" s="8">
        <f t="shared" si="418"/>
        <v>-1.4339584717012306E-2</v>
      </c>
      <c r="AS723" s="8">
        <f t="shared" si="418"/>
        <v>-1.3875285935815463E-2</v>
      </c>
      <c r="AT723" s="8">
        <f t="shared" si="418"/>
        <v>-0.98416018929701798</v>
      </c>
      <c r="AU723" s="8">
        <f t="shared" si="418"/>
        <v>6.6110839526909118</v>
      </c>
      <c r="AW723">
        <f t="shared" si="380"/>
        <v>-0.5</v>
      </c>
      <c r="AX723" t="str">
        <f t="shared" si="389"/>
        <v/>
      </c>
      <c r="AY723">
        <f t="shared" si="390"/>
        <v>-0.5</v>
      </c>
      <c r="AZ723" t="str">
        <f t="shared" si="391"/>
        <v/>
      </c>
    </row>
    <row r="724" spans="1:52" s="17" customFormat="1" x14ac:dyDescent="0.3">
      <c r="A724">
        <v>3</v>
      </c>
      <c r="B724" t="s">
        <v>155</v>
      </c>
      <c r="C724" t="s">
        <v>151</v>
      </c>
      <c r="D724" t="s">
        <v>152</v>
      </c>
      <c r="E724" t="s">
        <v>43</v>
      </c>
      <c r="F724" s="2">
        <v>0</v>
      </c>
      <c r="G724" s="2">
        <f t="shared" si="381"/>
        <v>0</v>
      </c>
      <c r="H724" s="4">
        <f t="shared" si="382"/>
        <v>1</v>
      </c>
      <c r="I724">
        <f t="shared" si="383"/>
        <v>0</v>
      </c>
      <c r="J724">
        <f t="shared" si="376"/>
        <v>1</v>
      </c>
      <c r="K724">
        <f t="shared" si="384"/>
        <v>2</v>
      </c>
      <c r="L724">
        <f t="shared" si="385"/>
        <v>2</v>
      </c>
      <c r="M724" s="8">
        <f t="shared" ref="M724:W724" si="419">(M78-$M78)/$M78</f>
        <v>0</v>
      </c>
      <c r="N724" s="8">
        <f t="shared" si="419"/>
        <v>-0.91524216344059073</v>
      </c>
      <c r="O724" s="8">
        <f t="shared" si="419"/>
        <v>-0.91523813511980923</v>
      </c>
      <c r="P724" s="8">
        <f t="shared" si="419"/>
        <v>-0.67514717188929085</v>
      </c>
      <c r="Q724" s="8">
        <f t="shared" si="419"/>
        <v>-0.94605108866305943</v>
      </c>
      <c r="R724" s="8">
        <f t="shared" si="419"/>
        <v>1.4538012499598338</v>
      </c>
      <c r="S724" s="8">
        <f t="shared" si="419"/>
        <v>-0.98713330921961784</v>
      </c>
      <c r="T724" s="8">
        <f t="shared" si="419"/>
        <v>-0.31601239711036372</v>
      </c>
      <c r="U724" s="8">
        <f t="shared" si="419"/>
        <v>-0.46819355013381059</v>
      </c>
      <c r="V724" s="8">
        <f t="shared" si="419"/>
        <v>1.5486845518488448</v>
      </c>
      <c r="W724" s="8">
        <f t="shared" si="419"/>
        <v>-0.94084851237392408</v>
      </c>
      <c r="X724"/>
      <c r="Y724" s="8">
        <f t="shared" ref="Y724:AI724" si="420">(Y78-$Y78)/$Y78</f>
        <v>0</v>
      </c>
      <c r="Z724" s="8">
        <f t="shared" si="420"/>
        <v>-0.77896034000042691</v>
      </c>
      <c r="AA724" s="8">
        <f t="shared" si="420"/>
        <v>-0.78388340664032463</v>
      </c>
      <c r="AB724" s="8">
        <f t="shared" si="420"/>
        <v>-0.52308113543746415</v>
      </c>
      <c r="AC724" s="8">
        <f t="shared" si="420"/>
        <v>-0.77757687055382296</v>
      </c>
      <c r="AD724" s="8">
        <f t="shared" si="420"/>
        <v>1.2286932101430206</v>
      </c>
      <c r="AE724" s="8">
        <f t="shared" si="420"/>
        <v>-0.84384133952586327</v>
      </c>
      <c r="AF724" s="8">
        <f t="shared" si="420"/>
        <v>-0.78145206629151098</v>
      </c>
      <c r="AG724" s="8">
        <f t="shared" si="420"/>
        <v>-0.69792966261774692</v>
      </c>
      <c r="AH724" s="8">
        <f t="shared" si="420"/>
        <v>0.98996144244966378</v>
      </c>
      <c r="AI724" s="8">
        <f t="shared" si="420"/>
        <v>-0.66408606000308368</v>
      </c>
      <c r="AK724" s="8">
        <f t="shared" ref="AK724:AU724" si="421">(AK78-$AK78)/$AK78</f>
        <v>0</v>
      </c>
      <c r="AL724" s="8">
        <f t="shared" si="421"/>
        <v>-0.88884209283298554</v>
      </c>
      <c r="AM724" s="8">
        <f t="shared" si="421"/>
        <v>-0.89265093523790817</v>
      </c>
      <c r="AN724" s="8">
        <f t="shared" si="421"/>
        <v>-0.52308113543746415</v>
      </c>
      <c r="AO724" s="8">
        <f t="shared" si="421"/>
        <v>-0.88109913821102492</v>
      </c>
      <c r="AP724" s="8">
        <f t="shared" si="421"/>
        <v>1.2286932101430206</v>
      </c>
      <c r="AQ724" s="8">
        <f t="shared" si="421"/>
        <v>-0.88984792920775879</v>
      </c>
      <c r="AR724" s="8">
        <f t="shared" si="421"/>
        <v>-0.88931708351632222</v>
      </c>
      <c r="AS724" s="8">
        <f t="shared" si="421"/>
        <v>-0.88886329335277747</v>
      </c>
      <c r="AT724" s="8">
        <f t="shared" si="421"/>
        <v>0.98996144244966378</v>
      </c>
      <c r="AU724" s="8">
        <f t="shared" si="421"/>
        <v>-0.84329536971530727</v>
      </c>
      <c r="AW724">
        <f t="shared" si="380"/>
        <v>0.5</v>
      </c>
      <c r="AX724">
        <f t="shared" si="389"/>
        <v>0.5</v>
      </c>
      <c r="AY724" t="str">
        <f t="shared" si="390"/>
        <v/>
      </c>
      <c r="AZ724">
        <f t="shared" si="391"/>
        <v>0.5</v>
      </c>
    </row>
    <row r="725" spans="1:52" s="17" customFormat="1" x14ac:dyDescent="0.3">
      <c r="A725">
        <v>3</v>
      </c>
      <c r="B725" t="s">
        <v>156</v>
      </c>
      <c r="C725" t="s">
        <v>157</v>
      </c>
      <c r="D725" t="s">
        <v>152</v>
      </c>
      <c r="E725"/>
      <c r="F725" s="2">
        <v>0</v>
      </c>
      <c r="G725" s="2">
        <f t="shared" si="381"/>
        <v>0</v>
      </c>
      <c r="H725" s="4">
        <f t="shared" si="382"/>
        <v>0</v>
      </c>
      <c r="I725">
        <f t="shared" si="383"/>
        <v>1</v>
      </c>
      <c r="J725">
        <f t="shared" si="376"/>
        <v>0</v>
      </c>
      <c r="K725">
        <f t="shared" si="384"/>
        <v>2</v>
      </c>
      <c r="L725">
        <f t="shared" si="385"/>
        <v>0</v>
      </c>
      <c r="M725" s="8">
        <f t="shared" ref="M725:W725" si="422">(M79-$M79)/$M79</f>
        <v>0</v>
      </c>
      <c r="N725" s="8">
        <f t="shared" si="422"/>
        <v>-0.90978560956128518</v>
      </c>
      <c r="O725" s="8">
        <f t="shared" si="422"/>
        <v>-0.90977088119408955</v>
      </c>
      <c r="P725" s="8">
        <f t="shared" si="422"/>
        <v>-0.52285919835454264</v>
      </c>
      <c r="Q725" s="8">
        <f t="shared" si="422"/>
        <v>-0.9394413314031963</v>
      </c>
      <c r="R725" s="8">
        <f t="shared" si="422"/>
        <v>1.710194244504285</v>
      </c>
      <c r="S725" s="8">
        <f t="shared" si="422"/>
        <v>-0.98554184169477155</v>
      </c>
      <c r="T725" s="8">
        <f t="shared" si="422"/>
        <v>-0.24814734134947888</v>
      </c>
      <c r="U725" s="8">
        <f t="shared" si="422"/>
        <v>-0.41472867618242781</v>
      </c>
      <c r="V725" s="8">
        <f t="shared" si="422"/>
        <v>1.6398023308928531</v>
      </c>
      <c r="W725" s="8">
        <f t="shared" si="422"/>
        <v>-0.93797251151104299</v>
      </c>
      <c r="X725"/>
      <c r="Y725" s="8">
        <f t="shared" ref="Y725:AI725" si="423">(Y79-$Y79)/$Y79</f>
        <v>0</v>
      </c>
      <c r="Z725" s="8">
        <f t="shared" si="423"/>
        <v>-0.76081392007023863</v>
      </c>
      <c r="AA725" s="8">
        <f t="shared" si="423"/>
        <v>-0.76846175199149502</v>
      </c>
      <c r="AB725" s="8">
        <f t="shared" si="423"/>
        <v>-0.38484559532952384</v>
      </c>
      <c r="AC725" s="8">
        <f t="shared" si="423"/>
        <v>-0.74999727034629826</v>
      </c>
      <c r="AD725" s="8">
        <f t="shared" si="423"/>
        <v>1.3341186442474242</v>
      </c>
      <c r="AE725" s="8">
        <f t="shared" si="423"/>
        <v>-0.83527940487435814</v>
      </c>
      <c r="AF725" s="8">
        <f t="shared" si="423"/>
        <v>-0.76246241129931402</v>
      </c>
      <c r="AG725" s="8">
        <f t="shared" si="423"/>
        <v>-0.67801195261840708</v>
      </c>
      <c r="AH725" s="8">
        <f t="shared" si="423"/>
        <v>1.1081229795011716</v>
      </c>
      <c r="AI725" s="8">
        <f t="shared" si="423"/>
        <v>-0.63437028668162254</v>
      </c>
      <c r="AK725" s="8">
        <f t="shared" ref="AK725:AU725" si="424">(AK79-$AK79)/$AK79</f>
        <v>0</v>
      </c>
      <c r="AL725" s="8">
        <f t="shared" si="424"/>
        <v>-0.87831148727839758</v>
      </c>
      <c r="AM725" s="8">
        <f t="shared" si="424"/>
        <v>-0.88453351234919331</v>
      </c>
      <c r="AN725" s="8">
        <f t="shared" si="424"/>
        <v>-0.38484559532952384</v>
      </c>
      <c r="AO725" s="8">
        <f t="shared" si="424"/>
        <v>-0.86418308003092759</v>
      </c>
      <c r="AP725" s="8">
        <f t="shared" si="424"/>
        <v>1.3341186442474242</v>
      </c>
      <c r="AQ725" s="8">
        <f t="shared" si="424"/>
        <v>-0.88570974881014175</v>
      </c>
      <c r="AR725" s="8">
        <f t="shared" si="424"/>
        <v>-0.8793913809265419</v>
      </c>
      <c r="AS725" s="8">
        <f t="shared" si="424"/>
        <v>-0.88495305404180469</v>
      </c>
      <c r="AT725" s="8">
        <f t="shared" si="424"/>
        <v>1.1081229795011716</v>
      </c>
      <c r="AU725" s="8">
        <f t="shared" si="424"/>
        <v>-0.82864102166241926</v>
      </c>
      <c r="AW725">
        <f t="shared" si="380"/>
        <v>0</v>
      </c>
      <c r="AX725" t="str">
        <f t="shared" si="389"/>
        <v/>
      </c>
      <c r="AY725">
        <f t="shared" si="390"/>
        <v>0</v>
      </c>
      <c r="AZ725" t="str">
        <f t="shared" si="391"/>
        <v/>
      </c>
    </row>
    <row r="726" spans="1:52" s="17" customFormat="1" x14ac:dyDescent="0.3">
      <c r="A726">
        <v>3</v>
      </c>
      <c r="B726" t="s">
        <v>158</v>
      </c>
      <c r="C726" t="s">
        <v>157</v>
      </c>
      <c r="D726" t="s">
        <v>152</v>
      </c>
      <c r="E726" t="s">
        <v>43</v>
      </c>
      <c r="F726" s="2">
        <v>0</v>
      </c>
      <c r="G726" s="2">
        <f t="shared" si="381"/>
        <v>1</v>
      </c>
      <c r="H726" s="4">
        <f t="shared" si="382"/>
        <v>1</v>
      </c>
      <c r="I726">
        <f t="shared" si="383"/>
        <v>1</v>
      </c>
      <c r="J726">
        <f t="shared" si="376"/>
        <v>0</v>
      </c>
      <c r="K726">
        <f t="shared" si="384"/>
        <v>2</v>
      </c>
      <c r="L726">
        <f t="shared" si="385"/>
        <v>2</v>
      </c>
      <c r="M726" s="8">
        <f t="shared" ref="M726:W726" si="425">(M80-$M80)/$M80</f>
        <v>0</v>
      </c>
      <c r="N726" s="8">
        <f t="shared" si="425"/>
        <v>5.5620606604727145</v>
      </c>
      <c r="O726" s="8">
        <f t="shared" si="425"/>
        <v>5.5637222899293448</v>
      </c>
      <c r="P726" s="8">
        <f t="shared" si="425"/>
        <v>-2.2794916733571323E-4</v>
      </c>
      <c r="Q726" s="8">
        <f t="shared" si="425"/>
        <v>13.819698207299771</v>
      </c>
      <c r="R726" s="8">
        <f t="shared" si="425"/>
        <v>-0.99999300156065196</v>
      </c>
      <c r="S726" s="8">
        <f t="shared" si="425"/>
        <v>8.283987670749422</v>
      </c>
      <c r="T726" s="8">
        <f t="shared" si="425"/>
        <v>13.58429870138959</v>
      </c>
      <c r="U726" s="8">
        <f t="shared" si="425"/>
        <v>10.682306845573436</v>
      </c>
      <c r="V726" s="8">
        <f t="shared" si="425"/>
        <v>-0.99879826798623905</v>
      </c>
      <c r="W726" s="8">
        <f t="shared" si="425"/>
        <v>25.073002720393355</v>
      </c>
      <c r="X726"/>
      <c r="Y726" s="8">
        <f t="shared" ref="Y726:AI726" si="426">(Y80-$Y80)/$Y80</f>
        <v>0</v>
      </c>
      <c r="Z726" s="8">
        <f t="shared" si="426"/>
        <v>4.3669934049981212</v>
      </c>
      <c r="AA726" s="8">
        <f t="shared" si="426"/>
        <v>4.2270094892568828</v>
      </c>
      <c r="AB726" s="8">
        <f t="shared" si="426"/>
        <v>0.11666753982395407</v>
      </c>
      <c r="AC726" s="8">
        <f t="shared" si="426"/>
        <v>8.7797734976382333</v>
      </c>
      <c r="AD726" s="8">
        <f t="shared" si="426"/>
        <v>-0.69769502758216162</v>
      </c>
      <c r="AE726" s="8">
        <f t="shared" si="426"/>
        <v>4.32437299689943</v>
      </c>
      <c r="AF726" s="8">
        <f t="shared" si="426"/>
        <v>1.1488329268230881</v>
      </c>
      <c r="AG726" s="8">
        <f t="shared" si="426"/>
        <v>2.0403631097279273</v>
      </c>
      <c r="AH726" s="8">
        <f t="shared" si="426"/>
        <v>-0.98421079294250657</v>
      </c>
      <c r="AI726" s="8">
        <f t="shared" si="426"/>
        <v>15.152831218702245</v>
      </c>
      <c r="AK726" s="8">
        <f t="shared" ref="AK726:AU726" si="427">(AK80-$AK80)/$AK80</f>
        <v>0</v>
      </c>
      <c r="AL726" s="8">
        <f t="shared" si="427"/>
        <v>0.74581493225804263</v>
      </c>
      <c r="AM726" s="8">
        <f t="shared" si="427"/>
        <v>0.65887042986001865</v>
      </c>
      <c r="AN726" s="8">
        <f t="shared" si="427"/>
        <v>0.11666753982395407</v>
      </c>
      <c r="AO726" s="8">
        <f t="shared" si="427"/>
        <v>2.0650700335098322</v>
      </c>
      <c r="AP726" s="8">
        <f t="shared" si="427"/>
        <v>-0.69769502758216162</v>
      </c>
      <c r="AQ726" s="8">
        <f t="shared" si="427"/>
        <v>0.76408004496809567</v>
      </c>
      <c r="AR726" s="8">
        <f t="shared" si="427"/>
        <v>9.0775319574766825E-2</v>
      </c>
      <c r="AS726" s="8">
        <f t="shared" si="427"/>
        <v>0.10123119509152186</v>
      </c>
      <c r="AT726" s="8">
        <f t="shared" si="427"/>
        <v>-0.98421079294250657</v>
      </c>
      <c r="AU726" s="8">
        <f t="shared" si="427"/>
        <v>7.3230097414460511</v>
      </c>
      <c r="AW726">
        <f t="shared" si="380"/>
        <v>0</v>
      </c>
      <c r="AX726">
        <f t="shared" si="389"/>
        <v>0</v>
      </c>
      <c r="AY726">
        <f t="shared" si="390"/>
        <v>0</v>
      </c>
      <c r="AZ726" t="str">
        <f t="shared" si="391"/>
        <v/>
      </c>
    </row>
    <row r="727" spans="1:52" s="17" customFormat="1" x14ac:dyDescent="0.3">
      <c r="A727">
        <v>3</v>
      </c>
      <c r="B727" t="s">
        <v>159</v>
      </c>
      <c r="C727" t="s">
        <v>157</v>
      </c>
      <c r="D727" t="s">
        <v>152</v>
      </c>
      <c r="E727" t="s">
        <v>43</v>
      </c>
      <c r="F727" s="2">
        <v>0</v>
      </c>
      <c r="G727" s="2">
        <f t="shared" si="381"/>
        <v>1</v>
      </c>
      <c r="H727" s="4">
        <f t="shared" si="382"/>
        <v>1</v>
      </c>
      <c r="I727">
        <f t="shared" si="383"/>
        <v>1</v>
      </c>
      <c r="J727">
        <f t="shared" si="376"/>
        <v>0</v>
      </c>
      <c r="K727">
        <f t="shared" si="384"/>
        <v>2</v>
      </c>
      <c r="L727">
        <f t="shared" si="385"/>
        <v>2</v>
      </c>
      <c r="M727" s="8">
        <f t="shared" ref="M727:W727" si="428">(M81-$M81)/$M81</f>
        <v>0</v>
      </c>
      <c r="N727" s="8">
        <f t="shared" si="428"/>
        <v>5.749164421293635</v>
      </c>
      <c r="O727" s="8">
        <f t="shared" si="428"/>
        <v>5.7521008193320373</v>
      </c>
      <c r="P727" s="8">
        <f t="shared" si="428"/>
        <v>-2.0495798361335927E-4</v>
      </c>
      <c r="Q727" s="8">
        <f t="shared" si="428"/>
        <v>13.497349043446095</v>
      </c>
      <c r="R727" s="8">
        <f t="shared" si="428"/>
        <v>-0.9999830034842857</v>
      </c>
      <c r="S727" s="8">
        <f t="shared" si="428"/>
        <v>8.2176493818767149</v>
      </c>
      <c r="T727" s="8">
        <f t="shared" si="428"/>
        <v>13.592555526117145</v>
      </c>
      <c r="U727" s="8">
        <f t="shared" si="428"/>
        <v>10.663618958113586</v>
      </c>
      <c r="V727" s="8">
        <f t="shared" si="428"/>
        <v>-0.99831734494428637</v>
      </c>
      <c r="W727" s="8">
        <f t="shared" si="428"/>
        <v>25.068140031293584</v>
      </c>
      <c r="X727"/>
      <c r="Y727" s="8">
        <f t="shared" ref="Y727:AI727" si="429">(Y81-$Y81)/$Y81</f>
        <v>0</v>
      </c>
      <c r="Z727" s="8">
        <f t="shared" si="429"/>
        <v>5.0490377358969907</v>
      </c>
      <c r="AA727" s="8">
        <f t="shared" si="429"/>
        <v>4.9473891515540327</v>
      </c>
      <c r="AB727" s="8">
        <f t="shared" si="429"/>
        <v>0.2699847887092926</v>
      </c>
      <c r="AC727" s="8">
        <f t="shared" si="429"/>
        <v>9.7834066334543692</v>
      </c>
      <c r="AD727" s="8">
        <f t="shared" si="429"/>
        <v>-0.64792441753987295</v>
      </c>
      <c r="AE727" s="8">
        <f t="shared" si="429"/>
        <v>4.7857255988535803</v>
      </c>
      <c r="AF727" s="8">
        <f t="shared" si="429"/>
        <v>1.4065988131886831</v>
      </c>
      <c r="AG727" s="8">
        <f t="shared" si="429"/>
        <v>2.3739567488515592</v>
      </c>
      <c r="AH727" s="8">
        <f t="shared" si="429"/>
        <v>-0.98088153834637948</v>
      </c>
      <c r="AI727" s="8">
        <f t="shared" si="429"/>
        <v>16.755557729258307</v>
      </c>
      <c r="AK727" s="8">
        <f t="shared" ref="AK727:AU727" si="430">(AK81-$AK81)/$AK81</f>
        <v>0</v>
      </c>
      <c r="AL727" s="8">
        <f t="shared" si="430"/>
        <v>1.0447646737912557</v>
      </c>
      <c r="AM727" s="8">
        <f t="shared" si="430"/>
        <v>0.97867505994013415</v>
      </c>
      <c r="AN727" s="8">
        <f t="shared" si="430"/>
        <v>0.2699847887092926</v>
      </c>
      <c r="AO727" s="8">
        <f t="shared" si="430"/>
        <v>2.6882124611015619</v>
      </c>
      <c r="AP727" s="8">
        <f t="shared" si="430"/>
        <v>-0.64792441753987295</v>
      </c>
      <c r="AQ727" s="8">
        <f t="shared" si="430"/>
        <v>0.93379350094753244</v>
      </c>
      <c r="AR727" s="8">
        <f t="shared" si="430"/>
        <v>0.21373258979474541</v>
      </c>
      <c r="AS727" s="8">
        <f t="shared" si="430"/>
        <v>0.23682200164767689</v>
      </c>
      <c r="AT727" s="8">
        <f t="shared" si="430"/>
        <v>-0.98088153834637948</v>
      </c>
      <c r="AU727" s="8">
        <f t="shared" si="430"/>
        <v>8.1957343804569458</v>
      </c>
      <c r="AW727">
        <f t="shared" si="380"/>
        <v>0</v>
      </c>
      <c r="AX727">
        <f t="shared" si="389"/>
        <v>0</v>
      </c>
      <c r="AY727">
        <f t="shared" si="390"/>
        <v>0</v>
      </c>
      <c r="AZ727" t="str">
        <f t="shared" si="391"/>
        <v/>
      </c>
    </row>
    <row r="728" spans="1:52" s="17" customFormat="1" x14ac:dyDescent="0.3">
      <c r="A728">
        <v>3</v>
      </c>
      <c r="B728" t="s">
        <v>160</v>
      </c>
      <c r="C728" t="s">
        <v>157</v>
      </c>
      <c r="D728" t="s">
        <v>152</v>
      </c>
      <c r="E728"/>
      <c r="F728" s="2">
        <v>0</v>
      </c>
      <c r="G728" s="2">
        <f t="shared" si="381"/>
        <v>0</v>
      </c>
      <c r="H728" s="4">
        <f t="shared" si="382"/>
        <v>0</v>
      </c>
      <c r="I728">
        <f t="shared" si="383"/>
        <v>1</v>
      </c>
      <c r="J728">
        <f t="shared" si="376"/>
        <v>0</v>
      </c>
      <c r="K728">
        <f t="shared" si="384"/>
        <v>2</v>
      </c>
      <c r="L728">
        <f t="shared" si="385"/>
        <v>0</v>
      </c>
      <c r="M728" s="8">
        <f t="shared" ref="M728:W728" si="431">(M82-$M82)/$M82</f>
        <v>0</v>
      </c>
      <c r="N728" s="8">
        <f t="shared" si="431"/>
        <v>-0.91524216344059073</v>
      </c>
      <c r="O728" s="8">
        <f t="shared" si="431"/>
        <v>-0.91523813511980923</v>
      </c>
      <c r="P728" s="8">
        <f t="shared" si="431"/>
        <v>-0.67514717188929085</v>
      </c>
      <c r="Q728" s="8">
        <f t="shared" si="431"/>
        <v>-0.94605108866305943</v>
      </c>
      <c r="R728" s="8">
        <f t="shared" si="431"/>
        <v>1.4538012499598338</v>
      </c>
      <c r="S728" s="8">
        <f t="shared" si="431"/>
        <v>-0.98713330921961784</v>
      </c>
      <c r="T728" s="8">
        <f t="shared" si="431"/>
        <v>-0.31601239711036372</v>
      </c>
      <c r="U728" s="8">
        <f t="shared" si="431"/>
        <v>-0.46819355013381059</v>
      </c>
      <c r="V728" s="8">
        <f t="shared" si="431"/>
        <v>1.5486845518488448</v>
      </c>
      <c r="W728" s="8">
        <f t="shared" si="431"/>
        <v>-0.94084851237392408</v>
      </c>
      <c r="X728"/>
      <c r="Y728" s="8">
        <f t="shared" ref="Y728:AI728" si="432">(Y82-$Y82)/$Y82</f>
        <v>0</v>
      </c>
      <c r="Z728" s="8">
        <f t="shared" si="432"/>
        <v>-0.7761235797071615</v>
      </c>
      <c r="AA728" s="8">
        <f t="shared" si="432"/>
        <v>-0.77937576569724865</v>
      </c>
      <c r="AB728" s="8">
        <f t="shared" si="432"/>
        <v>-0.51522618487371241</v>
      </c>
      <c r="AC728" s="8">
        <f t="shared" si="432"/>
        <v>-0.77953670454808666</v>
      </c>
      <c r="AD728" s="8">
        <f t="shared" si="432"/>
        <v>1.2510943825070044</v>
      </c>
      <c r="AE728" s="8">
        <f t="shared" si="432"/>
        <v>-0.8465476867271895</v>
      </c>
      <c r="AF728" s="8">
        <f t="shared" si="432"/>
        <v>-0.77730366209595381</v>
      </c>
      <c r="AG728" s="8">
        <f t="shared" si="432"/>
        <v>-0.69932820398309403</v>
      </c>
      <c r="AH728" s="8">
        <f t="shared" si="432"/>
        <v>0.98803425525635802</v>
      </c>
      <c r="AI728" s="8">
        <f t="shared" si="432"/>
        <v>-0.66698545736606807</v>
      </c>
      <c r="AK728" s="8">
        <f t="shared" ref="AK728:AU728" si="433">(AK82-$AK82)/$AK82</f>
        <v>0</v>
      </c>
      <c r="AL728" s="8">
        <f t="shared" si="433"/>
        <v>-0.88641470923567123</v>
      </c>
      <c r="AM728" s="8">
        <f t="shared" si="433"/>
        <v>-0.88980191696174149</v>
      </c>
      <c r="AN728" s="8">
        <f t="shared" si="433"/>
        <v>-0.51522618487371241</v>
      </c>
      <c r="AO728" s="8">
        <f t="shared" si="433"/>
        <v>-0.88279388026192029</v>
      </c>
      <c r="AP728" s="8">
        <f t="shared" si="433"/>
        <v>1.2510943825070044</v>
      </c>
      <c r="AQ728" s="8">
        <f t="shared" si="433"/>
        <v>-0.89284398928876374</v>
      </c>
      <c r="AR728" s="8">
        <f t="shared" si="433"/>
        <v>-0.88747859668709572</v>
      </c>
      <c r="AS728" s="8">
        <f t="shared" si="433"/>
        <v>-0.89301024323005096</v>
      </c>
      <c r="AT728" s="8">
        <f t="shared" si="433"/>
        <v>0.98803425525635802</v>
      </c>
      <c r="AU728" s="8">
        <f t="shared" si="433"/>
        <v>-0.84569157141634699</v>
      </c>
      <c r="AW728">
        <f t="shared" si="380"/>
        <v>0</v>
      </c>
      <c r="AX728" t="str">
        <f t="shared" si="389"/>
        <v/>
      </c>
      <c r="AY728">
        <f t="shared" si="390"/>
        <v>0</v>
      </c>
      <c r="AZ728" t="str">
        <f t="shared" si="391"/>
        <v/>
      </c>
    </row>
    <row r="729" spans="1:52" s="17" customFormat="1" x14ac:dyDescent="0.3">
      <c r="A729">
        <v>3</v>
      </c>
      <c r="B729" t="s">
        <v>161</v>
      </c>
      <c r="C729" t="s">
        <v>162</v>
      </c>
      <c r="D729" t="s">
        <v>163</v>
      </c>
      <c r="E729" t="s">
        <v>43</v>
      </c>
      <c r="F729" s="2">
        <v>0</v>
      </c>
      <c r="G729" s="2">
        <f t="shared" si="381"/>
        <v>0</v>
      </c>
      <c r="H729" s="4">
        <f t="shared" si="382"/>
        <v>1</v>
      </c>
      <c r="I729">
        <f t="shared" si="383"/>
        <v>1</v>
      </c>
      <c r="J729">
        <f t="shared" si="376"/>
        <v>0</v>
      </c>
      <c r="K729">
        <f t="shared" si="384"/>
        <v>2</v>
      </c>
      <c r="L729">
        <f t="shared" si="385"/>
        <v>2</v>
      </c>
      <c r="M729" s="8">
        <f t="shared" ref="M729:W729" si="434">(M83-$M83)/$M83</f>
        <v>0</v>
      </c>
      <c r="N729" s="8">
        <f t="shared" si="434"/>
        <v>5.3499867528481371</v>
      </c>
      <c r="O729" s="8">
        <f t="shared" si="434"/>
        <v>5.3520962992956509</v>
      </c>
      <c r="P729" s="8">
        <f t="shared" si="434"/>
        <v>-2.1795314007491299E-4</v>
      </c>
      <c r="Q729" s="8">
        <f t="shared" si="434"/>
        <v>14.392699569592537</v>
      </c>
      <c r="R729" s="8">
        <f t="shared" si="434"/>
        <v>-0.99998800257944542</v>
      </c>
      <c r="S729" s="8">
        <f t="shared" si="434"/>
        <v>7.846961903190814</v>
      </c>
      <c r="T729" s="8">
        <f t="shared" si="434"/>
        <v>13.592399634078673</v>
      </c>
      <c r="U729" s="8">
        <f t="shared" si="434"/>
        <v>10.639900421409397</v>
      </c>
      <c r="V729" s="8">
        <f t="shared" si="434"/>
        <v>-0.99879925815949566</v>
      </c>
      <c r="W729" s="8">
        <f t="shared" si="434"/>
        <v>23.672229470663808</v>
      </c>
      <c r="X729"/>
      <c r="Y729" s="8">
        <f t="shared" ref="Y729:AI729" si="435">(Y83-$Y83)/$Y83</f>
        <v>0</v>
      </c>
      <c r="Z729" s="8">
        <f t="shared" si="435"/>
        <v>3.593313078951617</v>
      </c>
      <c r="AA729" s="8">
        <f t="shared" si="435"/>
        <v>3.5707296158284558</v>
      </c>
      <c r="AB729" s="8">
        <f t="shared" si="435"/>
        <v>-8.5291001234075861E-2</v>
      </c>
      <c r="AC729" s="8">
        <f t="shared" si="435"/>
        <v>7.5305865732705417</v>
      </c>
      <c r="AD729" s="8">
        <f t="shared" si="435"/>
        <v>-0.73245849343988989</v>
      </c>
      <c r="AE729" s="8">
        <f t="shared" si="435"/>
        <v>3.5019087996828535</v>
      </c>
      <c r="AF729" s="8">
        <f t="shared" si="435"/>
        <v>0.94200319343283889</v>
      </c>
      <c r="AG729" s="8">
        <f t="shared" si="435"/>
        <v>1.6157166870950144</v>
      </c>
      <c r="AH729" s="8">
        <f t="shared" si="435"/>
        <v>-0.9793495398852301</v>
      </c>
      <c r="AI729" s="8">
        <f t="shared" si="435"/>
        <v>12.306576247059933</v>
      </c>
      <c r="AK729" s="8">
        <f t="shared" ref="AK729:AU729" si="436">(AK83-$AK83)/$AK83</f>
        <v>0</v>
      </c>
      <c r="AL729" s="8">
        <f t="shared" si="436"/>
        <v>0.57285526999434677</v>
      </c>
      <c r="AM729" s="8">
        <f t="shared" si="436"/>
        <v>0.52296179312590085</v>
      </c>
      <c r="AN729" s="8">
        <f t="shared" si="436"/>
        <v>-8.5291001234075861E-2</v>
      </c>
      <c r="AO729" s="8">
        <f t="shared" si="436"/>
        <v>1.918459366675795</v>
      </c>
      <c r="AP729" s="8">
        <f t="shared" si="436"/>
        <v>-0.73245849343988989</v>
      </c>
      <c r="AQ729" s="8">
        <f t="shared" si="436"/>
        <v>0.56892628821337177</v>
      </c>
      <c r="AR729" s="8">
        <f t="shared" si="436"/>
        <v>1.4785427040656049E-3</v>
      </c>
      <c r="AS729" s="8">
        <f t="shared" si="436"/>
        <v>-4.3492652913310281E-2</v>
      </c>
      <c r="AT729" s="8">
        <f t="shared" si="436"/>
        <v>-0.9793495398852301</v>
      </c>
      <c r="AU729" s="8">
        <f t="shared" si="436"/>
        <v>5.8939089868180252</v>
      </c>
      <c r="AW729">
        <f t="shared" si="380"/>
        <v>0</v>
      </c>
      <c r="AX729">
        <f t="shared" si="389"/>
        <v>0</v>
      </c>
      <c r="AY729">
        <f t="shared" si="390"/>
        <v>0</v>
      </c>
      <c r="AZ729" t="str">
        <f t="shared" si="391"/>
        <v/>
      </c>
    </row>
    <row r="730" spans="1:52" s="17" customFormat="1" x14ac:dyDescent="0.3">
      <c r="A730">
        <v>3</v>
      </c>
      <c r="B730" t="s">
        <v>164</v>
      </c>
      <c r="C730" t="s">
        <v>162</v>
      </c>
      <c r="D730" t="s">
        <v>163</v>
      </c>
      <c r="E730"/>
      <c r="F730" s="2">
        <v>0</v>
      </c>
      <c r="G730" s="2">
        <f t="shared" si="381"/>
        <v>1</v>
      </c>
      <c r="H730" s="4">
        <f t="shared" si="382"/>
        <v>0</v>
      </c>
      <c r="I730">
        <f t="shared" si="383"/>
        <v>1</v>
      </c>
      <c r="J730">
        <f t="shared" si="376"/>
        <v>0</v>
      </c>
      <c r="K730">
        <f t="shared" si="384"/>
        <v>2</v>
      </c>
      <c r="L730">
        <f t="shared" si="385"/>
        <v>0</v>
      </c>
      <c r="M730" s="8">
        <f t="shared" ref="M730:W730" si="437">(M84-$M84)/$M84</f>
        <v>0</v>
      </c>
      <c r="N730" s="8">
        <f t="shared" si="437"/>
        <v>-0.89850937649332108</v>
      </c>
      <c r="O730" s="8">
        <f t="shared" si="437"/>
        <v>-0.89850239614871119</v>
      </c>
      <c r="P730" s="8">
        <f t="shared" si="437"/>
        <v>-0.6643201236451709</v>
      </c>
      <c r="Q730" s="8">
        <f t="shared" si="437"/>
        <v>-0.92611605773016448</v>
      </c>
      <c r="R730" s="8">
        <f t="shared" si="437"/>
        <v>1.4939237554409119</v>
      </c>
      <c r="S730" s="8">
        <f t="shared" si="437"/>
        <v>-0.97360629906297602</v>
      </c>
      <c r="T730" s="8">
        <f t="shared" si="437"/>
        <v>-0.29249742866402884</v>
      </c>
      <c r="U730" s="8">
        <f t="shared" si="437"/>
        <v>-0.44984001922697142</v>
      </c>
      <c r="V730" s="8">
        <f t="shared" si="437"/>
        <v>1.6417195128844075</v>
      </c>
      <c r="W730" s="8">
        <f t="shared" si="437"/>
        <v>-0.91738922120392141</v>
      </c>
      <c r="X730"/>
      <c r="Y730" s="8">
        <f t="shared" ref="Y730:AI730" si="438">(Y84-$Y84)/$Y84</f>
        <v>0</v>
      </c>
      <c r="Z730" s="8">
        <f t="shared" si="438"/>
        <v>-0.76023012713407456</v>
      </c>
      <c r="AA730" s="8">
        <f t="shared" si="438"/>
        <v>-0.76778063757608861</v>
      </c>
      <c r="AB730" s="8">
        <f t="shared" si="438"/>
        <v>-0.48349720513997796</v>
      </c>
      <c r="AC730" s="8">
        <f t="shared" si="438"/>
        <v>-0.75496905761658373</v>
      </c>
      <c r="AD730" s="8">
        <f t="shared" si="438"/>
        <v>1.1996931705811873</v>
      </c>
      <c r="AE730" s="8">
        <f t="shared" si="438"/>
        <v>-0.82965860767291066</v>
      </c>
      <c r="AF730" s="8">
        <f t="shared" si="438"/>
        <v>-0.78116364151135542</v>
      </c>
      <c r="AG730" s="8">
        <f t="shared" si="438"/>
        <v>-0.70131636635749428</v>
      </c>
      <c r="AH730" s="8">
        <f t="shared" si="438"/>
        <v>0.94622668193651238</v>
      </c>
      <c r="AI730" s="8">
        <f t="shared" si="438"/>
        <v>-0.61339916278740236</v>
      </c>
      <c r="AK730" s="8">
        <f t="shared" ref="AK730:AU730" si="439">(AK84-$AK84)/$AK84</f>
        <v>0</v>
      </c>
      <c r="AL730" s="8">
        <f t="shared" si="439"/>
        <v>-0.87765567322201765</v>
      </c>
      <c r="AM730" s="8">
        <f t="shared" si="439"/>
        <v>-0.88431076592386193</v>
      </c>
      <c r="AN730" s="8">
        <f t="shared" si="439"/>
        <v>-0.48349720513997796</v>
      </c>
      <c r="AO730" s="8">
        <f t="shared" si="439"/>
        <v>-0.8634043153056965</v>
      </c>
      <c r="AP730" s="8">
        <f t="shared" si="439"/>
        <v>1.1996931705811873</v>
      </c>
      <c r="AQ730" s="8">
        <f t="shared" si="439"/>
        <v>-0.88207921352393037</v>
      </c>
      <c r="AR730" s="8">
        <f t="shared" si="439"/>
        <v>-0.88936902755805025</v>
      </c>
      <c r="AS730" s="8">
        <f t="shared" si="439"/>
        <v>-0.89221270019982168</v>
      </c>
      <c r="AT730" s="8">
        <f t="shared" si="439"/>
        <v>0.94622668193651238</v>
      </c>
      <c r="AU730" s="8">
        <f t="shared" si="439"/>
        <v>-0.82999514391281937</v>
      </c>
      <c r="AW730">
        <f t="shared" si="380"/>
        <v>0</v>
      </c>
      <c r="AX730" t="str">
        <f t="shared" si="389"/>
        <v/>
      </c>
      <c r="AY730">
        <f t="shared" si="390"/>
        <v>0</v>
      </c>
      <c r="AZ730" t="str">
        <f t="shared" si="391"/>
        <v/>
      </c>
    </row>
    <row r="731" spans="1:52" s="17" customFormat="1" x14ac:dyDescent="0.3">
      <c r="A731">
        <v>3</v>
      </c>
      <c r="B731" t="s">
        <v>165</v>
      </c>
      <c r="C731" t="s">
        <v>162</v>
      </c>
      <c r="D731" t="s">
        <v>163</v>
      </c>
      <c r="E731"/>
      <c r="F731" s="2">
        <v>0</v>
      </c>
      <c r="G731" s="2">
        <f t="shared" si="381"/>
        <v>1</v>
      </c>
      <c r="H731" s="4">
        <f t="shared" si="382"/>
        <v>0</v>
      </c>
      <c r="I731">
        <f t="shared" si="383"/>
        <v>1</v>
      </c>
      <c r="J731">
        <f t="shared" si="376"/>
        <v>0</v>
      </c>
      <c r="K731">
        <f t="shared" si="384"/>
        <v>2</v>
      </c>
      <c r="L731">
        <f t="shared" si="385"/>
        <v>0</v>
      </c>
      <c r="M731" s="8">
        <f t="shared" ref="M731:W731" si="440">(M85-$M85)/$M85</f>
        <v>0</v>
      </c>
      <c r="N731" s="8">
        <f t="shared" si="440"/>
        <v>-0.8959477786147656</v>
      </c>
      <c r="O731" s="8">
        <f t="shared" si="440"/>
        <v>-0.89586583707580791</v>
      </c>
      <c r="P731" s="8">
        <f t="shared" si="440"/>
        <v>-0.67541077707432828</v>
      </c>
      <c r="Q731" s="8">
        <f t="shared" si="440"/>
        <v>-0.92117038203968837</v>
      </c>
      <c r="R731" s="8">
        <f t="shared" si="440"/>
        <v>1.6277267984177639</v>
      </c>
      <c r="S731" s="8">
        <f t="shared" si="440"/>
        <v>-0.97051341150542003</v>
      </c>
      <c r="T731" s="8">
        <f t="shared" si="440"/>
        <v>-0.22543996078694026</v>
      </c>
      <c r="U731" s="8">
        <f t="shared" si="440"/>
        <v>-0.39792806785353824</v>
      </c>
      <c r="V731" s="8">
        <f t="shared" si="440"/>
        <v>1.7093391913749947</v>
      </c>
      <c r="W731" s="8">
        <f t="shared" si="440"/>
        <v>-0.90079931211564035</v>
      </c>
      <c r="X731"/>
      <c r="Y731" s="8">
        <f t="shared" ref="Y731:AI731" si="441">(Y85-$Y85)/$Y85</f>
        <v>0</v>
      </c>
      <c r="Z731" s="8">
        <f t="shared" si="441"/>
        <v>-0.75716135405788787</v>
      </c>
      <c r="AA731" s="8">
        <f t="shared" si="441"/>
        <v>-0.76365313512167909</v>
      </c>
      <c r="AB731" s="8">
        <f t="shared" si="441"/>
        <v>-0.42933655129257703</v>
      </c>
      <c r="AC731" s="8">
        <f t="shared" si="441"/>
        <v>-0.74731077027576254</v>
      </c>
      <c r="AD731" s="8">
        <f t="shared" si="441"/>
        <v>1.149636676472235</v>
      </c>
      <c r="AE731" s="8">
        <f t="shared" si="441"/>
        <v>-0.82702021461487196</v>
      </c>
      <c r="AF731" s="8">
        <f t="shared" si="441"/>
        <v>-0.77544656844351634</v>
      </c>
      <c r="AG731" s="8">
        <f t="shared" si="441"/>
        <v>-0.69428625665635868</v>
      </c>
      <c r="AH731" s="8">
        <f t="shared" si="441"/>
        <v>0.93268467810673372</v>
      </c>
      <c r="AI731" s="8">
        <f t="shared" si="441"/>
        <v>-0.63699551289076883</v>
      </c>
      <c r="AK731" s="8">
        <f t="shared" ref="AK731:AU731" si="442">(AK85-$AK85)/$AK85</f>
        <v>0</v>
      </c>
      <c r="AL731" s="8">
        <f t="shared" si="442"/>
        <v>-0.87537144446777182</v>
      </c>
      <c r="AM731" s="8">
        <f t="shared" si="442"/>
        <v>-0.8811710820748867</v>
      </c>
      <c r="AN731" s="8">
        <f t="shared" si="442"/>
        <v>-0.42933655129257703</v>
      </c>
      <c r="AO731" s="8">
        <f t="shared" si="442"/>
        <v>-0.8569227446231571</v>
      </c>
      <c r="AP731" s="8">
        <f t="shared" si="442"/>
        <v>1.149636676472235</v>
      </c>
      <c r="AQ731" s="8">
        <f t="shared" si="442"/>
        <v>-0.87918118205285334</v>
      </c>
      <c r="AR731" s="8">
        <f t="shared" si="442"/>
        <v>-0.88661205344200167</v>
      </c>
      <c r="AS731" s="8">
        <f t="shared" si="442"/>
        <v>-0.88952973117326184</v>
      </c>
      <c r="AT731" s="8">
        <f t="shared" si="442"/>
        <v>0.93268467810673372</v>
      </c>
      <c r="AU731" s="8">
        <f t="shared" si="442"/>
        <v>-0.82597111664748801</v>
      </c>
      <c r="AW731">
        <f t="shared" si="380"/>
        <v>0</v>
      </c>
      <c r="AX731" t="str">
        <f t="shared" si="389"/>
        <v/>
      </c>
      <c r="AY731">
        <f t="shared" si="390"/>
        <v>0</v>
      </c>
      <c r="AZ731" t="str">
        <f t="shared" si="391"/>
        <v/>
      </c>
    </row>
    <row r="732" spans="1:52" s="17" customFormat="1" x14ac:dyDescent="0.3">
      <c r="A732">
        <v>3</v>
      </c>
      <c r="B732" t="s">
        <v>166</v>
      </c>
      <c r="C732" t="s">
        <v>162</v>
      </c>
      <c r="D732" t="s">
        <v>163</v>
      </c>
      <c r="E732" t="s">
        <v>43</v>
      </c>
      <c r="F732" s="2">
        <v>0</v>
      </c>
      <c r="G732" s="2">
        <f t="shared" si="381"/>
        <v>0</v>
      </c>
      <c r="H732" s="4">
        <f t="shared" si="382"/>
        <v>1</v>
      </c>
      <c r="I732">
        <f t="shared" si="383"/>
        <v>1</v>
      </c>
      <c r="J732">
        <f t="shared" si="376"/>
        <v>0</v>
      </c>
      <c r="K732">
        <f t="shared" si="384"/>
        <v>2</v>
      </c>
      <c r="L732">
        <f t="shared" si="385"/>
        <v>2</v>
      </c>
      <c r="M732" s="8">
        <f t="shared" ref="M732:W732" si="443">(M86-$M86)/$M86</f>
        <v>0</v>
      </c>
      <c r="N732" s="8">
        <f t="shared" si="443"/>
        <v>5.3179884568511584</v>
      </c>
      <c r="O732" s="8">
        <f t="shared" si="443"/>
        <v>5.3203858646914215</v>
      </c>
      <c r="P732" s="8">
        <f t="shared" si="443"/>
        <v>-2.4993826524848361E-4</v>
      </c>
      <c r="Q732" s="8">
        <f t="shared" si="443"/>
        <v>14.137389064900971</v>
      </c>
      <c r="R732" s="8">
        <f t="shared" si="443"/>
        <v>-0.99998800296326806</v>
      </c>
      <c r="S732" s="8">
        <f t="shared" si="443"/>
        <v>7.830747805292094</v>
      </c>
      <c r="T732" s="8">
        <f t="shared" si="443"/>
        <v>13.583954763173496</v>
      </c>
      <c r="U732" s="8">
        <f t="shared" si="443"/>
        <v>10.687372219061892</v>
      </c>
      <c r="V732" s="8">
        <f t="shared" si="443"/>
        <v>-0.99856535435747373</v>
      </c>
      <c r="W732" s="8">
        <f t="shared" si="443"/>
        <v>23.959998880276569</v>
      </c>
      <c r="X732"/>
      <c r="Y732" s="8">
        <f t="shared" ref="Y732:AI732" si="444">(Y86-$Y86)/$Y86</f>
        <v>0</v>
      </c>
      <c r="Z732" s="8">
        <f t="shared" si="444"/>
        <v>3.8716255390821521</v>
      </c>
      <c r="AA732" s="8">
        <f t="shared" si="444"/>
        <v>3.8108135960923732</v>
      </c>
      <c r="AB732" s="8">
        <f t="shared" si="444"/>
        <v>0.29924005076093646</v>
      </c>
      <c r="AC732" s="8">
        <f t="shared" si="444"/>
        <v>7.7147434836412474</v>
      </c>
      <c r="AD732" s="8">
        <f t="shared" si="444"/>
        <v>-0.70635626281237118</v>
      </c>
      <c r="AE732" s="8">
        <f t="shared" si="444"/>
        <v>3.7125332829995852</v>
      </c>
      <c r="AF732" s="8">
        <f t="shared" si="444"/>
        <v>1.0039085859861221</v>
      </c>
      <c r="AG732" s="8">
        <f t="shared" si="444"/>
        <v>1.8199967220726823</v>
      </c>
      <c r="AH732" s="8">
        <f t="shared" si="444"/>
        <v>-0.97886274123516814</v>
      </c>
      <c r="AI732" s="8">
        <f t="shared" si="444"/>
        <v>13.139665979038959</v>
      </c>
      <c r="AK732" s="8">
        <f t="shared" ref="AK732:AU732" si="445">(AK86-$AK86)/$AK86</f>
        <v>0</v>
      </c>
      <c r="AL732" s="8">
        <f t="shared" si="445"/>
        <v>0.71494974783910781</v>
      </c>
      <c r="AM732" s="8">
        <f t="shared" si="445"/>
        <v>0.64879834471614128</v>
      </c>
      <c r="AN732" s="8">
        <f t="shared" si="445"/>
        <v>0.29924005076093646</v>
      </c>
      <c r="AO732" s="8">
        <f t="shared" si="445"/>
        <v>1.7538465379285584</v>
      </c>
      <c r="AP732" s="8">
        <f t="shared" si="445"/>
        <v>-0.70635626281237118</v>
      </c>
      <c r="AQ732" s="8">
        <f t="shared" si="445"/>
        <v>0.70067992395205136</v>
      </c>
      <c r="AR732" s="8">
        <f t="shared" si="445"/>
        <v>1.5993033363358188E-2</v>
      </c>
      <c r="AS732" s="8">
        <f t="shared" si="445"/>
        <v>4.0957730797648306E-2</v>
      </c>
      <c r="AT732" s="8">
        <f t="shared" si="445"/>
        <v>-0.97886274123516814</v>
      </c>
      <c r="AU732" s="8">
        <f t="shared" si="445"/>
        <v>6.3663679174504662</v>
      </c>
      <c r="AW732">
        <f t="shared" si="380"/>
        <v>0</v>
      </c>
      <c r="AX732">
        <f t="shared" si="389"/>
        <v>0</v>
      </c>
      <c r="AY732">
        <f t="shared" si="390"/>
        <v>0</v>
      </c>
      <c r="AZ732" t="str">
        <f t="shared" si="391"/>
        <v/>
      </c>
    </row>
    <row r="733" spans="1:52" s="17" customFormat="1" x14ac:dyDescent="0.3">
      <c r="A733">
        <v>3</v>
      </c>
      <c r="B733" t="s">
        <v>167</v>
      </c>
      <c r="C733" t="s">
        <v>168</v>
      </c>
      <c r="D733" t="s">
        <v>163</v>
      </c>
      <c r="E733"/>
      <c r="F733" s="2">
        <v>0</v>
      </c>
      <c r="G733" s="2">
        <f t="shared" si="381"/>
        <v>0</v>
      </c>
      <c r="H733" s="4">
        <f t="shared" si="382"/>
        <v>0</v>
      </c>
      <c r="I733">
        <f t="shared" si="383"/>
        <v>1</v>
      </c>
      <c r="J733">
        <f t="shared" si="376"/>
        <v>0</v>
      </c>
      <c r="K733">
        <f t="shared" si="384"/>
        <v>2</v>
      </c>
      <c r="L733">
        <f t="shared" si="385"/>
        <v>0</v>
      </c>
      <c r="M733" s="8">
        <f t="shared" ref="M733:W733" si="446">(M87-$M87)/$M87</f>
        <v>0</v>
      </c>
      <c r="N733" s="8">
        <f t="shared" si="446"/>
        <v>5.3499867528481371</v>
      </c>
      <c r="O733" s="8">
        <f t="shared" si="446"/>
        <v>5.3520962992956509</v>
      </c>
      <c r="P733" s="8">
        <f t="shared" si="446"/>
        <v>-2.1795314007491299E-4</v>
      </c>
      <c r="Q733" s="8">
        <f t="shared" si="446"/>
        <v>14.392699569592537</v>
      </c>
      <c r="R733" s="8">
        <f t="shared" si="446"/>
        <v>-0.99998800257944542</v>
      </c>
      <c r="S733" s="8">
        <f t="shared" si="446"/>
        <v>7.846961903190814</v>
      </c>
      <c r="T733" s="8">
        <f t="shared" si="446"/>
        <v>13.592399634078673</v>
      </c>
      <c r="U733" s="8">
        <f t="shared" si="446"/>
        <v>10.639900421409397</v>
      </c>
      <c r="V733" s="8">
        <f t="shared" si="446"/>
        <v>-0.99879925815949566</v>
      </c>
      <c r="W733" s="8">
        <f t="shared" si="446"/>
        <v>23.672229470663808</v>
      </c>
      <c r="X733"/>
      <c r="Y733" s="8">
        <f t="shared" ref="Y733:AI733" si="447">(Y87-$Y87)/$Y87</f>
        <v>0</v>
      </c>
      <c r="Z733" s="8">
        <f t="shared" si="447"/>
        <v>3.5083107578132195</v>
      </c>
      <c r="AA733" s="8">
        <f t="shared" si="447"/>
        <v>3.402949769569251</v>
      </c>
      <c r="AB733" s="8">
        <f t="shared" si="447"/>
        <v>-0.13705493129395674</v>
      </c>
      <c r="AC733" s="8">
        <f t="shared" si="447"/>
        <v>6.7794436702462439</v>
      </c>
      <c r="AD733" s="8">
        <f t="shared" si="447"/>
        <v>-0.7386340280935968</v>
      </c>
      <c r="AE733" s="8">
        <f t="shared" si="447"/>
        <v>3.4091649836774436</v>
      </c>
      <c r="AF733" s="8">
        <f t="shared" si="447"/>
        <v>0.79776419036110069</v>
      </c>
      <c r="AG733" s="8">
        <f t="shared" si="447"/>
        <v>1.547860589354628</v>
      </c>
      <c r="AH733" s="8">
        <f t="shared" si="447"/>
        <v>-0.98218374877184444</v>
      </c>
      <c r="AI733" s="8">
        <f t="shared" si="447"/>
        <v>11.743350895109273</v>
      </c>
      <c r="AK733" s="8">
        <f t="shared" ref="AK733:AU733" si="448">(AK87-$AK87)/$AK87</f>
        <v>0</v>
      </c>
      <c r="AL733" s="8">
        <f t="shared" si="448"/>
        <v>0.53554085778779059</v>
      </c>
      <c r="AM733" s="8">
        <f t="shared" si="448"/>
        <v>0.47042779264546636</v>
      </c>
      <c r="AN733" s="8">
        <f t="shared" si="448"/>
        <v>-0.13705493129395674</v>
      </c>
      <c r="AO733" s="8">
        <f t="shared" si="448"/>
        <v>1.6455928295730271</v>
      </c>
      <c r="AP733" s="8">
        <f t="shared" si="448"/>
        <v>-0.7386340280935968</v>
      </c>
      <c r="AQ733" s="8">
        <f t="shared" si="448"/>
        <v>0.52890475662197778</v>
      </c>
      <c r="AR733" s="8">
        <f t="shared" si="448"/>
        <v>-8.9141710653458522E-2</v>
      </c>
      <c r="AS733" s="8">
        <f t="shared" si="448"/>
        <v>-7.2904435667021497E-2</v>
      </c>
      <c r="AT733" s="8">
        <f t="shared" si="448"/>
        <v>-0.98218374877184444</v>
      </c>
      <c r="AU733" s="8">
        <f t="shared" si="448"/>
        <v>5.5449776354738187</v>
      </c>
      <c r="AW733">
        <f t="shared" si="380"/>
        <v>-0.5</v>
      </c>
      <c r="AX733" t="str">
        <f t="shared" si="389"/>
        <v/>
      </c>
      <c r="AY733">
        <f t="shared" si="390"/>
        <v>-0.5</v>
      </c>
      <c r="AZ733" t="str">
        <f t="shared" si="391"/>
        <v/>
      </c>
    </row>
    <row r="734" spans="1:52" s="17" customFormat="1" x14ac:dyDescent="0.3">
      <c r="A734">
        <v>3</v>
      </c>
      <c r="B734" t="s">
        <v>169</v>
      </c>
      <c r="C734" t="s">
        <v>168</v>
      </c>
      <c r="D734" t="s">
        <v>163</v>
      </c>
      <c r="E734" t="s">
        <v>43</v>
      </c>
      <c r="F734" s="2">
        <v>0</v>
      </c>
      <c r="G734" s="2">
        <f t="shared" si="381"/>
        <v>1</v>
      </c>
      <c r="H734" s="4">
        <f t="shared" si="382"/>
        <v>1</v>
      </c>
      <c r="I734">
        <f t="shared" si="383"/>
        <v>0</v>
      </c>
      <c r="J734">
        <f t="shared" si="376"/>
        <v>1</v>
      </c>
      <c r="K734">
        <f t="shared" si="384"/>
        <v>2</v>
      </c>
      <c r="L734">
        <f t="shared" si="385"/>
        <v>2</v>
      </c>
      <c r="M734" s="8">
        <f t="shared" ref="M734:W734" si="449">(M88-$M88)/$M88</f>
        <v>0</v>
      </c>
      <c r="N734" s="8">
        <f t="shared" si="449"/>
        <v>-0.89850937649332108</v>
      </c>
      <c r="O734" s="8">
        <f t="shared" si="449"/>
        <v>-0.89850239614871119</v>
      </c>
      <c r="P734" s="8">
        <f t="shared" si="449"/>
        <v>-0.6643201236451709</v>
      </c>
      <c r="Q734" s="8">
        <f t="shared" si="449"/>
        <v>-0.92611605773016448</v>
      </c>
      <c r="R734" s="8">
        <f t="shared" si="449"/>
        <v>1.4939237554409119</v>
      </c>
      <c r="S734" s="8">
        <f t="shared" si="449"/>
        <v>-0.97360629906297602</v>
      </c>
      <c r="T734" s="8">
        <f t="shared" si="449"/>
        <v>-0.29249742866402884</v>
      </c>
      <c r="U734" s="8">
        <f t="shared" si="449"/>
        <v>-0.44984001922697142</v>
      </c>
      <c r="V734" s="8">
        <f t="shared" si="449"/>
        <v>1.6417195128844075</v>
      </c>
      <c r="W734" s="8">
        <f t="shared" si="449"/>
        <v>-0.91738922120392141</v>
      </c>
      <c r="X734"/>
      <c r="Y734" s="8">
        <f t="shared" ref="Y734:AI734" si="450">(Y88-$Y88)/$Y88</f>
        <v>0</v>
      </c>
      <c r="Z734" s="8">
        <f t="shared" si="450"/>
        <v>-0.76278924746140975</v>
      </c>
      <c r="AA734" s="8">
        <f t="shared" si="450"/>
        <v>-0.76874631302434071</v>
      </c>
      <c r="AB734" s="8">
        <f t="shared" si="450"/>
        <v>-0.51979951903178379</v>
      </c>
      <c r="AC734" s="8">
        <f t="shared" si="450"/>
        <v>-0.77027463571193344</v>
      </c>
      <c r="AD734" s="8">
        <f t="shared" si="450"/>
        <v>1.1931611361963745</v>
      </c>
      <c r="AE734" s="8">
        <f t="shared" si="450"/>
        <v>-0.83179271805841348</v>
      </c>
      <c r="AF734" s="8">
        <f t="shared" si="450"/>
        <v>-0.78394433946307351</v>
      </c>
      <c r="AG734" s="8">
        <f t="shared" si="450"/>
        <v>-0.70622879599367794</v>
      </c>
      <c r="AH734" s="8">
        <f t="shared" si="450"/>
        <v>0.93936584299006398</v>
      </c>
      <c r="AI734" s="8">
        <f t="shared" si="450"/>
        <v>-0.61911224866002046</v>
      </c>
      <c r="AK734" s="8">
        <f t="shared" ref="AK734:AU734" si="451">(AK88-$AK88)/$AK88</f>
        <v>0</v>
      </c>
      <c r="AL734" s="8">
        <f t="shared" si="451"/>
        <v>-0.87844738507237274</v>
      </c>
      <c r="AM734" s="8">
        <f t="shared" si="451"/>
        <v>-0.88420874672505745</v>
      </c>
      <c r="AN734" s="8">
        <f t="shared" si="451"/>
        <v>-0.51979951903178379</v>
      </c>
      <c r="AO734" s="8">
        <f t="shared" si="451"/>
        <v>-0.8742791898024278</v>
      </c>
      <c r="AP734" s="8">
        <f t="shared" si="451"/>
        <v>1.1931611361963745</v>
      </c>
      <c r="AQ734" s="8">
        <f t="shared" si="451"/>
        <v>-0.88366982070508826</v>
      </c>
      <c r="AR734" s="8">
        <f t="shared" si="451"/>
        <v>-0.8911630537721803</v>
      </c>
      <c r="AS734" s="8">
        <f t="shared" si="451"/>
        <v>-0.89361118333542922</v>
      </c>
      <c r="AT734" s="8">
        <f t="shared" si="451"/>
        <v>0.93936584299006398</v>
      </c>
      <c r="AU734" s="8">
        <f t="shared" si="451"/>
        <v>-0.83330575564832843</v>
      </c>
      <c r="AW734">
        <f t="shared" si="380"/>
        <v>0.5</v>
      </c>
      <c r="AX734">
        <f t="shared" si="389"/>
        <v>0.5</v>
      </c>
      <c r="AY734" t="str">
        <f t="shared" si="390"/>
        <v/>
      </c>
      <c r="AZ734">
        <f t="shared" si="391"/>
        <v>0.5</v>
      </c>
    </row>
    <row r="735" spans="1:52" s="17" customFormat="1" x14ac:dyDescent="0.3">
      <c r="A735">
        <v>3</v>
      </c>
      <c r="B735" t="s">
        <v>170</v>
      </c>
      <c r="C735" t="s">
        <v>168</v>
      </c>
      <c r="D735" t="s">
        <v>163</v>
      </c>
      <c r="E735" t="s">
        <v>43</v>
      </c>
      <c r="F735" s="2">
        <v>0</v>
      </c>
      <c r="G735" s="2">
        <f t="shared" si="381"/>
        <v>1</v>
      </c>
      <c r="H735" s="4">
        <f t="shared" si="382"/>
        <v>1</v>
      </c>
      <c r="I735">
        <f t="shared" si="383"/>
        <v>0</v>
      </c>
      <c r="J735">
        <f t="shared" si="376"/>
        <v>1</v>
      </c>
      <c r="K735">
        <f t="shared" si="384"/>
        <v>2</v>
      </c>
      <c r="L735">
        <f t="shared" si="385"/>
        <v>2</v>
      </c>
      <c r="M735" s="8">
        <f t="shared" ref="M735:W735" si="452">(M89-$M89)/$M89</f>
        <v>0</v>
      </c>
      <c r="N735" s="8">
        <f t="shared" si="452"/>
        <v>-0.8959477786147656</v>
      </c>
      <c r="O735" s="8">
        <f t="shared" si="452"/>
        <v>-0.89586583707580791</v>
      </c>
      <c r="P735" s="8">
        <f t="shared" si="452"/>
        <v>-0.67541077707432828</v>
      </c>
      <c r="Q735" s="8">
        <f t="shared" si="452"/>
        <v>-0.92117038203968837</v>
      </c>
      <c r="R735" s="8">
        <f t="shared" si="452"/>
        <v>1.6277267984177639</v>
      </c>
      <c r="S735" s="8">
        <f t="shared" si="452"/>
        <v>-0.97051341150542003</v>
      </c>
      <c r="T735" s="8">
        <f t="shared" si="452"/>
        <v>-0.22543996078694026</v>
      </c>
      <c r="U735" s="8">
        <f t="shared" si="452"/>
        <v>-0.39792806785353824</v>
      </c>
      <c r="V735" s="8">
        <f t="shared" si="452"/>
        <v>1.7093391913749947</v>
      </c>
      <c r="W735" s="8">
        <f t="shared" si="452"/>
        <v>-0.90079931211564035</v>
      </c>
      <c r="X735"/>
      <c r="Y735" s="8">
        <f t="shared" ref="Y735:AI735" si="453">(Y89-$Y89)/$Y89</f>
        <v>0</v>
      </c>
      <c r="Z735" s="8">
        <f t="shared" si="453"/>
        <v>-0.7455558803131459</v>
      </c>
      <c r="AA735" s="8">
        <f t="shared" si="453"/>
        <v>-0.75271214555551791</v>
      </c>
      <c r="AB735" s="8">
        <f t="shared" si="453"/>
        <v>-0.51641150269358305</v>
      </c>
      <c r="AC735" s="8">
        <f t="shared" si="453"/>
        <v>-0.7591703734958376</v>
      </c>
      <c r="AD735" s="8">
        <f t="shared" si="453"/>
        <v>1.2454992080627572</v>
      </c>
      <c r="AE735" s="8">
        <f t="shared" si="453"/>
        <v>-0.81826138515020264</v>
      </c>
      <c r="AF735" s="8">
        <f t="shared" si="453"/>
        <v>-0.76423071595768821</v>
      </c>
      <c r="AG735" s="8">
        <f t="shared" si="453"/>
        <v>-0.6802726380942824</v>
      </c>
      <c r="AH735" s="8">
        <f t="shared" si="453"/>
        <v>1.0291441727821871</v>
      </c>
      <c r="AI735" s="8">
        <f t="shared" si="453"/>
        <v>-0.62257962334663597</v>
      </c>
      <c r="AK735" s="8">
        <f t="shared" ref="AK735:AU735" si="454">(AK89-$AK89)/$AK89</f>
        <v>0</v>
      </c>
      <c r="AL735" s="8">
        <f t="shared" si="454"/>
        <v>-0.86877296202843302</v>
      </c>
      <c r="AM735" s="8">
        <f t="shared" si="454"/>
        <v>-0.8758287175173961</v>
      </c>
      <c r="AN735" s="8">
        <f t="shared" si="454"/>
        <v>-0.51641150269358305</v>
      </c>
      <c r="AO735" s="8">
        <f t="shared" si="454"/>
        <v>-0.86847034358814235</v>
      </c>
      <c r="AP735" s="8">
        <f t="shared" si="454"/>
        <v>1.2454992080627572</v>
      </c>
      <c r="AQ735" s="8">
        <f t="shared" si="454"/>
        <v>-0.8728152664250437</v>
      </c>
      <c r="AR735" s="8">
        <f t="shared" si="454"/>
        <v>-0.88079078073821204</v>
      </c>
      <c r="AS735" s="8">
        <f t="shared" si="454"/>
        <v>-0.88384176967795991</v>
      </c>
      <c r="AT735" s="8">
        <f t="shared" si="454"/>
        <v>1.0291441727821871</v>
      </c>
      <c r="AU735" s="8">
        <f t="shared" si="454"/>
        <v>-0.8190910428515481</v>
      </c>
      <c r="AW735">
        <f t="shared" si="380"/>
        <v>0.5</v>
      </c>
      <c r="AX735">
        <f t="shared" si="389"/>
        <v>0.5</v>
      </c>
      <c r="AY735" t="str">
        <f t="shared" si="390"/>
        <v/>
      </c>
      <c r="AZ735">
        <f t="shared" si="391"/>
        <v>0.5</v>
      </c>
    </row>
    <row r="736" spans="1:52" s="17" customFormat="1" x14ac:dyDescent="0.3">
      <c r="A736">
        <v>3</v>
      </c>
      <c r="B736" t="s">
        <v>171</v>
      </c>
      <c r="C736" t="s">
        <v>168</v>
      </c>
      <c r="D736" t="s">
        <v>163</v>
      </c>
      <c r="E736"/>
      <c r="F736" s="2">
        <v>0</v>
      </c>
      <c r="G736" s="2">
        <f t="shared" si="381"/>
        <v>0</v>
      </c>
      <c r="H736" s="4">
        <f t="shared" si="382"/>
        <v>0</v>
      </c>
      <c r="I736">
        <f t="shared" si="383"/>
        <v>1</v>
      </c>
      <c r="J736">
        <f t="shared" si="376"/>
        <v>0</v>
      </c>
      <c r="K736">
        <f t="shared" si="384"/>
        <v>2</v>
      </c>
      <c r="L736">
        <f t="shared" si="385"/>
        <v>0</v>
      </c>
      <c r="M736" s="8">
        <f t="shared" ref="M736:W736" si="455">(M90-$M90)/$M90</f>
        <v>0</v>
      </c>
      <c r="N736" s="8">
        <f t="shared" si="455"/>
        <v>5.3179884568511584</v>
      </c>
      <c r="O736" s="8">
        <f t="shared" si="455"/>
        <v>5.3203858646914215</v>
      </c>
      <c r="P736" s="8">
        <f t="shared" si="455"/>
        <v>-2.4993826524848361E-4</v>
      </c>
      <c r="Q736" s="8">
        <f t="shared" si="455"/>
        <v>14.137389064900971</v>
      </c>
      <c r="R736" s="8">
        <f t="shared" si="455"/>
        <v>-0.99998800296326806</v>
      </c>
      <c r="S736" s="8">
        <f t="shared" si="455"/>
        <v>7.830747805292094</v>
      </c>
      <c r="T736" s="8">
        <f t="shared" si="455"/>
        <v>13.583954763173496</v>
      </c>
      <c r="U736" s="8">
        <f t="shared" si="455"/>
        <v>10.687372219061892</v>
      </c>
      <c r="V736" s="8">
        <f t="shared" si="455"/>
        <v>-0.99856535435747373</v>
      </c>
      <c r="W736" s="8">
        <f t="shared" si="455"/>
        <v>23.959998880276569</v>
      </c>
      <c r="X736"/>
      <c r="Y736" s="8">
        <f t="shared" ref="Y736:AI736" si="456">(Y90-$Y90)/$Y90</f>
        <v>0</v>
      </c>
      <c r="Z736" s="8">
        <f t="shared" si="456"/>
        <v>4.5339919702618969</v>
      </c>
      <c r="AA736" s="8">
        <f t="shared" si="456"/>
        <v>4.4288745645537082</v>
      </c>
      <c r="AB736" s="8">
        <f t="shared" si="456"/>
        <v>6.7404191189412294E-2</v>
      </c>
      <c r="AC736" s="8">
        <f t="shared" si="456"/>
        <v>8.4380330643766968</v>
      </c>
      <c r="AD736" s="8">
        <f t="shared" si="456"/>
        <v>-0.6781511825195119</v>
      </c>
      <c r="AE736" s="8">
        <f t="shared" si="456"/>
        <v>4.3446629522138434</v>
      </c>
      <c r="AF736" s="8">
        <f t="shared" si="456"/>
        <v>1.2249629514948817</v>
      </c>
      <c r="AG736" s="8">
        <f t="shared" si="456"/>
        <v>2.1625564941545785</v>
      </c>
      <c r="AH736" s="8">
        <f t="shared" si="456"/>
        <v>-0.97761405764102527</v>
      </c>
      <c r="AI736" s="8">
        <f t="shared" si="456"/>
        <v>14.490899625377985</v>
      </c>
      <c r="AK736" s="8">
        <f t="shared" ref="AK736:AU736" si="457">(AK90-$AK90)/$AK90</f>
        <v>0</v>
      </c>
      <c r="AL736" s="8">
        <f t="shared" si="457"/>
        <v>0.93203186633440094</v>
      </c>
      <c r="AM736" s="8">
        <f t="shared" si="457"/>
        <v>0.85914501377370156</v>
      </c>
      <c r="AN736" s="8">
        <f t="shared" si="457"/>
        <v>6.7404191189412294E-2</v>
      </c>
      <c r="AO736" s="8">
        <f t="shared" si="457"/>
        <v>1.961054776312948</v>
      </c>
      <c r="AP736" s="8">
        <f t="shared" si="457"/>
        <v>-0.6781511825195119</v>
      </c>
      <c r="AQ736" s="8">
        <f t="shared" si="457"/>
        <v>0.92914125433403416</v>
      </c>
      <c r="AR736" s="8">
        <f t="shared" si="457"/>
        <v>0.12640899069322079</v>
      </c>
      <c r="AS736" s="8">
        <f t="shared" si="457"/>
        <v>0.16274812006748141</v>
      </c>
      <c r="AT736" s="8">
        <f t="shared" si="457"/>
        <v>-0.97761405764102527</v>
      </c>
      <c r="AU736" s="8">
        <f t="shared" si="457"/>
        <v>6.9492344370909196</v>
      </c>
      <c r="AW736">
        <f t="shared" si="380"/>
        <v>-0.5</v>
      </c>
      <c r="AX736" t="str">
        <f t="shared" si="389"/>
        <v/>
      </c>
      <c r="AY736">
        <f t="shared" si="390"/>
        <v>-0.5</v>
      </c>
      <c r="AZ736" t="str">
        <f t="shared" si="391"/>
        <v/>
      </c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6:47" x14ac:dyDescent="0.3">
      <c r="F881" s="2"/>
      <c r="G881" s="2"/>
      <c r="H881" s="4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</row>
    <row r="882" spans="6:47" x14ac:dyDescent="0.3">
      <c r="F882" s="2"/>
      <c r="G882" s="2"/>
      <c r="H882" s="4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</row>
    <row r="883" spans="6:47" x14ac:dyDescent="0.3">
      <c r="F883" s="2"/>
      <c r="G883" s="2"/>
      <c r="H883" s="4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</row>
    <row r="884" spans="6:47" x14ac:dyDescent="0.3">
      <c r="F884" s="2"/>
      <c r="G884" s="2"/>
      <c r="H884" s="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</row>
    <row r="885" spans="6:47" x14ac:dyDescent="0.3">
      <c r="F885" s="2"/>
      <c r="G885" s="2"/>
      <c r="H885" s="4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</row>
    <row r="886" spans="6:47" x14ac:dyDescent="0.3">
      <c r="F886" s="2"/>
      <c r="G886" s="2"/>
      <c r="H886" s="4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</row>
    <row r="887" spans="6:47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6:47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6:47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6:47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6:47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6:47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6:47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6:47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6:47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6:47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9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9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9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9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9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9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9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9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8" spans="6:49" x14ac:dyDescent="0.3">
      <c r="L938" s="35" t="s">
        <v>61</v>
      </c>
      <c r="M938" s="15">
        <f>Y938</f>
        <v>1</v>
      </c>
      <c r="N938" s="3" t="s">
        <v>3</v>
      </c>
      <c r="O938" s="3" t="s">
        <v>4</v>
      </c>
      <c r="P938" s="3" t="s">
        <v>5</v>
      </c>
      <c r="Q938" s="3" t="s">
        <v>6</v>
      </c>
      <c r="R938" s="3" t="s">
        <v>7</v>
      </c>
      <c r="S938" s="3" t="s">
        <v>8</v>
      </c>
      <c r="T938" s="3" t="s">
        <v>9</v>
      </c>
      <c r="U938" s="3" t="s">
        <v>10</v>
      </c>
      <c r="V938" s="3" t="s">
        <v>11</v>
      </c>
      <c r="W938" s="3" t="s">
        <v>12</v>
      </c>
      <c r="Y938" s="7">
        <f>X292</f>
        <v>1</v>
      </c>
      <c r="Z938" s="3" t="s">
        <v>3</v>
      </c>
      <c r="AA938" s="3" t="s">
        <v>4</v>
      </c>
      <c r="AB938" s="3" t="s">
        <v>5</v>
      </c>
      <c r="AC938" s="3" t="s">
        <v>6</v>
      </c>
      <c r="AD938" s="3" t="s">
        <v>7</v>
      </c>
      <c r="AE938" s="3" t="s">
        <v>8</v>
      </c>
      <c r="AF938" s="3" t="s">
        <v>9</v>
      </c>
      <c r="AG938" s="3" t="s">
        <v>10</v>
      </c>
      <c r="AH938" s="3" t="s">
        <v>11</v>
      </c>
      <c r="AI938" s="3" t="s">
        <v>12</v>
      </c>
      <c r="AK938" s="15">
        <f t="shared" ref="AK938:AK948" si="458">Y938</f>
        <v>1</v>
      </c>
      <c r="AL938" s="3" t="s">
        <v>3</v>
      </c>
      <c r="AM938" s="3" t="s">
        <v>4</v>
      </c>
      <c r="AN938" s="3" t="s">
        <v>5</v>
      </c>
      <c r="AO938" s="3" t="s">
        <v>6</v>
      </c>
      <c r="AP938" s="3" t="s">
        <v>7</v>
      </c>
      <c r="AQ938" s="3" t="s">
        <v>8</v>
      </c>
      <c r="AR938" s="3" t="s">
        <v>9</v>
      </c>
      <c r="AS938" s="3" t="s">
        <v>10</v>
      </c>
      <c r="AT938" s="3" t="s">
        <v>11</v>
      </c>
      <c r="AU938" s="3" t="s">
        <v>12</v>
      </c>
    </row>
    <row r="939" spans="6:49" x14ac:dyDescent="0.3">
      <c r="M939" s="8" t="s">
        <v>16</v>
      </c>
      <c r="N939" s="8">
        <f>-1 *AVERAGE(N649:N936)</f>
        <v>-4.5531122476033632</v>
      </c>
      <c r="O939" s="8">
        <f t="shared" ref="O939:W939" si="459">-1 *AVERAGE(O649:O936)</f>
        <v>-4.5545562338079586</v>
      </c>
      <c r="P939" s="8">
        <f t="shared" si="459"/>
        <v>-0.71678999348678896</v>
      </c>
      <c r="Q939" s="8">
        <f t="shared" si="459"/>
        <v>-9.0672886275300097</v>
      </c>
      <c r="R939" s="8">
        <f t="shared" si="459"/>
        <v>-1.2325546758900332</v>
      </c>
      <c r="S939" s="8">
        <f t="shared" si="459"/>
        <v>-5.0675758636381039</v>
      </c>
      <c r="T939" s="8">
        <f t="shared" si="459"/>
        <v>-5.4662161533328142</v>
      </c>
      <c r="U939" s="8">
        <f t="shared" si="459"/>
        <v>-4.6422533218015056</v>
      </c>
      <c r="V939" s="8">
        <f t="shared" si="459"/>
        <v>-0.49111769150369605</v>
      </c>
      <c r="W939" s="8">
        <f t="shared" si="459"/>
        <v>-12.352168040874467</v>
      </c>
      <c r="Y939" s="8" t="s">
        <v>16</v>
      </c>
      <c r="Z939" s="8">
        <f>-1 *AVERAGE(Z649:Z936)</f>
        <v>-2.5981540859701515</v>
      </c>
      <c r="AA939" s="8">
        <f t="shared" ref="AA939:AI939" si="460">-1 *AVERAGE(AA649:AA936)</f>
        <v>-2.4909191884116293</v>
      </c>
      <c r="AB939" s="8">
        <f t="shared" si="460"/>
        <v>-0.73384989370445008</v>
      </c>
      <c r="AC939" s="8">
        <f t="shared" si="460"/>
        <v>-6.3085585139452434</v>
      </c>
      <c r="AD939" s="8">
        <f t="shared" si="460"/>
        <v>-0.84278273335352094</v>
      </c>
      <c r="AE939" s="8">
        <f t="shared" si="460"/>
        <v>-2.1777283115629777</v>
      </c>
      <c r="AF939" s="8">
        <f t="shared" si="460"/>
        <v>-0.19141402411790456</v>
      </c>
      <c r="AG939" s="8">
        <f t="shared" si="460"/>
        <v>-0.76351710419867669</v>
      </c>
      <c r="AH939" s="8">
        <f t="shared" si="460"/>
        <v>0.13622137067135973</v>
      </c>
      <c r="AI939" s="8">
        <f t="shared" si="460"/>
        <v>-9.2140113773059493</v>
      </c>
      <c r="AK939" s="8" t="str">
        <f t="shared" si="458"/>
        <v>ALL</v>
      </c>
      <c r="AL939" s="8">
        <f>-1 *AVERAGE(AL649:AL936)</f>
        <v>-7.7877548524865045E-2</v>
      </c>
      <c r="AM939" s="8">
        <f t="shared" ref="AM939:AU939" si="461">-1 *AVERAGE(AM649:AM936)</f>
        <v>-2.5854533910414992E-2</v>
      </c>
      <c r="AN939" s="8">
        <f t="shared" si="461"/>
        <v>-0.73384989370445008</v>
      </c>
      <c r="AO939" s="8">
        <f t="shared" si="461"/>
        <v>-1.1511268004948807</v>
      </c>
      <c r="AP939" s="8">
        <f t="shared" si="461"/>
        <v>-0.84278273335352094</v>
      </c>
      <c r="AQ939" s="8">
        <f t="shared" si="461"/>
        <v>1.0571560064047693E-2</v>
      </c>
      <c r="AR939" s="8">
        <f t="shared" si="461"/>
        <v>0.3970585491578596</v>
      </c>
      <c r="AS939" s="8">
        <f t="shared" si="461"/>
        <v>0.45114766178125781</v>
      </c>
      <c r="AT939" s="8">
        <f t="shared" si="461"/>
        <v>0.13622137067135973</v>
      </c>
      <c r="AU939" s="8">
        <f t="shared" si="461"/>
        <v>-5.6938735851122164</v>
      </c>
    </row>
    <row r="940" spans="6:49" x14ac:dyDescent="0.3">
      <c r="M940" s="8" t="str">
        <f>"Target; Gain &gt; "&amp;M938</f>
        <v>Target; Gain &gt; 1</v>
      </c>
      <c r="N940" s="8">
        <f t="shared" ref="N940:W940" si="462">-1* AVERAGEIF($AX649:$AX936,"&gt;"&amp;$Y938,N649:N936)</f>
        <v>0.86385112435718503</v>
      </c>
      <c r="O940" s="8">
        <f t="shared" si="462"/>
        <v>0.86401636023753925</v>
      </c>
      <c r="P940" s="8">
        <f t="shared" si="462"/>
        <v>-1.2470121148517634</v>
      </c>
      <c r="Q940" s="8">
        <f t="shared" si="462"/>
        <v>0.92955317416117733</v>
      </c>
      <c r="R940" s="8">
        <f t="shared" si="462"/>
        <v>-2.951800483863396</v>
      </c>
      <c r="S940" s="8">
        <f t="shared" si="462"/>
        <v>0.93338783411952608</v>
      </c>
      <c r="T940" s="8">
        <f t="shared" si="462"/>
        <v>0.58594625438934889</v>
      </c>
      <c r="U940" s="8">
        <f t="shared" si="462"/>
        <v>0.68748981954854294</v>
      </c>
      <c r="V940" s="8">
        <f t="shared" si="462"/>
        <v>-1.1426519049910666</v>
      </c>
      <c r="W940" s="8">
        <f t="shared" si="462"/>
        <v>0.93637709780527245</v>
      </c>
      <c r="Y940" s="8" t="str">
        <f>"Target; Gain &gt; "&amp;Y938</f>
        <v>Target; Gain &gt; 1</v>
      </c>
      <c r="Z940" s="8">
        <f t="shared" ref="Z940:AI940" si="463">-1* AVERAGEIF($AX649:$AX936,"&gt;"&amp;$Y938,Z649:Z936)</f>
        <v>0.81825112854738524</v>
      </c>
      <c r="AA940" s="8">
        <f t="shared" si="463"/>
        <v>0.82387220986869936</v>
      </c>
      <c r="AB940" s="8">
        <f t="shared" si="463"/>
        <v>-0.67046045153520795</v>
      </c>
      <c r="AC940" s="8">
        <f t="shared" si="463"/>
        <v>0.86864178859511176</v>
      </c>
      <c r="AD940" s="8">
        <f t="shared" si="463"/>
        <v>-1.796087013865278</v>
      </c>
      <c r="AE940" s="8">
        <f t="shared" si="463"/>
        <v>0.87584871761882055</v>
      </c>
      <c r="AF940" s="8">
        <f t="shared" si="463"/>
        <v>0.79054248226495971</v>
      </c>
      <c r="AG940" s="8">
        <f t="shared" si="463"/>
        <v>0.79813176905760697</v>
      </c>
      <c r="AH940" s="8">
        <f t="shared" si="463"/>
        <v>-9.4449993301273585E-2</v>
      </c>
      <c r="AI940" s="8">
        <f t="shared" si="463"/>
        <v>0.7371471491870496</v>
      </c>
      <c r="AK940" s="8" t="str">
        <f t="shared" si="458"/>
        <v>Target; Gain &gt; 1</v>
      </c>
      <c r="AL940" s="8">
        <f t="shared" ref="AL940:AU940" si="464">-1* AVERAGEIF($AX649:$AX936,"&gt;"&amp;$Y938,AL649:AL936)</f>
        <v>0.92636054385711319</v>
      </c>
      <c r="AM940" s="8">
        <f t="shared" si="464"/>
        <v>0.92903556495071071</v>
      </c>
      <c r="AN940" s="8">
        <f t="shared" si="464"/>
        <v>-0.67046045153520795</v>
      </c>
      <c r="AO940" s="8">
        <f t="shared" si="464"/>
        <v>0.93648993812467518</v>
      </c>
      <c r="AP940" s="8">
        <f t="shared" si="464"/>
        <v>-1.796087013865278</v>
      </c>
      <c r="AQ940" s="8">
        <f t="shared" si="464"/>
        <v>0.94162738741416974</v>
      </c>
      <c r="AR940" s="8">
        <f t="shared" si="464"/>
        <v>0.89407225811103008</v>
      </c>
      <c r="AS940" s="8">
        <f t="shared" si="464"/>
        <v>0.95166552085961797</v>
      </c>
      <c r="AT940" s="8">
        <f t="shared" si="464"/>
        <v>-9.4449993301273585E-2</v>
      </c>
      <c r="AU940" s="8">
        <f t="shared" si="464"/>
        <v>0.88360185131544855</v>
      </c>
      <c r="AV940" s="4"/>
      <c r="AW940" s="4" t="s">
        <v>14</v>
      </c>
    </row>
    <row r="941" spans="6:49" x14ac:dyDescent="0.3">
      <c r="M941" s="8" t="str">
        <f>"Gain &gt; "&amp;M938</f>
        <v>Gain &gt; 1</v>
      </c>
      <c r="N941" s="8">
        <f t="shared" ref="N941:W941" si="465">-1* AVERAGEIF($AW649:$AW936,"&gt;"&amp;$Y938,N649:N936)</f>
        <v>0.86385112435718503</v>
      </c>
      <c r="O941" s="8">
        <f t="shared" si="465"/>
        <v>0.86401636023753925</v>
      </c>
      <c r="P941" s="8">
        <f t="shared" si="465"/>
        <v>-1.2470121148517634</v>
      </c>
      <c r="Q941" s="8">
        <f t="shared" si="465"/>
        <v>0.92955317416117733</v>
      </c>
      <c r="R941" s="8">
        <f t="shared" si="465"/>
        <v>-2.951800483863396</v>
      </c>
      <c r="S941" s="8">
        <f t="shared" si="465"/>
        <v>0.93338783411952608</v>
      </c>
      <c r="T941" s="8">
        <f t="shared" si="465"/>
        <v>0.58594625438934889</v>
      </c>
      <c r="U941" s="8">
        <f t="shared" si="465"/>
        <v>0.68748981954854294</v>
      </c>
      <c r="V941" s="8">
        <f t="shared" si="465"/>
        <v>-1.1426519049910666</v>
      </c>
      <c r="W941" s="8">
        <f t="shared" si="465"/>
        <v>0.93637709780527245</v>
      </c>
      <c r="Y941" s="8" t="str">
        <f>"Gain &gt; "&amp;Y938</f>
        <v>Gain &gt; 1</v>
      </c>
      <c r="Z941" s="8">
        <f t="shared" ref="Z941:AI941" si="466">-1* AVERAGEIF($AW649:$AW936,"&gt;"&amp;$Y938,Z649:Z936)</f>
        <v>0.81825112854738524</v>
      </c>
      <c r="AA941" s="8">
        <f t="shared" si="466"/>
        <v>0.82387220986869936</v>
      </c>
      <c r="AB941" s="8">
        <f t="shared" si="466"/>
        <v>-0.67046045153520795</v>
      </c>
      <c r="AC941" s="8">
        <f t="shared" si="466"/>
        <v>0.86864178859511176</v>
      </c>
      <c r="AD941" s="8">
        <f t="shared" si="466"/>
        <v>-1.796087013865278</v>
      </c>
      <c r="AE941" s="8">
        <f t="shared" si="466"/>
        <v>0.87584871761882055</v>
      </c>
      <c r="AF941" s="8">
        <f t="shared" si="466"/>
        <v>0.79054248226495971</v>
      </c>
      <c r="AG941" s="8">
        <f t="shared" si="466"/>
        <v>0.79813176905760697</v>
      </c>
      <c r="AH941" s="8">
        <f t="shared" si="466"/>
        <v>-9.4449993301273585E-2</v>
      </c>
      <c r="AI941" s="8">
        <f t="shared" si="466"/>
        <v>0.7371471491870496</v>
      </c>
      <c r="AK941" s="8" t="str">
        <f t="shared" si="458"/>
        <v>Gain &gt; 1</v>
      </c>
      <c r="AL941" s="8">
        <f t="shared" ref="AL941:AU941" si="467">-1* AVERAGEIF($AW649:$AW936,"&gt;"&amp;$Y938,AL649:AL936)</f>
        <v>0.92636054385711319</v>
      </c>
      <c r="AM941" s="8">
        <f t="shared" si="467"/>
        <v>0.92903556495071071</v>
      </c>
      <c r="AN941" s="8">
        <f t="shared" si="467"/>
        <v>-0.67046045153520795</v>
      </c>
      <c r="AO941" s="8">
        <f t="shared" si="467"/>
        <v>0.93648993812467518</v>
      </c>
      <c r="AP941" s="8">
        <f t="shared" si="467"/>
        <v>-1.796087013865278</v>
      </c>
      <c r="AQ941" s="8">
        <f t="shared" si="467"/>
        <v>0.94162738741416974</v>
      </c>
      <c r="AR941" s="8">
        <f t="shared" si="467"/>
        <v>0.89407225811103008</v>
      </c>
      <c r="AS941" s="8">
        <f t="shared" si="467"/>
        <v>0.95166552085961797</v>
      </c>
      <c r="AT941" s="8">
        <f t="shared" si="467"/>
        <v>-9.4449993301273585E-2</v>
      </c>
      <c r="AU941" s="8">
        <f t="shared" si="467"/>
        <v>0.88360185131544855</v>
      </c>
      <c r="AV941" s="4" t="s">
        <v>39</v>
      </c>
      <c r="AW941" s="18">
        <f>AVERAGEIF($H649:$H936,"=1",AW649:AW936)</f>
        <v>0.3888888888888889</v>
      </c>
    </row>
    <row r="942" spans="6:49" x14ac:dyDescent="0.3">
      <c r="M942" t="s">
        <v>39</v>
      </c>
      <c r="N942" s="8">
        <f>-1* AVERAGEIF($H649:$H936,"=1",N649:N936)</f>
        <v>-3.3649982541514238</v>
      </c>
      <c r="O942" s="8">
        <f t="shared" ref="O942:W942" si="468">-1* AVERAGEIF($H649:$H936,"=1",O649:O936)</f>
        <v>-3.366255130162239</v>
      </c>
      <c r="P942" s="8">
        <f t="shared" si="468"/>
        <v>-0.30868676011418961</v>
      </c>
      <c r="Q942" s="8">
        <f t="shared" si="468"/>
        <v>-6.9252999659151362</v>
      </c>
      <c r="R942" s="8">
        <f t="shared" si="468"/>
        <v>-0.92951428933341751</v>
      </c>
      <c r="S942" s="8">
        <f t="shared" si="468"/>
        <v>-3.8436570802562549</v>
      </c>
      <c r="T942" s="8">
        <f t="shared" si="468"/>
        <v>-5.888973239688255</v>
      </c>
      <c r="U942" s="8">
        <f t="shared" si="468"/>
        <v>-4.7949243406252684</v>
      </c>
      <c r="V942" s="8">
        <f t="shared" si="468"/>
        <v>-9.7685770677014741E-2</v>
      </c>
      <c r="W942" s="8">
        <f t="shared" si="468"/>
        <v>-9.0251813866878834</v>
      </c>
      <c r="Y942" t="s">
        <v>39</v>
      </c>
      <c r="Z942" s="8">
        <f>-1* AVERAGEIF($H649:$H936,"=1",Z649:Z936)</f>
        <v>-2.1507858788619965</v>
      </c>
      <c r="AA942" s="8">
        <f t="shared" ref="AA942:AI942" si="469">-1* AVERAGEIF($H649:$H936,"=1",AA649:AA936)</f>
        <v>-2.0940138348730204</v>
      </c>
      <c r="AB942" s="8">
        <f t="shared" si="469"/>
        <v>-0.42422439695924852</v>
      </c>
      <c r="AC942" s="8">
        <f t="shared" si="469"/>
        <v>-5.4457002465635735</v>
      </c>
      <c r="AD942" s="8">
        <f t="shared" si="469"/>
        <v>-0.65538687202147095</v>
      </c>
      <c r="AE942" s="8">
        <f t="shared" si="469"/>
        <v>-1.8356760688640736</v>
      </c>
      <c r="AF942" s="8">
        <f t="shared" si="469"/>
        <v>-0.17405093937046026</v>
      </c>
      <c r="AG942" s="8">
        <f t="shared" si="469"/>
        <v>-0.7021367219127449</v>
      </c>
      <c r="AH942" s="8">
        <f t="shared" si="469"/>
        <v>0.27271636468925242</v>
      </c>
      <c r="AI942" s="8">
        <f t="shared" si="469"/>
        <v>-7.9335597409644834</v>
      </c>
      <c r="AK942" t="str">
        <f t="shared" si="458"/>
        <v>Target (or sym)</v>
      </c>
      <c r="AL942" s="8">
        <f>-1* AVERAGEIF($H649:$H936,"=1",AL649:AL936)</f>
        <v>6.9010388189903616E-3</v>
      </c>
      <c r="AM942" s="8">
        <f t="shared" ref="AM942:AU942" si="470">-1* AVERAGEIF($H649:$H936,"=1",AM649:AM936)</f>
        <v>5.8061312684869408E-2</v>
      </c>
      <c r="AN942" s="8">
        <f t="shared" si="470"/>
        <v>-0.42422439695924852</v>
      </c>
      <c r="AO942" s="8">
        <f t="shared" si="470"/>
        <v>-0.99977717650908027</v>
      </c>
      <c r="AP942" s="8">
        <f t="shared" si="470"/>
        <v>-0.65538687202147095</v>
      </c>
      <c r="AQ942" s="8">
        <f t="shared" si="470"/>
        <v>7.1748002966359692E-2</v>
      </c>
      <c r="AR942" s="8">
        <f t="shared" si="470"/>
        <v>0.40542454333646127</v>
      </c>
      <c r="AS942" s="8">
        <f t="shared" si="470"/>
        <v>0.44706844570092574</v>
      </c>
      <c r="AT942" s="8">
        <f t="shared" si="470"/>
        <v>0.27271636468925242</v>
      </c>
      <c r="AU942" s="8">
        <f t="shared" si="470"/>
        <v>-4.6590907363514598</v>
      </c>
      <c r="AV942" s="4" t="s">
        <v>44</v>
      </c>
      <c r="AW942" s="18">
        <f>AVERAGEIF($J649:$J936,"=1",AW649:AW936)</f>
        <v>0.88235294117647056</v>
      </c>
    </row>
    <row r="943" spans="6:49" x14ac:dyDescent="0.3">
      <c r="M943" t="str">
        <f t="shared" ref="M943:M948" si="471">Y943</f>
        <v>Gain &gt; 0</v>
      </c>
      <c r="N943" s="8">
        <f>-1* AVERAGEIF($J649:$J936,"=1",N649:N936)</f>
        <v>0.88188762192849779</v>
      </c>
      <c r="O943" s="8">
        <f t="shared" ref="O943:W943" si="472">-1* AVERAGEIF($J649:$J936,"=1",O649:O936)</f>
        <v>0.8819782885767613</v>
      </c>
      <c r="P943" s="8">
        <f t="shared" si="472"/>
        <v>-0.76553867704067224</v>
      </c>
      <c r="Q943" s="8">
        <f t="shared" si="472"/>
        <v>0.93376610863692577</v>
      </c>
      <c r="R943" s="8">
        <f t="shared" si="472"/>
        <v>-2.6080495242991795</v>
      </c>
      <c r="S943" s="8">
        <f t="shared" si="472"/>
        <v>0.95491611790450315</v>
      </c>
      <c r="T943" s="8">
        <f t="shared" si="472"/>
        <v>0.51556258297822644</v>
      </c>
      <c r="U943" s="8">
        <f t="shared" si="472"/>
        <v>0.6138522730200775</v>
      </c>
      <c r="V943" s="8">
        <f t="shared" si="472"/>
        <v>-0.99557438266541731</v>
      </c>
      <c r="W943" s="8">
        <f t="shared" si="472"/>
        <v>0.93502164889555905</v>
      </c>
      <c r="Y943" t="s">
        <v>18</v>
      </c>
      <c r="Z943" s="8">
        <f>-1* AVERAGEIF($J649:$J936,"=1",Z649:Z936)</f>
        <v>0.80837963581594452</v>
      </c>
      <c r="AA943" s="8">
        <f t="shared" ref="AA943:AI943" si="473">-1* AVERAGEIF($J649:$J936,"=1",AA649:AA936)</f>
        <v>0.8122966604324523</v>
      </c>
      <c r="AB943" s="8">
        <f t="shared" si="473"/>
        <v>-0.70250899223466512</v>
      </c>
      <c r="AC943" s="8">
        <f t="shared" si="473"/>
        <v>0.8357305872201154</v>
      </c>
      <c r="AD943" s="8">
        <f t="shared" si="473"/>
        <v>-1.7791777071232382</v>
      </c>
      <c r="AE943" s="8">
        <f t="shared" si="473"/>
        <v>0.8707039623071039</v>
      </c>
      <c r="AF943" s="8">
        <f t="shared" si="473"/>
        <v>0.80478041821412782</v>
      </c>
      <c r="AG943" s="8">
        <f t="shared" si="473"/>
        <v>0.76589134863701047</v>
      </c>
      <c r="AH943" s="8">
        <f t="shared" si="473"/>
        <v>-0.25147243658897644</v>
      </c>
      <c r="AI943" s="8">
        <f t="shared" si="473"/>
        <v>0.68429032824265956</v>
      </c>
      <c r="AK943" t="str">
        <f t="shared" si="458"/>
        <v>Gain &gt; 0</v>
      </c>
      <c r="AL943" s="8">
        <f>-1* AVERAGEIF($J649:$J936,"=1",AL649:AL936)</f>
        <v>0.91573235068508985</v>
      </c>
      <c r="AM943" s="8">
        <f t="shared" ref="AM943:AU943" si="474">-1* AVERAGEIF($J649:$J936,"=1",AM649:AM936)</f>
        <v>0.91891576969765398</v>
      </c>
      <c r="AN943" s="8">
        <f t="shared" si="474"/>
        <v>-0.70250899223466512</v>
      </c>
      <c r="AO943" s="8">
        <f t="shared" si="474"/>
        <v>0.91644141055829409</v>
      </c>
      <c r="AP943" s="8">
        <f t="shared" si="474"/>
        <v>-1.7791777071232382</v>
      </c>
      <c r="AQ943" s="8">
        <f t="shared" si="474"/>
        <v>0.92792315234470668</v>
      </c>
      <c r="AR943" s="8">
        <f t="shared" si="474"/>
        <v>0.90139248849794895</v>
      </c>
      <c r="AS943" s="8">
        <f t="shared" si="474"/>
        <v>0.93338893832613301</v>
      </c>
      <c r="AT943" s="8">
        <f t="shared" si="474"/>
        <v>-0.25147243658897644</v>
      </c>
      <c r="AU943" s="8">
        <f t="shared" si="474"/>
        <v>0.86950192007270943</v>
      </c>
      <c r="AV943" s="4" t="s">
        <v>19</v>
      </c>
      <c r="AW943" s="18">
        <f>AVERAGEIF($I649:$I936,"=1",AW649:AW936)</f>
        <v>-0.55555555555555558</v>
      </c>
    </row>
    <row r="944" spans="6:49" x14ac:dyDescent="0.3">
      <c r="M944" t="str">
        <f t="shared" si="471"/>
        <v>Gain &lt;=0</v>
      </c>
      <c r="N944" s="8">
        <f>-1* AVERAGEIF($I649:$I936,"=1",N649:N936)</f>
        <v>-7.9751492024937969</v>
      </c>
      <c r="O944" s="8">
        <f t="shared" ref="O944:W944" si="475">-1* AVERAGEIF($I649:$I936,"=1",O649:O936)</f>
        <v>-7.9775594516057469</v>
      </c>
      <c r="P944" s="8">
        <f t="shared" si="475"/>
        <v>-0.68609637791582545</v>
      </c>
      <c r="Q944" s="8">
        <f t="shared" si="475"/>
        <v>-15.364249016968449</v>
      </c>
      <c r="R944" s="8">
        <f t="shared" si="475"/>
        <v>-0.36650236392871816</v>
      </c>
      <c r="S944" s="8">
        <f t="shared" si="475"/>
        <v>-8.8595152594241906</v>
      </c>
      <c r="T944" s="8">
        <f t="shared" si="475"/>
        <v>-9.2325212836027273</v>
      </c>
      <c r="U944" s="8">
        <f t="shared" si="475"/>
        <v>-7.951653140763244</v>
      </c>
      <c r="V944" s="8">
        <f t="shared" si="475"/>
        <v>-0.17349681188335259</v>
      </c>
      <c r="W944" s="8">
        <f t="shared" si="475"/>
        <v>-20.718176364062998</v>
      </c>
      <c r="Y944" t="s">
        <v>19</v>
      </c>
      <c r="Z944" s="8">
        <f>-1* AVERAGEIF($I649:$I936,"=1",Z649:Z936)</f>
        <v>-4.7430086515391743</v>
      </c>
      <c r="AA944" s="8">
        <f t="shared" ref="AA944:AI944" si="476">-1* AVERAGEIF($I649:$I936,"=1",AA649:AA936)</f>
        <v>-4.5707217599060517</v>
      </c>
      <c r="AB944" s="8">
        <f t="shared" si="476"/>
        <v>-0.75358305388912983</v>
      </c>
      <c r="AC944" s="8">
        <f t="shared" si="476"/>
        <v>-10.80681461467899</v>
      </c>
      <c r="AD944" s="8">
        <f t="shared" si="476"/>
        <v>-0.25320071283184808</v>
      </c>
      <c r="AE944" s="8">
        <f t="shared" si="476"/>
        <v>-4.0971115951108077</v>
      </c>
      <c r="AF944" s="8">
        <f t="shared" si="476"/>
        <v>-0.81864756188251786</v>
      </c>
      <c r="AG944" s="8">
        <f t="shared" si="476"/>
        <v>-1.7264779819100355</v>
      </c>
      <c r="AH944" s="8">
        <f t="shared" si="476"/>
        <v>0.38032487894638617</v>
      </c>
      <c r="AI944" s="8">
        <f t="shared" si="476"/>
        <v>-15.446275414132852</v>
      </c>
      <c r="AK944" t="str">
        <f t="shared" si="458"/>
        <v>Gain &lt;=0</v>
      </c>
      <c r="AL944" s="8">
        <f>-1* AVERAGEIF($I649:$I936,"=1",AL649:AL936)</f>
        <v>-0.70348378136076262</v>
      </c>
      <c r="AM944" s="8">
        <f t="shared" ref="AM944:AU944" si="477">-1* AVERAGEIF($I649:$I936,"=1",AM649:AM936)</f>
        <v>-0.6207099102562359</v>
      </c>
      <c r="AN944" s="8">
        <f t="shared" si="477"/>
        <v>-0.75358305388912983</v>
      </c>
      <c r="AO944" s="8">
        <f t="shared" si="477"/>
        <v>-2.4529290074542871</v>
      </c>
      <c r="AP944" s="8">
        <f t="shared" si="477"/>
        <v>-0.25320071283184808</v>
      </c>
      <c r="AQ944" s="8">
        <f t="shared" si="477"/>
        <v>-0.5670201832237749</v>
      </c>
      <c r="AR944" s="8">
        <f t="shared" si="477"/>
        <v>7.9514957721507018E-2</v>
      </c>
      <c r="AS944" s="8">
        <f t="shared" si="477"/>
        <v>0.14751426543818802</v>
      </c>
      <c r="AT944" s="8">
        <f t="shared" si="477"/>
        <v>0.38032487894638617</v>
      </c>
      <c r="AU944" s="8">
        <f t="shared" si="477"/>
        <v>-9.8263692735619852</v>
      </c>
    </row>
    <row r="945" spans="13:49" x14ac:dyDescent="0.3">
      <c r="M945" t="str">
        <f t="shared" si="471"/>
        <v>Target; Gain &gt; 1; #pref=2</v>
      </c>
      <c r="N945" s="8">
        <f t="shared" ref="N945:W945" si="478">-1* AVERAGEIFS(N649:N936, $H$649:$H$936,"=1",$K649:$K936,"=2",$AW649:$AW936,"&gt;"&amp;$Y$938)</f>
        <v>0.90475069252258322</v>
      </c>
      <c r="O945" s="8">
        <f t="shared" si="478"/>
        <v>0.90473069527054828</v>
      </c>
      <c r="P945" s="8">
        <f t="shared" si="478"/>
        <v>0.68958309016220487</v>
      </c>
      <c r="Q945" s="8">
        <f t="shared" si="478"/>
        <v>0.95590875333185299</v>
      </c>
      <c r="R945" s="8">
        <f t="shared" si="478"/>
        <v>-2.0853289698089572</v>
      </c>
      <c r="S945" s="8">
        <f t="shared" si="478"/>
        <v>0.97500821660882808</v>
      </c>
      <c r="T945" s="8">
        <f t="shared" si="478"/>
        <v>0.58707009648323005</v>
      </c>
      <c r="U945" s="8">
        <f t="shared" si="478"/>
        <v>0.6777978626984249</v>
      </c>
      <c r="V945" s="8">
        <f t="shared" si="478"/>
        <v>0.71589244480399028</v>
      </c>
      <c r="W945" s="8">
        <f t="shared" si="478"/>
        <v>0.95592629558604558</v>
      </c>
      <c r="Y945" t="str">
        <f>"Target; Gain &gt; "&amp;Y938&amp;"; #pref=2"</f>
        <v>Target; Gain &gt; 1; #pref=2</v>
      </c>
      <c r="Z945" s="8">
        <f t="shared" ref="Z945:AI945" si="479">-1* AVERAGEIFS(Z649:Z936, $H$649:$H$936,"=1",$K649:$K936,"=2",$AW649:$AW936,"&gt;"&amp;$Y$938)</f>
        <v>0.82963789591809056</v>
      </c>
      <c r="AA945" s="8">
        <f t="shared" si="479"/>
        <v>0.83649563976520147</v>
      </c>
      <c r="AB945" s="8">
        <f t="shared" si="479"/>
        <v>0.52599142276021871</v>
      </c>
      <c r="AC945" s="8">
        <f t="shared" si="479"/>
        <v>0.86581366954128292</v>
      </c>
      <c r="AD945" s="8">
        <f t="shared" si="479"/>
        <v>-1.3909483055541079</v>
      </c>
      <c r="AE945" s="8">
        <f t="shared" si="479"/>
        <v>0.88835405198093087</v>
      </c>
      <c r="AF945" s="8">
        <f t="shared" si="479"/>
        <v>0.88308019758704803</v>
      </c>
      <c r="AG945" s="8">
        <f t="shared" si="479"/>
        <v>0.84443690259454407</v>
      </c>
      <c r="AH945" s="8">
        <f t="shared" si="479"/>
        <v>0.4312583029038225</v>
      </c>
      <c r="AI945" s="8">
        <f t="shared" si="479"/>
        <v>0.70670561522100495</v>
      </c>
      <c r="AK945" t="str">
        <f t="shared" si="458"/>
        <v>Target; Gain &gt; 1; #pref=2</v>
      </c>
      <c r="AL945" s="8">
        <f t="shared" ref="AL945:AU945" si="480">-1* AVERAGEIFS(AL649:AL936, $H$649:$H$936,"=1",$K649:$K936,"=2",$AW649:$AW936,"&gt;"&amp;$Y$938)</f>
        <v>0.92659164369275671</v>
      </c>
      <c r="AM945" s="8">
        <f t="shared" si="480"/>
        <v>0.93017440741724811</v>
      </c>
      <c r="AN945" s="8">
        <f t="shared" si="480"/>
        <v>0.52599142276021871</v>
      </c>
      <c r="AO945" s="8">
        <f t="shared" si="480"/>
        <v>0.93247193980640641</v>
      </c>
      <c r="AP945" s="8">
        <f t="shared" si="480"/>
        <v>-1.3909483055541079</v>
      </c>
      <c r="AQ945" s="8">
        <f t="shared" si="480"/>
        <v>0.94023333443684676</v>
      </c>
      <c r="AR945" s="8">
        <f t="shared" si="480"/>
        <v>0.94000665161311059</v>
      </c>
      <c r="AS945" s="8">
        <f t="shared" si="480"/>
        <v>0.94539517806190143</v>
      </c>
      <c r="AT945" s="8">
        <f t="shared" si="480"/>
        <v>0.4312583029038225</v>
      </c>
      <c r="AU945" s="8">
        <f t="shared" si="480"/>
        <v>0.89718124303835844</v>
      </c>
    </row>
    <row r="946" spans="13:49" x14ac:dyDescent="0.3">
      <c r="M946" t="str">
        <f t="shared" si="471"/>
        <v>Target; Gain &gt; 1; #pref=3</v>
      </c>
      <c r="N946" s="8">
        <f t="shared" ref="N946:W946" si="481">-1* AVERAGEIFS(N649:N936,  $H$649:$H$936,"=1",$K649:$K936,"=3",$AW649:$AW936,"&gt;"&amp;$Y$938)</f>
        <v>0.82295155619178706</v>
      </c>
      <c r="O946" s="8">
        <f t="shared" si="481"/>
        <v>0.82330202520453044</v>
      </c>
      <c r="P946" s="8">
        <f t="shared" si="481"/>
        <v>-3.1836073198657315</v>
      </c>
      <c r="Q946" s="8">
        <f t="shared" si="481"/>
        <v>0.90319759499050156</v>
      </c>
      <c r="R946" s="8">
        <f t="shared" si="481"/>
        <v>-3.8182719979178348</v>
      </c>
      <c r="S946" s="8">
        <f t="shared" si="481"/>
        <v>0.89176745163022386</v>
      </c>
      <c r="T946" s="8">
        <f t="shared" si="481"/>
        <v>0.58482241229546772</v>
      </c>
      <c r="U946" s="8">
        <f t="shared" si="481"/>
        <v>0.69718177639866108</v>
      </c>
      <c r="V946" s="8">
        <f t="shared" si="481"/>
        <v>-3.0011962547861235</v>
      </c>
      <c r="W946" s="8">
        <f t="shared" si="481"/>
        <v>0.91682790002449932</v>
      </c>
      <c r="Y946" t="str">
        <f>"Target; Gain &gt; "&amp;Y938&amp;"; #pref=3"</f>
        <v>Target; Gain &gt; 1; #pref=3</v>
      </c>
      <c r="Z946" s="8">
        <f t="shared" ref="Z946:AI946" si="482">-1* AVERAGEIFS(Z649:Z936,  $H$649:$H$936,"=1",$K649:$K936,"=3",$AW649:$AW936,"&gt;"&amp;$Y$938)</f>
        <v>0.80686436117667992</v>
      </c>
      <c r="AA946" s="8">
        <f t="shared" si="482"/>
        <v>0.81124877997219702</v>
      </c>
      <c r="AB946" s="8">
        <f t="shared" si="482"/>
        <v>-1.8669123258306346</v>
      </c>
      <c r="AC946" s="8">
        <f t="shared" si="482"/>
        <v>0.87146990764894072</v>
      </c>
      <c r="AD946" s="8">
        <f t="shared" si="482"/>
        <v>-2.201225722176448</v>
      </c>
      <c r="AE946" s="8">
        <f t="shared" si="482"/>
        <v>0.86334338325671034</v>
      </c>
      <c r="AF946" s="8">
        <f t="shared" si="482"/>
        <v>0.69800476694287139</v>
      </c>
      <c r="AG946" s="8">
        <f t="shared" si="482"/>
        <v>0.75182663552066975</v>
      </c>
      <c r="AH946" s="8">
        <f t="shared" si="482"/>
        <v>-0.62015828950636975</v>
      </c>
      <c r="AI946" s="8">
        <f t="shared" si="482"/>
        <v>0.76758868315309425</v>
      </c>
      <c r="AK946" t="str">
        <f t="shared" si="458"/>
        <v>Target; Gain &gt; 1; #pref=3</v>
      </c>
      <c r="AL946" s="8">
        <f t="shared" ref="AL946:AU946" si="483">-1* AVERAGEIFS(AL649:AL936,  $H$649:$H$936,"=1",$K649:$K936,"=3",$AW649:$AW936,"&gt;"&amp;$Y$938)</f>
        <v>0.92612944402146968</v>
      </c>
      <c r="AM946" s="8">
        <f t="shared" si="483"/>
        <v>0.92789672248417343</v>
      </c>
      <c r="AN946" s="8">
        <f t="shared" si="483"/>
        <v>-1.8669123258306346</v>
      </c>
      <c r="AO946" s="8">
        <f t="shared" si="483"/>
        <v>0.94050793644294395</v>
      </c>
      <c r="AP946" s="8">
        <f t="shared" si="483"/>
        <v>-2.201225722176448</v>
      </c>
      <c r="AQ946" s="8">
        <f t="shared" si="483"/>
        <v>0.9430214403914926</v>
      </c>
      <c r="AR946" s="8">
        <f t="shared" si="483"/>
        <v>0.84813786460894969</v>
      </c>
      <c r="AS946" s="8">
        <f t="shared" si="483"/>
        <v>0.95793586365733452</v>
      </c>
      <c r="AT946" s="8">
        <f t="shared" si="483"/>
        <v>-0.62015828950636975</v>
      </c>
      <c r="AU946" s="8">
        <f t="shared" si="483"/>
        <v>0.87002245959253866</v>
      </c>
    </row>
    <row r="947" spans="13:49" x14ac:dyDescent="0.3">
      <c r="M947" t="str">
        <f t="shared" si="471"/>
        <v>Target; Gain &gt; 1; #pref=4</v>
      </c>
      <c r="N947" s="8" t="e">
        <f t="shared" ref="N947:W947" si="484">-1* AVERAGEIFS(N649:N936,  $H$649:$H$936,"=1",$K649:$K936,"=4",$AW649:$AW936,"&gt;"&amp;$Y$938)</f>
        <v>#DIV/0!</v>
      </c>
      <c r="O947" s="8" t="e">
        <f t="shared" si="484"/>
        <v>#DIV/0!</v>
      </c>
      <c r="P947" s="8" t="e">
        <f t="shared" si="484"/>
        <v>#DIV/0!</v>
      </c>
      <c r="Q947" s="8" t="e">
        <f t="shared" si="484"/>
        <v>#DIV/0!</v>
      </c>
      <c r="R947" s="8" t="e">
        <f t="shared" si="484"/>
        <v>#DIV/0!</v>
      </c>
      <c r="S947" s="8" t="e">
        <f t="shared" si="484"/>
        <v>#DIV/0!</v>
      </c>
      <c r="T947" s="8" t="e">
        <f t="shared" si="484"/>
        <v>#DIV/0!</v>
      </c>
      <c r="U947" s="8" t="e">
        <f t="shared" si="484"/>
        <v>#DIV/0!</v>
      </c>
      <c r="V947" s="8" t="e">
        <f t="shared" si="484"/>
        <v>#DIV/0!</v>
      </c>
      <c r="W947" s="8" t="e">
        <f t="shared" si="484"/>
        <v>#DIV/0!</v>
      </c>
      <c r="Y947" t="str">
        <f>"Target; Gain &gt; "&amp;Y938&amp;"; #pref=4"</f>
        <v>Target; Gain &gt; 1; #pref=4</v>
      </c>
      <c r="Z947" s="8" t="e">
        <f t="shared" ref="Z947:AI947" si="485">-1* AVERAGEIFS(Z649:Z936,  $H$649:$H$936,"=1",$K649:$K936,"=4",$AW649:$AW936,"&gt;"&amp;$Y$938)</f>
        <v>#DIV/0!</v>
      </c>
      <c r="AA947" s="8" t="e">
        <f t="shared" si="485"/>
        <v>#DIV/0!</v>
      </c>
      <c r="AB947" s="8" t="e">
        <f t="shared" si="485"/>
        <v>#DIV/0!</v>
      </c>
      <c r="AC947" s="8" t="e">
        <f t="shared" si="485"/>
        <v>#DIV/0!</v>
      </c>
      <c r="AD947" s="8" t="e">
        <f t="shared" si="485"/>
        <v>#DIV/0!</v>
      </c>
      <c r="AE947" s="8" t="e">
        <f t="shared" si="485"/>
        <v>#DIV/0!</v>
      </c>
      <c r="AF947" s="8" t="e">
        <f t="shared" si="485"/>
        <v>#DIV/0!</v>
      </c>
      <c r="AG947" s="8" t="e">
        <f t="shared" si="485"/>
        <v>#DIV/0!</v>
      </c>
      <c r="AH947" s="8" t="e">
        <f t="shared" si="485"/>
        <v>#DIV/0!</v>
      </c>
      <c r="AI947" s="8" t="e">
        <f t="shared" si="485"/>
        <v>#DIV/0!</v>
      </c>
      <c r="AK947" t="str">
        <f t="shared" si="458"/>
        <v>Target; Gain &gt; 1; #pref=4</v>
      </c>
      <c r="AL947" s="8" t="e">
        <f t="shared" ref="AL947:AU947" si="486">-1* AVERAGEIFS(AL649:AL936,  $H$649:$H$936,"=1",$K649:$K936,"=4",$AW649:$AW936,"&gt;"&amp;$Y$938)</f>
        <v>#DIV/0!</v>
      </c>
      <c r="AM947" s="8" t="e">
        <f t="shared" si="486"/>
        <v>#DIV/0!</v>
      </c>
      <c r="AN947" s="8" t="e">
        <f t="shared" si="486"/>
        <v>#DIV/0!</v>
      </c>
      <c r="AO947" s="8" t="e">
        <f t="shared" si="486"/>
        <v>#DIV/0!</v>
      </c>
      <c r="AP947" s="8" t="e">
        <f t="shared" si="486"/>
        <v>#DIV/0!</v>
      </c>
      <c r="AQ947" s="8" t="e">
        <f t="shared" si="486"/>
        <v>#DIV/0!</v>
      </c>
      <c r="AR947" s="8" t="e">
        <f t="shared" si="486"/>
        <v>#DIV/0!</v>
      </c>
      <c r="AS947" s="8" t="e">
        <f t="shared" si="486"/>
        <v>#DIV/0!</v>
      </c>
      <c r="AT947" s="8" t="e">
        <f t="shared" si="486"/>
        <v>#DIV/0!</v>
      </c>
      <c r="AU947" s="8" t="e">
        <f t="shared" si="486"/>
        <v>#DIV/0!</v>
      </c>
    </row>
    <row r="948" spans="13:49" x14ac:dyDescent="0.3">
      <c r="M948" t="str">
        <f t="shared" si="471"/>
        <v>Target (or sym); Gain &gt; 0</v>
      </c>
      <c r="N948" s="8">
        <f>-1* AVERAGEIFS(N649:N936,$H649:$H936,"=1",$J649:$J936,"=1")</f>
        <v>0.88561139734602745</v>
      </c>
      <c r="O948" s="8">
        <f t="shared" ref="O948:W948" si="487">-1* AVERAGEIFS(O649:O936,$H649:$H936,"=1",$J649:$J936,"=1")</f>
        <v>0.88568600407463349</v>
      </c>
      <c r="P948" s="8">
        <f t="shared" si="487"/>
        <v>-0.55578158950001832</v>
      </c>
      <c r="Q948" s="8">
        <f t="shared" si="487"/>
        <v>0.93467273477869472</v>
      </c>
      <c r="R948" s="8">
        <f t="shared" si="487"/>
        <v>-2.4731187221766038</v>
      </c>
      <c r="S948" s="8">
        <f t="shared" si="487"/>
        <v>0.95856252259614227</v>
      </c>
      <c r="T948" s="8">
        <f t="shared" si="487"/>
        <v>0.49252776936474685</v>
      </c>
      <c r="U948" s="8">
        <f t="shared" si="487"/>
        <v>0.59723853653364056</v>
      </c>
      <c r="V948" s="8">
        <f t="shared" si="487"/>
        <v>-0.97488726257089109</v>
      </c>
      <c r="W948" s="8">
        <f t="shared" si="487"/>
        <v>0.93494604135642501</v>
      </c>
      <c r="Y948" t="s">
        <v>53</v>
      </c>
      <c r="Z948" s="8">
        <f>-1* AVERAGEIFS(Z649:Z936,$H649:$H936,"=1",$J649:$J936,"=1")</f>
        <v>0.80210590466820064</v>
      </c>
      <c r="AA948" s="8">
        <f t="shared" ref="AA948:AI948" si="488">-1* AVERAGEIFS(AA649:AA936,$H649:$H936,"=1",$J649:$J936,"=1")</f>
        <v>0.80695188548020957</v>
      </c>
      <c r="AB948" s="8">
        <f t="shared" si="488"/>
        <v>-0.47780251214997038</v>
      </c>
      <c r="AC948" s="8">
        <f t="shared" si="488"/>
        <v>0.82768840546619626</v>
      </c>
      <c r="AD948" s="8">
        <f t="shared" si="488"/>
        <v>-1.7369154440774774</v>
      </c>
      <c r="AE948" s="8">
        <f t="shared" si="488"/>
        <v>0.866735322561345</v>
      </c>
      <c r="AF948" s="8">
        <f t="shared" si="488"/>
        <v>0.80293689558000203</v>
      </c>
      <c r="AG948" s="8">
        <f t="shared" si="488"/>
        <v>0.75939868335666394</v>
      </c>
      <c r="AH948" s="8">
        <f t="shared" si="488"/>
        <v>-0.29543278979044496</v>
      </c>
      <c r="AI948" s="8">
        <f t="shared" si="488"/>
        <v>0.67792216817507367</v>
      </c>
      <c r="AK948" t="str">
        <f t="shared" si="458"/>
        <v>Target (or sym); Gain &gt; 0</v>
      </c>
      <c r="AL948" s="8">
        <f>-1* AVERAGEIFS(AL649:AL936,$H649:$H936,"=1",$J649:$J936,"=1")</f>
        <v>0.91152173670612391</v>
      </c>
      <c r="AM948" s="8">
        <f t="shared" ref="AM948:AU948" si="489">-1* AVERAGEIFS(AM649:AM936,$H649:$H936,"=1",$J649:$J936,"=1")</f>
        <v>0.91493404468206418</v>
      </c>
      <c r="AN948" s="8">
        <f t="shared" si="489"/>
        <v>-0.47780251214997038</v>
      </c>
      <c r="AO948" s="8">
        <f t="shared" si="489"/>
        <v>0.91168242278868727</v>
      </c>
      <c r="AP948" s="8">
        <f t="shared" si="489"/>
        <v>-1.7369154440774774</v>
      </c>
      <c r="AQ948" s="8">
        <f t="shared" si="489"/>
        <v>0.92321239552924372</v>
      </c>
      <c r="AR948" s="8">
        <f t="shared" si="489"/>
        <v>0.90035339847477847</v>
      </c>
      <c r="AS948" s="8">
        <f t="shared" si="489"/>
        <v>0.92857690746236887</v>
      </c>
      <c r="AT948" s="8">
        <f t="shared" si="489"/>
        <v>-0.29543278979044496</v>
      </c>
      <c r="AU948" s="8">
        <f t="shared" si="489"/>
        <v>0.86602427691427997</v>
      </c>
      <c r="AV948" s="4" t="s">
        <v>44</v>
      </c>
      <c r="AW948" s="18">
        <f>AVERAGEIF($J649:$J936,"=1",AW649:AW936)</f>
        <v>0.88235294117647056</v>
      </c>
    </row>
    <row r="949" spans="13:49" x14ac:dyDescent="0.3">
      <c r="M949" s="19">
        <f t="shared" ref="M949:O959" si="490">M938</f>
        <v>1</v>
      </c>
      <c r="N949" s="19" t="str">
        <f t="shared" si="490"/>
        <v>BNL Causal</v>
      </c>
      <c r="O949" s="19" t="str">
        <f t="shared" si="490"/>
        <v>BNL Causal HM</v>
      </c>
      <c r="P949" s="19" t="str">
        <f>Q938</f>
        <v>SFS Causal</v>
      </c>
      <c r="Q949" s="19" t="str">
        <f>S938</f>
        <v>SaLSa Causal</v>
      </c>
      <c r="R949" s="19" t="str">
        <f>U938</f>
        <v>D&amp;C Causal</v>
      </c>
      <c r="S949" s="19" t="str">
        <f>W938</f>
        <v>BBS Causal</v>
      </c>
      <c r="T949" s="19"/>
      <c r="U949" s="19">
        <f t="shared" ref="U949:W958" si="491">Y938</f>
        <v>1</v>
      </c>
      <c r="V949" s="19" t="str">
        <f t="shared" si="491"/>
        <v>BNL Causal</v>
      </c>
      <c r="W949" s="19" t="str">
        <f t="shared" si="491"/>
        <v>BNL Causal HM</v>
      </c>
      <c r="X949" s="19" t="str">
        <f>AC938</f>
        <v>SFS Causal</v>
      </c>
      <c r="Y949" s="19" t="str">
        <f>AE938</f>
        <v>SaLSa Causal</v>
      </c>
      <c r="Z949" s="19" t="str">
        <f>AG938</f>
        <v>D&amp;C Causal</v>
      </c>
      <c r="AA949" s="19" t="str">
        <f>AI938</f>
        <v>BBS Causal</v>
      </c>
      <c r="AB949" s="17"/>
      <c r="AC949" s="32">
        <f>AK938</f>
        <v>1</v>
      </c>
      <c r="AD949" s="32" t="str">
        <f>AL938</f>
        <v>BNL Causal</v>
      </c>
      <c r="AE949" s="32" t="str">
        <f>AM938</f>
        <v>BNL Causal HM</v>
      </c>
      <c r="AF949" s="32" t="str">
        <f>AO938</f>
        <v>SFS Causal</v>
      </c>
      <c r="AG949" s="32" t="str">
        <f>AQ938</f>
        <v>SaLSa Causal</v>
      </c>
      <c r="AH949" s="32" t="str">
        <f>AS938</f>
        <v>D&amp;C Causal</v>
      </c>
      <c r="AI949" s="32" t="str">
        <f>AU938</f>
        <v>BBS Causal</v>
      </c>
      <c r="AK949" s="19"/>
      <c r="AL949" s="19"/>
      <c r="AM949" s="19"/>
      <c r="AN949" s="17"/>
      <c r="AO949" s="17"/>
      <c r="AP949" s="17"/>
      <c r="AQ949" s="17"/>
      <c r="AR949" s="17"/>
      <c r="AS949" s="17"/>
      <c r="AT949" s="17"/>
      <c r="AU949" s="17"/>
    </row>
    <row r="950" spans="13:49" x14ac:dyDescent="0.3">
      <c r="M950" t="str">
        <f t="shared" si="490"/>
        <v>ALL</v>
      </c>
      <c r="N950" s="8">
        <f t="shared" si="490"/>
        <v>-4.5531122476033632</v>
      </c>
      <c r="O950" s="8">
        <f t="shared" si="490"/>
        <v>-4.5545562338079586</v>
      </c>
      <c r="P950" s="8">
        <f>Q939</f>
        <v>-9.0672886275300097</v>
      </c>
      <c r="Q950" s="8">
        <f>S939</f>
        <v>-5.0675758636381039</v>
      </c>
      <c r="R950" s="8">
        <f>U939</f>
        <v>-4.6422533218015056</v>
      </c>
      <c r="S950" s="8">
        <f>W939</f>
        <v>-12.352168040874467</v>
      </c>
      <c r="T950" s="8"/>
      <c r="U950" s="8" t="str">
        <f t="shared" si="491"/>
        <v>ALL</v>
      </c>
      <c r="V950" s="8">
        <f t="shared" si="491"/>
        <v>-2.5981540859701515</v>
      </c>
      <c r="W950" s="8">
        <f t="shared" si="491"/>
        <v>-2.4909191884116293</v>
      </c>
      <c r="X950" s="8">
        <f>AC939</f>
        <v>-6.3085585139452434</v>
      </c>
      <c r="Y950" s="8">
        <f>AE939</f>
        <v>-2.1777283115629777</v>
      </c>
      <c r="Z950" s="8">
        <f>AG939</f>
        <v>-0.76351710419867669</v>
      </c>
      <c r="AA950" s="8">
        <f>AI939</f>
        <v>-9.2140113773059493</v>
      </c>
      <c r="AB950" s="17"/>
      <c r="AC950" s="33" t="str">
        <f t="shared" ref="AC950:AC959" si="492">AK939</f>
        <v>ALL</v>
      </c>
      <c r="AD950" s="8">
        <f t="shared" ref="AD950:AD959" si="493">AL939</f>
        <v>-7.7877548524865045E-2</v>
      </c>
      <c r="AE950" s="8">
        <f t="shared" ref="AE950:AE959" si="494">AM939</f>
        <v>-2.5854533910414992E-2</v>
      </c>
      <c r="AF950" s="8">
        <f t="shared" ref="AF950:AF959" si="495">AO939</f>
        <v>-1.1511268004948807</v>
      </c>
      <c r="AG950" s="8">
        <f t="shared" ref="AG950:AG959" si="496">AQ939</f>
        <v>1.0571560064047693E-2</v>
      </c>
      <c r="AH950" s="8">
        <f t="shared" ref="AH950:AH959" si="497">AS939</f>
        <v>0.45114766178125781</v>
      </c>
      <c r="AI950" s="8">
        <f t="shared" ref="AI950:AI959" si="498">AU939</f>
        <v>-5.6938735851122164</v>
      </c>
      <c r="AK950" s="8"/>
      <c r="AL950" s="8"/>
      <c r="AM950" s="8"/>
      <c r="AN950" s="17"/>
      <c r="AO950" s="17"/>
      <c r="AP950" s="17"/>
      <c r="AQ950" s="17"/>
      <c r="AR950" s="17"/>
      <c r="AS950" s="17"/>
      <c r="AT950" s="17"/>
      <c r="AU950" s="17"/>
    </row>
    <row r="951" spans="13:49" x14ac:dyDescent="0.3">
      <c r="M951" t="str">
        <f t="shared" si="490"/>
        <v>Target; Gain &gt; 1</v>
      </c>
      <c r="N951" s="8">
        <f t="shared" si="490"/>
        <v>0.86385112435718503</v>
      </c>
      <c r="O951" s="8">
        <f t="shared" si="490"/>
        <v>0.86401636023753925</v>
      </c>
      <c r="P951" s="8">
        <f>Q940</f>
        <v>0.92955317416117733</v>
      </c>
      <c r="Q951" s="8">
        <f>S940</f>
        <v>0.93338783411952608</v>
      </c>
      <c r="R951" s="8">
        <f>U940</f>
        <v>0.68748981954854294</v>
      </c>
      <c r="S951" s="8">
        <f>W940</f>
        <v>0.93637709780527245</v>
      </c>
      <c r="T951" s="8"/>
      <c r="U951" s="8" t="str">
        <f t="shared" si="491"/>
        <v>Target; Gain &gt; 1</v>
      </c>
      <c r="V951" s="8">
        <f t="shared" si="491"/>
        <v>0.81825112854738524</v>
      </c>
      <c r="W951" s="8">
        <f t="shared" si="491"/>
        <v>0.82387220986869936</v>
      </c>
      <c r="X951" s="8">
        <f>AC940</f>
        <v>0.86864178859511176</v>
      </c>
      <c r="Y951" s="8">
        <f>AE940</f>
        <v>0.87584871761882055</v>
      </c>
      <c r="Z951" s="8">
        <f>AG940</f>
        <v>0.79813176905760697</v>
      </c>
      <c r="AA951" s="8">
        <f>AI940</f>
        <v>0.7371471491870496</v>
      </c>
      <c r="AB951" s="17"/>
      <c r="AC951" s="33" t="str">
        <f t="shared" si="492"/>
        <v>Target; Gain &gt; 1</v>
      </c>
      <c r="AD951" s="8">
        <f t="shared" si="493"/>
        <v>0.92636054385711319</v>
      </c>
      <c r="AE951" s="8">
        <f t="shared" si="494"/>
        <v>0.92903556495071071</v>
      </c>
      <c r="AF951" s="8">
        <f t="shared" si="495"/>
        <v>0.93648993812467518</v>
      </c>
      <c r="AG951" s="8">
        <f t="shared" si="496"/>
        <v>0.94162738741416974</v>
      </c>
      <c r="AH951" s="8">
        <f t="shared" si="497"/>
        <v>0.95166552085961797</v>
      </c>
      <c r="AI951" s="8">
        <f t="shared" si="498"/>
        <v>0.88360185131544855</v>
      </c>
      <c r="AK951" s="8"/>
      <c r="AL951" s="8"/>
      <c r="AM951" s="8"/>
      <c r="AN951" s="17"/>
      <c r="AO951" s="17"/>
      <c r="AP951" s="17"/>
      <c r="AQ951" s="17"/>
      <c r="AR951" s="17"/>
      <c r="AS951" s="17"/>
      <c r="AT951" s="17"/>
      <c r="AU951" s="17"/>
    </row>
    <row r="952" spans="13:49" x14ac:dyDescent="0.3">
      <c r="M952" t="str">
        <f t="shared" si="490"/>
        <v>Gain &gt; 1</v>
      </c>
      <c r="N952" s="8">
        <f t="shared" si="490"/>
        <v>0.86385112435718503</v>
      </c>
      <c r="O952" s="8">
        <f t="shared" si="490"/>
        <v>0.86401636023753925</v>
      </c>
      <c r="P952" s="8">
        <f t="shared" ref="P952:P958" si="499">Q941</f>
        <v>0.92955317416117733</v>
      </c>
      <c r="Q952" s="8">
        <f t="shared" ref="Q952:Q958" si="500">S941</f>
        <v>0.93338783411952608</v>
      </c>
      <c r="R952" s="8">
        <f t="shared" ref="R952:R956" si="501">U941</f>
        <v>0.68748981954854294</v>
      </c>
      <c r="S952" s="8">
        <f t="shared" ref="S952:S958" si="502">W941</f>
        <v>0.93637709780527245</v>
      </c>
      <c r="T952" s="8"/>
      <c r="U952" s="8" t="str">
        <f t="shared" si="491"/>
        <v>Gain &gt; 1</v>
      </c>
      <c r="V952" s="8">
        <f t="shared" si="491"/>
        <v>0.81825112854738524</v>
      </c>
      <c r="W952" s="8">
        <f t="shared" si="491"/>
        <v>0.82387220986869936</v>
      </c>
      <c r="X952" s="8">
        <f t="shared" ref="X952:X958" si="503">AC941</f>
        <v>0.86864178859511176</v>
      </c>
      <c r="Y952" s="8">
        <f t="shared" ref="Y952:Y956" si="504">AE941</f>
        <v>0.87584871761882055</v>
      </c>
      <c r="Z952" s="8">
        <f t="shared" ref="Z952:Z958" si="505">AG941</f>
        <v>0.79813176905760697</v>
      </c>
      <c r="AA952" s="8">
        <f t="shared" ref="AA952:AA958" si="506">AI941</f>
        <v>0.7371471491870496</v>
      </c>
      <c r="AB952" s="17"/>
      <c r="AC952" s="33" t="str">
        <f t="shared" si="492"/>
        <v>Gain &gt; 1</v>
      </c>
      <c r="AD952" s="8">
        <f t="shared" si="493"/>
        <v>0.92636054385711319</v>
      </c>
      <c r="AE952" s="8">
        <f t="shared" si="494"/>
        <v>0.92903556495071071</v>
      </c>
      <c r="AF952" s="8">
        <f t="shared" si="495"/>
        <v>0.93648993812467518</v>
      </c>
      <c r="AG952" s="8">
        <f t="shared" si="496"/>
        <v>0.94162738741416974</v>
      </c>
      <c r="AH952" s="8">
        <f t="shared" si="497"/>
        <v>0.95166552085961797</v>
      </c>
      <c r="AI952" s="8">
        <f t="shared" si="498"/>
        <v>0.88360185131544855</v>
      </c>
      <c r="AK952" s="8"/>
      <c r="AL952" s="8"/>
      <c r="AM952" s="8"/>
      <c r="AN952" s="17"/>
      <c r="AO952" s="17"/>
      <c r="AP952" s="17"/>
      <c r="AQ952" s="17"/>
      <c r="AR952" s="17"/>
      <c r="AS952" s="17"/>
      <c r="AT952" s="17"/>
      <c r="AU952" s="17"/>
    </row>
    <row r="953" spans="13:49" x14ac:dyDescent="0.3">
      <c r="M953" t="str">
        <f t="shared" si="490"/>
        <v>Target (or sym)</v>
      </c>
      <c r="N953" s="8">
        <f t="shared" si="490"/>
        <v>-3.3649982541514238</v>
      </c>
      <c r="O953" s="8">
        <f t="shared" si="490"/>
        <v>-3.366255130162239</v>
      </c>
      <c r="P953" s="8">
        <f t="shared" si="499"/>
        <v>-6.9252999659151362</v>
      </c>
      <c r="Q953" s="8">
        <f t="shared" si="500"/>
        <v>-3.8436570802562549</v>
      </c>
      <c r="R953" s="8">
        <f t="shared" si="501"/>
        <v>-4.7949243406252684</v>
      </c>
      <c r="S953" s="8">
        <f t="shared" si="502"/>
        <v>-9.0251813866878834</v>
      </c>
      <c r="T953" s="8"/>
      <c r="U953" s="8" t="str">
        <f t="shared" si="491"/>
        <v>Target (or sym)</v>
      </c>
      <c r="V953" s="8">
        <f>Z942</f>
        <v>-2.1507858788619965</v>
      </c>
      <c r="W953" s="8">
        <f t="shared" si="491"/>
        <v>-2.0940138348730204</v>
      </c>
      <c r="X953" s="8">
        <f t="shared" si="503"/>
        <v>-5.4457002465635735</v>
      </c>
      <c r="Y953" s="8">
        <f t="shared" si="504"/>
        <v>-1.8356760688640736</v>
      </c>
      <c r="Z953" s="8">
        <f t="shared" si="505"/>
        <v>-0.7021367219127449</v>
      </c>
      <c r="AA953" s="8">
        <f t="shared" si="506"/>
        <v>-7.9335597409644834</v>
      </c>
      <c r="AB953" s="17"/>
      <c r="AC953" s="14" t="str">
        <f t="shared" si="492"/>
        <v>Target (or sym)</v>
      </c>
      <c r="AD953" s="8">
        <f t="shared" si="493"/>
        <v>6.9010388189903616E-3</v>
      </c>
      <c r="AE953" s="8">
        <f t="shared" si="494"/>
        <v>5.8061312684869408E-2</v>
      </c>
      <c r="AF953" s="8">
        <f t="shared" si="495"/>
        <v>-0.99977717650908027</v>
      </c>
      <c r="AG953" s="8">
        <f t="shared" si="496"/>
        <v>7.1748002966359692E-2</v>
      </c>
      <c r="AH953" s="8">
        <f t="shared" si="497"/>
        <v>0.44706844570092574</v>
      </c>
      <c r="AI953" s="8">
        <f t="shared" si="498"/>
        <v>-4.6590907363514598</v>
      </c>
      <c r="AK953" s="8"/>
      <c r="AL953" s="8"/>
      <c r="AM953" s="8"/>
      <c r="AN953" s="17"/>
      <c r="AO953" s="17"/>
      <c r="AP953" s="17"/>
      <c r="AQ953" s="17"/>
      <c r="AR953" s="17"/>
      <c r="AS953" s="17"/>
      <c r="AT953" s="17"/>
      <c r="AU953" s="17"/>
    </row>
    <row r="954" spans="13:49" x14ac:dyDescent="0.3">
      <c r="M954" t="str">
        <f>M943</f>
        <v>Gain &gt; 0</v>
      </c>
      <c r="N954" s="8">
        <f t="shared" si="490"/>
        <v>0.88188762192849779</v>
      </c>
      <c r="O954" s="8">
        <f t="shared" si="490"/>
        <v>0.8819782885767613</v>
      </c>
      <c r="P954" s="8">
        <f t="shared" si="499"/>
        <v>0.93376610863692577</v>
      </c>
      <c r="Q954" s="8">
        <f t="shared" si="500"/>
        <v>0.95491611790450315</v>
      </c>
      <c r="R954" s="8">
        <f t="shared" si="501"/>
        <v>0.6138522730200775</v>
      </c>
      <c r="S954" s="8">
        <f t="shared" si="502"/>
        <v>0.93502164889555905</v>
      </c>
      <c r="T954" s="8"/>
      <c r="U954" s="8" t="str">
        <f t="shared" si="491"/>
        <v>Gain &gt; 0</v>
      </c>
      <c r="V954" s="8">
        <f t="shared" si="491"/>
        <v>0.80837963581594452</v>
      </c>
      <c r="W954" s="8">
        <f t="shared" si="491"/>
        <v>0.8122966604324523</v>
      </c>
      <c r="X954" s="8">
        <f t="shared" si="503"/>
        <v>0.8357305872201154</v>
      </c>
      <c r="Y954" s="8">
        <f t="shared" si="504"/>
        <v>0.8707039623071039</v>
      </c>
      <c r="Z954" s="8">
        <f t="shared" si="505"/>
        <v>0.76589134863701047</v>
      </c>
      <c r="AA954" s="8">
        <f t="shared" si="506"/>
        <v>0.68429032824265956</v>
      </c>
      <c r="AB954" s="17"/>
      <c r="AC954" s="14" t="str">
        <f t="shared" si="492"/>
        <v>Gain &gt; 0</v>
      </c>
      <c r="AD954" s="8">
        <f t="shared" si="493"/>
        <v>0.91573235068508985</v>
      </c>
      <c r="AE954" s="8">
        <f t="shared" si="494"/>
        <v>0.91891576969765398</v>
      </c>
      <c r="AF954" s="8">
        <f t="shared" si="495"/>
        <v>0.91644141055829409</v>
      </c>
      <c r="AG954" s="8">
        <f t="shared" si="496"/>
        <v>0.92792315234470668</v>
      </c>
      <c r="AH954" s="8">
        <f t="shared" si="497"/>
        <v>0.93338893832613301</v>
      </c>
      <c r="AI954" s="8">
        <f t="shared" si="498"/>
        <v>0.86950192007270943</v>
      </c>
      <c r="AK954" s="8"/>
      <c r="AL954" s="8"/>
      <c r="AM954" s="8"/>
      <c r="AN954" s="17"/>
      <c r="AO954" s="17"/>
      <c r="AP954" s="17"/>
      <c r="AQ954" s="17"/>
      <c r="AR954" s="17"/>
      <c r="AS954" s="17"/>
      <c r="AT954" s="17"/>
      <c r="AU954" s="17"/>
    </row>
    <row r="955" spans="13:49" x14ac:dyDescent="0.3">
      <c r="M955" t="str">
        <f t="shared" ref="M955" si="507">M944</f>
        <v>Gain &lt;=0</v>
      </c>
      <c r="N955" s="8">
        <f t="shared" si="490"/>
        <v>-7.9751492024937969</v>
      </c>
      <c r="O955" s="8">
        <f t="shared" si="490"/>
        <v>-7.9775594516057469</v>
      </c>
      <c r="P955" s="8">
        <f t="shared" si="499"/>
        <v>-15.364249016968449</v>
      </c>
      <c r="Q955" s="8">
        <f>S944</f>
        <v>-8.8595152594241906</v>
      </c>
      <c r="R955" s="8">
        <f>U944</f>
        <v>-7.951653140763244</v>
      </c>
      <c r="S955" s="8">
        <f t="shared" si="502"/>
        <v>-20.718176364062998</v>
      </c>
      <c r="T955" s="8"/>
      <c r="U955" s="8" t="str">
        <f t="shared" si="491"/>
        <v>Gain &lt;=0</v>
      </c>
      <c r="V955" s="8">
        <f t="shared" si="491"/>
        <v>-4.7430086515391743</v>
      </c>
      <c r="W955" s="8">
        <f t="shared" si="491"/>
        <v>-4.5707217599060517</v>
      </c>
      <c r="X955" s="8">
        <f t="shared" si="503"/>
        <v>-10.80681461467899</v>
      </c>
      <c r="Y955" s="8">
        <f t="shared" si="504"/>
        <v>-4.0971115951108077</v>
      </c>
      <c r="Z955" s="8">
        <f t="shared" si="505"/>
        <v>-1.7264779819100355</v>
      </c>
      <c r="AA955" s="8">
        <f t="shared" si="506"/>
        <v>-15.446275414132852</v>
      </c>
      <c r="AB955" s="17"/>
      <c r="AC955" s="14" t="str">
        <f t="shared" si="492"/>
        <v>Gain &lt;=0</v>
      </c>
      <c r="AD955" s="8">
        <f t="shared" si="493"/>
        <v>-0.70348378136076262</v>
      </c>
      <c r="AE955" s="8">
        <f t="shared" si="494"/>
        <v>-0.6207099102562359</v>
      </c>
      <c r="AF955" s="8">
        <f t="shared" si="495"/>
        <v>-2.4529290074542871</v>
      </c>
      <c r="AG955" s="8">
        <f t="shared" si="496"/>
        <v>-0.5670201832237749</v>
      </c>
      <c r="AH955" s="8">
        <f t="shared" si="497"/>
        <v>0.14751426543818802</v>
      </c>
      <c r="AI955" s="8">
        <f t="shared" si="498"/>
        <v>-9.8263692735619852</v>
      </c>
      <c r="AK955" s="8"/>
      <c r="AL955" s="8"/>
      <c r="AM955" s="8"/>
      <c r="AN955" s="17"/>
      <c r="AO955" s="17"/>
      <c r="AP955" s="17"/>
      <c r="AQ955" s="17"/>
      <c r="AR955" s="17"/>
      <c r="AS955" s="17"/>
      <c r="AT955" s="17"/>
      <c r="AU955" s="17"/>
    </row>
    <row r="956" spans="13:49" x14ac:dyDescent="0.3">
      <c r="M956" t="str">
        <f>M945</f>
        <v>Target; Gain &gt; 1; #pref=2</v>
      </c>
      <c r="N956" s="8">
        <f t="shared" si="490"/>
        <v>0.90475069252258322</v>
      </c>
      <c r="O956" s="8">
        <f t="shared" si="490"/>
        <v>0.90473069527054828</v>
      </c>
      <c r="P956" s="8">
        <f t="shared" si="499"/>
        <v>0.95590875333185299</v>
      </c>
      <c r="Q956" s="8">
        <f t="shared" si="500"/>
        <v>0.97500821660882808</v>
      </c>
      <c r="R956" s="8">
        <f t="shared" si="501"/>
        <v>0.6777978626984249</v>
      </c>
      <c r="S956" s="8">
        <f t="shared" si="502"/>
        <v>0.95592629558604558</v>
      </c>
      <c r="T956" s="8"/>
      <c r="U956" s="8" t="str">
        <f t="shared" si="491"/>
        <v>Target; Gain &gt; 1; #pref=2</v>
      </c>
      <c r="V956" s="8">
        <f t="shared" si="491"/>
        <v>0.82963789591809056</v>
      </c>
      <c r="W956" s="8">
        <f t="shared" si="491"/>
        <v>0.83649563976520147</v>
      </c>
      <c r="X956" s="8">
        <f t="shared" si="503"/>
        <v>0.86581366954128292</v>
      </c>
      <c r="Y956" s="8">
        <f t="shared" si="504"/>
        <v>0.88835405198093087</v>
      </c>
      <c r="Z956" s="8">
        <f t="shared" si="505"/>
        <v>0.84443690259454407</v>
      </c>
      <c r="AA956" s="8">
        <f t="shared" si="506"/>
        <v>0.70670561522100495</v>
      </c>
      <c r="AB956" s="17"/>
      <c r="AC956" s="14" t="str">
        <f t="shared" si="492"/>
        <v>Target; Gain &gt; 1; #pref=2</v>
      </c>
      <c r="AD956" s="8">
        <f t="shared" si="493"/>
        <v>0.92659164369275671</v>
      </c>
      <c r="AE956" s="8">
        <f t="shared" si="494"/>
        <v>0.93017440741724811</v>
      </c>
      <c r="AF956" s="8">
        <f t="shared" si="495"/>
        <v>0.93247193980640641</v>
      </c>
      <c r="AG956" s="8">
        <f t="shared" si="496"/>
        <v>0.94023333443684676</v>
      </c>
      <c r="AH956" s="8">
        <f t="shared" si="497"/>
        <v>0.94539517806190143</v>
      </c>
      <c r="AI956" s="8">
        <f t="shared" si="498"/>
        <v>0.89718124303835844</v>
      </c>
      <c r="AK956" s="8"/>
      <c r="AL956" s="8"/>
      <c r="AM956" s="8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>M946</f>
        <v>Target; Gain &gt; 1; #pref=3</v>
      </c>
      <c r="N957" s="8">
        <f t="shared" si="490"/>
        <v>0.82295155619178706</v>
      </c>
      <c r="O957" s="8">
        <f t="shared" si="490"/>
        <v>0.82330202520453044</v>
      </c>
      <c r="P957" s="8">
        <f t="shared" si="499"/>
        <v>0.90319759499050156</v>
      </c>
      <c r="Q957" s="8">
        <f t="shared" si="500"/>
        <v>0.89176745163022386</v>
      </c>
      <c r="R957" s="8">
        <f>U946</f>
        <v>0.69718177639866108</v>
      </c>
      <c r="S957" s="8">
        <f t="shared" si="502"/>
        <v>0.91682790002449932</v>
      </c>
      <c r="T957" s="8"/>
      <c r="U957" s="8" t="str">
        <f t="shared" si="491"/>
        <v>Target; Gain &gt; 1; #pref=3</v>
      </c>
      <c r="V957" s="8">
        <f t="shared" si="491"/>
        <v>0.80686436117667992</v>
      </c>
      <c r="W957" s="8">
        <f t="shared" si="491"/>
        <v>0.81124877997219702</v>
      </c>
      <c r="X957" s="8">
        <f t="shared" si="503"/>
        <v>0.87146990764894072</v>
      </c>
      <c r="Y957" s="8">
        <f>AE946</f>
        <v>0.86334338325671034</v>
      </c>
      <c r="Z957" s="8">
        <f t="shared" si="505"/>
        <v>0.75182663552066975</v>
      </c>
      <c r="AA957" s="8">
        <f t="shared" si="506"/>
        <v>0.76758868315309425</v>
      </c>
      <c r="AB957" s="17"/>
      <c r="AC957" s="14" t="str">
        <f t="shared" si="492"/>
        <v>Target; Gain &gt; 1; #pref=3</v>
      </c>
      <c r="AD957" s="8">
        <f t="shared" si="493"/>
        <v>0.92612944402146968</v>
      </c>
      <c r="AE957" s="8">
        <f t="shared" si="494"/>
        <v>0.92789672248417343</v>
      </c>
      <c r="AF957" s="8">
        <f t="shared" si="495"/>
        <v>0.94050793644294395</v>
      </c>
      <c r="AG957" s="8">
        <f t="shared" si="496"/>
        <v>0.9430214403914926</v>
      </c>
      <c r="AH957" s="8">
        <f t="shared" si="497"/>
        <v>0.95793586365733452</v>
      </c>
      <c r="AI957" s="8">
        <f t="shared" si="498"/>
        <v>0.87002245959253866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>M947</f>
        <v>Target; Gain &gt; 1; #pref=4</v>
      </c>
      <c r="N958" s="8" t="e">
        <f t="shared" si="490"/>
        <v>#DIV/0!</v>
      </c>
      <c r="O958" s="8" t="e">
        <f t="shared" si="490"/>
        <v>#DIV/0!</v>
      </c>
      <c r="P958" s="8" t="e">
        <f t="shared" si="499"/>
        <v>#DIV/0!</v>
      </c>
      <c r="Q958" s="8" t="e">
        <f t="shared" si="500"/>
        <v>#DIV/0!</v>
      </c>
      <c r="R958" s="8" t="e">
        <f>U947</f>
        <v>#DIV/0!</v>
      </c>
      <c r="S958" s="8" t="e">
        <f t="shared" si="502"/>
        <v>#DIV/0!</v>
      </c>
      <c r="T958" s="8"/>
      <c r="U958" s="8" t="str">
        <f t="shared" si="491"/>
        <v>Target; Gain &gt; 1; #pref=4</v>
      </c>
      <c r="V958" s="8" t="e">
        <f t="shared" si="491"/>
        <v>#DIV/0!</v>
      </c>
      <c r="W958" s="8" t="e">
        <f t="shared" si="491"/>
        <v>#DIV/0!</v>
      </c>
      <c r="X958" s="8" t="e">
        <f t="shared" si="503"/>
        <v>#DIV/0!</v>
      </c>
      <c r="Y958" s="8" t="e">
        <f>AE947</f>
        <v>#DIV/0!</v>
      </c>
      <c r="Z958" s="8" t="e">
        <f t="shared" si="505"/>
        <v>#DIV/0!</v>
      </c>
      <c r="AA958" s="8" t="e">
        <f t="shared" si="506"/>
        <v>#DIV/0!</v>
      </c>
      <c r="AC958" s="14" t="str">
        <f t="shared" si="492"/>
        <v>Target; Gain &gt; 1; #pref=4</v>
      </c>
      <c r="AD958" s="8" t="e">
        <f t="shared" si="493"/>
        <v>#DIV/0!</v>
      </c>
      <c r="AE958" s="8" t="e">
        <f t="shared" si="494"/>
        <v>#DIV/0!</v>
      </c>
      <c r="AF958" s="8" t="e">
        <f t="shared" si="495"/>
        <v>#DIV/0!</v>
      </c>
      <c r="AG958" s="8" t="e">
        <f t="shared" si="496"/>
        <v>#DIV/0!</v>
      </c>
      <c r="AH958" s="8" t="e">
        <f t="shared" si="497"/>
        <v>#DIV/0!</v>
      </c>
      <c r="AI958" s="8" t="e">
        <f t="shared" si="498"/>
        <v>#DIV/0!</v>
      </c>
      <c r="AK958" s="8"/>
      <c r="AL958" s="8"/>
      <c r="AM958" s="8"/>
    </row>
    <row r="959" spans="13:49" x14ac:dyDescent="0.3">
      <c r="M959" t="str">
        <f>M948</f>
        <v>Target (or sym); Gain &gt; 0</v>
      </c>
      <c r="N959" s="8">
        <f t="shared" si="490"/>
        <v>0.88561139734602745</v>
      </c>
      <c r="O959" s="8">
        <f t="shared" si="490"/>
        <v>0.88568600407463349</v>
      </c>
      <c r="P959" s="8">
        <f t="shared" ref="P959" si="508">Q948</f>
        <v>0.93467273477869472</v>
      </c>
      <c r="Q959" s="8">
        <f t="shared" ref="Q959" si="509">S948</f>
        <v>0.95856252259614227</v>
      </c>
      <c r="R959" s="8">
        <f>U948</f>
        <v>0.59723853653364056</v>
      </c>
      <c r="S959" s="8">
        <f t="shared" ref="S959" si="510">W948</f>
        <v>0.93494604135642501</v>
      </c>
      <c r="T959" s="8"/>
      <c r="U959" s="8" t="str">
        <f t="shared" ref="U959" si="511">Y948</f>
        <v>Target (or sym); Gain &gt; 0</v>
      </c>
      <c r="V959" s="8">
        <f t="shared" ref="V959" si="512">Z948</f>
        <v>0.80210590466820064</v>
      </c>
      <c r="W959" s="8">
        <f t="shared" ref="W959" si="513">AA948</f>
        <v>0.80695188548020957</v>
      </c>
      <c r="X959" s="8">
        <f t="shared" ref="X959" si="514">AC948</f>
        <v>0.82768840546619626</v>
      </c>
      <c r="Y959" s="8">
        <f>AE948</f>
        <v>0.866735322561345</v>
      </c>
      <c r="Z959" s="8">
        <f t="shared" ref="Z959" si="515">AG948</f>
        <v>0.75939868335666394</v>
      </c>
      <c r="AA959" s="8">
        <f t="shared" ref="AA959" si="516">AI948</f>
        <v>0.67792216817507367</v>
      </c>
      <c r="AC959" s="14" t="str">
        <f t="shared" si="492"/>
        <v>Target (or sym); Gain &gt; 0</v>
      </c>
      <c r="AD959" s="8">
        <f t="shared" si="493"/>
        <v>0.91152173670612391</v>
      </c>
      <c r="AE959" s="8">
        <f t="shared" si="494"/>
        <v>0.91493404468206418</v>
      </c>
      <c r="AF959" s="8">
        <f t="shared" si="495"/>
        <v>0.91168242278868727</v>
      </c>
      <c r="AG959" s="8">
        <f t="shared" si="496"/>
        <v>0.92321239552924372</v>
      </c>
      <c r="AH959" s="8">
        <f t="shared" si="497"/>
        <v>0.92857690746236887</v>
      </c>
      <c r="AI959" s="8">
        <f t="shared" si="498"/>
        <v>0.86602427691427997</v>
      </c>
      <c r="AK959" s="8"/>
      <c r="AL959" s="8"/>
      <c r="AM959" s="8"/>
    </row>
    <row r="961" spans="12:49" x14ac:dyDescent="0.3">
      <c r="L961" s="35" t="s">
        <v>62</v>
      </c>
      <c r="M961" s="15">
        <f>Y961</f>
        <v>1</v>
      </c>
      <c r="N961" s="3" t="s">
        <v>3</v>
      </c>
      <c r="O961" s="3" t="s">
        <v>4</v>
      </c>
      <c r="P961" s="3" t="s">
        <v>5</v>
      </c>
      <c r="Q961" s="3" t="s">
        <v>6</v>
      </c>
      <c r="R961" s="3" t="s">
        <v>7</v>
      </c>
      <c r="S961" s="3" t="s">
        <v>8</v>
      </c>
      <c r="T961" s="3" t="s">
        <v>9</v>
      </c>
      <c r="U961" s="3" t="s">
        <v>10</v>
      </c>
      <c r="V961" s="3" t="s">
        <v>11</v>
      </c>
      <c r="W961" s="3" t="s">
        <v>12</v>
      </c>
      <c r="Y961" s="7">
        <f>X292</f>
        <v>1</v>
      </c>
      <c r="Z961" s="3" t="s">
        <v>3</v>
      </c>
      <c r="AA961" s="3" t="s">
        <v>4</v>
      </c>
      <c r="AB961" s="3" t="s">
        <v>5</v>
      </c>
      <c r="AC961" s="3" t="s">
        <v>6</v>
      </c>
      <c r="AD961" s="3" t="s">
        <v>7</v>
      </c>
      <c r="AE961" s="3" t="s">
        <v>8</v>
      </c>
      <c r="AF961" s="3" t="s">
        <v>9</v>
      </c>
      <c r="AG961" s="3" t="s">
        <v>10</v>
      </c>
      <c r="AH961" s="3" t="s">
        <v>11</v>
      </c>
      <c r="AI961" s="3" t="s">
        <v>12</v>
      </c>
      <c r="AK961" s="15">
        <f t="shared" ref="AK961:AK971" si="517">Y961</f>
        <v>1</v>
      </c>
      <c r="AL961" s="3" t="s">
        <v>3</v>
      </c>
      <c r="AM961" s="3" t="s">
        <v>4</v>
      </c>
      <c r="AN961" s="3" t="s">
        <v>5</v>
      </c>
      <c r="AO961" s="3" t="s">
        <v>6</v>
      </c>
      <c r="AP961" s="3" t="s">
        <v>7</v>
      </c>
      <c r="AQ961" s="3" t="s">
        <v>8</v>
      </c>
      <c r="AR961" s="3" t="s">
        <v>9</v>
      </c>
      <c r="AS961" s="3" t="s">
        <v>10</v>
      </c>
      <c r="AT961" s="3" t="s">
        <v>11</v>
      </c>
      <c r="AU961" s="3" t="s">
        <v>12</v>
      </c>
    </row>
    <row r="962" spans="12:49" x14ac:dyDescent="0.3">
      <c r="M962" s="8" t="s">
        <v>16</v>
      </c>
      <c r="N962" s="8">
        <f>-1* MEDIAN(N649:N936)</f>
        <v>0.82093265713944952</v>
      </c>
      <c r="O962" s="8">
        <f t="shared" ref="O962:W962" si="518">-1* MEDIAN(O649:O936)</f>
        <v>0.82112715786038715</v>
      </c>
      <c r="P962" s="8">
        <f t="shared" si="518"/>
        <v>1.854656309578054E-4</v>
      </c>
      <c r="Q962" s="8">
        <f t="shared" si="518"/>
        <v>0.89808360426864153</v>
      </c>
      <c r="R962" s="8">
        <f t="shared" si="518"/>
        <v>-1.7512370541039042</v>
      </c>
      <c r="S962" s="8">
        <f t="shared" si="518"/>
        <v>0.89285667201903396</v>
      </c>
      <c r="T962" s="8">
        <f t="shared" si="518"/>
        <v>0.34646697104212187</v>
      </c>
      <c r="U962" s="8">
        <f t="shared" si="518"/>
        <v>0.43228434770469959</v>
      </c>
      <c r="V962" s="8">
        <f t="shared" si="518"/>
        <v>0.71860648766458168</v>
      </c>
      <c r="W962" s="8">
        <f t="shared" si="518"/>
        <v>0.90344863259049335</v>
      </c>
      <c r="Y962" s="8" t="s">
        <v>16</v>
      </c>
      <c r="Z962" s="8">
        <f>-1* MEDIAN(Z649:Z936)</f>
        <v>0.77156715817879495</v>
      </c>
      <c r="AA962" s="8">
        <f t="shared" ref="AA962:AI962" si="519">-1* MEDIAN(AA649:AA936)</f>
        <v>0.77385063121996644</v>
      </c>
      <c r="AB962" s="8">
        <f t="shared" si="519"/>
        <v>-0.186168838794457</v>
      </c>
      <c r="AC962" s="8">
        <f t="shared" si="519"/>
        <v>0.76766381193138389</v>
      </c>
      <c r="AD962" s="8">
        <f t="shared" si="519"/>
        <v>-1.2259964369545233</v>
      </c>
      <c r="AE962" s="8">
        <f t="shared" si="519"/>
        <v>0.83594122665413728</v>
      </c>
      <c r="AF962" s="8">
        <f t="shared" si="519"/>
        <v>0.66371853339183429</v>
      </c>
      <c r="AG962" s="8">
        <f t="shared" si="519"/>
        <v>0.67970543347804424</v>
      </c>
      <c r="AH962" s="8">
        <f t="shared" si="519"/>
        <v>0.3511561775012525</v>
      </c>
      <c r="AI962" s="8">
        <f t="shared" si="519"/>
        <v>0.61730157711914435</v>
      </c>
      <c r="AK962" s="8" t="str">
        <f t="shared" si="517"/>
        <v>ALL</v>
      </c>
      <c r="AL962" s="8">
        <f>-1* MEDIAN(AL649:AL936)</f>
        <v>0.89213238705679765</v>
      </c>
      <c r="AM962" s="8">
        <f t="shared" ref="AM962:AU962" si="520">-1* MEDIAN(AM649:AM936)</f>
        <v>0.89525032012872396</v>
      </c>
      <c r="AN962" s="8">
        <f t="shared" si="520"/>
        <v>-0.186168838794457</v>
      </c>
      <c r="AO962" s="8">
        <f t="shared" si="520"/>
        <v>0.87433180795819232</v>
      </c>
      <c r="AP962" s="8">
        <f t="shared" si="520"/>
        <v>-1.2259964369545233</v>
      </c>
      <c r="AQ962" s="8">
        <f t="shared" si="520"/>
        <v>0.90024700781342792</v>
      </c>
      <c r="AR962" s="8">
        <f t="shared" si="520"/>
        <v>0.83083757628566046</v>
      </c>
      <c r="AS962" s="8">
        <f t="shared" si="520"/>
        <v>0.89787268975472168</v>
      </c>
      <c r="AT962" s="8">
        <f t="shared" si="520"/>
        <v>0.3511561775012525</v>
      </c>
      <c r="AU962" s="8">
        <f t="shared" si="520"/>
        <v>0.83257556321895421</v>
      </c>
    </row>
    <row r="963" spans="12:49" x14ac:dyDescent="0.3">
      <c r="M963" s="8" t="str">
        <f>"Target; Gain &gt; "&amp;M961</f>
        <v>Target; Gain &gt; 1</v>
      </c>
      <c r="N963" s="8" cm="1">
        <f t="array" ref="N963">-1* MEDIAN(_xlfn._xlws.FILTER(N649:N936, ($AX649:$AX936 &gt; $Y938)*($AX649:$AX936&lt;&gt;"")))</f>
        <v>0.86660787443668785</v>
      </c>
      <c r="O963" s="8" cm="1">
        <f t="array" ref="O963">-1* MEDIAN(_xlfn._xlws.FILTER(O649:O936, ($AX649:$AX936 &gt; $Y938)*($AX649:$AX936&lt;&gt;"")))</f>
        <v>0.86676668032878301</v>
      </c>
      <c r="P963" s="8" cm="1">
        <f t="array" ref="P963">-1* MEDIAN(_xlfn._xlws.FILTER(P649:P936, ($AX649:$AX936 &gt; $Y938)*($AX649:$AX936&lt;&gt;"")))</f>
        <v>-1.1659594105940712</v>
      </c>
      <c r="Q963" s="8" cm="1">
        <f t="array" ref="Q963">-1* MEDIAN(_xlfn._xlws.FILTER(Q649:Q936, ($AX649:$AX936 &gt; $Y938)*($AX649:$AX936&lt;&gt;"")))</f>
        <v>0.9322324630611164</v>
      </c>
      <c r="R963" s="8" cm="1">
        <f t="array" ref="R963">-1* MEDIAN(_xlfn._xlws.FILTER(R649:R936, ($AX649:$AX936 &gt; $Y938)*($AX649:$AX936&lt;&gt;"")))</f>
        <v>-2.9963018189733308</v>
      </c>
      <c r="S963" s="8" cm="1">
        <f t="array" ref="S963">-1* MEDIAN(_xlfn._xlws.FILTER(S649:S936, ($AX649:$AX936 &gt; $Y938)*($AX649:$AX936&lt;&gt;"")))</f>
        <v>0.93526751440145284</v>
      </c>
      <c r="T963" s="8" cm="1">
        <f t="array" ref="T963">-1* MEDIAN(_xlfn._xlws.FILTER(T649:T936, ($AX649:$AX936 &gt; $Y938)*($AX649:$AX936&lt;&gt;"")))</f>
        <v>0.58746994850293655</v>
      </c>
      <c r="U963" s="8" cm="1">
        <f t="array" ref="U963">-1* MEDIAN(_xlfn._xlws.FILTER(U649:U936, ($AX649:$AX936 &gt; $Y938)*($AX649:$AX936&lt;&gt;"")))</f>
        <v>0.69267434040884668</v>
      </c>
      <c r="V963" s="8" cm="1">
        <f t="array" ref="V963">-1* MEDIAN(_xlfn._xlws.FILTER(V649:V936, ($AX649:$AX936 &gt; $Y938)*($AX649:$AX936&lt;&gt;"")))</f>
        <v>-1.0716261309912811</v>
      </c>
      <c r="W963" s="8" cm="1">
        <f t="array" ref="W963">-1* MEDIAN(_xlfn._xlws.FILTER(W649:W936, ($AX649:$AX936 &gt; $Y938)*($AX649:$AX936&lt;&gt;"")))</f>
        <v>0.9375388608419073</v>
      </c>
      <c r="Y963" s="8" t="str">
        <f>"Target; Gain &gt; "&amp;Y961</f>
        <v>Target; Gain &gt; 1</v>
      </c>
      <c r="Z963" s="8" cm="1">
        <f t="array" ref="Z963">-1* MEDIAN(_xlfn._xlws.FILTER(Z649:Z936, ($AX649:$AX936 &gt; $Y938)*($AX649:$AX936 &lt;&gt; "")))</f>
        <v>0.81705036151741339</v>
      </c>
      <c r="AA963" s="8" cm="1">
        <f t="array" ref="AA963">-1* MEDIAN(_xlfn._xlws.FILTER(AA649:AA936, ($AX649:$AX936 &gt; $Y938)*($AX649:$AX936 &lt;&gt; "")))</f>
        <v>0.82910573212838701</v>
      </c>
      <c r="AB963" s="8" cm="1">
        <f t="array" ref="AB963">-1* MEDIAN(_xlfn._xlws.FILTER(AB649:AB936, ($AX649:$AX936 &gt; $Y938)*($AX649:$AX936 &lt;&gt; "")))</f>
        <v>-0.32106009975536792</v>
      </c>
      <c r="AC963" s="8" cm="1">
        <f t="array" ref="AC963">-1* MEDIAN(_xlfn._xlws.FILTER(AC649:AC936, ($AX649:$AX936 &gt; $Y938)*($AX649:$AX936 &lt;&gt; "")))</f>
        <v>0.87298512914283377</v>
      </c>
      <c r="AD963" s="8" cm="1">
        <f t="array" ref="AD963">-1* MEDIAN(_xlfn._xlws.FILTER(AD649:AD936, ($AX649:$AX936 &gt; $Y938)*($AX649:$AX936 &lt;&gt; "")))</f>
        <v>-1.7825669903540637</v>
      </c>
      <c r="AE963" s="8" cm="1">
        <f t="array" ref="AE963">-1* MEDIAN(_xlfn._xlws.FILTER(AE649:AE936, ($AX649:$AX936 &gt; $Y938)*($AX649:$AX936 &lt;&gt; "")))</f>
        <v>0.88161321254119152</v>
      </c>
      <c r="AF963" s="8" cm="1">
        <f t="array" ref="AF963">-1* MEDIAN(_xlfn._xlws.FILTER(AF649:AF936, ($AX649:$AX936 &gt; $Y938)*($AX649:$AX936 &lt;&gt; "")))</f>
        <v>0.80353413448012867</v>
      </c>
      <c r="AG963" s="8" cm="1">
        <f t="array" ref="AG963">-1* MEDIAN(_xlfn._xlws.FILTER(AG649:AG936, ($AX649:$AX936 &gt; $Y938)*($AX649:$AX936 &lt;&gt; "")))</f>
        <v>0.80060453224034733</v>
      </c>
      <c r="AH963" s="8" cm="1">
        <f t="array" ref="AH963">-1* MEDIAN(_xlfn._xlws.FILTER(AH649:AH936, ($AX649:$AX936 &gt; $Y938)*($AX649:$AX936 &lt;&gt; "")))</f>
        <v>-0.13656521035885374</v>
      </c>
      <c r="AI963" s="8" cm="1">
        <f t="array" ref="AI963">-1* MEDIAN(_xlfn._xlws.FILTER(AI649:AI936, ($AX649:$AX936 &gt; $Y938)*($AX649:$AX936 &lt;&gt; "")))</f>
        <v>0.75122461817299391</v>
      </c>
      <c r="AK963" s="8" t="str">
        <f t="shared" si="517"/>
        <v>Target; Gain &gt; 1</v>
      </c>
      <c r="AL963" s="8" cm="1">
        <f t="array" ref="AL963">-1* MEDIAN(_xlfn._xlws.FILTER(AL649:AL936, ($AX649:$AX936 &gt; $Y938)*($AX649:$AX936 &lt;&gt; "")))</f>
        <v>0.92502093463857804</v>
      </c>
      <c r="AM963" s="8" cm="1">
        <f t="array" ref="AM963">-1* MEDIAN(_xlfn._xlws.FILTER(AM649:AM936, ($AX649:$AX936 &gt; $Y938)*($AX649:$AX936 &lt;&gt; "")))</f>
        <v>0.92994967540633744</v>
      </c>
      <c r="AN963" s="8" cm="1">
        <f t="array" ref="AN963">-1* MEDIAN(_xlfn._xlws.FILTER(AN649:AN936, ($AX649:$AX936 &gt; $Y938)*($AX649:$AX936 &lt;&gt; "")))</f>
        <v>-0.32106009975536792</v>
      </c>
      <c r="AO963" s="8" cm="1">
        <f t="array" ref="AO963">-1* MEDIAN(_xlfn._xlws.FILTER(AO649:AO936, ($AX649:$AX936 &gt; $Y938)*($AX649:$AX936 &lt;&gt; "")))</f>
        <v>0.93836602597545415</v>
      </c>
      <c r="AP963" s="8" cm="1">
        <f t="array" ref="AP963">-1* MEDIAN(_xlfn._xlws.FILTER(AP649:AP936, ($AX649:$AX936 &gt; $Y938)*($AX649:$AX936 &lt;&gt; "")))</f>
        <v>-1.7825669903540637</v>
      </c>
      <c r="AQ963" s="8" cm="1">
        <f t="array" ref="AQ963">-1* MEDIAN(_xlfn._xlws.FILTER(AQ649:AQ936, ($AX649:$AX936 &gt; $Y938)*($AX649:$AX936 &lt;&gt; "")))</f>
        <v>0.94160890559572208</v>
      </c>
      <c r="AR963" s="8" cm="1">
        <f t="array" ref="AR963">-1* MEDIAN(_xlfn._xlws.FILTER(AR649:AR936, ($AX649:$AX936 &gt; $Y938)*($AX649:$AX936 &lt;&gt; "")))</f>
        <v>0.90106377190140985</v>
      </c>
      <c r="AS963" s="8" cm="1">
        <f t="array" ref="AS963">-1* MEDIAN(_xlfn._xlws.FILTER(AS649:AS936, ($AX649:$AX936 &gt; $Y938)*($AX649:$AX936 &lt;&gt; "")))</f>
        <v>0.95332969520285726</v>
      </c>
      <c r="AT963" s="8" cm="1">
        <f t="array" ref="AT963">-1* MEDIAN(_xlfn._xlws.FILTER(AT649:AT936, ($AX649:$AX936 &gt; $Y938)*($AX649:$AX936 &lt;&gt; "")))</f>
        <v>-0.13656521035885374</v>
      </c>
      <c r="AU963" s="8" cm="1">
        <f t="array" ref="AU963">-1* MEDIAN(_xlfn._xlws.FILTER(AU649:AU936, ($AX649:$AX936 &gt; $Y938)*($AX649:$AX936 &lt;&gt; "")))</f>
        <v>0.88390513581272567</v>
      </c>
      <c r="AV963" s="4"/>
      <c r="AW963" s="4" t="s">
        <v>14</v>
      </c>
    </row>
    <row r="964" spans="12:49" x14ac:dyDescent="0.3">
      <c r="M964" s="8" t="str">
        <f>"Gain &gt; "&amp;M961</f>
        <v>Gain &gt; 1</v>
      </c>
      <c r="N964" s="8" cm="1">
        <f t="array" ref="N964">-1* MEDIAN(_xlfn._xlws.FILTER(N649:N936, $AW649:$AW936 &gt; $Y938))</f>
        <v>0.86660787443668785</v>
      </c>
      <c r="O964" s="8" cm="1">
        <f t="array" ref="O964">-1* MEDIAN(_xlfn._xlws.FILTER(O649:O936, $AW649:$AW936 &gt; $Y938))</f>
        <v>0.86676668032878301</v>
      </c>
      <c r="P964" s="8" cm="1">
        <f t="array" ref="P964">-1* MEDIAN(_xlfn._xlws.FILTER(P649:P936, $AW649:$AW936 &gt; $Y938))</f>
        <v>-1.1659594105940712</v>
      </c>
      <c r="Q964" s="8" cm="1">
        <f t="array" ref="Q964">-1* MEDIAN(_xlfn._xlws.FILTER(Q649:Q936, $AW649:$AW936 &gt; $Y938))</f>
        <v>0.9322324630611164</v>
      </c>
      <c r="R964" s="8" cm="1">
        <f t="array" ref="R964">-1* MEDIAN(_xlfn._xlws.FILTER(R649:R936, $AW649:$AW936 &gt; $Y938))</f>
        <v>-2.9963018189733308</v>
      </c>
      <c r="S964" s="8" cm="1">
        <f t="array" ref="S964">-1* MEDIAN(_xlfn._xlws.FILTER(S649:S936, $AW649:$AW936 &gt; $Y938))</f>
        <v>0.93526751440145284</v>
      </c>
      <c r="T964" s="8" cm="1">
        <f t="array" ref="T964">-1* MEDIAN(_xlfn._xlws.FILTER(T649:T936, $AW649:$AW936 &gt; $Y938))</f>
        <v>0.58746994850293655</v>
      </c>
      <c r="U964" s="8" cm="1">
        <f t="array" ref="U964">-1* MEDIAN(_xlfn._xlws.FILTER(U649:U936, $AW649:$AW936 &gt; $Y938))</f>
        <v>0.69267434040884668</v>
      </c>
      <c r="V964" s="8" cm="1">
        <f t="array" ref="V964">-1* MEDIAN(_xlfn._xlws.FILTER(V649:V936, $AW649:$AW936 &gt; $Y938))</f>
        <v>-1.0716261309912811</v>
      </c>
      <c r="W964" s="8" cm="1">
        <f t="array" ref="W964">-1* MEDIAN(_xlfn._xlws.FILTER(W649:W936, $AW649:$AW936 &gt; $Y938))</f>
        <v>0.9375388608419073</v>
      </c>
      <c r="Y964" s="8" t="str">
        <f>"Gain &gt; "&amp;Y961</f>
        <v>Gain &gt; 1</v>
      </c>
      <c r="Z964" s="8" cm="1">
        <f t="array" ref="Z964">-1* MEDIAN(_xlfn._xlws.FILTER(Z649:Z936, $AW649:$AW936 &gt; $Y938))</f>
        <v>0.81705036151741339</v>
      </c>
      <c r="AA964" s="8" cm="1">
        <f t="array" ref="AA964">-1* MEDIAN(_xlfn._xlws.FILTER(AA649:AA936, $AW649:$AW936 &gt; $Y938))</f>
        <v>0.82910573212838701</v>
      </c>
      <c r="AB964" s="8" cm="1">
        <f t="array" ref="AB964">-1* MEDIAN(_xlfn._xlws.FILTER(AB649:AB936, $AW649:$AW936 &gt; $Y938))</f>
        <v>-0.32106009975536792</v>
      </c>
      <c r="AC964" s="8" cm="1">
        <f t="array" ref="AC964">-1* MEDIAN(_xlfn._xlws.FILTER(AC649:AC936, $AW649:$AW936 &gt; $Y938))</f>
        <v>0.87298512914283377</v>
      </c>
      <c r="AD964" s="8" cm="1">
        <f t="array" ref="AD964">-1* MEDIAN(_xlfn._xlws.FILTER(AD649:AD936, $AW649:$AW936 &gt; $Y938))</f>
        <v>-1.7825669903540637</v>
      </c>
      <c r="AE964" s="8" cm="1">
        <f t="array" ref="AE964">-1* MEDIAN(_xlfn._xlws.FILTER(AE649:AE936, $AW649:$AW936 &gt; $Y938))</f>
        <v>0.88161321254119152</v>
      </c>
      <c r="AF964" s="8" cm="1">
        <f t="array" ref="AF964">-1* MEDIAN(_xlfn._xlws.FILTER(AF649:AF936, $AW649:$AW936 &gt; $Y938))</f>
        <v>0.80353413448012867</v>
      </c>
      <c r="AG964" s="8" cm="1">
        <f t="array" ref="AG964">-1* MEDIAN(_xlfn._xlws.FILTER(AG649:AG936, $AW649:$AW936 &gt; $Y938))</f>
        <v>0.80060453224034733</v>
      </c>
      <c r="AH964" s="8" cm="1">
        <f t="array" ref="AH964">-1* MEDIAN(_xlfn._xlws.FILTER(AH649:AH936, $AW649:$AW936 &gt; $Y938))</f>
        <v>-0.13656521035885374</v>
      </c>
      <c r="AI964" s="8" cm="1">
        <f t="array" ref="AI964">-1* MEDIAN(_xlfn._xlws.FILTER(AI649:AI936, $AW649:$AW936 &gt; $Y938))</f>
        <v>0.75122461817299391</v>
      </c>
      <c r="AK964" s="8" t="str">
        <f t="shared" si="517"/>
        <v>Gain &gt; 1</v>
      </c>
      <c r="AL964" s="8" cm="1">
        <f t="array" ref="AL964">-1* MEDIAN(_xlfn._xlws.FILTER(AL649:AL936, $AW649:$AW936 &gt; $Y938))</f>
        <v>0.92502093463857804</v>
      </c>
      <c r="AM964" s="8" cm="1">
        <f t="array" ref="AM964">-1* MEDIAN(_xlfn._xlws.FILTER(AM649:AM936, $AW649:$AW936 &gt; $Y938))</f>
        <v>0.92994967540633744</v>
      </c>
      <c r="AN964" s="8" cm="1">
        <f t="array" ref="AN964">-1* MEDIAN(_xlfn._xlws.FILTER(AN649:AN936, $AW649:$AW936 &gt; $Y938))</f>
        <v>-0.32106009975536792</v>
      </c>
      <c r="AO964" s="8" cm="1">
        <f t="array" ref="AO964">-1* MEDIAN(_xlfn._xlws.FILTER(AO649:AO936, $AW649:$AW936 &gt; $Y938))</f>
        <v>0.93836602597545415</v>
      </c>
      <c r="AP964" s="8" cm="1">
        <f t="array" ref="AP964">-1* MEDIAN(_xlfn._xlws.FILTER(AP649:AP936, $AW649:$AW936 &gt; $Y938))</f>
        <v>-1.7825669903540637</v>
      </c>
      <c r="AQ964" s="8" cm="1">
        <f t="array" ref="AQ964">-1* MEDIAN(_xlfn._xlws.FILTER(AQ649:AQ936, $AW649:$AW936 &gt; $Y938))</f>
        <v>0.94160890559572208</v>
      </c>
      <c r="AR964" s="8" cm="1">
        <f t="array" ref="AR964">-1* MEDIAN(_xlfn._xlws.FILTER(AR649:AR936, $AW649:$AW936 &gt; $Y938))</f>
        <v>0.90106377190140985</v>
      </c>
      <c r="AS964" s="8" cm="1">
        <f t="array" ref="AS964">-1* MEDIAN(_xlfn._xlws.FILTER(AS649:AS936, $AW649:$AW936 &gt; $Y938))</f>
        <v>0.95332969520285726</v>
      </c>
      <c r="AT964" s="8" cm="1">
        <f t="array" ref="AT964">-1* MEDIAN(_xlfn._xlws.FILTER(AT649:AT936, $AW649:$AW936 &gt; $Y938))</f>
        <v>-0.13656521035885374</v>
      </c>
      <c r="AU964" s="8" cm="1">
        <f t="array" ref="AU964">-1* MEDIAN(_xlfn._xlws.FILTER(AU649:AU936, $AW649:$AW936 &gt; $Y938))</f>
        <v>0.88390513581272567</v>
      </c>
      <c r="AV964" s="4" t="s">
        <v>39</v>
      </c>
      <c r="AW964" s="18">
        <f>AVERAGEIF($H649:$H936,"=1",AW649:AW936)</f>
        <v>0.3888888888888889</v>
      </c>
    </row>
    <row r="965" spans="12:49" x14ac:dyDescent="0.3">
      <c r="M965" t="s">
        <v>39</v>
      </c>
      <c r="N965" s="8" cm="1">
        <f t="array" ref="N965">-1* MEDIAN(_xlfn._xlws.FILTER(N649:N936, $H649:$H936=1))</f>
        <v>0.82093265713944952</v>
      </c>
      <c r="O965" s="8" cm="1">
        <f t="array" ref="O965">-1* MEDIAN(_xlfn._xlws.FILTER(O649:O936, $H649:$H936=1))</f>
        <v>0.82112715786038715</v>
      </c>
      <c r="P965" s="8" cm="1">
        <f t="array" ref="P965">-1* MEDIAN(_xlfn._xlws.FILTER(P649:P936, $H649:$H936=1))</f>
        <v>2.2295115370531311E-4</v>
      </c>
      <c r="Q965" s="8" cm="1">
        <f t="array" ref="Q965">-1* MEDIAN(_xlfn._xlws.FILTER(Q649:Q936, $H649:$H936=1))</f>
        <v>0.89808360426864153</v>
      </c>
      <c r="R965" s="8" cm="1">
        <f t="array" ref="R965">-1* MEDIAN(_xlfn._xlws.FILTER(R649:R936, $H649:$H936=1))</f>
        <v>-1.560825276929338</v>
      </c>
      <c r="S965" s="8" cm="1">
        <f t="array" ref="S965">-1* MEDIAN(_xlfn._xlws.FILTER(S649:S936, $H649:$H936=1))</f>
        <v>0.89285667201903396</v>
      </c>
      <c r="T965" s="8" cm="1">
        <f t="array" ref="T965">-1* MEDIAN(_xlfn._xlws.FILTER(T649:T936, $H649:$H936=1))</f>
        <v>0.27032238500675387</v>
      </c>
      <c r="U965" s="8" cm="1">
        <f t="array" ref="U965">-1* MEDIAN(_xlfn._xlws.FILTER(U649:U936, $H649:$H936=1))</f>
        <v>0.406328372017983</v>
      </c>
      <c r="V965" s="8" cm="1">
        <f t="array" ref="V965">-1* MEDIAN(_xlfn._xlws.FILTER(V649:V936, $H649:$H936=1))</f>
        <v>0.7326414636201144</v>
      </c>
      <c r="W965" s="8" cm="1">
        <f t="array" ref="W965">-1* MEDIAN(_xlfn._xlws.FILTER(W649:W936, $H649:$H936=1))</f>
        <v>0.90212397235306685</v>
      </c>
      <c r="Y965" t="s">
        <v>39</v>
      </c>
      <c r="Z965" s="8" cm="1">
        <f t="array" ref="Z965">-1* MEDIAN(_xlfn._xlws.FILTER(Z649:Z936, $H649:$H936=1))</f>
        <v>0.76215875966777236</v>
      </c>
      <c r="AA965" s="8" cm="1">
        <f t="array" ref="AA965">-1* MEDIAN(_xlfn._xlws.FILTER(AA649:AA936, $H649:$H936=1))</f>
        <v>0.76736678942672776</v>
      </c>
      <c r="AB965" s="8" cm="1">
        <f t="array" ref="AB965">-1* MEDIAN(_xlfn._xlws.FILTER(AB649:AB936, $H649:$H936=1))</f>
        <v>-0.17962124972224425</v>
      </c>
      <c r="AC965" s="8" cm="1">
        <f t="array" ref="AC965">-1* MEDIAN(_xlfn._xlws.FILTER(AC649:AC936, $H649:$H936=1))</f>
        <v>0.76472974011550199</v>
      </c>
      <c r="AD965" s="8" cm="1">
        <f t="array" ref="AD965">-1* MEDIAN(_xlfn._xlws.FILTER(AD649:AD936, $H649:$H936=1))</f>
        <v>-1.2082303999812003</v>
      </c>
      <c r="AE965" s="8" cm="1">
        <f t="array" ref="AE965">-1* MEDIAN(_xlfn._xlws.FILTER(AE649:AE936, $H649:$H936=1))</f>
        <v>0.83090197835128499</v>
      </c>
      <c r="AF965" s="8" cm="1">
        <f t="array" ref="AF965">-1* MEDIAN(_xlfn._xlws.FILTER(AF649:AF936, $H649:$H936=1))</f>
        <v>0.7033184923273752</v>
      </c>
      <c r="AG965" s="8" cm="1">
        <f t="array" ref="AG965">-1* MEDIAN(_xlfn._xlws.FILTER(AG649:AG936, $H649:$H936=1))</f>
        <v>0.64919054751427852</v>
      </c>
      <c r="AH965" s="8" cm="1">
        <f t="array" ref="AH965">-1* MEDIAN(_xlfn._xlws.FILTER(AH649:AH936, $H649:$H936=1))</f>
        <v>0.49990325511158373</v>
      </c>
      <c r="AI965" s="8" cm="1">
        <f t="array" ref="AI965">-1* MEDIAN(_xlfn._xlws.FILTER(AI649:AI936, $H649:$H936=1))</f>
        <v>0.60147865672144896</v>
      </c>
      <c r="AK965" t="str">
        <f t="shared" si="517"/>
        <v>Target (or sym)</v>
      </c>
      <c r="AL965" s="8" cm="1">
        <f t="array" ref="AL965">-1* MEDIAN(_xlfn._xlws.FILTER(AL649:AL936, $H649:$H936=1))</f>
        <v>0.87792369992099828</v>
      </c>
      <c r="AM965" s="8" cm="1">
        <f t="array" ref="AM965">-1* MEDIAN(_xlfn._xlws.FILTER(AM649:AM936, $H649:$H936=1))</f>
        <v>0.88286040878912941</v>
      </c>
      <c r="AN965" s="8" cm="1">
        <f t="array" ref="AN965">-1* MEDIAN(_xlfn._xlws.FILTER(AN649:AN936, $H649:$H936=1))</f>
        <v>-0.17962124972224425</v>
      </c>
      <c r="AO965" s="8" cm="1">
        <f t="array" ref="AO965">-1* MEDIAN(_xlfn._xlws.FILTER(AO649:AO936, $H649:$H936=1))</f>
        <v>0.87337963677858721</v>
      </c>
      <c r="AP965" s="8" cm="1">
        <f t="array" ref="AP965">-1* MEDIAN(_xlfn._xlws.FILTER(AP649:AP936, $H649:$H936=1))</f>
        <v>-1.2082303999812003</v>
      </c>
      <c r="AQ965" s="8" cm="1">
        <f t="array" ref="AQ965">-1* MEDIAN(_xlfn._xlws.FILTER(AQ649:AQ936, $H649:$H936=1))</f>
        <v>0.88498049525113887</v>
      </c>
      <c r="AR965" s="8" cm="1">
        <f t="array" ref="AR965">-1* MEDIAN(_xlfn._xlws.FILTER(AR649:AR936, $H649:$H936=1))</f>
        <v>0.85041950516000853</v>
      </c>
      <c r="AS965" s="8" cm="1">
        <f t="array" ref="AS965">-1* MEDIAN(_xlfn._xlws.FILTER(AS649:AS936, $H649:$H936=1))</f>
        <v>0.88699941431842277</v>
      </c>
      <c r="AT965" s="8" cm="1">
        <f t="array" ref="AT965">-1* MEDIAN(_xlfn._xlws.FILTER(AT649:AT936, $H649:$H936=1))</f>
        <v>0.49990325511158373</v>
      </c>
      <c r="AU965" s="8" cm="1">
        <f t="array" ref="AU965">-1* MEDIAN(_xlfn._xlws.FILTER(AU649:AU936, $H649:$H936=1))</f>
        <v>0.82921496980801468</v>
      </c>
      <c r="AV965" s="4" t="s">
        <v>44</v>
      </c>
      <c r="AW965" s="18">
        <f>AVERAGEIF($J649:$J936,"=1",AW649:AW936)</f>
        <v>0.88235294117647056</v>
      </c>
    </row>
    <row r="966" spans="12:49" x14ac:dyDescent="0.3">
      <c r="M966" t="str">
        <f t="shared" ref="M966:M971" si="521">Y966</f>
        <v>Gain &gt; 0</v>
      </c>
      <c r="N966" s="8" cm="1">
        <f t="array" ref="N966">-1* MEDIAN(_xlfn._xlws.FILTER(N649:N936, $J649:$J936=1))</f>
        <v>0.89842884831996539</v>
      </c>
      <c r="O966" s="8" cm="1">
        <f t="array" ref="O966">-1* MEDIAN(_xlfn._xlws.FILTER(O649:O936, $J649:$J936=1))</f>
        <v>0.89841061856112536</v>
      </c>
      <c r="P966" s="8" cm="1">
        <f t="array" ref="P966">-1* MEDIAN(_xlfn._xlws.FILTER(P649:P936, $J649:$J936=1))</f>
        <v>0.67367313620278713</v>
      </c>
      <c r="Q966" s="8" cm="1">
        <f t="array" ref="Q966">-1* MEDIAN(_xlfn._xlws.FILTER(Q649:Q936, $J649:$J936=1))</f>
        <v>0.95128135108159162</v>
      </c>
      <c r="R966" s="8" cm="1">
        <f t="array" ref="R966">-1* MEDIAN(_xlfn._xlws.FILTER(R649:R936, $J649:$J936=1))</f>
        <v>-2.0861858941012414</v>
      </c>
      <c r="S966" s="8" cm="1">
        <f t="array" ref="S966">-1* MEDIAN(_xlfn._xlws.FILTER(S649:S936, $J649:$J936=1))</f>
        <v>0.97319511438236606</v>
      </c>
      <c r="T966" s="8" cm="1">
        <f t="array" ref="T966">-1* MEDIAN(_xlfn._xlws.FILTER(T649:T936, $J649:$J936=1))</f>
        <v>0.55086088542856548</v>
      </c>
      <c r="U966" s="8" cm="1">
        <f t="array" ref="U966">-1* MEDIAN(_xlfn._xlws.FILTER(U649:U936, $J649:$J936=1))</f>
        <v>0.65016842764130578</v>
      </c>
      <c r="V966" s="8" cm="1">
        <f t="array" ref="V966">-1* MEDIAN(_xlfn._xlws.FILTER(V649:V936, $J649:$J936=1))</f>
        <v>0.69034248633753981</v>
      </c>
      <c r="W966" s="8" cm="1">
        <f t="array" ref="W966">-1* MEDIAN(_xlfn._xlws.FILTER(W649:W936, $J649:$J936=1))</f>
        <v>0.95307496364866851</v>
      </c>
      <c r="Y966" t="s">
        <v>18</v>
      </c>
      <c r="Z966" s="8" cm="1">
        <f t="array" ref="Z966">-1* MEDIAN(_xlfn._xlws.FILTER(Z649:Z936, $J649:$J936=1))</f>
        <v>0.81401119586143067</v>
      </c>
      <c r="AA966" s="8" cm="1">
        <f t="array" ref="AA966">-1* MEDIAN(_xlfn._xlws.FILTER(AA649:AA936, $J649:$J936=1))</f>
        <v>0.81836225962531972</v>
      </c>
      <c r="AB966" s="8" cm="1">
        <f t="array" ref="AB966">-1* MEDIAN(_xlfn._xlws.FILTER(AB649:AB936, $J649:$J936=1))</f>
        <v>0.32746562777894189</v>
      </c>
      <c r="AC966" s="8" cm="1">
        <f t="array" ref="AC966">-1* MEDIAN(_xlfn._xlws.FILTER(AC649:AC936, $J649:$J936=1))</f>
        <v>0.83723100330695654</v>
      </c>
      <c r="AD966" s="8" cm="1">
        <f t="array" ref="AD966">-1* MEDIAN(_xlfn._xlws.FILTER(AD649:AD936, $J649:$J936=1))</f>
        <v>-1.6276646688894714</v>
      </c>
      <c r="AE966" s="8" cm="1">
        <f t="array" ref="AE966">-1* MEDIAN(_xlfn._xlws.FILTER(AE649:AE936, $J649:$J936=1))</f>
        <v>0.87134247610672899</v>
      </c>
      <c r="AF966" s="8" cm="1">
        <f t="array" ref="AF966">-1* MEDIAN(_xlfn._xlws.FILTER(AF649:AF936, $J649:$J936=1))</f>
        <v>0.84579081612226492</v>
      </c>
      <c r="AG966" s="8" cm="1">
        <f t="array" ref="AG966">-1* MEDIAN(_xlfn._xlws.FILTER(AG649:AG936, $J649:$J936=1))</f>
        <v>0.79467308308367945</v>
      </c>
      <c r="AH966" s="8" cm="1">
        <f t="array" ref="AH966">-1* MEDIAN(_xlfn._xlws.FILTER(AH649:AH936, $J649:$J936=1))</f>
        <v>0.20689030231102756</v>
      </c>
      <c r="AI966" s="8" cm="1">
        <f t="array" ref="AI966">-1* MEDIAN(_xlfn._xlws.FILTER(AI649:AI936, $J649:$J936=1))</f>
        <v>0.66308529504122982</v>
      </c>
      <c r="AK966" t="str">
        <f t="shared" si="517"/>
        <v>Gain &gt; 0</v>
      </c>
      <c r="AL966" s="8" cm="1">
        <f t="array" ref="AL966">-1* MEDIAN(_xlfn._xlws.FILTER(AL649:AL936, $J649:$J936=1))</f>
        <v>0.9181907284097115</v>
      </c>
      <c r="AM966" s="8" cm="1">
        <f t="array" ref="AM966">-1* MEDIAN(_xlfn._xlws.FILTER(AM649:AM936, $J649:$J936=1))</f>
        <v>0.9221041789097244</v>
      </c>
      <c r="AN966" s="8" cm="1">
        <f t="array" ref="AN966">-1* MEDIAN(_xlfn._xlws.FILTER(AN649:AN936, $J649:$J936=1))</f>
        <v>0.32746562777894189</v>
      </c>
      <c r="AO966" s="8" cm="1">
        <f t="array" ref="AO966">-1* MEDIAN(_xlfn._xlws.FILTER(AO649:AO936, $J649:$J936=1))</f>
        <v>0.91782821427137262</v>
      </c>
      <c r="AP966" s="8" cm="1">
        <f t="array" ref="AP966">-1* MEDIAN(_xlfn._xlws.FILTER(AP649:AP936, $J649:$J936=1))</f>
        <v>-1.6276646688894714</v>
      </c>
      <c r="AQ966" s="8" cm="1">
        <f t="array" ref="AQ966">-1* MEDIAN(_xlfn._xlws.FILTER(AQ649:AQ936, $J649:$J936=1))</f>
        <v>0.92996280620743299</v>
      </c>
      <c r="AR966" s="8" cm="1">
        <f t="array" ref="AR966">-1* MEDIAN(_xlfn._xlws.FILTER(AR649:AR936, $J649:$J936=1))</f>
        <v>0.92201970492209984</v>
      </c>
      <c r="AS966" s="8" cm="1">
        <f t="array" ref="AS966">-1* MEDIAN(_xlfn._xlws.FILTER(AS649:AS936, $J649:$J936=1))</f>
        <v>0.93682526838673208</v>
      </c>
      <c r="AT966" s="8" cm="1">
        <f t="array" ref="AT966">-1* MEDIAN(_xlfn._xlws.FILTER(AT649:AT936, $J649:$J936=1))</f>
        <v>0.20689030231102756</v>
      </c>
      <c r="AU966" s="8" cm="1">
        <f t="array" ref="AU966">-1* MEDIAN(_xlfn._xlws.FILTER(AU649:AU936, $J649:$J936=1))</f>
        <v>0.86351642209902035</v>
      </c>
      <c r="AV966" s="4" t="s">
        <v>19</v>
      </c>
      <c r="AW966" s="18">
        <f>AVERAGEIF($I649:$I936,"=1",AW649:AW936)</f>
        <v>-0.55555555555555558</v>
      </c>
    </row>
    <row r="967" spans="12:49" x14ac:dyDescent="0.3">
      <c r="M967" t="str">
        <f t="shared" si="521"/>
        <v>Gain &lt;=0</v>
      </c>
      <c r="N967" s="8" cm="1">
        <f t="array" ref="N967">-1* MEDIAN(_xlfn._xlws.FILTER(N649:N936, $I649:$I936=1))</f>
        <v>-3.3348491620446894</v>
      </c>
      <c r="O967" s="8" cm="1">
        <f t="array" ref="O967">-1* MEDIAN(_xlfn._xlws.FILTER(O649:O936, $I649:$I936=1))</f>
        <v>-3.3369249274831945</v>
      </c>
      <c r="P967" s="8" cm="1">
        <f t="array" ref="P967">-1* MEDIAN(_xlfn._xlws.FILTER(P649:P936, $I649:$I936=1))</f>
        <v>1.5397705741838647E-4</v>
      </c>
      <c r="Q967" s="8" cm="1">
        <f t="array" ref="Q967">-1* MEDIAN(_xlfn._xlws.FILTER(Q649:Q936, $I649:$I936=1))</f>
        <v>-6.0141657193191893</v>
      </c>
      <c r="R967" s="8" cm="1">
        <f t="array" ref="R967">-1* MEDIAN(_xlfn._xlws.FILTER(R649:R936, $I649:$I936=1))</f>
        <v>0.99998800257944542</v>
      </c>
      <c r="S967" s="8" cm="1">
        <f t="array" ref="S967">-1* MEDIAN(_xlfn._xlws.FILTER(S649:S936, $I649:$I936=1))</f>
        <v>-3.641165548293043</v>
      </c>
      <c r="T967" s="8" cm="1">
        <f t="array" ref="T967">-1* MEDIAN(_xlfn._xlws.FILTER(T649:T936, $I649:$I936=1))</f>
        <v>-13.579529650082138</v>
      </c>
      <c r="U967" s="8" cm="1">
        <f t="array" ref="U967">-1* MEDIAN(_xlfn._xlws.FILTER(U649:U936, $I649:$I936=1))</f>
        <v>-10.641662642145587</v>
      </c>
      <c r="V967" s="8" cm="1">
        <f t="array" ref="V967">-1* MEDIAN(_xlfn._xlws.FILTER(V649:V936, $I649:$I936=1))</f>
        <v>0.99862319688284573</v>
      </c>
      <c r="W967" s="8" cm="1">
        <f t="array" ref="W967">-1* MEDIAN(_xlfn._xlws.FILTER(W649:W936, $I649:$I936=1))</f>
        <v>-2.2187267849876169</v>
      </c>
      <c r="Y967" t="s">
        <v>19</v>
      </c>
      <c r="Z967" s="8" cm="1">
        <f t="array" ref="Z967">-1* MEDIAN(_xlfn._xlws.FILTER(Z649:Z936, $I649:$I936=1))</f>
        <v>-3.3390963869816446</v>
      </c>
      <c r="AA967" s="8" cm="1">
        <f t="array" ref="AA967">-1* MEDIAN(_xlfn._xlws.FILTER(AA649:AA936, $I649:$I936=1))</f>
        <v>-3.2936438929200618</v>
      </c>
      <c r="AB967" s="8" cm="1">
        <f t="array" ref="AB967">-1* MEDIAN(_xlfn._xlws.FILTER(AB649:AB936, $I649:$I936=1))</f>
        <v>-0.27388366905673273</v>
      </c>
      <c r="AC967" s="8" cm="1">
        <f t="array" ref="AC967">-1* MEDIAN(_xlfn._xlws.FILTER(AC649:AC936, $I649:$I936=1))</f>
        <v>-5.9018239089806563</v>
      </c>
      <c r="AD967" s="8" cm="1">
        <f t="array" ref="AD967">-1* MEDIAN(_xlfn._xlws.FILTER(AD649:AD936, $I649:$I936=1))</f>
        <v>0.6526979367887854</v>
      </c>
      <c r="AE967" s="8" cm="1">
        <f t="array" ref="AE967">-1* MEDIAN(_xlfn._xlws.FILTER(AE649:AE936, $I649:$I936=1))</f>
        <v>-2.2898972134656299</v>
      </c>
      <c r="AF967" s="8" cm="1">
        <f t="array" ref="AF967">-1* MEDIAN(_xlfn._xlws.FILTER(AF649:AF936, $I649:$I936=1))</f>
        <v>-0.97077601652736178</v>
      </c>
      <c r="AG967" s="8" cm="1">
        <f t="array" ref="AG967">-1* MEDIAN(_xlfn._xlws.FILTER(AG649:AG936, $I649:$I936=1))</f>
        <v>-1.7336100901126643</v>
      </c>
      <c r="AH967" s="8" cm="1">
        <f t="array" ref="AH967">-1* MEDIAN(_xlfn._xlws.FILTER(AH649:AH936, $I649:$I936=1))</f>
        <v>0.98069253223511244</v>
      </c>
      <c r="AI967" s="8" cm="1">
        <f t="array" ref="AI967">-1* MEDIAN(_xlfn._xlws.FILTER(AI649:AI936, $I649:$I936=1))</f>
        <v>-7.9291196360862219</v>
      </c>
      <c r="AK967" t="str">
        <f t="shared" si="517"/>
        <v>Gain &lt;=0</v>
      </c>
      <c r="AL967" s="8" cm="1">
        <f t="array" ref="AL967">-1* MEDIAN(_xlfn._xlws.FILTER(AL649:AL936, $I649:$I936=1))</f>
        <v>-0.54688632351487176</v>
      </c>
      <c r="AM967" s="8" cm="1">
        <f t="array" ref="AM967">-1* MEDIAN(_xlfn._xlws.FILTER(AM649:AM936, $I649:$I936=1))</f>
        <v>-0.47013990294183583</v>
      </c>
      <c r="AN967" s="8" cm="1">
        <f t="array" ref="AN967">-1* MEDIAN(_xlfn._xlws.FILTER(AN649:AN936, $I649:$I936=1))</f>
        <v>-0.27388366905673273</v>
      </c>
      <c r="AO967" s="8" cm="1">
        <f t="array" ref="AO967">-1* MEDIAN(_xlfn._xlws.FILTER(AO649:AO936, $I649:$I936=1))</f>
        <v>-1.5854064356863531</v>
      </c>
      <c r="AP967" s="8" cm="1">
        <f t="array" ref="AP967">-1* MEDIAN(_xlfn._xlws.FILTER(AP649:AP936, $I649:$I936=1))</f>
        <v>0.6526979367887854</v>
      </c>
      <c r="AQ967" s="8" cm="1">
        <f t="array" ref="AQ967">-1* MEDIAN(_xlfn._xlws.FILTER(AQ649:AQ936, $I649:$I936=1))</f>
        <v>-0.35381320366831637</v>
      </c>
      <c r="AR967" s="8" cm="1">
        <f t="array" ref="AR967">-1* MEDIAN(_xlfn._xlws.FILTER(AR649:AR936, $I649:$I936=1))</f>
        <v>-4.2408542469078679E-3</v>
      </c>
      <c r="AS967" s="8" cm="1">
        <f t="array" ref="AS967">-1* MEDIAN(_xlfn._xlws.FILTER(AS649:AS936, $I649:$I936=1))</f>
        <v>2.2883398218727886E-2</v>
      </c>
      <c r="AT967" s="8" cm="1">
        <f t="array" ref="AT967">-1* MEDIAN(_xlfn._xlws.FILTER(AT649:AT936, $I649:$I936=1))</f>
        <v>0.98069253223511244</v>
      </c>
      <c r="AU967" s="8" cm="1">
        <f t="array" ref="AU967">-1* MEDIAN(_xlfn._xlws.FILTER(AU649:AU936, $I649:$I936=1))</f>
        <v>-4.2226689804646096</v>
      </c>
    </row>
    <row r="968" spans="12:49" x14ac:dyDescent="0.3">
      <c r="M968" t="str">
        <f t="shared" si="521"/>
        <v>Target; Gain &gt; 1; #pref=2</v>
      </c>
      <c r="N968" s="8" cm="1">
        <f t="array" ref="N968">-1* AVERAGE(_xlfn._xlws.FILTER(N649:N936,($H$649:$H$936=1)*($K$649:$K$936=2)*($AW649:$AW936&gt;$Y$938)))</f>
        <v>0.90475069252258322</v>
      </c>
      <c r="O968" s="8" cm="1">
        <f t="array" ref="O968">-1* AVERAGE(_xlfn._xlws.FILTER(O649:O936,($H$649:$H$936=1)*($K$649:$K$936=2)*($AW649:$AW936&gt;$Y$938)))</f>
        <v>0.90473069527054828</v>
      </c>
      <c r="P968" s="8" cm="1">
        <f t="array" ref="P968">-1* AVERAGE(_xlfn._xlws.FILTER(P649:P936,($H$649:$H$936=1)*($K$649:$K$936=2)*($AW649:$AW936&gt;$Y$938)))</f>
        <v>0.68958309016220487</v>
      </c>
      <c r="Q968" s="8" cm="1">
        <f t="array" ref="Q968">-1* AVERAGE(_xlfn._xlws.FILTER(Q649:Q936,($H$649:$H$936=1)*($K$649:$K$936=2)*($AW649:$AW936&gt;$Y$938)))</f>
        <v>0.95590875333185299</v>
      </c>
      <c r="R968" s="8" cm="1">
        <f t="array" ref="R968">-1* AVERAGE(_xlfn._xlws.FILTER(R649:R936,($H$649:$H$936=1)*($K$649:$K$936=2)*($AW649:$AW936&gt;$Y$938)))</f>
        <v>-2.0853289698089572</v>
      </c>
      <c r="S968" s="8" cm="1">
        <f t="array" ref="S968">-1* AVERAGE(_xlfn._xlws.FILTER(S649:S936,($H$649:$H$936=1)*($K$649:$K$936=2)*($AW649:$AW936&gt;$Y$938)))</f>
        <v>0.97500821660882808</v>
      </c>
      <c r="T968" s="8" cm="1">
        <f t="array" ref="T968">-1* AVERAGE(_xlfn._xlws.FILTER(T649:T936,($H$649:$H$936=1)*($K$649:$K$936=2)*($AW649:$AW936&gt;$Y$938)))</f>
        <v>0.58707009648323005</v>
      </c>
      <c r="U968" s="8" cm="1">
        <f t="array" ref="U968">-1* AVERAGE(_xlfn._xlws.FILTER(U649:U936,($H$649:$H$936=1)*($K$649:$K$936=2)*($AW649:$AW936&gt;$Y$938)))</f>
        <v>0.6777978626984249</v>
      </c>
      <c r="V968" s="8" cm="1">
        <f t="array" ref="V968">-1* AVERAGE(_xlfn._xlws.FILTER(V649:V936,($H$649:$H$936=1)*($K$649:$K$936=2)*($AW649:$AW936&gt;$Y$938)))</f>
        <v>0.71589244480399028</v>
      </c>
      <c r="W968" s="8" cm="1">
        <f t="array" ref="W968">-1* AVERAGE(_xlfn._xlws.FILTER(W649:W936,($H$649:$H$936=1)*($K$649:$K$936=2)*($AW649:$AW936&gt;$Y$938)))</f>
        <v>0.95592629558604558</v>
      </c>
      <c r="Y968" t="str">
        <f>"Target; Gain &gt; "&amp;Y961&amp;"; #pref=2"</f>
        <v>Target; Gain &gt; 1; #pref=2</v>
      </c>
      <c r="Z968" s="8" cm="1">
        <f t="array" ref="Z968">-1* AVERAGE(_xlfn._xlws.FILTER(Z649:Z936,($H$649:$H$936=1)*($K$649:$K$936=2)*($AW649:$AW936&gt;$Y$938)))</f>
        <v>0.82963789591809056</v>
      </c>
      <c r="AA968" s="8" cm="1">
        <f t="array" ref="AA968">-1* AVERAGE(_xlfn._xlws.FILTER(AA649:AA936,($H$649:$H$936=1)*($K$649:$K$936=2)*($AW649:$AW936&gt;$Y$938)))</f>
        <v>0.83649563976520147</v>
      </c>
      <c r="AB968" s="8" cm="1">
        <f t="array" ref="AB968">-1* AVERAGE(_xlfn._xlws.FILTER(AB649:AB936,($H$649:$H$936=1)*($K$649:$K$936=2)*($AW649:$AW936&gt;$Y$938)))</f>
        <v>0.52599142276021871</v>
      </c>
      <c r="AC968" s="8" cm="1">
        <f t="array" ref="AC968">-1* AVERAGE(_xlfn._xlws.FILTER(AC649:AC936,($H$649:$H$936=1)*($K$649:$K$936=2)*($AW649:$AW936&gt;$Y$938)))</f>
        <v>0.86581366954128292</v>
      </c>
      <c r="AD968" s="8" cm="1">
        <f t="array" ref="AD968">-1* AVERAGE(_xlfn._xlws.FILTER(AD649:AD936,($H$649:$H$936=1)*($K$649:$K$936=2)*($AW649:$AW936&gt;$Y$938)))</f>
        <v>-1.3909483055541079</v>
      </c>
      <c r="AE968" s="8" cm="1">
        <f t="array" ref="AE968">-1* AVERAGE(_xlfn._xlws.FILTER(AE649:AE936,($H$649:$H$936=1)*($K$649:$K$936=2)*($AW649:$AW936&gt;$Y$938)))</f>
        <v>0.88835405198093087</v>
      </c>
      <c r="AF968" s="8" cm="1">
        <f t="array" ref="AF968">-1* AVERAGE(_xlfn._xlws.FILTER(AF649:AF936,($H$649:$H$936=1)*($K$649:$K$936=2)*($AW649:$AW936&gt;$Y$938)))</f>
        <v>0.88308019758704803</v>
      </c>
      <c r="AG968" s="8" cm="1">
        <f t="array" ref="AG968">-1* AVERAGE(_xlfn._xlws.FILTER(AG649:AG936,($H$649:$H$936=1)*($K$649:$K$936=2)*($AW649:$AW936&gt;$Y$938)))</f>
        <v>0.84443690259454407</v>
      </c>
      <c r="AH968" s="8" cm="1">
        <f t="array" ref="AH968">-1* AVERAGE(_xlfn._xlws.FILTER(AH649:AH936,($H$649:$H$936=1)*($K$649:$K$936=2)*($AW649:$AW936&gt;$Y$938)))</f>
        <v>0.4312583029038225</v>
      </c>
      <c r="AI968" s="8" cm="1">
        <f t="array" ref="AI968">-1* AVERAGE(_xlfn._xlws.FILTER(AI649:AI936,($H$649:$H$936=1)*($K$649:$K$936=2)*($AW649:$AW936&gt;$Y$938)))</f>
        <v>0.70670561522100495</v>
      </c>
      <c r="AK968" t="str">
        <f t="shared" si="517"/>
        <v>Target; Gain &gt; 1; #pref=2</v>
      </c>
      <c r="AL968" s="8" cm="1">
        <f t="array" ref="AL968">-1* AVERAGE(_xlfn._xlws.FILTER(AL649:AL936,($H$649:$H$936=1)*($K$649:$K$936=2)*($AW649:$AW936&gt;$Y$938)))</f>
        <v>0.92659164369275671</v>
      </c>
      <c r="AM968" s="8" cm="1">
        <f t="array" ref="AM968">-1* AVERAGE(_xlfn._xlws.FILTER(AM649:AM936,($H$649:$H$936=1)*($K$649:$K$936=2)*($AW649:$AW936&gt;$Y$938)))</f>
        <v>0.93017440741724811</v>
      </c>
      <c r="AN968" s="8" cm="1">
        <f t="array" ref="AN968">-1* AVERAGE(_xlfn._xlws.FILTER(AN649:AN936,($H$649:$H$936=1)*($K$649:$K$936=2)*($AW649:$AW936&gt;$Y$938)))</f>
        <v>0.52599142276021871</v>
      </c>
      <c r="AO968" s="8" cm="1">
        <f t="array" ref="AO968">-1* AVERAGE(_xlfn._xlws.FILTER(AO649:AO936,($H$649:$H$936=1)*($K$649:$K$936=2)*($AW649:$AW936&gt;$Y$938)))</f>
        <v>0.93247193980640641</v>
      </c>
      <c r="AP968" s="8" cm="1">
        <f t="array" ref="AP968">-1* AVERAGE(_xlfn._xlws.FILTER(AP649:AP936,($H$649:$H$936=1)*($K$649:$K$936=2)*($AW649:$AW936&gt;$Y$938)))</f>
        <v>-1.3909483055541079</v>
      </c>
      <c r="AQ968" s="8" cm="1">
        <f t="array" ref="AQ968">-1* AVERAGE(_xlfn._xlws.FILTER(AQ649:AQ936,($H$649:$H$936=1)*($K$649:$K$936=2)*($AW649:$AW936&gt;$Y$938)))</f>
        <v>0.94023333443684676</v>
      </c>
      <c r="AR968" s="8" cm="1">
        <f t="array" ref="AR968">-1* AVERAGE(_xlfn._xlws.FILTER(AR649:AR936,($H$649:$H$936=1)*($K$649:$K$936=2)*($AW649:$AW936&gt;$Y$938)))</f>
        <v>0.94000665161311059</v>
      </c>
      <c r="AS968" s="8" cm="1">
        <f t="array" ref="AS968">-1* AVERAGE(_xlfn._xlws.FILTER(AS649:AS936,($H$649:$H$936=1)*($K$649:$K$936=2)*($AW649:$AW936&gt;$Y$938)))</f>
        <v>0.94539517806190143</v>
      </c>
      <c r="AT968" s="8" cm="1">
        <f t="array" ref="AT968">-1* AVERAGE(_xlfn._xlws.FILTER(AT649:AT936,($H$649:$H$936=1)*($K$649:$K$936=2)*($AW649:$AW936&gt;$Y$938)))</f>
        <v>0.4312583029038225</v>
      </c>
      <c r="AU968" s="8" cm="1">
        <f t="array" ref="AU968">-1* AVERAGE(_xlfn._xlws.FILTER(AU649:AU936,($H$649:$H$936=1)*($K$649:$K$936=2)*($AW649:$AW936&gt;$Y$938)))</f>
        <v>0.89718124303835844</v>
      </c>
    </row>
    <row r="969" spans="12:49" x14ac:dyDescent="0.3">
      <c r="M969" t="str">
        <f t="shared" si="521"/>
        <v>Target; Gain &gt; 1; #pref=3</v>
      </c>
      <c r="N969" s="8" cm="1">
        <f t="array" ref="N969">-1* MEDIAN(_xlfn._xlws.FILTER(N649:N936,($H$649:$H$936=1)*($K$649:$K$936=3)*($AW649:$AW936&gt;$Y$938)))</f>
        <v>0.82093265713944952</v>
      </c>
      <c r="O969" s="8" cm="1">
        <f t="array" ref="O969">-1* MEDIAN(_xlfn._xlws.FILTER(O649:O936,($H$649:$H$936=1)*($K$649:$K$936=3)*($AW649:$AW936&gt;$Y$938)))</f>
        <v>0.82112715786038715</v>
      </c>
      <c r="P969" s="8" cm="1">
        <f t="array" ref="P969">-1* MEDIAN(_xlfn._xlws.FILTER(P649:P936,($H$649:$H$936=1)*($K$649:$K$936=3)*($AW649:$AW936&gt;$Y$938)))</f>
        <v>-3.1804860304317675</v>
      </c>
      <c r="Q969" s="8" cm="1">
        <f t="array" ref="Q969">-1* MEDIAN(_xlfn._xlws.FILTER(Q649:Q936,($H$649:$H$936=1)*($K$649:$K$936=3)*($AW649:$AW936&gt;$Y$938)))</f>
        <v>0.90434463746418592</v>
      </c>
      <c r="R969" s="8" cm="1">
        <f t="array" ref="R969">-1* MEDIAN(_xlfn._xlws.FILTER(R649:R936,($H$649:$H$936=1)*($K$649:$K$936=3)*($AW649:$AW936&gt;$Y$938)))</f>
        <v>-3.7699277564203197</v>
      </c>
      <c r="S969" s="8" cm="1">
        <f t="array" ref="S969">-1* MEDIAN(_xlfn._xlws.FILTER(S649:S936,($H$649:$H$936=1)*($K$649:$K$936=3)*($AW649:$AW936&gt;$Y$938)))</f>
        <v>0.89285667201903396</v>
      </c>
      <c r="T969" s="8" cm="1">
        <f t="array" ref="T969">-1* MEDIAN(_xlfn._xlws.FILTER(T649:T936,($H$649:$H$936=1)*($K$649:$K$936=3)*($AW649:$AW936&gt;$Y$938)))</f>
        <v>0.58746994850293655</v>
      </c>
      <c r="U969" s="8" cm="1">
        <f t="array" ref="U969">-1* MEDIAN(_xlfn._xlws.FILTER(U649:U936,($H$649:$H$936=1)*($K$649:$K$936=3)*($AW649:$AW936&gt;$Y$938)))</f>
        <v>0.69891956876295847</v>
      </c>
      <c r="V969" s="8" cm="1">
        <f t="array" ref="V969">-1* MEDIAN(_xlfn._xlws.FILTER(V649:V936,($H$649:$H$936=1)*($K$649:$K$936=3)*($AW649:$AW936&gt;$Y$938)))</f>
        <v>-2.9969192616319997</v>
      </c>
      <c r="W969" s="8" cm="1">
        <f t="array" ref="W969">-1* MEDIAN(_xlfn._xlws.FILTER(W649:W936,($H$649:$H$936=1)*($K$649:$K$936=3)*($AW649:$AW936&gt;$Y$938)))</f>
        <v>0.91775683304345868</v>
      </c>
      <c r="Y969" t="str">
        <f>"Target; Gain &gt; "&amp;Y961&amp;"; #pref=3"</f>
        <v>Target; Gain &gt; 1; #pref=3</v>
      </c>
      <c r="Z969" s="8" cm="1">
        <f t="array" ref="Z969">-1* MEDIAN(_xlfn._xlws.FILTER(Z649:Z936,($H$649:$H$936=1)*($K$649:$K$936=3)*($AW649:$AW936&gt;$Y$938)))</f>
        <v>0.80185557594538492</v>
      </c>
      <c r="AA969" s="8" cm="1">
        <f t="array" ref="AA969">-1* MEDIAN(_xlfn._xlws.FILTER(AA649:AA936,($H$649:$H$936=1)*($K$649:$K$936=3)*($AW649:$AW936&gt;$Y$938)))</f>
        <v>0.80942461538027199</v>
      </c>
      <c r="AB969" s="8" cm="1">
        <f t="array" ref="AB969">-1* MEDIAN(_xlfn._xlws.FILTER(AB649:AB936,($H$649:$H$936=1)*($K$649:$K$936=3)*($AW649:$AW936&gt;$Y$938)))</f>
        <v>-1.9204598876803423</v>
      </c>
      <c r="AC969" s="8" cm="1">
        <f t="array" ref="AC969">-1* MEDIAN(_xlfn._xlws.FILTER(AC649:AC936,($H$649:$H$936=1)*($K$649:$K$936=3)*($AW649:$AW936&gt;$Y$938)))</f>
        <v>0.87328900425013534</v>
      </c>
      <c r="AD969" s="8" cm="1">
        <f t="array" ref="AD969">-1* MEDIAN(_xlfn._xlws.FILTER(AD649:AD936,($H$649:$H$936=1)*($K$649:$K$936=3)*($AW649:$AW936&gt;$Y$938)))</f>
        <v>-2.2008634989439089</v>
      </c>
      <c r="AE969" s="8" cm="1">
        <f t="array" ref="AE969">-1* MEDIAN(_xlfn._xlws.FILTER(AE649:AE936,($H$649:$H$936=1)*($K$649:$K$936=3)*($AW649:$AW936&gt;$Y$938)))</f>
        <v>0.86597235655201532</v>
      </c>
      <c r="AF969" s="8" cm="1">
        <f t="array" ref="AF969">-1* MEDIAN(_xlfn._xlws.FILTER(AF649:AF936,($H$649:$H$936=1)*($K$649:$K$936=3)*($AW649:$AW936&gt;$Y$938)))</f>
        <v>0.70760271167803879</v>
      </c>
      <c r="AG969" s="8" cm="1">
        <f t="array" ref="AG969">-1* MEDIAN(_xlfn._xlws.FILTER(AG649:AG936,($H$649:$H$936=1)*($K$649:$K$936=3)*($AW649:$AW936&gt;$Y$938)))</f>
        <v>0.75997267270603475</v>
      </c>
      <c r="AH969" s="8" cm="1">
        <f t="array" ref="AH969">-1* MEDIAN(_xlfn._xlws.FILTER(AH649:AH936,($H$649:$H$936=1)*($K$649:$K$936=3)*($AW649:$AW936&gt;$Y$938)))</f>
        <v>-0.59815515799157692</v>
      </c>
      <c r="AI969" s="8" cm="1">
        <f t="array" ref="AI969">-1* MEDIAN(_xlfn._xlws.FILTER(AI649:AI936,($H$649:$H$936=1)*($K$649:$K$936=3)*($AW649:$AW936&gt;$Y$938)))</f>
        <v>0.77173171066607482</v>
      </c>
      <c r="AK969" t="str">
        <f t="shared" si="517"/>
        <v>Target; Gain &gt; 1; #pref=3</v>
      </c>
      <c r="AL969" s="8" cm="1">
        <f t="array" ref="AL969">-1* MEDIAN(_xlfn._xlws.FILTER(AL649:AL936,($H$649:$H$936=1)*($K$649:$K$936=3)*($AW649:$AW936&gt;$Y$938)))</f>
        <v>0.92502093463857804</v>
      </c>
      <c r="AM969" s="8" cm="1">
        <f t="array" ref="AM969">-1* MEDIAN(_xlfn._xlws.FILTER(AM649:AM936,($H$649:$H$936=1)*($K$649:$K$936=3)*($AW649:$AW936&gt;$Y$938)))</f>
        <v>0.92767335410871443</v>
      </c>
      <c r="AN969" s="8" cm="1">
        <f t="array" ref="AN969">-1* MEDIAN(_xlfn._xlws.FILTER(AN649:AN936,($H$649:$H$936=1)*($K$649:$K$936=3)*($AW649:$AW936&gt;$Y$938)))</f>
        <v>-1.9204598876803423</v>
      </c>
      <c r="AO969" s="8" cm="1">
        <f t="array" ref="AO969">-1* MEDIAN(_xlfn._xlws.FILTER(AO649:AO936,($H$649:$H$936=1)*($K$649:$K$936=3)*($AW649:$AW936&gt;$Y$938)))</f>
        <v>0.9413739179689089</v>
      </c>
      <c r="AP969" s="8" cm="1">
        <f t="array" ref="AP969">-1* MEDIAN(_xlfn._xlws.FILTER(AP649:AP936,($H$649:$H$936=1)*($K$649:$K$936=3)*($AW649:$AW936&gt;$Y$938)))</f>
        <v>-2.2008634989439089</v>
      </c>
      <c r="AQ969" s="8" cm="1">
        <f t="array" ref="AQ969">-1* MEDIAN(_xlfn._xlws.FILTER(AQ649:AQ936,($H$649:$H$936=1)*($K$649:$K$936=3)*($AW649:$AW936&gt;$Y$938)))</f>
        <v>0.94280920624583509</v>
      </c>
      <c r="AR969" s="8" cm="1">
        <f t="array" ref="AR969">-1* MEDIAN(_xlfn._xlws.FILTER(AR649:AR936,($H$649:$H$936=1)*($K$649:$K$936=3)*($AW649:$AW936&gt;$Y$938)))</f>
        <v>0.85294329469135366</v>
      </c>
      <c r="AS969" s="8" cm="1">
        <f t="array" ref="AS969">-1* MEDIAN(_xlfn._xlws.FILTER(AS649:AS936,($H$649:$H$936=1)*($K$649:$K$936=3)*($AW649:$AW936&gt;$Y$938)))</f>
        <v>0.95934801006011661</v>
      </c>
      <c r="AT969" s="8" cm="1">
        <f t="array" ref="AT969">-1* MEDIAN(_xlfn._xlws.FILTER(AT649:AT936,($H$649:$H$936=1)*($K$649:$K$936=3)*($AW649:$AW936&gt;$Y$938)))</f>
        <v>-0.59815515799157692</v>
      </c>
      <c r="AU969" s="8" cm="1">
        <f t="array" ref="AU969">-1* MEDIAN(_xlfn._xlws.FILTER(AU649:AU936,($H$649:$H$936=1)*($K$649:$K$936=3)*($AW649:$AW936&gt;$Y$938)))</f>
        <v>0.87230075144319374</v>
      </c>
    </row>
    <row r="970" spans="12:49" x14ac:dyDescent="0.3">
      <c r="M970" t="str">
        <f t="shared" si="521"/>
        <v>Target; Gain &gt; 1; #pref=4</v>
      </c>
      <c r="N970" s="8" t="e" cm="1" vm="1">
        <f t="array" ref="N970">-1* MEDIAN(_xlfn._xlws.FILTER(N649:N936,($H$649:$H$936=1)*($K$649:$K$936=4)*($AW649:$AW936&gt;$Y$938)))</f>
        <v>#VALUE!</v>
      </c>
      <c r="O970" s="8" t="e" cm="1" vm="1">
        <f t="array" ref="O970">-1* MEDIAN(_xlfn._xlws.FILTER(O649:O936,($H$649:$H$936=1)*($K$649:$K$936=4)*($AW649:$AW936&gt;$Y$938)))</f>
        <v>#VALUE!</v>
      </c>
      <c r="P970" s="8" t="e" cm="1" vm="1">
        <f t="array" ref="P970">-1* MEDIAN(_xlfn._xlws.FILTER(P649:P936,($H$649:$H$936=1)*($K$649:$K$936=4)*($AW649:$AW936&gt;$Y$938)))</f>
        <v>#VALUE!</v>
      </c>
      <c r="Q970" s="8" t="e" cm="1" vm="1">
        <f t="array" ref="Q970">-1* MEDIAN(_xlfn._xlws.FILTER(Q649:Q936,($H$649:$H$936=1)*($K$649:$K$936=4)*($AW649:$AW936&gt;$Y$938)))</f>
        <v>#VALUE!</v>
      </c>
      <c r="R970" s="8" t="e" cm="1" vm="1">
        <f t="array" ref="R970">-1* MEDIAN(_xlfn._xlws.FILTER(R649:R936,($H$649:$H$936=1)*($K$649:$K$936=4)*($AW649:$AW936&gt;$Y$938)))</f>
        <v>#VALUE!</v>
      </c>
      <c r="S970" s="8" t="e" cm="1" vm="1">
        <f t="array" ref="S970">-1* MEDIAN(_xlfn._xlws.FILTER(S649:S936,($H$649:$H$936=1)*($K$649:$K$936=4)*($AW649:$AW936&gt;$Y$938)))</f>
        <v>#VALUE!</v>
      </c>
      <c r="T970" s="8" t="e" cm="1" vm="1">
        <f t="array" ref="T970">-1* MEDIAN(_xlfn._xlws.FILTER(T649:T936,($H$649:$H$936=1)*($K$649:$K$936=4)*($AW649:$AW936&gt;$Y$938)))</f>
        <v>#VALUE!</v>
      </c>
      <c r="U970" s="8" t="e" cm="1" vm="1">
        <f t="array" ref="U970">-1* MEDIAN(_xlfn._xlws.FILTER(U649:U936,($H$649:$H$936=1)*($K$649:$K$936=4)*($AW649:$AW936&gt;$Y$938)))</f>
        <v>#VALUE!</v>
      </c>
      <c r="V970" s="8" t="e" cm="1" vm="1">
        <f t="array" ref="V970">-1* MEDIAN(_xlfn._xlws.FILTER(V649:V936,($H$649:$H$936=1)*($K$649:$K$936=4)*($AW649:$AW936&gt;$Y$938)))</f>
        <v>#VALUE!</v>
      </c>
      <c r="W970" s="8" t="e" cm="1" vm="1">
        <f t="array" ref="W970">-1* MEDIAN(_xlfn._xlws.FILTER(W649:W936,($H$649:$H$936=1)*($K$649:$K$936=4)*($AW649:$AW936&gt;$Y$938)))</f>
        <v>#VALUE!</v>
      </c>
      <c r="Y970" t="str">
        <f>"Target; Gain &gt; "&amp;Y961&amp;"; #pref=4"</f>
        <v>Target; Gain &gt; 1; #pref=4</v>
      </c>
      <c r="Z970" s="8" t="e" cm="1" vm="1">
        <f t="array" ref="Z970">-1* MEDIAN(_xlfn._xlws.FILTER(Z649:Z936,($H$649:$H$936=1)*($K$649:$K$936=4)*($AW649:$AW936&gt;$Y$938)))</f>
        <v>#VALUE!</v>
      </c>
      <c r="AA970" s="8" t="e" cm="1" vm="1">
        <f t="array" ref="AA970">-1* MEDIAN(_xlfn._xlws.FILTER(AA649:AA936,($H$649:$H$936=1)*($K$649:$K$936=4)*($AW649:$AW936&gt;$Y$938)))</f>
        <v>#VALUE!</v>
      </c>
      <c r="AB970" s="8" t="e" cm="1" vm="1">
        <f t="array" ref="AB970">-1* MEDIAN(_xlfn._xlws.FILTER(AB649:AB936,($H$649:$H$936=1)*($K$649:$K$936=4)*($AW649:$AW936&gt;$Y$938)))</f>
        <v>#VALUE!</v>
      </c>
      <c r="AC970" s="8" t="e" cm="1" vm="1">
        <f t="array" ref="AC970">-1* MEDIAN(_xlfn._xlws.FILTER(AC649:AC936,($H$649:$H$936=1)*($K$649:$K$936=4)*($AW649:$AW936&gt;$Y$938)))</f>
        <v>#VALUE!</v>
      </c>
      <c r="AD970" s="8" t="e" cm="1" vm="1">
        <f t="array" ref="AD970">-1* MEDIAN(_xlfn._xlws.FILTER(AD649:AD936,($H$649:$H$936=1)*($K$649:$K$936=4)*($AW649:$AW936&gt;$Y$938)))</f>
        <v>#VALUE!</v>
      </c>
      <c r="AE970" s="8" t="e" cm="1" vm="1">
        <f t="array" ref="AE970">-1* MEDIAN(_xlfn._xlws.FILTER(AE649:AE936,($H$649:$H$936=1)*($K$649:$K$936=4)*($AW649:$AW936&gt;$Y$938)))</f>
        <v>#VALUE!</v>
      </c>
      <c r="AF970" s="8" t="e" cm="1" vm="1">
        <f t="array" ref="AF970">-1* MEDIAN(_xlfn._xlws.FILTER(AF649:AF936,($H$649:$H$936=1)*($K$649:$K$936=4)*($AW649:$AW936&gt;$Y$938)))</f>
        <v>#VALUE!</v>
      </c>
      <c r="AG970" s="8" t="e" cm="1" vm="1">
        <f t="array" ref="AG970">-1* MEDIAN(_xlfn._xlws.FILTER(AG649:AG936,($H$649:$H$936=1)*($K$649:$K$936=4)*($AW649:$AW936&gt;$Y$938)))</f>
        <v>#VALUE!</v>
      </c>
      <c r="AH970" s="8" t="e" cm="1" vm="1">
        <f t="array" ref="AH970">-1* MEDIAN(_xlfn._xlws.FILTER(AH649:AH936,($H$649:$H$936=1)*($K$649:$K$936=4)*($AW649:$AW936&gt;$Y$938)))</f>
        <v>#VALUE!</v>
      </c>
      <c r="AI970" s="8" t="e" cm="1" vm="1">
        <f t="array" ref="AI970">-1* MEDIAN(_xlfn._xlws.FILTER(AI649:AI936,($H$649:$H$936=1)*($K$649:$K$936=4)*($AW649:$AW936&gt;$Y$938)))</f>
        <v>#VALUE!</v>
      </c>
      <c r="AK970" t="str">
        <f t="shared" si="517"/>
        <v>Target; Gain &gt; 1; #pref=4</v>
      </c>
      <c r="AL970" s="8" t="e" cm="1" vm="1">
        <f t="array" ref="AL970">-1* MEDIAN(_xlfn._xlws.FILTER(AL649:AL936,($H$649:$H$936=1)*($K$649:$K$936=4)*($AW649:$AW936&gt;$Y$938)))</f>
        <v>#VALUE!</v>
      </c>
      <c r="AM970" s="8" t="e" cm="1" vm="1">
        <f t="array" ref="AM970">-1* MEDIAN(_xlfn._xlws.FILTER(AM649:AM936,($H$649:$H$936=1)*($K$649:$K$936=4)*($AW649:$AW936&gt;$Y$938)))</f>
        <v>#VALUE!</v>
      </c>
      <c r="AN970" s="8" t="e" cm="1" vm="1">
        <f t="array" ref="AN970">-1* MEDIAN(_xlfn._xlws.FILTER(AN649:AN936,($H$649:$H$936=1)*($K$649:$K$936=4)*($AW649:$AW936&gt;$Y$938)))</f>
        <v>#VALUE!</v>
      </c>
      <c r="AO970" s="8" t="e" cm="1" vm="1">
        <f t="array" ref="AO970">-1* MEDIAN(_xlfn._xlws.FILTER(AO649:AO936,($H$649:$H$936=1)*($K$649:$K$936=4)*($AW649:$AW936&gt;$Y$938)))</f>
        <v>#VALUE!</v>
      </c>
      <c r="AP970" s="8" t="e" cm="1" vm="1">
        <f t="array" ref="AP970">-1* MEDIAN(_xlfn._xlws.FILTER(AP649:AP936,($H$649:$H$936=1)*($K$649:$K$936=4)*($AW649:$AW936&gt;$Y$938)))</f>
        <v>#VALUE!</v>
      </c>
      <c r="AQ970" s="8" t="e" cm="1" vm="1">
        <f t="array" ref="AQ970">-1* MEDIAN(_xlfn._xlws.FILTER(AQ649:AQ936,($H$649:$H$936=1)*($K$649:$K$936=4)*($AW649:$AW936&gt;$Y$938)))</f>
        <v>#VALUE!</v>
      </c>
      <c r="AR970" s="8" t="e" cm="1" vm="1">
        <f t="array" ref="AR970">-1* MEDIAN(_xlfn._xlws.FILTER(AR649:AR936,($H$649:$H$936=1)*($K$649:$K$936=4)*($AW649:$AW936&gt;$Y$938)))</f>
        <v>#VALUE!</v>
      </c>
      <c r="AS970" s="8" t="e" cm="1" vm="1">
        <f t="array" ref="AS970">-1* MEDIAN(_xlfn._xlws.FILTER(AS649:AS936,($H$649:$H$936=1)*($K$649:$K$936=4)*($AW649:$AW936&gt;$Y$938)))</f>
        <v>#VALUE!</v>
      </c>
      <c r="AT970" s="8" t="e" cm="1" vm="1">
        <f t="array" ref="AT970">-1* MEDIAN(_xlfn._xlws.FILTER(AT649:AT936,($H$649:$H$936=1)*($K$649:$K$936=4)*($AW649:$AW936&gt;$Y$938)))</f>
        <v>#VALUE!</v>
      </c>
      <c r="AU970" s="8" t="e" cm="1" vm="1">
        <f t="array" ref="AU970">-1* MEDIAN(_xlfn._xlws.FILTER(AU649:AU936,($H$649:$H$936=1)*($K$649:$K$936=4)*($AW649:$AW936&gt;$Y$938)))</f>
        <v>#VALUE!</v>
      </c>
    </row>
    <row r="971" spans="12:49" x14ac:dyDescent="0.3">
      <c r="M971" t="str">
        <f t="shared" si="521"/>
        <v>Target (or sym); Gain &gt; 0</v>
      </c>
      <c r="N971" s="8" cm="1">
        <f t="array" ref="N971">-1* MEDIAN(_xlfn._xlws.FILTER(N649:N936,($H649:$H936=1)*($J649:$J936=1)))</f>
        <v>0.90181972596875926</v>
      </c>
      <c r="O971" s="8" cm="1">
        <f t="array" ref="O971">-1* MEDIAN(_xlfn._xlws.FILTER(O649:O936,($H649:$H936=1)*($J649:$J936=1)))</f>
        <v>0.90181748312266286</v>
      </c>
      <c r="P971" s="8" cm="1">
        <f t="array" ref="P971">-1* MEDIAN(_xlfn._xlws.FILTER(P649:P936,($H649:$H936=1)*($J649:$J936=1)))</f>
        <v>0.66899662992397901</v>
      </c>
      <c r="Q971" s="8" cm="1">
        <f t="array" ref="Q971">-1* MEDIAN(_xlfn._xlws.FILTER(Q649:Q936,($H649:$H936=1)*($J649:$J936=1)))</f>
        <v>0.94804043510875369</v>
      </c>
      <c r="R971" s="8" cm="1">
        <f t="array" ref="R971">-1* MEDIAN(_xlfn._xlws.FILTER(R649:R936,($H649:$H936=1)*($J649:$J936=1)))</f>
        <v>-2.0522348094642084</v>
      </c>
      <c r="S971" s="8" cm="1">
        <f t="array" ref="S971">-1* MEDIAN(_xlfn._xlws.FILTER(S649:S936,($H649:$H936=1)*($J649:$J936=1)))</f>
        <v>0.97541940128943816</v>
      </c>
      <c r="T971" s="8" cm="1">
        <f t="array" ref="T971">-1* MEDIAN(_xlfn._xlws.FILTER(T649:T936,($H649:$H936=1)*($J649:$J936=1)))</f>
        <v>0.54821227269128836</v>
      </c>
      <c r="U971" s="8" cm="1">
        <f t="array" ref="U971">-1* MEDIAN(_xlfn._xlws.FILTER(U649:U936,($H649:$H936=1)*($J649:$J936=1)))</f>
        <v>0.64668820559706075</v>
      </c>
      <c r="V971" s="8" cm="1">
        <f t="array" ref="V971">-1* MEDIAN(_xlfn._xlws.FILTER(V649:V936,($H649:$H936=1)*($J649:$J936=1)))</f>
        <v>-0.42985455837842235</v>
      </c>
      <c r="W971" s="8" cm="1">
        <f t="array" ref="W971">-1* MEDIAN(_xlfn._xlws.FILTER(W649:W936,($H649:$H936=1)*($J649:$J936=1)))</f>
        <v>0.94689502283238258</v>
      </c>
      <c r="Y971" t="s">
        <v>53</v>
      </c>
      <c r="Z971" s="8" cm="1">
        <f t="array" ref="Z971">-1* MEDIAN(_xlfn._xlws.FILTER(Z649:Z936,($H649:$H936=1)*($J649:$J936=1)))</f>
        <v>0.80706416496910327</v>
      </c>
      <c r="AA971" s="8" cm="1">
        <f t="array" ref="AA971">-1* MEDIAN(_xlfn._xlws.FILTER(AA649:AA936,($H649:$H936=1)*($J649:$J936=1)))</f>
        <v>0.81109306661262637</v>
      </c>
      <c r="AB971" s="8" cm="1">
        <f t="array" ref="AB971">-1* MEDIAN(_xlfn._xlws.FILTER(AB649:AB936,($H649:$H936=1)*($J649:$J936=1)))</f>
        <v>0.46996695010992112</v>
      </c>
      <c r="AC971" s="8" cm="1">
        <f t="array" ref="AC971">-1* MEDIAN(_xlfn._xlws.FILTER(AC649:AC936,($H649:$H936=1)*($J649:$J936=1)))</f>
        <v>0.84001263362544787</v>
      </c>
      <c r="AD971" s="8" cm="1">
        <f t="array" ref="AD971">-1* MEDIAN(_xlfn._xlws.FILTER(AD649:AD936,($H649:$H936=1)*($J649:$J936=1)))</f>
        <v>-1.6276646688894714</v>
      </c>
      <c r="AE971" s="8" cm="1">
        <f t="array" ref="AE971">-1* MEDIAN(_xlfn._xlws.FILTER(AE649:AE936,($H649:$H936=1)*($J649:$J936=1)))</f>
        <v>0.86910416418614689</v>
      </c>
      <c r="AF971" s="8" cm="1">
        <f t="array" ref="AF971">-1* MEDIAN(_xlfn._xlws.FILTER(AF649:AF936,($H649:$H936=1)*($J649:$J936=1)))</f>
        <v>0.81455931122070702</v>
      </c>
      <c r="AG971" s="8" cm="1">
        <f t="array" ref="AG971">-1* MEDIAN(_xlfn._xlws.FILTER(AG649:AG936,($H649:$H936=1)*($J649:$J936=1)))</f>
        <v>0.79074213288632589</v>
      </c>
      <c r="AH971" s="8" cm="1">
        <f t="array" ref="AH971">-1* MEDIAN(_xlfn._xlws.FILTER(AH649:AH936,($H649:$H936=1)*($J649:$J936=1)))</f>
        <v>-0.15516823659335943</v>
      </c>
      <c r="AI971" s="8" cm="1">
        <f t="array" ref="AI971">-1* MEDIAN(_xlfn._xlws.FILTER(AI649:AI936,($H649:$H936=1)*($J649:$J936=1)))</f>
        <v>0.6628604359226844</v>
      </c>
      <c r="AK971" t="str">
        <f t="shared" si="517"/>
        <v>Target (or sym); Gain &gt; 0</v>
      </c>
      <c r="AL971" s="8" cm="1">
        <f t="array" ref="AL971">-1* MEDIAN(_xlfn._xlws.FILTER(AL649:AL936,($H649:$H936=1)*($J649:$J936=1)))</f>
        <v>0.91595291051240324</v>
      </c>
      <c r="AM971" s="8" cm="1">
        <f t="array" ref="AM971">-1* MEDIAN(_xlfn._xlws.FILTER(AM649:AM936,($H649:$H936=1)*($J649:$J936=1)))</f>
        <v>0.92013856997260035</v>
      </c>
      <c r="AN971" s="8" cm="1">
        <f t="array" ref="AN971">-1* MEDIAN(_xlfn._xlws.FILTER(AN649:AN936,($H649:$H936=1)*($J649:$J936=1)))</f>
        <v>0.46996695010992112</v>
      </c>
      <c r="AO971" s="8" cm="1">
        <f t="array" ref="AO971">-1* MEDIAN(_xlfn._xlws.FILTER(AO649:AO936,($H649:$H936=1)*($J649:$J936=1)))</f>
        <v>0.91885236439509899</v>
      </c>
      <c r="AP971" s="8" cm="1">
        <f t="array" ref="AP971">-1* MEDIAN(_xlfn._xlws.FILTER(AP649:AP936,($H649:$H936=1)*($J649:$J936=1)))</f>
        <v>-1.6276646688894714</v>
      </c>
      <c r="AQ971" s="8" cm="1">
        <f t="array" ref="AQ971">-1* MEDIAN(_xlfn._xlws.FILTER(AQ649:AQ936,($H649:$H936=1)*($J649:$J936=1)))</f>
        <v>0.92713002479398088</v>
      </c>
      <c r="AR971" s="8" cm="1">
        <f t="array" ref="AR971">-1* MEDIAN(_xlfn._xlws.FILTER(AR649:AR936,($H649:$H936=1)*($J649:$J936=1)))</f>
        <v>0.90633827096159214</v>
      </c>
      <c r="AS971" s="8" cm="1">
        <f t="array" ref="AS971">-1* MEDIAN(_xlfn._xlws.FILTER(AS649:AS936,($H649:$H936=1)*($J649:$J936=1)))</f>
        <v>0.93284340015277589</v>
      </c>
      <c r="AT971" s="8" cm="1">
        <f t="array" ref="AT971">-1* MEDIAN(_xlfn._xlws.FILTER(AT649:AT936,($H649:$H936=1)*($J649:$J936=1)))</f>
        <v>-0.15516823659335943</v>
      </c>
      <c r="AU971" s="8" cm="1">
        <f t="array" ref="AU971">-1* MEDIAN(_xlfn._xlws.FILTER(AU649:AU936,($H649:$H936=1)*($J649:$J936=1)))</f>
        <v>0.86103540212205987</v>
      </c>
      <c r="AV971" s="4" t="s">
        <v>44</v>
      </c>
      <c r="AW971" s="18">
        <f>AVERAGEIF($J649:$J936,"=1",AW649:AW936)</f>
        <v>0.88235294117647056</v>
      </c>
    </row>
    <row r="972" spans="12:49" x14ac:dyDescent="0.3">
      <c r="M972" s="19">
        <f t="shared" ref="M972:O972" si="522">M961</f>
        <v>1</v>
      </c>
      <c r="N972" s="19" t="str">
        <f t="shared" si="522"/>
        <v>BNL Causal</v>
      </c>
      <c r="O972" s="19" t="str">
        <f t="shared" si="522"/>
        <v>BNL Causal HM</v>
      </c>
      <c r="P972" s="19" t="str">
        <f>Q961</f>
        <v>SFS Causal</v>
      </c>
      <c r="Q972" s="19" t="str">
        <f>S961</f>
        <v>SaLSa Causal</v>
      </c>
      <c r="R972" s="19" t="str">
        <f>U961</f>
        <v>D&amp;C Causal</v>
      </c>
      <c r="S972" s="19" t="str">
        <f>W961</f>
        <v>BBS Causal</v>
      </c>
      <c r="T972" s="19"/>
      <c r="U972" s="19">
        <f t="shared" ref="U972:U982" si="523">Y961</f>
        <v>1</v>
      </c>
      <c r="V972" s="19" t="str">
        <f t="shared" ref="V972:V975" si="524">Z961</f>
        <v>BNL Causal</v>
      </c>
      <c r="W972" s="19" t="str">
        <f t="shared" ref="W972:W982" si="525">AA961</f>
        <v>BNL Causal HM</v>
      </c>
      <c r="X972" s="19" t="str">
        <f>AC961</f>
        <v>SFS Causal</v>
      </c>
      <c r="Y972" s="19" t="str">
        <f>AE961</f>
        <v>SaLSa Causal</v>
      </c>
      <c r="Z972" s="19" t="str">
        <f>AG961</f>
        <v>D&amp;C Causal</v>
      </c>
      <c r="AA972" s="19" t="str">
        <f>AI961</f>
        <v>BBS Causal</v>
      </c>
      <c r="AB972" s="17"/>
      <c r="AC972" s="32">
        <f>AK961</f>
        <v>1</v>
      </c>
      <c r="AD972" s="32" t="str">
        <f>AL961</f>
        <v>BNL Causal</v>
      </c>
      <c r="AE972" s="32" t="str">
        <f>AM961</f>
        <v>BNL Causal HM</v>
      </c>
      <c r="AF972" s="32" t="str">
        <f>AO961</f>
        <v>SFS Causal</v>
      </c>
      <c r="AG972" s="32" t="str">
        <f>AQ961</f>
        <v>SaLSa Causal</v>
      </c>
      <c r="AH972" s="32" t="str">
        <f>AS961</f>
        <v>D&amp;C Causal</v>
      </c>
      <c r="AI972" s="32" t="str">
        <f>AU961</f>
        <v>BBS Causal</v>
      </c>
      <c r="AK972" s="19"/>
      <c r="AL972" s="19"/>
      <c r="AM972" s="19"/>
      <c r="AN972" s="17"/>
      <c r="AO972" s="17"/>
      <c r="AP972" s="17"/>
      <c r="AQ972" s="17"/>
      <c r="AR972" s="17"/>
      <c r="AS972" s="17"/>
      <c r="AT972" s="17"/>
      <c r="AU972" s="17"/>
    </row>
    <row r="973" spans="12:49" x14ac:dyDescent="0.3">
      <c r="M973" t="str">
        <f t="shared" ref="M973:O973" si="526">M962</f>
        <v>ALL</v>
      </c>
      <c r="N973" s="8">
        <f t="shared" si="526"/>
        <v>0.82093265713944952</v>
      </c>
      <c r="O973" s="8">
        <f t="shared" si="526"/>
        <v>0.82112715786038715</v>
      </c>
      <c r="P973" s="8">
        <f>Q962</f>
        <v>0.89808360426864153</v>
      </c>
      <c r="Q973" s="8">
        <f>S962</f>
        <v>0.89285667201903396</v>
      </c>
      <c r="R973" s="8">
        <f>U962</f>
        <v>0.43228434770469959</v>
      </c>
      <c r="S973" s="8">
        <f>W962</f>
        <v>0.90344863259049335</v>
      </c>
      <c r="T973" s="8"/>
      <c r="U973" s="8" t="str">
        <f t="shared" si="523"/>
        <v>ALL</v>
      </c>
      <c r="V973" s="8">
        <f t="shared" si="524"/>
        <v>0.77156715817879495</v>
      </c>
      <c r="W973" s="8">
        <f t="shared" si="525"/>
        <v>0.77385063121996644</v>
      </c>
      <c r="X973" s="8">
        <f>AC962</f>
        <v>0.76766381193138389</v>
      </c>
      <c r="Y973" s="8">
        <f>AE962</f>
        <v>0.83594122665413728</v>
      </c>
      <c r="Z973" s="8">
        <f>AG962</f>
        <v>0.67970543347804424</v>
      </c>
      <c r="AA973" s="8">
        <f>AI962</f>
        <v>0.61730157711914435</v>
      </c>
      <c r="AB973" s="17"/>
      <c r="AC973" s="33" t="str">
        <f t="shared" ref="AC973:AC982" si="527">AK962</f>
        <v>ALL</v>
      </c>
      <c r="AD973" s="8">
        <f t="shared" ref="AD973:AD982" si="528">AL962</f>
        <v>0.89213238705679765</v>
      </c>
      <c r="AE973" s="8">
        <f t="shared" ref="AE973:AE982" si="529">AM962</f>
        <v>0.89525032012872396</v>
      </c>
      <c r="AF973" s="8">
        <f t="shared" ref="AF973:AF982" si="530">AO962</f>
        <v>0.87433180795819232</v>
      </c>
      <c r="AG973" s="8">
        <f t="shared" ref="AG973:AG982" si="531">AQ962</f>
        <v>0.90024700781342792</v>
      </c>
      <c r="AH973" s="8">
        <f t="shared" ref="AH973:AH982" si="532">AS962</f>
        <v>0.89787268975472168</v>
      </c>
      <c r="AI973" s="8">
        <f t="shared" ref="AI973:AI982" si="533">AU962</f>
        <v>0.83257556321895421</v>
      </c>
      <c r="AK973" s="8"/>
      <c r="AL973" s="8"/>
      <c r="AM973" s="8"/>
      <c r="AN973" s="17"/>
      <c r="AO973" s="17"/>
      <c r="AP973" s="17"/>
      <c r="AQ973" s="17"/>
      <c r="AR973" s="17"/>
      <c r="AS973" s="17"/>
      <c r="AT973" s="17"/>
      <c r="AU973" s="17"/>
    </row>
    <row r="974" spans="12:49" x14ac:dyDescent="0.3">
      <c r="M974" t="str">
        <f t="shared" ref="M974:O974" si="534">M963</f>
        <v>Target; Gain &gt; 1</v>
      </c>
      <c r="N974" s="8">
        <f t="shared" si="534"/>
        <v>0.86660787443668785</v>
      </c>
      <c r="O974" s="8">
        <f t="shared" si="534"/>
        <v>0.86676668032878301</v>
      </c>
      <c r="P974" s="8">
        <f>Q963</f>
        <v>0.9322324630611164</v>
      </c>
      <c r="Q974" s="8">
        <f>S963</f>
        <v>0.93526751440145284</v>
      </c>
      <c r="R974" s="8">
        <f>U963</f>
        <v>0.69267434040884668</v>
      </c>
      <c r="S974" s="8">
        <f>W963</f>
        <v>0.9375388608419073</v>
      </c>
      <c r="T974" s="8"/>
      <c r="U974" s="8" t="str">
        <f t="shared" si="523"/>
        <v>Target; Gain &gt; 1</v>
      </c>
      <c r="V974" s="8">
        <f t="shared" si="524"/>
        <v>0.81705036151741339</v>
      </c>
      <c r="W974" s="8">
        <f t="shared" si="525"/>
        <v>0.82910573212838701</v>
      </c>
      <c r="X974" s="8">
        <f>AC963</f>
        <v>0.87298512914283377</v>
      </c>
      <c r="Y974" s="8">
        <f>AE963</f>
        <v>0.88161321254119152</v>
      </c>
      <c r="Z974" s="8">
        <f>AG963</f>
        <v>0.80060453224034733</v>
      </c>
      <c r="AA974" s="8">
        <f>AI963</f>
        <v>0.75122461817299391</v>
      </c>
      <c r="AB974" s="17"/>
      <c r="AC974" s="33" t="str">
        <f t="shared" si="527"/>
        <v>Target; Gain &gt; 1</v>
      </c>
      <c r="AD974" s="8">
        <f t="shared" si="528"/>
        <v>0.92502093463857804</v>
      </c>
      <c r="AE974" s="8">
        <f t="shared" si="529"/>
        <v>0.92994967540633744</v>
      </c>
      <c r="AF974" s="8">
        <f t="shared" si="530"/>
        <v>0.93836602597545415</v>
      </c>
      <c r="AG974" s="8">
        <f t="shared" si="531"/>
        <v>0.94160890559572208</v>
      </c>
      <c r="AH974" s="8">
        <f t="shared" si="532"/>
        <v>0.95332969520285726</v>
      </c>
      <c r="AI974" s="8">
        <f t="shared" si="533"/>
        <v>0.88390513581272567</v>
      </c>
      <c r="AK974" s="8"/>
      <c r="AL974" s="8"/>
      <c r="AM974" s="8"/>
      <c r="AN974" s="17"/>
      <c r="AO974" s="17"/>
      <c r="AP974" s="17"/>
      <c r="AQ974" s="17"/>
      <c r="AR974" s="17"/>
      <c r="AS974" s="17"/>
      <c r="AT974" s="17"/>
      <c r="AU974" s="17"/>
    </row>
    <row r="975" spans="12:49" x14ac:dyDescent="0.3">
      <c r="M975" t="str">
        <f t="shared" ref="M975:O975" si="535">M964</f>
        <v>Gain &gt; 1</v>
      </c>
      <c r="N975" s="8">
        <f t="shared" si="535"/>
        <v>0.86660787443668785</v>
      </c>
      <c r="O975" s="8">
        <f t="shared" si="535"/>
        <v>0.86676668032878301</v>
      </c>
      <c r="P975" s="8">
        <f t="shared" ref="P975:P982" si="536">Q964</f>
        <v>0.9322324630611164</v>
      </c>
      <c r="Q975" s="8">
        <f t="shared" ref="Q975:Q977" si="537">S964</f>
        <v>0.93526751440145284</v>
      </c>
      <c r="R975" s="8">
        <f t="shared" ref="R975:R977" si="538">U964</f>
        <v>0.69267434040884668</v>
      </c>
      <c r="S975" s="8">
        <f t="shared" ref="S975:S982" si="539">W964</f>
        <v>0.9375388608419073</v>
      </c>
      <c r="T975" s="8"/>
      <c r="U975" s="8" t="str">
        <f t="shared" si="523"/>
        <v>Gain &gt; 1</v>
      </c>
      <c r="V975" s="8">
        <f t="shared" si="524"/>
        <v>0.81705036151741339</v>
      </c>
      <c r="W975" s="8">
        <f t="shared" si="525"/>
        <v>0.82910573212838701</v>
      </c>
      <c r="X975" s="8">
        <f t="shared" ref="X975:X982" si="540">AC964</f>
        <v>0.87298512914283377</v>
      </c>
      <c r="Y975" s="8">
        <f t="shared" ref="Y975:Y979" si="541">AE964</f>
        <v>0.88161321254119152</v>
      </c>
      <c r="Z975" s="8">
        <f t="shared" ref="Z975:Z982" si="542">AG964</f>
        <v>0.80060453224034733</v>
      </c>
      <c r="AA975" s="8">
        <f t="shared" ref="AA975:AA982" si="543">AI964</f>
        <v>0.75122461817299391</v>
      </c>
      <c r="AB975" s="17"/>
      <c r="AC975" s="33" t="str">
        <f t="shared" si="527"/>
        <v>Gain &gt; 1</v>
      </c>
      <c r="AD975" s="8">
        <f t="shared" si="528"/>
        <v>0.92502093463857804</v>
      </c>
      <c r="AE975" s="8">
        <f t="shared" si="529"/>
        <v>0.92994967540633744</v>
      </c>
      <c r="AF975" s="8">
        <f t="shared" si="530"/>
        <v>0.93836602597545415</v>
      </c>
      <c r="AG975" s="8">
        <f t="shared" si="531"/>
        <v>0.94160890559572208</v>
      </c>
      <c r="AH975" s="8">
        <f t="shared" si="532"/>
        <v>0.95332969520285726</v>
      </c>
      <c r="AI975" s="8">
        <f t="shared" si="533"/>
        <v>0.88390513581272567</v>
      </c>
      <c r="AK975" s="8"/>
      <c r="AL975" s="8"/>
      <c r="AM975" s="8"/>
      <c r="AN975" s="17"/>
      <c r="AO975" s="17"/>
      <c r="AP975" s="17"/>
      <c r="AQ975" s="17"/>
      <c r="AR975" s="17"/>
      <c r="AS975" s="17"/>
      <c r="AT975" s="17"/>
      <c r="AU975" s="17"/>
    </row>
    <row r="976" spans="12:49" x14ac:dyDescent="0.3">
      <c r="M976" t="str">
        <f t="shared" ref="M976:O976" si="544">M965</f>
        <v>Target (or sym)</v>
      </c>
      <c r="N976" s="8">
        <f t="shared" si="544"/>
        <v>0.82093265713944952</v>
      </c>
      <c r="O976" s="8">
        <f t="shared" si="544"/>
        <v>0.82112715786038715</v>
      </c>
      <c r="P976" s="8">
        <f t="shared" si="536"/>
        <v>0.89808360426864153</v>
      </c>
      <c r="Q976" s="8">
        <f t="shared" si="537"/>
        <v>0.89285667201903396</v>
      </c>
      <c r="R976" s="8">
        <f t="shared" si="538"/>
        <v>0.406328372017983</v>
      </c>
      <c r="S976" s="8">
        <f t="shared" si="539"/>
        <v>0.90212397235306685</v>
      </c>
      <c r="T976" s="8"/>
      <c r="U976" s="8" t="str">
        <f t="shared" si="523"/>
        <v>Target (or sym)</v>
      </c>
      <c r="V976" s="8">
        <f>Z965</f>
        <v>0.76215875966777236</v>
      </c>
      <c r="W976" s="8">
        <f t="shared" si="525"/>
        <v>0.76736678942672776</v>
      </c>
      <c r="X976" s="8">
        <f t="shared" si="540"/>
        <v>0.76472974011550199</v>
      </c>
      <c r="Y976" s="8">
        <f t="shared" si="541"/>
        <v>0.83090197835128499</v>
      </c>
      <c r="Z976" s="8">
        <f t="shared" si="542"/>
        <v>0.64919054751427852</v>
      </c>
      <c r="AA976" s="8">
        <f t="shared" si="543"/>
        <v>0.60147865672144896</v>
      </c>
      <c r="AB976" s="17"/>
      <c r="AC976" s="14" t="str">
        <f t="shared" si="527"/>
        <v>Target (or sym)</v>
      </c>
      <c r="AD976" s="8">
        <f t="shared" si="528"/>
        <v>0.87792369992099828</v>
      </c>
      <c r="AE976" s="8">
        <f t="shared" si="529"/>
        <v>0.88286040878912941</v>
      </c>
      <c r="AF976" s="8">
        <f t="shared" si="530"/>
        <v>0.87337963677858721</v>
      </c>
      <c r="AG976" s="8">
        <f t="shared" si="531"/>
        <v>0.88498049525113887</v>
      </c>
      <c r="AH976" s="8">
        <f t="shared" si="532"/>
        <v>0.88699941431842277</v>
      </c>
      <c r="AI976" s="8">
        <f t="shared" si="533"/>
        <v>0.82921496980801468</v>
      </c>
      <c r="AK976" s="8"/>
      <c r="AL976" s="8"/>
      <c r="AM976" s="8"/>
      <c r="AN976" s="17"/>
      <c r="AO976" s="17"/>
      <c r="AP976" s="17"/>
      <c r="AQ976" s="17"/>
      <c r="AR976" s="17"/>
      <c r="AS976" s="17"/>
      <c r="AT976" s="17"/>
      <c r="AU976" s="17"/>
    </row>
    <row r="977" spans="13:47" x14ac:dyDescent="0.3">
      <c r="M977" t="str">
        <f>M966</f>
        <v>Gain &gt; 0</v>
      </c>
      <c r="N977" s="8">
        <f t="shared" ref="N977:O977" si="545">N966</f>
        <v>0.89842884831996539</v>
      </c>
      <c r="O977" s="8">
        <f t="shared" si="545"/>
        <v>0.89841061856112536</v>
      </c>
      <c r="P977" s="8">
        <f t="shared" si="536"/>
        <v>0.95128135108159162</v>
      </c>
      <c r="Q977" s="8">
        <f t="shared" si="537"/>
        <v>0.97319511438236606</v>
      </c>
      <c r="R977" s="8">
        <f t="shared" si="538"/>
        <v>0.65016842764130578</v>
      </c>
      <c r="S977" s="8">
        <f t="shared" si="539"/>
        <v>0.95307496364866851</v>
      </c>
      <c r="T977" s="8"/>
      <c r="U977" s="8" t="str">
        <f t="shared" si="523"/>
        <v>Gain &gt; 0</v>
      </c>
      <c r="V977" s="8">
        <f t="shared" ref="V977:V982" si="546">Z966</f>
        <v>0.81401119586143067</v>
      </c>
      <c r="W977" s="8">
        <f t="shared" si="525"/>
        <v>0.81836225962531972</v>
      </c>
      <c r="X977" s="8">
        <f t="shared" si="540"/>
        <v>0.83723100330695654</v>
      </c>
      <c r="Y977" s="8">
        <f t="shared" si="541"/>
        <v>0.87134247610672899</v>
      </c>
      <c r="Z977" s="8">
        <f t="shared" si="542"/>
        <v>0.79467308308367945</v>
      </c>
      <c r="AA977" s="8">
        <f t="shared" si="543"/>
        <v>0.66308529504122982</v>
      </c>
      <c r="AB977" s="17"/>
      <c r="AC977" s="14" t="str">
        <f t="shared" si="527"/>
        <v>Gain &gt; 0</v>
      </c>
      <c r="AD977" s="8">
        <f t="shared" si="528"/>
        <v>0.9181907284097115</v>
      </c>
      <c r="AE977" s="8">
        <f t="shared" si="529"/>
        <v>0.9221041789097244</v>
      </c>
      <c r="AF977" s="8">
        <f t="shared" si="530"/>
        <v>0.91782821427137262</v>
      </c>
      <c r="AG977" s="8">
        <f t="shared" si="531"/>
        <v>0.92996280620743299</v>
      </c>
      <c r="AH977" s="8">
        <f t="shared" si="532"/>
        <v>0.93682526838673208</v>
      </c>
      <c r="AI977" s="8">
        <f t="shared" si="533"/>
        <v>0.86351642209902035</v>
      </c>
      <c r="AK977" s="8"/>
      <c r="AL977" s="8"/>
      <c r="AM977" s="8"/>
      <c r="AN977" s="17"/>
      <c r="AO977" s="17"/>
      <c r="AP977" s="17"/>
      <c r="AQ977" s="17"/>
      <c r="AR977" s="17"/>
      <c r="AS977" s="17"/>
      <c r="AT977" s="17"/>
      <c r="AU977" s="17"/>
    </row>
    <row r="978" spans="13:47" x14ac:dyDescent="0.3">
      <c r="M978" t="str">
        <f t="shared" ref="M978:O978" si="547">M967</f>
        <v>Gain &lt;=0</v>
      </c>
      <c r="N978" s="8">
        <f t="shared" si="547"/>
        <v>-3.3348491620446894</v>
      </c>
      <c r="O978" s="8">
        <f t="shared" si="547"/>
        <v>-3.3369249274831945</v>
      </c>
      <c r="P978" s="8">
        <f t="shared" si="536"/>
        <v>-6.0141657193191893</v>
      </c>
      <c r="Q978" s="8">
        <f>S967</f>
        <v>-3.641165548293043</v>
      </c>
      <c r="R978" s="8">
        <f>U967</f>
        <v>-10.641662642145587</v>
      </c>
      <c r="S978" s="8">
        <f t="shared" si="539"/>
        <v>-2.2187267849876169</v>
      </c>
      <c r="T978" s="8"/>
      <c r="U978" s="8" t="str">
        <f t="shared" si="523"/>
        <v>Gain &lt;=0</v>
      </c>
      <c r="V978" s="8">
        <f t="shared" si="546"/>
        <v>-3.3390963869816446</v>
      </c>
      <c r="W978" s="8">
        <f t="shared" si="525"/>
        <v>-3.2936438929200618</v>
      </c>
      <c r="X978" s="8">
        <f t="shared" si="540"/>
        <v>-5.9018239089806563</v>
      </c>
      <c r="Y978" s="8">
        <f t="shared" si="541"/>
        <v>-2.2898972134656299</v>
      </c>
      <c r="Z978" s="8">
        <f t="shared" si="542"/>
        <v>-1.7336100901126643</v>
      </c>
      <c r="AA978" s="8">
        <f t="shared" si="543"/>
        <v>-7.9291196360862219</v>
      </c>
      <c r="AB978" s="17"/>
      <c r="AC978" s="14" t="str">
        <f t="shared" si="527"/>
        <v>Gain &lt;=0</v>
      </c>
      <c r="AD978" s="8">
        <f t="shared" si="528"/>
        <v>-0.54688632351487176</v>
      </c>
      <c r="AE978" s="8">
        <f t="shared" si="529"/>
        <v>-0.47013990294183583</v>
      </c>
      <c r="AF978" s="8">
        <f t="shared" si="530"/>
        <v>-1.5854064356863531</v>
      </c>
      <c r="AG978" s="8">
        <f t="shared" si="531"/>
        <v>-0.35381320366831637</v>
      </c>
      <c r="AH978" s="8">
        <f t="shared" si="532"/>
        <v>2.2883398218727886E-2</v>
      </c>
      <c r="AI978" s="8">
        <f t="shared" si="533"/>
        <v>-4.2226689804646096</v>
      </c>
      <c r="AK978" s="8"/>
      <c r="AL978" s="8"/>
      <c r="AM978" s="8"/>
      <c r="AN978" s="17"/>
      <c r="AO978" s="17"/>
      <c r="AP978" s="17"/>
      <c r="AQ978" s="17"/>
      <c r="AR978" s="17"/>
      <c r="AS978" s="17"/>
      <c r="AT978" s="17"/>
      <c r="AU978" s="17"/>
    </row>
    <row r="979" spans="13:47" x14ac:dyDescent="0.3">
      <c r="M979" t="str">
        <f>M968</f>
        <v>Target; Gain &gt; 1; #pref=2</v>
      </c>
      <c r="N979" s="8">
        <f t="shared" ref="N979:O979" si="548">N968</f>
        <v>0.90475069252258322</v>
      </c>
      <c r="O979" s="8">
        <f t="shared" si="548"/>
        <v>0.90473069527054828</v>
      </c>
      <c r="P979" s="8">
        <f t="shared" si="536"/>
        <v>0.95590875333185299</v>
      </c>
      <c r="Q979" s="8">
        <f t="shared" ref="Q979:Q982" si="549">S968</f>
        <v>0.97500821660882808</v>
      </c>
      <c r="R979" s="8">
        <f t="shared" ref="R979" si="550">U968</f>
        <v>0.6777978626984249</v>
      </c>
      <c r="S979" s="8">
        <f t="shared" si="539"/>
        <v>0.95592629558604558</v>
      </c>
      <c r="T979" s="8"/>
      <c r="U979" s="8" t="str">
        <f t="shared" si="523"/>
        <v>Target; Gain &gt; 1; #pref=2</v>
      </c>
      <c r="V979" s="8">
        <f t="shared" si="546"/>
        <v>0.82963789591809056</v>
      </c>
      <c r="W979" s="8">
        <f t="shared" si="525"/>
        <v>0.83649563976520147</v>
      </c>
      <c r="X979" s="8">
        <f t="shared" si="540"/>
        <v>0.86581366954128292</v>
      </c>
      <c r="Y979" s="8">
        <f t="shared" si="541"/>
        <v>0.88835405198093087</v>
      </c>
      <c r="Z979" s="8">
        <f t="shared" si="542"/>
        <v>0.84443690259454407</v>
      </c>
      <c r="AA979" s="8">
        <f t="shared" si="543"/>
        <v>0.70670561522100495</v>
      </c>
      <c r="AB979" s="17"/>
      <c r="AC979" s="14" t="str">
        <f t="shared" si="527"/>
        <v>Target; Gain &gt; 1; #pref=2</v>
      </c>
      <c r="AD979" s="8">
        <f t="shared" si="528"/>
        <v>0.92659164369275671</v>
      </c>
      <c r="AE979" s="8">
        <f t="shared" si="529"/>
        <v>0.93017440741724811</v>
      </c>
      <c r="AF979" s="8">
        <f t="shared" si="530"/>
        <v>0.93247193980640641</v>
      </c>
      <c r="AG979" s="8">
        <f t="shared" si="531"/>
        <v>0.94023333443684676</v>
      </c>
      <c r="AH979" s="8">
        <f t="shared" si="532"/>
        <v>0.94539517806190143</v>
      </c>
      <c r="AI979" s="8">
        <f t="shared" si="533"/>
        <v>0.89718124303835844</v>
      </c>
      <c r="AK979" s="8"/>
      <c r="AL979" s="8"/>
      <c r="AM979" s="8"/>
      <c r="AN979" s="17"/>
      <c r="AO979" s="17"/>
      <c r="AP979" s="17"/>
      <c r="AQ979" s="17"/>
      <c r="AR979" s="17"/>
      <c r="AS979" s="17"/>
      <c r="AT979" s="17"/>
      <c r="AU979" s="17"/>
    </row>
    <row r="980" spans="13:47" x14ac:dyDescent="0.3">
      <c r="M980" t="str">
        <f>M969</f>
        <v>Target; Gain &gt; 1; #pref=3</v>
      </c>
      <c r="N980" s="8">
        <f t="shared" ref="N980:O980" si="551">N969</f>
        <v>0.82093265713944952</v>
      </c>
      <c r="O980" s="8">
        <f t="shared" si="551"/>
        <v>0.82112715786038715</v>
      </c>
      <c r="P980" s="8">
        <f t="shared" si="536"/>
        <v>0.90434463746418592</v>
      </c>
      <c r="Q980" s="8">
        <f t="shared" si="549"/>
        <v>0.89285667201903396</v>
      </c>
      <c r="R980" s="8">
        <f>U969</f>
        <v>0.69891956876295847</v>
      </c>
      <c r="S980" s="8">
        <f t="shared" si="539"/>
        <v>0.91775683304345868</v>
      </c>
      <c r="T980" s="8"/>
      <c r="U980" s="8" t="str">
        <f t="shared" si="523"/>
        <v>Target; Gain &gt; 1; #pref=3</v>
      </c>
      <c r="V980" s="8">
        <f t="shared" si="546"/>
        <v>0.80185557594538492</v>
      </c>
      <c r="W980" s="8">
        <f t="shared" si="525"/>
        <v>0.80942461538027199</v>
      </c>
      <c r="X980" s="8">
        <f t="shared" si="540"/>
        <v>0.87328900425013534</v>
      </c>
      <c r="Y980" s="8">
        <f>AE969</f>
        <v>0.86597235655201532</v>
      </c>
      <c r="Z980" s="8">
        <f t="shared" si="542"/>
        <v>0.75997267270603475</v>
      </c>
      <c r="AA980" s="8">
        <f t="shared" si="543"/>
        <v>0.77173171066607482</v>
      </c>
      <c r="AB980" s="17"/>
      <c r="AC980" s="14" t="str">
        <f t="shared" si="527"/>
        <v>Target; Gain &gt; 1; #pref=3</v>
      </c>
      <c r="AD980" s="8">
        <f t="shared" si="528"/>
        <v>0.92502093463857804</v>
      </c>
      <c r="AE980" s="8">
        <f t="shared" si="529"/>
        <v>0.92767335410871443</v>
      </c>
      <c r="AF980" s="8">
        <f t="shared" si="530"/>
        <v>0.9413739179689089</v>
      </c>
      <c r="AG980" s="8">
        <f t="shared" si="531"/>
        <v>0.94280920624583509</v>
      </c>
      <c r="AH980" s="8">
        <f t="shared" si="532"/>
        <v>0.95934801006011661</v>
      </c>
      <c r="AI980" s="8">
        <f t="shared" si="533"/>
        <v>0.87230075144319374</v>
      </c>
      <c r="AK980" s="8"/>
      <c r="AL980" s="8"/>
      <c r="AM980" s="8"/>
      <c r="AN980" s="17"/>
      <c r="AO980" s="17"/>
      <c r="AP980" s="17"/>
      <c r="AQ980" s="17"/>
      <c r="AR980" s="17"/>
      <c r="AS980" s="17"/>
      <c r="AT980" s="17"/>
      <c r="AU980" s="17"/>
    </row>
    <row r="981" spans="13:47" x14ac:dyDescent="0.3">
      <c r="M981" t="str">
        <f>M970</f>
        <v>Target; Gain &gt; 1; #pref=4</v>
      </c>
      <c r="N981" s="8" t="e" vm="2">
        <f t="shared" ref="N981:O981" si="552">N970</f>
        <v>#VALUE!</v>
      </c>
      <c r="O981" s="8" t="e" vm="2">
        <f t="shared" si="552"/>
        <v>#VALUE!</v>
      </c>
      <c r="P981" s="8" t="e" vm="2">
        <f t="shared" si="536"/>
        <v>#VALUE!</v>
      </c>
      <c r="Q981" s="8" t="e" vm="2">
        <f t="shared" si="549"/>
        <v>#VALUE!</v>
      </c>
      <c r="R981" s="8" t="e" vm="2">
        <f>U970</f>
        <v>#VALUE!</v>
      </c>
      <c r="S981" s="8" t="e" vm="2">
        <f t="shared" si="539"/>
        <v>#VALUE!</v>
      </c>
      <c r="T981" s="8"/>
      <c r="U981" s="8" t="str">
        <f t="shared" si="523"/>
        <v>Target; Gain &gt; 1; #pref=4</v>
      </c>
      <c r="V981" s="8" t="e" vm="2">
        <f t="shared" si="546"/>
        <v>#VALUE!</v>
      </c>
      <c r="W981" s="8" t="e" vm="2">
        <f t="shared" si="525"/>
        <v>#VALUE!</v>
      </c>
      <c r="X981" s="8" t="e" vm="2">
        <f t="shared" si="540"/>
        <v>#VALUE!</v>
      </c>
      <c r="Y981" s="8" t="e" vm="2">
        <f>AE970</f>
        <v>#VALUE!</v>
      </c>
      <c r="Z981" s="8" t="e" vm="2">
        <f t="shared" si="542"/>
        <v>#VALUE!</v>
      </c>
      <c r="AA981" s="8" t="e" vm="2">
        <f t="shared" si="543"/>
        <v>#VALUE!</v>
      </c>
      <c r="AC981" s="14" t="str">
        <f t="shared" si="527"/>
        <v>Target; Gain &gt; 1; #pref=4</v>
      </c>
      <c r="AD981" s="8" t="e" vm="2">
        <f t="shared" si="528"/>
        <v>#VALUE!</v>
      </c>
      <c r="AE981" s="8" t="e" vm="2">
        <f t="shared" si="529"/>
        <v>#VALUE!</v>
      </c>
      <c r="AF981" s="8" t="e" vm="2">
        <f t="shared" si="530"/>
        <v>#VALUE!</v>
      </c>
      <c r="AG981" s="8" t="e" vm="2">
        <f t="shared" si="531"/>
        <v>#VALUE!</v>
      </c>
      <c r="AH981" s="8" t="e" vm="2">
        <f t="shared" si="532"/>
        <v>#VALUE!</v>
      </c>
      <c r="AI981" s="8" t="e" vm="2">
        <f t="shared" si="533"/>
        <v>#VALUE!</v>
      </c>
      <c r="AK981" s="8"/>
      <c r="AL981" s="8"/>
      <c r="AM981" s="8"/>
    </row>
    <row r="982" spans="13:47" x14ac:dyDescent="0.3">
      <c r="M982" t="str">
        <f>M971</f>
        <v>Target (or sym); Gain &gt; 0</v>
      </c>
      <c r="N982" s="8">
        <f t="shared" ref="N982:O982" si="553">N971</f>
        <v>0.90181972596875926</v>
      </c>
      <c r="O982" s="8">
        <f t="shared" si="553"/>
        <v>0.90181748312266286</v>
      </c>
      <c r="P982" s="8">
        <f t="shared" si="536"/>
        <v>0.94804043510875369</v>
      </c>
      <c r="Q982" s="8">
        <f t="shared" si="549"/>
        <v>0.97541940128943816</v>
      </c>
      <c r="R982" s="8">
        <f>U971</f>
        <v>0.64668820559706075</v>
      </c>
      <c r="S982" s="8">
        <f t="shared" si="539"/>
        <v>0.94689502283238258</v>
      </c>
      <c r="T982" s="8"/>
      <c r="U982" s="8" t="str">
        <f t="shared" si="523"/>
        <v>Target (or sym); Gain &gt; 0</v>
      </c>
      <c r="V982" s="8">
        <f t="shared" si="546"/>
        <v>0.80706416496910327</v>
      </c>
      <c r="W982" s="8">
        <f t="shared" si="525"/>
        <v>0.81109306661262637</v>
      </c>
      <c r="X982" s="8">
        <f t="shared" si="540"/>
        <v>0.84001263362544787</v>
      </c>
      <c r="Y982" s="8">
        <f>AE971</f>
        <v>0.86910416418614689</v>
      </c>
      <c r="Z982" s="8">
        <f t="shared" si="542"/>
        <v>0.79074213288632589</v>
      </c>
      <c r="AA982" s="8">
        <f t="shared" si="543"/>
        <v>0.6628604359226844</v>
      </c>
      <c r="AC982" s="14" t="str">
        <f t="shared" si="527"/>
        <v>Target (or sym); Gain &gt; 0</v>
      </c>
      <c r="AD982" s="8">
        <f t="shared" si="528"/>
        <v>0.91595291051240324</v>
      </c>
      <c r="AE982" s="8">
        <f t="shared" si="529"/>
        <v>0.92013856997260035</v>
      </c>
      <c r="AF982" s="8">
        <f t="shared" si="530"/>
        <v>0.91885236439509899</v>
      </c>
      <c r="AG982" s="8">
        <f t="shared" si="531"/>
        <v>0.92713002479398088</v>
      </c>
      <c r="AH982" s="8">
        <f t="shared" si="532"/>
        <v>0.93284340015277589</v>
      </c>
      <c r="AI982" s="8">
        <f t="shared" si="533"/>
        <v>0.86103540212205987</v>
      </c>
      <c r="AK982" s="8"/>
      <c r="AL982" s="8"/>
      <c r="AM982" s="8"/>
    </row>
  </sheetData>
  <mergeCells count="11">
    <mergeCell ref="AK1:AU1"/>
    <mergeCell ref="AK647:AU647"/>
    <mergeCell ref="AJ337:AQ337"/>
    <mergeCell ref="AS337:AZ337"/>
    <mergeCell ref="AA337:AF337"/>
    <mergeCell ref="M647:W647"/>
    <mergeCell ref="Y647:AI647"/>
    <mergeCell ref="M1:W1"/>
    <mergeCell ref="Y1:AI1"/>
    <mergeCell ref="M337:R337"/>
    <mergeCell ref="T337:Y337"/>
  </mergeCells>
  <conditionalFormatting sqref="G629:K629 M339:R626 T339:Y626 M649:W936 Y649:AI936 AG339:AG626">
    <cfRule type="colorScale" priority="13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0:K630">
    <cfRule type="colorScale" priority="12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8:K638">
    <cfRule type="colorScale" priority="8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9:K639">
    <cfRule type="colorScale" priority="7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7:K647">
    <cfRule type="colorScale" priority="13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5:L646 L647">
    <cfRule type="colorScale" priority="13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29:L636 L638:L644">
    <cfRule type="colorScale" priority="12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39">
    <cfRule type="colorScale" priority="14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0">
    <cfRule type="colorScale" priority="14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1">
    <cfRule type="colorScale" priority="13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2">
    <cfRule type="colorScale" priority="6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3">
    <cfRule type="colorScale" priority="7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4">
    <cfRule type="colorScale" priority="6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29:R636 N950:S959 V950:AA959 M638:R644">
    <cfRule type="colorScale" priority="12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90">
    <cfRule type="colorScale" priority="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1:W290">
    <cfRule type="colorScale" priority="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5:W32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4:S312">
    <cfRule type="colorScale" priority="122">
      <colorScale>
        <cfvo type="min"/>
        <cfvo type="max"/>
        <color rgb="FF63BE7B"/>
        <color rgb="FFFCFCFF"/>
      </colorScale>
    </cfRule>
  </conditionalFormatting>
  <conditionalFormatting sqref="N326:S334">
    <cfRule type="colorScale" priority="43">
      <colorScale>
        <cfvo type="min"/>
        <cfvo type="max"/>
        <color rgb="FF63BE7B"/>
        <color rgb="FFFCFCFF"/>
      </colorScale>
    </cfRule>
  </conditionalFormatting>
  <conditionalFormatting sqref="N973:S982 V973:AA982">
    <cfRule type="colorScale" priority="6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39:W948">
    <cfRule type="colorScale" priority="12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62:W971">
    <cfRule type="colorScale" priority="6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1:S632">
    <cfRule type="colorScale" priority="12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0:S641">
    <cfRule type="colorScale" priority="7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29:Y634">
    <cfRule type="colorScale" priority="1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5:Y636 T644:Y644">
    <cfRule type="colorScale" priority="10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8:Y643">
    <cfRule type="colorScale" priority="7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4:AA312">
    <cfRule type="colorScale" priority="121">
      <colorScale>
        <cfvo type="min"/>
        <cfvo type="max"/>
        <color rgb="FF63BE7B"/>
        <color rgb="FFFCFCFF"/>
      </colorScale>
    </cfRule>
  </conditionalFormatting>
  <conditionalFormatting sqref="V326:AA334">
    <cfRule type="colorScale" priority="42">
      <colorScale>
        <cfvo type="min"/>
        <cfvo type="max"/>
        <color rgb="FF63BE7B"/>
        <color rgb="FFFCFCFF"/>
      </colorScale>
    </cfRule>
  </conditionalFormatting>
  <conditionalFormatting sqref="Y3:AI90">
    <cfRule type="colorScale" priority="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91:AI290">
    <cfRule type="colorScale" priority="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5:AI31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6:AI31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29:Z636 Z638:Z644">
    <cfRule type="colorScale" priority="8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39:AI946">
    <cfRule type="colorScale" priority="1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7:AI947">
    <cfRule type="colorScale" priority="11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8:AI948">
    <cfRule type="colorScale" priority="10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2:AI965">
    <cfRule type="colorScale" priority="6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6:AI966">
    <cfRule type="colorScale" priority="5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7:AI967">
    <cfRule type="colorScale" priority="5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8:AI968">
    <cfRule type="colorScale" priority="5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9:AI969">
    <cfRule type="colorScale" priority="5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0">
    <cfRule type="colorScale" priority="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1:AI971">
    <cfRule type="colorScale" priority="4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39:AF626">
    <cfRule type="colorScale" priority="8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29:AF634">
    <cfRule type="colorScale" priority="8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5:AF636 AA644:AF644">
    <cfRule type="colorScale" priority="8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8:AF643">
    <cfRule type="colorScale" priority="7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4:AI312">
    <cfRule type="colorScale" priority="87">
      <colorScale>
        <cfvo type="min"/>
        <cfvo type="max"/>
        <color rgb="FF63BE7B"/>
        <color rgb="FFFCFCFF"/>
      </colorScale>
    </cfRule>
  </conditionalFormatting>
  <conditionalFormatting sqref="AD326:AI334">
    <cfRule type="colorScale" priority="36">
      <colorScale>
        <cfvo type="min"/>
        <cfvo type="max"/>
        <color rgb="FF63BE7B"/>
        <color rgb="FFFCFCFF"/>
      </colorScale>
    </cfRule>
  </conditionalFormatting>
  <conditionalFormatting sqref="AD950:AI959">
    <cfRule type="colorScale" priority="8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73:AI982">
    <cfRule type="colorScale" priority="5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39:AH426">
    <cfRule type="colorScale" priority="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427:AH626">
    <cfRule type="colorScale" priority="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39:AQ426">
    <cfRule type="colorScale" priority="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427:AQ626">
    <cfRule type="colorScale" priority="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29:AK634">
    <cfRule type="colorScale" priority="9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5:AK636 AK644">
    <cfRule type="colorScale" priority="9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8:AK643">
    <cfRule type="colorScale" priority="7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4:AM312">
    <cfRule type="colorScale" priority="98">
      <colorScale>
        <cfvo type="min"/>
        <cfvo type="max"/>
        <color rgb="FF63BE7B"/>
        <color rgb="FFFCFCFF"/>
      </colorScale>
    </cfRule>
  </conditionalFormatting>
  <conditionalFormatting sqref="AK326:AM334">
    <cfRule type="colorScale" priority="39">
      <colorScale>
        <cfvo type="min"/>
        <cfvo type="max"/>
        <color rgb="FF63BE7B"/>
        <color rgb="FFFCFCFF"/>
      </colorScale>
    </cfRule>
  </conditionalFormatting>
  <conditionalFormatting sqref="AK950:AM959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73:AM982">
    <cfRule type="colorScale" priority="6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90">
    <cfRule type="colorScale" priority="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91:AU290">
    <cfRule type="colorScale" priority="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5:AU31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6:AU31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49:AU936">
    <cfRule type="colorScale" priority="10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29:AO629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0:AO630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8:AO638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9:AO639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39:AU946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7:AU947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8:AU948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2:AU962 AL964:AU964">
    <cfRule type="colorScale" priority="6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3:AU963">
    <cfRule type="colorScale" priority="3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5:AU965">
    <cfRule type="colorScale" priority="5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6:AU966">
    <cfRule type="colorScale" priority="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7:AU967">
    <cfRule type="colorScale" priority="5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8:AU968">
    <cfRule type="colorScale" priority="5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9:AU969">
    <cfRule type="colorScale" priority="4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">
    <cfRule type="colorScale" priority="4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4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39:AZ426">
    <cfRule type="colorScale" priority="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427:AZ626">
    <cfRule type="colorScale" priority="1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90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91:AW29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49:AW936 BB339:BB626">
    <cfRule type="colorScale" priority="12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49:AY936">
    <cfRule type="cellIs" dxfId="13" priority="134" operator="lessThan">
      <formula>0</formula>
    </cfRule>
  </conditionalFormatting>
  <conditionalFormatting sqref="AX291:BB335 AX336:AY336 BA336:BB336">
    <cfRule type="colorScale" priority="8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2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49:AZ936">
    <cfRule type="cellIs" dxfId="12" priority="133" operator="greaterThan">
      <formula>0</formula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3174-9DAA-4776-B9F2-4269170472A2}">
  <dimension ref="A1:BB982"/>
  <sheetViews>
    <sheetView topLeftCell="AC48" zoomScale="85" zoomScaleNormal="85" workbookViewId="0">
      <selection activeCell="M3" sqref="M3:AU90"/>
    </sheetView>
  </sheetViews>
  <sheetFormatPr defaultColWidth="8.77734375" defaultRowHeight="14.4" x14ac:dyDescent="0.3"/>
  <cols>
    <col min="1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  <col min="50" max="50" width="8.77734375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56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55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F648</f>
        <v>TargetN</v>
      </c>
      <c r="G2" s="2" t="str">
        <f t="shared" ref="G2:K2" si="0">G648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L648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65" si="1">AX648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1</v>
      </c>
      <c r="B3" t="s">
        <v>67</v>
      </c>
      <c r="C3" t="s">
        <v>68</v>
      </c>
      <c r="D3" t="s">
        <v>69</v>
      </c>
      <c r="F3" s="2">
        <f t="shared" ref="F3:L18" si="2">F649</f>
        <v>0</v>
      </c>
      <c r="G3" s="2">
        <f t="shared" si="2"/>
        <v>0</v>
      </c>
      <c r="H3" s="4">
        <f>H649</f>
        <v>1</v>
      </c>
      <c r="I3">
        <f t="shared" si="2"/>
        <v>0</v>
      </c>
      <c r="J3">
        <f t="shared" si="2"/>
        <v>1</v>
      </c>
      <c r="K3">
        <f t="shared" si="2"/>
        <v>2</v>
      </c>
      <c r="L3">
        <f>L649</f>
        <v>2</v>
      </c>
      <c r="M3">
        <v>6472497.2000000002</v>
      </c>
      <c r="N3">
        <v>579299.80000000005</v>
      </c>
      <c r="O3">
        <v>579285</v>
      </c>
      <c r="P3">
        <v>2003733</v>
      </c>
      <c r="Q3">
        <v>287002.2</v>
      </c>
      <c r="R3">
        <v>19403441.600000001</v>
      </c>
      <c r="S3">
        <v>155146</v>
      </c>
      <c r="T3">
        <v>2924194.8</v>
      </c>
      <c r="U3">
        <v>2280951.7999999998</v>
      </c>
      <c r="V3">
        <v>1778593.2</v>
      </c>
      <c r="W3">
        <v>280661</v>
      </c>
      <c r="Y3">
        <v>3.891207120008767</v>
      </c>
      <c r="Z3">
        <v>0.75459966375492515</v>
      </c>
      <c r="AA3">
        <v>0.73535610977560284</v>
      </c>
      <c r="AB3">
        <v>1.694101541402051</v>
      </c>
      <c r="AC3">
        <v>0.59841426978819068</v>
      </c>
      <c r="AD3">
        <v>10.85290517653339</v>
      </c>
      <c r="AE3">
        <v>0.54903179518878464</v>
      </c>
      <c r="AF3">
        <v>0.59652422014623885</v>
      </c>
      <c r="AG3">
        <v>0.82794060097075994</v>
      </c>
      <c r="AH3">
        <v>3.0160400976426902</v>
      </c>
      <c r="AI3">
        <v>1.6111162789165969</v>
      </c>
      <c r="AK3">
        <v>3.891207120008767</v>
      </c>
      <c r="AL3">
        <v>0.34741495563648639</v>
      </c>
      <c r="AM3">
        <v>0.33118159119039781</v>
      </c>
      <c r="AN3">
        <v>1.694101541402051</v>
      </c>
      <c r="AO3">
        <v>0.31136011100024918</v>
      </c>
      <c r="AP3">
        <v>10.85290517653339</v>
      </c>
      <c r="AQ3">
        <v>0.33673126255162061</v>
      </c>
      <c r="AR3">
        <v>0.30156124997884032</v>
      </c>
      <c r="AS3">
        <v>0.3024151343852281</v>
      </c>
      <c r="AT3">
        <v>3.0160400976426902</v>
      </c>
      <c r="AU3">
        <v>0.57873125863261521</v>
      </c>
      <c r="AW3">
        <v>0.26870759483426798</v>
      </c>
      <c r="AY3">
        <f t="shared" ref="AY3:AY66" si="3">BB339</f>
        <v>0.71750976437409286</v>
      </c>
      <c r="AZ3">
        <f t="shared" si="1"/>
        <v>0.71750976437409286</v>
      </c>
      <c r="BA3" t="str">
        <f t="shared" si="1"/>
        <v/>
      </c>
      <c r="BB3">
        <f t="shared" si="1"/>
        <v>0.71750976437409286</v>
      </c>
    </row>
    <row r="4" spans="1:54" x14ac:dyDescent="0.3">
      <c r="A4">
        <v>1</v>
      </c>
      <c r="B4" t="s">
        <v>70</v>
      </c>
      <c r="C4" t="s">
        <v>68</v>
      </c>
      <c r="D4" t="s">
        <v>69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1</v>
      </c>
      <c r="J4">
        <f t="shared" si="2"/>
        <v>0</v>
      </c>
      <c r="K4">
        <f t="shared" si="2"/>
        <v>2</v>
      </c>
      <c r="L4">
        <f t="shared" si="2"/>
        <v>0</v>
      </c>
      <c r="M4">
        <v>200022.6</v>
      </c>
      <c r="N4">
        <v>701046.6</v>
      </c>
      <c r="O4">
        <v>701269.4</v>
      </c>
      <c r="P4">
        <v>199999</v>
      </c>
      <c r="Q4">
        <v>960416.4</v>
      </c>
      <c r="R4">
        <v>1</v>
      </c>
      <c r="S4">
        <v>585638.40000000002</v>
      </c>
      <c r="T4">
        <v>2915786.6</v>
      </c>
      <c r="U4">
        <v>2306242</v>
      </c>
      <c r="V4">
        <v>181.4</v>
      </c>
      <c r="W4">
        <v>476379</v>
      </c>
      <c r="Y4">
        <v>0.24232955840416251</v>
      </c>
      <c r="Z4">
        <v>0.97017554081976409</v>
      </c>
      <c r="AA4">
        <v>0.96548616555519406</v>
      </c>
      <c r="AB4">
        <v>0.26784860900370411</v>
      </c>
      <c r="AC4">
        <v>1.1579446786025069</v>
      </c>
      <c r="AD4">
        <v>8.4769671177491485E-2</v>
      </c>
      <c r="AE4">
        <v>0.70717027056962256</v>
      </c>
      <c r="AF4">
        <v>0.58083547065034513</v>
      </c>
      <c r="AG4">
        <v>0.81794183803722265</v>
      </c>
      <c r="AH4">
        <v>4.2222545947878994E-3</v>
      </c>
      <c r="AI4">
        <v>2.1264289190527048</v>
      </c>
      <c r="AK4">
        <v>0.24232955840416251</v>
      </c>
      <c r="AL4">
        <v>0.39687431049533189</v>
      </c>
      <c r="AM4">
        <v>0.38587729497812689</v>
      </c>
      <c r="AN4">
        <v>0.26784860900370411</v>
      </c>
      <c r="AO4">
        <v>0.45052612541476272</v>
      </c>
      <c r="AP4">
        <v>8.4769671177491485E-2</v>
      </c>
      <c r="AQ4">
        <v>0.3443673714529723</v>
      </c>
      <c r="AR4">
        <v>0.29502055486664169</v>
      </c>
      <c r="AS4">
        <v>0.30244807600975032</v>
      </c>
      <c r="AT4">
        <v>4.2222545947878994E-3</v>
      </c>
      <c r="AU4">
        <v>1.135341147705913</v>
      </c>
      <c r="AW4">
        <v>0.26762396106496461</v>
      </c>
      <c r="AY4">
        <f t="shared" si="3"/>
        <v>-0.71750976437409242</v>
      </c>
      <c r="AZ4" t="str">
        <f t="shared" si="1"/>
        <v/>
      </c>
      <c r="BA4">
        <f t="shared" si="1"/>
        <v>-0.71750976437409242</v>
      </c>
      <c r="BB4" t="str">
        <f t="shared" si="1"/>
        <v/>
      </c>
    </row>
    <row r="5" spans="1:54" x14ac:dyDescent="0.3">
      <c r="A5">
        <v>1</v>
      </c>
      <c r="B5" t="s">
        <v>71</v>
      </c>
      <c r="C5" t="s">
        <v>68</v>
      </c>
      <c r="D5" t="s">
        <v>69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1</v>
      </c>
      <c r="J5">
        <f t="shared" si="2"/>
        <v>0</v>
      </c>
      <c r="K5">
        <f t="shared" si="2"/>
        <v>2</v>
      </c>
      <c r="L5">
        <f t="shared" si="2"/>
        <v>0</v>
      </c>
      <c r="M5">
        <v>200028.6</v>
      </c>
      <c r="N5">
        <v>686961.2</v>
      </c>
      <c r="O5">
        <v>687212.8</v>
      </c>
      <c r="P5">
        <v>199999</v>
      </c>
      <c r="Q5">
        <v>1019756</v>
      </c>
      <c r="R5">
        <v>1.6</v>
      </c>
      <c r="S5">
        <v>602687.19999999995</v>
      </c>
      <c r="T5">
        <v>2915994.6</v>
      </c>
      <c r="U5">
        <v>2305735.6</v>
      </c>
      <c r="V5">
        <v>275.39999999999998</v>
      </c>
      <c r="W5">
        <v>484298.4</v>
      </c>
      <c r="Y5">
        <v>0.24072027481161051</v>
      </c>
      <c r="Z5">
        <v>0.96519146780483422</v>
      </c>
      <c r="AA5">
        <v>0.94709558892063794</v>
      </c>
      <c r="AB5">
        <v>0.26645700480439688</v>
      </c>
      <c r="AC5">
        <v>1.2229781884117981</v>
      </c>
      <c r="AD5">
        <v>8.3040754403918962E-2</v>
      </c>
      <c r="AE5">
        <v>0.68999638915993278</v>
      </c>
      <c r="AF5">
        <v>0.57132980348542328</v>
      </c>
      <c r="AG5">
        <v>0.80674623525701461</v>
      </c>
      <c r="AH5">
        <v>4.6600576024502004E-3</v>
      </c>
      <c r="AI5">
        <v>2.122640924155712</v>
      </c>
      <c r="AK5">
        <v>0.24072027481161051</v>
      </c>
      <c r="AL5">
        <v>0.40164095889776952</v>
      </c>
      <c r="AM5">
        <v>0.38131398204714062</v>
      </c>
      <c r="AN5">
        <v>0.26645700480439688</v>
      </c>
      <c r="AO5">
        <v>0.46899987180368041</v>
      </c>
      <c r="AP5">
        <v>8.3040754403918962E-2</v>
      </c>
      <c r="AQ5">
        <v>0.32976410440169268</v>
      </c>
      <c r="AR5">
        <v>0.29135150872170917</v>
      </c>
      <c r="AS5">
        <v>0.29410663349553939</v>
      </c>
      <c r="AT5">
        <v>4.6600576024502004E-3</v>
      </c>
      <c r="AU5">
        <v>1.15419525722973</v>
      </c>
      <c r="AW5">
        <v>0.27658727895468471</v>
      </c>
      <c r="AY5">
        <f t="shared" si="3"/>
        <v>-0.71750976437409286</v>
      </c>
      <c r="AZ5" t="str">
        <f t="shared" si="1"/>
        <v/>
      </c>
      <c r="BA5">
        <f t="shared" si="1"/>
        <v>-0.71750976437409286</v>
      </c>
      <c r="BB5" t="str">
        <f t="shared" si="1"/>
        <v/>
      </c>
    </row>
    <row r="6" spans="1:54" x14ac:dyDescent="0.3">
      <c r="A6">
        <v>1</v>
      </c>
      <c r="B6" t="s">
        <v>72</v>
      </c>
      <c r="C6" t="s">
        <v>68</v>
      </c>
      <c r="D6" t="s">
        <v>69</v>
      </c>
      <c r="F6" s="2">
        <f t="shared" si="2"/>
        <v>0</v>
      </c>
      <c r="G6" s="2">
        <f t="shared" si="2"/>
        <v>0</v>
      </c>
      <c r="H6" s="4">
        <f t="shared" si="2"/>
        <v>1</v>
      </c>
      <c r="I6">
        <f t="shared" si="2"/>
        <v>0</v>
      </c>
      <c r="J6">
        <f t="shared" si="2"/>
        <v>1</v>
      </c>
      <c r="K6">
        <f t="shared" si="2"/>
        <v>2</v>
      </c>
      <c r="L6">
        <f t="shared" si="2"/>
        <v>2</v>
      </c>
      <c r="M6">
        <v>6241646.2000000002</v>
      </c>
      <c r="N6">
        <v>599244</v>
      </c>
      <c r="O6">
        <v>599240.4</v>
      </c>
      <c r="P6">
        <v>1951224.2</v>
      </c>
      <c r="Q6">
        <v>294544.2</v>
      </c>
      <c r="R6">
        <v>19050969.800000001</v>
      </c>
      <c r="S6">
        <v>140736.4</v>
      </c>
      <c r="T6">
        <v>2921896.8</v>
      </c>
      <c r="U6">
        <v>2282013.7999999998</v>
      </c>
      <c r="V6">
        <v>1797560.4</v>
      </c>
      <c r="W6">
        <v>289313.59999999998</v>
      </c>
      <c r="Y6">
        <v>3.6119456469081341</v>
      </c>
      <c r="Z6">
        <v>0.74285175758413968</v>
      </c>
      <c r="AA6">
        <v>0.71577547113411133</v>
      </c>
      <c r="AB6">
        <v>1.746893868793268</v>
      </c>
      <c r="AC6">
        <v>0.60986454259254974</v>
      </c>
      <c r="AD6">
        <v>10.25738327545114</v>
      </c>
      <c r="AE6">
        <v>0.54291197517886758</v>
      </c>
      <c r="AF6">
        <v>0.59630664461292326</v>
      </c>
      <c r="AG6">
        <v>0.83161900676786904</v>
      </c>
      <c r="AH6">
        <v>3.2007881017867481</v>
      </c>
      <c r="AI6">
        <v>1.6078724612016231</v>
      </c>
      <c r="AK6">
        <v>3.6119456469081341</v>
      </c>
      <c r="AL6">
        <v>0.35074372855015101</v>
      </c>
      <c r="AM6">
        <v>0.32179275224916642</v>
      </c>
      <c r="AN6">
        <v>1.746893868793268</v>
      </c>
      <c r="AO6">
        <v>0.31912584200617861</v>
      </c>
      <c r="AP6">
        <v>10.25738327545114</v>
      </c>
      <c r="AQ6">
        <v>0.31868754569441082</v>
      </c>
      <c r="AR6">
        <v>0.3013447944074869</v>
      </c>
      <c r="AS6">
        <v>0.30262674652040011</v>
      </c>
      <c r="AT6">
        <v>3.2007881017867481</v>
      </c>
      <c r="AU6">
        <v>0.57073439075611532</v>
      </c>
      <c r="AW6">
        <v>0.2699147920124233</v>
      </c>
      <c r="AY6">
        <f t="shared" si="3"/>
        <v>0.71750976437409286</v>
      </c>
      <c r="AZ6">
        <f t="shared" si="1"/>
        <v>0.71750976437409286</v>
      </c>
      <c r="BA6" t="str">
        <f t="shared" si="1"/>
        <v/>
      </c>
      <c r="BB6">
        <f t="shared" si="1"/>
        <v>0.71750976437409286</v>
      </c>
    </row>
    <row r="7" spans="1:54" x14ac:dyDescent="0.3">
      <c r="A7">
        <v>1</v>
      </c>
      <c r="B7" t="s">
        <v>73</v>
      </c>
      <c r="C7" t="s">
        <v>74</v>
      </c>
      <c r="D7" t="s">
        <v>69</v>
      </c>
      <c r="F7" s="2">
        <f t="shared" si="2"/>
        <v>0</v>
      </c>
      <c r="G7" s="2">
        <f t="shared" si="2"/>
        <v>0</v>
      </c>
      <c r="H7" s="4">
        <f t="shared" si="2"/>
        <v>0</v>
      </c>
      <c r="I7">
        <f t="shared" si="2"/>
        <v>0</v>
      </c>
      <c r="J7">
        <f t="shared" si="2"/>
        <v>1</v>
      </c>
      <c r="K7">
        <f t="shared" si="2"/>
        <v>2</v>
      </c>
      <c r="L7">
        <f t="shared" si="2"/>
        <v>0</v>
      </c>
      <c r="M7">
        <v>6472497.2000000002</v>
      </c>
      <c r="N7">
        <v>860207.4</v>
      </c>
      <c r="O7">
        <v>859916.6</v>
      </c>
      <c r="P7">
        <v>2003733</v>
      </c>
      <c r="Q7">
        <v>386806.4</v>
      </c>
      <c r="R7">
        <v>19403441.600000001</v>
      </c>
      <c r="S7">
        <v>299863</v>
      </c>
      <c r="T7">
        <v>2924194.8</v>
      </c>
      <c r="U7">
        <v>2294527</v>
      </c>
      <c r="V7">
        <v>1778593.2</v>
      </c>
      <c r="W7">
        <v>612475.4</v>
      </c>
      <c r="Y7">
        <v>4.0935280086938288</v>
      </c>
      <c r="Z7">
        <v>0.87698704688809814</v>
      </c>
      <c r="AA7">
        <v>0.83988613719120619</v>
      </c>
      <c r="AB7">
        <v>1.814383284799987</v>
      </c>
      <c r="AC7">
        <v>0.62034535038983452</v>
      </c>
      <c r="AD7">
        <v>11.055711118085309</v>
      </c>
      <c r="AE7">
        <v>0.66698338300921023</v>
      </c>
      <c r="AF7">
        <v>0.60638263174332674</v>
      </c>
      <c r="AG7">
        <v>0.75113747194409375</v>
      </c>
      <c r="AH7">
        <v>3.0652026906143872</v>
      </c>
      <c r="AI7">
        <v>1.7426410532556471</v>
      </c>
      <c r="AK7">
        <v>4.0935280086938288</v>
      </c>
      <c r="AL7">
        <v>0.33999691978096958</v>
      </c>
      <c r="AM7">
        <v>0.30422184830531479</v>
      </c>
      <c r="AN7">
        <v>1.814383284799987</v>
      </c>
      <c r="AO7">
        <v>0.2696933697850909</v>
      </c>
      <c r="AP7">
        <v>11.055711118085309</v>
      </c>
      <c r="AQ7">
        <v>0.2587117094546556</v>
      </c>
      <c r="AR7">
        <v>0.30738189788535242</v>
      </c>
      <c r="AS7">
        <v>0.2197741463314741</v>
      </c>
      <c r="AT7">
        <v>3.0652026906143872</v>
      </c>
      <c r="AU7">
        <v>0.584329838398844</v>
      </c>
      <c r="AW7">
        <v>0.21092508723959319</v>
      </c>
      <c r="AY7">
        <f t="shared" si="3"/>
        <v>0.47582361139352669</v>
      </c>
      <c r="AZ7" t="str">
        <f t="shared" si="1"/>
        <v/>
      </c>
      <c r="BA7" t="str">
        <f t="shared" si="1"/>
        <v/>
      </c>
      <c r="BB7">
        <f t="shared" si="1"/>
        <v>0.47582361139352669</v>
      </c>
    </row>
    <row r="8" spans="1:54" x14ac:dyDescent="0.3">
      <c r="A8">
        <v>1</v>
      </c>
      <c r="B8" t="s">
        <v>75</v>
      </c>
      <c r="C8" t="s">
        <v>74</v>
      </c>
      <c r="D8" t="s">
        <v>69</v>
      </c>
      <c r="F8" s="2">
        <f t="shared" si="2"/>
        <v>0</v>
      </c>
      <c r="G8" s="2">
        <f t="shared" si="2"/>
        <v>1</v>
      </c>
      <c r="H8" s="4">
        <f t="shared" si="2"/>
        <v>1</v>
      </c>
      <c r="I8">
        <f t="shared" si="2"/>
        <v>1</v>
      </c>
      <c r="J8">
        <f t="shared" si="2"/>
        <v>0</v>
      </c>
      <c r="K8">
        <f t="shared" si="2"/>
        <v>2</v>
      </c>
      <c r="L8">
        <f t="shared" si="2"/>
        <v>2</v>
      </c>
      <c r="M8">
        <v>200022.6</v>
      </c>
      <c r="N8">
        <v>229898.4</v>
      </c>
      <c r="O8">
        <v>229921.2</v>
      </c>
      <c r="P8">
        <v>199999</v>
      </c>
      <c r="Q8">
        <v>207923.8</v>
      </c>
      <c r="R8">
        <v>1</v>
      </c>
      <c r="S8">
        <v>14539</v>
      </c>
      <c r="T8">
        <v>2915786.6</v>
      </c>
      <c r="U8">
        <v>2276914.7999999998</v>
      </c>
      <c r="V8">
        <v>181.4</v>
      </c>
      <c r="W8">
        <v>28171.599999999999</v>
      </c>
      <c r="Y8">
        <v>0.25081067057326428</v>
      </c>
      <c r="Z8">
        <v>0.48768927706405518</v>
      </c>
      <c r="AA8">
        <v>0.4698073524516076</v>
      </c>
      <c r="AB8">
        <v>0.2838287914055399</v>
      </c>
      <c r="AC8">
        <v>0.49595477239927283</v>
      </c>
      <c r="AD8">
        <v>8.7937944615259722E-2</v>
      </c>
      <c r="AE8">
        <v>0.29662436409853388</v>
      </c>
      <c r="AF8">
        <v>0.60619030580855904</v>
      </c>
      <c r="AG8">
        <v>0.76773025649599735</v>
      </c>
      <c r="AH8">
        <v>5.3281543776392401E-3</v>
      </c>
      <c r="AI8">
        <v>0.28422017553821199</v>
      </c>
      <c r="AK8">
        <v>0.25081067057326428</v>
      </c>
      <c r="AL8">
        <v>0.25090479594655329</v>
      </c>
      <c r="AM8">
        <v>0.23410516213625671</v>
      </c>
      <c r="AN8">
        <v>0.2838287914055399</v>
      </c>
      <c r="AO8">
        <v>0.2424646288156509</v>
      </c>
      <c r="AP8">
        <v>8.7937944615259722E-2</v>
      </c>
      <c r="AQ8">
        <v>0.2053427924867719</v>
      </c>
      <c r="AR8">
        <v>0.31052027400583032</v>
      </c>
      <c r="AS8">
        <v>0.24496733974665399</v>
      </c>
      <c r="AT8">
        <v>5.3281543776392401E-3</v>
      </c>
      <c r="AU8">
        <v>0.20028697708621621</v>
      </c>
      <c r="AW8">
        <v>0.19874423858709631</v>
      </c>
      <c r="AY8">
        <f t="shared" si="3"/>
        <v>-0.47582361139352652</v>
      </c>
      <c r="AZ8">
        <f t="shared" si="1"/>
        <v>-0.47582361139352652</v>
      </c>
      <c r="BA8">
        <f t="shared" si="1"/>
        <v>-0.47582361139352652</v>
      </c>
      <c r="BB8" t="str">
        <f t="shared" si="1"/>
        <v/>
      </c>
    </row>
    <row r="9" spans="1:54" x14ac:dyDescent="0.3">
      <c r="A9">
        <v>1</v>
      </c>
      <c r="B9" t="s">
        <v>76</v>
      </c>
      <c r="C9" t="s">
        <v>74</v>
      </c>
      <c r="D9" t="s">
        <v>69</v>
      </c>
      <c r="F9" s="2">
        <f t="shared" si="2"/>
        <v>0</v>
      </c>
      <c r="G9" s="2">
        <f t="shared" si="2"/>
        <v>1</v>
      </c>
      <c r="H9" s="4">
        <f t="shared" si="2"/>
        <v>1</v>
      </c>
      <c r="I9">
        <f t="shared" si="2"/>
        <v>1</v>
      </c>
      <c r="J9">
        <f t="shared" si="2"/>
        <v>0</v>
      </c>
      <c r="K9">
        <f t="shared" si="2"/>
        <v>2</v>
      </c>
      <c r="L9">
        <f t="shared" si="2"/>
        <v>2</v>
      </c>
      <c r="M9">
        <v>200028.6</v>
      </c>
      <c r="N9">
        <v>227977.4</v>
      </c>
      <c r="O9">
        <v>228003.20000000001</v>
      </c>
      <c r="P9">
        <v>199999</v>
      </c>
      <c r="Q9">
        <v>206797</v>
      </c>
      <c r="R9">
        <v>1.6</v>
      </c>
      <c r="S9">
        <v>17821.599999999999</v>
      </c>
      <c r="T9">
        <v>2915994.6</v>
      </c>
      <c r="U9">
        <v>2273149.4</v>
      </c>
      <c r="V9">
        <v>275.39999999999998</v>
      </c>
      <c r="W9">
        <v>25642.2</v>
      </c>
      <c r="Y9">
        <v>0.25109581281431009</v>
      </c>
      <c r="Z9">
        <v>0.49069363069720567</v>
      </c>
      <c r="AA9">
        <v>0.46725648520514368</v>
      </c>
      <c r="AB9">
        <v>0.28890029780450283</v>
      </c>
      <c r="AC9">
        <v>0.50089000502484848</v>
      </c>
      <c r="AD9">
        <v>8.9921197574585623E-2</v>
      </c>
      <c r="AE9">
        <v>0.29374164403416209</v>
      </c>
      <c r="AF9">
        <v>0.60969939967617393</v>
      </c>
      <c r="AG9">
        <v>0.74658351959660652</v>
      </c>
      <c r="AH9">
        <v>4.6078772284089999E-3</v>
      </c>
      <c r="AI9">
        <v>0.26269684224389489</v>
      </c>
      <c r="AK9">
        <v>0.25109581281431009</v>
      </c>
      <c r="AL9">
        <v>0.25284676779992882</v>
      </c>
      <c r="AM9">
        <v>0.23198804119601851</v>
      </c>
      <c r="AN9">
        <v>0.28890029780450283</v>
      </c>
      <c r="AO9">
        <v>0.24410204619052811</v>
      </c>
      <c r="AP9">
        <v>8.9921197574585623E-2</v>
      </c>
      <c r="AQ9">
        <v>0.20337872989475719</v>
      </c>
      <c r="AR9">
        <v>0.30940674701705573</v>
      </c>
      <c r="AS9">
        <v>0.22324206652119749</v>
      </c>
      <c r="AT9">
        <v>4.6078772284089999E-3</v>
      </c>
      <c r="AU9">
        <v>0.19165615616366261</v>
      </c>
      <c r="AW9">
        <v>0.20031541427597399</v>
      </c>
      <c r="AY9">
        <f t="shared" si="3"/>
        <v>-0.47582361139352691</v>
      </c>
      <c r="AZ9">
        <f t="shared" si="1"/>
        <v>-0.47582361139352691</v>
      </c>
      <c r="BA9">
        <f t="shared" si="1"/>
        <v>-0.47582361139352691</v>
      </c>
      <c r="BB9" t="str">
        <f t="shared" si="1"/>
        <v/>
      </c>
    </row>
    <row r="10" spans="1:54" x14ac:dyDescent="0.3">
      <c r="A10">
        <v>1</v>
      </c>
      <c r="B10" t="s">
        <v>77</v>
      </c>
      <c r="C10" t="s">
        <v>74</v>
      </c>
      <c r="D10" t="s">
        <v>69</v>
      </c>
      <c r="F10" s="2">
        <f t="shared" si="2"/>
        <v>0</v>
      </c>
      <c r="G10" s="2">
        <f t="shared" si="2"/>
        <v>0</v>
      </c>
      <c r="H10" s="4">
        <f t="shared" si="2"/>
        <v>0</v>
      </c>
      <c r="I10">
        <f t="shared" si="2"/>
        <v>0</v>
      </c>
      <c r="J10">
        <f t="shared" si="2"/>
        <v>1</v>
      </c>
      <c r="K10">
        <f t="shared" si="2"/>
        <v>2</v>
      </c>
      <c r="L10">
        <f t="shared" si="2"/>
        <v>0</v>
      </c>
      <c r="M10">
        <v>6241646.2000000002</v>
      </c>
      <c r="N10">
        <v>849925.4</v>
      </c>
      <c r="O10">
        <v>851240.4</v>
      </c>
      <c r="P10">
        <v>1951224.2</v>
      </c>
      <c r="Q10">
        <v>392609.2</v>
      </c>
      <c r="R10">
        <v>19050969.800000001</v>
      </c>
      <c r="S10">
        <v>333460.8</v>
      </c>
      <c r="T10">
        <v>2921896.8</v>
      </c>
      <c r="U10">
        <v>2290128.7999999998</v>
      </c>
      <c r="V10">
        <v>1797560.4</v>
      </c>
      <c r="W10">
        <v>618872</v>
      </c>
      <c r="Y10">
        <v>3.9524707435164599</v>
      </c>
      <c r="Z10">
        <v>0.85370430159382527</v>
      </c>
      <c r="AA10">
        <v>0.82977542136795823</v>
      </c>
      <c r="AB10">
        <v>1.879491373000201</v>
      </c>
      <c r="AC10">
        <v>0.62554717618040745</v>
      </c>
      <c r="AD10">
        <v>10.575306341610849</v>
      </c>
      <c r="AE10">
        <v>0.69327671648934486</v>
      </c>
      <c r="AF10">
        <v>0.60358853903599086</v>
      </c>
      <c r="AG10">
        <v>0.75331442607566712</v>
      </c>
      <c r="AH10">
        <v>3.0193773538339879</v>
      </c>
      <c r="AI10">
        <v>1.742873037140817</v>
      </c>
      <c r="AK10">
        <v>3.9524707435164599</v>
      </c>
      <c r="AL10">
        <v>0.3220250846818089</v>
      </c>
      <c r="AM10">
        <v>0.29534025583416218</v>
      </c>
      <c r="AN10">
        <v>1.879491373000201</v>
      </c>
      <c r="AO10">
        <v>0.26581128158723</v>
      </c>
      <c r="AP10">
        <v>10.575306341610849</v>
      </c>
      <c r="AQ10">
        <v>0.25569358887150878</v>
      </c>
      <c r="AR10">
        <v>0.30615384127013379</v>
      </c>
      <c r="AS10">
        <v>0.22081125378608699</v>
      </c>
      <c r="AT10">
        <v>3.0193773538339879</v>
      </c>
      <c r="AU10">
        <v>0.57072366899810734</v>
      </c>
      <c r="AW10">
        <v>0.19877733094617719</v>
      </c>
      <c r="AY10">
        <f t="shared" si="3"/>
        <v>0.47582361139352691</v>
      </c>
      <c r="AZ10" t="str">
        <f t="shared" si="1"/>
        <v/>
      </c>
      <c r="BA10" t="str">
        <f t="shared" si="1"/>
        <v/>
      </c>
      <c r="BB10">
        <f t="shared" si="1"/>
        <v>0.47582361139352691</v>
      </c>
    </row>
    <row r="11" spans="1:54" x14ac:dyDescent="0.3">
      <c r="A11">
        <v>1</v>
      </c>
      <c r="B11" t="s">
        <v>78</v>
      </c>
      <c r="C11" t="s">
        <v>74</v>
      </c>
      <c r="D11" t="s">
        <v>69</v>
      </c>
      <c r="F11" s="2">
        <f t="shared" si="2"/>
        <v>0</v>
      </c>
      <c r="G11" s="2">
        <f t="shared" si="2"/>
        <v>0</v>
      </c>
      <c r="H11" s="4">
        <f t="shared" si="2"/>
        <v>0</v>
      </c>
      <c r="I11">
        <f t="shared" si="2"/>
        <v>0</v>
      </c>
      <c r="J11">
        <f t="shared" si="2"/>
        <v>1</v>
      </c>
      <c r="K11">
        <f t="shared" si="2"/>
        <v>2</v>
      </c>
      <c r="L11">
        <f t="shared" si="2"/>
        <v>0</v>
      </c>
      <c r="M11">
        <v>6472497.2000000002</v>
      </c>
      <c r="N11">
        <v>860207.4</v>
      </c>
      <c r="O11">
        <v>859916.6</v>
      </c>
      <c r="P11">
        <v>2003733</v>
      </c>
      <c r="Q11">
        <v>386806.4</v>
      </c>
      <c r="R11">
        <v>19403441.600000001</v>
      </c>
      <c r="S11">
        <v>299863</v>
      </c>
      <c r="T11">
        <v>2924194.8</v>
      </c>
      <c r="U11">
        <v>2294527</v>
      </c>
      <c r="V11">
        <v>1778593.2</v>
      </c>
      <c r="W11">
        <v>612475.4</v>
      </c>
      <c r="Y11">
        <v>3.9436574810184539</v>
      </c>
      <c r="Z11">
        <v>0.82388010043650861</v>
      </c>
      <c r="AA11">
        <v>0.80635536601766944</v>
      </c>
      <c r="AB11">
        <v>1.8319087114010471</v>
      </c>
      <c r="AC11">
        <v>0.60434694580035286</v>
      </c>
      <c r="AD11">
        <v>10.638889999035751</v>
      </c>
      <c r="AE11">
        <v>0.65327394995838406</v>
      </c>
      <c r="AF11">
        <v>0.59669263083487745</v>
      </c>
      <c r="AG11">
        <v>0.74128013504669066</v>
      </c>
      <c r="AH11">
        <v>2.9454111160244789</v>
      </c>
      <c r="AI11">
        <v>1.739776249649003</v>
      </c>
      <c r="AK11">
        <v>3.9436574810184539</v>
      </c>
      <c r="AL11">
        <v>0.30939162434078749</v>
      </c>
      <c r="AM11">
        <v>0.28886918327771122</v>
      </c>
      <c r="AN11">
        <v>1.8319087114010471</v>
      </c>
      <c r="AO11">
        <v>0.2587723121978342</v>
      </c>
      <c r="AP11">
        <v>10.638889999035751</v>
      </c>
      <c r="AQ11">
        <v>0.25378426657989622</v>
      </c>
      <c r="AR11">
        <v>0.30064100744202732</v>
      </c>
      <c r="AS11">
        <v>0.21794865070842201</v>
      </c>
      <c r="AT11">
        <v>2.9454111160244789</v>
      </c>
      <c r="AU11">
        <v>0.58960019312798972</v>
      </c>
      <c r="AW11">
        <v>0.185074347956106</v>
      </c>
      <c r="AY11">
        <f t="shared" si="3"/>
        <v>0.47582361139352669</v>
      </c>
      <c r="AZ11" t="str">
        <f t="shared" si="1"/>
        <v/>
      </c>
      <c r="BA11" t="str">
        <f t="shared" si="1"/>
        <v/>
      </c>
      <c r="BB11">
        <f t="shared" si="1"/>
        <v>0.47582361139352669</v>
      </c>
    </row>
    <row r="12" spans="1:54" x14ac:dyDescent="0.3">
      <c r="A12">
        <v>1</v>
      </c>
      <c r="B12" t="s">
        <v>79</v>
      </c>
      <c r="C12" t="s">
        <v>74</v>
      </c>
      <c r="D12" t="s">
        <v>69</v>
      </c>
      <c r="F12" s="2">
        <f t="shared" si="2"/>
        <v>0</v>
      </c>
      <c r="G12" s="2">
        <f t="shared" si="2"/>
        <v>1</v>
      </c>
      <c r="H12" s="4">
        <f t="shared" si="2"/>
        <v>1</v>
      </c>
      <c r="I12">
        <f t="shared" si="2"/>
        <v>1</v>
      </c>
      <c r="J12">
        <f t="shared" si="2"/>
        <v>0</v>
      </c>
      <c r="K12">
        <f t="shared" si="2"/>
        <v>2</v>
      </c>
      <c r="L12">
        <f t="shared" si="2"/>
        <v>2</v>
      </c>
      <c r="M12">
        <v>200022.6</v>
      </c>
      <c r="N12">
        <v>229898.4</v>
      </c>
      <c r="O12">
        <v>229921.2</v>
      </c>
      <c r="P12">
        <v>199999</v>
      </c>
      <c r="Q12">
        <v>207923.8</v>
      </c>
      <c r="R12">
        <v>1</v>
      </c>
      <c r="S12">
        <v>14539</v>
      </c>
      <c r="T12">
        <v>2915786.6</v>
      </c>
      <c r="U12">
        <v>2276914.7999999998</v>
      </c>
      <c r="V12">
        <v>181.4</v>
      </c>
      <c r="W12">
        <v>28171.599999999999</v>
      </c>
      <c r="Y12">
        <v>0.24186430517584079</v>
      </c>
      <c r="Z12">
        <v>0.47231060825288301</v>
      </c>
      <c r="AA12">
        <v>0.45505913654342289</v>
      </c>
      <c r="AB12">
        <v>0.28157106279977601</v>
      </c>
      <c r="AC12">
        <v>0.49011096879257821</v>
      </c>
      <c r="AD12">
        <v>9.1431533684954006E-2</v>
      </c>
      <c r="AE12">
        <v>0.28482934054918579</v>
      </c>
      <c r="AF12">
        <v>0.59038617196492849</v>
      </c>
      <c r="AG12">
        <v>0.73452661172486844</v>
      </c>
      <c r="AH12">
        <v>5.3144253790378196E-3</v>
      </c>
      <c r="AI12">
        <v>0.28167077847756439</v>
      </c>
      <c r="AK12">
        <v>0.24186430517584079</v>
      </c>
      <c r="AL12">
        <v>0.2435267424210906</v>
      </c>
      <c r="AM12">
        <v>0.22285488690249619</v>
      </c>
      <c r="AN12">
        <v>0.28157106279977601</v>
      </c>
      <c r="AO12">
        <v>0.23838919500121841</v>
      </c>
      <c r="AP12">
        <v>9.1431533684954006E-2</v>
      </c>
      <c r="AQ12">
        <v>0.1957906175870448</v>
      </c>
      <c r="AR12">
        <v>0.29918376738205549</v>
      </c>
      <c r="AS12">
        <v>0.21703535276465119</v>
      </c>
      <c r="AT12">
        <v>5.3144253790378196E-3</v>
      </c>
      <c r="AU12">
        <v>0.199237364064902</v>
      </c>
      <c r="AW12">
        <v>0.1918867493513971</v>
      </c>
      <c r="AY12">
        <f t="shared" si="3"/>
        <v>-0.47582361139352652</v>
      </c>
      <c r="AZ12">
        <f t="shared" si="1"/>
        <v>-0.47582361139352652</v>
      </c>
      <c r="BA12">
        <f t="shared" si="1"/>
        <v>-0.47582361139352652</v>
      </c>
      <c r="BB12" t="str">
        <f t="shared" si="1"/>
        <v/>
      </c>
    </row>
    <row r="13" spans="1:54" x14ac:dyDescent="0.3">
      <c r="A13">
        <v>1</v>
      </c>
      <c r="B13" t="s">
        <v>80</v>
      </c>
      <c r="C13" t="s">
        <v>74</v>
      </c>
      <c r="D13" t="s">
        <v>69</v>
      </c>
      <c r="F13" s="2">
        <f t="shared" si="2"/>
        <v>0</v>
      </c>
      <c r="G13" s="2">
        <f t="shared" si="2"/>
        <v>1</v>
      </c>
      <c r="H13" s="4">
        <f t="shared" si="2"/>
        <v>1</v>
      </c>
      <c r="I13">
        <f t="shared" si="2"/>
        <v>1</v>
      </c>
      <c r="J13">
        <f t="shared" si="2"/>
        <v>0</v>
      </c>
      <c r="K13">
        <f t="shared" si="2"/>
        <v>2</v>
      </c>
      <c r="L13">
        <f t="shared" si="2"/>
        <v>2</v>
      </c>
      <c r="M13">
        <v>200028.6</v>
      </c>
      <c r="N13">
        <v>227977.4</v>
      </c>
      <c r="O13">
        <v>228003.20000000001</v>
      </c>
      <c r="P13">
        <v>199999</v>
      </c>
      <c r="Q13">
        <v>206797</v>
      </c>
      <c r="R13">
        <v>1.6</v>
      </c>
      <c r="S13">
        <v>17821.599999999999</v>
      </c>
      <c r="T13">
        <v>2915994.6</v>
      </c>
      <c r="U13">
        <v>2273149.4</v>
      </c>
      <c r="V13">
        <v>275.39999999999998</v>
      </c>
      <c r="W13">
        <v>25642.2</v>
      </c>
      <c r="Y13">
        <v>0.24475644282065331</v>
      </c>
      <c r="Z13">
        <v>0.46608827016316362</v>
      </c>
      <c r="AA13">
        <v>0.44612626968882979</v>
      </c>
      <c r="AB13">
        <v>0.29071773359901271</v>
      </c>
      <c r="AC13">
        <v>0.49490906240534971</v>
      </c>
      <c r="AD13">
        <v>9.1626416984945475E-2</v>
      </c>
      <c r="AE13">
        <v>0.28339850381016729</v>
      </c>
      <c r="AF13">
        <v>0.59033236461691563</v>
      </c>
      <c r="AG13">
        <v>0.7260947803035378</v>
      </c>
      <c r="AH13">
        <v>4.61730859242372E-3</v>
      </c>
      <c r="AI13">
        <v>0.26383075010962792</v>
      </c>
      <c r="AK13">
        <v>0.24475644282065331</v>
      </c>
      <c r="AL13">
        <v>0.236696074809879</v>
      </c>
      <c r="AM13">
        <v>0.21554681411944329</v>
      </c>
      <c r="AN13">
        <v>0.29071773359901271</v>
      </c>
      <c r="AO13">
        <v>0.24563310000230551</v>
      </c>
      <c r="AP13">
        <v>9.1626416984945475E-2</v>
      </c>
      <c r="AQ13">
        <v>0.19391929069533939</v>
      </c>
      <c r="AR13">
        <v>0.30063288439996538</v>
      </c>
      <c r="AS13">
        <v>0.21364650521427381</v>
      </c>
      <c r="AT13">
        <v>4.61730859242372E-3</v>
      </c>
      <c r="AU13">
        <v>0.1907703410834074</v>
      </c>
      <c r="AW13">
        <v>0.1859853768255561</v>
      </c>
      <c r="AY13">
        <f t="shared" si="3"/>
        <v>-0.47582361139352691</v>
      </c>
      <c r="AZ13">
        <f t="shared" si="1"/>
        <v>-0.47582361139352691</v>
      </c>
      <c r="BA13">
        <f t="shared" si="1"/>
        <v>-0.47582361139352691</v>
      </c>
      <c r="BB13" t="str">
        <f t="shared" si="1"/>
        <v/>
      </c>
    </row>
    <row r="14" spans="1:54" x14ac:dyDescent="0.3">
      <c r="A14">
        <v>1</v>
      </c>
      <c r="B14" t="s">
        <v>81</v>
      </c>
      <c r="C14" t="s">
        <v>74</v>
      </c>
      <c r="D14" t="s">
        <v>69</v>
      </c>
      <c r="F14" s="2">
        <f t="shared" si="2"/>
        <v>0</v>
      </c>
      <c r="G14" s="2">
        <f t="shared" si="2"/>
        <v>0</v>
      </c>
      <c r="H14" s="4">
        <f t="shared" si="2"/>
        <v>0</v>
      </c>
      <c r="I14">
        <f t="shared" si="2"/>
        <v>0</v>
      </c>
      <c r="J14">
        <f t="shared" si="2"/>
        <v>1</v>
      </c>
      <c r="K14">
        <f t="shared" si="2"/>
        <v>2</v>
      </c>
      <c r="L14">
        <f t="shared" si="2"/>
        <v>0</v>
      </c>
      <c r="M14">
        <v>6241646.2000000002</v>
      </c>
      <c r="N14">
        <v>849925.4</v>
      </c>
      <c r="O14">
        <v>851240.4</v>
      </c>
      <c r="P14">
        <v>1951224.2</v>
      </c>
      <c r="Q14">
        <v>392609.2</v>
      </c>
      <c r="R14">
        <v>19050969.800000001</v>
      </c>
      <c r="S14">
        <v>333460.8</v>
      </c>
      <c r="T14">
        <v>2921896.8</v>
      </c>
      <c r="U14">
        <v>2290128.7999999998</v>
      </c>
      <c r="V14">
        <v>1797560.4</v>
      </c>
      <c r="W14">
        <v>618872</v>
      </c>
      <c r="Y14">
        <v>3.9014060887042432</v>
      </c>
      <c r="Z14">
        <v>0.82092096190899611</v>
      </c>
      <c r="AA14">
        <v>0.79533966672606771</v>
      </c>
      <c r="AB14">
        <v>1.884662117203697</v>
      </c>
      <c r="AC14">
        <v>0.61589153836830524</v>
      </c>
      <c r="AD14">
        <v>10.21435733400285</v>
      </c>
      <c r="AE14">
        <v>0.678115825727582</v>
      </c>
      <c r="AF14">
        <v>0.59154402106069026</v>
      </c>
      <c r="AG14">
        <v>0.73316553565673526</v>
      </c>
      <c r="AH14">
        <v>3.0300964891444888</v>
      </c>
      <c r="AI14">
        <v>1.7513895613141359</v>
      </c>
      <c r="AK14">
        <v>3.9014060887042432</v>
      </c>
      <c r="AL14">
        <v>0.3027395618613809</v>
      </c>
      <c r="AM14">
        <v>0.28088373448699711</v>
      </c>
      <c r="AN14">
        <v>1.884662117203697</v>
      </c>
      <c r="AO14">
        <v>0.26622318780864579</v>
      </c>
      <c r="AP14">
        <v>10.21435733400285</v>
      </c>
      <c r="AQ14">
        <v>0.2492228832095861</v>
      </c>
      <c r="AR14">
        <v>0.29925307244993737</v>
      </c>
      <c r="AS14">
        <v>0.21383769796229901</v>
      </c>
      <c r="AT14">
        <v>3.0300964891444888</v>
      </c>
      <c r="AU14">
        <v>0.57382916482165458</v>
      </c>
      <c r="AW14">
        <v>0.18174717561341819</v>
      </c>
      <c r="AY14">
        <f t="shared" si="3"/>
        <v>0.47582361139352691</v>
      </c>
      <c r="AZ14" t="str">
        <f t="shared" si="1"/>
        <v/>
      </c>
      <c r="BA14" t="str">
        <f t="shared" si="1"/>
        <v/>
      </c>
      <c r="BB14">
        <f t="shared" si="1"/>
        <v>0.47582361139352691</v>
      </c>
    </row>
    <row r="15" spans="1:54" x14ac:dyDescent="0.3">
      <c r="A15">
        <v>1</v>
      </c>
      <c r="B15" t="s">
        <v>82</v>
      </c>
      <c r="C15" t="s">
        <v>68</v>
      </c>
      <c r="D15" t="s">
        <v>69</v>
      </c>
      <c r="F15" s="2">
        <f t="shared" si="2"/>
        <v>0</v>
      </c>
      <c r="G15" s="2">
        <f t="shared" si="2"/>
        <v>0</v>
      </c>
      <c r="H15" s="4">
        <f t="shared" si="2"/>
        <v>1</v>
      </c>
      <c r="I15">
        <f t="shared" si="2"/>
        <v>0</v>
      </c>
      <c r="J15">
        <f t="shared" si="2"/>
        <v>1</v>
      </c>
      <c r="K15">
        <f t="shared" si="2"/>
        <v>2</v>
      </c>
      <c r="L15">
        <f t="shared" si="2"/>
        <v>2</v>
      </c>
      <c r="M15">
        <v>6472497.2000000002</v>
      </c>
      <c r="N15">
        <v>579299.80000000005</v>
      </c>
      <c r="O15">
        <v>579285</v>
      </c>
      <c r="P15">
        <v>2003733</v>
      </c>
      <c r="Q15">
        <v>287002.2</v>
      </c>
      <c r="R15">
        <v>19403441.600000001</v>
      </c>
      <c r="S15">
        <v>155146</v>
      </c>
      <c r="T15">
        <v>2924194.8</v>
      </c>
      <c r="U15">
        <v>2280951.7999999998</v>
      </c>
      <c r="V15">
        <v>1778593.2</v>
      </c>
      <c r="W15">
        <v>280661</v>
      </c>
      <c r="Y15">
        <v>4.0439458079636097</v>
      </c>
      <c r="Z15">
        <v>0.76222197213210163</v>
      </c>
      <c r="AA15">
        <v>0.74535508765839042</v>
      </c>
      <c r="AB15">
        <v>1.8250476938032081</v>
      </c>
      <c r="AC15">
        <v>0.65179332721745598</v>
      </c>
      <c r="AD15">
        <v>10.77016767999157</v>
      </c>
      <c r="AE15">
        <v>0.56217573042958979</v>
      </c>
      <c r="AF15">
        <v>0.59940665098838508</v>
      </c>
      <c r="AG15">
        <v>0.8383064192254096</v>
      </c>
      <c r="AH15">
        <v>3.005820505972951</v>
      </c>
      <c r="AI15">
        <v>1.6070383291691539</v>
      </c>
      <c r="AK15">
        <v>4.0439458079636097</v>
      </c>
      <c r="AL15">
        <v>0.36095515699125819</v>
      </c>
      <c r="AM15">
        <v>0.34282288071699429</v>
      </c>
      <c r="AN15">
        <v>1.8250476938032081</v>
      </c>
      <c r="AO15">
        <v>0.3408883901895024</v>
      </c>
      <c r="AP15">
        <v>10.77016767999157</v>
      </c>
      <c r="AQ15">
        <v>0.3471186048351228</v>
      </c>
      <c r="AR15">
        <v>0.30286110159941021</v>
      </c>
      <c r="AS15">
        <v>0.31081707566045219</v>
      </c>
      <c r="AT15">
        <v>3.005820505972951</v>
      </c>
      <c r="AU15">
        <v>0.57078653601929541</v>
      </c>
      <c r="AW15">
        <v>0.28257757499814029</v>
      </c>
      <c r="AY15">
        <f t="shared" si="3"/>
        <v>0.71750976437409286</v>
      </c>
      <c r="AZ15">
        <f t="shared" si="1"/>
        <v>0.71750976437409286</v>
      </c>
      <c r="BA15" t="str">
        <f t="shared" si="1"/>
        <v/>
      </c>
      <c r="BB15">
        <f t="shared" si="1"/>
        <v>0.71750976437409286</v>
      </c>
    </row>
    <row r="16" spans="1:54" x14ac:dyDescent="0.3">
      <c r="A16">
        <v>1</v>
      </c>
      <c r="B16" t="s">
        <v>83</v>
      </c>
      <c r="C16" t="s">
        <v>68</v>
      </c>
      <c r="D16" t="s">
        <v>69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1</v>
      </c>
      <c r="J16">
        <f t="shared" si="2"/>
        <v>0</v>
      </c>
      <c r="K16">
        <f t="shared" si="2"/>
        <v>2</v>
      </c>
      <c r="L16">
        <f t="shared" si="2"/>
        <v>0</v>
      </c>
      <c r="M16">
        <v>200022.6</v>
      </c>
      <c r="N16">
        <v>701046.6</v>
      </c>
      <c r="O16">
        <v>701269.4</v>
      </c>
      <c r="P16">
        <v>199999</v>
      </c>
      <c r="Q16">
        <v>960416.4</v>
      </c>
      <c r="R16">
        <v>1</v>
      </c>
      <c r="S16">
        <v>585638.40000000002</v>
      </c>
      <c r="T16">
        <v>2915786.6</v>
      </c>
      <c r="U16">
        <v>2306242</v>
      </c>
      <c r="V16">
        <v>181.4</v>
      </c>
      <c r="W16">
        <v>476379</v>
      </c>
      <c r="Y16">
        <v>0.24677044120617209</v>
      </c>
      <c r="Z16">
        <v>0.99385810862295332</v>
      </c>
      <c r="AA16">
        <v>0.96963705066591499</v>
      </c>
      <c r="AB16">
        <v>0.28626065920107069</v>
      </c>
      <c r="AC16">
        <v>1.2887290506216229</v>
      </c>
      <c r="AD16">
        <v>8.6651437217369634E-2</v>
      </c>
      <c r="AE16">
        <v>0.72107538213022049</v>
      </c>
      <c r="AF16">
        <v>0.59311443036422129</v>
      </c>
      <c r="AG16">
        <v>0.8406939778011292</v>
      </c>
      <c r="AH16">
        <v>4.3492428027093206E-3</v>
      </c>
      <c r="AI16">
        <v>2.1087168843951081</v>
      </c>
      <c r="AK16">
        <v>0.24677044120617209</v>
      </c>
      <c r="AL16">
        <v>0.40732499524019661</v>
      </c>
      <c r="AM16">
        <v>0.38341461280360822</v>
      </c>
      <c r="AN16">
        <v>0.28626065920107069</v>
      </c>
      <c r="AO16">
        <v>0.50853256682166825</v>
      </c>
      <c r="AP16">
        <v>8.6651437217369634E-2</v>
      </c>
      <c r="AQ16">
        <v>0.34805734017863871</v>
      </c>
      <c r="AR16">
        <v>0.3002579969353974</v>
      </c>
      <c r="AS16">
        <v>0.30552860274910931</v>
      </c>
      <c r="AT16">
        <v>4.3492428027093206E-3</v>
      </c>
      <c r="AU16">
        <v>1.1262236023787411</v>
      </c>
      <c r="AW16">
        <v>0.27474495251663023</v>
      </c>
      <c r="AY16">
        <f t="shared" si="3"/>
        <v>-0.71750976437409242</v>
      </c>
      <c r="AZ16" t="str">
        <f t="shared" si="1"/>
        <v/>
      </c>
      <c r="BA16">
        <f t="shared" si="1"/>
        <v>-0.71750976437409242</v>
      </c>
      <c r="BB16" t="str">
        <f t="shared" si="1"/>
        <v/>
      </c>
    </row>
    <row r="17" spans="1:54" x14ac:dyDescent="0.3">
      <c r="A17">
        <v>1</v>
      </c>
      <c r="B17" t="s">
        <v>84</v>
      </c>
      <c r="C17" t="s">
        <v>68</v>
      </c>
      <c r="D17" t="s">
        <v>69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1</v>
      </c>
      <c r="J17">
        <f t="shared" si="2"/>
        <v>0</v>
      </c>
      <c r="K17">
        <f t="shared" si="2"/>
        <v>2</v>
      </c>
      <c r="L17">
        <f t="shared" si="2"/>
        <v>0</v>
      </c>
      <c r="M17">
        <v>200028.6</v>
      </c>
      <c r="N17">
        <v>686961.2</v>
      </c>
      <c r="O17">
        <v>687212.8</v>
      </c>
      <c r="P17">
        <v>199999</v>
      </c>
      <c r="Q17">
        <v>1019756</v>
      </c>
      <c r="R17">
        <v>1.6</v>
      </c>
      <c r="S17">
        <v>602687.19999999995</v>
      </c>
      <c r="T17">
        <v>2915994.6</v>
      </c>
      <c r="U17">
        <v>2305735.6</v>
      </c>
      <c r="V17">
        <v>275.39999999999998</v>
      </c>
      <c r="W17">
        <v>484298.4</v>
      </c>
      <c r="Y17">
        <v>0.2458847797475755</v>
      </c>
      <c r="Z17">
        <v>0.98312623286619782</v>
      </c>
      <c r="AA17">
        <v>0.96671135830692945</v>
      </c>
      <c r="AB17">
        <v>0.27969589839340192</v>
      </c>
      <c r="AC17">
        <v>1.3033496057789311</v>
      </c>
      <c r="AD17">
        <v>8.7990135746076642E-2</v>
      </c>
      <c r="AE17">
        <v>0.73135047946125264</v>
      </c>
      <c r="AF17">
        <v>0.59640901768580079</v>
      </c>
      <c r="AG17">
        <v>0.84214399978518484</v>
      </c>
      <c r="AH17">
        <v>4.5496294740586798E-3</v>
      </c>
      <c r="AI17">
        <v>2.1092545398510989</v>
      </c>
      <c r="AK17">
        <v>0.2458847797475755</v>
      </c>
      <c r="AL17">
        <v>0.39933862877078352</v>
      </c>
      <c r="AM17">
        <v>0.38644492723979063</v>
      </c>
      <c r="AN17">
        <v>0.27969589839340192</v>
      </c>
      <c r="AO17">
        <v>0.51560381098533981</v>
      </c>
      <c r="AP17">
        <v>8.7990135746076642E-2</v>
      </c>
      <c r="AQ17">
        <v>0.34716533087193963</v>
      </c>
      <c r="AR17">
        <v>0.30242395019158719</v>
      </c>
      <c r="AS17">
        <v>0.31212908574379977</v>
      </c>
      <c r="AT17">
        <v>4.5496294740586798E-3</v>
      </c>
      <c r="AU17">
        <v>1.154995285067707</v>
      </c>
      <c r="AW17">
        <v>0.26815024181269098</v>
      </c>
      <c r="AY17">
        <f t="shared" si="3"/>
        <v>-0.71750976437409286</v>
      </c>
      <c r="AZ17" t="str">
        <f t="shared" si="1"/>
        <v/>
      </c>
      <c r="BA17">
        <f t="shared" si="1"/>
        <v>-0.71750976437409286</v>
      </c>
      <c r="BB17" t="str">
        <f t="shared" si="1"/>
        <v/>
      </c>
    </row>
    <row r="18" spans="1:54" x14ac:dyDescent="0.3">
      <c r="A18">
        <v>1</v>
      </c>
      <c r="B18" t="s">
        <v>85</v>
      </c>
      <c r="C18" t="s">
        <v>68</v>
      </c>
      <c r="D18" t="s">
        <v>69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0</v>
      </c>
      <c r="J18">
        <f t="shared" si="2"/>
        <v>1</v>
      </c>
      <c r="K18">
        <f t="shared" si="2"/>
        <v>2</v>
      </c>
      <c r="L18">
        <f t="shared" si="2"/>
        <v>2</v>
      </c>
      <c r="M18">
        <v>6241646.2000000002</v>
      </c>
      <c r="N18">
        <v>599244</v>
      </c>
      <c r="O18">
        <v>599240.4</v>
      </c>
      <c r="P18">
        <v>1951224.2</v>
      </c>
      <c r="Q18">
        <v>294544.2</v>
      </c>
      <c r="R18">
        <v>19050969.800000001</v>
      </c>
      <c r="S18">
        <v>140736.4</v>
      </c>
      <c r="T18">
        <v>2921896.8</v>
      </c>
      <c r="U18">
        <v>2282013.7999999998</v>
      </c>
      <c r="V18">
        <v>1797560.4</v>
      </c>
      <c r="W18">
        <v>289313.59999999998</v>
      </c>
      <c r="Y18">
        <v>3.8880716717801991</v>
      </c>
      <c r="Z18">
        <v>0.77062201830558474</v>
      </c>
      <c r="AA18">
        <v>0.73783399700187147</v>
      </c>
      <c r="AB18">
        <v>1.8242191995959729</v>
      </c>
      <c r="AC18">
        <v>0.61812577438540761</v>
      </c>
      <c r="AD18">
        <v>10.268065858772021</v>
      </c>
      <c r="AE18">
        <v>0.54430134259164331</v>
      </c>
      <c r="AF18">
        <v>0.59117707605473702</v>
      </c>
      <c r="AG18">
        <v>0.82779042990878227</v>
      </c>
      <c r="AH18">
        <v>3.1177341115660959</v>
      </c>
      <c r="AI18">
        <v>1.6159027042333041</v>
      </c>
      <c r="AK18">
        <v>3.8880716717801991</v>
      </c>
      <c r="AL18">
        <v>0.36318935882300141</v>
      </c>
      <c r="AM18">
        <v>0.33605701369233432</v>
      </c>
      <c r="AN18">
        <v>1.8242191995959729</v>
      </c>
      <c r="AO18">
        <v>0.32397193078650161</v>
      </c>
      <c r="AP18">
        <v>10.268065858772021</v>
      </c>
      <c r="AQ18">
        <v>0.31968664308078582</v>
      </c>
      <c r="AR18">
        <v>0.29891682742163539</v>
      </c>
      <c r="AS18">
        <v>0.30040143956430249</v>
      </c>
      <c r="AT18">
        <v>3.1177341115660959</v>
      </c>
      <c r="AU18">
        <v>0.56348054609261455</v>
      </c>
      <c r="AW18">
        <v>0.27788752261549232</v>
      </c>
      <c r="AY18">
        <f t="shared" si="3"/>
        <v>0.71750976437409286</v>
      </c>
      <c r="AZ18">
        <f t="shared" si="1"/>
        <v>0.71750976437409286</v>
      </c>
      <c r="BA18" t="str">
        <f t="shared" si="1"/>
        <v/>
      </c>
      <c r="BB18">
        <f t="shared" si="1"/>
        <v>0.71750976437409286</v>
      </c>
    </row>
    <row r="19" spans="1:54" x14ac:dyDescent="0.3">
      <c r="A19">
        <v>2</v>
      </c>
      <c r="B19" t="s">
        <v>86</v>
      </c>
      <c r="C19" t="s">
        <v>87</v>
      </c>
      <c r="D19" t="s">
        <v>69</v>
      </c>
      <c r="F19" s="2">
        <f t="shared" ref="F19:L34" si="4">F665</f>
        <v>0</v>
      </c>
      <c r="G19" s="2">
        <f t="shared" si="4"/>
        <v>0</v>
      </c>
      <c r="H19" s="4">
        <f t="shared" si="4"/>
        <v>1</v>
      </c>
      <c r="I19">
        <f t="shared" si="4"/>
        <v>0</v>
      </c>
      <c r="J19">
        <f t="shared" si="4"/>
        <v>1</v>
      </c>
      <c r="K19">
        <f t="shared" si="4"/>
        <v>2</v>
      </c>
      <c r="L19">
        <f t="shared" si="4"/>
        <v>2</v>
      </c>
      <c r="M19">
        <v>7645979</v>
      </c>
      <c r="N19">
        <v>679321.8</v>
      </c>
      <c r="O19">
        <v>679402.2</v>
      </c>
      <c r="P19">
        <v>2251794</v>
      </c>
      <c r="Q19">
        <v>311309.2</v>
      </c>
      <c r="R19">
        <v>21349713.199999999</v>
      </c>
      <c r="S19">
        <v>174079.8</v>
      </c>
      <c r="T19">
        <v>2923754.4</v>
      </c>
      <c r="U19">
        <v>2278906.4</v>
      </c>
      <c r="V19">
        <v>1987378.4</v>
      </c>
      <c r="W19">
        <v>316205.59999999998</v>
      </c>
      <c r="Y19">
        <v>4.6367457649670536</v>
      </c>
      <c r="Z19">
        <v>0.79576325351372357</v>
      </c>
      <c r="AA19">
        <v>0.76304747723042965</v>
      </c>
      <c r="AB19">
        <v>1.7812676994013601</v>
      </c>
      <c r="AC19">
        <v>0.58849319798755462</v>
      </c>
      <c r="AD19">
        <v>11.63086232338101</v>
      </c>
      <c r="AE19">
        <v>0.58517601685598497</v>
      </c>
      <c r="AF19">
        <v>0.60127898724749684</v>
      </c>
      <c r="AG19">
        <v>0.80451695839874449</v>
      </c>
      <c r="AH19">
        <v>3.0514787298161541</v>
      </c>
      <c r="AI19">
        <v>1.6338760802987959</v>
      </c>
      <c r="AK19">
        <v>4.6367457649670536</v>
      </c>
      <c r="AL19">
        <v>0.35318018440157167</v>
      </c>
      <c r="AM19">
        <v>0.32544564646668728</v>
      </c>
      <c r="AN19">
        <v>1.7812676994013601</v>
      </c>
      <c r="AO19">
        <v>0.29826730620115988</v>
      </c>
      <c r="AP19">
        <v>11.63086232338101</v>
      </c>
      <c r="AQ19">
        <v>0.31209312556311491</v>
      </c>
      <c r="AR19">
        <v>0.30339847998693581</v>
      </c>
      <c r="AS19">
        <v>0.2808001973200589</v>
      </c>
      <c r="AT19">
        <v>3.0514787298161541</v>
      </c>
      <c r="AU19">
        <v>0.57221642625518143</v>
      </c>
      <c r="AW19">
        <v>0.255225053243339</v>
      </c>
      <c r="AY19">
        <f t="shared" si="3"/>
        <v>0.60600939980505242</v>
      </c>
      <c r="AZ19">
        <f t="shared" si="1"/>
        <v>0.60600939980505242</v>
      </c>
      <c r="BA19" t="str">
        <f t="shared" si="1"/>
        <v/>
      </c>
      <c r="BB19">
        <f t="shared" si="1"/>
        <v>0.60600939980505242</v>
      </c>
    </row>
    <row r="20" spans="1:54" x14ac:dyDescent="0.3">
      <c r="A20">
        <v>2</v>
      </c>
      <c r="B20" t="s">
        <v>88</v>
      </c>
      <c r="C20" t="s">
        <v>87</v>
      </c>
      <c r="D20" t="s">
        <v>69</v>
      </c>
      <c r="F20" s="2">
        <f t="shared" si="4"/>
        <v>0</v>
      </c>
      <c r="G20" s="2">
        <f t="shared" si="4"/>
        <v>1</v>
      </c>
      <c r="H20" s="4">
        <f t="shared" si="4"/>
        <v>0</v>
      </c>
      <c r="I20">
        <f t="shared" si="4"/>
        <v>1</v>
      </c>
      <c r="J20">
        <f t="shared" si="4"/>
        <v>0</v>
      </c>
      <c r="K20">
        <f t="shared" si="4"/>
        <v>2</v>
      </c>
      <c r="L20">
        <f t="shared" si="4"/>
        <v>0</v>
      </c>
      <c r="M20">
        <v>200029.8</v>
      </c>
      <c r="N20">
        <v>808562</v>
      </c>
      <c r="O20">
        <v>808925</v>
      </c>
      <c r="P20">
        <v>199999</v>
      </c>
      <c r="Q20">
        <v>1222383</v>
      </c>
      <c r="R20">
        <v>1.2</v>
      </c>
      <c r="S20">
        <v>826031.8</v>
      </c>
      <c r="T20">
        <v>2916340.4</v>
      </c>
      <c r="U20">
        <v>2327938.2000000002</v>
      </c>
      <c r="V20">
        <v>206.6</v>
      </c>
      <c r="W20">
        <v>573695.19999999995</v>
      </c>
      <c r="Y20">
        <v>0.24621360180899499</v>
      </c>
      <c r="Z20">
        <v>1.152739347051829</v>
      </c>
      <c r="AA20">
        <v>1.1069813692942261</v>
      </c>
      <c r="AB20">
        <v>0.26338778599747459</v>
      </c>
      <c r="AC20">
        <v>1.382589015003759</v>
      </c>
      <c r="AD20">
        <v>8.9053704962134342E-2</v>
      </c>
      <c r="AE20">
        <v>0.86532862000167365</v>
      </c>
      <c r="AF20">
        <v>0.5985972090624273</v>
      </c>
      <c r="AG20">
        <v>0.83752845209091897</v>
      </c>
      <c r="AH20">
        <v>4.3264413252472201E-3</v>
      </c>
      <c r="AI20">
        <v>2.6158445476554339</v>
      </c>
      <c r="AK20">
        <v>0.24621360180899499</v>
      </c>
      <c r="AL20">
        <v>0.4364617540035397</v>
      </c>
      <c r="AM20">
        <v>0.39840349066071212</v>
      </c>
      <c r="AN20">
        <v>0.26338778599747459</v>
      </c>
      <c r="AO20">
        <v>0.52133504259400065</v>
      </c>
      <c r="AP20">
        <v>8.9053704962134342E-2</v>
      </c>
      <c r="AQ20">
        <v>0.3780886168126017</v>
      </c>
      <c r="AR20">
        <v>0.3020351687911898</v>
      </c>
      <c r="AS20">
        <v>0.2993734817486256</v>
      </c>
      <c r="AT20">
        <v>4.3264413252472201E-3</v>
      </c>
      <c r="AU20">
        <v>1.5037309336010369</v>
      </c>
      <c r="AW20">
        <v>0.27578982478007669</v>
      </c>
      <c r="AY20">
        <f t="shared" si="3"/>
        <v>-0.6060093998050522</v>
      </c>
      <c r="AZ20" t="str">
        <f t="shared" si="1"/>
        <v/>
      </c>
      <c r="BA20">
        <f t="shared" si="1"/>
        <v>-0.6060093998050522</v>
      </c>
      <c r="BB20" t="str">
        <f t="shared" si="1"/>
        <v/>
      </c>
    </row>
    <row r="21" spans="1:54" x14ac:dyDescent="0.3">
      <c r="A21">
        <v>2</v>
      </c>
      <c r="B21" t="s">
        <v>89</v>
      </c>
      <c r="C21" t="s">
        <v>87</v>
      </c>
      <c r="D21" t="s">
        <v>69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2</v>
      </c>
      <c r="L21">
        <f t="shared" si="4"/>
        <v>0</v>
      </c>
      <c r="M21">
        <v>200023.8</v>
      </c>
      <c r="N21">
        <v>822661.4</v>
      </c>
      <c r="O21">
        <v>823067.2</v>
      </c>
      <c r="P21">
        <v>199999</v>
      </c>
      <c r="Q21">
        <v>1162098.3999999999</v>
      </c>
      <c r="R21">
        <v>1</v>
      </c>
      <c r="S21">
        <v>830047.8</v>
      </c>
      <c r="T21">
        <v>2917860.6</v>
      </c>
      <c r="U21">
        <v>2328609.6</v>
      </c>
      <c r="V21">
        <v>181.2</v>
      </c>
      <c r="W21">
        <v>541592.19999999995</v>
      </c>
      <c r="Y21">
        <v>0.24191873557865609</v>
      </c>
      <c r="Z21">
        <v>1.1338617254048591</v>
      </c>
      <c r="AA21">
        <v>1.103377060592174</v>
      </c>
      <c r="AB21">
        <v>0.27047319679986692</v>
      </c>
      <c r="AC21">
        <v>1.367940068180906</v>
      </c>
      <c r="AD21">
        <v>8.5282187629491066E-2</v>
      </c>
      <c r="AE21">
        <v>0.85581680680625138</v>
      </c>
      <c r="AF21">
        <v>0.59486160739324989</v>
      </c>
      <c r="AG21">
        <v>0.83187108049169178</v>
      </c>
      <c r="AH21">
        <v>4.3296413496136197E-3</v>
      </c>
      <c r="AI21">
        <v>2.6409978139214219</v>
      </c>
      <c r="AK21">
        <v>0.24191873557865609</v>
      </c>
      <c r="AL21">
        <v>0.42635469296947121</v>
      </c>
      <c r="AM21">
        <v>0.40206735138781369</v>
      </c>
      <c r="AN21">
        <v>0.27047319679986692</v>
      </c>
      <c r="AO21">
        <v>0.49771505338721911</v>
      </c>
      <c r="AP21">
        <v>8.5282187629491066E-2</v>
      </c>
      <c r="AQ21">
        <v>0.36531238434836272</v>
      </c>
      <c r="AR21">
        <v>0.30024909246712922</v>
      </c>
      <c r="AS21">
        <v>0.29757945388555529</v>
      </c>
      <c r="AT21">
        <v>4.3296413496136197E-3</v>
      </c>
      <c r="AU21">
        <v>1.5305745408404621</v>
      </c>
      <c r="AW21">
        <v>0.25904301414266229</v>
      </c>
      <c r="AY21">
        <f t="shared" si="3"/>
        <v>-0.60600939980505208</v>
      </c>
      <c r="AZ21" t="str">
        <f t="shared" si="1"/>
        <v/>
      </c>
      <c r="BA21">
        <f t="shared" si="1"/>
        <v>-0.60600939980505208</v>
      </c>
      <c r="BB21" t="str">
        <f t="shared" si="1"/>
        <v/>
      </c>
    </row>
    <row r="22" spans="1:54" x14ac:dyDescent="0.3">
      <c r="A22">
        <v>2</v>
      </c>
      <c r="B22" t="s">
        <v>90</v>
      </c>
      <c r="C22" t="s">
        <v>87</v>
      </c>
      <c r="D22" t="s">
        <v>69</v>
      </c>
      <c r="F22" s="2">
        <f t="shared" si="4"/>
        <v>0</v>
      </c>
      <c r="G22" s="2">
        <f t="shared" si="4"/>
        <v>0</v>
      </c>
      <c r="H22" s="4">
        <f t="shared" si="4"/>
        <v>1</v>
      </c>
      <c r="I22">
        <f t="shared" si="4"/>
        <v>0</v>
      </c>
      <c r="J22">
        <f t="shared" si="4"/>
        <v>1</v>
      </c>
      <c r="K22">
        <f t="shared" si="4"/>
        <v>2</v>
      </c>
      <c r="L22">
        <f t="shared" si="4"/>
        <v>2</v>
      </c>
      <c r="M22">
        <v>6594486.2000000002</v>
      </c>
      <c r="N22">
        <v>670340.6</v>
      </c>
      <c r="O22">
        <v>670535</v>
      </c>
      <c r="P22">
        <v>2151958</v>
      </c>
      <c r="Q22">
        <v>313021</v>
      </c>
      <c r="R22">
        <v>22278667.600000001</v>
      </c>
      <c r="S22">
        <v>179476</v>
      </c>
      <c r="T22">
        <v>2924448.2</v>
      </c>
      <c r="U22">
        <v>2284009.2000000002</v>
      </c>
      <c r="V22">
        <v>2033017.2</v>
      </c>
      <c r="W22">
        <v>308566.59999999998</v>
      </c>
      <c r="Y22">
        <v>4.1335968436207624</v>
      </c>
      <c r="Z22">
        <v>0.78734764289110903</v>
      </c>
      <c r="AA22">
        <v>0.76731658289209004</v>
      </c>
      <c r="AB22">
        <v>1.8613651992054661</v>
      </c>
      <c r="AC22">
        <v>0.59792861700989308</v>
      </c>
      <c r="AD22">
        <v>11.8607960592024</v>
      </c>
      <c r="AE22">
        <v>0.59491873909719284</v>
      </c>
      <c r="AF22">
        <v>0.60374445058405402</v>
      </c>
      <c r="AG22">
        <v>0.82129795234650371</v>
      </c>
      <c r="AH22">
        <v>3.0552545510698108</v>
      </c>
      <c r="AI22">
        <v>1.6531614631414411</v>
      </c>
      <c r="AK22">
        <v>4.1335968436207624</v>
      </c>
      <c r="AL22">
        <v>0.35154814515262839</v>
      </c>
      <c r="AM22">
        <v>0.33406991544179621</v>
      </c>
      <c r="AN22">
        <v>1.8613651992054661</v>
      </c>
      <c r="AO22">
        <v>0.30036492240615192</v>
      </c>
      <c r="AP22">
        <v>11.8607960592024</v>
      </c>
      <c r="AQ22">
        <v>0.3237175369635224</v>
      </c>
      <c r="AR22">
        <v>0.3052898785565048</v>
      </c>
      <c r="AS22">
        <v>0.29410226852633059</v>
      </c>
      <c r="AT22">
        <v>3.0552545510698108</v>
      </c>
      <c r="AU22">
        <v>0.58238676455803218</v>
      </c>
      <c r="AW22">
        <v>0.25255193323828268</v>
      </c>
      <c r="AY22">
        <f t="shared" si="3"/>
        <v>0.60600939980505264</v>
      </c>
      <c r="AZ22">
        <f t="shared" si="1"/>
        <v>0.60600939980505264</v>
      </c>
      <c r="BA22" t="str">
        <f t="shared" si="1"/>
        <v/>
      </c>
      <c r="BB22">
        <f t="shared" si="1"/>
        <v>0.60600939980505264</v>
      </c>
    </row>
    <row r="23" spans="1:54" x14ac:dyDescent="0.3">
      <c r="A23">
        <v>2</v>
      </c>
      <c r="B23" t="s">
        <v>91</v>
      </c>
      <c r="C23" t="s">
        <v>92</v>
      </c>
      <c r="D23" t="s">
        <v>69</v>
      </c>
      <c r="F23" s="2">
        <f t="shared" si="4"/>
        <v>0</v>
      </c>
      <c r="G23" s="2">
        <f t="shared" si="4"/>
        <v>0</v>
      </c>
      <c r="H23" s="4">
        <f t="shared" si="4"/>
        <v>0</v>
      </c>
      <c r="I23">
        <f t="shared" si="4"/>
        <v>0</v>
      </c>
      <c r="J23">
        <f t="shared" si="4"/>
        <v>1</v>
      </c>
      <c r="K23">
        <f t="shared" si="4"/>
        <v>2</v>
      </c>
      <c r="L23">
        <f t="shared" si="4"/>
        <v>0</v>
      </c>
      <c r="M23">
        <v>7645979</v>
      </c>
      <c r="N23">
        <v>7741142.4000000004</v>
      </c>
      <c r="O23">
        <v>7766438</v>
      </c>
      <c r="P23">
        <v>2251794</v>
      </c>
      <c r="Q23">
        <v>2389947.2000000002</v>
      </c>
      <c r="R23">
        <v>21349713.199999999</v>
      </c>
      <c r="S23">
        <v>15144927.800000001</v>
      </c>
      <c r="T23">
        <v>2923754.4</v>
      </c>
      <c r="U23">
        <v>2328404.2000000002</v>
      </c>
      <c r="V23">
        <v>1987378.4</v>
      </c>
      <c r="W23">
        <v>2190763.2000000002</v>
      </c>
      <c r="Y23">
        <v>4.7087790641933678</v>
      </c>
      <c r="Z23">
        <v>4.7392114740330724</v>
      </c>
      <c r="AA23">
        <v>4.7266645831055936</v>
      </c>
      <c r="AB23">
        <v>1.918738162808586</v>
      </c>
      <c r="AC23">
        <v>2.1014814393885901</v>
      </c>
      <c r="AD23">
        <v>11.67213632385246</v>
      </c>
      <c r="AE23">
        <v>8.7472991761285819</v>
      </c>
      <c r="AF23">
        <v>0.59407722721807654</v>
      </c>
      <c r="AG23">
        <v>0.76509543126448987</v>
      </c>
      <c r="AH23">
        <v>3.142712988331914</v>
      </c>
      <c r="AI23">
        <v>3.7271520129870619</v>
      </c>
      <c r="AK23">
        <v>4.7087790641933678</v>
      </c>
      <c r="AL23">
        <v>1.0540082749910651</v>
      </c>
      <c r="AM23">
        <v>1.0505632478743789</v>
      </c>
      <c r="AN23">
        <v>1.918738162808586</v>
      </c>
      <c r="AO23">
        <v>0.56764518140116704</v>
      </c>
      <c r="AP23">
        <v>11.67213632385246</v>
      </c>
      <c r="AQ23">
        <v>1.7792229418177159</v>
      </c>
      <c r="AR23">
        <v>0.30056317970156671</v>
      </c>
      <c r="AS23">
        <v>0.22482876647263761</v>
      </c>
      <c r="AT23">
        <v>3.142712988331914</v>
      </c>
      <c r="AU23">
        <v>2.1883353453595191</v>
      </c>
      <c r="AW23">
        <v>0.19077591518871481</v>
      </c>
      <c r="AY23">
        <f t="shared" si="3"/>
        <v>3.8065135566711199E-3</v>
      </c>
      <c r="AZ23" t="str">
        <f t="shared" si="1"/>
        <v/>
      </c>
      <c r="BA23" t="str">
        <f t="shared" si="1"/>
        <v/>
      </c>
      <c r="BB23">
        <f t="shared" si="1"/>
        <v>3.8065135566711199E-3</v>
      </c>
    </row>
    <row r="24" spans="1:54" x14ac:dyDescent="0.3">
      <c r="A24">
        <v>2</v>
      </c>
      <c r="B24" t="s">
        <v>93</v>
      </c>
      <c r="C24" t="s">
        <v>92</v>
      </c>
      <c r="D24" t="s">
        <v>69</v>
      </c>
      <c r="F24" s="2">
        <f t="shared" si="4"/>
        <v>0</v>
      </c>
      <c r="G24" s="2">
        <f t="shared" si="4"/>
        <v>1</v>
      </c>
      <c r="H24" s="4">
        <f t="shared" si="4"/>
        <v>1</v>
      </c>
      <c r="I24">
        <f t="shared" si="4"/>
        <v>1</v>
      </c>
      <c r="J24">
        <f t="shared" si="4"/>
        <v>0</v>
      </c>
      <c r="K24">
        <f t="shared" si="4"/>
        <v>2</v>
      </c>
      <c r="L24">
        <f t="shared" si="4"/>
        <v>2</v>
      </c>
      <c r="M24">
        <v>200029.8</v>
      </c>
      <c r="N24">
        <v>200195.6</v>
      </c>
      <c r="O24">
        <v>200199.2</v>
      </c>
      <c r="P24">
        <v>199999</v>
      </c>
      <c r="Q24">
        <v>200002.8</v>
      </c>
      <c r="R24">
        <v>1.2</v>
      </c>
      <c r="S24">
        <v>15.4</v>
      </c>
      <c r="T24">
        <v>2916340.4</v>
      </c>
      <c r="U24">
        <v>2248504.4</v>
      </c>
      <c r="V24">
        <v>206.6</v>
      </c>
      <c r="W24">
        <v>1801.6</v>
      </c>
      <c r="Y24">
        <v>0.25046665421687059</v>
      </c>
      <c r="Z24">
        <v>0.43261254299432039</v>
      </c>
      <c r="AA24">
        <v>0.42704589311033492</v>
      </c>
      <c r="AB24">
        <v>0.27841271819779639</v>
      </c>
      <c r="AC24">
        <v>0.45723435461404732</v>
      </c>
      <c r="AD24">
        <v>8.8789764558896381E-2</v>
      </c>
      <c r="AE24">
        <v>0.25824561258777973</v>
      </c>
      <c r="AF24">
        <v>0.60058439206331971</v>
      </c>
      <c r="AG24">
        <v>0.73558226437307894</v>
      </c>
      <c r="AH24">
        <v>4.4398833531885604E-3</v>
      </c>
      <c r="AI24">
        <v>0.18440669872798021</v>
      </c>
      <c r="AK24">
        <v>0.25046665421687059</v>
      </c>
      <c r="AL24">
        <v>0.22897059088572849</v>
      </c>
      <c r="AM24">
        <v>0.21719444291666151</v>
      </c>
      <c r="AN24">
        <v>0.27841271819779639</v>
      </c>
      <c r="AO24">
        <v>0.22854915841598991</v>
      </c>
      <c r="AP24">
        <v>8.8789764558896381E-2</v>
      </c>
      <c r="AQ24">
        <v>0.19214647882618011</v>
      </c>
      <c r="AR24">
        <v>0.30387024944648139</v>
      </c>
      <c r="AS24">
        <v>0.2221023356541991</v>
      </c>
      <c r="AT24">
        <v>4.4398833531885604E-3</v>
      </c>
      <c r="AU24">
        <v>0.17483428209088739</v>
      </c>
      <c r="AW24">
        <v>0.1899940036237239</v>
      </c>
      <c r="AY24">
        <f t="shared" si="3"/>
        <v>-3.8065135566711398E-3</v>
      </c>
      <c r="AZ24">
        <f t="shared" si="1"/>
        <v>-3.8065135566711398E-3</v>
      </c>
      <c r="BA24">
        <f t="shared" si="1"/>
        <v>-3.8065135566711398E-3</v>
      </c>
      <c r="BB24" t="str">
        <f t="shared" si="1"/>
        <v/>
      </c>
    </row>
    <row r="25" spans="1:54" x14ac:dyDescent="0.3">
      <c r="A25">
        <v>2</v>
      </c>
      <c r="B25" t="s">
        <v>94</v>
      </c>
      <c r="C25" t="s">
        <v>92</v>
      </c>
      <c r="D25" t="s">
        <v>69</v>
      </c>
      <c r="F25" s="2">
        <f t="shared" si="4"/>
        <v>0</v>
      </c>
      <c r="G25" s="2">
        <f t="shared" si="4"/>
        <v>1</v>
      </c>
      <c r="H25" s="4">
        <f t="shared" si="4"/>
        <v>1</v>
      </c>
      <c r="I25">
        <f t="shared" si="4"/>
        <v>1</v>
      </c>
      <c r="J25">
        <f t="shared" si="4"/>
        <v>0</v>
      </c>
      <c r="K25">
        <f t="shared" si="4"/>
        <v>2</v>
      </c>
      <c r="L25">
        <f t="shared" si="4"/>
        <v>2</v>
      </c>
      <c r="M25">
        <v>200023.8</v>
      </c>
      <c r="N25">
        <v>200240.8</v>
      </c>
      <c r="O25">
        <v>200247.2</v>
      </c>
      <c r="P25">
        <v>199999</v>
      </c>
      <c r="Q25">
        <v>200002.8</v>
      </c>
      <c r="R25">
        <v>1</v>
      </c>
      <c r="S25">
        <v>15.2</v>
      </c>
      <c r="T25">
        <v>2917860.6</v>
      </c>
      <c r="U25">
        <v>2247799</v>
      </c>
      <c r="V25">
        <v>181.2</v>
      </c>
      <c r="W25">
        <v>1863.2</v>
      </c>
      <c r="Y25">
        <v>0.24419019417837259</v>
      </c>
      <c r="Z25">
        <v>0.42742544757202272</v>
      </c>
      <c r="AA25">
        <v>0.42073607002384961</v>
      </c>
      <c r="AB25">
        <v>0.28453037339495502</v>
      </c>
      <c r="AC25">
        <v>0.45944013359257951</v>
      </c>
      <c r="AD25">
        <v>8.6115886922925683E-2</v>
      </c>
      <c r="AE25">
        <v>0.25260971048846842</v>
      </c>
      <c r="AF25">
        <v>0.59278533910401165</v>
      </c>
      <c r="AG25">
        <v>0.72704426739364858</v>
      </c>
      <c r="AH25">
        <v>4.7044686041771786E-3</v>
      </c>
      <c r="AI25">
        <v>0.18663079277612271</v>
      </c>
      <c r="AK25">
        <v>0.24419019417837259</v>
      </c>
      <c r="AL25">
        <v>0.22551339468918741</v>
      </c>
      <c r="AM25">
        <v>0.2155402744188904</v>
      </c>
      <c r="AN25">
        <v>0.28453037339495502</v>
      </c>
      <c r="AO25">
        <v>0.22862724100705231</v>
      </c>
      <c r="AP25">
        <v>8.6115886922925683E-2</v>
      </c>
      <c r="AQ25">
        <v>0.18954330896958699</v>
      </c>
      <c r="AR25">
        <v>0.29945401428267349</v>
      </c>
      <c r="AS25">
        <v>0.21995283025316889</v>
      </c>
      <c r="AT25">
        <v>4.7044686041771786E-3</v>
      </c>
      <c r="AU25">
        <v>0.1768525427673012</v>
      </c>
      <c r="AW25">
        <v>0.1868807943537831</v>
      </c>
      <c r="AY25">
        <f t="shared" si="3"/>
        <v>-3.8065135566707998E-3</v>
      </c>
      <c r="AZ25">
        <f t="shared" si="1"/>
        <v>-3.8065135566707998E-3</v>
      </c>
      <c r="BA25">
        <f t="shared" si="1"/>
        <v>-3.8065135566707998E-3</v>
      </c>
      <c r="BB25" t="str">
        <f t="shared" si="1"/>
        <v/>
      </c>
    </row>
    <row r="26" spans="1:54" x14ac:dyDescent="0.3">
      <c r="A26">
        <v>2</v>
      </c>
      <c r="B26" t="s">
        <v>95</v>
      </c>
      <c r="C26" t="s">
        <v>92</v>
      </c>
      <c r="D26" t="s">
        <v>69</v>
      </c>
      <c r="F26" s="2">
        <f t="shared" si="4"/>
        <v>0</v>
      </c>
      <c r="G26" s="2">
        <f t="shared" si="4"/>
        <v>0</v>
      </c>
      <c r="H26" s="4">
        <f t="shared" si="4"/>
        <v>0</v>
      </c>
      <c r="I26">
        <f t="shared" si="4"/>
        <v>0</v>
      </c>
      <c r="J26">
        <f t="shared" si="4"/>
        <v>1</v>
      </c>
      <c r="K26">
        <f t="shared" si="4"/>
        <v>2</v>
      </c>
      <c r="L26">
        <f t="shared" si="4"/>
        <v>0</v>
      </c>
      <c r="M26">
        <v>6594486.2000000002</v>
      </c>
      <c r="N26">
        <v>7439479.4000000004</v>
      </c>
      <c r="O26">
        <v>7467520.7999999998</v>
      </c>
      <c r="P26">
        <v>2151958</v>
      </c>
      <c r="Q26">
        <v>2199103.7999999998</v>
      </c>
      <c r="R26">
        <v>22278667.600000001</v>
      </c>
      <c r="S26">
        <v>14658537.6</v>
      </c>
      <c r="T26">
        <v>2924448.2</v>
      </c>
      <c r="U26">
        <v>2324385.2000000002</v>
      </c>
      <c r="V26">
        <v>2033017.2</v>
      </c>
      <c r="W26">
        <v>2088094</v>
      </c>
      <c r="Y26">
        <v>4.1502536863088606</v>
      </c>
      <c r="Z26">
        <v>4.5294590583071113</v>
      </c>
      <c r="AA26">
        <v>4.5230069250799714</v>
      </c>
      <c r="AB26">
        <v>1.982078759197611</v>
      </c>
      <c r="AC26">
        <v>2.0165285605820831</v>
      </c>
      <c r="AD26">
        <v>11.855648274766279</v>
      </c>
      <c r="AE26">
        <v>8.404363333247602</v>
      </c>
      <c r="AF26">
        <v>0.58802258451469247</v>
      </c>
      <c r="AG26">
        <v>0.76426827032119038</v>
      </c>
      <c r="AH26">
        <v>3.1530510266311471</v>
      </c>
      <c r="AI26">
        <v>3.594953302107752</v>
      </c>
      <c r="AK26">
        <v>4.1502536863088606</v>
      </c>
      <c r="AL26">
        <v>1.0048609748948369</v>
      </c>
      <c r="AM26">
        <v>1.004274396039545</v>
      </c>
      <c r="AN26">
        <v>1.982078759197611</v>
      </c>
      <c r="AO26">
        <v>0.53830528639373365</v>
      </c>
      <c r="AP26">
        <v>11.855648274766279</v>
      </c>
      <c r="AQ26">
        <v>1.628298980370164</v>
      </c>
      <c r="AR26">
        <v>0.29676572345197189</v>
      </c>
      <c r="AS26">
        <v>0.22481983308680359</v>
      </c>
      <c r="AT26">
        <v>3.1530510266311471</v>
      </c>
      <c r="AU26">
        <v>2.065827209083364</v>
      </c>
      <c r="AW26">
        <v>0.19295755159109829</v>
      </c>
      <c r="AY26">
        <f t="shared" si="3"/>
        <v>3.8065135566709399E-3</v>
      </c>
      <c r="AZ26" t="str">
        <f t="shared" si="1"/>
        <v/>
      </c>
      <c r="BA26" t="str">
        <f t="shared" si="1"/>
        <v/>
      </c>
      <c r="BB26">
        <f t="shared" si="1"/>
        <v>3.8065135566709399E-3</v>
      </c>
    </row>
    <row r="27" spans="1:54" x14ac:dyDescent="0.3">
      <c r="A27">
        <v>2</v>
      </c>
      <c r="B27" t="s">
        <v>96</v>
      </c>
      <c r="C27" t="s">
        <v>92</v>
      </c>
      <c r="D27" t="s">
        <v>69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0</v>
      </c>
      <c r="J27">
        <f t="shared" si="4"/>
        <v>1</v>
      </c>
      <c r="K27">
        <f t="shared" si="4"/>
        <v>2</v>
      </c>
      <c r="L27">
        <f t="shared" si="4"/>
        <v>0</v>
      </c>
      <c r="M27">
        <v>7645979</v>
      </c>
      <c r="N27">
        <v>7741142.4000000004</v>
      </c>
      <c r="O27">
        <v>7766438</v>
      </c>
      <c r="P27">
        <v>2251794</v>
      </c>
      <c r="Q27">
        <v>2389947.2000000002</v>
      </c>
      <c r="R27">
        <v>21349713.199999999</v>
      </c>
      <c r="S27">
        <v>15144927.800000001</v>
      </c>
      <c r="T27">
        <v>2923754.4</v>
      </c>
      <c r="U27">
        <v>2328404.2000000002</v>
      </c>
      <c r="V27">
        <v>1987378.4</v>
      </c>
      <c r="W27">
        <v>2190763.2000000002</v>
      </c>
      <c r="Y27">
        <v>4.6926122731994839</v>
      </c>
      <c r="Z27">
        <v>4.6789537516888231</v>
      </c>
      <c r="AA27">
        <v>4.7201499766204504</v>
      </c>
      <c r="AB27">
        <v>1.780089153995505</v>
      </c>
      <c r="AC27">
        <v>1.9325359682028651</v>
      </c>
      <c r="AD27">
        <v>11.77062263265252</v>
      </c>
      <c r="AE27">
        <v>8.8525561174377803</v>
      </c>
      <c r="AF27">
        <v>0.60125082232989369</v>
      </c>
      <c r="AG27">
        <v>0.77219345676712692</v>
      </c>
      <c r="AH27">
        <v>3.1620945409871641</v>
      </c>
      <c r="AI27">
        <v>3.7034014367032801</v>
      </c>
      <c r="AK27">
        <v>4.6926122731994839</v>
      </c>
      <c r="AL27">
        <v>1.035178028559312</v>
      </c>
      <c r="AM27">
        <v>1.0412054568063469</v>
      </c>
      <c r="AN27">
        <v>1.780089153995505</v>
      </c>
      <c r="AO27">
        <v>0.51889927500160415</v>
      </c>
      <c r="AP27">
        <v>11.77062263265252</v>
      </c>
      <c r="AQ27">
        <v>1.8042125522624699</v>
      </c>
      <c r="AR27">
        <v>0.30383683247491711</v>
      </c>
      <c r="AS27">
        <v>0.2279127970337867</v>
      </c>
      <c r="AT27">
        <v>3.1620945409871641</v>
      </c>
      <c r="AU27">
        <v>2.1504484479781238</v>
      </c>
      <c r="AW27">
        <v>0.18247974780388171</v>
      </c>
      <c r="AY27">
        <f t="shared" si="3"/>
        <v>3.8065135566711199E-3</v>
      </c>
      <c r="AZ27" t="str">
        <f t="shared" si="1"/>
        <v/>
      </c>
      <c r="BA27" t="str">
        <f t="shared" si="1"/>
        <v/>
      </c>
      <c r="BB27">
        <f t="shared" si="1"/>
        <v>3.8065135566711199E-3</v>
      </c>
    </row>
    <row r="28" spans="1:54" x14ac:dyDescent="0.3">
      <c r="A28">
        <v>2</v>
      </c>
      <c r="B28" t="s">
        <v>97</v>
      </c>
      <c r="C28" t="s">
        <v>92</v>
      </c>
      <c r="D28" t="s">
        <v>69</v>
      </c>
      <c r="F28" s="2">
        <f t="shared" si="4"/>
        <v>0</v>
      </c>
      <c r="G28" s="2">
        <f t="shared" si="4"/>
        <v>1</v>
      </c>
      <c r="H28" s="4">
        <f t="shared" si="4"/>
        <v>1</v>
      </c>
      <c r="I28">
        <f t="shared" si="4"/>
        <v>1</v>
      </c>
      <c r="J28">
        <f t="shared" si="4"/>
        <v>0</v>
      </c>
      <c r="K28">
        <f t="shared" si="4"/>
        <v>2</v>
      </c>
      <c r="L28">
        <f t="shared" si="4"/>
        <v>2</v>
      </c>
      <c r="M28">
        <v>200029.8</v>
      </c>
      <c r="N28">
        <v>200195.6</v>
      </c>
      <c r="O28">
        <v>200199.2</v>
      </c>
      <c r="P28">
        <v>199999</v>
      </c>
      <c r="Q28">
        <v>200002.8</v>
      </c>
      <c r="R28">
        <v>1.2</v>
      </c>
      <c r="S28">
        <v>15.4</v>
      </c>
      <c r="T28">
        <v>2916340.4</v>
      </c>
      <c r="U28">
        <v>2248504.4</v>
      </c>
      <c r="V28">
        <v>206.6</v>
      </c>
      <c r="W28">
        <v>1801.6</v>
      </c>
      <c r="Y28">
        <v>0.2495748129673302</v>
      </c>
      <c r="Z28">
        <v>0.42790370024740698</v>
      </c>
      <c r="AA28">
        <v>0.42266235663555562</v>
      </c>
      <c r="AB28">
        <v>0.2693253186007496</v>
      </c>
      <c r="AC28">
        <v>0.42171426279819568</v>
      </c>
      <c r="AD28">
        <v>8.9588832389563305E-2</v>
      </c>
      <c r="AE28">
        <v>0.25516684255562722</v>
      </c>
      <c r="AF28">
        <v>0.59643888231366871</v>
      </c>
      <c r="AG28">
        <v>0.73371118679642677</v>
      </c>
      <c r="AH28">
        <v>4.3626788072287596E-3</v>
      </c>
      <c r="AI28">
        <v>0.1852162459865212</v>
      </c>
      <c r="AK28">
        <v>0.2495748129673302</v>
      </c>
      <c r="AL28">
        <v>0.22387314671650521</v>
      </c>
      <c r="AM28">
        <v>0.21649022903293369</v>
      </c>
      <c r="AN28">
        <v>0.2693253186007496</v>
      </c>
      <c r="AO28">
        <v>0.2102465294010471</v>
      </c>
      <c r="AP28">
        <v>8.9588832389563305E-2</v>
      </c>
      <c r="AQ28">
        <v>0.19211423662491139</v>
      </c>
      <c r="AR28">
        <v>0.30076416260562838</v>
      </c>
      <c r="AS28">
        <v>0.22131108730100091</v>
      </c>
      <c r="AT28">
        <v>4.3626788072287596E-3</v>
      </c>
      <c r="AU28">
        <v>0.17591578061692409</v>
      </c>
      <c r="AW28">
        <v>0.18458701022900639</v>
      </c>
      <c r="AY28">
        <f t="shared" si="3"/>
        <v>-3.8065135566711398E-3</v>
      </c>
      <c r="AZ28">
        <f t="shared" si="1"/>
        <v>-3.8065135566711398E-3</v>
      </c>
      <c r="BA28">
        <f t="shared" si="1"/>
        <v>-3.8065135566711398E-3</v>
      </c>
      <c r="BB28" t="str">
        <f t="shared" si="1"/>
        <v/>
      </c>
    </row>
    <row r="29" spans="1:54" x14ac:dyDescent="0.3">
      <c r="A29">
        <v>2</v>
      </c>
      <c r="B29" t="s">
        <v>98</v>
      </c>
      <c r="C29" t="s">
        <v>92</v>
      </c>
      <c r="D29" t="s">
        <v>69</v>
      </c>
      <c r="F29" s="2">
        <f t="shared" si="4"/>
        <v>0</v>
      </c>
      <c r="G29" s="2">
        <f t="shared" si="4"/>
        <v>1</v>
      </c>
      <c r="H29" s="4">
        <f t="shared" si="4"/>
        <v>1</v>
      </c>
      <c r="I29">
        <f t="shared" si="4"/>
        <v>1</v>
      </c>
      <c r="J29">
        <f t="shared" si="4"/>
        <v>0</v>
      </c>
      <c r="K29">
        <f t="shared" si="4"/>
        <v>2</v>
      </c>
      <c r="L29">
        <f t="shared" si="4"/>
        <v>2</v>
      </c>
      <c r="M29">
        <v>200023.8</v>
      </c>
      <c r="N29">
        <v>200240.8</v>
      </c>
      <c r="O29">
        <v>200247.2</v>
      </c>
      <c r="P29">
        <v>199999</v>
      </c>
      <c r="Q29">
        <v>200002.8</v>
      </c>
      <c r="R29">
        <v>1</v>
      </c>
      <c r="S29">
        <v>15.2</v>
      </c>
      <c r="T29">
        <v>2917860.6</v>
      </c>
      <c r="U29">
        <v>2247799</v>
      </c>
      <c r="V29">
        <v>181.2</v>
      </c>
      <c r="W29">
        <v>1863.2</v>
      </c>
      <c r="Y29">
        <v>0.24807639759965239</v>
      </c>
      <c r="Z29">
        <v>0.43052501869387932</v>
      </c>
      <c r="AA29">
        <v>0.42738647242076688</v>
      </c>
      <c r="AB29">
        <v>0.26885254879598508</v>
      </c>
      <c r="AC29">
        <v>0.42128617981215938</v>
      </c>
      <c r="AD29">
        <v>8.7092140782624436E-2</v>
      </c>
      <c r="AE29">
        <v>0.24957636916078621</v>
      </c>
      <c r="AF29">
        <v>0.60136779868043955</v>
      </c>
      <c r="AG29">
        <v>0.73309015533886845</v>
      </c>
      <c r="AH29">
        <v>4.2484910227357803E-3</v>
      </c>
      <c r="AI29">
        <v>0.18677586931735271</v>
      </c>
      <c r="AK29">
        <v>0.24807639759965239</v>
      </c>
      <c r="AL29">
        <v>0.22568669114261861</v>
      </c>
      <c r="AM29">
        <v>0.21605324484407901</v>
      </c>
      <c r="AN29">
        <v>0.26885254879598508</v>
      </c>
      <c r="AO29">
        <v>0.21058391679544</v>
      </c>
      <c r="AP29">
        <v>8.7092140782624436E-2</v>
      </c>
      <c r="AQ29">
        <v>0.18684538155794139</v>
      </c>
      <c r="AR29">
        <v>0.30384876467287542</v>
      </c>
      <c r="AS29">
        <v>0.22044544038362801</v>
      </c>
      <c r="AT29">
        <v>4.2484910227357803E-3</v>
      </c>
      <c r="AU29">
        <v>0.1766902823001146</v>
      </c>
      <c r="AW29">
        <v>0.18618865855969491</v>
      </c>
      <c r="AY29">
        <f t="shared" si="3"/>
        <v>-3.8065135566707998E-3</v>
      </c>
      <c r="AZ29">
        <f t="shared" si="1"/>
        <v>-3.8065135566707998E-3</v>
      </c>
      <c r="BA29">
        <f t="shared" si="1"/>
        <v>-3.8065135566707998E-3</v>
      </c>
      <c r="BB29" t="str">
        <f t="shared" si="1"/>
        <v/>
      </c>
    </row>
    <row r="30" spans="1:54" x14ac:dyDescent="0.3">
      <c r="A30">
        <v>2</v>
      </c>
      <c r="B30" t="s">
        <v>99</v>
      </c>
      <c r="C30" t="s">
        <v>92</v>
      </c>
      <c r="D30" t="s">
        <v>69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0</v>
      </c>
      <c r="J30">
        <f t="shared" si="4"/>
        <v>1</v>
      </c>
      <c r="K30">
        <f t="shared" si="4"/>
        <v>2</v>
      </c>
      <c r="L30">
        <f t="shared" si="4"/>
        <v>0</v>
      </c>
      <c r="M30">
        <v>6594486.2000000002</v>
      </c>
      <c r="N30">
        <v>7439479.4000000004</v>
      </c>
      <c r="O30">
        <v>7467520.7999999998</v>
      </c>
      <c r="P30">
        <v>2151958</v>
      </c>
      <c r="Q30">
        <v>2199103.7999999998</v>
      </c>
      <c r="R30">
        <v>22278667.600000001</v>
      </c>
      <c r="S30">
        <v>14658537.6</v>
      </c>
      <c r="T30">
        <v>2924448.2</v>
      </c>
      <c r="U30">
        <v>2324385.2000000002</v>
      </c>
      <c r="V30">
        <v>2033017.2</v>
      </c>
      <c r="W30">
        <v>2088094</v>
      </c>
      <c r="Y30">
        <v>4.2254820067901164</v>
      </c>
      <c r="Z30">
        <v>4.589829946216196</v>
      </c>
      <c r="AA30">
        <v>4.5515078768134121</v>
      </c>
      <c r="AB30">
        <v>1.8362144489947241</v>
      </c>
      <c r="AC30">
        <v>1.8445070167828821</v>
      </c>
      <c r="AD30">
        <v>12.02120239846408</v>
      </c>
      <c r="AE30">
        <v>8.5152077461127185</v>
      </c>
      <c r="AF30">
        <v>0.59960871855728326</v>
      </c>
      <c r="AG30">
        <v>0.77118704440072183</v>
      </c>
      <c r="AH30">
        <v>3.217283038236201</v>
      </c>
      <c r="AI30">
        <v>3.622459493111819</v>
      </c>
      <c r="AK30">
        <v>4.2254820067901164</v>
      </c>
      <c r="AL30">
        <v>1.019820895185694</v>
      </c>
      <c r="AM30">
        <v>1.009446257399395</v>
      </c>
      <c r="AN30">
        <v>1.8362144489947241</v>
      </c>
      <c r="AO30">
        <v>0.48181993920006788</v>
      </c>
      <c r="AP30">
        <v>12.02120239846408</v>
      </c>
      <c r="AQ30">
        <v>1.649637341266498</v>
      </c>
      <c r="AR30">
        <v>0.30292716315016149</v>
      </c>
      <c r="AS30">
        <v>0.22871470465324811</v>
      </c>
      <c r="AT30">
        <v>3.217283038236201</v>
      </c>
      <c r="AU30">
        <v>2.076384352194145</v>
      </c>
      <c r="AW30">
        <v>0.19432133734226231</v>
      </c>
      <c r="AY30">
        <f t="shared" si="3"/>
        <v>3.8065135566709399E-3</v>
      </c>
      <c r="AZ30" t="str">
        <f t="shared" si="1"/>
        <v/>
      </c>
      <c r="BA30" t="str">
        <f t="shared" si="1"/>
        <v/>
      </c>
      <c r="BB30">
        <f t="shared" si="1"/>
        <v>3.8065135566709399E-3</v>
      </c>
    </row>
    <row r="31" spans="1:54" x14ac:dyDescent="0.3">
      <c r="A31">
        <v>2</v>
      </c>
      <c r="B31" t="s">
        <v>100</v>
      </c>
      <c r="C31" t="s">
        <v>87</v>
      </c>
      <c r="D31" t="s">
        <v>69</v>
      </c>
      <c r="F31" s="2">
        <f t="shared" si="4"/>
        <v>0</v>
      </c>
      <c r="G31" s="2">
        <f t="shared" si="4"/>
        <v>0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2</v>
      </c>
      <c r="L31">
        <f t="shared" si="4"/>
        <v>2</v>
      </c>
      <c r="M31">
        <v>7645979</v>
      </c>
      <c r="N31">
        <v>679321.8</v>
      </c>
      <c r="O31">
        <v>679402.2</v>
      </c>
      <c r="P31">
        <v>2251794</v>
      </c>
      <c r="Q31">
        <v>311309.2</v>
      </c>
      <c r="R31">
        <v>21349713.199999999</v>
      </c>
      <c r="S31">
        <v>174079.8</v>
      </c>
      <c r="T31">
        <v>2923754.4</v>
      </c>
      <c r="U31">
        <v>2278906.4</v>
      </c>
      <c r="V31">
        <v>1987378.4</v>
      </c>
      <c r="W31">
        <v>316205.59999999998</v>
      </c>
      <c r="Y31">
        <v>4.752124949824065</v>
      </c>
      <c r="Z31">
        <v>0.80427826568484306</v>
      </c>
      <c r="AA31">
        <v>0.77924104440025987</v>
      </c>
      <c r="AB31">
        <v>1.7737728733976841</v>
      </c>
      <c r="AC31">
        <v>0.58000993721652772</v>
      </c>
      <c r="AD31">
        <v>11.785685535380621</v>
      </c>
      <c r="AE31">
        <v>0.59160352903418245</v>
      </c>
      <c r="AF31">
        <v>0.60386281097307803</v>
      </c>
      <c r="AG31">
        <v>0.81488213823176925</v>
      </c>
      <c r="AH31">
        <v>3.1218656983692199</v>
      </c>
      <c r="AI31">
        <v>1.6516764951404179</v>
      </c>
      <c r="AK31">
        <v>4.752124949824065</v>
      </c>
      <c r="AL31">
        <v>0.35671005989424892</v>
      </c>
      <c r="AM31">
        <v>0.33599122921004893</v>
      </c>
      <c r="AN31">
        <v>1.7737728733976841</v>
      </c>
      <c r="AO31">
        <v>0.2934156770003028</v>
      </c>
      <c r="AP31">
        <v>11.785685535380621</v>
      </c>
      <c r="AQ31">
        <v>0.31741806203499429</v>
      </c>
      <c r="AR31">
        <v>0.30509014846757049</v>
      </c>
      <c r="AS31">
        <v>0.28834150182083251</v>
      </c>
      <c r="AT31">
        <v>3.1218656983692199</v>
      </c>
      <c r="AU31">
        <v>0.57289907243102789</v>
      </c>
      <c r="AW31">
        <v>0.25682699638418849</v>
      </c>
      <c r="AY31">
        <f t="shared" si="3"/>
        <v>0.60600939980505242</v>
      </c>
      <c r="AZ31">
        <f t="shared" si="1"/>
        <v>0.60600939980505242</v>
      </c>
      <c r="BA31" t="str">
        <f t="shared" si="1"/>
        <v/>
      </c>
      <c r="BB31">
        <f t="shared" si="1"/>
        <v>0.60600939980505242</v>
      </c>
    </row>
    <row r="32" spans="1:54" x14ac:dyDescent="0.3">
      <c r="A32">
        <v>2</v>
      </c>
      <c r="B32" t="s">
        <v>101</v>
      </c>
      <c r="C32" t="s">
        <v>87</v>
      </c>
      <c r="D32" t="s">
        <v>69</v>
      </c>
      <c r="F32" s="2">
        <f t="shared" si="4"/>
        <v>0</v>
      </c>
      <c r="G32" s="2">
        <f t="shared" si="4"/>
        <v>1</v>
      </c>
      <c r="H32" s="4">
        <f t="shared" si="4"/>
        <v>0</v>
      </c>
      <c r="I32">
        <f t="shared" si="4"/>
        <v>1</v>
      </c>
      <c r="J32">
        <f t="shared" si="4"/>
        <v>0</v>
      </c>
      <c r="K32">
        <f t="shared" si="4"/>
        <v>2</v>
      </c>
      <c r="L32">
        <f t="shared" si="4"/>
        <v>0</v>
      </c>
      <c r="M32">
        <v>200029.8</v>
      </c>
      <c r="N32">
        <v>808562</v>
      </c>
      <c r="O32">
        <v>808925</v>
      </c>
      <c r="P32">
        <v>199999</v>
      </c>
      <c r="Q32">
        <v>1222383</v>
      </c>
      <c r="R32">
        <v>1.2</v>
      </c>
      <c r="S32">
        <v>826031.8</v>
      </c>
      <c r="T32">
        <v>2916340.4</v>
      </c>
      <c r="U32">
        <v>2327938.2000000002</v>
      </c>
      <c r="V32">
        <v>206.6</v>
      </c>
      <c r="W32">
        <v>573695.19999999995</v>
      </c>
      <c r="Y32">
        <v>0.25633617779240009</v>
      </c>
      <c r="Z32">
        <v>1.155633165268227</v>
      </c>
      <c r="AA32">
        <v>1.136428785091266</v>
      </c>
      <c r="AB32">
        <v>0.27167130120215011</v>
      </c>
      <c r="AC32">
        <v>1.3952487772039599</v>
      </c>
      <c r="AD32">
        <v>8.8241865625604946E-2</v>
      </c>
      <c r="AE32">
        <v>0.8694434033241123</v>
      </c>
      <c r="AF32">
        <v>0.60886809001676734</v>
      </c>
      <c r="AG32">
        <v>0.84960149400867524</v>
      </c>
      <c r="AH32">
        <v>4.3282330036162799E-3</v>
      </c>
      <c r="AI32">
        <v>2.612861792417243</v>
      </c>
      <c r="AK32">
        <v>0.25633617779240009</v>
      </c>
      <c r="AL32">
        <v>0.42126897056587043</v>
      </c>
      <c r="AM32">
        <v>0.40462002074345949</v>
      </c>
      <c r="AN32">
        <v>0.27167130120215011</v>
      </c>
      <c r="AO32">
        <v>0.5277326932060532</v>
      </c>
      <c r="AP32">
        <v>8.8241865625604946E-2</v>
      </c>
      <c r="AQ32">
        <v>0.37010845555923882</v>
      </c>
      <c r="AR32">
        <v>0.30774341635406022</v>
      </c>
      <c r="AS32">
        <v>0.30083956904709341</v>
      </c>
      <c r="AT32">
        <v>4.3282330036162799E-3</v>
      </c>
      <c r="AU32">
        <v>1.488687109202147</v>
      </c>
      <c r="AW32">
        <v>0.25662316344678399</v>
      </c>
      <c r="AY32">
        <f t="shared" si="3"/>
        <v>-0.6060093998050522</v>
      </c>
      <c r="AZ32" t="str">
        <f t="shared" si="1"/>
        <v/>
      </c>
      <c r="BA32">
        <f t="shared" si="1"/>
        <v>-0.6060093998050522</v>
      </c>
      <c r="BB32" t="str">
        <f t="shared" si="1"/>
        <v/>
      </c>
    </row>
    <row r="33" spans="1:54" x14ac:dyDescent="0.3">
      <c r="A33">
        <v>2</v>
      </c>
      <c r="B33" t="s">
        <v>102</v>
      </c>
      <c r="C33" t="s">
        <v>87</v>
      </c>
      <c r="D33" t="s">
        <v>69</v>
      </c>
      <c r="F33" s="2">
        <f t="shared" si="4"/>
        <v>0</v>
      </c>
      <c r="G33" s="2">
        <f t="shared" si="4"/>
        <v>1</v>
      </c>
      <c r="H33" s="4">
        <f t="shared" si="4"/>
        <v>0</v>
      </c>
      <c r="I33">
        <f t="shared" si="4"/>
        <v>1</v>
      </c>
      <c r="J33">
        <f t="shared" si="4"/>
        <v>0</v>
      </c>
      <c r="K33">
        <f t="shared" si="4"/>
        <v>2</v>
      </c>
      <c r="L33">
        <f t="shared" si="4"/>
        <v>0</v>
      </c>
      <c r="M33">
        <v>200023.8</v>
      </c>
      <c r="N33">
        <v>822661.4</v>
      </c>
      <c r="O33">
        <v>823067.2</v>
      </c>
      <c r="P33">
        <v>199999</v>
      </c>
      <c r="Q33">
        <v>1162098.3999999999</v>
      </c>
      <c r="R33">
        <v>1</v>
      </c>
      <c r="S33">
        <v>830047.8</v>
      </c>
      <c r="T33">
        <v>2917860.6</v>
      </c>
      <c r="U33">
        <v>2328609.6</v>
      </c>
      <c r="V33">
        <v>181.2</v>
      </c>
      <c r="W33">
        <v>541592.19999999995</v>
      </c>
      <c r="Y33">
        <v>0.2498872098512947</v>
      </c>
      <c r="Z33">
        <v>1.146497104829177</v>
      </c>
      <c r="AA33">
        <v>1.1370959063060579</v>
      </c>
      <c r="AB33">
        <v>0.2771953574032523</v>
      </c>
      <c r="AC33">
        <v>1.39875411040266</v>
      </c>
      <c r="AD33">
        <v>8.7786945188417981E-2</v>
      </c>
      <c r="AE33">
        <v>0.87243498647585516</v>
      </c>
      <c r="AF33">
        <v>0.60271138977259398</v>
      </c>
      <c r="AG33">
        <v>0.84301977152936158</v>
      </c>
      <c r="AH33">
        <v>5.3561701904981801E-3</v>
      </c>
      <c r="AI33">
        <v>2.6643367358949042</v>
      </c>
      <c r="AK33">
        <v>0.2498872098512947</v>
      </c>
      <c r="AL33">
        <v>0.42478488818742333</v>
      </c>
      <c r="AM33">
        <v>0.40844304258935149</v>
      </c>
      <c r="AN33">
        <v>0.2771953574032523</v>
      </c>
      <c r="AO33">
        <v>0.51237046980531886</v>
      </c>
      <c r="AP33">
        <v>8.7786945188417981E-2</v>
      </c>
      <c r="AQ33">
        <v>0.3700044076889753</v>
      </c>
      <c r="AR33">
        <v>0.30363386035896839</v>
      </c>
      <c r="AS33">
        <v>0.30004094154573979</v>
      </c>
      <c r="AT33">
        <v>5.3561701904981801E-3</v>
      </c>
      <c r="AU33">
        <v>1.5610292529687291</v>
      </c>
      <c r="AW33">
        <v>0.25197838880121709</v>
      </c>
      <c r="AY33">
        <f t="shared" si="3"/>
        <v>-0.60600939980505208</v>
      </c>
      <c r="AZ33" t="str">
        <f t="shared" si="1"/>
        <v/>
      </c>
      <c r="BA33">
        <f t="shared" si="1"/>
        <v>-0.60600939980505208</v>
      </c>
      <c r="BB33" t="str">
        <f t="shared" si="1"/>
        <v/>
      </c>
    </row>
    <row r="34" spans="1:54" x14ac:dyDescent="0.3">
      <c r="A34">
        <v>2</v>
      </c>
      <c r="B34" t="s">
        <v>103</v>
      </c>
      <c r="C34" t="s">
        <v>87</v>
      </c>
      <c r="D34" t="s">
        <v>69</v>
      </c>
      <c r="F34" s="2">
        <f t="shared" si="4"/>
        <v>0</v>
      </c>
      <c r="G34" s="2">
        <f t="shared" si="4"/>
        <v>0</v>
      </c>
      <c r="H34" s="4">
        <f t="shared" si="4"/>
        <v>1</v>
      </c>
      <c r="I34">
        <f t="shared" si="4"/>
        <v>0</v>
      </c>
      <c r="J34">
        <f t="shared" si="4"/>
        <v>1</v>
      </c>
      <c r="K34">
        <f t="shared" si="4"/>
        <v>2</v>
      </c>
      <c r="L34">
        <f t="shared" si="4"/>
        <v>2</v>
      </c>
      <c r="M34">
        <v>6594486.2000000002</v>
      </c>
      <c r="N34">
        <v>670340.6</v>
      </c>
      <c r="O34">
        <v>670535</v>
      </c>
      <c r="P34">
        <v>2151958</v>
      </c>
      <c r="Q34">
        <v>313021</v>
      </c>
      <c r="R34">
        <v>22278667.600000001</v>
      </c>
      <c r="S34">
        <v>179476</v>
      </c>
      <c r="T34">
        <v>2924448.2</v>
      </c>
      <c r="U34">
        <v>2284009.2000000002</v>
      </c>
      <c r="V34">
        <v>2033017.2</v>
      </c>
      <c r="W34">
        <v>308566.59999999998</v>
      </c>
      <c r="Y34">
        <v>4.2023250822443519</v>
      </c>
      <c r="Z34">
        <v>0.79476753785274923</v>
      </c>
      <c r="AA34">
        <v>0.77447665473446248</v>
      </c>
      <c r="AB34">
        <v>1.948537847201806</v>
      </c>
      <c r="AC34">
        <v>0.61296165560488591</v>
      </c>
      <c r="AD34">
        <v>11.90430981745012</v>
      </c>
      <c r="AE34">
        <v>0.59522827193140981</v>
      </c>
      <c r="AF34">
        <v>0.6010100369341671</v>
      </c>
      <c r="AG34">
        <v>0.82077060658484702</v>
      </c>
      <c r="AH34">
        <v>3.1627808493562042</v>
      </c>
      <c r="AI34">
        <v>1.6400910671800371</v>
      </c>
      <c r="AK34">
        <v>4.2023250822443519</v>
      </c>
      <c r="AL34">
        <v>0.35798246720805771</v>
      </c>
      <c r="AM34">
        <v>0.33911896492354571</v>
      </c>
      <c r="AN34">
        <v>1.948537847201806</v>
      </c>
      <c r="AO34">
        <v>0.30862638200051151</v>
      </c>
      <c r="AP34">
        <v>11.90430981745012</v>
      </c>
      <c r="AQ34">
        <v>0.32295368453487749</v>
      </c>
      <c r="AR34">
        <v>0.30331005072221162</v>
      </c>
      <c r="AS34">
        <v>0.29380303835496308</v>
      </c>
      <c r="AT34">
        <v>3.1627808493562042</v>
      </c>
      <c r="AU34">
        <v>0.57062953128479421</v>
      </c>
      <c r="AW34">
        <v>0.2592587904073298</v>
      </c>
      <c r="AY34">
        <f t="shared" si="3"/>
        <v>0.60600939980505264</v>
      </c>
      <c r="AZ34">
        <f t="shared" si="1"/>
        <v>0.60600939980505264</v>
      </c>
      <c r="BA34" t="str">
        <f t="shared" si="1"/>
        <v/>
      </c>
      <c r="BB34">
        <f t="shared" si="1"/>
        <v>0.60600939980505264</v>
      </c>
    </row>
    <row r="35" spans="1:54" x14ac:dyDescent="0.3">
      <c r="A35">
        <v>3</v>
      </c>
      <c r="B35" t="s">
        <v>104</v>
      </c>
      <c r="C35" t="s">
        <v>105</v>
      </c>
      <c r="D35" t="s">
        <v>15</v>
      </c>
      <c r="F35" s="2">
        <f t="shared" ref="F35:L50" si="5">F681</f>
        <v>0</v>
      </c>
      <c r="G35" s="2">
        <f t="shared" si="5"/>
        <v>0</v>
      </c>
      <c r="H35" s="4">
        <f t="shared" si="5"/>
        <v>1</v>
      </c>
      <c r="I35">
        <f t="shared" si="5"/>
        <v>0</v>
      </c>
      <c r="J35">
        <f t="shared" si="5"/>
        <v>1</v>
      </c>
      <c r="K35">
        <f t="shared" si="5"/>
        <v>3</v>
      </c>
      <c r="L35">
        <f t="shared" si="5"/>
        <v>3</v>
      </c>
      <c r="M35">
        <v>18052569.600000001</v>
      </c>
      <c r="N35">
        <v>2637925</v>
      </c>
      <c r="O35">
        <v>2646250.4</v>
      </c>
      <c r="P35">
        <v>72311227.599999994</v>
      </c>
      <c r="Q35">
        <v>1556878.2</v>
      </c>
      <c r="R35">
        <v>83478477.599999994</v>
      </c>
      <c r="S35">
        <v>1285927</v>
      </c>
      <c r="T35">
        <v>7025333.4000000004</v>
      </c>
      <c r="U35">
        <v>4794757</v>
      </c>
      <c r="V35">
        <v>69230914.799999997</v>
      </c>
      <c r="W35">
        <v>1596416</v>
      </c>
      <c r="Y35">
        <v>11.921411294071</v>
      </c>
      <c r="Z35">
        <v>2.1394329061731701</v>
      </c>
      <c r="AA35">
        <v>2.0890989742707462</v>
      </c>
      <c r="AB35">
        <v>47.867100519791713</v>
      </c>
      <c r="AC35">
        <v>1.794896060536848</v>
      </c>
      <c r="AD35">
        <v>46.399771799799048</v>
      </c>
      <c r="AE35">
        <v>1.4993357318453491</v>
      </c>
      <c r="AF35">
        <v>4.0538133766036477</v>
      </c>
      <c r="AG35">
        <v>3.0589511411730199</v>
      </c>
      <c r="AH35">
        <v>24.70700614559464</v>
      </c>
      <c r="AI35">
        <v>3.0480533959809688</v>
      </c>
      <c r="AK35">
        <v>11.921411294071</v>
      </c>
      <c r="AL35">
        <v>0.83830280089750886</v>
      </c>
      <c r="AM35">
        <v>0.80526711526326833</v>
      </c>
      <c r="AN35">
        <v>47.867100519791713</v>
      </c>
      <c r="AO35">
        <v>0.8692237119888887</v>
      </c>
      <c r="AP35">
        <v>46.399771799799048</v>
      </c>
      <c r="AQ35">
        <v>0.69892161274328823</v>
      </c>
      <c r="AR35">
        <v>2.0409384756349032</v>
      </c>
      <c r="AS35">
        <v>0.50381467859260742</v>
      </c>
      <c r="AT35">
        <v>24.70700614559464</v>
      </c>
      <c r="AU35">
        <v>1.59627669644542</v>
      </c>
      <c r="AW35">
        <v>0.29058670829981559</v>
      </c>
      <c r="AY35">
        <f t="shared" si="3"/>
        <v>0.74113535556065635</v>
      </c>
      <c r="AZ35">
        <f t="shared" si="1"/>
        <v>0.74113535556065635</v>
      </c>
      <c r="BA35" t="str">
        <f t="shared" si="1"/>
        <v/>
      </c>
      <c r="BB35">
        <f t="shared" si="1"/>
        <v>0.74113535556065635</v>
      </c>
    </row>
    <row r="36" spans="1:54" x14ac:dyDescent="0.3">
      <c r="A36">
        <v>3</v>
      </c>
      <c r="B36" t="s">
        <v>106</v>
      </c>
      <c r="C36" t="s">
        <v>105</v>
      </c>
      <c r="D36" t="s">
        <v>15</v>
      </c>
      <c r="F36" s="2">
        <f t="shared" si="5"/>
        <v>0</v>
      </c>
      <c r="G36" s="2">
        <f t="shared" si="5"/>
        <v>1</v>
      </c>
      <c r="H36" s="4">
        <f t="shared" si="5"/>
        <v>0</v>
      </c>
      <c r="I36">
        <f t="shared" si="5"/>
        <v>0</v>
      </c>
      <c r="J36">
        <f t="shared" si="5"/>
        <v>1</v>
      </c>
      <c r="K36">
        <f t="shared" si="5"/>
        <v>3</v>
      </c>
      <c r="L36">
        <f t="shared" si="5"/>
        <v>0</v>
      </c>
      <c r="M36">
        <v>17982606.199999999</v>
      </c>
      <c r="N36">
        <v>3019209.4</v>
      </c>
      <c r="O36">
        <v>3026630.2</v>
      </c>
      <c r="P36">
        <v>72290236.200000003</v>
      </c>
      <c r="Q36">
        <v>1890601.6</v>
      </c>
      <c r="R36">
        <v>82975801.200000003</v>
      </c>
      <c r="S36">
        <v>1895026.2</v>
      </c>
      <c r="T36">
        <v>7027277</v>
      </c>
      <c r="U36">
        <v>4794679</v>
      </c>
      <c r="V36">
        <v>69001816.400000006</v>
      </c>
      <c r="W36">
        <v>1621117.2</v>
      </c>
      <c r="Y36">
        <v>12.01604343098588</v>
      </c>
      <c r="Z36">
        <v>2.398547154664993</v>
      </c>
      <c r="AA36">
        <v>2.3634949330240489</v>
      </c>
      <c r="AB36">
        <v>24.76636687899008</v>
      </c>
      <c r="AC36">
        <v>1.5902741093712389</v>
      </c>
      <c r="AD36">
        <v>43.802875175001098</v>
      </c>
      <c r="AE36">
        <v>1.8824167777784171</v>
      </c>
      <c r="AF36">
        <v>4.0872184459120033</v>
      </c>
      <c r="AG36">
        <v>3.0995916164480151</v>
      </c>
      <c r="AH36">
        <v>19.384721031924709</v>
      </c>
      <c r="AI36">
        <v>3.201961517566815</v>
      </c>
      <c r="AK36">
        <v>12.01604343098588</v>
      </c>
      <c r="AL36">
        <v>0.94441103502176704</v>
      </c>
      <c r="AM36">
        <v>0.9111863172147423</v>
      </c>
      <c r="AN36">
        <v>24.76636687899008</v>
      </c>
      <c r="AO36">
        <v>0.67078410598915073</v>
      </c>
      <c r="AP36">
        <v>43.802875175001098</v>
      </c>
      <c r="AQ36">
        <v>0.77955852546729143</v>
      </c>
      <c r="AR36">
        <v>2.052443055901676</v>
      </c>
      <c r="AS36">
        <v>0.50931769176386299</v>
      </c>
      <c r="AT36">
        <v>19.384721031924709</v>
      </c>
      <c r="AU36">
        <v>1.7836360665038229</v>
      </c>
      <c r="AW36">
        <v>0.30141057916916908</v>
      </c>
      <c r="AY36">
        <f t="shared" si="3"/>
        <v>0.65362782502065997</v>
      </c>
      <c r="AZ36" t="str">
        <f t="shared" si="1"/>
        <v/>
      </c>
      <c r="BA36" t="str">
        <f t="shared" si="1"/>
        <v/>
      </c>
      <c r="BB36">
        <f t="shared" si="1"/>
        <v>0.65362782502065997</v>
      </c>
    </row>
    <row r="37" spans="1:54" x14ac:dyDescent="0.3">
      <c r="A37">
        <v>3</v>
      </c>
      <c r="B37" t="s">
        <v>107</v>
      </c>
      <c r="C37" t="s">
        <v>105</v>
      </c>
      <c r="D37" t="s">
        <v>15</v>
      </c>
      <c r="F37" s="2">
        <f t="shared" si="5"/>
        <v>0</v>
      </c>
      <c r="G37" s="2">
        <f t="shared" si="5"/>
        <v>1</v>
      </c>
      <c r="H37" s="4">
        <f t="shared" si="5"/>
        <v>0</v>
      </c>
      <c r="I37">
        <f t="shared" si="5"/>
        <v>1</v>
      </c>
      <c r="J37">
        <f t="shared" si="5"/>
        <v>0</v>
      </c>
      <c r="K37">
        <f t="shared" si="5"/>
        <v>3</v>
      </c>
      <c r="L37">
        <f t="shared" si="5"/>
        <v>0</v>
      </c>
      <c r="M37">
        <v>200060.4</v>
      </c>
      <c r="N37">
        <v>1600767.4</v>
      </c>
      <c r="O37">
        <v>1601319</v>
      </c>
      <c r="P37">
        <v>200000.2</v>
      </c>
      <c r="Q37">
        <v>635027.19999999995</v>
      </c>
      <c r="R37">
        <v>3.4</v>
      </c>
      <c r="S37">
        <v>938436.2</v>
      </c>
      <c r="T37">
        <v>3369400.2</v>
      </c>
      <c r="U37">
        <v>3440462.4</v>
      </c>
      <c r="V37">
        <v>287</v>
      </c>
      <c r="W37">
        <v>873841</v>
      </c>
      <c r="Y37">
        <v>0.30864591007120901</v>
      </c>
      <c r="Z37">
        <v>1.868844418087974</v>
      </c>
      <c r="AA37">
        <v>1.827614763192833</v>
      </c>
      <c r="AB37">
        <v>0.34539096140651959</v>
      </c>
      <c r="AC37">
        <v>1.4946966712013821</v>
      </c>
      <c r="AD37">
        <v>0.10500005222857001</v>
      </c>
      <c r="AE37">
        <v>1.121032673446462</v>
      </c>
      <c r="AF37">
        <v>1.308885483630001</v>
      </c>
      <c r="AG37">
        <v>2.1905612661037588</v>
      </c>
      <c r="AH37">
        <v>5.3110742010175601E-3</v>
      </c>
      <c r="AI37">
        <v>3.7281696313992141</v>
      </c>
      <c r="AK37">
        <v>0.30864591007120901</v>
      </c>
      <c r="AL37">
        <v>0.61765453377738599</v>
      </c>
      <c r="AM37">
        <v>0.58163329153321686</v>
      </c>
      <c r="AN37">
        <v>0.34539096140651959</v>
      </c>
      <c r="AO37">
        <v>0.5000157021917403</v>
      </c>
      <c r="AP37">
        <v>0.10500005222857001</v>
      </c>
      <c r="AQ37">
        <v>0.45178713360801342</v>
      </c>
      <c r="AR37">
        <v>0.65909690842963753</v>
      </c>
      <c r="AS37">
        <v>0.46798096527345479</v>
      </c>
      <c r="AT37">
        <v>5.3110742010175601E-3</v>
      </c>
      <c r="AU37">
        <v>2.4858367586042731</v>
      </c>
      <c r="AW37">
        <v>0.32722007539123288</v>
      </c>
      <c r="AY37">
        <f t="shared" si="3"/>
        <v>-2.6504572953165431</v>
      </c>
      <c r="AZ37" t="str">
        <f t="shared" si="1"/>
        <v/>
      </c>
      <c r="BA37">
        <f t="shared" si="1"/>
        <v>-2.6504572953165431</v>
      </c>
      <c r="BB37" t="str">
        <f t="shared" si="1"/>
        <v/>
      </c>
    </row>
    <row r="38" spans="1:54" x14ac:dyDescent="0.3">
      <c r="A38">
        <v>3</v>
      </c>
      <c r="B38" t="s">
        <v>108</v>
      </c>
      <c r="C38" t="s">
        <v>105</v>
      </c>
      <c r="D38" t="s">
        <v>15</v>
      </c>
      <c r="F38" s="2">
        <f t="shared" si="5"/>
        <v>0</v>
      </c>
      <c r="G38" s="2">
        <f t="shared" si="5"/>
        <v>0</v>
      </c>
      <c r="H38" s="4">
        <f t="shared" si="5"/>
        <v>0</v>
      </c>
      <c r="I38">
        <f t="shared" si="5"/>
        <v>0</v>
      </c>
      <c r="J38">
        <f t="shared" si="5"/>
        <v>1</v>
      </c>
      <c r="K38">
        <f t="shared" si="5"/>
        <v>3</v>
      </c>
      <c r="L38">
        <f t="shared" si="5"/>
        <v>0</v>
      </c>
      <c r="M38">
        <v>6205822</v>
      </c>
      <c r="N38">
        <v>2963148.6</v>
      </c>
      <c r="O38">
        <v>3133282</v>
      </c>
      <c r="P38">
        <v>27026234.800000001</v>
      </c>
      <c r="Q38">
        <v>1151898</v>
      </c>
      <c r="R38">
        <v>27346416.800000001</v>
      </c>
      <c r="S38">
        <v>2352964</v>
      </c>
      <c r="T38">
        <v>3388908.2</v>
      </c>
      <c r="U38">
        <v>3457321.2</v>
      </c>
      <c r="V38">
        <v>28157676.800000001</v>
      </c>
      <c r="W38">
        <v>1225903.2</v>
      </c>
      <c r="Y38">
        <v>5.3973650420084596</v>
      </c>
      <c r="Z38">
        <v>2.7055591700132942</v>
      </c>
      <c r="AA38">
        <v>2.7815411304123701</v>
      </c>
      <c r="AB38">
        <v>25.978017512400399</v>
      </c>
      <c r="AC38">
        <v>1.94417854596395</v>
      </c>
      <c r="AD38">
        <v>20.416623860644179</v>
      </c>
      <c r="AE38">
        <v>2.1490990140940989</v>
      </c>
      <c r="AF38">
        <v>1.321800471050665</v>
      </c>
      <c r="AG38">
        <v>2.219278170028701</v>
      </c>
      <c r="AH38">
        <v>12.240425658039751</v>
      </c>
      <c r="AI38">
        <v>3.9716144753620028</v>
      </c>
      <c r="AK38">
        <v>5.3973650420084596</v>
      </c>
      <c r="AL38">
        <v>0.96755771045573058</v>
      </c>
      <c r="AM38">
        <v>1.0523877522908149</v>
      </c>
      <c r="AN38">
        <v>25.978017512400399</v>
      </c>
      <c r="AO38">
        <v>0.75022913460270502</v>
      </c>
      <c r="AP38">
        <v>20.416623860644179</v>
      </c>
      <c r="AQ38">
        <v>0.75114613380283113</v>
      </c>
      <c r="AR38">
        <v>0.66602879902347922</v>
      </c>
      <c r="AS38">
        <v>0.47271362273022532</v>
      </c>
      <c r="AT38">
        <v>12.240425658039751</v>
      </c>
      <c r="AU38">
        <v>2.6080714738462119</v>
      </c>
      <c r="AW38">
        <v>0.30143675641156731</v>
      </c>
      <c r="AY38">
        <f t="shared" si="3"/>
        <v>1.2556941147352261</v>
      </c>
      <c r="AZ38" t="str">
        <f t="shared" si="1"/>
        <v/>
      </c>
      <c r="BA38" t="str">
        <f t="shared" si="1"/>
        <v/>
      </c>
      <c r="BB38">
        <f t="shared" si="1"/>
        <v>1.2556941147352261</v>
      </c>
    </row>
    <row r="39" spans="1:54" x14ac:dyDescent="0.3">
      <c r="A39">
        <v>3</v>
      </c>
      <c r="B39" t="s">
        <v>109</v>
      </c>
      <c r="C39" t="s">
        <v>105</v>
      </c>
      <c r="D39" t="s">
        <v>15</v>
      </c>
      <c r="F39" s="2">
        <f t="shared" si="5"/>
        <v>0</v>
      </c>
      <c r="G39" s="2">
        <f t="shared" si="5"/>
        <v>1</v>
      </c>
      <c r="H39" s="4">
        <f t="shared" si="5"/>
        <v>0</v>
      </c>
      <c r="I39">
        <f t="shared" si="5"/>
        <v>0</v>
      </c>
      <c r="J39">
        <f t="shared" si="5"/>
        <v>1</v>
      </c>
      <c r="K39">
        <f t="shared" si="5"/>
        <v>3</v>
      </c>
      <c r="L39">
        <f t="shared" si="5"/>
        <v>0</v>
      </c>
      <c r="M39">
        <v>5432998</v>
      </c>
      <c r="N39">
        <v>2864967.2</v>
      </c>
      <c r="O39">
        <v>3059685</v>
      </c>
      <c r="P39">
        <v>28997134</v>
      </c>
      <c r="Q39">
        <v>1272207.2</v>
      </c>
      <c r="R39">
        <v>27655062</v>
      </c>
      <c r="S39">
        <v>2274513.6</v>
      </c>
      <c r="T39">
        <v>3385184</v>
      </c>
      <c r="U39">
        <v>3464932.6</v>
      </c>
      <c r="V39">
        <v>30140612.399999999</v>
      </c>
      <c r="W39">
        <v>1341229.8</v>
      </c>
      <c r="Y39">
        <v>4.9760214449372144</v>
      </c>
      <c r="Z39">
        <v>2.6618313941173262</v>
      </c>
      <c r="AA39">
        <v>2.7564465594012288</v>
      </c>
      <c r="AB39">
        <v>28.118233080004579</v>
      </c>
      <c r="AC39">
        <v>2.0980035386222879</v>
      </c>
      <c r="AD39">
        <v>20.489874571142721</v>
      </c>
      <c r="AE39">
        <v>2.0117562586907298</v>
      </c>
      <c r="AF39">
        <v>1.3060664766468111</v>
      </c>
      <c r="AG39">
        <v>2.1840776882134381</v>
      </c>
      <c r="AH39">
        <v>12.878432226972651</v>
      </c>
      <c r="AI39">
        <v>4.0639086365699768</v>
      </c>
      <c r="AK39">
        <v>4.9760214449372144</v>
      </c>
      <c r="AL39">
        <v>0.94605416180565949</v>
      </c>
      <c r="AM39">
        <v>1.03743136394769</v>
      </c>
      <c r="AN39">
        <v>28.118233080004579</v>
      </c>
      <c r="AO39">
        <v>0.80551786480937149</v>
      </c>
      <c r="AP39">
        <v>20.489874571142721</v>
      </c>
      <c r="AQ39">
        <v>0.70491234636865552</v>
      </c>
      <c r="AR39">
        <v>0.6603886966593564</v>
      </c>
      <c r="AS39">
        <v>0.45714997001923618</v>
      </c>
      <c r="AT39">
        <v>12.878432226972651</v>
      </c>
      <c r="AU39">
        <v>2.6832413385156539</v>
      </c>
      <c r="AW39">
        <v>0.30213323822244997</v>
      </c>
      <c r="AY39">
        <f t="shared" si="3"/>
        <v>1.2556941147352261</v>
      </c>
      <c r="AZ39" t="str">
        <f t="shared" si="1"/>
        <v/>
      </c>
      <c r="BA39" t="str">
        <f t="shared" si="1"/>
        <v/>
      </c>
      <c r="BB39">
        <f t="shared" si="1"/>
        <v>1.2556941147352261</v>
      </c>
    </row>
    <row r="40" spans="1:54" x14ac:dyDescent="0.3">
      <c r="A40">
        <v>3</v>
      </c>
      <c r="B40" t="s">
        <v>110</v>
      </c>
      <c r="C40" t="s">
        <v>105</v>
      </c>
      <c r="D40" t="s">
        <v>15</v>
      </c>
      <c r="F40" s="2">
        <f t="shared" si="5"/>
        <v>0</v>
      </c>
      <c r="G40" s="2">
        <f t="shared" si="5"/>
        <v>0</v>
      </c>
      <c r="H40" s="4">
        <f t="shared" si="5"/>
        <v>0</v>
      </c>
      <c r="I40">
        <f t="shared" si="5"/>
        <v>1</v>
      </c>
      <c r="J40">
        <f t="shared" si="5"/>
        <v>0</v>
      </c>
      <c r="K40">
        <f t="shared" si="5"/>
        <v>3</v>
      </c>
      <c r="L40">
        <f t="shared" si="5"/>
        <v>0</v>
      </c>
      <c r="M40">
        <v>200058.6</v>
      </c>
      <c r="N40">
        <v>1581202.6</v>
      </c>
      <c r="O40">
        <v>1581612.2</v>
      </c>
      <c r="P40">
        <v>199999</v>
      </c>
      <c r="Q40">
        <v>671845.8</v>
      </c>
      <c r="R40">
        <v>1.8</v>
      </c>
      <c r="S40">
        <v>994681</v>
      </c>
      <c r="T40">
        <v>3368723.8</v>
      </c>
      <c r="U40">
        <v>3430796.8</v>
      </c>
      <c r="V40">
        <v>255.4</v>
      </c>
      <c r="W40">
        <v>918883.8</v>
      </c>
      <c r="Y40">
        <v>0.31343812281265848</v>
      </c>
      <c r="Z40">
        <v>1.8440319780260319</v>
      </c>
      <c r="AA40">
        <v>1.8234576265327631</v>
      </c>
      <c r="AB40">
        <v>0.35259669059305448</v>
      </c>
      <c r="AC40">
        <v>1.5717765784182121</v>
      </c>
      <c r="AD40">
        <v>9.5123848645016537E-2</v>
      </c>
      <c r="AE40">
        <v>1.14389114077203</v>
      </c>
      <c r="AF40">
        <v>1.3108024439774451</v>
      </c>
      <c r="AG40">
        <v>2.1785285860765731</v>
      </c>
      <c r="AH40">
        <v>5.2774674259125597E-3</v>
      </c>
      <c r="AI40">
        <v>3.6079035100992769</v>
      </c>
      <c r="AK40">
        <v>0.31343812281265848</v>
      </c>
      <c r="AL40">
        <v>0.59704609769396488</v>
      </c>
      <c r="AM40">
        <v>0.58014256157912314</v>
      </c>
      <c r="AN40">
        <v>0.35259669059305448</v>
      </c>
      <c r="AO40">
        <v>0.53007702119648459</v>
      </c>
      <c r="AP40">
        <v>9.5123848645016537E-2</v>
      </c>
      <c r="AQ40">
        <v>0.44380620527081188</v>
      </c>
      <c r="AR40">
        <v>0.66009335019625726</v>
      </c>
      <c r="AS40">
        <v>0.46070172232575712</v>
      </c>
      <c r="AT40">
        <v>5.2774674259125597E-3</v>
      </c>
      <c r="AU40">
        <v>2.3604406453203408</v>
      </c>
      <c r="AW40">
        <v>0.30176043328829111</v>
      </c>
      <c r="AY40">
        <f t="shared" si="3"/>
        <v>-2.6504572953165422</v>
      </c>
      <c r="AZ40" t="str">
        <f t="shared" si="1"/>
        <v/>
      </c>
      <c r="BA40">
        <f t="shared" si="1"/>
        <v>-2.6504572953165422</v>
      </c>
      <c r="BB40" t="str">
        <f t="shared" si="1"/>
        <v/>
      </c>
    </row>
    <row r="41" spans="1:54" x14ac:dyDescent="0.3">
      <c r="A41">
        <v>3</v>
      </c>
      <c r="B41" t="s">
        <v>111</v>
      </c>
      <c r="C41" t="s">
        <v>105</v>
      </c>
      <c r="D41" t="s">
        <v>15</v>
      </c>
      <c r="F41" s="2">
        <f t="shared" si="5"/>
        <v>0</v>
      </c>
      <c r="G41" s="2">
        <f t="shared" si="5"/>
        <v>0</v>
      </c>
      <c r="H41" s="4">
        <f t="shared" si="5"/>
        <v>0</v>
      </c>
      <c r="I41">
        <f t="shared" si="5"/>
        <v>0</v>
      </c>
      <c r="J41">
        <f t="shared" si="5"/>
        <v>1</v>
      </c>
      <c r="K41">
        <f t="shared" si="5"/>
        <v>3</v>
      </c>
      <c r="L41">
        <f t="shared" si="5"/>
        <v>0</v>
      </c>
      <c r="M41">
        <v>15727331.199999999</v>
      </c>
      <c r="N41">
        <v>2850318.8</v>
      </c>
      <c r="O41">
        <v>2857982</v>
      </c>
      <c r="P41">
        <v>68694863.599999994</v>
      </c>
      <c r="Q41">
        <v>1629182.8</v>
      </c>
      <c r="R41">
        <v>77310329.400000006</v>
      </c>
      <c r="S41">
        <v>1660457</v>
      </c>
      <c r="T41">
        <v>7022104</v>
      </c>
      <c r="U41">
        <v>4792079.8</v>
      </c>
      <c r="V41">
        <v>65373740.399999999</v>
      </c>
      <c r="W41">
        <v>1433019.2</v>
      </c>
      <c r="Y41">
        <v>11.04397555156611</v>
      </c>
      <c r="Z41">
        <v>2.316251615062356</v>
      </c>
      <c r="AA41">
        <v>2.298906687600538</v>
      </c>
      <c r="AB41">
        <v>24.007198442792291</v>
      </c>
      <c r="AC41">
        <v>1.485680828394834</v>
      </c>
      <c r="AD41">
        <v>39.921187401609487</v>
      </c>
      <c r="AE41">
        <v>1.714601862384006</v>
      </c>
      <c r="AF41">
        <v>4.0781935126986353</v>
      </c>
      <c r="AG41">
        <v>3.0746253729797899</v>
      </c>
      <c r="AH41">
        <v>18.341583658615129</v>
      </c>
      <c r="AI41">
        <v>3.018302845489234</v>
      </c>
      <c r="AK41">
        <v>11.04397555156611</v>
      </c>
      <c r="AL41">
        <v>0.88431124291382734</v>
      </c>
      <c r="AM41">
        <v>0.86836962522938843</v>
      </c>
      <c r="AN41">
        <v>24.007198442792291</v>
      </c>
      <c r="AO41">
        <v>0.60585261919186451</v>
      </c>
      <c r="AP41">
        <v>39.921187401609487</v>
      </c>
      <c r="AQ41">
        <v>0.67393886437639594</v>
      </c>
      <c r="AR41">
        <v>2.0504955250769852</v>
      </c>
      <c r="AS41">
        <v>0.50555372000671928</v>
      </c>
      <c r="AT41">
        <v>18.341583658615129</v>
      </c>
      <c r="AU41">
        <v>1.666033480735496</v>
      </c>
      <c r="AW41">
        <v>0.2959218345582485</v>
      </c>
      <c r="AY41">
        <f t="shared" si="3"/>
        <v>0.65362782502065997</v>
      </c>
      <c r="AZ41" t="str">
        <f t="shared" si="1"/>
        <v/>
      </c>
      <c r="BA41" t="str">
        <f t="shared" si="1"/>
        <v/>
      </c>
      <c r="BB41">
        <f t="shared" si="1"/>
        <v>0.65362782502065997</v>
      </c>
    </row>
    <row r="42" spans="1:54" x14ac:dyDescent="0.3">
      <c r="A42">
        <v>3</v>
      </c>
      <c r="B42" t="s">
        <v>112</v>
      </c>
      <c r="C42" t="s">
        <v>105</v>
      </c>
      <c r="D42" t="s">
        <v>15</v>
      </c>
      <c r="F42" s="2">
        <f t="shared" si="5"/>
        <v>0</v>
      </c>
      <c r="G42" s="2">
        <f t="shared" si="5"/>
        <v>1</v>
      </c>
      <c r="H42" s="4">
        <f t="shared" si="5"/>
        <v>1</v>
      </c>
      <c r="I42">
        <f t="shared" si="5"/>
        <v>0</v>
      </c>
      <c r="J42">
        <f t="shared" si="5"/>
        <v>1</v>
      </c>
      <c r="K42">
        <f t="shared" si="5"/>
        <v>3</v>
      </c>
      <c r="L42">
        <f t="shared" si="5"/>
        <v>3</v>
      </c>
      <c r="M42">
        <v>16165831.800000001</v>
      </c>
      <c r="N42">
        <v>2495536.2000000002</v>
      </c>
      <c r="O42">
        <v>2493365.4</v>
      </c>
      <c r="P42">
        <v>70175281</v>
      </c>
      <c r="Q42">
        <v>1613907.6</v>
      </c>
      <c r="R42">
        <v>82753004.799999997</v>
      </c>
      <c r="S42">
        <v>1279834.6000000001</v>
      </c>
      <c r="T42">
        <v>7020468.4000000004</v>
      </c>
      <c r="U42">
        <v>4763545.2</v>
      </c>
      <c r="V42">
        <v>67508266.200000003</v>
      </c>
      <c r="W42">
        <v>1588622.8</v>
      </c>
      <c r="Y42">
        <v>11.529342725779861</v>
      </c>
      <c r="Z42">
        <v>2.1192152061499661</v>
      </c>
      <c r="AA42">
        <v>2.0909172670915721</v>
      </c>
      <c r="AB42">
        <v>46.048969731200494</v>
      </c>
      <c r="AC42">
        <v>1.7507465953764041</v>
      </c>
      <c r="AD42">
        <v>45.845770247746259</v>
      </c>
      <c r="AE42">
        <v>1.491204502154142</v>
      </c>
      <c r="AF42">
        <v>4.1408179781399674</v>
      </c>
      <c r="AG42">
        <v>3.1172319919336591</v>
      </c>
      <c r="AH42">
        <v>24.31520359716378</v>
      </c>
      <c r="AI42">
        <v>3.0276884302031251</v>
      </c>
      <c r="AK42">
        <v>11.529342725779861</v>
      </c>
      <c r="AL42">
        <v>0.84926575482822952</v>
      </c>
      <c r="AM42">
        <v>0.82564309714362027</v>
      </c>
      <c r="AN42">
        <v>46.048969731200494</v>
      </c>
      <c r="AO42">
        <v>0.85559222038136795</v>
      </c>
      <c r="AP42">
        <v>45.845770247746259</v>
      </c>
      <c r="AQ42">
        <v>0.66174899409525101</v>
      </c>
      <c r="AR42">
        <v>2.081748169101775</v>
      </c>
      <c r="AS42">
        <v>0.50421936484053731</v>
      </c>
      <c r="AT42">
        <v>24.31520359716378</v>
      </c>
      <c r="AU42">
        <v>1.563282911572605</v>
      </c>
      <c r="AW42">
        <v>0.29545350559055811</v>
      </c>
      <c r="AY42">
        <f t="shared" si="3"/>
        <v>0.74113535556065646</v>
      </c>
      <c r="AZ42">
        <f t="shared" si="1"/>
        <v>0.74113535556065646</v>
      </c>
      <c r="BA42" t="str">
        <f t="shared" si="1"/>
        <v/>
      </c>
      <c r="BB42">
        <f t="shared" si="1"/>
        <v>0.74113535556065646</v>
      </c>
    </row>
    <row r="43" spans="1:54" x14ac:dyDescent="0.3">
      <c r="A43">
        <v>3</v>
      </c>
      <c r="B43" t="s">
        <v>113</v>
      </c>
      <c r="C43" t="s">
        <v>114</v>
      </c>
      <c r="D43" t="s">
        <v>15</v>
      </c>
      <c r="F43" s="2">
        <f t="shared" si="5"/>
        <v>0</v>
      </c>
      <c r="G43" s="2">
        <f t="shared" si="5"/>
        <v>0</v>
      </c>
      <c r="H43" s="4">
        <f t="shared" si="5"/>
        <v>0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0</v>
      </c>
      <c r="M43">
        <v>18052569.600000001</v>
      </c>
      <c r="N43">
        <v>3043482</v>
      </c>
      <c r="O43">
        <v>3076410.8</v>
      </c>
      <c r="P43">
        <v>72311227.599999994</v>
      </c>
      <c r="Q43">
        <v>1820577.8</v>
      </c>
      <c r="R43">
        <v>83478477.599999994</v>
      </c>
      <c r="S43">
        <v>1740478.6</v>
      </c>
      <c r="T43">
        <v>7025333.4000000004</v>
      </c>
      <c r="U43">
        <v>4806138</v>
      </c>
      <c r="V43">
        <v>69230914.799999997</v>
      </c>
      <c r="W43">
        <v>1574997.6</v>
      </c>
      <c r="Y43">
        <v>12.118514663586391</v>
      </c>
      <c r="Z43">
        <v>2.4202907977160071</v>
      </c>
      <c r="AA43">
        <v>2.3887920441105961</v>
      </c>
      <c r="AB43">
        <v>47.565104913007232</v>
      </c>
      <c r="AC43">
        <v>2.0130275860079569</v>
      </c>
      <c r="AD43">
        <v>45.75110290078446</v>
      </c>
      <c r="AE43">
        <v>1.7452743101865049</v>
      </c>
      <c r="AF43">
        <v>4.0402634904719887</v>
      </c>
      <c r="AG43">
        <v>3.0615177374333138</v>
      </c>
      <c r="AH43">
        <v>24.73023423440754</v>
      </c>
      <c r="AI43">
        <v>3.206423713592812</v>
      </c>
      <c r="AK43">
        <v>12.118514663586391</v>
      </c>
      <c r="AL43">
        <v>0.90977089367806907</v>
      </c>
      <c r="AM43">
        <v>0.89426720244809987</v>
      </c>
      <c r="AN43">
        <v>47.565104913007232</v>
      </c>
      <c r="AO43">
        <v>0.94942471000249495</v>
      </c>
      <c r="AP43">
        <v>45.75110290078446</v>
      </c>
      <c r="AQ43">
        <v>0.71234059836715458</v>
      </c>
      <c r="AR43">
        <v>2.0331961526535451</v>
      </c>
      <c r="AS43">
        <v>0.50108704348094757</v>
      </c>
      <c r="AT43">
        <v>24.73023423440754</v>
      </c>
      <c r="AU43">
        <v>1.7791832505259659</v>
      </c>
      <c r="AW43">
        <v>0.29253176022320992</v>
      </c>
      <c r="AY43">
        <f t="shared" si="3"/>
        <v>0.64947938932340532</v>
      </c>
      <c r="AZ43" t="str">
        <f t="shared" si="1"/>
        <v/>
      </c>
      <c r="BA43" t="str">
        <f t="shared" si="1"/>
        <v/>
      </c>
      <c r="BB43">
        <f t="shared" si="1"/>
        <v>0.64947938932340532</v>
      </c>
    </row>
    <row r="44" spans="1:54" x14ac:dyDescent="0.3">
      <c r="A44">
        <v>3</v>
      </c>
      <c r="B44" t="s">
        <v>115</v>
      </c>
      <c r="C44" t="s">
        <v>114</v>
      </c>
      <c r="D44" t="s">
        <v>15</v>
      </c>
      <c r="F44" s="2">
        <f t="shared" si="5"/>
        <v>0</v>
      </c>
      <c r="G44" s="2">
        <f t="shared" si="5"/>
        <v>1</v>
      </c>
      <c r="H44" s="4">
        <f t="shared" si="5"/>
        <v>1</v>
      </c>
      <c r="I44">
        <f t="shared" si="5"/>
        <v>0</v>
      </c>
      <c r="J44">
        <f t="shared" si="5"/>
        <v>1</v>
      </c>
      <c r="K44">
        <f t="shared" si="5"/>
        <v>3</v>
      </c>
      <c r="L44">
        <f t="shared" si="5"/>
        <v>3</v>
      </c>
      <c r="M44">
        <v>17982606.199999999</v>
      </c>
      <c r="N44">
        <v>2613831.6</v>
      </c>
      <c r="O44">
        <v>2622856.6</v>
      </c>
      <c r="P44">
        <v>72290236.200000003</v>
      </c>
      <c r="Q44">
        <v>1618928.8</v>
      </c>
      <c r="R44">
        <v>82975801.200000003</v>
      </c>
      <c r="S44">
        <v>1377980.6</v>
      </c>
      <c r="T44">
        <v>7027277</v>
      </c>
      <c r="U44">
        <v>4791344</v>
      </c>
      <c r="V44">
        <v>69001816.400000006</v>
      </c>
      <c r="W44">
        <v>1644702.4</v>
      </c>
      <c r="Y44">
        <v>12.269198934966701</v>
      </c>
      <c r="Z44">
        <v>2.1471068655140702</v>
      </c>
      <c r="AA44">
        <v>2.1126550713554031</v>
      </c>
      <c r="AB44">
        <v>24.73148403140949</v>
      </c>
      <c r="AC44">
        <v>1.423231573577505</v>
      </c>
      <c r="AD44">
        <v>42.920121750002728</v>
      </c>
      <c r="AE44">
        <v>1.497124868864194</v>
      </c>
      <c r="AF44">
        <v>4.0443864894565191</v>
      </c>
      <c r="AG44">
        <v>3.038570051081479</v>
      </c>
      <c r="AH44">
        <v>19.482537514436991</v>
      </c>
      <c r="AI44">
        <v>3.0294547262135891</v>
      </c>
      <c r="AK44">
        <v>12.269198934966701</v>
      </c>
      <c r="AL44">
        <v>0.84599162577651443</v>
      </c>
      <c r="AM44">
        <v>0.82267190231941645</v>
      </c>
      <c r="AN44">
        <v>24.73148403140949</v>
      </c>
      <c r="AO44">
        <v>0.61012650718912487</v>
      </c>
      <c r="AP44">
        <v>42.920121750002728</v>
      </c>
      <c r="AQ44">
        <v>0.67759874183684587</v>
      </c>
      <c r="AR44">
        <v>2.032523039495572</v>
      </c>
      <c r="AS44">
        <v>0.50205992646515374</v>
      </c>
      <c r="AT44">
        <v>19.482537514436991</v>
      </c>
      <c r="AU44">
        <v>1.599487220263109</v>
      </c>
      <c r="AW44">
        <v>0.29150936272926631</v>
      </c>
      <c r="AY44">
        <f t="shared" si="3"/>
        <v>0.73635485854011173</v>
      </c>
      <c r="AZ44">
        <f t="shared" si="1"/>
        <v>0.73635485854011173</v>
      </c>
      <c r="BA44" t="str">
        <f t="shared" si="1"/>
        <v/>
      </c>
      <c r="BB44">
        <f t="shared" si="1"/>
        <v>0.73635485854011173</v>
      </c>
    </row>
    <row r="45" spans="1:54" x14ac:dyDescent="0.3">
      <c r="A45">
        <v>3</v>
      </c>
      <c r="B45" t="s">
        <v>116</v>
      </c>
      <c r="C45" t="s">
        <v>114</v>
      </c>
      <c r="D45" t="s">
        <v>15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1</v>
      </c>
      <c r="J45">
        <f t="shared" si="5"/>
        <v>0</v>
      </c>
      <c r="K45">
        <f t="shared" si="5"/>
        <v>3</v>
      </c>
      <c r="L45">
        <f t="shared" si="5"/>
        <v>0</v>
      </c>
      <c r="M45">
        <v>200060.4</v>
      </c>
      <c r="N45">
        <v>1589694.8</v>
      </c>
      <c r="O45">
        <v>1590305.4</v>
      </c>
      <c r="P45">
        <v>200000.2</v>
      </c>
      <c r="Q45">
        <v>665446</v>
      </c>
      <c r="R45">
        <v>3.4</v>
      </c>
      <c r="S45">
        <v>957141.8</v>
      </c>
      <c r="T45">
        <v>3369400.2</v>
      </c>
      <c r="U45">
        <v>3439915.2</v>
      </c>
      <c r="V45">
        <v>287</v>
      </c>
      <c r="W45">
        <v>909892.6</v>
      </c>
      <c r="Y45">
        <v>0.31336889658123263</v>
      </c>
      <c r="Z45">
        <v>1.8270062220748511</v>
      </c>
      <c r="AA45">
        <v>1.8049436746165159</v>
      </c>
      <c r="AB45">
        <v>0.34628327979589812</v>
      </c>
      <c r="AC45">
        <v>1.517492008185946</v>
      </c>
      <c r="AD45">
        <v>9.2131713218986944E-2</v>
      </c>
      <c r="AE45">
        <v>1.100394080486149</v>
      </c>
      <c r="AF45">
        <v>1.3116950154770171</v>
      </c>
      <c r="AG45">
        <v>2.1937450899276878</v>
      </c>
      <c r="AH45">
        <v>7.6717526186257197E-3</v>
      </c>
      <c r="AI45">
        <v>3.7636313759256148</v>
      </c>
      <c r="AK45">
        <v>0.31336889658123263</v>
      </c>
      <c r="AL45">
        <v>0.57250240468420088</v>
      </c>
      <c r="AM45">
        <v>0.5500259054359049</v>
      </c>
      <c r="AN45">
        <v>0.34628327979589812</v>
      </c>
      <c r="AO45">
        <v>0.52947446937905629</v>
      </c>
      <c r="AP45">
        <v>9.2131713218986944E-2</v>
      </c>
      <c r="AQ45">
        <v>0.42668676213361317</v>
      </c>
      <c r="AR45">
        <v>0.66248948248103257</v>
      </c>
      <c r="AS45">
        <v>0.45967615582048887</v>
      </c>
      <c r="AT45">
        <v>7.6717526186257197E-3</v>
      </c>
      <c r="AU45">
        <v>2.501528956694528</v>
      </c>
      <c r="AW45">
        <v>0.29205499845556909</v>
      </c>
      <c r="AY45">
        <f t="shared" si="3"/>
        <v>-2.6388903620370008</v>
      </c>
      <c r="AZ45" t="str">
        <f t="shared" si="1"/>
        <v/>
      </c>
      <c r="BA45">
        <f t="shared" si="1"/>
        <v>-2.6388903620370008</v>
      </c>
      <c r="BB45" t="str">
        <f t="shared" si="1"/>
        <v/>
      </c>
    </row>
    <row r="46" spans="1:54" x14ac:dyDescent="0.3">
      <c r="A46">
        <v>3</v>
      </c>
      <c r="B46" t="s">
        <v>117</v>
      </c>
      <c r="C46" t="s">
        <v>114</v>
      </c>
      <c r="D46" t="s">
        <v>15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0</v>
      </c>
      <c r="J46">
        <f t="shared" si="5"/>
        <v>1</v>
      </c>
      <c r="K46">
        <f t="shared" si="5"/>
        <v>3</v>
      </c>
      <c r="L46">
        <f t="shared" si="5"/>
        <v>0</v>
      </c>
      <c r="M46">
        <v>6205822</v>
      </c>
      <c r="N46">
        <v>2998330.4</v>
      </c>
      <c r="O46">
        <v>3171640.8</v>
      </c>
      <c r="P46">
        <v>27026234.800000001</v>
      </c>
      <c r="Q46">
        <v>1182755.2</v>
      </c>
      <c r="R46">
        <v>27346416.800000001</v>
      </c>
      <c r="S46">
        <v>2357786.2000000002</v>
      </c>
      <c r="T46">
        <v>3388908.2</v>
      </c>
      <c r="U46">
        <v>3453352.2</v>
      </c>
      <c r="V46">
        <v>28157676.800000001</v>
      </c>
      <c r="W46">
        <v>1240252.6000000001</v>
      </c>
      <c r="Y46">
        <v>5.4747548914048823</v>
      </c>
      <c r="Z46">
        <v>2.7880525602959101</v>
      </c>
      <c r="AA46">
        <v>2.8384652398992332</v>
      </c>
      <c r="AB46">
        <v>26.265546016203011</v>
      </c>
      <c r="AC46">
        <v>1.9670938874129209</v>
      </c>
      <c r="AD46">
        <v>19.982999072643</v>
      </c>
      <c r="AE46">
        <v>2.0988294435199348</v>
      </c>
      <c r="AF46">
        <v>1.323008230188861</v>
      </c>
      <c r="AG46">
        <v>2.189952795114368</v>
      </c>
      <c r="AH46">
        <v>12.42564129503444</v>
      </c>
      <c r="AI46">
        <v>3.9876989929936828</v>
      </c>
      <c r="AK46">
        <v>5.4747548914048823</v>
      </c>
      <c r="AL46">
        <v>1.0044718788005409</v>
      </c>
      <c r="AM46">
        <v>1.078795848647133</v>
      </c>
      <c r="AN46">
        <v>26.265546016203011</v>
      </c>
      <c r="AO46">
        <v>0.76661459000315513</v>
      </c>
      <c r="AP46">
        <v>19.982999072643</v>
      </c>
      <c r="AQ46">
        <v>0.73156067216768861</v>
      </c>
      <c r="AR46">
        <v>0.66719399360008536</v>
      </c>
      <c r="AS46">
        <v>0.45939234234392629</v>
      </c>
      <c r="AT46">
        <v>12.42564129503444</v>
      </c>
      <c r="AU46">
        <v>2.6370685967151082</v>
      </c>
      <c r="AW46">
        <v>0.29340710723772639</v>
      </c>
      <c r="AY46">
        <f t="shared" si="3"/>
        <v>1.2530561141734839</v>
      </c>
      <c r="AZ46" t="str">
        <f t="shared" si="1"/>
        <v/>
      </c>
      <c r="BA46" t="str">
        <f t="shared" si="1"/>
        <v/>
      </c>
      <c r="BB46">
        <f t="shared" si="1"/>
        <v>1.2530561141734839</v>
      </c>
    </row>
    <row r="47" spans="1:54" x14ac:dyDescent="0.3">
      <c r="A47">
        <v>3</v>
      </c>
      <c r="B47" t="s">
        <v>118</v>
      </c>
      <c r="C47" t="s">
        <v>114</v>
      </c>
      <c r="D47" t="s">
        <v>15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0</v>
      </c>
      <c r="J47">
        <f t="shared" si="5"/>
        <v>1</v>
      </c>
      <c r="K47">
        <f t="shared" si="5"/>
        <v>3</v>
      </c>
      <c r="L47">
        <f t="shared" si="5"/>
        <v>0</v>
      </c>
      <c r="M47">
        <v>5432998</v>
      </c>
      <c r="N47">
        <v>2822534</v>
      </c>
      <c r="O47">
        <v>3017144</v>
      </c>
      <c r="P47">
        <v>28997134</v>
      </c>
      <c r="Q47">
        <v>1248195.3999999999</v>
      </c>
      <c r="R47">
        <v>27655062</v>
      </c>
      <c r="S47">
        <v>2305065.4</v>
      </c>
      <c r="T47">
        <v>3385184</v>
      </c>
      <c r="U47">
        <v>3459713.4</v>
      </c>
      <c r="V47">
        <v>30140612.399999999</v>
      </c>
      <c r="W47">
        <v>1321977.3999999999</v>
      </c>
      <c r="Y47">
        <v>4.9074033747892827</v>
      </c>
      <c r="Z47">
        <v>2.608809956070036</v>
      </c>
      <c r="AA47">
        <v>2.68482540762052</v>
      </c>
      <c r="AB47">
        <v>28.189519254403422</v>
      </c>
      <c r="AC47">
        <v>2.0553548287833112</v>
      </c>
      <c r="AD47">
        <v>19.96563140838407</v>
      </c>
      <c r="AE47">
        <v>2.0084524799603969</v>
      </c>
      <c r="AF47">
        <v>1.2967957598157229</v>
      </c>
      <c r="AG47">
        <v>2.168378002662211</v>
      </c>
      <c r="AH47">
        <v>12.961837523803119</v>
      </c>
      <c r="AI47">
        <v>4.1007057040464137</v>
      </c>
      <c r="AK47">
        <v>4.9074033747892827</v>
      </c>
      <c r="AL47">
        <v>0.92320358692668381</v>
      </c>
      <c r="AM47">
        <v>1.0186822453979401</v>
      </c>
      <c r="AN47">
        <v>28.189519254403422</v>
      </c>
      <c r="AO47">
        <v>0.78583818919723858</v>
      </c>
      <c r="AP47">
        <v>19.96563140838407</v>
      </c>
      <c r="AQ47">
        <v>0.7038211548235267</v>
      </c>
      <c r="AR47">
        <v>0.65545894140377636</v>
      </c>
      <c r="AS47">
        <v>0.44959225007332859</v>
      </c>
      <c r="AT47">
        <v>12.961837523803119</v>
      </c>
      <c r="AU47">
        <v>2.7270569294225431</v>
      </c>
      <c r="AW47">
        <v>0.28974938178434972</v>
      </c>
      <c r="AY47">
        <f t="shared" si="3"/>
        <v>1.2530561141734839</v>
      </c>
      <c r="AZ47" t="str">
        <f t="shared" si="1"/>
        <v/>
      </c>
      <c r="BA47" t="str">
        <f t="shared" si="1"/>
        <v/>
      </c>
      <c r="BB47">
        <f t="shared" si="1"/>
        <v>1.2530561141734839</v>
      </c>
    </row>
    <row r="48" spans="1:54" x14ac:dyDescent="0.3">
      <c r="A48">
        <v>3</v>
      </c>
      <c r="B48" t="s">
        <v>119</v>
      </c>
      <c r="C48" t="s">
        <v>114</v>
      </c>
      <c r="D48" t="s">
        <v>15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1</v>
      </c>
      <c r="J48">
        <f t="shared" si="5"/>
        <v>0</v>
      </c>
      <c r="K48">
        <f t="shared" si="5"/>
        <v>3</v>
      </c>
      <c r="L48">
        <f t="shared" si="5"/>
        <v>0</v>
      </c>
      <c r="M48">
        <v>200058.6</v>
      </c>
      <c r="N48">
        <v>1586403.6</v>
      </c>
      <c r="O48">
        <v>1586842.4</v>
      </c>
      <c r="P48">
        <v>199999</v>
      </c>
      <c r="Q48">
        <v>671748.2</v>
      </c>
      <c r="R48">
        <v>1.8</v>
      </c>
      <c r="S48">
        <v>1017810</v>
      </c>
      <c r="T48">
        <v>3368723.8</v>
      </c>
      <c r="U48">
        <v>3427733</v>
      </c>
      <c r="V48">
        <v>255.4</v>
      </c>
      <c r="W48">
        <v>879043.6</v>
      </c>
      <c r="Y48">
        <v>0.31548543758690351</v>
      </c>
      <c r="Z48">
        <v>1.8071942497044799</v>
      </c>
      <c r="AA48">
        <v>1.7822562205139549</v>
      </c>
      <c r="AB48">
        <v>0.34728508120169871</v>
      </c>
      <c r="AC48">
        <v>1.5355936666135681</v>
      </c>
      <c r="AD48">
        <v>9.2153339553624355E-2</v>
      </c>
      <c r="AE48">
        <v>1.1239725480787459</v>
      </c>
      <c r="AF48">
        <v>1.3082366535905749</v>
      </c>
      <c r="AG48">
        <v>2.1687022261787212</v>
      </c>
      <c r="AH48">
        <v>5.3255383856593997E-3</v>
      </c>
      <c r="AI48">
        <v>3.5994712047744541</v>
      </c>
      <c r="AK48">
        <v>0.31548543758690351</v>
      </c>
      <c r="AL48">
        <v>0.58726938972249632</v>
      </c>
      <c r="AM48">
        <v>0.5681032432708889</v>
      </c>
      <c r="AN48">
        <v>0.34728508120169871</v>
      </c>
      <c r="AO48">
        <v>0.53233946059481241</v>
      </c>
      <c r="AP48">
        <v>9.2153339553624355E-2</v>
      </c>
      <c r="AQ48">
        <v>0.44663144508376718</v>
      </c>
      <c r="AR48">
        <v>0.65924493060447276</v>
      </c>
      <c r="AS48">
        <v>0.45428071515634649</v>
      </c>
      <c r="AT48">
        <v>5.3255383856593997E-3</v>
      </c>
      <c r="AU48">
        <v>2.3705533606000251</v>
      </c>
      <c r="AW48">
        <v>0.2811539750080555</v>
      </c>
      <c r="AY48">
        <f t="shared" si="3"/>
        <v>-2.6388903620370008</v>
      </c>
      <c r="AZ48" t="str">
        <f t="shared" si="1"/>
        <v/>
      </c>
      <c r="BA48">
        <f t="shared" si="1"/>
        <v>-2.6388903620370008</v>
      </c>
      <c r="BB48" t="str">
        <f t="shared" si="1"/>
        <v/>
      </c>
    </row>
    <row r="49" spans="1:54" x14ac:dyDescent="0.3">
      <c r="A49">
        <v>3</v>
      </c>
      <c r="B49" t="s">
        <v>120</v>
      </c>
      <c r="C49" t="s">
        <v>114</v>
      </c>
      <c r="D49" t="s">
        <v>15</v>
      </c>
      <c r="F49" s="2">
        <f t="shared" si="5"/>
        <v>0</v>
      </c>
      <c r="G49" s="2">
        <f t="shared" si="5"/>
        <v>0</v>
      </c>
      <c r="H49" s="4">
        <f t="shared" si="5"/>
        <v>1</v>
      </c>
      <c r="I49">
        <f t="shared" si="5"/>
        <v>0</v>
      </c>
      <c r="J49">
        <f t="shared" si="5"/>
        <v>1</v>
      </c>
      <c r="K49">
        <f t="shared" si="5"/>
        <v>3</v>
      </c>
      <c r="L49">
        <f t="shared" si="5"/>
        <v>3</v>
      </c>
      <c r="M49">
        <v>15727331.199999999</v>
      </c>
      <c r="N49">
        <v>2455997.7999999998</v>
      </c>
      <c r="O49">
        <v>2463529.7999999998</v>
      </c>
      <c r="P49">
        <v>68694863.599999994</v>
      </c>
      <c r="Q49">
        <v>1514463</v>
      </c>
      <c r="R49">
        <v>77310329.400000006</v>
      </c>
      <c r="S49">
        <v>1188585.6000000001</v>
      </c>
      <c r="T49">
        <v>7022104</v>
      </c>
      <c r="U49">
        <v>4780500.4000000004</v>
      </c>
      <c r="V49">
        <v>65373740.399999999</v>
      </c>
      <c r="W49">
        <v>1503913.6</v>
      </c>
      <c r="Y49">
        <v>10.747400298202409</v>
      </c>
      <c r="Z49">
        <v>2.0199709066189819</v>
      </c>
      <c r="AA49">
        <v>2.003531114058569</v>
      </c>
      <c r="AB49">
        <v>23.554646034404868</v>
      </c>
      <c r="AC49">
        <v>1.4006592318008191</v>
      </c>
      <c r="AD49">
        <v>38.927373982733123</v>
      </c>
      <c r="AE49">
        <v>1.377026334311813</v>
      </c>
      <c r="AF49">
        <v>4.0356734111905102</v>
      </c>
      <c r="AG49">
        <v>3.0539449666626748</v>
      </c>
      <c r="AH49">
        <v>18.482184996921571</v>
      </c>
      <c r="AI49">
        <v>2.927180944802239</v>
      </c>
      <c r="AK49">
        <v>10.747400298202409</v>
      </c>
      <c r="AL49">
        <v>0.78633379666134717</v>
      </c>
      <c r="AM49">
        <v>0.76679487591609363</v>
      </c>
      <c r="AN49">
        <v>23.554646034404868</v>
      </c>
      <c r="AO49">
        <v>0.60455290340469214</v>
      </c>
      <c r="AP49">
        <v>38.927373982733123</v>
      </c>
      <c r="AQ49">
        <v>0.61918889028020208</v>
      </c>
      <c r="AR49">
        <v>2.026142088603228</v>
      </c>
      <c r="AS49">
        <v>0.49378822911530729</v>
      </c>
      <c r="AT49">
        <v>18.482184996921571</v>
      </c>
      <c r="AU49">
        <v>1.5306321875657889</v>
      </c>
      <c r="AW49">
        <v>0.27995492923073467</v>
      </c>
      <c r="AY49">
        <f t="shared" si="3"/>
        <v>0.73635485854011173</v>
      </c>
      <c r="AZ49">
        <f t="shared" si="1"/>
        <v>0.73635485854011173</v>
      </c>
      <c r="BA49" t="str">
        <f t="shared" si="1"/>
        <v/>
      </c>
      <c r="BB49">
        <f t="shared" si="1"/>
        <v>0.73635485854011173</v>
      </c>
    </row>
    <row r="50" spans="1:54" x14ac:dyDescent="0.3">
      <c r="A50">
        <v>3</v>
      </c>
      <c r="B50" t="s">
        <v>121</v>
      </c>
      <c r="C50" t="s">
        <v>114</v>
      </c>
      <c r="D50" t="s">
        <v>15</v>
      </c>
      <c r="F50" s="2">
        <f t="shared" si="5"/>
        <v>0</v>
      </c>
      <c r="G50" s="2">
        <f t="shared" si="5"/>
        <v>1</v>
      </c>
      <c r="H50" s="4">
        <f t="shared" si="5"/>
        <v>0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0</v>
      </c>
      <c r="M50">
        <v>16165831.800000001</v>
      </c>
      <c r="N50">
        <v>2848319.8</v>
      </c>
      <c r="O50">
        <v>2866001.4</v>
      </c>
      <c r="P50">
        <v>70175281</v>
      </c>
      <c r="Q50">
        <v>1786799</v>
      </c>
      <c r="R50">
        <v>82753004.799999997</v>
      </c>
      <c r="S50">
        <v>1610132.2</v>
      </c>
      <c r="T50">
        <v>7020468.4000000004</v>
      </c>
      <c r="U50">
        <v>4779947.4000000004</v>
      </c>
      <c r="V50">
        <v>67508266.200000003</v>
      </c>
      <c r="W50">
        <v>1524294.8</v>
      </c>
      <c r="Y50">
        <v>11.051331975404169</v>
      </c>
      <c r="Z50">
        <v>2.2608198686037211</v>
      </c>
      <c r="AA50">
        <v>2.2387215037364512</v>
      </c>
      <c r="AB50">
        <v>46.183149056002733</v>
      </c>
      <c r="AC50">
        <v>1.9699214353924619</v>
      </c>
      <c r="AD50">
        <v>44.302199367061263</v>
      </c>
      <c r="AE50">
        <v>1.6984495563898241</v>
      </c>
      <c r="AF50">
        <v>4.0501625531353058</v>
      </c>
      <c r="AG50">
        <v>3.0461461570113899</v>
      </c>
      <c r="AH50">
        <v>24.074447518959641</v>
      </c>
      <c r="AI50">
        <v>3.1761696552857761</v>
      </c>
      <c r="AK50">
        <v>11.051331975404169</v>
      </c>
      <c r="AL50">
        <v>0.88819524818100037</v>
      </c>
      <c r="AM50">
        <v>0.8665119468234479</v>
      </c>
      <c r="AN50">
        <v>46.183149056002733</v>
      </c>
      <c r="AO50">
        <v>0.89904024780262259</v>
      </c>
      <c r="AP50">
        <v>44.302199367061263</v>
      </c>
      <c r="AQ50">
        <v>0.71211740621365605</v>
      </c>
      <c r="AR50">
        <v>2.0334002179559318</v>
      </c>
      <c r="AS50">
        <v>0.49464337667450309</v>
      </c>
      <c r="AT50">
        <v>24.074447518959641</v>
      </c>
      <c r="AU50">
        <v>1.753721382981166</v>
      </c>
      <c r="AW50">
        <v>0.2921228935942054</v>
      </c>
      <c r="AY50">
        <f t="shared" si="3"/>
        <v>0.64947938932340521</v>
      </c>
      <c r="AZ50" t="str">
        <f t="shared" si="1"/>
        <v/>
      </c>
      <c r="BA50" t="str">
        <f t="shared" si="1"/>
        <v/>
      </c>
      <c r="BB50">
        <f t="shared" si="1"/>
        <v>0.64947938932340521</v>
      </c>
    </row>
    <row r="51" spans="1:54" x14ac:dyDescent="0.3">
      <c r="A51">
        <v>3</v>
      </c>
      <c r="B51" t="s">
        <v>122</v>
      </c>
      <c r="C51" t="s">
        <v>123</v>
      </c>
      <c r="D51" t="s">
        <v>15</v>
      </c>
      <c r="F51" s="2">
        <f t="shared" ref="F51:L66" si="6">F697</f>
        <v>0</v>
      </c>
      <c r="G51" s="2">
        <f t="shared" si="6"/>
        <v>0</v>
      </c>
      <c r="H51" s="4">
        <f t="shared" si="6"/>
        <v>0</v>
      </c>
      <c r="I51">
        <f t="shared" si="6"/>
        <v>0</v>
      </c>
      <c r="J51">
        <f t="shared" si="6"/>
        <v>1</v>
      </c>
      <c r="K51">
        <f t="shared" si="6"/>
        <v>3</v>
      </c>
      <c r="L51">
        <f t="shared" si="6"/>
        <v>0</v>
      </c>
      <c r="M51">
        <v>18052569.600000001</v>
      </c>
      <c r="N51">
        <v>5766611.5999999996</v>
      </c>
      <c r="O51">
        <v>5951549.2000000002</v>
      </c>
      <c r="P51">
        <v>72311227.599999994</v>
      </c>
      <c r="Q51">
        <v>3234019.4</v>
      </c>
      <c r="R51">
        <v>83478477.599999994</v>
      </c>
      <c r="S51">
        <v>4571998.8</v>
      </c>
      <c r="T51">
        <v>7025333.4000000004</v>
      </c>
      <c r="U51">
        <v>6545864.4000000004</v>
      </c>
      <c r="V51">
        <v>69230914.799999997</v>
      </c>
      <c r="W51">
        <v>2406683.2000000002</v>
      </c>
      <c r="Y51">
        <v>12.0421721839346</v>
      </c>
      <c r="Z51">
        <v>3.9522851046174758</v>
      </c>
      <c r="AA51">
        <v>3.9962336491793389</v>
      </c>
      <c r="AB51">
        <v>47.657300251198457</v>
      </c>
      <c r="AC51">
        <v>3.0307130357949061</v>
      </c>
      <c r="AD51">
        <v>45.998884076392279</v>
      </c>
      <c r="AE51">
        <v>3.814398223115131</v>
      </c>
      <c r="AF51">
        <v>4.0713574437424542</v>
      </c>
      <c r="AG51">
        <v>4.219021201413125</v>
      </c>
      <c r="AH51">
        <v>25.048474769806489</v>
      </c>
      <c r="AI51">
        <v>4.9408365090843294</v>
      </c>
      <c r="AK51">
        <v>12.0421721839346</v>
      </c>
      <c r="AL51">
        <v>1.2716833279933779</v>
      </c>
      <c r="AM51">
        <v>1.3335689607542009</v>
      </c>
      <c r="AN51">
        <v>47.657300251198457</v>
      </c>
      <c r="AO51">
        <v>1.082712935394375</v>
      </c>
      <c r="AP51">
        <v>45.998884076392279</v>
      </c>
      <c r="AQ51">
        <v>1.1220914858393369</v>
      </c>
      <c r="AR51">
        <v>2.0520363565068691</v>
      </c>
      <c r="AS51">
        <v>0.58248489107936618</v>
      </c>
      <c r="AT51">
        <v>25.048474769806489</v>
      </c>
      <c r="AU51">
        <v>3.3843277085572478</v>
      </c>
      <c r="AW51">
        <v>0.18523810282349579</v>
      </c>
      <c r="AY51">
        <f t="shared" si="3"/>
        <v>0.23449994491347209</v>
      </c>
      <c r="AZ51" t="str">
        <f t="shared" si="1"/>
        <v/>
      </c>
      <c r="BA51" t="str">
        <f t="shared" si="1"/>
        <v/>
      </c>
      <c r="BB51">
        <f t="shared" si="1"/>
        <v>0.23449994491347209</v>
      </c>
    </row>
    <row r="52" spans="1:54" x14ac:dyDescent="0.3">
      <c r="A52">
        <v>3</v>
      </c>
      <c r="B52" t="s">
        <v>124</v>
      </c>
      <c r="C52" t="s">
        <v>123</v>
      </c>
      <c r="D52" t="s">
        <v>15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0</v>
      </c>
      <c r="J52">
        <f t="shared" si="6"/>
        <v>1</v>
      </c>
      <c r="K52">
        <f t="shared" si="6"/>
        <v>3</v>
      </c>
      <c r="L52">
        <f t="shared" si="6"/>
        <v>0</v>
      </c>
      <c r="M52">
        <v>17982606.199999999</v>
      </c>
      <c r="N52">
        <v>5783606.2000000002</v>
      </c>
      <c r="O52">
        <v>6022872.4000000004</v>
      </c>
      <c r="P52">
        <v>72290236.200000003</v>
      </c>
      <c r="Q52">
        <v>2991250</v>
      </c>
      <c r="R52">
        <v>82975801.200000003</v>
      </c>
      <c r="S52">
        <v>4578775.2</v>
      </c>
      <c r="T52">
        <v>7027277</v>
      </c>
      <c r="U52">
        <v>6565041.2000000002</v>
      </c>
      <c r="V52">
        <v>69001816.400000006</v>
      </c>
      <c r="W52">
        <v>2101377.7999999998</v>
      </c>
      <c r="Y52">
        <v>12.07837036545388</v>
      </c>
      <c r="Z52">
        <v>4.0047938914038239</v>
      </c>
      <c r="AA52">
        <v>4.0547892904374736</v>
      </c>
      <c r="AB52">
        <v>24.588327984005449</v>
      </c>
      <c r="AC52">
        <v>2.0857860634336252</v>
      </c>
      <c r="AD52">
        <v>42.966914051538332</v>
      </c>
      <c r="AE52">
        <v>3.17225007461384</v>
      </c>
      <c r="AF52">
        <v>4.0545830459799621</v>
      </c>
      <c r="AG52">
        <v>4.2180100152269002</v>
      </c>
      <c r="AH52">
        <v>19.37546800365671</v>
      </c>
      <c r="AI52">
        <v>4.5749726543668654</v>
      </c>
      <c r="AK52">
        <v>12.07837036545388</v>
      </c>
      <c r="AL52">
        <v>1.3471998772118241</v>
      </c>
      <c r="AM52">
        <v>1.4279580563772469</v>
      </c>
      <c r="AN52">
        <v>24.588327984005449</v>
      </c>
      <c r="AO52">
        <v>0.7029648247931618</v>
      </c>
      <c r="AP52">
        <v>42.966914051538332</v>
      </c>
      <c r="AQ52">
        <v>1.001108626602218</v>
      </c>
      <c r="AR52">
        <v>2.0392245315946642</v>
      </c>
      <c r="AS52">
        <v>0.58214857722632585</v>
      </c>
      <c r="AT52">
        <v>19.37546800365671</v>
      </c>
      <c r="AU52">
        <v>3.1364451136440041</v>
      </c>
      <c r="AW52">
        <v>0.19069736786186689</v>
      </c>
      <c r="AY52">
        <f t="shared" si="3"/>
        <v>0.23397186054739461</v>
      </c>
      <c r="AZ52" t="str">
        <f t="shared" si="1"/>
        <v/>
      </c>
      <c r="BA52" t="str">
        <f t="shared" si="1"/>
        <v/>
      </c>
      <c r="BB52">
        <f t="shared" si="1"/>
        <v>0.23397186054739461</v>
      </c>
    </row>
    <row r="53" spans="1:54" x14ac:dyDescent="0.3">
      <c r="A53">
        <v>3</v>
      </c>
      <c r="B53" t="s">
        <v>125</v>
      </c>
      <c r="C53" t="s">
        <v>123</v>
      </c>
      <c r="D53" t="s">
        <v>15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1</v>
      </c>
      <c r="J53">
        <f t="shared" si="6"/>
        <v>0</v>
      </c>
      <c r="K53">
        <f t="shared" si="6"/>
        <v>3</v>
      </c>
      <c r="L53">
        <f t="shared" si="6"/>
        <v>3</v>
      </c>
      <c r="M53">
        <v>200060.4</v>
      </c>
      <c r="N53">
        <v>290489.59999999998</v>
      </c>
      <c r="O53">
        <v>290552.8</v>
      </c>
      <c r="P53">
        <v>200000.2</v>
      </c>
      <c r="Q53">
        <v>222823.8</v>
      </c>
      <c r="R53">
        <v>3.4</v>
      </c>
      <c r="S53">
        <v>42005</v>
      </c>
      <c r="T53">
        <v>3369400.2</v>
      </c>
      <c r="U53">
        <v>2723300.4</v>
      </c>
      <c r="V53">
        <v>287</v>
      </c>
      <c r="W53">
        <v>59260.800000000003</v>
      </c>
      <c r="Y53">
        <v>0.31199936699122188</v>
      </c>
      <c r="Z53">
        <v>0.61701764692552385</v>
      </c>
      <c r="AA53">
        <v>0.58857409437187014</v>
      </c>
      <c r="AB53">
        <v>0.3466450554027688</v>
      </c>
      <c r="AC53">
        <v>0.62847661559353585</v>
      </c>
      <c r="AD53">
        <v>9.4102856237441274E-2</v>
      </c>
      <c r="AE53">
        <v>0.33830935899168252</v>
      </c>
      <c r="AF53">
        <v>1.291391217289493</v>
      </c>
      <c r="AG53">
        <v>1.406860779458657</v>
      </c>
      <c r="AH53">
        <v>5.4763006046414002E-3</v>
      </c>
      <c r="AI53">
        <v>0.41805699532851581</v>
      </c>
      <c r="AK53">
        <v>0.31199936699122188</v>
      </c>
      <c r="AL53">
        <v>0.28023461061529809</v>
      </c>
      <c r="AM53">
        <v>0.25524180876091118</v>
      </c>
      <c r="AN53">
        <v>0.3466450554027688</v>
      </c>
      <c r="AO53">
        <v>0.28132553518516951</v>
      </c>
      <c r="AP53">
        <v>9.4102856237441274E-2</v>
      </c>
      <c r="AQ53">
        <v>0.2065776594448834</v>
      </c>
      <c r="AR53">
        <v>0.64937367062084372</v>
      </c>
      <c r="AS53">
        <v>0.2875803762115538</v>
      </c>
      <c r="AT53">
        <v>5.4763006046414002E-3</v>
      </c>
      <c r="AU53">
        <v>0.27985336920246479</v>
      </c>
      <c r="AW53">
        <v>0.19559806925244619</v>
      </c>
      <c r="AY53">
        <f t="shared" si="3"/>
        <v>-1.7152205938368801</v>
      </c>
      <c r="AZ53">
        <f t="shared" si="1"/>
        <v>-1.7152205938368801</v>
      </c>
      <c r="BA53">
        <f t="shared" si="1"/>
        <v>-1.7152205938368801</v>
      </c>
      <c r="BB53" t="str">
        <f t="shared" si="1"/>
        <v/>
      </c>
    </row>
    <row r="54" spans="1:54" x14ac:dyDescent="0.3">
      <c r="A54">
        <v>3</v>
      </c>
      <c r="B54" t="s">
        <v>126</v>
      </c>
      <c r="C54" t="s">
        <v>123</v>
      </c>
      <c r="D54" t="s">
        <v>15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0</v>
      </c>
      <c r="J54">
        <f t="shared" si="6"/>
        <v>1</v>
      </c>
      <c r="K54">
        <f t="shared" si="6"/>
        <v>3</v>
      </c>
      <c r="L54">
        <f t="shared" si="6"/>
        <v>0</v>
      </c>
      <c r="M54">
        <v>6205822</v>
      </c>
      <c r="N54">
        <v>1045330.6</v>
      </c>
      <c r="O54">
        <v>1063293.3999999999</v>
      </c>
      <c r="P54">
        <v>27026234.800000001</v>
      </c>
      <c r="Q54">
        <v>551520.19999999995</v>
      </c>
      <c r="R54">
        <v>27346416.800000001</v>
      </c>
      <c r="S54">
        <v>502605.4</v>
      </c>
      <c r="T54">
        <v>3388908.2</v>
      </c>
      <c r="U54">
        <v>2765229.4</v>
      </c>
      <c r="V54">
        <v>28157676.800000001</v>
      </c>
      <c r="W54">
        <v>2267009.2000000002</v>
      </c>
      <c r="Y54">
        <v>5.4253567236009994</v>
      </c>
      <c r="Z54">
        <v>1.198035222943872</v>
      </c>
      <c r="AA54">
        <v>1.1772751960903409</v>
      </c>
      <c r="AB54">
        <v>26.55032945479034</v>
      </c>
      <c r="AC54">
        <v>1.0236240298021579</v>
      </c>
      <c r="AD54">
        <v>19.857377611845731</v>
      </c>
      <c r="AE54">
        <v>0.85888255503959954</v>
      </c>
      <c r="AF54">
        <v>1.304905464313924</v>
      </c>
      <c r="AG54">
        <v>1.4270102533511819</v>
      </c>
      <c r="AH54">
        <v>12.43593024937436</v>
      </c>
      <c r="AI54">
        <v>2.6518216736149038</v>
      </c>
      <c r="AK54">
        <v>5.4253567236009994</v>
      </c>
      <c r="AL54">
        <v>0.44009030661545689</v>
      </c>
      <c r="AM54">
        <v>0.42869867365807302</v>
      </c>
      <c r="AN54">
        <v>26.55032945479034</v>
      </c>
      <c r="AO54">
        <v>0.42907872939831582</v>
      </c>
      <c r="AP54">
        <v>19.857377611845731</v>
      </c>
      <c r="AQ54">
        <v>0.34253142517991358</v>
      </c>
      <c r="AR54">
        <v>0.65664725848473604</v>
      </c>
      <c r="AS54">
        <v>0.29478813055902719</v>
      </c>
      <c r="AT54">
        <v>12.43593024937436</v>
      </c>
      <c r="AU54">
        <v>0.98322640466503797</v>
      </c>
      <c r="AW54">
        <v>0.1922944054473191</v>
      </c>
      <c r="AY54">
        <f t="shared" si="3"/>
        <v>1.246748788376014</v>
      </c>
      <c r="AZ54" t="str">
        <f t="shared" si="1"/>
        <v/>
      </c>
      <c r="BA54" t="str">
        <f t="shared" si="1"/>
        <v/>
      </c>
      <c r="BB54">
        <f t="shared" si="1"/>
        <v>1.246748788376014</v>
      </c>
    </row>
    <row r="55" spans="1:54" x14ac:dyDescent="0.3">
      <c r="A55">
        <v>3</v>
      </c>
      <c r="B55" t="s">
        <v>127</v>
      </c>
      <c r="C55" t="s">
        <v>123</v>
      </c>
      <c r="D55" t="s">
        <v>15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0</v>
      </c>
      <c r="J55">
        <f t="shared" si="6"/>
        <v>1</v>
      </c>
      <c r="K55">
        <f t="shared" si="6"/>
        <v>3</v>
      </c>
      <c r="L55">
        <f t="shared" si="6"/>
        <v>0</v>
      </c>
      <c r="M55">
        <v>5432998</v>
      </c>
      <c r="N55">
        <v>1160855.2</v>
      </c>
      <c r="O55">
        <v>1174656.6000000001</v>
      </c>
      <c r="P55">
        <v>28997134</v>
      </c>
      <c r="Q55">
        <v>490379.4</v>
      </c>
      <c r="R55">
        <v>27655062</v>
      </c>
      <c r="S55">
        <v>542489.4</v>
      </c>
      <c r="T55">
        <v>3385184</v>
      </c>
      <c r="U55">
        <v>2760717.6</v>
      </c>
      <c r="V55">
        <v>30140612.399999999</v>
      </c>
      <c r="W55">
        <v>2354631.4</v>
      </c>
      <c r="Y55">
        <v>4.9079118718393149</v>
      </c>
      <c r="Z55">
        <v>1.2709494990296659</v>
      </c>
      <c r="AA55">
        <v>1.2566130994353439</v>
      </c>
      <c r="AB55">
        <v>28.146434609807329</v>
      </c>
      <c r="AC55">
        <v>0.95938672920456158</v>
      </c>
      <c r="AD55">
        <v>19.86005947603844</v>
      </c>
      <c r="AE55">
        <v>0.90641565346159036</v>
      </c>
      <c r="AF55">
        <v>1.306847226060927</v>
      </c>
      <c r="AG55">
        <v>1.4315560839604591</v>
      </c>
      <c r="AH55">
        <v>13.06453397385776</v>
      </c>
      <c r="AI55">
        <v>2.664138367213309</v>
      </c>
      <c r="AK55">
        <v>4.9079118718393149</v>
      </c>
      <c r="AL55">
        <v>0.46728392113000161</v>
      </c>
      <c r="AM55">
        <v>0.45183556945994502</v>
      </c>
      <c r="AN55">
        <v>28.146434609807329</v>
      </c>
      <c r="AO55">
        <v>0.37535720520536409</v>
      </c>
      <c r="AP55">
        <v>19.86005947603844</v>
      </c>
      <c r="AQ55">
        <v>0.3568128775339573</v>
      </c>
      <c r="AR55">
        <v>0.65980594190768893</v>
      </c>
      <c r="AS55">
        <v>0.29412252972833808</v>
      </c>
      <c r="AT55">
        <v>13.06453397385776</v>
      </c>
      <c r="AU55">
        <v>0.99234243575483561</v>
      </c>
      <c r="AW55">
        <v>0.1949777408037334</v>
      </c>
      <c r="AY55">
        <f t="shared" si="3"/>
        <v>1.246748788376014</v>
      </c>
      <c r="AZ55" t="str">
        <f t="shared" si="1"/>
        <v/>
      </c>
      <c r="BA55" t="str">
        <f t="shared" si="1"/>
        <v/>
      </c>
      <c r="BB55">
        <f t="shared" si="1"/>
        <v>1.246748788376014</v>
      </c>
    </row>
    <row r="56" spans="1:54" x14ac:dyDescent="0.3">
      <c r="A56">
        <v>3</v>
      </c>
      <c r="B56" t="s">
        <v>128</v>
      </c>
      <c r="C56" t="s">
        <v>123</v>
      </c>
      <c r="D56" t="s">
        <v>15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1</v>
      </c>
      <c r="J56">
        <f t="shared" si="6"/>
        <v>0</v>
      </c>
      <c r="K56">
        <f t="shared" si="6"/>
        <v>3</v>
      </c>
      <c r="L56">
        <f t="shared" si="6"/>
        <v>3</v>
      </c>
      <c r="M56">
        <v>200058.6</v>
      </c>
      <c r="N56">
        <v>272380.40000000002</v>
      </c>
      <c r="O56">
        <v>272432.59999999998</v>
      </c>
      <c r="P56">
        <v>199999</v>
      </c>
      <c r="Q56">
        <v>219879.6</v>
      </c>
      <c r="R56">
        <v>1.8</v>
      </c>
      <c r="S56">
        <v>42536.6</v>
      </c>
      <c r="T56">
        <v>3368723.8</v>
      </c>
      <c r="U56">
        <v>2724175.8</v>
      </c>
      <c r="V56">
        <v>255.4</v>
      </c>
      <c r="W56">
        <v>59520.800000000003</v>
      </c>
      <c r="Y56">
        <v>0.31348511455580591</v>
      </c>
      <c r="Z56">
        <v>0.58950877361930909</v>
      </c>
      <c r="AA56">
        <v>0.57387750064954157</v>
      </c>
      <c r="AB56">
        <v>0.34839523480040951</v>
      </c>
      <c r="AC56">
        <v>0.60583744238247161</v>
      </c>
      <c r="AD56">
        <v>9.260370321571823E-2</v>
      </c>
      <c r="AE56">
        <v>0.33562765866518018</v>
      </c>
      <c r="AF56">
        <v>1.2746886787470431</v>
      </c>
      <c r="AG56">
        <v>1.3943679197691381</v>
      </c>
      <c r="AH56">
        <v>5.3206047508865201E-3</v>
      </c>
      <c r="AI56">
        <v>0.4250070740003139</v>
      </c>
      <c r="AK56">
        <v>0.31348511455580591</v>
      </c>
      <c r="AL56">
        <v>0.25963874380104252</v>
      </c>
      <c r="AM56">
        <v>0.24474866734817621</v>
      </c>
      <c r="AN56">
        <v>0.34839523480040951</v>
      </c>
      <c r="AO56">
        <v>0.26127306358539498</v>
      </c>
      <c r="AP56">
        <v>9.260370321571823E-2</v>
      </c>
      <c r="AQ56">
        <v>0.20164006631821391</v>
      </c>
      <c r="AR56">
        <v>0.6409698555711657</v>
      </c>
      <c r="AS56">
        <v>0.28339443095028388</v>
      </c>
      <c r="AT56">
        <v>5.3206047508865201E-3</v>
      </c>
      <c r="AU56">
        <v>0.26787093649618332</v>
      </c>
      <c r="AW56">
        <v>0.1829910106491297</v>
      </c>
      <c r="AY56">
        <f t="shared" si="3"/>
        <v>-1.715220593836881</v>
      </c>
      <c r="AZ56">
        <f t="shared" si="1"/>
        <v>-1.715220593836881</v>
      </c>
      <c r="BA56">
        <f t="shared" si="1"/>
        <v>-1.715220593836881</v>
      </c>
      <c r="BB56" t="str">
        <f t="shared" si="1"/>
        <v/>
      </c>
    </row>
    <row r="57" spans="1:54" x14ac:dyDescent="0.3">
      <c r="A57">
        <v>3</v>
      </c>
      <c r="B57" t="s">
        <v>129</v>
      </c>
      <c r="C57" t="s">
        <v>123</v>
      </c>
      <c r="D57" t="s">
        <v>15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0</v>
      </c>
      <c r="J57">
        <f t="shared" si="6"/>
        <v>1</v>
      </c>
      <c r="K57">
        <f t="shared" si="6"/>
        <v>3</v>
      </c>
      <c r="L57">
        <f t="shared" si="6"/>
        <v>0</v>
      </c>
      <c r="M57">
        <v>15727331.199999999</v>
      </c>
      <c r="N57">
        <v>5693258.4000000004</v>
      </c>
      <c r="O57">
        <v>5886922.7999999998</v>
      </c>
      <c r="P57">
        <v>68694863.599999994</v>
      </c>
      <c r="Q57">
        <v>3271678.6</v>
      </c>
      <c r="R57">
        <v>77310329.400000006</v>
      </c>
      <c r="S57">
        <v>4625299</v>
      </c>
      <c r="T57">
        <v>7022104</v>
      </c>
      <c r="U57">
        <v>6533125.5999999996</v>
      </c>
      <c r="V57">
        <v>65373740.399999999</v>
      </c>
      <c r="W57">
        <v>2223727.4</v>
      </c>
      <c r="Y57">
        <v>10.88317318460904</v>
      </c>
      <c r="Z57">
        <v>3.9880054178182029</v>
      </c>
      <c r="AA57">
        <v>4.0005474420730023</v>
      </c>
      <c r="AB57">
        <v>23.51212861540262</v>
      </c>
      <c r="AC57">
        <v>2.1869432868144938</v>
      </c>
      <c r="AD57">
        <v>39.303898198204116</v>
      </c>
      <c r="AE57">
        <v>3.2090090333484111</v>
      </c>
      <c r="AF57">
        <v>4.0527412986848503</v>
      </c>
      <c r="AG57">
        <v>4.2157504799775776</v>
      </c>
      <c r="AH57">
        <v>18.474071530066428</v>
      </c>
      <c r="AI57">
        <v>4.4329784794710578</v>
      </c>
      <c r="AK57">
        <v>10.88317318460904</v>
      </c>
      <c r="AL57">
        <v>1.280306794540957</v>
      </c>
      <c r="AM57">
        <v>1.3440974469296629</v>
      </c>
      <c r="AN57">
        <v>23.51212861540262</v>
      </c>
      <c r="AO57">
        <v>0.75387191320187408</v>
      </c>
      <c r="AP57">
        <v>39.303898198204116</v>
      </c>
      <c r="AQ57">
        <v>0.99850414176471536</v>
      </c>
      <c r="AR57">
        <v>2.03671432309784</v>
      </c>
      <c r="AS57">
        <v>0.58685521669685836</v>
      </c>
      <c r="AT57">
        <v>18.474071530066428</v>
      </c>
      <c r="AU57">
        <v>2.9719560734461989</v>
      </c>
      <c r="AW57">
        <v>0.1846899444237351</v>
      </c>
      <c r="AY57">
        <f t="shared" si="3"/>
        <v>0.23397186054739449</v>
      </c>
      <c r="AZ57" t="str">
        <f t="shared" si="1"/>
        <v/>
      </c>
      <c r="BA57" t="str">
        <f t="shared" si="1"/>
        <v/>
      </c>
      <c r="BB57">
        <f t="shared" si="1"/>
        <v>0.23397186054739449</v>
      </c>
    </row>
    <row r="58" spans="1:54" x14ac:dyDescent="0.3">
      <c r="A58">
        <v>3</v>
      </c>
      <c r="B58" t="s">
        <v>130</v>
      </c>
      <c r="C58" t="s">
        <v>123</v>
      </c>
      <c r="D58" t="s">
        <v>15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0</v>
      </c>
      <c r="J58">
        <f t="shared" si="6"/>
        <v>1</v>
      </c>
      <c r="K58">
        <f t="shared" si="6"/>
        <v>3</v>
      </c>
      <c r="L58">
        <f t="shared" si="6"/>
        <v>0</v>
      </c>
      <c r="M58">
        <v>16165831.800000001</v>
      </c>
      <c r="N58">
        <v>5566544</v>
      </c>
      <c r="O58">
        <v>5761376.4000000004</v>
      </c>
      <c r="P58">
        <v>70175281</v>
      </c>
      <c r="Q58">
        <v>3057183</v>
      </c>
      <c r="R58">
        <v>82753004.799999997</v>
      </c>
      <c r="S58">
        <v>4454515.8</v>
      </c>
      <c r="T58">
        <v>7020468.4000000004</v>
      </c>
      <c r="U58">
        <v>6534620.2000000002</v>
      </c>
      <c r="V58">
        <v>67508266.200000003</v>
      </c>
      <c r="W58">
        <v>2059895</v>
      </c>
      <c r="Y58">
        <v>11.218870346108449</v>
      </c>
      <c r="Z58">
        <v>3.859911082265898</v>
      </c>
      <c r="AA58">
        <v>3.9053295325022188</v>
      </c>
      <c r="AB58">
        <v>46.330757616605837</v>
      </c>
      <c r="AC58">
        <v>2.929082734632539</v>
      </c>
      <c r="AD58">
        <v>44.694037726847448</v>
      </c>
      <c r="AE58">
        <v>3.7509583701845259</v>
      </c>
      <c r="AF58">
        <v>4.060828514769673</v>
      </c>
      <c r="AG58">
        <v>4.2191314397379758</v>
      </c>
      <c r="AH58">
        <v>23.825355032738301</v>
      </c>
      <c r="AI58">
        <v>4.5186724479775879</v>
      </c>
      <c r="AK58">
        <v>11.218870346108449</v>
      </c>
      <c r="AL58">
        <v>1.303131500864402</v>
      </c>
      <c r="AM58">
        <v>1.362417460326105</v>
      </c>
      <c r="AN58">
        <v>46.330757616605837</v>
      </c>
      <c r="AO58">
        <v>1.073603583220393</v>
      </c>
      <c r="AP58">
        <v>44.694037726847448</v>
      </c>
      <c r="AQ58">
        <v>1.1532881243154409</v>
      </c>
      <c r="AR58">
        <v>2.044872942147776</v>
      </c>
      <c r="AS58">
        <v>0.58146490002982321</v>
      </c>
      <c r="AT58">
        <v>23.825355032738301</v>
      </c>
      <c r="AU58">
        <v>3.032611628621817</v>
      </c>
      <c r="AW58">
        <v>0.1955557331908494</v>
      </c>
      <c r="AY58">
        <f t="shared" si="3"/>
        <v>0.23449994491347209</v>
      </c>
      <c r="AZ58" t="str">
        <f t="shared" si="1"/>
        <v/>
      </c>
      <c r="BA58" t="str">
        <f t="shared" si="1"/>
        <v/>
      </c>
      <c r="BB58">
        <f t="shared" si="1"/>
        <v>0.23449994491347209</v>
      </c>
    </row>
    <row r="59" spans="1:54" x14ac:dyDescent="0.3">
      <c r="A59">
        <v>3</v>
      </c>
      <c r="B59" t="s">
        <v>131</v>
      </c>
      <c r="C59" t="s">
        <v>132</v>
      </c>
      <c r="D59" t="s">
        <v>15</v>
      </c>
      <c r="F59" s="2">
        <f t="shared" si="6"/>
        <v>0</v>
      </c>
      <c r="G59" s="2">
        <f t="shared" si="6"/>
        <v>0</v>
      </c>
      <c r="H59" s="4">
        <f t="shared" si="6"/>
        <v>0</v>
      </c>
      <c r="I59">
        <f t="shared" si="6"/>
        <v>0</v>
      </c>
      <c r="J59">
        <f t="shared" si="6"/>
        <v>1</v>
      </c>
      <c r="K59">
        <f t="shared" si="6"/>
        <v>3</v>
      </c>
      <c r="L59">
        <f t="shared" si="6"/>
        <v>0</v>
      </c>
      <c r="M59">
        <v>18052569.600000001</v>
      </c>
      <c r="N59">
        <v>4724903.5999999996</v>
      </c>
      <c r="O59">
        <v>4887045</v>
      </c>
      <c r="P59">
        <v>72311227.599999994</v>
      </c>
      <c r="Q59">
        <v>2423040.2000000002</v>
      </c>
      <c r="R59">
        <v>83478477.599999994</v>
      </c>
      <c r="S59">
        <v>4068560.2</v>
      </c>
      <c r="T59">
        <v>7025333.4000000004</v>
      </c>
      <c r="U59">
        <v>5717898.4000000004</v>
      </c>
      <c r="V59">
        <v>69230914.799999997</v>
      </c>
      <c r="W59">
        <v>2122602.4</v>
      </c>
      <c r="Y59">
        <v>12.162898082612079</v>
      </c>
      <c r="Z59">
        <v>3.3906747887842359</v>
      </c>
      <c r="AA59">
        <v>3.4559566040989012</v>
      </c>
      <c r="AB59">
        <v>47.617477792408323</v>
      </c>
      <c r="AC59">
        <v>2.4492889398068649</v>
      </c>
      <c r="AD59">
        <v>45.630201367428533</v>
      </c>
      <c r="AE59">
        <v>3.104651229223236</v>
      </c>
      <c r="AF59">
        <v>4.0517676203977313</v>
      </c>
      <c r="AG59">
        <v>3.7176296839956189</v>
      </c>
      <c r="AH59">
        <v>24.712421178538349</v>
      </c>
      <c r="AI59">
        <v>4.9152140785008669</v>
      </c>
      <c r="AK59">
        <v>12.162898082612079</v>
      </c>
      <c r="AL59">
        <v>1.230840295972303</v>
      </c>
      <c r="AM59">
        <v>1.287435407703742</v>
      </c>
      <c r="AN59">
        <v>47.617477792408323</v>
      </c>
      <c r="AO59">
        <v>1.0779114954115361</v>
      </c>
      <c r="AP59">
        <v>45.630201367428533</v>
      </c>
      <c r="AQ59">
        <v>1.024562966777012</v>
      </c>
      <c r="AR59">
        <v>2.0397614551708099</v>
      </c>
      <c r="AS59">
        <v>0.53854465926997364</v>
      </c>
      <c r="AT59">
        <v>24.712421178538349</v>
      </c>
      <c r="AU59">
        <v>3.3751307351514699</v>
      </c>
      <c r="AW59">
        <v>0.2706309947650879</v>
      </c>
      <c r="AY59">
        <f t="shared" si="3"/>
        <v>0.54531751857141564</v>
      </c>
      <c r="AZ59" t="str">
        <f t="shared" si="1"/>
        <v/>
      </c>
      <c r="BA59" t="str">
        <f t="shared" si="1"/>
        <v/>
      </c>
      <c r="BB59">
        <f t="shared" si="1"/>
        <v>0.54531751857141564</v>
      </c>
    </row>
    <row r="60" spans="1:54" x14ac:dyDescent="0.3">
      <c r="A60">
        <v>3</v>
      </c>
      <c r="B60" t="s">
        <v>133</v>
      </c>
      <c r="C60" t="s">
        <v>132</v>
      </c>
      <c r="D60" t="s">
        <v>15</v>
      </c>
      <c r="F60" s="2">
        <f t="shared" si="6"/>
        <v>0</v>
      </c>
      <c r="G60" s="2">
        <f t="shared" si="6"/>
        <v>1</v>
      </c>
      <c r="H60" s="4">
        <f t="shared" si="6"/>
        <v>0</v>
      </c>
      <c r="I60">
        <f t="shared" si="6"/>
        <v>0</v>
      </c>
      <c r="J60">
        <f t="shared" si="6"/>
        <v>1</v>
      </c>
      <c r="K60">
        <f t="shared" si="6"/>
        <v>3</v>
      </c>
      <c r="L60">
        <f t="shared" si="6"/>
        <v>0</v>
      </c>
      <c r="M60">
        <v>17982606.199999999</v>
      </c>
      <c r="N60">
        <v>8027503.4000000004</v>
      </c>
      <c r="O60">
        <v>8355212.5999999996</v>
      </c>
      <c r="P60">
        <v>72290236.200000003</v>
      </c>
      <c r="Q60">
        <v>3540206.8</v>
      </c>
      <c r="R60">
        <v>82975801.200000003</v>
      </c>
      <c r="S60">
        <v>7833410.2000000002</v>
      </c>
      <c r="T60">
        <v>7027277</v>
      </c>
      <c r="U60">
        <v>5823490.2000000002</v>
      </c>
      <c r="V60">
        <v>69001816.400000006</v>
      </c>
      <c r="W60">
        <v>2976620.8</v>
      </c>
      <c r="Y60">
        <v>12.133438188256701</v>
      </c>
      <c r="Z60">
        <v>5.4702113061677666</v>
      </c>
      <c r="AA60">
        <v>5.562495861295611</v>
      </c>
      <c r="AB60">
        <v>24.741010617994469</v>
      </c>
      <c r="AC60">
        <v>3.1476858646085022</v>
      </c>
      <c r="AD60">
        <v>42.987286435207352</v>
      </c>
      <c r="AE60">
        <v>5.5090888603590429</v>
      </c>
      <c r="AF60">
        <v>4.1189116525463758</v>
      </c>
      <c r="AG60">
        <v>3.8225791350007059</v>
      </c>
      <c r="AH60">
        <v>19.406144284084441</v>
      </c>
      <c r="AI60">
        <v>8.4398635420016941</v>
      </c>
      <c r="AK60">
        <v>12.133438188256701</v>
      </c>
      <c r="AL60">
        <v>2.0099921273067589</v>
      </c>
      <c r="AM60">
        <v>2.125669527007267</v>
      </c>
      <c r="AN60">
        <v>24.741010617994469</v>
      </c>
      <c r="AO60">
        <v>1.024889123404864</v>
      </c>
      <c r="AP60">
        <v>42.987286435207352</v>
      </c>
      <c r="AQ60">
        <v>1.5544503349810841</v>
      </c>
      <c r="AR60">
        <v>2.0717159918975079</v>
      </c>
      <c r="AS60">
        <v>0.56850175051949914</v>
      </c>
      <c r="AT60">
        <v>19.406144284084441</v>
      </c>
      <c r="AU60">
        <v>6.7620700506493447</v>
      </c>
      <c r="AW60">
        <v>0.27388870520517228</v>
      </c>
      <c r="AY60">
        <f t="shared" si="3"/>
        <v>0.38105261799333678</v>
      </c>
      <c r="AZ60" t="str">
        <f t="shared" si="1"/>
        <v/>
      </c>
      <c r="BA60" t="str">
        <f t="shared" si="1"/>
        <v/>
      </c>
      <c r="BB60">
        <f t="shared" si="1"/>
        <v>0.38105261799333678</v>
      </c>
    </row>
    <row r="61" spans="1:54" x14ac:dyDescent="0.3">
      <c r="A61">
        <v>3</v>
      </c>
      <c r="B61" t="s">
        <v>134</v>
      </c>
      <c r="C61" t="s">
        <v>132</v>
      </c>
      <c r="D61" t="s">
        <v>15</v>
      </c>
      <c r="F61" s="2">
        <f t="shared" si="6"/>
        <v>0</v>
      </c>
      <c r="G61" s="2">
        <f t="shared" si="6"/>
        <v>1</v>
      </c>
      <c r="H61" s="4">
        <f t="shared" si="6"/>
        <v>0</v>
      </c>
      <c r="I61">
        <f t="shared" si="6"/>
        <v>1</v>
      </c>
      <c r="J61">
        <f t="shared" si="6"/>
        <v>0</v>
      </c>
      <c r="K61">
        <f t="shared" si="6"/>
        <v>3</v>
      </c>
      <c r="L61">
        <f t="shared" si="6"/>
        <v>0</v>
      </c>
      <c r="M61">
        <v>200060.4</v>
      </c>
      <c r="N61">
        <v>2579147</v>
      </c>
      <c r="O61">
        <v>2579981.6</v>
      </c>
      <c r="P61">
        <v>200000.2</v>
      </c>
      <c r="Q61">
        <v>1596449.2</v>
      </c>
      <c r="R61">
        <v>3.4</v>
      </c>
      <c r="S61">
        <v>1821307.6</v>
      </c>
      <c r="T61">
        <v>3369400.2</v>
      </c>
      <c r="U61">
        <v>3051553.8</v>
      </c>
      <c r="V61">
        <v>287</v>
      </c>
      <c r="W61">
        <v>2727996.2</v>
      </c>
      <c r="Y61">
        <v>0.32285024407319718</v>
      </c>
      <c r="Z61">
        <v>2.737010973179713</v>
      </c>
      <c r="AA61">
        <v>2.6891579267568888</v>
      </c>
      <c r="AB61">
        <v>0.34795896500581869</v>
      </c>
      <c r="AC61">
        <v>2.8327447750139978</v>
      </c>
      <c r="AD61">
        <v>9.2280853819102004E-2</v>
      </c>
      <c r="AE61">
        <v>2.061020941799506</v>
      </c>
      <c r="AF61">
        <v>1.298414113093167</v>
      </c>
      <c r="AG61">
        <v>1.752309234207496</v>
      </c>
      <c r="AH61">
        <v>5.28813279233868E-3</v>
      </c>
      <c r="AI61">
        <v>6.339517732756212</v>
      </c>
      <c r="AK61">
        <v>0.32285024407319718</v>
      </c>
      <c r="AL61">
        <v>0.73986540660262112</v>
      </c>
      <c r="AM61">
        <v>0.7118130500428379</v>
      </c>
      <c r="AN61">
        <v>0.34795896500581869</v>
      </c>
      <c r="AO61">
        <v>0.78024151521385643</v>
      </c>
      <c r="AP61">
        <v>9.2280853819102004E-2</v>
      </c>
      <c r="AQ61">
        <v>0.60705621279776101</v>
      </c>
      <c r="AR61">
        <v>0.65297815431840722</v>
      </c>
      <c r="AS61">
        <v>0.40624212487600742</v>
      </c>
      <c r="AT61">
        <v>5.28813279233868E-3</v>
      </c>
      <c r="AU61">
        <v>4.4922391336411236</v>
      </c>
      <c r="AW61">
        <v>0.26802676259540009</v>
      </c>
      <c r="AY61">
        <f t="shared" si="3"/>
        <v>-3.024985129346085</v>
      </c>
      <c r="AZ61" t="str">
        <f t="shared" si="1"/>
        <v/>
      </c>
      <c r="BA61">
        <f t="shared" si="1"/>
        <v>-3.024985129346085</v>
      </c>
      <c r="BB61" t="str">
        <f t="shared" si="1"/>
        <v/>
      </c>
    </row>
    <row r="62" spans="1:54" x14ac:dyDescent="0.3">
      <c r="A62">
        <v>3</v>
      </c>
      <c r="B62" t="s">
        <v>135</v>
      </c>
      <c r="C62" t="s">
        <v>132</v>
      </c>
      <c r="D62" t="s">
        <v>15</v>
      </c>
      <c r="F62" s="2">
        <f t="shared" si="6"/>
        <v>0</v>
      </c>
      <c r="G62" s="2">
        <f t="shared" si="6"/>
        <v>0</v>
      </c>
      <c r="H62" s="4">
        <f t="shared" si="6"/>
        <v>1</v>
      </c>
      <c r="I62">
        <f t="shared" si="6"/>
        <v>0</v>
      </c>
      <c r="J62">
        <f t="shared" si="6"/>
        <v>1</v>
      </c>
      <c r="K62">
        <f t="shared" si="6"/>
        <v>3</v>
      </c>
      <c r="L62">
        <f t="shared" si="6"/>
        <v>3</v>
      </c>
      <c r="M62">
        <v>6205822</v>
      </c>
      <c r="N62">
        <v>720549.8</v>
      </c>
      <c r="O62">
        <v>722900.2</v>
      </c>
      <c r="P62">
        <v>27026234.800000001</v>
      </c>
      <c r="Q62">
        <v>590190</v>
      </c>
      <c r="R62">
        <v>27346416.800000001</v>
      </c>
      <c r="S62">
        <v>212580.4</v>
      </c>
      <c r="T62">
        <v>3388908.2</v>
      </c>
      <c r="U62">
        <v>2910000.6</v>
      </c>
      <c r="V62">
        <v>28157676.800000001</v>
      </c>
      <c r="W62">
        <v>727180.2</v>
      </c>
      <c r="Y62">
        <v>5.3865601880010221</v>
      </c>
      <c r="Z62">
        <v>1.0135942669585349</v>
      </c>
      <c r="AA62">
        <v>0.99710103496909142</v>
      </c>
      <c r="AB62">
        <v>26.27181269379798</v>
      </c>
      <c r="AC62">
        <v>1.091982801584527</v>
      </c>
      <c r="AD62">
        <v>19.782515845214949</v>
      </c>
      <c r="AE62">
        <v>0.61109973671846096</v>
      </c>
      <c r="AF62">
        <v>1.3026692687999459</v>
      </c>
      <c r="AG62">
        <v>1.6509731336496769</v>
      </c>
      <c r="AH62">
        <v>12.458565491437909</v>
      </c>
      <c r="AI62">
        <v>1.7127444120589641</v>
      </c>
      <c r="AK62">
        <v>5.3865601880010221</v>
      </c>
      <c r="AL62">
        <v>0.43248510793782768</v>
      </c>
      <c r="AM62">
        <v>0.41779841594398021</v>
      </c>
      <c r="AN62">
        <v>26.27181269379798</v>
      </c>
      <c r="AO62">
        <v>0.54470696320058776</v>
      </c>
      <c r="AP62">
        <v>19.782515845214949</v>
      </c>
      <c r="AQ62">
        <v>0.3726884851697832</v>
      </c>
      <c r="AR62">
        <v>0.6578278617933393</v>
      </c>
      <c r="AS62">
        <v>0.37252009515650569</v>
      </c>
      <c r="AT62">
        <v>12.458565491437909</v>
      </c>
      <c r="AU62">
        <v>0.67293056324124334</v>
      </c>
      <c r="AW62">
        <v>0.27351463958621031</v>
      </c>
      <c r="AY62">
        <f t="shared" si="3"/>
        <v>2.0986149927813331</v>
      </c>
      <c r="AZ62">
        <f t="shared" si="1"/>
        <v>2.0986149927813331</v>
      </c>
      <c r="BA62" t="str">
        <f t="shared" si="1"/>
        <v/>
      </c>
      <c r="BB62">
        <f t="shared" si="1"/>
        <v>2.0986149927813331</v>
      </c>
    </row>
    <row r="63" spans="1:54" x14ac:dyDescent="0.3">
      <c r="A63">
        <v>3</v>
      </c>
      <c r="B63" t="s">
        <v>136</v>
      </c>
      <c r="C63" t="s">
        <v>132</v>
      </c>
      <c r="D63" t="s">
        <v>15</v>
      </c>
      <c r="F63" s="2">
        <f t="shared" si="6"/>
        <v>0</v>
      </c>
      <c r="G63" s="2">
        <f t="shared" si="6"/>
        <v>1</v>
      </c>
      <c r="H63" s="4">
        <f t="shared" si="6"/>
        <v>1</v>
      </c>
      <c r="I63">
        <f t="shared" si="6"/>
        <v>0</v>
      </c>
      <c r="J63">
        <f t="shared" si="6"/>
        <v>1</v>
      </c>
      <c r="K63">
        <f t="shared" si="6"/>
        <v>3</v>
      </c>
      <c r="L63">
        <f t="shared" si="6"/>
        <v>3</v>
      </c>
      <c r="M63">
        <v>5432998</v>
      </c>
      <c r="N63">
        <v>738117.2</v>
      </c>
      <c r="O63">
        <v>738665.2</v>
      </c>
      <c r="P63">
        <v>28997134</v>
      </c>
      <c r="Q63">
        <v>537881.19999999995</v>
      </c>
      <c r="R63">
        <v>27655062</v>
      </c>
      <c r="S63">
        <v>230891.2</v>
      </c>
      <c r="T63">
        <v>3385184</v>
      </c>
      <c r="U63">
        <v>2919967.4</v>
      </c>
      <c r="V63">
        <v>30140612.399999999</v>
      </c>
      <c r="W63">
        <v>681264.8</v>
      </c>
      <c r="Y63">
        <v>4.9430676531046629</v>
      </c>
      <c r="Z63">
        <v>1.017571682948619</v>
      </c>
      <c r="AA63">
        <v>0.99256123169325294</v>
      </c>
      <c r="AB63">
        <v>28.23006838259171</v>
      </c>
      <c r="AC63">
        <v>1.0377897453727201</v>
      </c>
      <c r="AD63">
        <v>19.746630945568899</v>
      </c>
      <c r="AE63">
        <v>0.61450271601788697</v>
      </c>
      <c r="AF63">
        <v>1.290637770481408</v>
      </c>
      <c r="AG63">
        <v>1.6403691783547401</v>
      </c>
      <c r="AH63">
        <v>13.04640651769005</v>
      </c>
      <c r="AI63">
        <v>1.7318772032391281</v>
      </c>
      <c r="AK63">
        <v>4.9430676531046629</v>
      </c>
      <c r="AL63">
        <v>0.4306808096822351</v>
      </c>
      <c r="AM63">
        <v>0.41226697606034579</v>
      </c>
      <c r="AN63">
        <v>28.23006838259171</v>
      </c>
      <c r="AO63">
        <v>0.4924761715985369</v>
      </c>
      <c r="AP63">
        <v>19.746630945568899</v>
      </c>
      <c r="AQ63">
        <v>0.37579072033986449</v>
      </c>
      <c r="AR63">
        <v>0.65109462901018555</v>
      </c>
      <c r="AS63">
        <v>0.36479097218252721</v>
      </c>
      <c r="AT63">
        <v>13.04640651769005</v>
      </c>
      <c r="AU63">
        <v>0.7064290457870811</v>
      </c>
      <c r="AW63">
        <v>0.26918281186372039</v>
      </c>
      <c r="AY63">
        <f t="shared" si="3"/>
        <v>2.0986149927813318</v>
      </c>
      <c r="AZ63">
        <f t="shared" si="1"/>
        <v>2.0986149927813318</v>
      </c>
      <c r="BA63" t="str">
        <f t="shared" si="1"/>
        <v/>
      </c>
      <c r="BB63">
        <f t="shared" si="1"/>
        <v>2.0986149927813318</v>
      </c>
    </row>
    <row r="64" spans="1:54" x14ac:dyDescent="0.3">
      <c r="A64">
        <v>3</v>
      </c>
      <c r="B64" t="s">
        <v>137</v>
      </c>
      <c r="C64" t="s">
        <v>132</v>
      </c>
      <c r="D64" t="s">
        <v>15</v>
      </c>
      <c r="F64" s="2">
        <f t="shared" si="6"/>
        <v>0</v>
      </c>
      <c r="G64" s="2">
        <f t="shared" si="6"/>
        <v>0</v>
      </c>
      <c r="H64" s="4">
        <f t="shared" si="6"/>
        <v>0</v>
      </c>
      <c r="I64">
        <f t="shared" si="6"/>
        <v>1</v>
      </c>
      <c r="J64">
        <f t="shared" si="6"/>
        <v>0</v>
      </c>
      <c r="K64">
        <f t="shared" si="6"/>
        <v>3</v>
      </c>
      <c r="L64">
        <f t="shared" si="6"/>
        <v>0</v>
      </c>
      <c r="M64">
        <v>200058.6</v>
      </c>
      <c r="N64">
        <v>2594123.2000000002</v>
      </c>
      <c r="O64">
        <v>2594811.2000000002</v>
      </c>
      <c r="P64">
        <v>199999</v>
      </c>
      <c r="Q64">
        <v>1571775.2</v>
      </c>
      <c r="R64">
        <v>1.8</v>
      </c>
      <c r="S64">
        <v>1826598</v>
      </c>
      <c r="T64">
        <v>3368723.8</v>
      </c>
      <c r="U64">
        <v>3047023.4</v>
      </c>
      <c r="V64">
        <v>255.4</v>
      </c>
      <c r="W64">
        <v>2742301.2</v>
      </c>
      <c r="Y64">
        <v>0.30831356500275431</v>
      </c>
      <c r="Z64">
        <v>2.71762930424884</v>
      </c>
      <c r="AA64">
        <v>2.6824840813875199</v>
      </c>
      <c r="AB64">
        <v>0.34882226058980448</v>
      </c>
      <c r="AC64">
        <v>2.79942785599851</v>
      </c>
      <c r="AD64">
        <v>8.9535044180229256E-2</v>
      </c>
      <c r="AE64">
        <v>2.0425301586277782</v>
      </c>
      <c r="AF64">
        <v>1.2834678842220451</v>
      </c>
      <c r="AG64">
        <v>1.7308875659480689</v>
      </c>
      <c r="AH64">
        <v>5.2279707975684802E-3</v>
      </c>
      <c r="AI64">
        <v>6.3449766758829353</v>
      </c>
      <c r="AK64">
        <v>0.30831356500275431</v>
      </c>
      <c r="AL64">
        <v>0.73558705900795762</v>
      </c>
      <c r="AM64">
        <v>0.71815380272455509</v>
      </c>
      <c r="AN64">
        <v>0.34882226058980448</v>
      </c>
      <c r="AO64">
        <v>0.76989555940381249</v>
      </c>
      <c r="AP64">
        <v>8.9535044180229256E-2</v>
      </c>
      <c r="AQ64">
        <v>0.61798317809589209</v>
      </c>
      <c r="AR64">
        <v>0.64641724438406523</v>
      </c>
      <c r="AS64">
        <v>0.39755253721959888</v>
      </c>
      <c r="AT64">
        <v>5.2279707975684802E-3</v>
      </c>
      <c r="AU64">
        <v>4.4806197138037529</v>
      </c>
      <c r="AW64">
        <v>0.26564072398468852</v>
      </c>
      <c r="AY64">
        <f t="shared" si="3"/>
        <v>-3.024985129346085</v>
      </c>
      <c r="AZ64" t="str">
        <f t="shared" si="1"/>
        <v/>
      </c>
      <c r="BA64">
        <f t="shared" si="1"/>
        <v>-3.024985129346085</v>
      </c>
      <c r="BB64" t="str">
        <f t="shared" si="1"/>
        <v/>
      </c>
    </row>
    <row r="65" spans="1:54" x14ac:dyDescent="0.3">
      <c r="A65">
        <v>3</v>
      </c>
      <c r="B65" t="s">
        <v>138</v>
      </c>
      <c r="C65" t="s">
        <v>132</v>
      </c>
      <c r="D65" t="s">
        <v>15</v>
      </c>
      <c r="F65" s="2">
        <f t="shared" si="6"/>
        <v>0</v>
      </c>
      <c r="G65" s="2">
        <f t="shared" si="6"/>
        <v>0</v>
      </c>
      <c r="H65" s="4">
        <f t="shared" si="6"/>
        <v>0</v>
      </c>
      <c r="I65">
        <f t="shared" si="6"/>
        <v>0</v>
      </c>
      <c r="J65">
        <f t="shared" si="6"/>
        <v>1</v>
      </c>
      <c r="K65">
        <f t="shared" si="6"/>
        <v>3</v>
      </c>
      <c r="L65">
        <f t="shared" si="6"/>
        <v>0</v>
      </c>
      <c r="M65">
        <v>15727331.199999999</v>
      </c>
      <c r="N65">
        <v>8149188</v>
      </c>
      <c r="O65">
        <v>8477265.1999999993</v>
      </c>
      <c r="P65">
        <v>68694863.599999994</v>
      </c>
      <c r="Q65">
        <v>3589839.8</v>
      </c>
      <c r="R65">
        <v>77310329.400000006</v>
      </c>
      <c r="S65">
        <v>7716834.5999999996</v>
      </c>
      <c r="T65">
        <v>7022104</v>
      </c>
      <c r="U65">
        <v>5804894.4000000004</v>
      </c>
      <c r="V65">
        <v>65373740.399999999</v>
      </c>
      <c r="W65">
        <v>2983773.2</v>
      </c>
      <c r="Y65">
        <v>10.941685182787481</v>
      </c>
      <c r="Z65">
        <v>5.527119803475216</v>
      </c>
      <c r="AA65">
        <v>5.6348663587123156</v>
      </c>
      <c r="AB65">
        <v>23.664379824406929</v>
      </c>
      <c r="AC65">
        <v>3.1831776652135888</v>
      </c>
      <c r="AD65">
        <v>39.183597920043397</v>
      </c>
      <c r="AE65">
        <v>5.2770708485506477</v>
      </c>
      <c r="AF65">
        <v>4.0415042001754049</v>
      </c>
      <c r="AG65">
        <v>3.7164790751878169</v>
      </c>
      <c r="AH65">
        <v>18.269713681377471</v>
      </c>
      <c r="AI65">
        <v>8.2539560596458621</v>
      </c>
      <c r="AK65">
        <v>10.941685182787481</v>
      </c>
      <c r="AL65">
        <v>2.0010969710536299</v>
      </c>
      <c r="AM65">
        <v>2.1163851594552399</v>
      </c>
      <c r="AN65">
        <v>23.664379824406929</v>
      </c>
      <c r="AO65">
        <v>1.0155583292129451</v>
      </c>
      <c r="AP65">
        <v>39.183597920043397</v>
      </c>
      <c r="AQ65">
        <v>1.5515435209032149</v>
      </c>
      <c r="AR65">
        <v>2.0323585525620729</v>
      </c>
      <c r="AS65">
        <v>0.54788337866775694</v>
      </c>
      <c r="AT65">
        <v>18.269713681377471</v>
      </c>
      <c r="AU65">
        <v>6.5600281054154026</v>
      </c>
      <c r="AW65">
        <v>0.27207821663469078</v>
      </c>
      <c r="AY65">
        <f t="shared" si="3"/>
        <v>0.3810526179933369</v>
      </c>
      <c r="AZ65" t="str">
        <f t="shared" si="1"/>
        <v/>
      </c>
      <c r="BA65" t="str">
        <f t="shared" si="1"/>
        <v/>
      </c>
      <c r="BB65">
        <f t="shared" si="1"/>
        <v>0.3810526179933369</v>
      </c>
    </row>
    <row r="66" spans="1:54" x14ac:dyDescent="0.3">
      <c r="A66">
        <v>3</v>
      </c>
      <c r="B66" t="s">
        <v>139</v>
      </c>
      <c r="C66" t="s">
        <v>132</v>
      </c>
      <c r="D66" t="s">
        <v>15</v>
      </c>
      <c r="F66" s="2">
        <f t="shared" si="6"/>
        <v>0</v>
      </c>
      <c r="G66" s="2">
        <f t="shared" si="6"/>
        <v>1</v>
      </c>
      <c r="H66" s="4">
        <f t="shared" si="6"/>
        <v>0</v>
      </c>
      <c r="I66">
        <f t="shared" si="6"/>
        <v>0</v>
      </c>
      <c r="J66">
        <f t="shared" si="6"/>
        <v>1</v>
      </c>
      <c r="K66">
        <f t="shared" si="6"/>
        <v>3</v>
      </c>
      <c r="L66">
        <f t="shared" si="6"/>
        <v>0</v>
      </c>
      <c r="M66">
        <v>16165831.800000001</v>
      </c>
      <c r="N66">
        <v>4598645</v>
      </c>
      <c r="O66">
        <v>4745100.5999999996</v>
      </c>
      <c r="P66">
        <v>70175281</v>
      </c>
      <c r="Q66">
        <v>2315967</v>
      </c>
      <c r="R66">
        <v>82753004.799999997</v>
      </c>
      <c r="S66">
        <v>3714040.4</v>
      </c>
      <c r="T66">
        <v>7020468.4000000004</v>
      </c>
      <c r="U66">
        <v>5694695.7999999998</v>
      </c>
      <c r="V66">
        <v>67508266.200000003</v>
      </c>
      <c r="W66">
        <v>2002694.6</v>
      </c>
      <c r="Y66">
        <v>11.159072989970451</v>
      </c>
      <c r="Z66">
        <v>3.2956468653865159</v>
      </c>
      <c r="AA66">
        <v>3.3420780158601699</v>
      </c>
      <c r="AB66">
        <v>45.391903231001933</v>
      </c>
      <c r="AC66">
        <v>2.2428874486242418</v>
      </c>
      <c r="AD66">
        <v>43.53621988175437</v>
      </c>
      <c r="AE66">
        <v>2.8236994222272189</v>
      </c>
      <c r="AF66">
        <v>4.0155034433118999</v>
      </c>
      <c r="AG66">
        <v>3.6622685651294891</v>
      </c>
      <c r="AH66">
        <v>24.258847257262101</v>
      </c>
      <c r="AI66">
        <v>5.0296599218621854</v>
      </c>
      <c r="AK66">
        <v>11.159072989970451</v>
      </c>
      <c r="AL66">
        <v>1.191787957074121</v>
      </c>
      <c r="AM66">
        <v>1.231792953936383</v>
      </c>
      <c r="AN66">
        <v>45.391903231001933</v>
      </c>
      <c r="AO66">
        <v>0.89579248701338654</v>
      </c>
      <c r="AP66">
        <v>43.53621988175437</v>
      </c>
      <c r="AQ66">
        <v>0.94458102118223908</v>
      </c>
      <c r="AR66">
        <v>2.0172829326707871</v>
      </c>
      <c r="AS66">
        <v>0.53032261417247351</v>
      </c>
      <c r="AT66">
        <v>24.258847257262101</v>
      </c>
      <c r="AU66">
        <v>3.532577527174726</v>
      </c>
      <c r="AW66">
        <v>0.26936937384307391</v>
      </c>
      <c r="AY66">
        <f t="shared" si="3"/>
        <v>0.54531751857141553</v>
      </c>
      <c r="AZ66" t="str">
        <f t="shared" ref="AZ66:BB90" si="7">AX712</f>
        <v/>
      </c>
      <c r="BA66" t="str">
        <f t="shared" si="7"/>
        <v/>
      </c>
      <c r="BB66">
        <f t="shared" si="7"/>
        <v>0.54531751857141553</v>
      </c>
    </row>
    <row r="67" spans="1:54" x14ac:dyDescent="0.3">
      <c r="A67">
        <v>3</v>
      </c>
      <c r="B67" t="s">
        <v>140</v>
      </c>
      <c r="C67" t="s">
        <v>141</v>
      </c>
      <c r="D67" t="s">
        <v>69</v>
      </c>
      <c r="F67" s="2">
        <f t="shared" ref="F67:L82" si="8">F713</f>
        <v>0</v>
      </c>
      <c r="G67" s="2">
        <f t="shared" si="8"/>
        <v>0</v>
      </c>
      <c r="H67" s="4">
        <f t="shared" si="8"/>
        <v>1</v>
      </c>
      <c r="I67">
        <f t="shared" si="8"/>
        <v>0</v>
      </c>
      <c r="J67">
        <f t="shared" si="8"/>
        <v>1</v>
      </c>
      <c r="K67">
        <f t="shared" si="8"/>
        <v>2</v>
      </c>
      <c r="L67">
        <f t="shared" si="8"/>
        <v>2</v>
      </c>
      <c r="M67">
        <v>6777640.7999999998</v>
      </c>
      <c r="N67">
        <v>579425.6</v>
      </c>
      <c r="O67">
        <v>579449.59999999998</v>
      </c>
      <c r="P67">
        <v>2558766</v>
      </c>
      <c r="Q67">
        <v>300339.59999999998</v>
      </c>
      <c r="R67">
        <v>19284299.600000001</v>
      </c>
      <c r="S67">
        <v>140232.4</v>
      </c>
      <c r="T67">
        <v>2918668.8</v>
      </c>
      <c r="U67">
        <v>2281309.2000000002</v>
      </c>
      <c r="V67">
        <v>2002056.4</v>
      </c>
      <c r="W67">
        <v>293659.59999999998</v>
      </c>
      <c r="Y67">
        <v>4.2211960690096024</v>
      </c>
      <c r="Z67">
        <v>0.74796697194688022</v>
      </c>
      <c r="AA67">
        <v>0.7347035476472229</v>
      </c>
      <c r="AB67">
        <v>2.154278234596132</v>
      </c>
      <c r="AC67">
        <v>0.64655753081897271</v>
      </c>
      <c r="AD67">
        <v>10.5926331887953</v>
      </c>
      <c r="AE67">
        <v>0.54591823536902662</v>
      </c>
      <c r="AF67">
        <v>0.58926260545849796</v>
      </c>
      <c r="AG67">
        <v>0.82358639710582793</v>
      </c>
      <c r="AH67">
        <v>3.0890855001285669</v>
      </c>
      <c r="AI67">
        <v>1.610972528811544</v>
      </c>
      <c r="AK67">
        <v>4.2211960690096024</v>
      </c>
      <c r="AL67">
        <v>0.34757417445071043</v>
      </c>
      <c r="AM67">
        <v>0.33308901800774038</v>
      </c>
      <c r="AN67">
        <v>2.154278234596132</v>
      </c>
      <c r="AO67">
        <v>0.33343934179865747</v>
      </c>
      <c r="AP67">
        <v>10.5926331887953</v>
      </c>
      <c r="AQ67">
        <v>0.31939049265347419</v>
      </c>
      <c r="AR67">
        <v>0.29724753503687668</v>
      </c>
      <c r="AS67">
        <v>0.30043148607946929</v>
      </c>
      <c r="AT67">
        <v>3.0890855001285669</v>
      </c>
      <c r="AU67">
        <v>0.56419584183022375</v>
      </c>
      <c r="AW67">
        <v>0.26626200661994509</v>
      </c>
      <c r="AY67">
        <f t="shared" ref="AY67:AY90" si="9">BB403</f>
        <v>0.73154693836327245</v>
      </c>
      <c r="AZ67">
        <f t="shared" si="7"/>
        <v>0.73154693836327245</v>
      </c>
      <c r="BA67" t="str">
        <f t="shared" si="7"/>
        <v/>
      </c>
      <c r="BB67">
        <f t="shared" si="7"/>
        <v>0.73154693836327245</v>
      </c>
    </row>
    <row r="68" spans="1:54" x14ac:dyDescent="0.3">
      <c r="A68">
        <v>3</v>
      </c>
      <c r="B68" t="s">
        <v>142</v>
      </c>
      <c r="C68" t="s">
        <v>141</v>
      </c>
      <c r="D68" t="s">
        <v>69</v>
      </c>
      <c r="F68" s="2">
        <f t="shared" si="8"/>
        <v>0</v>
      </c>
      <c r="G68" s="2">
        <f t="shared" si="8"/>
        <v>1</v>
      </c>
      <c r="H68" s="4">
        <f t="shared" si="8"/>
        <v>0</v>
      </c>
      <c r="I68">
        <f t="shared" si="8"/>
        <v>1</v>
      </c>
      <c r="J68">
        <f t="shared" si="8"/>
        <v>0</v>
      </c>
      <c r="K68">
        <f t="shared" si="8"/>
        <v>2</v>
      </c>
      <c r="L68">
        <f t="shared" si="8"/>
        <v>0</v>
      </c>
      <c r="M68">
        <v>200030.2</v>
      </c>
      <c r="N68">
        <v>819035.4</v>
      </c>
      <c r="O68">
        <v>819340</v>
      </c>
      <c r="P68">
        <v>199999.2</v>
      </c>
      <c r="Q68">
        <v>1157142.8</v>
      </c>
      <c r="R68">
        <v>2.4</v>
      </c>
      <c r="S68">
        <v>811211.6</v>
      </c>
      <c r="T68">
        <v>2918074.8</v>
      </c>
      <c r="U68">
        <v>2320950.6</v>
      </c>
      <c r="V68">
        <v>254.8</v>
      </c>
      <c r="W68">
        <v>549374.19999999995</v>
      </c>
      <c r="Y68">
        <v>0.2457906594034284</v>
      </c>
      <c r="Z68">
        <v>1.134604501584545</v>
      </c>
      <c r="AA68">
        <v>1.1210956841241571</v>
      </c>
      <c r="AB68">
        <v>0.28176405320409681</v>
      </c>
      <c r="AC68">
        <v>1.4412203650572331</v>
      </c>
      <c r="AD68">
        <v>8.4760007541626659E-2</v>
      </c>
      <c r="AE68">
        <v>0.8557151426561177</v>
      </c>
      <c r="AF68">
        <v>0.59404713483527305</v>
      </c>
      <c r="AG68">
        <v>0.84522441904991863</v>
      </c>
      <c r="AH68">
        <v>4.5475806109606803E-3</v>
      </c>
      <c r="AI68">
        <v>2.526319638406858</v>
      </c>
      <c r="AK68">
        <v>0.2457906594034284</v>
      </c>
      <c r="AL68">
        <v>0.4317857117857784</v>
      </c>
      <c r="AM68">
        <v>0.42036397545598447</v>
      </c>
      <c r="AN68">
        <v>0.28176405320409681</v>
      </c>
      <c r="AO68">
        <v>0.52490436522639361</v>
      </c>
      <c r="AP68">
        <v>8.4760007541626659E-2</v>
      </c>
      <c r="AQ68">
        <v>0.37311893841251731</v>
      </c>
      <c r="AR68">
        <v>0.30100754704326388</v>
      </c>
      <c r="AS68">
        <v>0.30941501464694737</v>
      </c>
      <c r="AT68">
        <v>4.5475806109606803E-3</v>
      </c>
      <c r="AU68">
        <v>1.426890060724691</v>
      </c>
      <c r="AW68">
        <v>0.27600721260532729</v>
      </c>
      <c r="AY68">
        <f t="shared" si="9"/>
        <v>-0.73154693836327256</v>
      </c>
      <c r="AZ68" t="str">
        <f t="shared" si="7"/>
        <v/>
      </c>
      <c r="BA68">
        <f t="shared" si="7"/>
        <v>-0.73154693836327256</v>
      </c>
      <c r="BB68" t="str">
        <f t="shared" si="7"/>
        <v/>
      </c>
    </row>
    <row r="69" spans="1:54" x14ac:dyDescent="0.3">
      <c r="A69">
        <v>3</v>
      </c>
      <c r="B69" t="s">
        <v>143</v>
      </c>
      <c r="C69" t="s">
        <v>141</v>
      </c>
      <c r="D69" t="s">
        <v>69</v>
      </c>
      <c r="F69" s="2">
        <f t="shared" si="8"/>
        <v>0</v>
      </c>
      <c r="G69" s="2">
        <f t="shared" si="8"/>
        <v>1</v>
      </c>
      <c r="H69" s="4">
        <f t="shared" si="8"/>
        <v>0</v>
      </c>
      <c r="I69">
        <f t="shared" si="8"/>
        <v>1</v>
      </c>
      <c r="J69">
        <f t="shared" si="8"/>
        <v>0</v>
      </c>
      <c r="K69">
        <f t="shared" si="8"/>
        <v>2</v>
      </c>
      <c r="L69">
        <f t="shared" si="8"/>
        <v>0</v>
      </c>
      <c r="M69">
        <v>200032.2</v>
      </c>
      <c r="N69">
        <v>796478.8</v>
      </c>
      <c r="O69">
        <v>796763.6</v>
      </c>
      <c r="P69">
        <v>199999</v>
      </c>
      <c r="Q69">
        <v>1117158.2</v>
      </c>
      <c r="R69">
        <v>1.2</v>
      </c>
      <c r="S69">
        <v>806956.6</v>
      </c>
      <c r="T69">
        <v>2917883.8</v>
      </c>
      <c r="U69">
        <v>2316154.7999999998</v>
      </c>
      <c r="V69">
        <v>198.6</v>
      </c>
      <c r="W69">
        <v>548032.6</v>
      </c>
      <c r="Y69">
        <v>0.24516665516421191</v>
      </c>
      <c r="Z69">
        <v>1.1027983869891611</v>
      </c>
      <c r="AA69">
        <v>1.080486941291019</v>
      </c>
      <c r="AB69">
        <v>0.28027878920547672</v>
      </c>
      <c r="AC69">
        <v>1.423244898405392</v>
      </c>
      <c r="AD69">
        <v>8.6546702357008995E-2</v>
      </c>
      <c r="AE69">
        <v>0.87898067524656653</v>
      </c>
      <c r="AF69">
        <v>0.59408352137543263</v>
      </c>
      <c r="AG69">
        <v>0.84906448284164071</v>
      </c>
      <c r="AH69">
        <v>5.5660005658864399E-3</v>
      </c>
      <c r="AI69">
        <v>2.5106836589518928</v>
      </c>
      <c r="AK69">
        <v>0.24516665516421191</v>
      </c>
      <c r="AL69">
        <v>0.42408011285588137</v>
      </c>
      <c r="AM69">
        <v>0.40266236294992269</v>
      </c>
      <c r="AN69">
        <v>0.28027878920547672</v>
      </c>
      <c r="AO69">
        <v>0.54525423518498428</v>
      </c>
      <c r="AP69">
        <v>8.6546702357008995E-2</v>
      </c>
      <c r="AQ69">
        <v>0.38842677837237721</v>
      </c>
      <c r="AR69">
        <v>0.30039081238210202</v>
      </c>
      <c r="AS69">
        <v>0.31490552378818393</v>
      </c>
      <c r="AT69">
        <v>5.5660005658864399E-3</v>
      </c>
      <c r="AU69">
        <v>1.4048251530621201</v>
      </c>
      <c r="AW69">
        <v>0.2690960765816271</v>
      </c>
      <c r="AY69">
        <f t="shared" si="9"/>
        <v>-0.73154693836327245</v>
      </c>
      <c r="AZ69" t="str">
        <f t="shared" si="7"/>
        <v/>
      </c>
      <c r="BA69">
        <f t="shared" si="7"/>
        <v>-0.73154693836327245</v>
      </c>
      <c r="BB69" t="str">
        <f t="shared" si="7"/>
        <v/>
      </c>
    </row>
    <row r="70" spans="1:54" x14ac:dyDescent="0.3">
      <c r="A70">
        <v>3</v>
      </c>
      <c r="B70" t="s">
        <v>144</v>
      </c>
      <c r="C70" t="s">
        <v>141</v>
      </c>
      <c r="D70" t="s">
        <v>69</v>
      </c>
      <c r="F70" s="2">
        <f t="shared" si="8"/>
        <v>0</v>
      </c>
      <c r="G70" s="2">
        <f t="shared" si="8"/>
        <v>0</v>
      </c>
      <c r="H70" s="4">
        <f t="shared" si="8"/>
        <v>1</v>
      </c>
      <c r="I70">
        <f t="shared" si="8"/>
        <v>0</v>
      </c>
      <c r="J70">
        <f t="shared" si="8"/>
        <v>1</v>
      </c>
      <c r="K70">
        <f t="shared" si="8"/>
        <v>2</v>
      </c>
      <c r="L70">
        <f t="shared" si="8"/>
        <v>2</v>
      </c>
      <c r="M70">
        <v>6093033.2000000002</v>
      </c>
      <c r="N70">
        <v>583752.4</v>
      </c>
      <c r="O70">
        <v>583776.80000000005</v>
      </c>
      <c r="P70">
        <v>2212717.6</v>
      </c>
      <c r="Q70">
        <v>300230.59999999998</v>
      </c>
      <c r="R70">
        <v>19011098.199999999</v>
      </c>
      <c r="S70">
        <v>137705.79999999999</v>
      </c>
      <c r="T70">
        <v>2921501</v>
      </c>
      <c r="U70">
        <v>2281314.7999999998</v>
      </c>
      <c r="V70">
        <v>1895083</v>
      </c>
      <c r="W70">
        <v>285968.8</v>
      </c>
      <c r="Y70">
        <v>3.9601036454085259</v>
      </c>
      <c r="Z70">
        <v>0.77540127849206331</v>
      </c>
      <c r="AA70">
        <v>0.75041672470979393</v>
      </c>
      <c r="AB70">
        <v>1.965203603601549</v>
      </c>
      <c r="AC70">
        <v>0.61960821942775512</v>
      </c>
      <c r="AD70">
        <v>10.313345700129871</v>
      </c>
      <c r="AE70">
        <v>0.54959234171547</v>
      </c>
      <c r="AF70">
        <v>0.60160456956364217</v>
      </c>
      <c r="AG70">
        <v>0.83665345059707763</v>
      </c>
      <c r="AH70">
        <v>3.12954445653595</v>
      </c>
      <c r="AI70">
        <v>1.582106879493222</v>
      </c>
      <c r="AK70">
        <v>3.9601036454085259</v>
      </c>
      <c r="AL70">
        <v>0.35940624186769132</v>
      </c>
      <c r="AM70">
        <v>0.33872130946256218</v>
      </c>
      <c r="AN70">
        <v>1.965203603601549</v>
      </c>
      <c r="AO70">
        <v>0.32022889460786241</v>
      </c>
      <c r="AP70">
        <v>10.313345700129871</v>
      </c>
      <c r="AQ70">
        <v>0.31658419519662861</v>
      </c>
      <c r="AR70">
        <v>0.30512282494455578</v>
      </c>
      <c r="AS70">
        <v>0.30655606831423932</v>
      </c>
      <c r="AT70">
        <v>3.12954445653595</v>
      </c>
      <c r="AU70">
        <v>0.5609975974541157</v>
      </c>
      <c r="AW70">
        <v>0.27717953226529057</v>
      </c>
      <c r="AY70">
        <f t="shared" si="9"/>
        <v>0.73154693836327267</v>
      </c>
      <c r="AZ70">
        <f t="shared" si="7"/>
        <v>0.73154693836327267</v>
      </c>
      <c r="BA70" t="str">
        <f t="shared" si="7"/>
        <v/>
      </c>
      <c r="BB70">
        <f t="shared" si="7"/>
        <v>0.73154693836327267</v>
      </c>
    </row>
    <row r="71" spans="1:54" x14ac:dyDescent="0.3">
      <c r="A71">
        <v>3</v>
      </c>
      <c r="B71" t="s">
        <v>145</v>
      </c>
      <c r="C71" t="s">
        <v>146</v>
      </c>
      <c r="D71" t="s">
        <v>69</v>
      </c>
      <c r="F71" s="2">
        <f t="shared" si="8"/>
        <v>0</v>
      </c>
      <c r="G71" s="2">
        <f t="shared" si="8"/>
        <v>0</v>
      </c>
      <c r="H71" s="4">
        <f t="shared" si="8"/>
        <v>0</v>
      </c>
      <c r="I71">
        <f t="shared" si="8"/>
        <v>0</v>
      </c>
      <c r="J71">
        <f t="shared" si="8"/>
        <v>1</v>
      </c>
      <c r="K71">
        <f t="shared" si="8"/>
        <v>2</v>
      </c>
      <c r="L71">
        <f t="shared" si="8"/>
        <v>0</v>
      </c>
      <c r="M71">
        <v>6777640.7999999998</v>
      </c>
      <c r="N71">
        <v>1654086.8</v>
      </c>
      <c r="O71">
        <v>1658936.8</v>
      </c>
      <c r="P71">
        <v>2558766</v>
      </c>
      <c r="Q71">
        <v>542310.80000000005</v>
      </c>
      <c r="R71">
        <v>19284299.600000001</v>
      </c>
      <c r="S71">
        <v>1309405.3999999999</v>
      </c>
      <c r="T71">
        <v>2918668.8</v>
      </c>
      <c r="U71">
        <v>2292555.2000000002</v>
      </c>
      <c r="V71">
        <v>2002056.4</v>
      </c>
      <c r="W71">
        <v>514585.59999999998</v>
      </c>
      <c r="Y71">
        <v>4.2391913088038562</v>
      </c>
      <c r="Z71">
        <v>1.307409880124033</v>
      </c>
      <c r="AA71">
        <v>1.2720589308533821</v>
      </c>
      <c r="AB71">
        <v>2.1691931562032551</v>
      </c>
      <c r="AC71">
        <v>0.78647468360140915</v>
      </c>
      <c r="AD71">
        <v>10.58184666638263</v>
      </c>
      <c r="AE71">
        <v>1.2805617933161559</v>
      </c>
      <c r="AF71">
        <v>0.60049779783003032</v>
      </c>
      <c r="AG71">
        <v>0.76311230091378091</v>
      </c>
      <c r="AH71">
        <v>3.0563160951714958</v>
      </c>
      <c r="AI71">
        <v>1.848947451496497</v>
      </c>
      <c r="AK71">
        <v>4.2391913088038562</v>
      </c>
      <c r="AL71">
        <v>0.41857113060541451</v>
      </c>
      <c r="AM71">
        <v>0.3905919413547963</v>
      </c>
      <c r="AN71">
        <v>2.1691931562032551</v>
      </c>
      <c r="AO71">
        <v>0.29537531221867541</v>
      </c>
      <c r="AP71">
        <v>10.58184666638263</v>
      </c>
      <c r="AQ71">
        <v>0.3629743982106447</v>
      </c>
      <c r="AR71">
        <v>0.30346832065843038</v>
      </c>
      <c r="AS71">
        <v>0.22533684512600299</v>
      </c>
      <c r="AT71">
        <v>3.0563160951714958</v>
      </c>
      <c r="AU71">
        <v>0.68726742183789613</v>
      </c>
      <c r="AW71">
        <v>0.20046459524892271</v>
      </c>
      <c r="AY71">
        <f t="shared" si="9"/>
        <v>0.2476097189989597</v>
      </c>
      <c r="AZ71" t="str">
        <f t="shared" si="7"/>
        <v/>
      </c>
      <c r="BA71" t="str">
        <f t="shared" si="7"/>
        <v/>
      </c>
      <c r="BB71">
        <f t="shared" si="7"/>
        <v>0.2476097189989597</v>
      </c>
    </row>
    <row r="72" spans="1:54" x14ac:dyDescent="0.3">
      <c r="A72">
        <v>3</v>
      </c>
      <c r="B72" t="s">
        <v>147</v>
      </c>
      <c r="C72" t="s">
        <v>146</v>
      </c>
      <c r="D72" t="s">
        <v>69</v>
      </c>
      <c r="F72" s="2">
        <f t="shared" si="8"/>
        <v>0</v>
      </c>
      <c r="G72" s="2">
        <f t="shared" si="8"/>
        <v>1</v>
      </c>
      <c r="H72" s="4">
        <f t="shared" si="8"/>
        <v>1</v>
      </c>
      <c r="I72">
        <f t="shared" si="8"/>
        <v>1</v>
      </c>
      <c r="J72">
        <f t="shared" si="8"/>
        <v>0</v>
      </c>
      <c r="K72">
        <f t="shared" si="8"/>
        <v>2</v>
      </c>
      <c r="L72">
        <f t="shared" si="8"/>
        <v>2</v>
      </c>
      <c r="M72">
        <v>200030.2</v>
      </c>
      <c r="N72">
        <v>202026.8</v>
      </c>
      <c r="O72">
        <v>202034.4</v>
      </c>
      <c r="P72">
        <v>199999.2</v>
      </c>
      <c r="Q72">
        <v>200056.2</v>
      </c>
      <c r="R72">
        <v>2.4</v>
      </c>
      <c r="S72">
        <v>88.8</v>
      </c>
      <c r="T72">
        <v>2918074.8</v>
      </c>
      <c r="U72">
        <v>2261170.6</v>
      </c>
      <c r="V72">
        <v>254.8</v>
      </c>
      <c r="W72">
        <v>3481.6</v>
      </c>
      <c r="Y72">
        <v>0.24819604395888739</v>
      </c>
      <c r="Z72">
        <v>0.44436589018441741</v>
      </c>
      <c r="AA72">
        <v>0.43177310721948742</v>
      </c>
      <c r="AB72">
        <v>0.28669965179287832</v>
      </c>
      <c r="AC72">
        <v>0.4801487574062776</v>
      </c>
      <c r="AD72">
        <v>8.6043871566653191E-2</v>
      </c>
      <c r="AE72">
        <v>0.25637090066447848</v>
      </c>
      <c r="AF72">
        <v>0.60039445473812525</v>
      </c>
      <c r="AG72">
        <v>0.74083820064552131</v>
      </c>
      <c r="AH72">
        <v>4.6134283766150197E-3</v>
      </c>
      <c r="AI72">
        <v>0.190893679857254</v>
      </c>
      <c r="AK72">
        <v>0.24819604395888739</v>
      </c>
      <c r="AL72">
        <v>0.23223265614360569</v>
      </c>
      <c r="AM72">
        <v>0.2154847039375454</v>
      </c>
      <c r="AN72">
        <v>0.28669965179287832</v>
      </c>
      <c r="AO72">
        <v>0.23996176699874919</v>
      </c>
      <c r="AP72">
        <v>8.6043871566653191E-2</v>
      </c>
      <c r="AQ72">
        <v>0.1909266055561602</v>
      </c>
      <c r="AR72">
        <v>0.30347653552889831</v>
      </c>
      <c r="AS72">
        <v>0.21762516950257119</v>
      </c>
      <c r="AT72">
        <v>4.6134283766150197E-3</v>
      </c>
      <c r="AU72">
        <v>0.17642190535552801</v>
      </c>
      <c r="AW72">
        <v>0.19334790958091611</v>
      </c>
      <c r="AY72">
        <f t="shared" si="9"/>
        <v>-0.2476097189989595</v>
      </c>
      <c r="AZ72">
        <f t="shared" si="7"/>
        <v>-0.2476097189989595</v>
      </c>
      <c r="BA72">
        <f t="shared" si="7"/>
        <v>-0.2476097189989595</v>
      </c>
      <c r="BB72" t="str">
        <f t="shared" si="7"/>
        <v/>
      </c>
    </row>
    <row r="73" spans="1:54" x14ac:dyDescent="0.3">
      <c r="A73">
        <v>3</v>
      </c>
      <c r="B73" t="s">
        <v>148</v>
      </c>
      <c r="C73" t="s">
        <v>146</v>
      </c>
      <c r="D73" t="s">
        <v>69</v>
      </c>
      <c r="F73" s="2">
        <f t="shared" si="8"/>
        <v>0</v>
      </c>
      <c r="G73" s="2">
        <f t="shared" si="8"/>
        <v>1</v>
      </c>
      <c r="H73" s="4">
        <f t="shared" si="8"/>
        <v>1</v>
      </c>
      <c r="I73">
        <f t="shared" si="8"/>
        <v>1</v>
      </c>
      <c r="J73">
        <f t="shared" si="8"/>
        <v>0</v>
      </c>
      <c r="K73">
        <f t="shared" si="8"/>
        <v>2</v>
      </c>
      <c r="L73">
        <f t="shared" si="8"/>
        <v>2</v>
      </c>
      <c r="M73">
        <v>200032.2</v>
      </c>
      <c r="N73">
        <v>202373.8</v>
      </c>
      <c r="O73">
        <v>202383.2</v>
      </c>
      <c r="P73">
        <v>199999</v>
      </c>
      <c r="Q73">
        <v>200078</v>
      </c>
      <c r="R73">
        <v>1.2</v>
      </c>
      <c r="S73">
        <v>124.8</v>
      </c>
      <c r="T73">
        <v>2917883.8</v>
      </c>
      <c r="U73">
        <v>2261272.2000000002</v>
      </c>
      <c r="V73">
        <v>198.6</v>
      </c>
      <c r="W73">
        <v>4198</v>
      </c>
      <c r="Y73">
        <v>0.24469336206093431</v>
      </c>
      <c r="Z73">
        <v>0.43952994798310102</v>
      </c>
      <c r="AA73">
        <v>0.42614648388698689</v>
      </c>
      <c r="AB73">
        <v>0.28455358279752541</v>
      </c>
      <c r="AC73">
        <v>0.47631053041550331</v>
      </c>
      <c r="AD73">
        <v>8.5228561796247895E-2</v>
      </c>
      <c r="AE73">
        <v>0.24855477614328261</v>
      </c>
      <c r="AF73">
        <v>0.59449814385734501</v>
      </c>
      <c r="AG73">
        <v>0.73520007962360978</v>
      </c>
      <c r="AH73">
        <v>4.3365863617509199E-3</v>
      </c>
      <c r="AI73">
        <v>0.19187345434911551</v>
      </c>
      <c r="AK73">
        <v>0.24469336206093431</v>
      </c>
      <c r="AL73">
        <v>0.22754933373071251</v>
      </c>
      <c r="AM73">
        <v>0.21187193566001949</v>
      </c>
      <c r="AN73">
        <v>0.28455358279752541</v>
      </c>
      <c r="AO73">
        <v>0.2343221388000529</v>
      </c>
      <c r="AP73">
        <v>8.5228561796247895E-2</v>
      </c>
      <c r="AQ73">
        <v>0.18364509642124169</v>
      </c>
      <c r="AR73">
        <v>0.29981189910322431</v>
      </c>
      <c r="AS73">
        <v>0.21419688635505729</v>
      </c>
      <c r="AT73">
        <v>4.3365863617509199E-3</v>
      </c>
      <c r="AU73">
        <v>0.1757378289476037</v>
      </c>
      <c r="AW73">
        <v>0.1884563198313117</v>
      </c>
      <c r="AY73">
        <f t="shared" si="9"/>
        <v>-0.2476097189989597</v>
      </c>
      <c r="AZ73">
        <f t="shared" si="7"/>
        <v>-0.2476097189989597</v>
      </c>
      <c r="BA73">
        <f t="shared" si="7"/>
        <v>-0.2476097189989597</v>
      </c>
      <c r="BB73" t="str">
        <f t="shared" si="7"/>
        <v/>
      </c>
    </row>
    <row r="74" spans="1:54" x14ac:dyDescent="0.3">
      <c r="A74">
        <v>3</v>
      </c>
      <c r="B74" t="s">
        <v>149</v>
      </c>
      <c r="C74" t="s">
        <v>146</v>
      </c>
      <c r="D74" t="s">
        <v>69</v>
      </c>
      <c r="F74" s="2">
        <f t="shared" si="8"/>
        <v>0</v>
      </c>
      <c r="G74" s="2">
        <f t="shared" si="8"/>
        <v>0</v>
      </c>
      <c r="H74" s="4">
        <f t="shared" si="8"/>
        <v>0</v>
      </c>
      <c r="I74">
        <f t="shared" si="8"/>
        <v>0</v>
      </c>
      <c r="J74">
        <f t="shared" si="8"/>
        <v>1</v>
      </c>
      <c r="K74">
        <f t="shared" si="8"/>
        <v>2</v>
      </c>
      <c r="L74">
        <f t="shared" si="8"/>
        <v>0</v>
      </c>
      <c r="M74">
        <v>6093033.2000000002</v>
      </c>
      <c r="N74">
        <v>1528306.6</v>
      </c>
      <c r="O74">
        <v>1530992.2</v>
      </c>
      <c r="P74">
        <v>2212717.6</v>
      </c>
      <c r="Q74">
        <v>513473.6</v>
      </c>
      <c r="R74">
        <v>19011098.199999999</v>
      </c>
      <c r="S74">
        <v>1226837.8</v>
      </c>
      <c r="T74">
        <v>2921501</v>
      </c>
      <c r="U74">
        <v>2287603.4</v>
      </c>
      <c r="V74">
        <v>1895083</v>
      </c>
      <c r="W74">
        <v>483202.6</v>
      </c>
      <c r="Y74">
        <v>3.8635880778077989</v>
      </c>
      <c r="Z74">
        <v>1.2330032122787089</v>
      </c>
      <c r="AA74">
        <v>1.210717548150569</v>
      </c>
      <c r="AB74">
        <v>2.019313880807021</v>
      </c>
      <c r="AC74">
        <v>0.7702273026283365</v>
      </c>
      <c r="AD74">
        <v>10.15559980417602</v>
      </c>
      <c r="AE74">
        <v>1.20378342885524</v>
      </c>
      <c r="AF74">
        <v>0.60076465341262519</v>
      </c>
      <c r="AG74">
        <v>0.75343770901672547</v>
      </c>
      <c r="AH74">
        <v>3.076384407514706</v>
      </c>
      <c r="AI74">
        <v>1.887025727936998</v>
      </c>
      <c r="AK74">
        <v>3.8635880778077989</v>
      </c>
      <c r="AL74">
        <v>0.38130659228190777</v>
      </c>
      <c r="AM74">
        <v>0.36614741445519028</v>
      </c>
      <c r="AN74">
        <v>2.019313880807021</v>
      </c>
      <c r="AO74">
        <v>0.28837512641912322</v>
      </c>
      <c r="AP74">
        <v>10.15559980417602</v>
      </c>
      <c r="AQ74">
        <v>0.34750744495540847</v>
      </c>
      <c r="AR74">
        <v>0.3038183808326721</v>
      </c>
      <c r="AS74">
        <v>0.22201735246926549</v>
      </c>
      <c r="AT74">
        <v>3.076384407514706</v>
      </c>
      <c r="AU74">
        <v>0.69957526470534503</v>
      </c>
      <c r="AW74">
        <v>0.18632023143582041</v>
      </c>
      <c r="AY74">
        <f t="shared" si="9"/>
        <v>0.24760971899895989</v>
      </c>
      <c r="AZ74" t="str">
        <f t="shared" si="7"/>
        <v/>
      </c>
      <c r="BA74" t="str">
        <f t="shared" si="7"/>
        <v/>
      </c>
      <c r="BB74">
        <f t="shared" si="7"/>
        <v>0.24760971899895989</v>
      </c>
    </row>
    <row r="75" spans="1:54" x14ac:dyDescent="0.3">
      <c r="A75">
        <v>3</v>
      </c>
      <c r="B75" t="s">
        <v>150</v>
      </c>
      <c r="C75" t="s">
        <v>151</v>
      </c>
      <c r="D75" t="s">
        <v>152</v>
      </c>
      <c r="F75" s="2">
        <f t="shared" si="8"/>
        <v>0</v>
      </c>
      <c r="G75" s="2">
        <f t="shared" si="8"/>
        <v>0</v>
      </c>
      <c r="H75" s="4">
        <f t="shared" si="8"/>
        <v>1</v>
      </c>
      <c r="I75">
        <f t="shared" si="8"/>
        <v>0</v>
      </c>
      <c r="J75">
        <f t="shared" si="8"/>
        <v>1</v>
      </c>
      <c r="K75">
        <f t="shared" si="8"/>
        <v>2</v>
      </c>
      <c r="L75">
        <f t="shared" si="8"/>
        <v>2</v>
      </c>
      <c r="M75">
        <v>3883662</v>
      </c>
      <c r="N75">
        <v>373407.2</v>
      </c>
      <c r="O75">
        <v>373409.2</v>
      </c>
      <c r="P75">
        <v>1853053.6</v>
      </c>
      <c r="Q75">
        <v>238719.2</v>
      </c>
      <c r="R75">
        <v>10525478.4</v>
      </c>
      <c r="S75">
        <v>72716.600000000006</v>
      </c>
      <c r="T75">
        <v>2919941.6</v>
      </c>
      <c r="U75">
        <v>2269402.4</v>
      </c>
      <c r="V75">
        <v>10252100</v>
      </c>
      <c r="W75">
        <v>274317.8</v>
      </c>
      <c r="Y75">
        <v>2.593019232852384</v>
      </c>
      <c r="Z75">
        <v>0.66065894411876802</v>
      </c>
      <c r="AA75">
        <v>0.64098970671184363</v>
      </c>
      <c r="AB75">
        <v>1.479470514791319</v>
      </c>
      <c r="AC75">
        <v>0.63828028037678453</v>
      </c>
      <c r="AD75">
        <v>5.8578525295015416</v>
      </c>
      <c r="AE75">
        <v>0.47186845354735851</v>
      </c>
      <c r="AF75">
        <v>0.5960404625628144</v>
      </c>
      <c r="AG75">
        <v>0.86072826697491112</v>
      </c>
      <c r="AH75">
        <v>5.339061045227572</v>
      </c>
      <c r="AI75">
        <v>1.014594747591764</v>
      </c>
      <c r="AK75">
        <v>2.593019232852384</v>
      </c>
      <c r="AL75">
        <v>0.35082369949668651</v>
      </c>
      <c r="AM75">
        <v>0.3315950924996286</v>
      </c>
      <c r="AN75">
        <v>1.479470514791319</v>
      </c>
      <c r="AO75">
        <v>0.35934564579511058</v>
      </c>
      <c r="AP75">
        <v>5.8578525295015416</v>
      </c>
      <c r="AQ75">
        <v>0.34049297412857421</v>
      </c>
      <c r="AR75">
        <v>0.30114771015942088</v>
      </c>
      <c r="AS75">
        <v>0.32622589408420022</v>
      </c>
      <c r="AT75">
        <v>5.339061045227572</v>
      </c>
      <c r="AU75">
        <v>0.48836842444725342</v>
      </c>
      <c r="AW75">
        <v>0.29255272597074511</v>
      </c>
      <c r="AY75">
        <f t="shared" si="9"/>
        <v>1.364227671498329</v>
      </c>
      <c r="AZ75">
        <f t="shared" si="7"/>
        <v>1.364227671498329</v>
      </c>
      <c r="BA75" t="str">
        <f t="shared" si="7"/>
        <v/>
      </c>
      <c r="BB75">
        <f t="shared" si="7"/>
        <v>1.364227671498329</v>
      </c>
    </row>
    <row r="76" spans="1:54" x14ac:dyDescent="0.3">
      <c r="A76">
        <v>3</v>
      </c>
      <c r="B76" t="s">
        <v>153</v>
      </c>
      <c r="C76" t="s">
        <v>151</v>
      </c>
      <c r="D76" t="s">
        <v>152</v>
      </c>
      <c r="F76" s="2">
        <f t="shared" si="8"/>
        <v>0</v>
      </c>
      <c r="G76" s="2">
        <f t="shared" si="8"/>
        <v>1</v>
      </c>
      <c r="H76" s="4">
        <f t="shared" si="8"/>
        <v>0</v>
      </c>
      <c r="I76">
        <f t="shared" si="8"/>
        <v>1</v>
      </c>
      <c r="J76">
        <f t="shared" si="8"/>
        <v>0</v>
      </c>
      <c r="K76">
        <f t="shared" si="8"/>
        <v>2</v>
      </c>
      <c r="L76">
        <f t="shared" si="8"/>
        <v>0</v>
      </c>
      <c r="M76">
        <v>200044.6</v>
      </c>
      <c r="N76">
        <v>857605.6</v>
      </c>
      <c r="O76">
        <v>857768</v>
      </c>
      <c r="P76">
        <v>199999</v>
      </c>
      <c r="Q76">
        <v>1413505.8</v>
      </c>
      <c r="R76">
        <v>1.4</v>
      </c>
      <c r="S76">
        <v>846154.2</v>
      </c>
      <c r="T76">
        <v>2917510.2</v>
      </c>
      <c r="U76">
        <v>2292495.4</v>
      </c>
      <c r="V76">
        <v>240.4</v>
      </c>
      <c r="W76">
        <v>2339292.7999999998</v>
      </c>
      <c r="Y76">
        <v>0.2476122671738267</v>
      </c>
      <c r="Z76">
        <v>1.100755128357559</v>
      </c>
      <c r="AA76">
        <v>1.06661556456238</v>
      </c>
      <c r="AB76">
        <v>0.28557147720130149</v>
      </c>
      <c r="AC76">
        <v>1.4894867368217091</v>
      </c>
      <c r="AD76">
        <v>8.8387663010507794E-2</v>
      </c>
      <c r="AE76">
        <v>0.91749563398770984</v>
      </c>
      <c r="AF76">
        <v>0.59237409387715156</v>
      </c>
      <c r="AG76">
        <v>0.85797092025168242</v>
      </c>
      <c r="AH76">
        <v>4.5845704153179801E-3</v>
      </c>
      <c r="AI76">
        <v>2.8260878714732831</v>
      </c>
      <c r="AK76">
        <v>0.2476122671738267</v>
      </c>
      <c r="AL76">
        <v>0.45109542883001269</v>
      </c>
      <c r="AM76">
        <v>0.4257744842208922</v>
      </c>
      <c r="AN76">
        <v>0.28557147720130149</v>
      </c>
      <c r="AO76">
        <v>0.57775480699492621</v>
      </c>
      <c r="AP76">
        <v>8.8387663010507794E-2</v>
      </c>
      <c r="AQ76">
        <v>0.39652678775601091</v>
      </c>
      <c r="AR76">
        <v>0.29968285709619519</v>
      </c>
      <c r="AS76">
        <v>0.32726953895762562</v>
      </c>
      <c r="AT76">
        <v>4.5845704153179801E-3</v>
      </c>
      <c r="AU76">
        <v>1.307466593850404</v>
      </c>
      <c r="AW76">
        <v>0.30422334000468249</v>
      </c>
      <c r="AY76">
        <f t="shared" si="9"/>
        <v>-1.364227671498329</v>
      </c>
      <c r="AZ76" t="str">
        <f t="shared" si="7"/>
        <v/>
      </c>
      <c r="BA76">
        <f t="shared" si="7"/>
        <v>-1.364227671498329</v>
      </c>
      <c r="BB76" t="str">
        <f t="shared" si="7"/>
        <v/>
      </c>
    </row>
    <row r="77" spans="1:54" x14ac:dyDescent="0.3">
      <c r="A77">
        <v>3</v>
      </c>
      <c r="B77" t="s">
        <v>154</v>
      </c>
      <c r="C77" t="s">
        <v>151</v>
      </c>
      <c r="D77" t="s">
        <v>152</v>
      </c>
      <c r="F77" s="2">
        <f t="shared" si="8"/>
        <v>0</v>
      </c>
      <c r="G77" s="2">
        <f t="shared" si="8"/>
        <v>1</v>
      </c>
      <c r="H77" s="4">
        <f t="shared" si="8"/>
        <v>0</v>
      </c>
      <c r="I77">
        <f t="shared" si="8"/>
        <v>1</v>
      </c>
      <c r="J77">
        <f t="shared" si="8"/>
        <v>0</v>
      </c>
      <c r="K77">
        <f t="shared" si="8"/>
        <v>2</v>
      </c>
      <c r="L77">
        <f t="shared" si="8"/>
        <v>0</v>
      </c>
      <c r="M77">
        <v>200041</v>
      </c>
      <c r="N77">
        <v>856830.6</v>
      </c>
      <c r="O77">
        <v>857175.4</v>
      </c>
      <c r="P77">
        <v>200000</v>
      </c>
      <c r="Q77">
        <v>1228781.3999999999</v>
      </c>
      <c r="R77">
        <v>3.4</v>
      </c>
      <c r="S77">
        <v>830270.2</v>
      </c>
      <c r="T77">
        <v>2919109.4</v>
      </c>
      <c r="U77">
        <v>2294844.2000000002</v>
      </c>
      <c r="V77">
        <v>336.6</v>
      </c>
      <c r="W77">
        <v>2348114.4</v>
      </c>
      <c r="Y77">
        <v>0.25790714593604208</v>
      </c>
      <c r="Z77">
        <v>1.0884473126847301</v>
      </c>
      <c r="AA77">
        <v>1.07252909746021</v>
      </c>
      <c r="AB77">
        <v>0.28972829319536691</v>
      </c>
      <c r="AC77">
        <v>1.404827554820804</v>
      </c>
      <c r="AD77">
        <v>9.060080265626308E-2</v>
      </c>
      <c r="AE77">
        <v>0.91372805051505568</v>
      </c>
      <c r="AF77">
        <v>0.59656871478073303</v>
      </c>
      <c r="AG77">
        <v>0.86742649185471232</v>
      </c>
      <c r="AH77">
        <v>4.9190951976924597E-3</v>
      </c>
      <c r="AI77">
        <v>2.8303229427896439</v>
      </c>
      <c r="AK77">
        <v>0.25790714593604208</v>
      </c>
      <c r="AL77">
        <v>0.44799418076872832</v>
      </c>
      <c r="AM77">
        <v>0.43163707000203427</v>
      </c>
      <c r="AN77">
        <v>0.28972829319536691</v>
      </c>
      <c r="AO77">
        <v>0.54629500259761699</v>
      </c>
      <c r="AP77">
        <v>9.060080265626308E-2</v>
      </c>
      <c r="AQ77">
        <v>0.40827909116633238</v>
      </c>
      <c r="AR77">
        <v>0.30071939076296977</v>
      </c>
      <c r="AS77">
        <v>0.32938184202648702</v>
      </c>
      <c r="AT77">
        <v>4.9190951976924597E-3</v>
      </c>
      <c r="AU77">
        <v>1.306305196322501</v>
      </c>
      <c r="AW77">
        <v>0.29608298637904218</v>
      </c>
      <c r="AY77">
        <f t="shared" si="9"/>
        <v>-1.364227671498329</v>
      </c>
      <c r="AZ77" t="str">
        <f t="shared" si="7"/>
        <v/>
      </c>
      <c r="BA77">
        <f t="shared" si="7"/>
        <v>-1.364227671498329</v>
      </c>
      <c r="BB77" t="str">
        <f t="shared" si="7"/>
        <v/>
      </c>
    </row>
    <row r="78" spans="1:54" x14ac:dyDescent="0.3">
      <c r="A78">
        <v>3</v>
      </c>
      <c r="B78" t="s">
        <v>155</v>
      </c>
      <c r="C78" t="s">
        <v>151</v>
      </c>
      <c r="D78" t="s">
        <v>152</v>
      </c>
      <c r="F78" s="2">
        <f t="shared" si="8"/>
        <v>0</v>
      </c>
      <c r="G78" s="2">
        <f t="shared" si="8"/>
        <v>0</v>
      </c>
      <c r="H78" s="4">
        <f t="shared" si="8"/>
        <v>1</v>
      </c>
      <c r="I78">
        <f t="shared" si="8"/>
        <v>0</v>
      </c>
      <c r="J78">
        <f t="shared" si="8"/>
        <v>1</v>
      </c>
      <c r="K78">
        <f t="shared" si="8"/>
        <v>2</v>
      </c>
      <c r="L78">
        <f t="shared" si="8"/>
        <v>2</v>
      </c>
      <c r="M78">
        <v>4269769.2</v>
      </c>
      <c r="N78">
        <v>407179.6</v>
      </c>
      <c r="O78">
        <v>407070.4</v>
      </c>
      <c r="P78">
        <v>1387046.6</v>
      </c>
      <c r="Q78">
        <v>232374.6</v>
      </c>
      <c r="R78">
        <v>10477165</v>
      </c>
      <c r="S78">
        <v>70250.600000000006</v>
      </c>
      <c r="T78">
        <v>2920469.2</v>
      </c>
      <c r="U78">
        <v>2267126.7999999998</v>
      </c>
      <c r="V78">
        <v>10882294.800000001</v>
      </c>
      <c r="W78">
        <v>267857.59999999998</v>
      </c>
      <c r="Y78">
        <v>2.746097736014053</v>
      </c>
      <c r="Z78">
        <v>0.67083267909474675</v>
      </c>
      <c r="AA78">
        <v>0.65327759482897818</v>
      </c>
      <c r="AB78">
        <v>1.2566669350024311</v>
      </c>
      <c r="AC78">
        <v>0.61373315564705988</v>
      </c>
      <c r="AD78">
        <v>6.1144607949536294</v>
      </c>
      <c r="AE78">
        <v>0.45889915637671952</v>
      </c>
      <c r="AF78">
        <v>0.59282295978628097</v>
      </c>
      <c r="AG78">
        <v>0.83979355474002659</v>
      </c>
      <c r="AH78">
        <v>5.41261779027991</v>
      </c>
      <c r="AI78">
        <v>0.91858080164529388</v>
      </c>
      <c r="AK78">
        <v>2.746097736014053</v>
      </c>
      <c r="AL78">
        <v>0.35527899488806719</v>
      </c>
      <c r="AM78">
        <v>0.33811138202436269</v>
      </c>
      <c r="AN78">
        <v>1.2566669350024311</v>
      </c>
      <c r="AO78">
        <v>0.34446723182336431</v>
      </c>
      <c r="AP78">
        <v>6.1144607949536294</v>
      </c>
      <c r="AQ78">
        <v>0.33262602803297342</v>
      </c>
      <c r="AR78">
        <v>0.29880471220240001</v>
      </c>
      <c r="AS78">
        <v>0.3159046543296426</v>
      </c>
      <c r="AT78">
        <v>5.41261779027991</v>
      </c>
      <c r="AU78">
        <v>0.45823783311061561</v>
      </c>
      <c r="AW78">
        <v>0.28988779182545837</v>
      </c>
      <c r="AY78">
        <f t="shared" si="9"/>
        <v>1.364227671498329</v>
      </c>
      <c r="AZ78">
        <f t="shared" si="7"/>
        <v>1.364227671498329</v>
      </c>
      <c r="BA78" t="str">
        <f t="shared" si="7"/>
        <v/>
      </c>
      <c r="BB78">
        <f t="shared" si="7"/>
        <v>1.364227671498329</v>
      </c>
    </row>
    <row r="79" spans="1:54" x14ac:dyDescent="0.3">
      <c r="A79">
        <v>3</v>
      </c>
      <c r="B79" t="s">
        <v>156</v>
      </c>
      <c r="C79" t="s">
        <v>157</v>
      </c>
      <c r="D79" t="s">
        <v>152</v>
      </c>
      <c r="F79" s="2">
        <f t="shared" si="8"/>
        <v>0</v>
      </c>
      <c r="G79" s="2">
        <f t="shared" si="8"/>
        <v>0</v>
      </c>
      <c r="H79" s="4">
        <f t="shared" si="8"/>
        <v>0</v>
      </c>
      <c r="I79">
        <f t="shared" si="8"/>
        <v>0</v>
      </c>
      <c r="J79">
        <f t="shared" si="8"/>
        <v>1</v>
      </c>
      <c r="K79">
        <f t="shared" si="8"/>
        <v>2</v>
      </c>
      <c r="L79">
        <f t="shared" si="8"/>
        <v>0</v>
      </c>
      <c r="M79">
        <v>3883662</v>
      </c>
      <c r="N79">
        <v>698613.6</v>
      </c>
      <c r="O79">
        <v>701755.8</v>
      </c>
      <c r="P79">
        <v>1853053.6</v>
      </c>
      <c r="Q79">
        <v>276451.20000000001</v>
      </c>
      <c r="R79">
        <v>10525478.4</v>
      </c>
      <c r="S79">
        <v>199169.6</v>
      </c>
      <c r="T79">
        <v>2919941.6</v>
      </c>
      <c r="U79">
        <v>2286353</v>
      </c>
      <c r="V79">
        <v>10252100</v>
      </c>
      <c r="W79">
        <v>610260</v>
      </c>
      <c r="Y79">
        <v>2.5422973752021791</v>
      </c>
      <c r="Z79">
        <v>0.74660211075097327</v>
      </c>
      <c r="AA79">
        <v>0.72800213904120026</v>
      </c>
      <c r="AB79">
        <v>1.462966654193588</v>
      </c>
      <c r="AC79">
        <v>0.54503225100343111</v>
      </c>
      <c r="AD79">
        <v>5.8565732128452508</v>
      </c>
      <c r="AE79">
        <v>0.50038671693764625</v>
      </c>
      <c r="AF79">
        <v>0.60031415801495314</v>
      </c>
      <c r="AG79">
        <v>0.73705452699214224</v>
      </c>
      <c r="AH79">
        <v>5.22590411119163</v>
      </c>
      <c r="AI79">
        <v>1.6706879835575821</v>
      </c>
      <c r="AK79">
        <v>2.5422973752021791</v>
      </c>
      <c r="AL79">
        <v>0.29436801802366969</v>
      </c>
      <c r="AM79">
        <v>0.2735944319982081</v>
      </c>
      <c r="AN79">
        <v>1.462966654193588</v>
      </c>
      <c r="AO79">
        <v>0.23507359200157221</v>
      </c>
      <c r="AP79">
        <v>5.8565732128452508</v>
      </c>
      <c r="AQ79">
        <v>0.22734487783163779</v>
      </c>
      <c r="AR79">
        <v>0.30319496216252451</v>
      </c>
      <c r="AS79">
        <v>0.2166394255124032</v>
      </c>
      <c r="AT79">
        <v>5.22590411119163</v>
      </c>
      <c r="AU79">
        <v>0.53127717315219347</v>
      </c>
      <c r="AW79">
        <v>0.1853918919805437</v>
      </c>
      <c r="AY79">
        <f t="shared" si="9"/>
        <v>0.71616580670496766</v>
      </c>
      <c r="AZ79" t="str">
        <f t="shared" si="7"/>
        <v/>
      </c>
      <c r="BA79" t="str">
        <f t="shared" si="7"/>
        <v/>
      </c>
      <c r="BB79">
        <f t="shared" si="7"/>
        <v>0.71616580670496766</v>
      </c>
    </row>
    <row r="80" spans="1:54" x14ac:dyDescent="0.3">
      <c r="A80">
        <v>3</v>
      </c>
      <c r="B80" t="s">
        <v>158</v>
      </c>
      <c r="C80" t="s">
        <v>157</v>
      </c>
      <c r="D80" t="s">
        <v>152</v>
      </c>
      <c r="F80" s="2">
        <f t="shared" si="8"/>
        <v>0</v>
      </c>
      <c r="G80" s="2">
        <f t="shared" si="8"/>
        <v>1</v>
      </c>
      <c r="H80" s="4">
        <f t="shared" si="8"/>
        <v>1</v>
      </c>
      <c r="I80">
        <f t="shared" si="8"/>
        <v>1</v>
      </c>
      <c r="J80">
        <f t="shared" si="8"/>
        <v>0</v>
      </c>
      <c r="K80">
        <f t="shared" si="8"/>
        <v>2</v>
      </c>
      <c r="L80">
        <f t="shared" si="8"/>
        <v>2</v>
      </c>
      <c r="M80">
        <v>200044.6</v>
      </c>
      <c r="N80">
        <v>241221.6</v>
      </c>
      <c r="O80">
        <v>241246.6</v>
      </c>
      <c r="P80">
        <v>199999</v>
      </c>
      <c r="Q80">
        <v>203610.4</v>
      </c>
      <c r="R80">
        <v>1.4</v>
      </c>
      <c r="S80">
        <v>6449.8</v>
      </c>
      <c r="T80">
        <v>2917510.2</v>
      </c>
      <c r="U80">
        <v>2275294.4</v>
      </c>
      <c r="V80">
        <v>240.4</v>
      </c>
      <c r="W80">
        <v>20707</v>
      </c>
      <c r="Y80">
        <v>0.25352539261803031</v>
      </c>
      <c r="Z80">
        <v>0.47328268480487168</v>
      </c>
      <c r="AA80">
        <v>0.46517359609715642</v>
      </c>
      <c r="AB80">
        <v>0.27578838279587209</v>
      </c>
      <c r="AC80">
        <v>0.46359071679762559</v>
      </c>
      <c r="AD80">
        <v>9.4909709366038417E-2</v>
      </c>
      <c r="AE80">
        <v>0.26099788965657361</v>
      </c>
      <c r="AF80">
        <v>0.614100274303928</v>
      </c>
      <c r="AG80">
        <v>0.75241287485696373</v>
      </c>
      <c r="AH80">
        <v>4.5149764511733604E-3</v>
      </c>
      <c r="AI80">
        <v>0.24753828430548311</v>
      </c>
      <c r="AK80">
        <v>0.25352539261803031</v>
      </c>
      <c r="AL80">
        <v>0.2357772506773472</v>
      </c>
      <c r="AM80">
        <v>0.22494373978115609</v>
      </c>
      <c r="AN80">
        <v>0.27578838279587209</v>
      </c>
      <c r="AO80">
        <v>0.22287001861841421</v>
      </c>
      <c r="AP80">
        <v>9.4909709366038417E-2</v>
      </c>
      <c r="AQ80">
        <v>0.18402731772512201</v>
      </c>
      <c r="AR80">
        <v>0.31213548611849551</v>
      </c>
      <c r="AS80">
        <v>0.22011320199817411</v>
      </c>
      <c r="AT80">
        <v>4.5149764511733604E-3</v>
      </c>
      <c r="AU80">
        <v>0.18301059212535609</v>
      </c>
      <c r="AW80">
        <v>0.18095572446472941</v>
      </c>
      <c r="AY80">
        <f t="shared" si="9"/>
        <v>-0.71616580670496766</v>
      </c>
      <c r="AZ80">
        <f t="shared" si="7"/>
        <v>-0.71616580670496766</v>
      </c>
      <c r="BA80">
        <f t="shared" si="7"/>
        <v>-0.71616580670496766</v>
      </c>
      <c r="BB80" t="str">
        <f t="shared" si="7"/>
        <v/>
      </c>
    </row>
    <row r="81" spans="1:54" x14ac:dyDescent="0.3">
      <c r="A81">
        <v>3</v>
      </c>
      <c r="B81" t="s">
        <v>159</v>
      </c>
      <c r="C81" t="s">
        <v>157</v>
      </c>
      <c r="D81" t="s">
        <v>152</v>
      </c>
      <c r="F81" s="2">
        <f t="shared" si="8"/>
        <v>0</v>
      </c>
      <c r="G81" s="2">
        <f t="shared" si="8"/>
        <v>1</v>
      </c>
      <c r="H81" s="4">
        <f t="shared" si="8"/>
        <v>1</v>
      </c>
      <c r="I81">
        <f t="shared" si="8"/>
        <v>1</v>
      </c>
      <c r="J81">
        <f t="shared" si="8"/>
        <v>0</v>
      </c>
      <c r="K81">
        <f t="shared" si="8"/>
        <v>2</v>
      </c>
      <c r="L81">
        <f t="shared" si="8"/>
        <v>2</v>
      </c>
      <c r="M81">
        <v>200041</v>
      </c>
      <c r="N81">
        <v>232970</v>
      </c>
      <c r="O81">
        <v>232991</v>
      </c>
      <c r="P81">
        <v>200000</v>
      </c>
      <c r="Q81">
        <v>205268.4</v>
      </c>
      <c r="R81">
        <v>3.4</v>
      </c>
      <c r="S81">
        <v>10306.200000000001</v>
      </c>
      <c r="T81">
        <v>2919109.4</v>
      </c>
      <c r="U81">
        <v>2273955.7999999998</v>
      </c>
      <c r="V81">
        <v>336.6</v>
      </c>
      <c r="W81">
        <v>20376.2</v>
      </c>
      <c r="Y81">
        <v>0.25313454158604137</v>
      </c>
      <c r="Z81">
        <v>0.47389663392677911</v>
      </c>
      <c r="AA81">
        <v>0.45441589034162461</v>
      </c>
      <c r="AB81">
        <v>0.28757556341006418</v>
      </c>
      <c r="AC81">
        <v>0.45998397783259859</v>
      </c>
      <c r="AD81">
        <v>9.1156430589035095E-2</v>
      </c>
      <c r="AE81">
        <v>0.26655050343833858</v>
      </c>
      <c r="AF81">
        <v>0.60503442203626034</v>
      </c>
      <c r="AG81">
        <v>0.73824895471334462</v>
      </c>
      <c r="AH81">
        <v>4.9043492879717798E-3</v>
      </c>
      <c r="AI81">
        <v>0.2398258099332452</v>
      </c>
      <c r="AK81">
        <v>0.25313454158604137</v>
      </c>
      <c r="AL81">
        <v>0.23927822359837589</v>
      </c>
      <c r="AM81">
        <v>0.22215207745321089</v>
      </c>
      <c r="AN81">
        <v>0.28757556341006418</v>
      </c>
      <c r="AO81">
        <v>0.21991230900748629</v>
      </c>
      <c r="AP81">
        <v>9.1156430589035095E-2</v>
      </c>
      <c r="AQ81">
        <v>0.18613716796971849</v>
      </c>
      <c r="AR81">
        <v>0.30692810784094032</v>
      </c>
      <c r="AS81">
        <v>0.21530766161158679</v>
      </c>
      <c r="AT81">
        <v>4.9043492879717798E-3</v>
      </c>
      <c r="AU81">
        <v>0.17815635623410339</v>
      </c>
      <c r="AW81">
        <v>0.1881629397626966</v>
      </c>
      <c r="AY81">
        <f t="shared" si="9"/>
        <v>-0.71616580670496777</v>
      </c>
      <c r="AZ81">
        <f t="shared" si="7"/>
        <v>-0.71616580670496777</v>
      </c>
      <c r="BA81">
        <f t="shared" si="7"/>
        <v>-0.71616580670496777</v>
      </c>
      <c r="BB81" t="str">
        <f t="shared" si="7"/>
        <v/>
      </c>
    </row>
    <row r="82" spans="1:54" x14ac:dyDescent="0.3">
      <c r="A82">
        <v>3</v>
      </c>
      <c r="B82" t="s">
        <v>160</v>
      </c>
      <c r="C82" t="s">
        <v>157</v>
      </c>
      <c r="D82" t="s">
        <v>152</v>
      </c>
      <c r="F82" s="2">
        <f t="shared" si="8"/>
        <v>0</v>
      </c>
      <c r="G82" s="2">
        <f t="shared" si="8"/>
        <v>0</v>
      </c>
      <c r="H82" s="4">
        <f t="shared" si="8"/>
        <v>0</v>
      </c>
      <c r="I82">
        <f t="shared" si="8"/>
        <v>0</v>
      </c>
      <c r="J82">
        <f t="shared" si="8"/>
        <v>1</v>
      </c>
      <c r="K82">
        <f t="shared" si="8"/>
        <v>2</v>
      </c>
      <c r="L82">
        <f t="shared" si="8"/>
        <v>0</v>
      </c>
      <c r="M82">
        <v>4269769.2</v>
      </c>
      <c r="N82">
        <v>704295.2</v>
      </c>
      <c r="O82">
        <v>706990</v>
      </c>
      <c r="P82">
        <v>1387046.6</v>
      </c>
      <c r="Q82">
        <v>281410</v>
      </c>
      <c r="R82">
        <v>10477165</v>
      </c>
      <c r="S82">
        <v>171436.79999999999</v>
      </c>
      <c r="T82">
        <v>2920469.2</v>
      </c>
      <c r="U82">
        <v>2288934.4</v>
      </c>
      <c r="V82">
        <v>10882294.800000001</v>
      </c>
      <c r="W82">
        <v>678148.2</v>
      </c>
      <c r="Y82">
        <v>2.791886612772942</v>
      </c>
      <c r="Z82">
        <v>0.7525474925525486</v>
      </c>
      <c r="AA82">
        <v>0.73763783890753987</v>
      </c>
      <c r="AB82">
        <v>1.233766360796289</v>
      </c>
      <c r="AC82">
        <v>0.52285219578770925</v>
      </c>
      <c r="AD82">
        <v>6.1744624604005356</v>
      </c>
      <c r="AE82">
        <v>0.48131952672265471</v>
      </c>
      <c r="AF82">
        <v>0.59531609513796868</v>
      </c>
      <c r="AG82">
        <v>0.74396624588407578</v>
      </c>
      <c r="AH82">
        <v>5.4261186883784829</v>
      </c>
      <c r="AI82">
        <v>1.742292261170223</v>
      </c>
      <c r="AK82">
        <v>2.791886612772942</v>
      </c>
      <c r="AL82">
        <v>0.28783343876712031</v>
      </c>
      <c r="AM82">
        <v>0.27565669170580798</v>
      </c>
      <c r="AN82">
        <v>1.233766360796289</v>
      </c>
      <c r="AO82">
        <v>0.2312132727995049</v>
      </c>
      <c r="AP82">
        <v>6.1744624604005356</v>
      </c>
      <c r="AQ82">
        <v>0.2265637174248695</v>
      </c>
      <c r="AR82">
        <v>0.30114960507489741</v>
      </c>
      <c r="AS82">
        <v>0.21906163902021941</v>
      </c>
      <c r="AT82">
        <v>5.4261186883784829</v>
      </c>
      <c r="AU82">
        <v>0.55152570228092368</v>
      </c>
      <c r="AW82">
        <v>0.17991919512860469</v>
      </c>
      <c r="AY82">
        <f t="shared" si="9"/>
        <v>0.71616580670496766</v>
      </c>
      <c r="AZ82" t="str">
        <f t="shared" si="7"/>
        <v/>
      </c>
      <c r="BA82" t="str">
        <f t="shared" si="7"/>
        <v/>
      </c>
      <c r="BB82">
        <f t="shared" si="7"/>
        <v>0.71616580670496766</v>
      </c>
    </row>
    <row r="83" spans="1:54" x14ac:dyDescent="0.3">
      <c r="A83">
        <v>3</v>
      </c>
      <c r="B83" t="s">
        <v>161</v>
      </c>
      <c r="C83" t="s">
        <v>162</v>
      </c>
      <c r="D83" t="s">
        <v>163</v>
      </c>
      <c r="F83" s="2">
        <f t="shared" ref="F83:L90" si="10">F729</f>
        <v>0</v>
      </c>
      <c r="G83" s="2">
        <f t="shared" si="10"/>
        <v>0</v>
      </c>
      <c r="H83" s="4">
        <f t="shared" si="10"/>
        <v>1</v>
      </c>
      <c r="I83">
        <f t="shared" si="10"/>
        <v>1</v>
      </c>
      <c r="J83">
        <f t="shared" si="10"/>
        <v>0</v>
      </c>
      <c r="K83">
        <f t="shared" si="10"/>
        <v>2</v>
      </c>
      <c r="L83">
        <f t="shared" si="10"/>
        <v>2</v>
      </c>
      <c r="M83">
        <v>200043</v>
      </c>
      <c r="N83">
        <v>239877.2</v>
      </c>
      <c r="O83">
        <v>239898.8</v>
      </c>
      <c r="P83">
        <v>199999.4</v>
      </c>
      <c r="Q83">
        <v>202946.4</v>
      </c>
      <c r="R83">
        <v>2.4</v>
      </c>
      <c r="S83">
        <v>8032.4</v>
      </c>
      <c r="T83">
        <v>2919107.4</v>
      </c>
      <c r="U83">
        <v>2277769.6</v>
      </c>
      <c r="V83">
        <v>240.2</v>
      </c>
      <c r="W83">
        <v>19139.2</v>
      </c>
      <c r="Y83">
        <v>0.25080220201052722</v>
      </c>
      <c r="Z83">
        <v>0.47770903832279138</v>
      </c>
      <c r="AA83">
        <v>0.46417162320576599</v>
      </c>
      <c r="AB83">
        <v>0.27818166220094998</v>
      </c>
      <c r="AC83">
        <v>0.44689448177814478</v>
      </c>
      <c r="AD83">
        <v>8.7729086028411937E-2</v>
      </c>
      <c r="AE83">
        <v>0.26515581454150372</v>
      </c>
      <c r="AF83">
        <v>0.60218862500041725</v>
      </c>
      <c r="AG83">
        <v>0.74286720161326225</v>
      </c>
      <c r="AH83">
        <v>4.42046839743848E-3</v>
      </c>
      <c r="AI83">
        <v>0.23871486643329259</v>
      </c>
      <c r="AK83">
        <v>0.25080220201052722</v>
      </c>
      <c r="AL83">
        <v>0.2433299533557147</v>
      </c>
      <c r="AM83">
        <v>0.23156687710434201</v>
      </c>
      <c r="AN83">
        <v>0.27818166220094998</v>
      </c>
      <c r="AO83">
        <v>0.21766820399789141</v>
      </c>
      <c r="AP83">
        <v>8.7729086028411937E-2</v>
      </c>
      <c r="AQ83">
        <v>0.19157911632210009</v>
      </c>
      <c r="AR83">
        <v>0.30710576782003052</v>
      </c>
      <c r="AS83">
        <v>0.22603721064515411</v>
      </c>
      <c r="AT83">
        <v>4.42046839743848E-3</v>
      </c>
      <c r="AU83">
        <v>0.18060137121938169</v>
      </c>
      <c r="AW83">
        <v>0.18820395399816331</v>
      </c>
      <c r="AY83">
        <f t="shared" si="9"/>
        <v>-0.71730370594276438</v>
      </c>
      <c r="AZ83">
        <f t="shared" si="7"/>
        <v>-0.71730370594276438</v>
      </c>
      <c r="BA83">
        <f t="shared" si="7"/>
        <v>-0.71730370594276438</v>
      </c>
      <c r="BB83" t="str">
        <f t="shared" si="7"/>
        <v/>
      </c>
    </row>
    <row r="84" spans="1:54" x14ac:dyDescent="0.3">
      <c r="A84">
        <v>3</v>
      </c>
      <c r="B84" t="s">
        <v>164</v>
      </c>
      <c r="C84" t="s">
        <v>162</v>
      </c>
      <c r="D84" t="s">
        <v>163</v>
      </c>
      <c r="F84" s="2">
        <f t="shared" si="10"/>
        <v>0</v>
      </c>
      <c r="G84" s="2">
        <f t="shared" si="10"/>
        <v>1</v>
      </c>
      <c r="H84" s="4">
        <f t="shared" si="10"/>
        <v>0</v>
      </c>
      <c r="I84">
        <f t="shared" si="10"/>
        <v>0</v>
      </c>
      <c r="J84">
        <f t="shared" si="10"/>
        <v>1</v>
      </c>
      <c r="K84">
        <f t="shared" si="10"/>
        <v>2</v>
      </c>
      <c r="L84">
        <f t="shared" si="10"/>
        <v>0</v>
      </c>
      <c r="M84">
        <v>4125870.8</v>
      </c>
      <c r="N84">
        <v>682301.6</v>
      </c>
      <c r="O84">
        <v>684366.6</v>
      </c>
      <c r="P84">
        <v>1384971.8</v>
      </c>
      <c r="Q84">
        <v>283882.2</v>
      </c>
      <c r="R84">
        <v>10289607.199999999</v>
      </c>
      <c r="S84">
        <v>202362.4</v>
      </c>
      <c r="T84">
        <v>2919064.2</v>
      </c>
      <c r="U84">
        <v>2290626.7999999998</v>
      </c>
      <c r="V84">
        <v>10899393.4</v>
      </c>
      <c r="W84">
        <v>661074.80000000005</v>
      </c>
      <c r="Y84">
        <v>2.6401362759526821</v>
      </c>
      <c r="Z84">
        <v>0.74768560314550991</v>
      </c>
      <c r="AA84">
        <v>0.72634354704059656</v>
      </c>
      <c r="AB84">
        <v>1.214477136800997</v>
      </c>
      <c r="AC84">
        <v>0.54423702699132259</v>
      </c>
      <c r="AD84">
        <v>6.0574412796646353</v>
      </c>
      <c r="AE84">
        <v>0.51049564997665586</v>
      </c>
      <c r="AF84">
        <v>0.5890265339519829</v>
      </c>
      <c r="AG84">
        <v>0.73439502371475096</v>
      </c>
      <c r="AH84">
        <v>5.3403985864482824</v>
      </c>
      <c r="AI84">
        <v>1.6711350894533099</v>
      </c>
      <c r="AK84">
        <v>2.6401362759526821</v>
      </c>
      <c r="AL84">
        <v>0.30516865234822033</v>
      </c>
      <c r="AM84">
        <v>0.28286416903138162</v>
      </c>
      <c r="AN84">
        <v>1.214477136800997</v>
      </c>
      <c r="AO84">
        <v>0.25230942058842631</v>
      </c>
      <c r="AP84">
        <v>6.0574412796646353</v>
      </c>
      <c r="AQ84">
        <v>0.2436863707378506</v>
      </c>
      <c r="AR84">
        <v>0.29723838530480862</v>
      </c>
      <c r="AS84">
        <v>0.22231981926597649</v>
      </c>
      <c r="AT84">
        <v>5.3403985864482824</v>
      </c>
      <c r="AU84">
        <v>0.53826893605291848</v>
      </c>
      <c r="AW84">
        <v>0.19505222099833189</v>
      </c>
      <c r="AY84">
        <f t="shared" si="9"/>
        <v>0.71730370594276438</v>
      </c>
      <c r="AZ84" t="str">
        <f t="shared" si="7"/>
        <v/>
      </c>
      <c r="BA84" t="str">
        <f t="shared" si="7"/>
        <v/>
      </c>
      <c r="BB84">
        <f t="shared" si="7"/>
        <v>0.71730370594276438</v>
      </c>
    </row>
    <row r="85" spans="1:54" x14ac:dyDescent="0.3">
      <c r="A85">
        <v>3</v>
      </c>
      <c r="B85" t="s">
        <v>165</v>
      </c>
      <c r="C85" t="s">
        <v>162</v>
      </c>
      <c r="D85" t="s">
        <v>163</v>
      </c>
      <c r="F85" s="2">
        <f t="shared" si="10"/>
        <v>0</v>
      </c>
      <c r="G85" s="2">
        <f t="shared" si="10"/>
        <v>1</v>
      </c>
      <c r="H85" s="4">
        <f t="shared" si="10"/>
        <v>0</v>
      </c>
      <c r="I85">
        <f t="shared" si="10"/>
        <v>0</v>
      </c>
      <c r="J85">
        <f t="shared" si="10"/>
        <v>1</v>
      </c>
      <c r="K85">
        <f t="shared" si="10"/>
        <v>2</v>
      </c>
      <c r="L85">
        <f t="shared" si="10"/>
        <v>0</v>
      </c>
      <c r="M85">
        <v>3768540.4</v>
      </c>
      <c r="N85">
        <v>734831.4</v>
      </c>
      <c r="O85">
        <v>736698.4</v>
      </c>
      <c r="P85">
        <v>1223227.6000000001</v>
      </c>
      <c r="Q85">
        <v>277009</v>
      </c>
      <c r="R85">
        <v>9902694.5999999996</v>
      </c>
      <c r="S85">
        <v>206084.8</v>
      </c>
      <c r="T85">
        <v>2918960.8</v>
      </c>
      <c r="U85">
        <v>2293976.2000000002</v>
      </c>
      <c r="V85">
        <v>10210254.199999999</v>
      </c>
      <c r="W85">
        <v>577081</v>
      </c>
      <c r="Y85">
        <v>2.5351527996361249</v>
      </c>
      <c r="Z85">
        <v>0.78406222625635569</v>
      </c>
      <c r="AA85">
        <v>0.76728155952878296</v>
      </c>
      <c r="AB85">
        <v>1.1506076064019</v>
      </c>
      <c r="AC85">
        <v>0.53590409640455616</v>
      </c>
      <c r="AD85">
        <v>5.8072488042060284</v>
      </c>
      <c r="AE85">
        <v>0.50981748076155786</v>
      </c>
      <c r="AF85">
        <v>0.603276809072122</v>
      </c>
      <c r="AG85">
        <v>0.75750538501888509</v>
      </c>
      <c r="AH85">
        <v>5.2451993706170468</v>
      </c>
      <c r="AI85">
        <v>1.609888109564781</v>
      </c>
      <c r="AK85">
        <v>2.5351527996361249</v>
      </c>
      <c r="AL85">
        <v>0.32574814227409649</v>
      </c>
      <c r="AM85">
        <v>0.30465884814038868</v>
      </c>
      <c r="AN85">
        <v>1.1506076064019</v>
      </c>
      <c r="AO85">
        <v>0.2458256878016982</v>
      </c>
      <c r="AP85">
        <v>5.8072488042060284</v>
      </c>
      <c r="AQ85">
        <v>0.2535307495854795</v>
      </c>
      <c r="AR85">
        <v>0.30555318724364039</v>
      </c>
      <c r="AS85">
        <v>0.22801876668818291</v>
      </c>
      <c r="AT85">
        <v>5.2451993706170468</v>
      </c>
      <c r="AU85">
        <v>0.52086973479017618</v>
      </c>
      <c r="AW85">
        <v>0.19800341776572161</v>
      </c>
      <c r="AY85">
        <f t="shared" si="9"/>
        <v>0.71730370594276471</v>
      </c>
      <c r="AZ85" t="str">
        <f t="shared" si="7"/>
        <v/>
      </c>
      <c r="BA85" t="str">
        <f t="shared" si="7"/>
        <v/>
      </c>
      <c r="BB85">
        <f t="shared" si="7"/>
        <v>0.71730370594276471</v>
      </c>
    </row>
    <row r="86" spans="1:54" x14ac:dyDescent="0.3">
      <c r="A86">
        <v>3</v>
      </c>
      <c r="B86" t="s">
        <v>166</v>
      </c>
      <c r="C86" t="s">
        <v>162</v>
      </c>
      <c r="D86" t="s">
        <v>163</v>
      </c>
      <c r="F86" s="2">
        <f t="shared" si="10"/>
        <v>0</v>
      </c>
      <c r="G86" s="2">
        <f t="shared" si="10"/>
        <v>0</v>
      </c>
      <c r="H86" s="4">
        <f t="shared" si="10"/>
        <v>1</v>
      </c>
      <c r="I86">
        <f t="shared" si="10"/>
        <v>1</v>
      </c>
      <c r="J86">
        <f t="shared" si="10"/>
        <v>0</v>
      </c>
      <c r="K86">
        <f t="shared" si="10"/>
        <v>2</v>
      </c>
      <c r="L86">
        <f t="shared" si="10"/>
        <v>2</v>
      </c>
      <c r="M86">
        <v>200049.4</v>
      </c>
      <c r="N86">
        <v>232042.4</v>
      </c>
      <c r="O86">
        <v>232065.6</v>
      </c>
      <c r="P86">
        <v>199999.4</v>
      </c>
      <c r="Q86">
        <v>204543.8</v>
      </c>
      <c r="R86">
        <v>2.4</v>
      </c>
      <c r="S86">
        <v>8950</v>
      </c>
      <c r="T86">
        <v>2917511.4</v>
      </c>
      <c r="U86">
        <v>2274131</v>
      </c>
      <c r="V86">
        <v>287</v>
      </c>
      <c r="W86">
        <v>19947.2</v>
      </c>
      <c r="Y86">
        <v>0.25140310572460289</v>
      </c>
      <c r="Z86">
        <v>0.47426266851834947</v>
      </c>
      <c r="AA86">
        <v>0.45983799812383952</v>
      </c>
      <c r="AB86">
        <v>0.27006192819681019</v>
      </c>
      <c r="AC86">
        <v>0.46137708778260278</v>
      </c>
      <c r="AD86">
        <v>9.1168798599392142E-2</v>
      </c>
      <c r="AE86">
        <v>0.27984682470560068</v>
      </c>
      <c r="AF86">
        <v>0.6077227661386132</v>
      </c>
      <c r="AG86">
        <v>0.74778484809212387</v>
      </c>
      <c r="AH86">
        <v>4.5473520644008598E-3</v>
      </c>
      <c r="AI86">
        <v>0.24331310857087371</v>
      </c>
      <c r="AK86">
        <v>0.25140310572460289</v>
      </c>
      <c r="AL86">
        <v>0.24545638733543459</v>
      </c>
      <c r="AM86">
        <v>0.2297782909125089</v>
      </c>
      <c r="AN86">
        <v>0.27006192819681019</v>
      </c>
      <c r="AO86">
        <v>0.23288417899748309</v>
      </c>
      <c r="AP86">
        <v>9.1168798599392142E-2</v>
      </c>
      <c r="AQ86">
        <v>0.1976176640950143</v>
      </c>
      <c r="AR86">
        <v>0.30680129737593231</v>
      </c>
      <c r="AS86">
        <v>0.2282584783155471</v>
      </c>
      <c r="AT86">
        <v>4.5473520644008598E-3</v>
      </c>
      <c r="AU86">
        <v>0.18438500771298999</v>
      </c>
      <c r="AW86">
        <v>0.19241174124181271</v>
      </c>
      <c r="AY86">
        <f t="shared" si="9"/>
        <v>-0.71730370594276449</v>
      </c>
      <c r="AZ86">
        <f t="shared" si="7"/>
        <v>-0.71730370594276449</v>
      </c>
      <c r="BA86">
        <f t="shared" si="7"/>
        <v>-0.71730370594276449</v>
      </c>
      <c r="BB86" t="str">
        <f t="shared" si="7"/>
        <v/>
      </c>
    </row>
    <row r="87" spans="1:54" x14ac:dyDescent="0.3">
      <c r="A87">
        <v>3</v>
      </c>
      <c r="B87" t="s">
        <v>167</v>
      </c>
      <c r="C87" t="s">
        <v>168</v>
      </c>
      <c r="D87" t="s">
        <v>163</v>
      </c>
      <c r="F87" s="2">
        <f t="shared" si="10"/>
        <v>0</v>
      </c>
      <c r="G87" s="2">
        <f t="shared" si="10"/>
        <v>0</v>
      </c>
      <c r="H87" s="4">
        <f t="shared" si="10"/>
        <v>0</v>
      </c>
      <c r="I87">
        <f t="shared" si="10"/>
        <v>1</v>
      </c>
      <c r="J87">
        <f t="shared" si="10"/>
        <v>0</v>
      </c>
      <c r="K87">
        <f t="shared" si="10"/>
        <v>2</v>
      </c>
      <c r="L87">
        <f t="shared" si="10"/>
        <v>0</v>
      </c>
      <c r="M87">
        <v>200043</v>
      </c>
      <c r="N87">
        <v>620065.4</v>
      </c>
      <c r="O87">
        <v>620233.6</v>
      </c>
      <c r="P87">
        <v>199999.4</v>
      </c>
      <c r="Q87">
        <v>997430.8</v>
      </c>
      <c r="R87">
        <v>2.4</v>
      </c>
      <c r="S87">
        <v>476578.4</v>
      </c>
      <c r="T87">
        <v>2919107.4</v>
      </c>
      <c r="U87">
        <v>2272215.2000000002</v>
      </c>
      <c r="V87">
        <v>240.2</v>
      </c>
      <c r="W87">
        <v>1484421.8</v>
      </c>
      <c r="Y87">
        <v>0.25546822105534372</v>
      </c>
      <c r="Z87">
        <v>0.88165192231535916</v>
      </c>
      <c r="AA87">
        <v>0.87246253476478164</v>
      </c>
      <c r="AB87">
        <v>0.2801484322058968</v>
      </c>
      <c r="AC87">
        <v>1.0260162754391791</v>
      </c>
      <c r="AD87">
        <v>8.9179138001054481E-2</v>
      </c>
      <c r="AE87">
        <v>0.68670768658630554</v>
      </c>
      <c r="AF87">
        <v>0.59837109255604448</v>
      </c>
      <c r="AG87">
        <v>0.8414228377863765</v>
      </c>
      <c r="AH87">
        <v>6.0036595910787204E-3</v>
      </c>
      <c r="AI87">
        <v>2.1055795236490669</v>
      </c>
      <c r="AK87">
        <v>0.25546822105534372</v>
      </c>
      <c r="AL87">
        <v>0.38637126674875621</v>
      </c>
      <c r="AM87">
        <v>0.37563528637401761</v>
      </c>
      <c r="AN87">
        <v>0.2801484322058968</v>
      </c>
      <c r="AO87">
        <v>0.4375249748234637</v>
      </c>
      <c r="AP87">
        <v>8.9179138001054481E-2</v>
      </c>
      <c r="AQ87">
        <v>0.3542397018056363</v>
      </c>
      <c r="AR87">
        <v>0.30430875560268761</v>
      </c>
      <c r="AS87">
        <v>0.31326309437863531</v>
      </c>
      <c r="AT87">
        <v>6.0036595910787204E-3</v>
      </c>
      <c r="AU87">
        <v>0.91974198133684693</v>
      </c>
      <c r="AW87">
        <v>0.28580146874301132</v>
      </c>
      <c r="AY87">
        <f t="shared" si="9"/>
        <v>-1.3163816885218571</v>
      </c>
      <c r="AZ87" t="str">
        <f t="shared" si="7"/>
        <v/>
      </c>
      <c r="BA87">
        <f t="shared" si="7"/>
        <v>-1.3163816885218571</v>
      </c>
      <c r="BB87" t="str">
        <f t="shared" si="7"/>
        <v/>
      </c>
    </row>
    <row r="88" spans="1:54" x14ac:dyDescent="0.3">
      <c r="A88">
        <v>3</v>
      </c>
      <c r="B88" t="s">
        <v>169</v>
      </c>
      <c r="C88" t="s">
        <v>168</v>
      </c>
      <c r="D88" t="s">
        <v>163</v>
      </c>
      <c r="F88" s="2">
        <f t="shared" si="10"/>
        <v>0</v>
      </c>
      <c r="G88" s="2">
        <f t="shared" si="10"/>
        <v>1</v>
      </c>
      <c r="H88" s="4">
        <f t="shared" si="10"/>
        <v>1</v>
      </c>
      <c r="I88">
        <f t="shared" si="10"/>
        <v>0</v>
      </c>
      <c r="J88">
        <f t="shared" si="10"/>
        <v>1</v>
      </c>
      <c r="K88">
        <f t="shared" si="10"/>
        <v>2</v>
      </c>
      <c r="L88">
        <f t="shared" si="10"/>
        <v>2</v>
      </c>
      <c r="M88">
        <v>4125870.8</v>
      </c>
      <c r="N88">
        <v>391862</v>
      </c>
      <c r="O88">
        <v>391399.6</v>
      </c>
      <c r="P88">
        <v>1384971.8</v>
      </c>
      <c r="Q88">
        <v>238350.2</v>
      </c>
      <c r="R88">
        <v>10289607.199999999</v>
      </c>
      <c r="S88">
        <v>73978.8</v>
      </c>
      <c r="T88">
        <v>2919064.2</v>
      </c>
      <c r="U88">
        <v>2267803.6</v>
      </c>
      <c r="V88">
        <v>10899393.4</v>
      </c>
      <c r="W88">
        <v>354522.4</v>
      </c>
      <c r="Y88">
        <v>2.679698808630929</v>
      </c>
      <c r="Z88">
        <v>0.67675138334743679</v>
      </c>
      <c r="AA88">
        <v>0.6551087973639369</v>
      </c>
      <c r="AB88">
        <v>1.2197692031972109</v>
      </c>
      <c r="AC88">
        <v>0.57811698457808236</v>
      </c>
      <c r="AD88">
        <v>6.1325335265137264</v>
      </c>
      <c r="AE88">
        <v>0.47523828009143471</v>
      </c>
      <c r="AF88">
        <v>0.60050356131978333</v>
      </c>
      <c r="AG88">
        <v>0.85305907153524463</v>
      </c>
      <c r="AH88">
        <v>5.3101809116546068</v>
      </c>
      <c r="AI88">
        <v>1.063264745753258</v>
      </c>
      <c r="AK88">
        <v>2.679698808630929</v>
      </c>
      <c r="AL88">
        <v>0.35273352563381188</v>
      </c>
      <c r="AM88">
        <v>0.33369663357734669</v>
      </c>
      <c r="AN88">
        <v>1.2197692031972109</v>
      </c>
      <c r="AO88">
        <v>0.31597462039208041</v>
      </c>
      <c r="AP88">
        <v>6.1325335265137264</v>
      </c>
      <c r="AQ88">
        <v>0.33240848341956741</v>
      </c>
      <c r="AR88">
        <v>0.30314005329273641</v>
      </c>
      <c r="AS88">
        <v>0.32222990104928612</v>
      </c>
      <c r="AT88">
        <v>5.3101809116546068</v>
      </c>
      <c r="AU88">
        <v>0.47410346162505451</v>
      </c>
      <c r="AW88">
        <v>0.29364194218069312</v>
      </c>
      <c r="AY88">
        <f t="shared" si="9"/>
        <v>1.3163816885218571</v>
      </c>
      <c r="AZ88">
        <f t="shared" si="7"/>
        <v>1.3163816885218571</v>
      </c>
      <c r="BA88" t="str">
        <f t="shared" si="7"/>
        <v/>
      </c>
      <c r="BB88">
        <f t="shared" si="7"/>
        <v>1.3163816885218571</v>
      </c>
    </row>
    <row r="89" spans="1:54" x14ac:dyDescent="0.3">
      <c r="A89">
        <v>3</v>
      </c>
      <c r="B89" t="s">
        <v>170</v>
      </c>
      <c r="C89" t="s">
        <v>168</v>
      </c>
      <c r="D89" t="s">
        <v>163</v>
      </c>
      <c r="F89" s="2">
        <f t="shared" si="10"/>
        <v>0</v>
      </c>
      <c r="G89" s="2">
        <f t="shared" si="10"/>
        <v>1</v>
      </c>
      <c r="H89" s="4">
        <f t="shared" si="10"/>
        <v>1</v>
      </c>
      <c r="I89">
        <f t="shared" si="10"/>
        <v>0</v>
      </c>
      <c r="J89">
        <f t="shared" si="10"/>
        <v>1</v>
      </c>
      <c r="K89">
        <f t="shared" si="10"/>
        <v>2</v>
      </c>
      <c r="L89">
        <f t="shared" si="10"/>
        <v>2</v>
      </c>
      <c r="M89">
        <v>3768540.4</v>
      </c>
      <c r="N89">
        <v>408312.2</v>
      </c>
      <c r="O89">
        <v>407511</v>
      </c>
      <c r="P89">
        <v>1223227.6000000001</v>
      </c>
      <c r="Q89">
        <v>236703</v>
      </c>
      <c r="R89">
        <v>9902694.5999999996</v>
      </c>
      <c r="S89">
        <v>71896.600000000006</v>
      </c>
      <c r="T89">
        <v>2918960.8</v>
      </c>
      <c r="U89">
        <v>2265444.7999999998</v>
      </c>
      <c r="V89">
        <v>10210254.199999999</v>
      </c>
      <c r="W89">
        <v>279647.8</v>
      </c>
      <c r="Y89">
        <v>2.5272961984388531</v>
      </c>
      <c r="Z89">
        <v>0.68239168589934707</v>
      </c>
      <c r="AA89">
        <v>0.66230675713159148</v>
      </c>
      <c r="AB89">
        <v>1.136938342999201</v>
      </c>
      <c r="AC89">
        <v>0.56668635021196678</v>
      </c>
      <c r="AD89">
        <v>5.6908336040563876</v>
      </c>
      <c r="AE89">
        <v>0.47072382578626282</v>
      </c>
      <c r="AF89">
        <v>0.59887396818958227</v>
      </c>
      <c r="AG89">
        <v>0.84606035561300819</v>
      </c>
      <c r="AH89">
        <v>5.0384925657883288</v>
      </c>
      <c r="AI89">
        <v>0.98026118762791159</v>
      </c>
      <c r="AK89">
        <v>2.5272961984388531</v>
      </c>
      <c r="AL89">
        <v>0.35315932165831332</v>
      </c>
      <c r="AM89">
        <v>0.33566270726732911</v>
      </c>
      <c r="AN89">
        <v>1.136938342999201</v>
      </c>
      <c r="AO89">
        <v>0.31146835681283852</v>
      </c>
      <c r="AP89">
        <v>5.6908336040563876</v>
      </c>
      <c r="AQ89">
        <v>0.33778404467739159</v>
      </c>
      <c r="AR89">
        <v>0.30228708931244908</v>
      </c>
      <c r="AS89">
        <v>0.31539717540144918</v>
      </c>
      <c r="AT89">
        <v>5.0384925657883288</v>
      </c>
      <c r="AU89">
        <v>0.44466345724649731</v>
      </c>
      <c r="AW89">
        <v>0.28742362158373003</v>
      </c>
      <c r="AY89">
        <f t="shared" si="9"/>
        <v>1.3163816885218571</v>
      </c>
      <c r="AZ89">
        <f t="shared" si="7"/>
        <v>1.3163816885218571</v>
      </c>
      <c r="BA89" t="str">
        <f t="shared" si="7"/>
        <v/>
      </c>
      <c r="BB89">
        <f t="shared" si="7"/>
        <v>1.3163816885218571</v>
      </c>
    </row>
    <row r="90" spans="1:54" x14ac:dyDescent="0.3">
      <c r="A90">
        <v>3</v>
      </c>
      <c r="B90" t="s">
        <v>171</v>
      </c>
      <c r="C90" t="s">
        <v>168</v>
      </c>
      <c r="D90" t="s">
        <v>163</v>
      </c>
      <c r="F90" s="2">
        <f t="shared" si="10"/>
        <v>0</v>
      </c>
      <c r="G90" s="2">
        <f t="shared" si="10"/>
        <v>0</v>
      </c>
      <c r="H90" s="4">
        <f t="shared" si="10"/>
        <v>0</v>
      </c>
      <c r="I90">
        <f t="shared" si="10"/>
        <v>1</v>
      </c>
      <c r="J90">
        <f t="shared" si="10"/>
        <v>0</v>
      </c>
      <c r="K90">
        <f t="shared" si="10"/>
        <v>2</v>
      </c>
      <c r="L90">
        <f t="shared" si="10"/>
        <v>0</v>
      </c>
      <c r="M90">
        <v>200049.4</v>
      </c>
      <c r="N90">
        <v>635380.4</v>
      </c>
      <c r="O90">
        <v>635578</v>
      </c>
      <c r="P90">
        <v>199999.4</v>
      </c>
      <c r="Q90">
        <v>1069775.2</v>
      </c>
      <c r="R90">
        <v>2.4</v>
      </c>
      <c r="S90">
        <v>444872.6</v>
      </c>
      <c r="T90">
        <v>2917511.4</v>
      </c>
      <c r="U90">
        <v>2275149.6</v>
      </c>
      <c r="V90">
        <v>287</v>
      </c>
      <c r="W90">
        <v>1387370.8</v>
      </c>
      <c r="Y90">
        <v>0.25231980839744211</v>
      </c>
      <c r="Z90">
        <v>0.9074066056404263</v>
      </c>
      <c r="AA90">
        <v>0.88149664797820149</v>
      </c>
      <c r="AB90">
        <v>0.270864085201174</v>
      </c>
      <c r="AC90">
        <v>1.0780698115820999</v>
      </c>
      <c r="AD90">
        <v>8.8723228033632001E-2</v>
      </c>
      <c r="AE90">
        <v>0.66027925503440199</v>
      </c>
      <c r="AF90">
        <v>0.59646091316826644</v>
      </c>
      <c r="AG90">
        <v>0.85140505791641774</v>
      </c>
      <c r="AH90">
        <v>4.5602283906191199E-3</v>
      </c>
      <c r="AI90">
        <v>2.0400037470739329</v>
      </c>
      <c r="AK90">
        <v>0.25231980839744211</v>
      </c>
      <c r="AL90">
        <v>0.40526868146844208</v>
      </c>
      <c r="AM90">
        <v>0.38103558002039789</v>
      </c>
      <c r="AN90">
        <v>0.270864085201174</v>
      </c>
      <c r="AO90">
        <v>0.43406295119202698</v>
      </c>
      <c r="AP90">
        <v>8.8723228033632001E-2</v>
      </c>
      <c r="AQ90">
        <v>0.34146010377444319</v>
      </c>
      <c r="AR90">
        <v>0.30141885532066232</v>
      </c>
      <c r="AS90">
        <v>0.31910398476757112</v>
      </c>
      <c r="AT90">
        <v>4.5602283906191199E-3</v>
      </c>
      <c r="AU90">
        <v>0.85282497373409571</v>
      </c>
      <c r="AW90">
        <v>0.29804126638919121</v>
      </c>
      <c r="AY90">
        <f t="shared" si="9"/>
        <v>-1.3163816885218571</v>
      </c>
      <c r="AZ90" t="str">
        <f t="shared" si="7"/>
        <v/>
      </c>
      <c r="BA90">
        <f t="shared" si="7"/>
        <v>-1.3163816885218571</v>
      </c>
      <c r="BB90" t="str">
        <f t="shared" si="7"/>
        <v/>
      </c>
    </row>
    <row r="91" spans="1:54" x14ac:dyDescent="0.3">
      <c r="F91" s="2"/>
      <c r="G91" s="2"/>
      <c r="H91" s="4"/>
    </row>
    <row r="92" spans="1:54" x14ac:dyDescent="0.3">
      <c r="F92" s="2"/>
      <c r="G92" s="2"/>
      <c r="H92" s="4"/>
    </row>
    <row r="93" spans="1:54" x14ac:dyDescent="0.3">
      <c r="F93" s="2"/>
      <c r="G93" s="2"/>
      <c r="H93" s="4"/>
    </row>
    <row r="94" spans="1:54" x14ac:dyDescent="0.3">
      <c r="F94" s="2"/>
      <c r="G94" s="2"/>
      <c r="H94" s="4"/>
    </row>
    <row r="95" spans="1:54" x14ac:dyDescent="0.3">
      <c r="F95" s="2"/>
      <c r="G95" s="2"/>
      <c r="H95" s="4"/>
    </row>
    <row r="96" spans="1:54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61</v>
      </c>
      <c r="L292" s="5">
        <f>X292</f>
        <v>1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1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2" si="11">X292</f>
        <v>1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16</v>
      </c>
      <c r="M293" s="9">
        <f t="shared" ref="M293:W293" si="12">AVERAGE(M3:M290)</f>
        <v>5580971.3454545448</v>
      </c>
      <c r="N293" s="9">
        <f t="shared" si="12"/>
        <v>1806343.3295454541</v>
      </c>
      <c r="O293" s="9">
        <f t="shared" si="12"/>
        <v>1837774.7386363635</v>
      </c>
      <c r="P293" s="9">
        <f t="shared" si="12"/>
        <v>16134707.781818176</v>
      </c>
      <c r="Q293" s="9">
        <f t="shared" si="12"/>
        <v>983676.62954545463</v>
      </c>
      <c r="R293" s="9">
        <f t="shared" si="12"/>
        <v>22879412.368181828</v>
      </c>
      <c r="S293" s="9">
        <f t="shared" si="12"/>
        <v>1682720.3250000007</v>
      </c>
      <c r="T293" s="9">
        <f t="shared" si="12"/>
        <v>3749162.5772727267</v>
      </c>
      <c r="U293" s="9">
        <f t="shared" si="12"/>
        <v>3024126.2386363642</v>
      </c>
      <c r="V293" s="9">
        <f t="shared" si="12"/>
        <v>16367378.768181825</v>
      </c>
      <c r="W293" s="9">
        <f t="shared" si="12"/>
        <v>947684.29772727226</v>
      </c>
      <c r="X293" s="9" t="s">
        <v>16</v>
      </c>
      <c r="Y293" s="9">
        <f t="shared" ref="Y293:AI293" si="13">AVERAGE(Y3:Y290)</f>
        <v>3.8678143079609582</v>
      </c>
      <c r="Z293" s="9">
        <f t="shared" si="13"/>
        <v>1.5866896026037551</v>
      </c>
      <c r="AA293" s="9">
        <f t="shared" si="13"/>
        <v>1.5773936442782128</v>
      </c>
      <c r="AB293" s="9">
        <f t="shared" si="13"/>
        <v>9.5955274113161568</v>
      </c>
      <c r="AC293" s="9">
        <f t="shared" si="13"/>
        <v>1.2198203636625045</v>
      </c>
      <c r="AD293" s="9">
        <f t="shared" si="13"/>
        <v>12.772326393454575</v>
      </c>
      <c r="AE293" s="9">
        <f t="shared" si="13"/>
        <v>1.4580067822746718</v>
      </c>
      <c r="AF293" s="9">
        <f t="shared" si="13"/>
        <v>1.3558088260348251</v>
      </c>
      <c r="AG293" s="9">
        <f t="shared" si="13"/>
        <v>1.4841011481327855</v>
      </c>
      <c r="AH293" s="9">
        <f t="shared" si="13"/>
        <v>6.2810527827849993</v>
      </c>
      <c r="AI293" s="9">
        <f t="shared" si="13"/>
        <v>2.4105165684463419</v>
      </c>
      <c r="AJ293" s="8" t="str">
        <f t="shared" si="11"/>
        <v>ALL</v>
      </c>
      <c r="AK293" s="9">
        <f t="shared" ref="AK293:AU293" si="14">AVERAGE(AK3:AK290)</f>
        <v>3.8678143079609582</v>
      </c>
      <c r="AL293" s="9">
        <f t="shared" si="14"/>
        <v>0.56952557867414055</v>
      </c>
      <c r="AM293" s="9">
        <f t="shared" si="14"/>
        <v>0.56405380052588461</v>
      </c>
      <c r="AN293" s="9">
        <f t="shared" si="14"/>
        <v>9.5955274113161568</v>
      </c>
      <c r="AO293" s="9">
        <f t="shared" si="14"/>
        <v>0.48076677491454484</v>
      </c>
      <c r="AP293" s="9">
        <f t="shared" si="14"/>
        <v>12.772326393454575</v>
      </c>
      <c r="AQ293" s="9">
        <f t="shared" si="14"/>
        <v>0.50628402337685918</v>
      </c>
      <c r="AR293" s="9">
        <f t="shared" si="14"/>
        <v>0.68324562804826372</v>
      </c>
      <c r="AS293" s="9">
        <f t="shared" si="14"/>
        <v>0.33769192781606266</v>
      </c>
      <c r="AT293" s="9">
        <f t="shared" si="14"/>
        <v>6.2810527827849993</v>
      </c>
      <c r="AU293" s="9">
        <f t="shared" si="14"/>
        <v>1.3819862644532057</v>
      </c>
    </row>
    <row r="294" spans="6:49" x14ac:dyDescent="0.3">
      <c r="L294" s="8" t="str">
        <f>"Target; Gain &gt; "&amp;L292</f>
        <v>Target; Gain &gt; 1</v>
      </c>
      <c r="M294" s="9">
        <f>AVERAGEIF($AZ3:$AZ290,"&gt;"&amp;$X292,M3:M290)</f>
        <v>4614443.7333333334</v>
      </c>
      <c r="N294" s="9">
        <f t="shared" ref="N294:W294" si="15">AVERAGEIF($AZ3:$AZ290,"&gt;"&amp;$X292,N3:N290)</f>
        <v>506571.33333333331</v>
      </c>
      <c r="O294" s="9">
        <f t="shared" si="15"/>
        <v>506825.93333333335</v>
      </c>
      <c r="P294" s="9">
        <f t="shared" si="15"/>
        <v>10311944.733333332</v>
      </c>
      <c r="Q294" s="9">
        <f t="shared" si="15"/>
        <v>345703.03333333333</v>
      </c>
      <c r="R294" s="9">
        <f t="shared" si="15"/>
        <v>16032737.33333333</v>
      </c>
      <c r="S294" s="9">
        <f t="shared" si="15"/>
        <v>122052.36666666665</v>
      </c>
      <c r="T294" s="9">
        <f t="shared" si="15"/>
        <v>3075421.3333333335</v>
      </c>
      <c r="U294" s="9">
        <f t="shared" si="15"/>
        <v>2483290.9333333331</v>
      </c>
      <c r="V294" s="9">
        <f t="shared" si="15"/>
        <v>16757055.266666668</v>
      </c>
      <c r="W294" s="9">
        <f t="shared" si="15"/>
        <v>430798.43333333329</v>
      </c>
      <c r="X294" s="9" t="str">
        <f>"Target; Gain &gt; "&amp;X292</f>
        <v>Target; Gain &gt; 1</v>
      </c>
      <c r="Y294" s="9">
        <f t="shared" ref="Y294:AI294" si="16">AVERAGEIF($AZ3:$AZ290,"&gt;"&amp;$X292,Y3:Y290)</f>
        <v>3.4792899695069841</v>
      </c>
      <c r="Z294" s="9">
        <f t="shared" si="16"/>
        <v>0.7869667737279088</v>
      </c>
      <c r="AA294" s="9">
        <f t="shared" si="16"/>
        <v>0.76689085378311572</v>
      </c>
      <c r="AB294" s="9">
        <f t="shared" si="16"/>
        <v>9.932454345396641</v>
      </c>
      <c r="AC294" s="9">
        <f t="shared" si="16"/>
        <v>0.75443155296185671</v>
      </c>
      <c r="AD294" s="9">
        <f t="shared" si="16"/>
        <v>10.554137874301523</v>
      </c>
      <c r="AE294" s="9">
        <f t="shared" si="16"/>
        <v>0.51705536142302055</v>
      </c>
      <c r="AF294" s="9">
        <f t="shared" si="16"/>
        <v>0.83025799852330262</v>
      </c>
      <c r="AG294" s="9">
        <f t="shared" si="16"/>
        <v>1.1151639268112679</v>
      </c>
      <c r="AH294" s="9">
        <f t="shared" si="16"/>
        <v>7.7675540536797305</v>
      </c>
      <c r="AI294" s="9">
        <f t="shared" si="16"/>
        <v>1.2368871829860533</v>
      </c>
      <c r="AJ294" s="8" t="str">
        <f t="shared" si="11"/>
        <v>Target; Gain &gt; 1</v>
      </c>
      <c r="AK294" s="9">
        <f t="shared" ref="AK294:AU294" si="17">AVERAGEIF($AZ3:$AZ290,"&gt;"&amp;$X292,AK3:AK290)</f>
        <v>3.4792899695069841</v>
      </c>
      <c r="AL294" s="9">
        <f t="shared" si="17"/>
        <v>0.37919357654949026</v>
      </c>
      <c r="AM294" s="9">
        <f t="shared" si="17"/>
        <v>0.36152186789549884</v>
      </c>
      <c r="AN294" s="9">
        <f t="shared" si="17"/>
        <v>9.932454345396641</v>
      </c>
      <c r="AO294" s="9">
        <f t="shared" si="17"/>
        <v>0.39473983160375309</v>
      </c>
      <c r="AP294" s="9">
        <f t="shared" si="17"/>
        <v>10.554137874301523</v>
      </c>
      <c r="AQ294" s="9">
        <f t="shared" si="17"/>
        <v>0.34863178929469241</v>
      </c>
      <c r="AR294" s="9">
        <f t="shared" si="17"/>
        <v>0.41905034262842195</v>
      </c>
      <c r="AS294" s="9">
        <f t="shared" si="17"/>
        <v>0.33617811536726849</v>
      </c>
      <c r="AT294" s="9">
        <f t="shared" si="17"/>
        <v>7.7675540536797305</v>
      </c>
      <c r="AU294" s="9">
        <f t="shared" si="17"/>
        <v>0.54078879757629095</v>
      </c>
    </row>
    <row r="295" spans="6:49" x14ac:dyDescent="0.3">
      <c r="L295" s="8" t="str">
        <f>"Gain &gt; "&amp;L292</f>
        <v>Gain &gt; 1</v>
      </c>
      <c r="M295" s="9">
        <f t="shared" ref="M295:W295" si="18" xml:space="preserve"> AVERAGEIF($AY3:$AY290,"&gt;"&amp;$X292,M3:M290)</f>
        <v>5216926.8666666662</v>
      </c>
      <c r="N295" s="9">
        <f t="shared" si="18"/>
        <v>1407882.8333333333</v>
      </c>
      <c r="O295" s="9">
        <f t="shared" si="18"/>
        <v>1471721.45</v>
      </c>
      <c r="P295" s="9">
        <f t="shared" si="18"/>
        <v>19161814.566666666</v>
      </c>
      <c r="Q295" s="9">
        <f t="shared" si="18"/>
        <v>664264.46666666679</v>
      </c>
      <c r="R295" s="9">
        <f t="shared" si="18"/>
        <v>21766738.366666667</v>
      </c>
      <c r="S295" s="9">
        <f t="shared" si="18"/>
        <v>922311.5166666666</v>
      </c>
      <c r="T295" s="9">
        <f t="shared" si="18"/>
        <v>3231233.7166666668</v>
      </c>
      <c r="U295" s="9">
        <f t="shared" si="18"/>
        <v>2855084.3333333335</v>
      </c>
      <c r="V295" s="9">
        <f t="shared" si="18"/>
        <v>22953099.933333337</v>
      </c>
      <c r="W295" s="9">
        <f t="shared" si="18"/>
        <v>1027982.8500000001</v>
      </c>
      <c r="X295" s="9" t="str">
        <f>"Gain &gt; "&amp;X292</f>
        <v>Gain &gt; 1</v>
      </c>
      <c r="Y295" s="9">
        <f t="shared" ref="Y295:AI295" si="19" xml:space="preserve"> AVERAGEIF($AY3:$AY290,"&gt;"&amp;$X292,Y3:Y290)</f>
        <v>4.330379430468505</v>
      </c>
      <c r="Z295" s="9">
        <f t="shared" si="19"/>
        <v>1.4962532037364629</v>
      </c>
      <c r="AA295" s="9">
        <f t="shared" si="19"/>
        <v>1.5080426462964776</v>
      </c>
      <c r="AB295" s="9">
        <f t="shared" si="19"/>
        <v>18.570233833332413</v>
      </c>
      <c r="AC295" s="9">
        <f t="shared" si="19"/>
        <v>1.2145192397966942</v>
      </c>
      <c r="AD295" s="9">
        <f t="shared" si="19"/>
        <v>15.324782770542276</v>
      </c>
      <c r="AE295" s="9">
        <f t="shared" si="19"/>
        <v>1.094647297775373</v>
      </c>
      <c r="AF295" s="9">
        <f t="shared" si="19"/>
        <v>1.0700809682680605</v>
      </c>
      <c r="AG295" s="9">
        <f t="shared" si="19"/>
        <v>1.5259363795164973</v>
      </c>
      <c r="AH295" s="9">
        <f t="shared" si="19"/>
        <v>10.217677104096705</v>
      </c>
      <c r="AI295" s="9">
        <f t="shared" si="19"/>
        <v>2.4051009123097176</v>
      </c>
      <c r="AJ295" s="8" t="str">
        <f t="shared" si="11"/>
        <v>Gain &gt; 1</v>
      </c>
      <c r="AK295" s="9">
        <f t="shared" ref="AK295:AU295" si="20" xml:space="preserve"> AVERAGEIF($AY3:$AY290,"&gt;"&amp;$X292,AK3:AK290)</f>
        <v>4.330379430468505</v>
      </c>
      <c r="AL295" s="9">
        <f t="shared" si="20"/>
        <v>0.58531858541925119</v>
      </c>
      <c r="AM295" s="9">
        <f t="shared" si="20"/>
        <v>0.60308022173121578</v>
      </c>
      <c r="AN295" s="9">
        <f t="shared" si="20"/>
        <v>18.570233833332413</v>
      </c>
      <c r="AO295" s="9">
        <f t="shared" si="20"/>
        <v>0.52342289190322233</v>
      </c>
      <c r="AP295" s="9">
        <f t="shared" si="20"/>
        <v>15.324782770542276</v>
      </c>
      <c r="AQ295" s="9">
        <f t="shared" si="20"/>
        <v>0.47354794547039392</v>
      </c>
      <c r="AR295" s="9">
        <f t="shared" si="20"/>
        <v>0.53998547390413776</v>
      </c>
      <c r="AS295" s="9">
        <f t="shared" si="20"/>
        <v>0.37040229480480763</v>
      </c>
      <c r="AT295" s="9">
        <f t="shared" si="20"/>
        <v>10.217677104096705</v>
      </c>
      <c r="AU295" s="9">
        <f t="shared" si="20"/>
        <v>1.3229783303647613</v>
      </c>
      <c r="AW295" s="10"/>
    </row>
    <row r="296" spans="6:49" x14ac:dyDescent="0.3">
      <c r="L296" t="s">
        <v>17</v>
      </c>
      <c r="M296" s="9">
        <f>AVERAGEIF($H3:$H290,"=1",M3:M290)</f>
        <v>4599873.9277777784</v>
      </c>
      <c r="N296" s="9">
        <f t="shared" ref="N296:W296" si="21">AVERAGEIF($H3:$H290,"=1",N3:N290)</f>
        <v>641453.19999999984</v>
      </c>
      <c r="O296" s="9">
        <f t="shared" si="21"/>
        <v>642151.55555555562</v>
      </c>
      <c r="P296" s="9">
        <f t="shared" si="21"/>
        <v>10278671.277777778</v>
      </c>
      <c r="Q296" s="9">
        <f t="shared" si="21"/>
        <v>407760.5166666666</v>
      </c>
      <c r="R296" s="9">
        <f t="shared" si="21"/>
        <v>17365973.533333335</v>
      </c>
      <c r="S296" s="9">
        <f t="shared" si="21"/>
        <v>211798.12777777773</v>
      </c>
      <c r="T296" s="9">
        <f t="shared" si="21"/>
        <v>3426548.7333333334</v>
      </c>
      <c r="U296" s="9">
        <f t="shared" si="21"/>
        <v>2611335.6555555551</v>
      </c>
      <c r="V296" s="9">
        <f t="shared" si="21"/>
        <v>10854197.122222221</v>
      </c>
      <c r="W296" s="9">
        <f t="shared" si="21"/>
        <v>339143.20555555559</v>
      </c>
      <c r="X296" s="9" t="s">
        <v>17</v>
      </c>
      <c r="Y296" s="9">
        <f>AVERAGEIF($H3:$H290,"=1",Y3:Y290)</f>
        <v>3.1331230581013689</v>
      </c>
      <c r="Z296" s="9">
        <f t="shared" ref="Z296:AI296" si="22">AVERAGEIF($H3:$H290,"=1",Z3:Z290)</f>
        <v>0.79189357413755124</v>
      </c>
      <c r="AA296" s="9">
        <f t="shared" si="22"/>
        <v>0.77225334935097223</v>
      </c>
      <c r="AB296" s="9">
        <f t="shared" si="22"/>
        <v>6.249879279338348</v>
      </c>
      <c r="AC296" s="9">
        <f t="shared" si="22"/>
        <v>0.68844553334832503</v>
      </c>
      <c r="AD296" s="9">
        <f t="shared" si="22"/>
        <v>9.6969296215580645</v>
      </c>
      <c r="AE296" s="9">
        <f t="shared" si="22"/>
        <v>0.52926354714436463</v>
      </c>
      <c r="AF296" s="9">
        <f t="shared" si="22"/>
        <v>1.0616172370953587</v>
      </c>
      <c r="AG296" s="9">
        <f t="shared" si="22"/>
        <v>1.1213885992403245</v>
      </c>
      <c r="AH296" s="9">
        <f t="shared" si="22"/>
        <v>4.5727335147805404</v>
      </c>
      <c r="AI296" s="9">
        <f t="shared" si="22"/>
        <v>1.102727397462715</v>
      </c>
      <c r="AJ296" s="10" t="str">
        <f t="shared" si="11"/>
        <v>Target</v>
      </c>
      <c r="AK296" s="9">
        <f>AVERAGEIF($H3:$H290,"=1",AK3:AK290)</f>
        <v>3.1331230581013689</v>
      </c>
      <c r="AL296" s="9">
        <f t="shared" ref="AL296:AU296" si="23">AVERAGEIF($H3:$H290,"=1",AL3:AL290)</f>
        <v>0.36097986872514926</v>
      </c>
      <c r="AM296" s="9">
        <f t="shared" si="23"/>
        <v>0.34259332544170318</v>
      </c>
      <c r="AN296" s="9">
        <f t="shared" si="23"/>
        <v>6.249879279338348</v>
      </c>
      <c r="AO296" s="9">
        <f t="shared" si="23"/>
        <v>0.33934544892787621</v>
      </c>
      <c r="AP296" s="9">
        <f t="shared" si="23"/>
        <v>9.6969296215580645</v>
      </c>
      <c r="AQ296" s="9">
        <f t="shared" si="23"/>
        <v>0.30791282384242447</v>
      </c>
      <c r="AR296" s="9">
        <f t="shared" si="23"/>
        <v>0.53539111676444817</v>
      </c>
      <c r="AS296" s="9">
        <f t="shared" si="23"/>
        <v>0.29656839503311655</v>
      </c>
      <c r="AT296" s="9">
        <f t="shared" si="23"/>
        <v>4.5727335147805404</v>
      </c>
      <c r="AU296" s="9">
        <f t="shared" si="23"/>
        <v>0.50982641278015872</v>
      </c>
      <c r="AW296" s="10"/>
    </row>
    <row r="297" spans="6:49" x14ac:dyDescent="0.3">
      <c r="L297" t="str">
        <f t="shared" ref="L297:L302" si="24">X297</f>
        <v>Gain &gt; 0</v>
      </c>
      <c r="M297" s="9">
        <f>AVERAGEIF($J3:$J290,"=1",M3:M290)</f>
        <v>9306232.7384615373</v>
      </c>
      <c r="N297" s="9">
        <f t="shared" ref="N297:W297" si="25">AVERAGEIF($J3:$J290,"=1",N3:N290)</f>
        <v>2561019.4153846148</v>
      </c>
      <c r="O297" s="9">
        <f t="shared" si="25"/>
        <v>2614060.6000000006</v>
      </c>
      <c r="P297" s="9">
        <f t="shared" si="25"/>
        <v>27166429.076923057</v>
      </c>
      <c r="Q297" s="9">
        <f t="shared" si="25"/>
        <v>1187490.2038461543</v>
      </c>
      <c r="R297" s="9">
        <f t="shared" si="25"/>
        <v>38719004.269230768</v>
      </c>
      <c r="S297" s="9">
        <f t="shared" si="25"/>
        <v>2508370.846153846</v>
      </c>
      <c r="T297" s="9">
        <f t="shared" si="25"/>
        <v>4255605.538461539</v>
      </c>
      <c r="U297" s="9">
        <f t="shared" si="25"/>
        <v>3400249.2076923093</v>
      </c>
      <c r="V297" s="9">
        <f t="shared" si="25"/>
        <v>27698474.392307702</v>
      </c>
      <c r="W297" s="9">
        <f t="shared" si="25"/>
        <v>1177194.9153846153</v>
      </c>
      <c r="X297" s="9" t="s">
        <v>18</v>
      </c>
      <c r="Y297" s="9">
        <f>AVERAGEIF($J3:$J290,"=1",Y3:Y290)</f>
        <v>6.363522249389475</v>
      </c>
      <c r="Z297" s="9">
        <f t="shared" ref="Z297:AI297" si="26">AVERAGEIF($J3:$J290,"=1",Z3:Z290)</f>
        <v>2.0093346067999773</v>
      </c>
      <c r="AA297" s="9">
        <f t="shared" si="26"/>
        <v>2.0071764676652561</v>
      </c>
      <c r="AB297" s="9">
        <f t="shared" si="26"/>
        <v>16.035051732850285</v>
      </c>
      <c r="AC297" s="9">
        <f t="shared" si="26"/>
        <v>1.3355365761751625</v>
      </c>
      <c r="AD297" s="9">
        <f t="shared" si="26"/>
        <v>21.552731476805643</v>
      </c>
      <c r="AE297" s="9">
        <f t="shared" si="26"/>
        <v>2.00116589232527</v>
      </c>
      <c r="AF297" s="9">
        <f t="shared" si="26"/>
        <v>1.77294691099445</v>
      </c>
      <c r="AG297" s="9">
        <f t="shared" si="26"/>
        <v>1.7969454251489465</v>
      </c>
      <c r="AH297" s="9">
        <f t="shared" si="26"/>
        <v>10.626086207501626</v>
      </c>
      <c r="AI297" s="9">
        <f t="shared" si="26"/>
        <v>2.8244430178230129</v>
      </c>
      <c r="AJ297" s="10" t="str">
        <f t="shared" si="11"/>
        <v>Gain &gt; 0</v>
      </c>
      <c r="AK297" s="9">
        <f>AVERAGEIF($J3:$J290,"=1",AK3:AK290)</f>
        <v>6.363522249389475</v>
      </c>
      <c r="AL297" s="9">
        <f t="shared" ref="AL297:AU297" si="27">AVERAGEIF($J3:$J290,"=1",AL3:AL290)</f>
        <v>0.70300319397266797</v>
      </c>
      <c r="AM297" s="9">
        <f t="shared" si="27"/>
        <v>0.70641553680179647</v>
      </c>
      <c r="AN297" s="9">
        <f t="shared" si="27"/>
        <v>16.035051732850285</v>
      </c>
      <c r="AO297" s="9">
        <f t="shared" si="27"/>
        <v>0.53534629737774742</v>
      </c>
      <c r="AP297" s="9">
        <f t="shared" si="27"/>
        <v>21.552731476805643</v>
      </c>
      <c r="AQ297" s="9">
        <f t="shared" si="27"/>
        <v>0.6412094649437885</v>
      </c>
      <c r="AR297" s="9">
        <f t="shared" si="27"/>
        <v>0.89270707590666665</v>
      </c>
      <c r="AS297" s="9">
        <f t="shared" si="27"/>
        <v>0.36672796559466331</v>
      </c>
      <c r="AT297" s="9">
        <f t="shared" si="27"/>
        <v>10.626086207501626</v>
      </c>
      <c r="AU297" s="9">
        <f t="shared" si="27"/>
        <v>1.5757396254178067</v>
      </c>
      <c r="AW297" s="10"/>
    </row>
    <row r="298" spans="6:49" x14ac:dyDescent="0.3">
      <c r="L298" t="str">
        <f t="shared" si="24"/>
        <v>Gain &lt;=0</v>
      </c>
      <c r="M298" s="9">
        <f>AVERAGEIF($I3:$I290,"=1",M3:M290)</f>
        <v>200038.22222222222</v>
      </c>
      <c r="N298" s="9">
        <f t="shared" ref="N298:W298" si="28">AVERAGEIF($I3:$I290,"=1",N3:N290)</f>
        <v>716255.64999999991</v>
      </c>
      <c r="O298" s="9">
        <f t="shared" si="28"/>
        <v>716472.93888888904</v>
      </c>
      <c r="P298" s="9">
        <f t="shared" si="28"/>
        <v>199999.24444444451</v>
      </c>
      <c r="Q298" s="9">
        <f t="shared" si="28"/>
        <v>689279.24444444419</v>
      </c>
      <c r="R298" s="9">
        <f t="shared" si="28"/>
        <v>1.8444444444444441</v>
      </c>
      <c r="S298" s="9">
        <f t="shared" si="28"/>
        <v>490114.01666666672</v>
      </c>
      <c r="T298" s="9">
        <f t="shared" si="28"/>
        <v>3017633.8555555562</v>
      </c>
      <c r="U298" s="9">
        <f t="shared" si="28"/>
        <v>2480837.5055555552</v>
      </c>
      <c r="V298" s="9">
        <f t="shared" si="28"/>
        <v>240.64444444444442</v>
      </c>
      <c r="W298" s="9">
        <f t="shared" si="28"/>
        <v>616168.9611111111</v>
      </c>
      <c r="X298" s="9" t="s">
        <v>19</v>
      </c>
      <c r="Y298" s="9">
        <f>AVERAGEIF($I3:$I290,"=1",Y3:Y290)</f>
        <v>0.26290283700865169</v>
      </c>
      <c r="Z298" s="9">
        <f t="shared" ref="Z298:AI298" si="29">AVERAGEIF($I3:$I290,"=1",Z3:Z290)</f>
        <v>0.97620237432032197</v>
      </c>
      <c r="AA298" s="9">
        <f t="shared" si="29"/>
        <v>0.95659623271915017</v>
      </c>
      <c r="AB298" s="9">
        <f t="shared" si="29"/>
        <v>0.29399228021130613</v>
      </c>
      <c r="AC298" s="9">
        <f t="shared" si="29"/>
        <v>1.0526747233664435</v>
      </c>
      <c r="AD298" s="9">
        <f t="shared" si="29"/>
        <v>8.9519050836356084E-2</v>
      </c>
      <c r="AE298" s="9">
        <f t="shared" si="29"/>
        <v>0.67344362331269725</v>
      </c>
      <c r="AF298" s="9">
        <f t="shared" si="29"/>
        <v>0.75327603664870058</v>
      </c>
      <c r="AG298" s="9">
        <f t="shared" si="29"/>
        <v>1.0322149702205528</v>
      </c>
      <c r="AH298" s="9">
        <f t="shared" si="29"/>
        <v>4.8933915276493769E-3</v>
      </c>
      <c r="AI298" s="9">
        <f t="shared" si="29"/>
        <v>1.812622808235594</v>
      </c>
      <c r="AJ298" s="10" t="str">
        <f t="shared" si="11"/>
        <v>Gain &lt;=0</v>
      </c>
      <c r="AK298" s="9">
        <f>AVERAGEIF($I3:$I290,"=1",AK3:AK290)</f>
        <v>0.26290283700865169</v>
      </c>
      <c r="AL298" s="9">
        <f t="shared" ref="AL298:AU298" si="30">AVERAGEIF($I3:$I290,"=1",AL3:AL290)</f>
        <v>0.37672457879848981</v>
      </c>
      <c r="AM298" s="9">
        <f t="shared" si="30"/>
        <v>0.35842018146067856</v>
      </c>
      <c r="AN298" s="9">
        <f t="shared" si="30"/>
        <v>0.29399228021130613</v>
      </c>
      <c r="AO298" s="9">
        <f t="shared" si="30"/>
        <v>0.40192968691214159</v>
      </c>
      <c r="AP298" s="9">
        <f t="shared" si="30"/>
        <v>8.9519050836356084E-2</v>
      </c>
      <c r="AQ298" s="9">
        <f t="shared" si="30"/>
        <v>0.31139171889129402</v>
      </c>
      <c r="AR298" s="9">
        <f t="shared" si="30"/>
        <v>0.38069020336390369</v>
      </c>
      <c r="AS298" s="9">
        <f t="shared" si="30"/>
        <v>0.29575098435808383</v>
      </c>
      <c r="AT298" s="9">
        <f t="shared" si="30"/>
        <v>4.8933915276493769E-3</v>
      </c>
      <c r="AU298" s="9">
        <f t="shared" si="30"/>
        <v>1.1021202986154497</v>
      </c>
    </row>
    <row r="299" spans="6:49" x14ac:dyDescent="0.3">
      <c r="L299" t="str">
        <f t="shared" si="24"/>
        <v>Target;Gain &gt; 1; #pref=2</v>
      </c>
      <c r="M299" s="9">
        <f t="shared" ref="M299:W299" si="31">AVERAGEIFS(M3:M290, $H$3:$H$290, "=1",$K3:$K290,"=2",$AY3:$AY290,"&gt;"&amp;$X$292)</f>
        <v>4011960.6</v>
      </c>
      <c r="N299" s="9">
        <f t="shared" si="31"/>
        <v>395190.25</v>
      </c>
      <c r="O299" s="9">
        <f t="shared" si="31"/>
        <v>394847.55000000005</v>
      </c>
      <c r="P299" s="9">
        <f t="shared" si="31"/>
        <v>1462074.9</v>
      </c>
      <c r="Q299" s="9">
        <f t="shared" si="31"/>
        <v>236536.75</v>
      </c>
      <c r="R299" s="9">
        <f t="shared" si="31"/>
        <v>10298736.299999999</v>
      </c>
      <c r="S299" s="9">
        <f t="shared" si="31"/>
        <v>72210.649999999994</v>
      </c>
      <c r="T299" s="9">
        <f t="shared" si="31"/>
        <v>2919608.95</v>
      </c>
      <c r="U299" s="9">
        <f t="shared" si="31"/>
        <v>2267444.3999999994</v>
      </c>
      <c r="V299" s="9">
        <f t="shared" si="31"/>
        <v>10561010.600000001</v>
      </c>
      <c r="W299" s="9">
        <f t="shared" si="31"/>
        <v>294086.39999999997</v>
      </c>
      <c r="X299" s="9" t="str">
        <f>"Target;Gain &gt; "&amp;X292&amp;"; #pref=2"</f>
        <v>Target;Gain &gt; 1; #pref=2</v>
      </c>
      <c r="Y299" s="9">
        <f t="shared" ref="Y299:AI299" si="32">AVERAGEIFS(Y3:Y290, $H$3:$H$290, "=1",$K3:$K290,"=2",$AY3:$AY290,"&gt;"&amp;$X$292)</f>
        <v>2.6365279939840547</v>
      </c>
      <c r="Z299" s="9">
        <f t="shared" si="32"/>
        <v>0.67265867311507466</v>
      </c>
      <c r="AA299" s="9">
        <f t="shared" si="32"/>
        <v>0.65292071400908758</v>
      </c>
      <c r="AB299" s="9">
        <f t="shared" si="32"/>
        <v>1.2732112489975405</v>
      </c>
      <c r="AC299" s="9">
        <f t="shared" si="32"/>
        <v>0.59920419270347336</v>
      </c>
      <c r="AD299" s="9">
        <f t="shared" si="32"/>
        <v>5.948920113756321</v>
      </c>
      <c r="AE299" s="9">
        <f t="shared" si="32"/>
        <v>0.46918242895044393</v>
      </c>
      <c r="AF299" s="9">
        <f t="shared" si="32"/>
        <v>0.59706023796461527</v>
      </c>
      <c r="AG299" s="9">
        <f t="shared" si="32"/>
        <v>0.8499103122157976</v>
      </c>
      <c r="AH299" s="9">
        <f t="shared" si="32"/>
        <v>5.2750880782376042</v>
      </c>
      <c r="AI299" s="9">
        <f t="shared" si="32"/>
        <v>0.99417537065455686</v>
      </c>
      <c r="AJ299" s="10" t="str">
        <f t="shared" si="11"/>
        <v>Target;Gain &gt; 1; #pref=2</v>
      </c>
      <c r="AK299" s="9">
        <f t="shared" ref="AK299:AU299" si="33">AVERAGEIFS(AK3:AK290, $H$3:$H$290, "=1",$K3:$K290,"=2",$AY3:$AY290,"&gt;"&amp;$X$292)</f>
        <v>2.6365279939840547</v>
      </c>
      <c r="AL299" s="9">
        <f t="shared" si="33"/>
        <v>0.3529988854192197</v>
      </c>
      <c r="AM299" s="9">
        <f t="shared" si="33"/>
        <v>0.3347664538421668</v>
      </c>
      <c r="AN299" s="9">
        <f t="shared" si="33"/>
        <v>1.2732112489975405</v>
      </c>
      <c r="AO299" s="9">
        <f t="shared" si="33"/>
        <v>0.33281396370584843</v>
      </c>
      <c r="AP299" s="9">
        <f t="shared" si="33"/>
        <v>5.948920113756321</v>
      </c>
      <c r="AQ299" s="9">
        <f t="shared" si="33"/>
        <v>0.3358278825646267</v>
      </c>
      <c r="AR299" s="9">
        <f t="shared" si="33"/>
        <v>0.30134489124175157</v>
      </c>
      <c r="AS299" s="9">
        <f t="shared" si="33"/>
        <v>0.31993940621614458</v>
      </c>
      <c r="AT299" s="9">
        <f t="shared" si="33"/>
        <v>5.2750880782376042</v>
      </c>
      <c r="AU299" s="9">
        <f t="shared" si="33"/>
        <v>0.46634329410735526</v>
      </c>
    </row>
    <row r="300" spans="6:49" x14ac:dyDescent="0.3">
      <c r="L300" t="str">
        <f t="shared" si="24"/>
        <v>Target; Gain &gt; 1; #pref=3</v>
      </c>
      <c r="M300" s="9">
        <f t="shared" ref="M300:W300" si="34">AVERAGEIFS(M3:M290, $H$3:$H$290, "=1",$K3:$K290,"=3",$AY3:$AY290,"&gt;"&amp;$X$292)</f>
        <v>5819410</v>
      </c>
      <c r="N300" s="9">
        <f t="shared" si="34"/>
        <v>729333.5</v>
      </c>
      <c r="O300" s="9">
        <f t="shared" si="34"/>
        <v>730782.7</v>
      </c>
      <c r="P300" s="9">
        <f t="shared" si="34"/>
        <v>28011684.399999999</v>
      </c>
      <c r="Q300" s="9">
        <f t="shared" si="34"/>
        <v>564035.6</v>
      </c>
      <c r="R300" s="9">
        <f t="shared" si="34"/>
        <v>27500739.399999999</v>
      </c>
      <c r="S300" s="9">
        <f t="shared" si="34"/>
        <v>221735.8</v>
      </c>
      <c r="T300" s="9">
        <f t="shared" si="34"/>
        <v>3387046.1</v>
      </c>
      <c r="U300" s="9">
        <f t="shared" si="34"/>
        <v>2914984</v>
      </c>
      <c r="V300" s="9">
        <f t="shared" si="34"/>
        <v>29149144.600000001</v>
      </c>
      <c r="W300" s="9">
        <f t="shared" si="34"/>
        <v>704222.5</v>
      </c>
      <c r="X300" s="9" t="str">
        <f>"Target; Gain &gt; "&amp;X292&amp;"; #pref=3"</f>
        <v>Target; Gain &gt; 1; #pref=3</v>
      </c>
      <c r="Y300" s="9">
        <f t="shared" ref="Y300:AI300" si="35">AVERAGEIFS(Y3:Y290, $H$3:$H$290, "=1",$K3:$K290,"=3",$AY3:$AY290,"&gt;"&amp;$X$292)</f>
        <v>5.1648139205528425</v>
      </c>
      <c r="Z300" s="9">
        <f t="shared" si="35"/>
        <v>1.015582974953577</v>
      </c>
      <c r="AA300" s="9">
        <f t="shared" si="35"/>
        <v>0.99483113333117212</v>
      </c>
      <c r="AB300" s="9">
        <f t="shared" si="35"/>
        <v>27.250940538194847</v>
      </c>
      <c r="AC300" s="9">
        <f t="shared" si="35"/>
        <v>1.0648862734786235</v>
      </c>
      <c r="AD300" s="9">
        <f t="shared" si="35"/>
        <v>19.764573395391924</v>
      </c>
      <c r="AE300" s="9">
        <f t="shared" si="35"/>
        <v>0.61280122636817391</v>
      </c>
      <c r="AF300" s="9">
        <f t="shared" si="35"/>
        <v>1.296653519640677</v>
      </c>
      <c r="AG300" s="9">
        <f t="shared" si="35"/>
        <v>1.6456711560022086</v>
      </c>
      <c r="AH300" s="9">
        <f t="shared" si="35"/>
        <v>12.752486004563981</v>
      </c>
      <c r="AI300" s="9">
        <f t="shared" si="35"/>
        <v>1.7223108076490461</v>
      </c>
      <c r="AJ300" s="10" t="str">
        <f t="shared" si="11"/>
        <v>Target; Gain &gt; 1; #pref=3</v>
      </c>
      <c r="AK300" s="9">
        <f t="shared" ref="AK300:AU300" si="36">AVERAGEIFS(AK3:AK290, $H$3:$H$290, "=1",$K3:$K290,"=3",$AY3:$AY290,"&gt;"&amp;$X$292)</f>
        <v>5.1648139205528425</v>
      </c>
      <c r="AL300" s="9">
        <f t="shared" si="36"/>
        <v>0.43158295881003139</v>
      </c>
      <c r="AM300" s="9">
        <f t="shared" si="36"/>
        <v>0.41503269600216297</v>
      </c>
      <c r="AN300" s="9">
        <f t="shared" si="36"/>
        <v>27.250940538194847</v>
      </c>
      <c r="AO300" s="9">
        <f t="shared" si="36"/>
        <v>0.51859156739956236</v>
      </c>
      <c r="AP300" s="9">
        <f t="shared" si="36"/>
        <v>19.764573395391924</v>
      </c>
      <c r="AQ300" s="9">
        <f t="shared" si="36"/>
        <v>0.37423960275482382</v>
      </c>
      <c r="AR300" s="9">
        <f t="shared" si="36"/>
        <v>0.65446124540176243</v>
      </c>
      <c r="AS300" s="9">
        <f t="shared" si="36"/>
        <v>0.36865553366951642</v>
      </c>
      <c r="AT300" s="9">
        <f t="shared" si="36"/>
        <v>12.752486004563981</v>
      </c>
      <c r="AU300" s="9">
        <f t="shared" si="36"/>
        <v>0.68967980451416222</v>
      </c>
    </row>
    <row r="301" spans="6:49" x14ac:dyDescent="0.3">
      <c r="L301" t="str">
        <f t="shared" si="24"/>
        <v>Target; Gain &gt; 1; #pref=4</v>
      </c>
      <c r="M301" s="9" t="e">
        <f t="shared" ref="M301:W301" si="37">AVERAGEIFS(M3:M290, $H$3:$H$290, "=1",$K3:$K290,"=4",$AY3:$AY290,"&gt;"&amp;$X$292)</f>
        <v>#DIV/0!</v>
      </c>
      <c r="N301" s="9" t="e">
        <f t="shared" si="37"/>
        <v>#DIV/0!</v>
      </c>
      <c r="O301" s="9" t="e">
        <f t="shared" si="37"/>
        <v>#DIV/0!</v>
      </c>
      <c r="P301" s="9" t="e">
        <f t="shared" si="37"/>
        <v>#DIV/0!</v>
      </c>
      <c r="Q301" s="9" t="e">
        <f t="shared" si="37"/>
        <v>#DIV/0!</v>
      </c>
      <c r="R301" s="9" t="e">
        <f t="shared" si="37"/>
        <v>#DIV/0!</v>
      </c>
      <c r="S301" s="9" t="e">
        <f t="shared" si="37"/>
        <v>#DIV/0!</v>
      </c>
      <c r="T301" s="9" t="e">
        <f t="shared" si="37"/>
        <v>#DIV/0!</v>
      </c>
      <c r="U301" s="9" t="e">
        <f t="shared" si="37"/>
        <v>#DIV/0!</v>
      </c>
      <c r="V301" s="9" t="e">
        <f t="shared" si="37"/>
        <v>#DIV/0!</v>
      </c>
      <c r="W301" s="9" t="e">
        <f t="shared" si="37"/>
        <v>#DIV/0!</v>
      </c>
      <c r="X301" s="9" t="str">
        <f>"Target; Gain &gt; "&amp;X292&amp;"; #pref=4"</f>
        <v>Target; Gain &gt; 1; #pref=4</v>
      </c>
      <c r="Y301" s="9" t="e">
        <f t="shared" ref="Y301:AI301" si="38">AVERAGEIFS(Y3:Y290, $H$3:$H$290, "=1",$K3:$K290,"=4",$AY3:$AY290,"&gt;"&amp;$X$292)</f>
        <v>#DIV/0!</v>
      </c>
      <c r="Z301" s="9" t="e">
        <f t="shared" si="38"/>
        <v>#DIV/0!</v>
      </c>
      <c r="AA301" s="9" t="e">
        <f t="shared" si="38"/>
        <v>#DIV/0!</v>
      </c>
      <c r="AB301" s="9" t="e">
        <f t="shared" si="38"/>
        <v>#DIV/0!</v>
      </c>
      <c r="AC301" s="9" t="e">
        <f t="shared" si="38"/>
        <v>#DIV/0!</v>
      </c>
      <c r="AD301" s="9" t="e">
        <f t="shared" si="38"/>
        <v>#DIV/0!</v>
      </c>
      <c r="AE301" s="9" t="e">
        <f t="shared" si="38"/>
        <v>#DIV/0!</v>
      </c>
      <c r="AF301" s="9" t="e">
        <f t="shared" si="38"/>
        <v>#DIV/0!</v>
      </c>
      <c r="AG301" s="9" t="e">
        <f t="shared" si="38"/>
        <v>#DIV/0!</v>
      </c>
      <c r="AH301" s="9" t="e">
        <f t="shared" si="38"/>
        <v>#DIV/0!</v>
      </c>
      <c r="AI301" s="9" t="e">
        <f t="shared" si="38"/>
        <v>#DIV/0!</v>
      </c>
      <c r="AJ301" s="10" t="str">
        <f t="shared" si="11"/>
        <v>Target; Gain &gt; 1; #pref=4</v>
      </c>
      <c r="AK301" s="9" t="e">
        <f t="shared" ref="AK301:AU301" si="39">AVERAGEIFS(AK3:AK290, $H$3:$H$290, "=1",$K3:$K290,"=4",$AY3:$AY290,"&gt;"&amp;$X$292)</f>
        <v>#DIV/0!</v>
      </c>
      <c r="AL301" s="9" t="e">
        <f t="shared" si="39"/>
        <v>#DIV/0!</v>
      </c>
      <c r="AM301" s="9" t="e">
        <f t="shared" si="39"/>
        <v>#DIV/0!</v>
      </c>
      <c r="AN301" s="9" t="e">
        <f t="shared" si="39"/>
        <v>#DIV/0!</v>
      </c>
      <c r="AO301" s="9" t="e">
        <f t="shared" si="39"/>
        <v>#DIV/0!</v>
      </c>
      <c r="AP301" s="9" t="e">
        <f t="shared" si="39"/>
        <v>#DIV/0!</v>
      </c>
      <c r="AQ301" s="9" t="e">
        <f t="shared" si="39"/>
        <v>#DIV/0!</v>
      </c>
      <c r="AR301" s="9" t="e">
        <f t="shared" si="39"/>
        <v>#DIV/0!</v>
      </c>
      <c r="AS301" s="9" t="e">
        <f t="shared" si="39"/>
        <v>#DIV/0!</v>
      </c>
      <c r="AT301" s="9" t="e">
        <f t="shared" si="39"/>
        <v>#DIV/0!</v>
      </c>
      <c r="AU301" s="9" t="e">
        <f t="shared" si="39"/>
        <v>#DIV/0!</v>
      </c>
    </row>
    <row r="302" spans="6:49" x14ac:dyDescent="0.3">
      <c r="L302" s="9" t="str">
        <f t="shared" si="24"/>
        <v>Target; Gain &gt; 0</v>
      </c>
      <c r="M302" s="9">
        <f>AVERAGEIFS(M3:M290,$H3:$H290,"=1",$J3:$J290,"=1")</f>
        <v>8119744.6200000001</v>
      </c>
      <c r="N302" s="9">
        <f t="shared" ref="N302:W302" si="40">AVERAGEIFS(N3:N290,$H3:$H290,"=1",$J3:$J290,"=1")</f>
        <v>973115.45</v>
      </c>
      <c r="O302" s="9">
        <f t="shared" si="40"/>
        <v>974355.47</v>
      </c>
      <c r="P302" s="9">
        <f t="shared" si="40"/>
        <v>18341608.940000005</v>
      </c>
      <c r="Q302" s="9">
        <f t="shared" si="40"/>
        <v>569535.95999999985</v>
      </c>
      <c r="R302" s="9">
        <f t="shared" si="40"/>
        <v>31258750.960000008</v>
      </c>
      <c r="S302" s="9">
        <f t="shared" si="40"/>
        <v>372072.83</v>
      </c>
      <c r="T302" s="9">
        <f t="shared" si="40"/>
        <v>3788823.45</v>
      </c>
      <c r="U302" s="9">
        <f t="shared" si="40"/>
        <v>2842213.9299999997</v>
      </c>
      <c r="V302" s="9">
        <f t="shared" si="40"/>
        <v>19537365.359999996</v>
      </c>
      <c r="W302" s="9">
        <f t="shared" si="40"/>
        <v>594378.37000000011</v>
      </c>
      <c r="X302" s="9" t="s">
        <v>52</v>
      </c>
      <c r="Y302" s="9">
        <f>AVERAGEIFS(Y3:Y290,$H3:$H290,"=1",$J3:$J290,"=1")</f>
        <v>5.4342177835898475</v>
      </c>
      <c r="Z302" s="9">
        <f t="shared" ref="Z302:AI302" si="41">AVERAGEIFS(Z3:Z290,$H3:$H290,"=1",$J3:$J290,"=1")</f>
        <v>1.0441673444490882</v>
      </c>
      <c r="AA302" s="9">
        <f t="shared" si="41"/>
        <v>1.0200535123329608</v>
      </c>
      <c r="AB302" s="9">
        <f t="shared" si="41"/>
        <v>11.018580707509246</v>
      </c>
      <c r="AC302" s="9">
        <f t="shared" si="41"/>
        <v>0.85099399255559549</v>
      </c>
      <c r="AD302" s="9">
        <f t="shared" si="41"/>
        <v>17.382700982058886</v>
      </c>
      <c r="AE302" s="9">
        <f t="shared" si="41"/>
        <v>0.73139407915528865</v>
      </c>
      <c r="AF302" s="9">
        <f t="shared" si="41"/>
        <v>1.3620208649546839</v>
      </c>
      <c r="AG302" s="9">
        <f t="shared" si="41"/>
        <v>1.3603522835928015</v>
      </c>
      <c r="AH302" s="9">
        <f t="shared" si="41"/>
        <v>8.2271324589219859</v>
      </c>
      <c r="AI302" s="9">
        <f t="shared" si="41"/>
        <v>1.7833757441351186</v>
      </c>
      <c r="AJ302" s="9" t="str">
        <f t="shared" si="11"/>
        <v>Target; Gain &gt; 0</v>
      </c>
      <c r="AK302" s="9">
        <f>AVERAGEIFS(AK3:AK290,$H3:$H290,"=1",$J3:$J290,"=1")</f>
        <v>5.4342177835898475</v>
      </c>
      <c r="AL302" s="9">
        <f t="shared" ref="AL302:AU302" si="42">AVERAGEIFS(AL3:AL290,$H3:$H290,"=1",$J3:$J290,"=1")</f>
        <v>0.45718799552181749</v>
      </c>
      <c r="AM302" s="9">
        <f t="shared" si="42"/>
        <v>0.43638992596883319</v>
      </c>
      <c r="AN302" s="9">
        <f t="shared" si="42"/>
        <v>11.018580707509246</v>
      </c>
      <c r="AO302" s="9">
        <f t="shared" si="42"/>
        <v>0.4228811565291834</v>
      </c>
      <c r="AP302" s="9">
        <f t="shared" si="42"/>
        <v>17.382700982058886</v>
      </c>
      <c r="AQ302" s="9">
        <f t="shared" si="42"/>
        <v>0.3991815063916147</v>
      </c>
      <c r="AR302" s="9">
        <f t="shared" si="42"/>
        <v>0.68598983598640195</v>
      </c>
      <c r="AS302" s="9">
        <f t="shared" si="42"/>
        <v>0.35006229238817471</v>
      </c>
      <c r="AT302" s="9">
        <f t="shared" si="42"/>
        <v>8.2271324589219859</v>
      </c>
      <c r="AU302" s="9">
        <f t="shared" si="42"/>
        <v>0.76207348833093413</v>
      </c>
      <c r="AW302" s="10"/>
    </row>
    <row r="303" spans="6:49" x14ac:dyDescent="0.3">
      <c r="L303" s="11">
        <f>L292</f>
        <v>1</v>
      </c>
      <c r="M303" s="11"/>
      <c r="N303" s="12" t="str">
        <f>N292</f>
        <v>BNL Causal</v>
      </c>
      <c r="O303" s="12" t="str">
        <f>O292</f>
        <v>BNL Causal HM</v>
      </c>
      <c r="P303" s="12" t="str">
        <f>Q292</f>
        <v>SFS Causal</v>
      </c>
      <c r="Q303" s="12" t="str">
        <f>S292</f>
        <v>SaLSa Causal</v>
      </c>
      <c r="R303" s="12" t="str">
        <f>U292</f>
        <v>D&amp;C Causal</v>
      </c>
      <c r="S303" s="12" t="str">
        <f>W292</f>
        <v>BBS Causal</v>
      </c>
      <c r="T303" s="12"/>
      <c r="U303" s="11">
        <f>X292</f>
        <v>1</v>
      </c>
      <c r="V303" s="12" t="str">
        <f>Z292</f>
        <v>BNL Causal</v>
      </c>
      <c r="W303" s="12" t="str">
        <f>AA292</f>
        <v>BNL Causal HM</v>
      </c>
      <c r="X303" s="12" t="str">
        <f>AC292</f>
        <v>SFS Causal</v>
      </c>
      <c r="Y303" s="12" t="str">
        <f>AE292</f>
        <v>SaLSa Causal</v>
      </c>
      <c r="Z303" s="12" t="str">
        <f>AG292</f>
        <v>D&amp;C Causal</v>
      </c>
      <c r="AA303" s="12" t="str">
        <f>AI292</f>
        <v>BBS Causal</v>
      </c>
      <c r="AB303" s="13"/>
      <c r="AC303" s="11">
        <f>AJ292</f>
        <v>1</v>
      </c>
      <c r="AD303" s="12" t="str">
        <f>AL292</f>
        <v>BNL Causal</v>
      </c>
      <c r="AE303" s="12" t="str">
        <f>AM292</f>
        <v>BNL Causal HM</v>
      </c>
      <c r="AF303" s="12" t="str">
        <f>AO292</f>
        <v>SFS Causal</v>
      </c>
      <c r="AG303" s="12" t="str">
        <f>AQ292</f>
        <v>SaLSa Causal</v>
      </c>
      <c r="AH303" s="12" t="str">
        <f>AS292</f>
        <v>D&amp;C Causal</v>
      </c>
      <c r="AI303" s="12" t="str">
        <f>AU292</f>
        <v>BBS Causal</v>
      </c>
      <c r="AK303" s="12"/>
      <c r="AL303" s="12"/>
      <c r="AM303" s="12"/>
      <c r="AN303" s="13"/>
      <c r="AO303" s="13"/>
      <c r="AP303" s="13"/>
      <c r="AQ303" s="13"/>
      <c r="AR303" s="13"/>
      <c r="AS303" s="13"/>
      <c r="AT303" s="13"/>
      <c r="AU303" s="13"/>
    </row>
    <row r="304" spans="6:49" x14ac:dyDescent="0.3">
      <c r="L304" t="str">
        <f>L293</f>
        <v>ALL</v>
      </c>
      <c r="N304" s="9">
        <f>N293</f>
        <v>1806343.3295454541</v>
      </c>
      <c r="O304" s="9">
        <f>O293</f>
        <v>1837774.7386363635</v>
      </c>
      <c r="P304" s="9">
        <f>Q293</f>
        <v>983676.62954545463</v>
      </c>
      <c r="Q304" s="9">
        <f>S293</f>
        <v>1682720.3250000007</v>
      </c>
      <c r="R304" s="9">
        <f>U293</f>
        <v>3024126.2386363642</v>
      </c>
      <c r="S304" s="9">
        <f>W293</f>
        <v>947684.29772727226</v>
      </c>
      <c r="T304" s="9"/>
      <c r="U304" s="9" t="str">
        <f>X293</f>
        <v>ALL</v>
      </c>
      <c r="V304" s="9">
        <f>Z293</f>
        <v>1.5866896026037551</v>
      </c>
      <c r="W304" s="9">
        <f>AA293</f>
        <v>1.5773936442782128</v>
      </c>
      <c r="X304" s="9">
        <f>AC293</f>
        <v>1.2198203636625045</v>
      </c>
      <c r="Y304" s="9">
        <f>AE293</f>
        <v>1.4580067822746718</v>
      </c>
      <c r="Z304" s="9">
        <f>AG293</f>
        <v>1.4841011481327855</v>
      </c>
      <c r="AA304" s="9">
        <f>AI293</f>
        <v>2.4105165684463419</v>
      </c>
      <c r="AB304" s="13"/>
      <c r="AC304" s="9" t="str">
        <f>AJ293</f>
        <v>ALL</v>
      </c>
      <c r="AD304" s="9">
        <f>AL293</f>
        <v>0.56952557867414055</v>
      </c>
      <c r="AE304" s="9">
        <f>AM293</f>
        <v>0.56405380052588461</v>
      </c>
      <c r="AF304" s="9">
        <f>AO293</f>
        <v>0.48076677491454484</v>
      </c>
      <c r="AG304" s="9">
        <f>AQ293</f>
        <v>0.50628402337685918</v>
      </c>
      <c r="AH304" s="9">
        <f>AS293</f>
        <v>0.33769192781606266</v>
      </c>
      <c r="AI304" s="9">
        <f>AU293</f>
        <v>1.3819862644532057</v>
      </c>
      <c r="AK304" s="9"/>
      <c r="AL304" s="9"/>
      <c r="AM304" s="9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L295</f>
        <v>Gain &gt; 1</v>
      </c>
      <c r="N305" s="9">
        <f t="shared" ref="N305:O312" si="43">N295</f>
        <v>1407882.8333333333</v>
      </c>
      <c r="O305" s="9">
        <f t="shared" si="43"/>
        <v>1471721.45</v>
      </c>
      <c r="P305" s="9">
        <f t="shared" ref="P305:P312" si="44">Q295</f>
        <v>664264.46666666679</v>
      </c>
      <c r="Q305" s="9">
        <f t="shared" ref="Q305:Q312" si="45">S295</f>
        <v>922311.5166666666</v>
      </c>
      <c r="R305" s="9">
        <f>U295</f>
        <v>2855084.3333333335</v>
      </c>
      <c r="S305" s="9">
        <f t="shared" ref="S305:S312" si="46">W295</f>
        <v>1027982.8500000001</v>
      </c>
      <c r="T305" s="9"/>
      <c r="U305" s="9" t="str">
        <f t="shared" ref="U305:U312" si="47">X295</f>
        <v>Gain &gt; 1</v>
      </c>
      <c r="V305" s="9">
        <f t="shared" ref="V305:W312" si="48">Z295</f>
        <v>1.4962532037364629</v>
      </c>
      <c r="W305" s="9">
        <f t="shared" si="48"/>
        <v>1.5080426462964776</v>
      </c>
      <c r="X305" s="9">
        <f t="shared" ref="X305:X312" si="49">AC295</f>
        <v>1.2145192397966942</v>
      </c>
      <c r="Y305" s="9">
        <f t="shared" ref="Y305:Y312" si="50">AE295</f>
        <v>1.094647297775373</v>
      </c>
      <c r="Z305" s="9">
        <f t="shared" ref="Z305:Z312" si="51">AG295</f>
        <v>1.5259363795164973</v>
      </c>
      <c r="AA305" s="9">
        <f t="shared" ref="AA305:AA312" si="52">AI295</f>
        <v>2.4051009123097176</v>
      </c>
      <c r="AB305" s="13"/>
      <c r="AC305" s="9" t="str">
        <f t="shared" ref="AC305:AC312" si="53">AJ295</f>
        <v>Gain &gt; 1</v>
      </c>
      <c r="AD305" s="9">
        <f t="shared" ref="AD305:AE312" si="54">AL295</f>
        <v>0.58531858541925119</v>
      </c>
      <c r="AE305" s="9">
        <f t="shared" si="54"/>
        <v>0.60308022173121578</v>
      </c>
      <c r="AF305" s="9">
        <f t="shared" ref="AF305:AF312" si="55">AO295</f>
        <v>0.52342289190322233</v>
      </c>
      <c r="AG305" s="9">
        <f t="shared" ref="AG305:AG312" si="56">AQ295</f>
        <v>0.47354794547039392</v>
      </c>
      <c r="AH305" s="9">
        <f t="shared" ref="AH305:AH312" si="57">AS295</f>
        <v>0.37040229480480763</v>
      </c>
      <c r="AI305" s="9">
        <f t="shared" ref="AI305:AI312" si="58">AU295</f>
        <v>1.3229783303647613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>L296</f>
        <v>Target</v>
      </c>
      <c r="N306" s="9">
        <f t="shared" si="43"/>
        <v>641453.19999999984</v>
      </c>
      <c r="O306" s="9">
        <f t="shared" si="43"/>
        <v>642151.55555555562</v>
      </c>
      <c r="P306" s="9">
        <f t="shared" si="44"/>
        <v>407760.5166666666</v>
      </c>
      <c r="Q306" s="9">
        <f t="shared" si="45"/>
        <v>211798.12777777773</v>
      </c>
      <c r="R306" s="9">
        <f>U296</f>
        <v>2611335.6555555551</v>
      </c>
      <c r="S306" s="9">
        <f t="shared" si="46"/>
        <v>339143.20555555559</v>
      </c>
      <c r="T306" s="9"/>
      <c r="U306" s="9" t="str">
        <f t="shared" si="47"/>
        <v>Target</v>
      </c>
      <c r="V306" s="9">
        <f t="shared" si="48"/>
        <v>0.79189357413755124</v>
      </c>
      <c r="W306" s="9">
        <f t="shared" si="48"/>
        <v>0.77225334935097223</v>
      </c>
      <c r="X306" s="9">
        <f t="shared" si="49"/>
        <v>0.68844553334832503</v>
      </c>
      <c r="Y306" s="9">
        <f t="shared" si="50"/>
        <v>0.52926354714436463</v>
      </c>
      <c r="Z306" s="9">
        <f t="shared" si="51"/>
        <v>1.1213885992403245</v>
      </c>
      <c r="AA306" s="9">
        <f t="shared" si="52"/>
        <v>1.102727397462715</v>
      </c>
      <c r="AB306" s="13"/>
      <c r="AC306" s="9" t="str">
        <f t="shared" si="53"/>
        <v>Target</v>
      </c>
      <c r="AD306" s="9">
        <f t="shared" si="54"/>
        <v>0.36097986872514926</v>
      </c>
      <c r="AE306" s="9">
        <f t="shared" si="54"/>
        <v>0.34259332544170318</v>
      </c>
      <c r="AF306" s="9">
        <f t="shared" si="55"/>
        <v>0.33934544892787621</v>
      </c>
      <c r="AG306" s="9">
        <f t="shared" si="56"/>
        <v>0.30791282384242447</v>
      </c>
      <c r="AH306" s="9">
        <f t="shared" si="57"/>
        <v>0.29656839503311655</v>
      </c>
      <c r="AI306" s="9">
        <f t="shared" si="58"/>
        <v>0.50982641278015872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>L297</f>
        <v>Gain &gt; 0</v>
      </c>
      <c r="N307" s="9">
        <f t="shared" si="43"/>
        <v>2561019.4153846148</v>
      </c>
      <c r="O307" s="9">
        <f t="shared" si="43"/>
        <v>2614060.6000000006</v>
      </c>
      <c r="P307" s="9">
        <f t="shared" si="44"/>
        <v>1187490.2038461543</v>
      </c>
      <c r="Q307" s="9">
        <f t="shared" si="45"/>
        <v>2508370.846153846</v>
      </c>
      <c r="R307" s="9">
        <f>U297</f>
        <v>3400249.2076923093</v>
      </c>
      <c r="S307" s="9">
        <f t="shared" si="46"/>
        <v>1177194.9153846153</v>
      </c>
      <c r="T307" s="9"/>
      <c r="U307" s="9" t="str">
        <f t="shared" si="47"/>
        <v>Gain &gt; 0</v>
      </c>
      <c r="V307" s="9">
        <f t="shared" si="48"/>
        <v>2.0093346067999773</v>
      </c>
      <c r="W307" s="9">
        <f t="shared" si="48"/>
        <v>2.0071764676652561</v>
      </c>
      <c r="X307" s="9">
        <f t="shared" si="49"/>
        <v>1.3355365761751625</v>
      </c>
      <c r="Y307" s="9">
        <f t="shared" si="50"/>
        <v>2.00116589232527</v>
      </c>
      <c r="Z307" s="9">
        <f t="shared" si="51"/>
        <v>1.7969454251489465</v>
      </c>
      <c r="AA307" s="9">
        <f t="shared" si="52"/>
        <v>2.8244430178230129</v>
      </c>
      <c r="AB307" s="13"/>
      <c r="AC307" s="9" t="str">
        <f t="shared" si="53"/>
        <v>Gain &gt; 0</v>
      </c>
      <c r="AD307" s="9">
        <f t="shared" si="54"/>
        <v>0.70300319397266797</v>
      </c>
      <c r="AE307" s="9">
        <f t="shared" si="54"/>
        <v>0.70641553680179647</v>
      </c>
      <c r="AF307" s="9">
        <f t="shared" si="55"/>
        <v>0.53534629737774742</v>
      </c>
      <c r="AG307" s="9">
        <f t="shared" si="56"/>
        <v>0.6412094649437885</v>
      </c>
      <c r="AH307" s="9">
        <f t="shared" si="57"/>
        <v>0.36672796559466331</v>
      </c>
      <c r="AI307" s="9">
        <f t="shared" si="58"/>
        <v>1.5757396254178067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 t="shared" ref="L308" si="59">L298</f>
        <v>Gain &lt;=0</v>
      </c>
      <c r="N308" s="9">
        <f t="shared" si="43"/>
        <v>716255.64999999991</v>
      </c>
      <c r="O308" s="9">
        <f t="shared" si="43"/>
        <v>716472.93888888904</v>
      </c>
      <c r="P308" s="9">
        <f t="shared" si="44"/>
        <v>689279.24444444419</v>
      </c>
      <c r="Q308" s="9">
        <f t="shared" si="45"/>
        <v>490114.01666666672</v>
      </c>
      <c r="R308" s="9">
        <f>U298</f>
        <v>2480837.5055555552</v>
      </c>
      <c r="S308" s="9">
        <f t="shared" si="46"/>
        <v>616168.9611111111</v>
      </c>
      <c r="T308" s="9"/>
      <c r="U308" s="9" t="str">
        <f t="shared" si="47"/>
        <v>Gain &lt;=0</v>
      </c>
      <c r="V308" s="9">
        <f t="shared" si="48"/>
        <v>0.97620237432032197</v>
      </c>
      <c r="W308" s="9">
        <f t="shared" si="48"/>
        <v>0.95659623271915017</v>
      </c>
      <c r="X308" s="9">
        <f t="shared" si="49"/>
        <v>1.0526747233664435</v>
      </c>
      <c r="Y308" s="9">
        <f t="shared" si="50"/>
        <v>0.67344362331269725</v>
      </c>
      <c r="Z308" s="9">
        <f t="shared" si="51"/>
        <v>1.0322149702205528</v>
      </c>
      <c r="AA308" s="9">
        <f t="shared" si="52"/>
        <v>1.812622808235594</v>
      </c>
      <c r="AB308" s="13"/>
      <c r="AC308" s="9" t="str">
        <f t="shared" si="53"/>
        <v>Gain &lt;=0</v>
      </c>
      <c r="AD308" s="9">
        <f t="shared" si="54"/>
        <v>0.37672457879848981</v>
      </c>
      <c r="AE308" s="9">
        <f t="shared" si="54"/>
        <v>0.35842018146067856</v>
      </c>
      <c r="AF308" s="9">
        <f t="shared" si="55"/>
        <v>0.40192968691214159</v>
      </c>
      <c r="AG308" s="9">
        <f t="shared" si="56"/>
        <v>0.31139171889129402</v>
      </c>
      <c r="AH308" s="9">
        <f t="shared" si="57"/>
        <v>0.29575098435808383</v>
      </c>
      <c r="AI308" s="9">
        <f t="shared" si="58"/>
        <v>1.1021202986154497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>L299</f>
        <v>Target;Gain &gt; 1; #pref=2</v>
      </c>
      <c r="N309" s="9">
        <f t="shared" si="43"/>
        <v>395190.25</v>
      </c>
      <c r="O309" s="9">
        <f t="shared" si="43"/>
        <v>394847.55000000005</v>
      </c>
      <c r="P309" s="9">
        <f t="shared" si="44"/>
        <v>236536.75</v>
      </c>
      <c r="Q309" s="9">
        <f t="shared" si="45"/>
        <v>72210.649999999994</v>
      </c>
      <c r="R309" s="9">
        <f t="shared" ref="R309" si="60">U299</f>
        <v>2267444.3999999994</v>
      </c>
      <c r="S309" s="9">
        <f t="shared" si="46"/>
        <v>294086.39999999997</v>
      </c>
      <c r="T309" s="9"/>
      <c r="U309" s="9" t="str">
        <f t="shared" si="47"/>
        <v>Target;Gain &gt; 1; #pref=2</v>
      </c>
      <c r="V309" s="9">
        <f t="shared" si="48"/>
        <v>0.67265867311507466</v>
      </c>
      <c r="W309" s="9">
        <f t="shared" si="48"/>
        <v>0.65292071400908758</v>
      </c>
      <c r="X309" s="9">
        <f t="shared" si="49"/>
        <v>0.59920419270347336</v>
      </c>
      <c r="Y309" s="9">
        <f t="shared" si="50"/>
        <v>0.46918242895044393</v>
      </c>
      <c r="Z309" s="9">
        <f t="shared" si="51"/>
        <v>0.8499103122157976</v>
      </c>
      <c r="AA309" s="9">
        <f t="shared" si="52"/>
        <v>0.99417537065455686</v>
      </c>
      <c r="AB309" s="13"/>
      <c r="AC309" s="9" t="str">
        <f t="shared" si="53"/>
        <v>Target;Gain &gt; 1; #pref=2</v>
      </c>
      <c r="AD309" s="9">
        <f t="shared" si="54"/>
        <v>0.3529988854192197</v>
      </c>
      <c r="AE309" s="9">
        <f t="shared" si="54"/>
        <v>0.3347664538421668</v>
      </c>
      <c r="AF309" s="9">
        <f t="shared" si="55"/>
        <v>0.33281396370584843</v>
      </c>
      <c r="AG309" s="9">
        <f t="shared" si="56"/>
        <v>0.3358278825646267</v>
      </c>
      <c r="AH309" s="9">
        <f t="shared" si="57"/>
        <v>0.31993940621614458</v>
      </c>
      <c r="AI309" s="9">
        <f t="shared" si="58"/>
        <v>0.46634329410735526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>L300</f>
        <v>Target; Gain &gt; 1; #pref=3</v>
      </c>
      <c r="N310" s="9">
        <f t="shared" si="43"/>
        <v>729333.5</v>
      </c>
      <c r="O310" s="9">
        <f t="shared" si="43"/>
        <v>730782.7</v>
      </c>
      <c r="P310" s="9">
        <f t="shared" si="44"/>
        <v>564035.6</v>
      </c>
      <c r="Q310" s="9">
        <f t="shared" si="45"/>
        <v>221735.8</v>
      </c>
      <c r="R310" s="9">
        <f>U300</f>
        <v>2914984</v>
      </c>
      <c r="S310" s="9">
        <f t="shared" si="46"/>
        <v>704222.5</v>
      </c>
      <c r="T310" s="9"/>
      <c r="U310" s="9" t="str">
        <f t="shared" si="47"/>
        <v>Target; Gain &gt; 1; #pref=3</v>
      </c>
      <c r="V310" s="9">
        <f t="shared" si="48"/>
        <v>1.015582974953577</v>
      </c>
      <c r="W310" s="9">
        <f t="shared" si="48"/>
        <v>0.99483113333117212</v>
      </c>
      <c r="X310" s="9">
        <f t="shared" si="49"/>
        <v>1.0648862734786235</v>
      </c>
      <c r="Y310" s="9">
        <f t="shared" si="50"/>
        <v>0.61280122636817391</v>
      </c>
      <c r="Z310" s="9">
        <f t="shared" si="51"/>
        <v>1.6456711560022086</v>
      </c>
      <c r="AA310" s="9">
        <f t="shared" si="52"/>
        <v>1.7223108076490461</v>
      </c>
      <c r="AB310" s="13"/>
      <c r="AC310" s="9" t="str">
        <f t="shared" si="53"/>
        <v>Target; Gain &gt; 1; #pref=3</v>
      </c>
      <c r="AD310" s="9">
        <f t="shared" si="54"/>
        <v>0.43158295881003139</v>
      </c>
      <c r="AE310" s="9">
        <f t="shared" si="54"/>
        <v>0.41503269600216297</v>
      </c>
      <c r="AF310" s="9">
        <f t="shared" si="55"/>
        <v>0.51859156739956236</v>
      </c>
      <c r="AG310" s="9">
        <f t="shared" si="56"/>
        <v>0.37423960275482382</v>
      </c>
      <c r="AH310" s="9">
        <f t="shared" si="57"/>
        <v>0.36865553366951642</v>
      </c>
      <c r="AI310" s="9">
        <f t="shared" si="58"/>
        <v>0.68967980451416222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>L301</f>
        <v>Target; Gain &gt; 1; #pref=4</v>
      </c>
      <c r="N311" s="9" t="e">
        <f t="shared" si="43"/>
        <v>#DIV/0!</v>
      </c>
      <c r="O311" s="9" t="e">
        <f t="shared" si="43"/>
        <v>#DIV/0!</v>
      </c>
      <c r="P311" s="9" t="e">
        <f t="shared" si="44"/>
        <v>#DIV/0!</v>
      </c>
      <c r="Q311" s="9" t="e">
        <f t="shared" si="45"/>
        <v>#DIV/0!</v>
      </c>
      <c r="R311" s="9" t="e">
        <f>U301</f>
        <v>#DIV/0!</v>
      </c>
      <c r="S311" s="9" t="e">
        <f t="shared" si="46"/>
        <v>#DIV/0!</v>
      </c>
      <c r="T311" s="9"/>
      <c r="U311" s="9" t="str">
        <f t="shared" si="47"/>
        <v>Target; Gain &gt; 1; #pref=4</v>
      </c>
      <c r="V311" s="9" t="e">
        <f t="shared" si="48"/>
        <v>#DIV/0!</v>
      </c>
      <c r="W311" s="9" t="e">
        <f t="shared" si="48"/>
        <v>#DIV/0!</v>
      </c>
      <c r="X311" s="9" t="e">
        <f t="shared" si="49"/>
        <v>#DIV/0!</v>
      </c>
      <c r="Y311" s="9" t="e">
        <f t="shared" si="50"/>
        <v>#DIV/0!</v>
      </c>
      <c r="Z311" s="9" t="e">
        <f t="shared" si="51"/>
        <v>#DIV/0!</v>
      </c>
      <c r="AA311" s="9" t="e">
        <f t="shared" si="52"/>
        <v>#DIV/0!</v>
      </c>
      <c r="AB311" s="13"/>
      <c r="AC311" s="9" t="str">
        <f t="shared" si="53"/>
        <v>Target; Gain &gt; 1; #pref=4</v>
      </c>
      <c r="AD311" s="9" t="e">
        <f t="shared" si="54"/>
        <v>#DIV/0!</v>
      </c>
      <c r="AE311" s="9" t="e">
        <f t="shared" si="54"/>
        <v>#DIV/0!</v>
      </c>
      <c r="AF311" s="9" t="e">
        <f t="shared" si="55"/>
        <v>#DIV/0!</v>
      </c>
      <c r="AG311" s="9" t="e">
        <f t="shared" si="56"/>
        <v>#DIV/0!</v>
      </c>
      <c r="AH311" s="9" t="e">
        <f t="shared" si="57"/>
        <v>#DIV/0!</v>
      </c>
      <c r="AI311" s="9" t="e">
        <f t="shared" si="58"/>
        <v>#DIV/0!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>L302</f>
        <v>Target; Gain &gt; 0</v>
      </c>
      <c r="N312" s="9">
        <f t="shared" si="43"/>
        <v>973115.45</v>
      </c>
      <c r="O312" s="9">
        <f t="shared" si="43"/>
        <v>974355.47</v>
      </c>
      <c r="P312" s="9">
        <f t="shared" si="44"/>
        <v>569535.95999999985</v>
      </c>
      <c r="Q312" s="9">
        <f t="shared" si="45"/>
        <v>372072.83</v>
      </c>
      <c r="R312" s="9">
        <f>U302</f>
        <v>2842213.9299999997</v>
      </c>
      <c r="S312" s="9">
        <f t="shared" si="46"/>
        <v>594378.37000000011</v>
      </c>
      <c r="T312" s="9"/>
      <c r="U312" s="9" t="str">
        <f t="shared" si="47"/>
        <v>Target; Gain &gt; 0</v>
      </c>
      <c r="V312" s="9">
        <f t="shared" si="48"/>
        <v>1.0441673444490882</v>
      </c>
      <c r="W312" s="9">
        <f t="shared" si="48"/>
        <v>1.0200535123329608</v>
      </c>
      <c r="X312" s="9">
        <f t="shared" si="49"/>
        <v>0.85099399255559549</v>
      </c>
      <c r="Y312" s="9">
        <f t="shared" si="50"/>
        <v>0.73139407915528865</v>
      </c>
      <c r="Z312" s="9">
        <f t="shared" si="51"/>
        <v>1.3603522835928015</v>
      </c>
      <c r="AA312" s="9">
        <f t="shared" si="52"/>
        <v>1.7833757441351186</v>
      </c>
      <c r="AB312" s="13"/>
      <c r="AC312" s="9" t="str">
        <f t="shared" si="53"/>
        <v>Target; Gain &gt; 0</v>
      </c>
      <c r="AD312" s="9">
        <f t="shared" si="54"/>
        <v>0.45718799552181749</v>
      </c>
      <c r="AE312" s="9">
        <f t="shared" si="54"/>
        <v>0.43638992596883319</v>
      </c>
      <c r="AF312" s="9">
        <f t="shared" si="55"/>
        <v>0.4228811565291834</v>
      </c>
      <c r="AG312" s="9">
        <f t="shared" si="56"/>
        <v>0.3991815063916147</v>
      </c>
      <c r="AH312" s="9">
        <f t="shared" si="57"/>
        <v>0.35006229238817471</v>
      </c>
      <c r="AI312" s="9">
        <f t="shared" si="58"/>
        <v>0.76207348833093413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K313" s="8"/>
      <c r="AL313" s="8"/>
      <c r="AM313" s="8"/>
      <c r="AN313" s="8"/>
      <c r="AO313" s="8"/>
    </row>
    <row r="314" spans="7:49" x14ac:dyDescent="0.3">
      <c r="K314" s="35" t="s">
        <v>62</v>
      </c>
      <c r="L314" s="5">
        <f>X314</f>
        <v>1</v>
      </c>
      <c r="M314" s="6" t="s">
        <v>2</v>
      </c>
      <c r="N314" s="6" t="s">
        <v>3</v>
      </c>
      <c r="O314" s="6" t="s">
        <v>4</v>
      </c>
      <c r="P314" s="6" t="s">
        <v>5</v>
      </c>
      <c r="Q314" s="6" t="s">
        <v>6</v>
      </c>
      <c r="R314" s="6" t="s">
        <v>7</v>
      </c>
      <c r="S314" s="6" t="s">
        <v>8</v>
      </c>
      <c r="T314" s="6" t="s">
        <v>9</v>
      </c>
      <c r="U314" s="6" t="s">
        <v>10</v>
      </c>
      <c r="V314" s="6" t="s">
        <v>11</v>
      </c>
      <c r="W314" s="6" t="s">
        <v>12</v>
      </c>
      <c r="X314" s="7">
        <f>X292</f>
        <v>1</v>
      </c>
      <c r="Y314" s="6" t="s">
        <v>2</v>
      </c>
      <c r="Z314" s="6" t="s">
        <v>3</v>
      </c>
      <c r="AA314" s="6" t="s">
        <v>4</v>
      </c>
      <c r="AB314" s="6" t="s">
        <v>5</v>
      </c>
      <c r="AC314" s="6" t="s">
        <v>6</v>
      </c>
      <c r="AD314" s="6" t="s">
        <v>7</v>
      </c>
      <c r="AE314" s="6" t="s">
        <v>8</v>
      </c>
      <c r="AF314" s="6" t="s">
        <v>9</v>
      </c>
      <c r="AG314" s="6" t="s">
        <v>10</v>
      </c>
      <c r="AH314" s="6" t="s">
        <v>11</v>
      </c>
      <c r="AI314" s="6" t="s">
        <v>12</v>
      </c>
      <c r="AJ314" s="5">
        <f t="shared" ref="AJ314:AJ324" si="61">X314</f>
        <v>1</v>
      </c>
      <c r="AK314" s="6" t="s">
        <v>2</v>
      </c>
      <c r="AL314" s="6" t="s">
        <v>3</v>
      </c>
      <c r="AM314" s="6" t="s">
        <v>4</v>
      </c>
      <c r="AN314" s="6" t="s">
        <v>5</v>
      </c>
      <c r="AO314" s="6" t="s">
        <v>6</v>
      </c>
      <c r="AP314" s="6" t="s">
        <v>7</v>
      </c>
      <c r="AQ314" s="6" t="s">
        <v>8</v>
      </c>
      <c r="AR314" s="6" t="s">
        <v>9</v>
      </c>
      <c r="AS314" s="6" t="s">
        <v>10</v>
      </c>
      <c r="AT314" s="6" t="s">
        <v>11</v>
      </c>
      <c r="AU314" s="6" t="s">
        <v>12</v>
      </c>
    </row>
    <row r="315" spans="7:49" x14ac:dyDescent="0.3">
      <c r="L315" s="8" t="s">
        <v>16</v>
      </c>
      <c r="M315" s="9">
        <f>MEDIAN(M3:M290)</f>
        <v>4851383.5999999996</v>
      </c>
      <c r="N315" s="9">
        <f t="shared" ref="N315:W315" si="62">MEDIAN(N3:N290)</f>
        <v>808562</v>
      </c>
      <c r="O315" s="9">
        <f t="shared" si="62"/>
        <v>808925</v>
      </c>
      <c r="P315" s="9">
        <f t="shared" si="62"/>
        <v>1902138.9</v>
      </c>
      <c r="Q315" s="9">
        <f t="shared" si="62"/>
        <v>612608.6</v>
      </c>
      <c r="R315" s="9">
        <f t="shared" si="62"/>
        <v>14768288.300000001</v>
      </c>
      <c r="S315" s="9">
        <f t="shared" si="62"/>
        <v>564063.9</v>
      </c>
      <c r="T315" s="9">
        <f t="shared" si="62"/>
        <v>2922825.5999999996</v>
      </c>
      <c r="U315" s="9">
        <f t="shared" si="62"/>
        <v>2305988.7999999998</v>
      </c>
      <c r="V315" s="9">
        <f t="shared" si="62"/>
        <v>1846321.7</v>
      </c>
      <c r="W315" s="9">
        <f t="shared" si="62"/>
        <v>611367.69999999995</v>
      </c>
      <c r="X315" s="9" t="s">
        <v>16</v>
      </c>
      <c r="Y315" s="9">
        <f>MEDIAN(Y3:Y290)</f>
        <v>3.2019161298405381</v>
      </c>
      <c r="Z315" s="9">
        <f t="shared" ref="Z315:AI315" si="63">MEDIAN(Z3:Z290)</f>
        <v>1.0037261877907442</v>
      </c>
      <c r="AA315" s="9">
        <f t="shared" si="63"/>
        <v>0.98109914117958397</v>
      </c>
      <c r="AB315" s="9">
        <f t="shared" si="63"/>
        <v>1.586786028096685</v>
      </c>
      <c r="AC315" s="9">
        <f t="shared" si="63"/>
        <v>1.05792977847741</v>
      </c>
      <c r="AD315" s="9">
        <f t="shared" si="63"/>
        <v>8.1650311322882771</v>
      </c>
      <c r="AE315" s="9">
        <f t="shared" si="63"/>
        <v>0.71412282634992152</v>
      </c>
      <c r="AF315" s="9">
        <f t="shared" si="63"/>
        <v>0.60245000738650556</v>
      </c>
      <c r="AG315" s="9">
        <f t="shared" si="63"/>
        <v>0.84105840779375285</v>
      </c>
      <c r="AH315" s="9">
        <f t="shared" si="63"/>
        <v>3.0607593928929413</v>
      </c>
      <c r="AI315" s="9">
        <f t="shared" si="63"/>
        <v>2.1071482040220877</v>
      </c>
      <c r="AJ315" s="8" t="str">
        <f t="shared" si="61"/>
        <v>ALL</v>
      </c>
      <c r="AK315" s="9">
        <f>MEDIAN(AK3:AK290)</f>
        <v>3.2019161298405381</v>
      </c>
      <c r="AL315" s="9">
        <f t="shared" ref="AL315:AU315" si="64">MEDIAN(AL3:AL290)</f>
        <v>0.40629683835431935</v>
      </c>
      <c r="AM315" s="9">
        <f t="shared" si="64"/>
        <v>0.38616111110895879</v>
      </c>
      <c r="AN315" s="9">
        <f t="shared" si="64"/>
        <v>1.586786028096685</v>
      </c>
      <c r="AO315" s="9">
        <f t="shared" si="64"/>
        <v>0.44402555011911321</v>
      </c>
      <c r="AP315" s="9">
        <f t="shared" si="64"/>
        <v>8.1650311322882771</v>
      </c>
      <c r="AQ315" s="9">
        <f t="shared" si="64"/>
        <v>0.34778239256702359</v>
      </c>
      <c r="AR315" s="9">
        <f t="shared" si="64"/>
        <v>0.30510648670606311</v>
      </c>
      <c r="AS315" s="9">
        <f t="shared" si="64"/>
        <v>0.30243160519748924</v>
      </c>
      <c r="AT315" s="9">
        <f t="shared" si="64"/>
        <v>3.0607593928929413</v>
      </c>
      <c r="AU315" s="9">
        <f t="shared" si="64"/>
        <v>0.95148419300094245</v>
      </c>
    </row>
    <row r="316" spans="7:49" x14ac:dyDescent="0.3">
      <c r="L316" s="8" t="str">
        <f>"Target; Gain &gt; "&amp;L314</f>
        <v>Target; Gain &gt; 1</v>
      </c>
      <c r="M316" s="9" cm="1">
        <f t="array" ref="M316">MEDIAN(_xlfn._xlws.FILTER(M3:M290, ($AZ3:$AZ290 &gt; $X292)*($AZ3:$AZ290 &lt;&gt; "")))</f>
        <v>4197820</v>
      </c>
      <c r="N316" s="9" cm="1">
        <f t="array" ref="N316">MEDIAN(_xlfn._xlws.FILTER(N3:N290, ($AZ3:$AZ290 &gt; $X292)*($AZ3:$AZ290 &lt;&gt; "")))</f>
        <v>407745.9</v>
      </c>
      <c r="O316" s="9" cm="1">
        <f t="array" ref="O316">MEDIAN(_xlfn._xlws.FILTER(O3:O290, ($AZ3:$AZ290 &gt; $X292)*($AZ3:$AZ290 &lt;&gt; "")))</f>
        <v>407290.7</v>
      </c>
      <c r="P316" s="9" cm="1">
        <f t="array" ref="P316">MEDIAN(_xlfn._xlws.FILTER(P3:P290, ($AZ3:$AZ290 &gt; $X292)*($AZ3:$AZ290 &lt;&gt; "")))</f>
        <v>1620050.1</v>
      </c>
      <c r="Q316" s="9" cm="1">
        <f t="array" ref="Q316">MEDIAN(_xlfn._xlws.FILTER(Q3:Q290, ($AZ3:$AZ290 &gt; $X292)*($AZ3:$AZ290 &lt;&gt; "")))</f>
        <v>238534.7</v>
      </c>
      <c r="R316" s="9" cm="1">
        <f t="array" ref="R316">MEDIAN(_xlfn._xlws.FILTER(R3:R290, ($AZ3:$AZ290 &gt; $X292)*($AZ3:$AZ290 &lt;&gt; "")))</f>
        <v>10501321.699999999</v>
      </c>
      <c r="S316" s="9" cm="1">
        <f t="array" ref="S316">MEDIAN(_xlfn._xlws.FILTER(S3:S290, ($AZ3:$AZ290 &gt; $X292)*($AZ3:$AZ290 &lt;&gt; "")))</f>
        <v>73347.700000000012</v>
      </c>
      <c r="T316" s="9" cm="1">
        <f t="array" ref="T316">MEDIAN(_xlfn._xlws.FILTER(T3:T290, ($AZ3:$AZ290 &gt; $X292)*($AZ3:$AZ290 &lt;&gt; "")))</f>
        <v>2920205.4000000004</v>
      </c>
      <c r="U316" s="9" cm="1">
        <f t="array" ref="U316">MEDIAN(_xlfn._xlws.FILTER(U3:U290, ($AZ3:$AZ290 &gt; $X292)*($AZ3:$AZ290 &lt;&gt; "")))</f>
        <v>2268603</v>
      </c>
      <c r="V316" s="9" cm="1">
        <f t="array" ref="V316">MEDIAN(_xlfn._xlws.FILTER(V3:V290, ($AZ3:$AZ290 &gt; $X292)*($AZ3:$AZ290 &lt;&gt; "")))</f>
        <v>10890844.100000001</v>
      </c>
      <c r="W316" s="9" cm="1">
        <f t="array" ref="W316">MEDIAN(_xlfn._xlws.FILTER(W3:W290, ($AZ3:$AZ290 &gt; $X292)*($AZ3:$AZ290 &lt;&gt; "")))</f>
        <v>317085.09999999998</v>
      </c>
      <c r="X316" s="9" t="str">
        <f>"Target; Gain &gt; "&amp;X314</f>
        <v>Target; Gain &gt; 1</v>
      </c>
      <c r="Y316" s="9" cm="1">
        <f t="array" ref="Y316">MEDIAN(_xlfn._xlws.FILTER(Y3:Y290, ($AZ3:$AZ290 &gt; $X292)*($AZ3:$AZ290 &lt;&gt; "")))</f>
        <v>2.7128982723224908</v>
      </c>
      <c r="Z316" s="9" cm="1">
        <f t="array" ref="Z316">MEDIAN(_xlfn._xlws.FILTER(Z3:Z290, ($AZ3:$AZ290 &gt; $X292)*($AZ3:$AZ290 &lt;&gt; "")))</f>
        <v>0.67957153462339193</v>
      </c>
      <c r="AA316" s="9" cm="1">
        <f t="array" ref="AA316">MEDIAN(_xlfn._xlws.FILTER(AA3:AA290, ($AZ3:$AZ290 &gt; $X292)*($AZ3:$AZ290 &lt;&gt; "")))</f>
        <v>0.65870777724776419</v>
      </c>
      <c r="AB316" s="9" cm="1">
        <f t="array" ref="AB316">MEDIAN(_xlfn._xlws.FILTER(AB3:AB290, ($AZ3:$AZ290 &gt; $X292)*($AZ3:$AZ290 &lt;&gt; "")))</f>
        <v>1.368068724896875</v>
      </c>
      <c r="AC316" s="9" cm="1">
        <f t="array" ref="AC316">MEDIAN(_xlfn._xlws.FILTER(AC3:AC290, ($AZ3:$AZ290 &gt; $X292)*($AZ3:$AZ290 &lt;&gt; "")))</f>
        <v>0.6260067180119222</v>
      </c>
      <c r="AD316" s="9" cm="1">
        <f t="array" ref="AD316">MEDIAN(_xlfn._xlws.FILTER(AD3:AD290, ($AZ3:$AZ290 &gt; $X292)*($AZ3:$AZ290 &lt;&gt; "")))</f>
        <v>6.1234971607336774</v>
      </c>
      <c r="AE316" s="9" cm="1">
        <f t="array" ref="AE316">MEDIAN(_xlfn._xlws.FILTER(AE3:AE290, ($AZ3:$AZ290 &gt; $X292)*($AZ3:$AZ290 &lt;&gt; "")))</f>
        <v>0.47355336681939664</v>
      </c>
      <c r="AF316" s="9" cm="1">
        <f t="array" ref="AF316">MEDIAN(_xlfn._xlws.FILTER(AF3:AF290, ($AZ3:$AZ290 &gt; $X292)*($AZ3:$AZ290 &lt;&gt; "")))</f>
        <v>0.5996887647546828</v>
      </c>
      <c r="AG316" s="9" cm="1">
        <f t="array" ref="AG316">MEDIAN(_xlfn._xlws.FILTER(AG3:AG290, ($AZ3:$AZ290 &gt; $X292)*($AZ3:$AZ290 &lt;&gt; "")))</f>
        <v>0.85689366925507793</v>
      </c>
      <c r="AH316" s="9" cm="1">
        <f t="array" ref="AH316">MEDIAN(_xlfn._xlws.FILTER(AH3:AH290, ($AZ3:$AZ290 &gt; $X292)*($AZ3:$AZ290 &lt;&gt; "")))</f>
        <v>5.375839417753741</v>
      </c>
      <c r="AI316" s="9" cm="1">
        <f t="array" ref="AI316">MEDIAN(_xlfn._xlws.FILTER(AI3:AI290, ($AZ3:$AZ290 &gt; $X292)*($AZ3:$AZ290 &lt;&gt; "")))</f>
        <v>1.0389297466725109</v>
      </c>
      <c r="AJ316" s="8" t="str">
        <f t="shared" si="61"/>
        <v>Target; Gain &gt; 1</v>
      </c>
      <c r="AK316" s="9" cm="1">
        <f t="array" ref="AK316">MEDIAN(_xlfn._xlws.FILTER(AK3:AK290, ($AZ3:$AZ290 &gt; $X292)*($AZ3:$AZ290 &lt;&gt; "")))</f>
        <v>2.7128982723224908</v>
      </c>
      <c r="AL316" s="9" cm="1">
        <f t="array" ref="AL316">MEDIAN(_xlfn._xlws.FILTER(AL3:AL290, ($AZ3:$AZ290 &gt; $X292)*($AZ3:$AZ290 &lt;&gt; "")))</f>
        <v>0.35421915827319028</v>
      </c>
      <c r="AM316" s="9" cm="1">
        <f t="array" ref="AM316">MEDIAN(_xlfn._xlws.FILTER(AM3:AM290, ($AZ3:$AZ290 &gt; $X292)*($AZ3:$AZ290 &lt;&gt; "")))</f>
        <v>0.3368870446458459</v>
      </c>
      <c r="AN316" s="9" cm="1">
        <f t="array" ref="AN316">MEDIAN(_xlfn._xlws.FILTER(AN3:AN290, ($AZ3:$AZ290 &gt; $X292)*($AZ3:$AZ290 &lt;&gt; "")))</f>
        <v>1.368068724896875</v>
      </c>
      <c r="AO316" s="9" cm="1">
        <f t="array" ref="AO316">MEDIAN(_xlfn._xlws.FILTER(AO3:AO290, ($AZ3:$AZ290 &gt; $X292)*($AZ3:$AZ290 &lt;&gt; "")))</f>
        <v>0.35190643880923744</v>
      </c>
      <c r="AP316" s="9" cm="1">
        <f t="array" ref="AP316">MEDIAN(_xlfn._xlws.FILTER(AP3:AP290, ($AZ3:$AZ290 &gt; $X292)*($AZ3:$AZ290 &lt;&gt; "")))</f>
        <v>6.1234971607336774</v>
      </c>
      <c r="AQ316" s="9" cm="1">
        <f t="array" ref="AQ316">MEDIAN(_xlfn._xlws.FILTER(AQ3:AQ290, ($AZ3:$AZ290 &gt; $X292)*($AZ3:$AZ290 &lt;&gt; "")))</f>
        <v>0.3391385094029829</v>
      </c>
      <c r="AR316" s="9" cm="1">
        <f t="array" ref="AR316">MEDIAN(_xlfn._xlws.FILTER(AR3:AR290, ($AZ3:$AZ290 &gt; $X292)*($AZ3:$AZ290 &lt;&gt; "")))</f>
        <v>0.30271357130259274</v>
      </c>
      <c r="AS316" s="9" cm="1">
        <f t="array" ref="AS316">MEDIAN(_xlfn._xlws.FILTER(AS3:AS290, ($AZ3:$AZ290 &gt; $X292)*($AZ3:$AZ290 &lt;&gt; "")))</f>
        <v>0.3242278975667432</v>
      </c>
      <c r="AT316" s="9" cm="1">
        <f t="array" ref="AT316">MEDIAN(_xlfn._xlws.FILTER(AT3:AT290, ($AZ3:$AZ290 &gt; $X292)*($AZ3:$AZ290 &lt;&gt; "")))</f>
        <v>5.375839417753741</v>
      </c>
      <c r="AU316" s="9" cm="1">
        <f t="array" ref="AU316">MEDIAN(_xlfn._xlws.FILTER(AU3:AU290, ($AZ3:$AZ290 &gt; $X292)*($AZ3:$AZ290 &lt;&gt; "")))</f>
        <v>0.48123594303615397</v>
      </c>
    </row>
    <row r="317" spans="7:49" x14ac:dyDescent="0.3">
      <c r="L317" s="8" t="str">
        <f>"Gain &gt; "&amp;L314</f>
        <v>Gain &gt; 1</v>
      </c>
      <c r="M317" s="9" cm="1">
        <f t="array" ref="M317">MEDIAN(_xlfn._xlws.FILTER(M3:M290, $AY3:$AY290&gt;$X292))</f>
        <v>5432998</v>
      </c>
      <c r="N317" s="9" cm="1">
        <f t="array" ref="N317">MEDIAN(_xlfn._xlws.FILTER(N3:N290, $AY3:$AY290&gt;$X292))</f>
        <v>891723.89999999991</v>
      </c>
      <c r="O317" s="9" cm="1">
        <f t="array" ref="O317">MEDIAN(_xlfn._xlws.FILTER(O3:O290, $AY3:$AY290&gt;$X292))</f>
        <v>900979.29999999993</v>
      </c>
      <c r="P317" s="9" cm="1">
        <f t="array" ref="P317">MEDIAN(_xlfn._xlws.FILTER(P3:P290, $AY3:$AY290&gt;$X292))</f>
        <v>27026234.800000001</v>
      </c>
      <c r="Q317" s="9" cm="1">
        <f t="array" ref="Q317">MEDIAN(_xlfn._xlws.FILTER(Q3:Q290, $AY3:$AY290&gt;$X292))</f>
        <v>544700.69999999995</v>
      </c>
      <c r="R317" s="9" cm="1">
        <f t="array" ref="R317">MEDIAN(_xlfn._xlws.FILTER(R3:R290, $AY3:$AY290&gt;$X292))</f>
        <v>27346416.800000001</v>
      </c>
      <c r="S317" s="9" cm="1">
        <f t="array" ref="S317">MEDIAN(_xlfn._xlws.FILTER(S3:S290, $AY3:$AY290&gt;$X292))</f>
        <v>366748.30000000005</v>
      </c>
      <c r="T317" s="9" cm="1">
        <f t="array" ref="T317">MEDIAN(_xlfn._xlws.FILTER(T3:T290, $AY3:$AY290&gt;$X292))</f>
        <v>3385184</v>
      </c>
      <c r="U317" s="9" cm="1">
        <f t="array" ref="U317">MEDIAN(_xlfn._xlws.FILTER(U3:U290, $AY3:$AY290&gt;$X292))</f>
        <v>2837615</v>
      </c>
      <c r="V317" s="9" cm="1">
        <f t="array" ref="V317">MEDIAN(_xlfn._xlws.FILTER(V3:V290, $AY3:$AY290&gt;$X292))</f>
        <v>28157676.800000001</v>
      </c>
      <c r="W317" s="9" cm="1">
        <f t="array" ref="W317">MEDIAN(_xlfn._xlws.FILTER(W3:W290, $AY3:$AY290&gt;$X292))</f>
        <v>976541.7</v>
      </c>
      <c r="X317" s="9" t="str">
        <f>"Gain &gt; "&amp;X314</f>
        <v>Gain &gt; 1</v>
      </c>
      <c r="Y317" s="9" cm="1">
        <f t="array" ref="Y317">MEDIAN(_xlfn._xlws.FILTER(Y3:Y290, $AY3:$AY290&gt;$X292))</f>
        <v>4.9254897624719884</v>
      </c>
      <c r="Z317" s="9" cm="1">
        <f t="array" ref="Z317">MEDIAN(_xlfn._xlws.FILTER(Z3:Z290, $AY3:$AY290&gt;$X292))</f>
        <v>1.1078034529462455</v>
      </c>
      <c r="AA317" s="9" cm="1">
        <f t="array" ref="AA317">MEDIAN(_xlfn._xlws.FILTER(AA3:AA290, $AY3:$AY290&gt;$X292))</f>
        <v>1.0871881155297163</v>
      </c>
      <c r="AB317" s="9" cm="1">
        <f t="array" ref="AB317">MEDIAN(_xlfn._xlws.FILTER(AB3:AB290, $AY3:$AY290&gt;$X292))</f>
        <v>26.268679355000494</v>
      </c>
      <c r="AC317" s="9" cm="1">
        <f t="array" ref="AC317">MEDIAN(_xlfn._xlws.FILTER(AC3:AC290, $AY3:$AY290&gt;$X292))</f>
        <v>1.030706887587439</v>
      </c>
      <c r="AD317" s="9" cm="1">
        <f t="array" ref="AD317">MEDIAN(_xlfn._xlws.FILTER(AD3:AD290, $AY3:$AY290&gt;$X292))</f>
        <v>19.81994672853034</v>
      </c>
      <c r="AE317" s="9" cm="1">
        <f t="array" ref="AE317">MEDIAN(_xlfn._xlws.FILTER(AE3:AE290, $AY3:$AY290&gt;$X292))</f>
        <v>0.73669263552874331</v>
      </c>
      <c r="AF317" s="9" cm="1">
        <f t="array" ref="AF317">MEDIAN(_xlfn._xlws.FILTER(AF3:AF290, $AY3:$AY290&gt;$X292))</f>
        <v>1.2997325143078344</v>
      </c>
      <c r="AG317" s="9" cm="1">
        <f t="array" ref="AG317">MEDIAN(_xlfn._xlws.FILTER(AG3:AG290, $AY3:$AY290&gt;$X292))</f>
        <v>1.5359626311575996</v>
      </c>
      <c r="AH317" s="9" cm="1">
        <f t="array" ref="AH317">MEDIAN(_xlfn._xlws.FILTER(AH3:AH290, $AY3:$AY290&gt;$X292))</f>
        <v>12.4307857722044</v>
      </c>
      <c r="AI317" s="9" cm="1">
        <f t="array" ref="AI317">MEDIAN(_xlfn._xlws.FILTER(AI3:AI290, $AY3:$AY290&gt;$X292))</f>
        <v>2.191849438427016</v>
      </c>
      <c r="AJ317" s="8" t="str">
        <f t="shared" si="61"/>
        <v>Gain &gt; 1</v>
      </c>
      <c r="AK317" s="9" cm="1">
        <f t="array" ref="AK317">MEDIAN(_xlfn._xlws.FILTER(AK3:AK290, $AY3:$AY290&gt;$X292))</f>
        <v>4.9254897624719884</v>
      </c>
      <c r="AL317" s="9" cm="1">
        <f t="array" ref="AL317">MEDIAN(_xlfn._xlws.FILTER(AL3:AL290, $AY3:$AY290&gt;$X292))</f>
        <v>0.43628770727664229</v>
      </c>
      <c r="AM317" s="9" cm="1">
        <f t="array" ref="AM317">MEDIAN(_xlfn._xlws.FILTER(AM3:AM290, $AY3:$AY290&gt;$X292))</f>
        <v>0.42324854480102658</v>
      </c>
      <c r="AN317" s="9" cm="1">
        <f t="array" ref="AN317">MEDIAN(_xlfn._xlws.FILTER(AN3:AN290, $AY3:$AY290&gt;$X292))</f>
        <v>26.268679355000494</v>
      </c>
      <c r="AO317" s="9" cm="1">
        <f t="array" ref="AO317">MEDIAN(_xlfn._xlws.FILTER(AO3:AO290, $AY3:$AY290&gt;$X292))</f>
        <v>0.46077745049842633</v>
      </c>
      <c r="AP317" s="9" cm="1">
        <f t="array" ref="AP317">MEDIAN(_xlfn._xlws.FILTER(AP3:AP290, $AY3:$AY290&gt;$X292))</f>
        <v>19.81994672853034</v>
      </c>
      <c r="AQ317" s="9" cm="1">
        <f t="array" ref="AQ317">MEDIAN(_xlfn._xlws.FILTER(AQ3:AQ290, $AY3:$AY290&gt;$X292))</f>
        <v>0.36475068135187028</v>
      </c>
      <c r="AR317" s="9" cm="1">
        <f t="array" ref="AR317">MEDIAN(_xlfn._xlws.FILTER(AR3:AR290, $AY3:$AY290&gt;$X292))</f>
        <v>0.6560530999442562</v>
      </c>
      <c r="AS317" s="9" cm="1">
        <f t="array" ref="AS317">MEDIAN(_xlfn._xlws.FILTER(AS3:AS290, $AY3:$AY290&gt;$X292))</f>
        <v>0.34550843313336371</v>
      </c>
      <c r="AT317" s="9" cm="1">
        <f t="array" ref="AT317">MEDIAN(_xlfn._xlws.FILTER(AT3:AT290, $AY3:$AY290&gt;$X292))</f>
        <v>12.4307857722044</v>
      </c>
      <c r="AU317" s="9" cm="1">
        <f t="array" ref="AU317">MEDIAN(_xlfn._xlws.FILTER(AU3:AU290, $AY3:$AY290&gt;$X292))</f>
        <v>0.84482772522605953</v>
      </c>
      <c r="AW317" s="10"/>
    </row>
    <row r="318" spans="7:49" x14ac:dyDescent="0.3">
      <c r="L318" t="s">
        <v>17</v>
      </c>
      <c r="M318" s="9" cm="1">
        <f t="array" ref="M318">MEDIAN(_xlfn._xlws.FILTER(M3:M290, $H3:$H290=1))</f>
        <v>4004766.4</v>
      </c>
      <c r="N318" s="9" cm="1">
        <f t="array" ref="N318">MEDIAN(_xlfn._xlws.FILTER(N3:N290, $H3:$H290=1))</f>
        <v>399520.8</v>
      </c>
      <c r="O318" s="9" cm="1">
        <f t="array" ref="O318">MEDIAN(_xlfn._xlws.FILTER(O3:O290, $H3:$H290=1))</f>
        <v>399235</v>
      </c>
      <c r="P318" s="9" cm="1">
        <f t="array" ref="P318">MEDIAN(_xlfn._xlws.FILTER(P3:P290, $H3:$H290=1))</f>
        <v>1386009.2000000002</v>
      </c>
      <c r="Q318" s="9" cm="1">
        <f t="array" ref="Q318">MEDIAN(_xlfn._xlws.FILTER(Q3:Q290, $H3:$H290=1))</f>
        <v>237526.6</v>
      </c>
      <c r="R318" s="9" cm="1">
        <f t="array" ref="R318">MEDIAN(_xlfn._xlws.FILTER(R3:R290, $H3:$H290=1))</f>
        <v>10383386.1</v>
      </c>
      <c r="S318" s="9" cm="1">
        <f t="array" ref="S318">MEDIAN(_xlfn._xlws.FILTER(S3:S290, $H3:$H290=1))</f>
        <v>72306.600000000006</v>
      </c>
      <c r="T318" s="9" cm="1">
        <f t="array" ref="T318">MEDIAN(_xlfn._xlws.FILTER(T3:T290, $H3:$H290=1))</f>
        <v>2920205.4000000004</v>
      </c>
      <c r="U318" s="9" cm="1">
        <f t="array" ref="U318">MEDIAN(_xlfn._xlws.FILTER(U3:U290, $H3:$H290=1))</f>
        <v>2278338</v>
      </c>
      <c r="V318" s="9" cm="1">
        <f t="array" ref="V318">MEDIAN(_xlfn._xlws.FILTER(V3:V290, $H3:$H290=1))</f>
        <v>1788076.7999999998</v>
      </c>
      <c r="W318" s="9" cm="1">
        <f t="array" ref="W318">MEDIAN(_xlfn._xlws.FILTER(W3:W290, $H3:$H290=1))</f>
        <v>276982.8</v>
      </c>
      <c r="X318" s="9" t="s">
        <v>17</v>
      </c>
      <c r="Y318" s="9" cm="1">
        <f t="array" ref="Y318">MEDIAN(_xlfn._xlws.FILTER(Y3:Y290, $H3:$H290=1))</f>
        <v>2.6363590207416565</v>
      </c>
      <c r="Z318" s="9" cm="1">
        <f t="array" ref="Z318">MEDIAN(_xlfn._xlws.FILTER(Z3:Z290, $H3:$H290=1))</f>
        <v>0.67379203122109177</v>
      </c>
      <c r="AA318" s="9" cm="1">
        <f t="array" ref="AA318">MEDIAN(_xlfn._xlws.FILTER(AA3:AA290, $H3:$H290=1))</f>
        <v>0.65419319609645754</v>
      </c>
      <c r="AB318" s="9" cm="1">
        <f t="array" ref="AB318">MEDIAN(_xlfn._xlws.FILTER(AB3:AB290, $H3:$H290=1))</f>
        <v>1.238218069099821</v>
      </c>
      <c r="AC318" s="9" cm="1">
        <f t="array" ref="AC318">MEDIAN(_xlfn._xlws.FILTER(AC3:AC290, $H3:$H290=1))</f>
        <v>0.59321090749872385</v>
      </c>
      <c r="AD318" s="9" cm="1">
        <f t="array" ref="AD318">MEDIAN(_xlfn._xlws.FILTER(AD3:AD290, $H3:$H290=1))</f>
        <v>5.9861566622275859</v>
      </c>
      <c r="AE318" s="9" cm="1">
        <f t="array" ref="AE318">MEDIAN(_xlfn._xlws.FILTER(AE3:AE290, $H3:$H290=1))</f>
        <v>0.47129613966681067</v>
      </c>
      <c r="AF318" s="9" cm="1">
        <f t="array" ref="AF318">MEDIAN(_xlfn._xlws.FILTER(AF3:AF290, $H3:$H290=1))</f>
        <v>0.6013233929639682</v>
      </c>
      <c r="AG318" s="9" cm="1">
        <f t="array" ref="AG318">MEDIAN(_xlfn._xlws.FILTER(AG3:AG290, $H3:$H290=1))</f>
        <v>0.82244217472616588</v>
      </c>
      <c r="AH318" s="9" cm="1">
        <f t="array" ref="AH318">MEDIAN(_xlfn._xlws.FILTER(AH3:AH290, $H3:$H290=1))</f>
        <v>3.0337594137294221</v>
      </c>
      <c r="AI318" s="9" cm="1">
        <f t="array" ref="AI318">MEDIAN(_xlfn._xlws.FILTER(AI3:AI290, $H3:$H290=1))</f>
        <v>0.99742796760983787</v>
      </c>
      <c r="AJ318" s="10" t="str">
        <f t="shared" si="61"/>
        <v>Target</v>
      </c>
      <c r="AK318" s="9" cm="1">
        <f t="array" ref="AK318">MEDIAN(_xlfn._xlws.FILTER(AK3:AK290, $H3:$H290=1))</f>
        <v>2.6363590207416565</v>
      </c>
      <c r="AL318" s="9" cm="1">
        <f t="array" ref="AL318">MEDIAN(_xlfn._xlws.FILTER(AL3:AL290, $H3:$H290=1))</f>
        <v>0.34915895150043075</v>
      </c>
      <c r="AM318" s="9" cm="1">
        <f t="array" ref="AM318">MEDIAN(_xlfn._xlws.FILTER(AM3:AM290, $H3:$H290=1))</f>
        <v>0.32831361882854254</v>
      </c>
      <c r="AN318" s="9" cm="1">
        <f t="array" ref="AN318">MEDIAN(_xlfn._xlws.FILTER(AN3:AN290, $H3:$H290=1))</f>
        <v>1.238218069099821</v>
      </c>
      <c r="AO318" s="9" cm="1">
        <f t="array" ref="AO318">MEDIAN(_xlfn._xlws.FILTER(AO3:AO290, $H3:$H290=1))</f>
        <v>0.2993161143036559</v>
      </c>
      <c r="AP318" s="9" cm="1">
        <f t="array" ref="AP318">MEDIAN(_xlfn._xlws.FILTER(AP3:AP290, $H3:$H290=1))</f>
        <v>5.9861566622275859</v>
      </c>
      <c r="AQ318" s="9" cm="1">
        <f t="array" ref="AQ318">MEDIAN(_xlfn._xlws.FILTER(AQ3:AQ290, $H3:$H290=1))</f>
        <v>0.31700112861581142</v>
      </c>
      <c r="AR318" s="9" cm="1">
        <f t="array" ref="AR318">MEDIAN(_xlfn._xlws.FILTER(AR3:AR290, $H3:$H290=1))</f>
        <v>0.3038595070596784</v>
      </c>
      <c r="AS318" s="9" cm="1">
        <f t="array" ref="AS318">MEDIAN(_xlfn._xlws.FILTER(AS3:AS290, $H3:$H290=1))</f>
        <v>0.29107227008789782</v>
      </c>
      <c r="AT318" s="9" cm="1">
        <f t="array" ref="AT318">MEDIAN(_xlfn._xlws.FILTER(AT3:AT290, $H3:$H290=1))</f>
        <v>3.0337594137294221</v>
      </c>
      <c r="AU318" s="9" cm="1">
        <f t="array" ref="AU318">MEDIAN(_xlfn._xlws.FILTER(AU3:AU290, $H3:$H290=1))</f>
        <v>0.46617064736783509</v>
      </c>
      <c r="AW318" s="10"/>
    </row>
    <row r="319" spans="7:49" x14ac:dyDescent="0.3">
      <c r="L319" t="str">
        <f t="shared" ref="L319:L324" si="65">X319</f>
        <v>Gain &gt; 0</v>
      </c>
      <c r="M319" s="9" cm="1">
        <f t="array" ref="M319">MEDIAN(_xlfn._xlws.FILTER(M3:M290, $J3:$J290=1))</f>
        <v>6533491.7000000002</v>
      </c>
      <c r="N319" s="9" cm="1">
        <f t="array" ref="N319">MEDIAN(_xlfn._xlws.FILTER(N3:N290, $J3:$J290=1))</f>
        <v>1344580.9</v>
      </c>
      <c r="O319" s="9" cm="1">
        <f t="array" ref="O319">MEDIAN(_xlfn._xlws.FILTER(O3:O290, $J3:$J290=1))</f>
        <v>1352824.4</v>
      </c>
      <c r="P319" s="9" cm="1">
        <f t="array" ref="P319">MEDIAN(_xlfn._xlws.FILTER(P3:P290, $J3:$J290=1))</f>
        <v>2405280</v>
      </c>
      <c r="Q319" s="9" cm="1">
        <f t="array" ref="Q319">MEDIAN(_xlfn._xlws.FILTER(Q3:Q290, $J3:$J290=1))</f>
        <v>546915.5</v>
      </c>
      <c r="R319" s="9" cm="1">
        <f t="array" ref="R319">MEDIAN(_xlfn._xlws.FILTER(R3:R290, $J3:$J290=1))</f>
        <v>22278667.600000001</v>
      </c>
      <c r="S319" s="9" cm="1">
        <f t="array" ref="S319">MEDIAN(_xlfn._xlws.FILTER(S3:S290, $J3:$J290=1))</f>
        <v>865537.5</v>
      </c>
      <c r="T319" s="9" cm="1">
        <f t="array" ref="T319">MEDIAN(_xlfn._xlws.FILTER(T3:T290, $J3:$J290=1))</f>
        <v>2924448.2</v>
      </c>
      <c r="U319" s="9" cm="1">
        <f t="array" ref="U319">MEDIAN(_xlfn._xlws.FILTER(U3:U290, $J3:$J290=1))</f>
        <v>2326394.7000000002</v>
      </c>
      <c r="V319" s="9" cm="1">
        <f t="array" ref="V319">MEDIAN(_xlfn._xlws.FILTER(V3:V290, $J3:$J290=1))</f>
        <v>10890844.100000001</v>
      </c>
      <c r="W319" s="9" cm="1">
        <f t="array" ref="W319">MEDIAN(_xlfn._xlws.FILTER(W3:W290, $J3:$J290=1))</f>
        <v>976541.7</v>
      </c>
      <c r="X319" s="9" t="s">
        <v>18</v>
      </c>
      <c r="Y319" s="9" cm="1">
        <f t="array" ref="Y319">MEDIAN(_xlfn._xlws.FILTER(Y3:Y290, $J3:$J290=1))</f>
        <v>4.7006956686964259</v>
      </c>
      <c r="Z319" s="9" cm="1">
        <f t="array" ref="Z319">MEDIAN(_xlfn._xlws.FILTER(Z3:Z290, $J3:$J290=1))</f>
        <v>1.2519763556541874</v>
      </c>
      <c r="AA319" s="9" cm="1">
        <f t="array" ref="AA319">MEDIAN(_xlfn._xlws.FILTER(AA3:AA290, $J3:$J290=1))</f>
        <v>1.2336653237929565</v>
      </c>
      <c r="AB319" s="9" cm="1">
        <f t="array" ref="AB319">MEDIAN(_xlfn._xlws.FILTER(AB3:AB290, $J3:$J290=1))</f>
        <v>2.0867960577015765</v>
      </c>
      <c r="AC319" s="9" cm="1">
        <f t="array" ref="AC319">MEDIAN(_xlfn._xlws.FILTER(AC3:AC290, $J3:$J290=1))</f>
        <v>1.030706887587439</v>
      </c>
      <c r="AD319" s="9" cm="1">
        <f t="array" ref="AD319">MEDIAN(_xlfn._xlws.FILTER(AD3:AD290, $J3:$J290=1))</f>
        <v>11.88255293832626</v>
      </c>
      <c r="AE319" s="9" cm="1">
        <f t="array" ref="AE319">MEDIAN(_xlfn._xlws.FILTER(AE3:AE290, $J3:$J290=1))</f>
        <v>1.0550995411584152</v>
      </c>
      <c r="AF319" s="9" cm="1">
        <f t="array" ref="AF319">MEDIAN(_xlfn._xlws.FILTER(AF3:AF290, $J3:$J290=1))</f>
        <v>0.60380363077856603</v>
      </c>
      <c r="AG319" s="9" cm="1">
        <f t="array" ref="AG319">MEDIAN(_xlfn._xlws.FILTER(AG3:AG290, $J3:$J290=1))</f>
        <v>0.84955971357412641</v>
      </c>
      <c r="AH319" s="9" cm="1">
        <f t="array" ref="AH319">MEDIAN(_xlfn._xlws.FILTER(AH3:AH290, $J3:$J290=1))</f>
        <v>5.3765081883640962</v>
      </c>
      <c r="AI319" s="9" cm="1">
        <f t="array" ref="AI319">MEDIAN(_xlfn._xlws.FILTER(AI3:AI290, $J3:$J290=1))</f>
        <v>2.2694237007759508</v>
      </c>
      <c r="AJ319" s="10" t="str">
        <f t="shared" si="61"/>
        <v>Gain &gt; 0</v>
      </c>
      <c r="AK319" s="9" cm="1">
        <f t="array" ref="AK319">MEDIAN(_xlfn._xlws.FILTER(AK3:AK290, $J3:$J290=1))</f>
        <v>4.7006956686964259</v>
      </c>
      <c r="AL319" s="9" cm="1">
        <f t="array" ref="AL319">MEDIAN(_xlfn._xlws.FILTER(AL3:AL290, $J3:$J290=1))</f>
        <v>0.43628770727664229</v>
      </c>
      <c r="AM319" s="9" cm="1">
        <f t="array" ref="AM319">MEDIAN(_xlfn._xlws.FILTER(AM3:AM290, $J3:$J290=1))</f>
        <v>0.42324854480102658</v>
      </c>
      <c r="AN319" s="9" cm="1">
        <f t="array" ref="AN319">MEDIAN(_xlfn._xlws.FILTER(AN3:AN290, $J3:$J290=1))</f>
        <v>2.0867960577015765</v>
      </c>
      <c r="AO319" s="9" cm="1">
        <f t="array" ref="AO319">MEDIAN(_xlfn._xlws.FILTER(AO3:AO290, $J3:$J290=1))</f>
        <v>0.45544933429919188</v>
      </c>
      <c r="AP319" s="9" cm="1">
        <f t="array" ref="AP319">MEDIAN(_xlfn._xlws.FILTER(AP3:AP290, $J3:$J290=1))</f>
        <v>11.88255293832626</v>
      </c>
      <c r="AQ319" s="9" cm="1">
        <f t="array" ref="AQ319">MEDIAN(_xlfn._xlws.FILTER(AQ3:AQ290, $J3:$J290=1))</f>
        <v>0.36783144169021398</v>
      </c>
      <c r="AR319" s="9" cm="1">
        <f t="array" ref="AR319">MEDIAN(_xlfn._xlws.FILTER(AR3:AR290, $J3:$J290=1))</f>
        <v>0.30585351425688712</v>
      </c>
      <c r="AS319" s="9" cm="1">
        <f t="array" ref="AS319">MEDIAN(_xlfn._xlws.FILTER(AS3:AS290, $J3:$J290=1))</f>
        <v>0.31310712553095066</v>
      </c>
      <c r="AT319" s="9" cm="1">
        <f t="array" ref="AT319">MEDIAN(_xlfn._xlws.FILTER(AT3:AT290, $J3:$J290=1))</f>
        <v>5.3765081883640962</v>
      </c>
      <c r="AU319" s="9" cm="1">
        <f t="array" ref="AU319">MEDIAN(_xlfn._xlws.FILTER(AU3:AU290, $J3:$J290=1))</f>
        <v>0.84482772522605953</v>
      </c>
      <c r="AW319" s="10"/>
    </row>
    <row r="320" spans="7:49" x14ac:dyDescent="0.3">
      <c r="L320" t="str">
        <f t="shared" si="65"/>
        <v>Gain &lt;=0</v>
      </c>
      <c r="M320" s="9" cm="1">
        <f t="array" ref="M320">MEDIAN(_xlfn._xlws.FILTER(M3:M290, $I3:$I290=1))</f>
        <v>200031.2</v>
      </c>
      <c r="N320" s="9" cm="1">
        <f t="array" ref="N320">MEDIAN(_xlfn._xlws.FILTER(N3:N290, $I3:$I290=1))</f>
        <v>661170.80000000005</v>
      </c>
      <c r="O320" s="9" cm="1">
        <f t="array" ref="O320">MEDIAN(_xlfn._xlws.FILTER(O3:O290, $I3:$I290=1))</f>
        <v>661395.4</v>
      </c>
      <c r="P320" s="9" cm="1">
        <f t="array" ref="P320">MEDIAN(_xlfn._xlws.FILTER(P3:P290, $I3:$I290=1))</f>
        <v>199999</v>
      </c>
      <c r="Q320" s="9" cm="1">
        <f t="array" ref="Q320">MEDIAN(_xlfn._xlws.FILTER(Q3:Q290, $I3:$I290=1))</f>
        <v>668597.1</v>
      </c>
      <c r="R320" s="9" cm="1">
        <f t="array" ref="R320">MEDIAN(_xlfn._xlws.FILTER(R3:R290, $I3:$I290=1))</f>
        <v>1.6</v>
      </c>
      <c r="S320" s="9" cm="1">
        <f t="array" ref="S320">MEDIAN(_xlfn._xlws.FILTER(S3:S290, $I3:$I290=1))</f>
        <v>531108.4</v>
      </c>
      <c r="T320" s="9" cm="1">
        <f t="array" ref="T320">MEDIAN(_xlfn._xlws.FILTER(T3:T290, $I3:$I290=1))</f>
        <v>2917860.6</v>
      </c>
      <c r="U320" s="9" cm="1">
        <f t="array" ref="U320">MEDIAN(_xlfn._xlws.FILTER(U3:U290, $I3:$I290=1))</f>
        <v>2300289.9000000004</v>
      </c>
      <c r="V320" s="9" cm="1">
        <f t="array" ref="V320">MEDIAN(_xlfn._xlws.FILTER(V3:V290, $I3:$I290=1))</f>
        <v>247.60000000000002</v>
      </c>
      <c r="W320" s="9" cm="1">
        <f t="array" ref="W320">MEDIAN(_xlfn._xlws.FILTER(W3:W290, $I3:$I290=1))</f>
        <v>480338.7</v>
      </c>
      <c r="X320" s="9" t="s">
        <v>19</v>
      </c>
      <c r="Y320" s="9" cm="1">
        <f t="array" ref="Y320">MEDIAN(_xlfn._xlws.FILTER(Y3:Y290, $I3:$I290=1))</f>
        <v>0.2506344281136989</v>
      </c>
      <c r="Z320" s="9" cm="1">
        <f t="array" ref="Z320">MEDIAN(_xlfn._xlws.FILTER(Z3:Z290, $I3:$I290=1))</f>
        <v>0.93629903672263026</v>
      </c>
      <c r="AA320" s="9" cm="1">
        <f t="array" ref="AA320">MEDIAN(_xlfn._xlws.FILTER(AA3:AA290, $I3:$I290=1))</f>
        <v>0.91429611844941971</v>
      </c>
      <c r="AB320" s="9" cm="1">
        <f t="array" ref="AB320">MEDIAN(_xlfn._xlws.FILTER(AB3:AB290, $I3:$I290=1))</f>
        <v>0.28279642230481838</v>
      </c>
      <c r="AC320" s="9" cm="1">
        <f t="array" ref="AC320">MEDIAN(_xlfn._xlws.FILTER(AC3:AC290, $I3:$I290=1))</f>
        <v>1.1180072450923033</v>
      </c>
      <c r="AD320" s="9" cm="1">
        <f t="array" ref="AD320">MEDIAN(_xlfn._xlws.FILTER(AD3:AD290, $I3:$I290=1))</f>
        <v>8.8921734760515361E-2</v>
      </c>
      <c r="AE320" s="9" cm="1">
        <f t="array" ref="AE320">MEDIAN(_xlfn._xlws.FILTER(AE3:AE290, $I3:$I290=1))</f>
        <v>0.68835203787311916</v>
      </c>
      <c r="AF320" s="9" cm="1">
        <f t="array" ref="AF320">MEDIAN(_xlfn._xlws.FILTER(AF3:AF290, $I3:$I290=1))</f>
        <v>0.60048942340072253</v>
      </c>
      <c r="AG320" s="9" cm="1">
        <f t="array" ref="AG320">MEDIAN(_xlfn._xlws.FILTER(AG3:AG290, $I3:$I290=1))</f>
        <v>0.83911121494602403</v>
      </c>
      <c r="AH320" s="9" cm="1">
        <f t="array" ref="AH320">MEDIAN(_xlfn._xlws.FILTER(AH3:AH290, $I3:$I290=1))</f>
        <v>4.6153684845193698E-3</v>
      </c>
      <c r="AI320" s="9" cm="1">
        <f t="array" ref="AI320">MEDIAN(_xlfn._xlws.FILTER(AI3:AI290, $I3:$I290=1))</f>
        <v>2.1071482040220877</v>
      </c>
      <c r="AJ320" s="10" t="str">
        <f t="shared" si="61"/>
        <v>Gain &lt;=0</v>
      </c>
      <c r="AK320" s="9" cm="1">
        <f t="array" ref="AK320">MEDIAN(_xlfn._xlws.FILTER(AK3:AK290, $I3:$I290=1))</f>
        <v>0.2506344281136989</v>
      </c>
      <c r="AL320" s="9" cm="1">
        <f t="array" ref="AL320">MEDIAN(_xlfn._xlws.FILTER(AL3:AL290, $I3:$I290=1))</f>
        <v>0.39810646963305774</v>
      </c>
      <c r="AM320" s="9" cm="1">
        <f t="array" ref="AM320">MEDIAN(_xlfn._xlws.FILTER(AM3:AM290, $I3:$I290=1))</f>
        <v>0.38117478103376923</v>
      </c>
      <c r="AN320" s="9" cm="1">
        <f t="array" ref="AN320">MEDIAN(_xlfn._xlws.FILTER(AN3:AN290, $I3:$I290=1))</f>
        <v>0.28279642230481838</v>
      </c>
      <c r="AO320" s="9" cm="1">
        <f t="array" ref="AO320">MEDIAN(_xlfn._xlws.FILTER(AO3:AO290, $I3:$I290=1))</f>
        <v>0.44402555011911321</v>
      </c>
      <c r="AP320" s="9" cm="1">
        <f t="array" ref="AP320">MEDIAN(_xlfn._xlws.FILTER(AP3:AP290, $I3:$I290=1))</f>
        <v>8.8921734760515361E-2</v>
      </c>
      <c r="AQ320" s="9" cm="1">
        <f t="array" ref="AQ320">MEDIAN(_xlfn._xlws.FILTER(AQ3:AQ290, $I3:$I290=1))</f>
        <v>0.34291373761370775</v>
      </c>
      <c r="AR320" s="9" cm="1">
        <f t="array" ref="AR320">MEDIAN(_xlfn._xlws.FILTER(AR3:AR290, $I3:$I290=1))</f>
        <v>0.3037413125159219</v>
      </c>
      <c r="AS320" s="9" cm="1">
        <f t="array" ref="AS320">MEDIAN(_xlfn._xlws.FILTER(AS3:AS290, $I3:$I290=1))</f>
        <v>0.29847646781709047</v>
      </c>
      <c r="AT320" s="9" cm="1">
        <f t="array" ref="AT320">MEDIAN(_xlfn._xlws.FILTER(AT3:AT290, $I3:$I290=1))</f>
        <v>4.6153684845193698E-3</v>
      </c>
      <c r="AU320" s="9" cm="1">
        <f t="array" ref="AU320">MEDIAN(_xlfn._xlws.FILTER(AU3:AU290, $I3:$I290=1))</f>
        <v>1.0229827918577941</v>
      </c>
    </row>
    <row r="321" spans="7:54" x14ac:dyDescent="0.3">
      <c r="L321" t="str">
        <f t="shared" si="65"/>
        <v>Target;Gain &gt; 1; #pref=2</v>
      </c>
      <c r="M321" s="9" cm="1">
        <f t="array" ref="M321">AVERAGE(_xlfn._xlws.FILTER(M3:M290, ($H$3:$H$290=1)*($K3:$K290=2)*($AY3:$AY290&gt;$X$292)))</f>
        <v>4011960.6</v>
      </c>
      <c r="N321" s="9" cm="1">
        <f t="array" ref="N321">AVERAGE(_xlfn._xlws.FILTER(N3:N290, ($H$3:$H$290=1)*($K3:$K290=2)*($AY3:$AY290&gt;$X$292)))</f>
        <v>395190.25</v>
      </c>
      <c r="O321" s="9" cm="1">
        <f t="array" ref="O321">AVERAGE(_xlfn._xlws.FILTER(O3:O290, ($H$3:$H$290=1)*($K3:$K290=2)*($AY3:$AY290&gt;$X$292)))</f>
        <v>394847.55000000005</v>
      </c>
      <c r="P321" s="9" cm="1">
        <f t="array" ref="P321">AVERAGE(_xlfn._xlws.FILTER(P3:P290, ($H$3:$H$290=1)*($K3:$K290=2)*($AY3:$AY290&gt;$X$292)))</f>
        <v>1462074.9</v>
      </c>
      <c r="Q321" s="9" cm="1">
        <f t="array" ref="Q321">AVERAGE(_xlfn._xlws.FILTER(Q3:Q290, ($H$3:$H$290=1)*($K3:$K290=2)*($AY3:$AY290&gt;$X$292)))</f>
        <v>236536.75</v>
      </c>
      <c r="R321" s="9" cm="1">
        <f t="array" ref="R321">AVERAGE(_xlfn._xlws.FILTER(R3:R290, ($H$3:$H$290=1)*($K3:$K290=2)*($AY3:$AY290&gt;$X$292)))</f>
        <v>10298736.299999999</v>
      </c>
      <c r="S321" s="9" cm="1">
        <f t="array" ref="S321">AVERAGE(_xlfn._xlws.FILTER(S3:S290, ($H$3:$H$290=1)*($K3:$K290=2)*($AY3:$AY290&gt;$X$292)))</f>
        <v>72210.649999999994</v>
      </c>
      <c r="T321" s="9" cm="1">
        <f t="array" ref="T321">AVERAGE(_xlfn._xlws.FILTER(T3:T290, ($H$3:$H$290=1)*($K3:$K290=2)*($AY3:$AY290&gt;$X$292)))</f>
        <v>2919608.95</v>
      </c>
      <c r="U321" s="9" cm="1">
        <f t="array" ref="U321">AVERAGE(_xlfn._xlws.FILTER(U3:U290, ($H$3:$H$290=1)*($K3:$K290=2)*($AY3:$AY290&gt;$X$292)))</f>
        <v>2267444.3999999994</v>
      </c>
      <c r="V321" s="9" cm="1">
        <f t="array" ref="V321">AVERAGE(_xlfn._xlws.FILTER(V3:V290, ($H$3:$H$290=1)*($K3:$K290=2)*($AY3:$AY290&gt;$X$292)))</f>
        <v>10561010.600000001</v>
      </c>
      <c r="W321" s="9" cm="1">
        <f t="array" ref="W321">AVERAGE(_xlfn._xlws.FILTER(W3:W290, ($H$3:$H$290=1)*($K3:$K290=2)*($AY3:$AY290&gt;$X$292)))</f>
        <v>294086.39999999997</v>
      </c>
      <c r="X321" s="9" t="str">
        <f>"Target;Gain &gt; "&amp;X314&amp;"; #pref=2"</f>
        <v>Target;Gain &gt; 1; #pref=2</v>
      </c>
      <c r="Y321" s="9" cm="1">
        <f t="array" ref="Y321">AVERAGE(_xlfn._xlws.FILTER(Y3:Y290, ($H$3:$H$290=1)*($K3:$K290=2)*($AY3:$AY290&gt;$X$292)))</f>
        <v>2.6365279939840547</v>
      </c>
      <c r="Z321" s="9" cm="1">
        <f t="array" ref="Z321">AVERAGE(_xlfn._xlws.FILTER(Z3:Z290, ($H$3:$H$290=1)*($K3:$K290=2)*($AY3:$AY290&gt;$X$292)))</f>
        <v>0.67265867311507466</v>
      </c>
      <c r="AA321" s="9" cm="1">
        <f t="array" ref="AA321">AVERAGE(_xlfn._xlws.FILTER(AA3:AA290, ($H$3:$H$290=1)*($K3:$K290=2)*($AY3:$AY290&gt;$X$292)))</f>
        <v>0.65292071400908758</v>
      </c>
      <c r="AB321" s="9" cm="1">
        <f t="array" ref="AB321">AVERAGE(_xlfn._xlws.FILTER(AB3:AB290, ($H$3:$H$290=1)*($K3:$K290=2)*($AY3:$AY290&gt;$X$292)))</f>
        <v>1.2732112489975405</v>
      </c>
      <c r="AC321" s="9" cm="1">
        <f t="array" ref="AC321">AVERAGE(_xlfn._xlws.FILTER(AC3:AC290, ($H$3:$H$290=1)*($K3:$K290=2)*($AY3:$AY290&gt;$X$292)))</f>
        <v>0.59920419270347336</v>
      </c>
      <c r="AD321" s="9" cm="1">
        <f t="array" ref="AD321">AVERAGE(_xlfn._xlws.FILTER(AD3:AD290, ($H$3:$H$290=1)*($K3:$K290=2)*($AY3:$AY290&gt;$X$292)))</f>
        <v>5.948920113756321</v>
      </c>
      <c r="AE321" s="9" cm="1">
        <f t="array" ref="AE321">AVERAGE(_xlfn._xlws.FILTER(AE3:AE290, ($H$3:$H$290=1)*($K3:$K290=2)*($AY3:$AY290&gt;$X$292)))</f>
        <v>0.46918242895044393</v>
      </c>
      <c r="AF321" s="9" cm="1">
        <f t="array" ref="AF321">AVERAGE(_xlfn._xlws.FILTER(AF3:AF290, ($H$3:$H$290=1)*($K3:$K290=2)*($AY3:$AY290&gt;$X$292)))</f>
        <v>0.59706023796461527</v>
      </c>
      <c r="AG321" s="9" cm="1">
        <f t="array" ref="AG321">AVERAGE(_xlfn._xlws.FILTER(AG3:AG290, ($H$3:$H$290=1)*($K3:$K290=2)*($AY3:$AY290&gt;$X$292)))</f>
        <v>0.8499103122157976</v>
      </c>
      <c r="AH321" s="9" cm="1">
        <f t="array" ref="AH321">AVERAGE(_xlfn._xlws.FILTER(AH3:AH290, ($H$3:$H$290=1)*($K3:$K290=2)*($AY3:$AY290&gt;$X$292)))</f>
        <v>5.2750880782376042</v>
      </c>
      <c r="AI321" s="9" cm="1">
        <f t="array" ref="AI321">AVERAGE(_xlfn._xlws.FILTER(AI3:AI290, ($H$3:$H$290=1)*($K3:$K290=2)*($AY3:$AY290&gt;$X$292)))</f>
        <v>0.99417537065455686</v>
      </c>
      <c r="AJ321" s="10" t="str">
        <f t="shared" si="61"/>
        <v>Target;Gain &gt; 1; #pref=2</v>
      </c>
      <c r="AK321" s="9" cm="1">
        <f t="array" ref="AK321">AVERAGE(_xlfn._xlws.FILTER(AK3:AK290, ($H$3:$H$290=1)*($K3:$K290=2)*($AY3:$AY290&gt;$X$292)))</f>
        <v>2.6365279939840547</v>
      </c>
      <c r="AL321" s="9" cm="1">
        <f t="array" ref="AL321">AVERAGE(_xlfn._xlws.FILTER(AL3:AL290, ($H$3:$H$290=1)*($K3:$K290=2)*($AY3:$AY290&gt;$X$292)))</f>
        <v>0.3529988854192197</v>
      </c>
      <c r="AM321" s="9" cm="1">
        <f t="array" ref="AM321">AVERAGE(_xlfn._xlws.FILTER(AM3:AM290, ($H$3:$H$290=1)*($K3:$K290=2)*($AY3:$AY290&gt;$X$292)))</f>
        <v>0.3347664538421668</v>
      </c>
      <c r="AN321" s="9" cm="1">
        <f t="array" ref="AN321">AVERAGE(_xlfn._xlws.FILTER(AN3:AN290, ($H$3:$H$290=1)*($K3:$K290=2)*($AY3:$AY290&gt;$X$292)))</f>
        <v>1.2732112489975405</v>
      </c>
      <c r="AO321" s="9" cm="1">
        <f t="array" ref="AO321">AVERAGE(_xlfn._xlws.FILTER(AO3:AO290, ($H$3:$H$290=1)*($K3:$K290=2)*($AY3:$AY290&gt;$X$292)))</f>
        <v>0.33281396370584843</v>
      </c>
      <c r="AP321" s="9" cm="1">
        <f t="array" ref="AP321">AVERAGE(_xlfn._xlws.FILTER(AP3:AP290, ($H$3:$H$290=1)*($K3:$K290=2)*($AY3:$AY290&gt;$X$292)))</f>
        <v>5.948920113756321</v>
      </c>
      <c r="AQ321" s="9" cm="1">
        <f t="array" ref="AQ321">AVERAGE(_xlfn._xlws.FILTER(AQ3:AQ290, ($H$3:$H$290=1)*($K3:$K290=2)*($AY3:$AY290&gt;$X$292)))</f>
        <v>0.3358278825646267</v>
      </c>
      <c r="AR321" s="9" cm="1">
        <f t="array" ref="AR321">AVERAGE(_xlfn._xlws.FILTER(AR3:AR290, ($H$3:$H$290=1)*($K3:$K290=2)*($AY3:$AY290&gt;$X$292)))</f>
        <v>0.30134489124175157</v>
      </c>
      <c r="AS321" s="9" cm="1">
        <f t="array" ref="AS321">AVERAGE(_xlfn._xlws.FILTER(AS3:AS290, ($H$3:$H$290=1)*($K3:$K290=2)*($AY3:$AY290&gt;$X$292)))</f>
        <v>0.31993940621614458</v>
      </c>
      <c r="AT321" s="9" cm="1">
        <f t="array" ref="AT321">AVERAGE(_xlfn._xlws.FILTER(AT3:AT290, ($H$3:$H$290=1)*($K3:$K290=2)*($AY3:$AY290&gt;$X$292)))</f>
        <v>5.2750880782376042</v>
      </c>
      <c r="AU321" s="9" cm="1">
        <f t="array" ref="AU321">AVERAGE(_xlfn._xlws.FILTER(AU3:AU290, ($H$3:$H$290=1)*($K3:$K290=2)*($AY3:$AY290&gt;$X$292)))</f>
        <v>0.46634329410735526</v>
      </c>
    </row>
    <row r="322" spans="7:54" x14ac:dyDescent="0.3">
      <c r="L322" t="str">
        <f t="shared" si="65"/>
        <v>Target; Gain &gt; 1; #pref=3</v>
      </c>
      <c r="M322" s="9" cm="1">
        <f t="array" ref="M322">MEDIAN(_xlfn._xlws.FILTER(M3:M290, ($H$3:$H$290=1)*($K3:$K290=3)*($AY3:$AY290&gt;$X$292)))</f>
        <v>5819410</v>
      </c>
      <c r="N322" s="9" cm="1">
        <f t="array" ref="N322">MEDIAN(_xlfn._xlws.FILTER(N3:N290, ($H$3:$H$290=1)*($K3:$K290=3)*($AY3:$AY290&gt;$X$292)))</f>
        <v>729333.5</v>
      </c>
      <c r="O322" s="9" cm="1">
        <f t="array" ref="O322">MEDIAN(_xlfn._xlws.FILTER(O3:O290, ($H$3:$H$290=1)*($K3:$K290=3)*($AY3:$AY290&gt;$X$292)))</f>
        <v>730782.7</v>
      </c>
      <c r="P322" s="9" cm="1">
        <f t="array" ref="P322">MEDIAN(_xlfn._xlws.FILTER(P3:P290, ($H$3:$H$290=1)*($K3:$K290=3)*($AY3:$AY290&gt;$X$292)))</f>
        <v>28011684.399999999</v>
      </c>
      <c r="Q322" s="9" cm="1">
        <f t="array" ref="Q322">MEDIAN(_xlfn._xlws.FILTER(Q3:Q290, ($H$3:$H$290=1)*($K3:$K290=3)*($AY3:$AY290&gt;$X$292)))</f>
        <v>564035.6</v>
      </c>
      <c r="R322" s="9" cm="1">
        <f t="array" ref="R322">MEDIAN(_xlfn._xlws.FILTER(R3:R290, ($H$3:$H$290=1)*($K3:$K290=3)*($AY3:$AY290&gt;$X$292)))</f>
        <v>27500739.399999999</v>
      </c>
      <c r="S322" s="9" cm="1">
        <f t="array" ref="S322">MEDIAN(_xlfn._xlws.FILTER(S3:S290, ($H$3:$H$290=1)*($K3:$K290=3)*($AY3:$AY290&gt;$X$292)))</f>
        <v>221735.8</v>
      </c>
      <c r="T322" s="9" cm="1">
        <f t="array" ref="T322">MEDIAN(_xlfn._xlws.FILTER(T3:T290, ($H$3:$H$290=1)*($K3:$K290=3)*($AY3:$AY290&gt;$X$292)))</f>
        <v>3387046.1</v>
      </c>
      <c r="U322" s="9" cm="1">
        <f t="array" ref="U322">MEDIAN(_xlfn._xlws.FILTER(U3:U290, ($H$3:$H$290=1)*($K3:$K290=3)*($AY3:$AY290&gt;$X$292)))</f>
        <v>2914984</v>
      </c>
      <c r="V322" s="9" cm="1">
        <f t="array" ref="V322">MEDIAN(_xlfn._xlws.FILTER(V3:V290, ($H$3:$H$290=1)*($K3:$K290=3)*($AY3:$AY290&gt;$X$292)))</f>
        <v>29149144.600000001</v>
      </c>
      <c r="W322" s="9" cm="1">
        <f t="array" ref="W322">MEDIAN(_xlfn._xlws.FILTER(W3:W290, ($H$3:$H$290=1)*($K3:$K290=3)*($AY3:$AY290&gt;$X$292)))</f>
        <v>704222.5</v>
      </c>
      <c r="X322" s="9" t="str">
        <f>"Target; Gain &gt; "&amp;X314&amp;"; #pref=3"</f>
        <v>Target; Gain &gt; 1; #pref=3</v>
      </c>
      <c r="Y322" s="9" cm="1">
        <f t="array" ref="Y322">MEDIAN(_xlfn._xlws.FILTER(Y3:Y290, ($H$3:$H$290=1)*($K3:$K290=3)*($AY3:$AY290&gt;$X$292)))</f>
        <v>5.1648139205528425</v>
      </c>
      <c r="Z322" s="9" cm="1">
        <f t="array" ref="Z322">MEDIAN(_xlfn._xlws.FILTER(Z3:Z290, ($H$3:$H$290=1)*($K3:$K290=3)*($AY3:$AY290&gt;$X$292)))</f>
        <v>1.015582974953577</v>
      </c>
      <c r="AA322" s="9" cm="1">
        <f t="array" ref="AA322">MEDIAN(_xlfn._xlws.FILTER(AA3:AA290, ($H$3:$H$290=1)*($K3:$K290=3)*($AY3:$AY290&gt;$X$292)))</f>
        <v>0.99483113333117212</v>
      </c>
      <c r="AB322" s="9" cm="1">
        <f t="array" ref="AB322">MEDIAN(_xlfn._xlws.FILTER(AB3:AB290, ($H$3:$H$290=1)*($K3:$K290=3)*($AY3:$AY290&gt;$X$292)))</f>
        <v>27.250940538194847</v>
      </c>
      <c r="AC322" s="9" cm="1">
        <f t="array" ref="AC322">MEDIAN(_xlfn._xlws.FILTER(AC3:AC290, ($H$3:$H$290=1)*($K3:$K290=3)*($AY3:$AY290&gt;$X$292)))</f>
        <v>1.0648862734786235</v>
      </c>
      <c r="AD322" s="9" cm="1">
        <f t="array" ref="AD322">MEDIAN(_xlfn._xlws.FILTER(AD3:AD290, ($H$3:$H$290=1)*($K3:$K290=3)*($AY3:$AY290&gt;$X$292)))</f>
        <v>19.764573395391924</v>
      </c>
      <c r="AE322" s="9" cm="1">
        <f t="array" ref="AE322">MEDIAN(_xlfn._xlws.FILTER(AE3:AE290, ($H$3:$H$290=1)*($K3:$K290=3)*($AY3:$AY290&gt;$X$292)))</f>
        <v>0.61280122636817391</v>
      </c>
      <c r="AF322" s="9" cm="1">
        <f t="array" ref="AF322">MEDIAN(_xlfn._xlws.FILTER(AF3:AF290, ($H$3:$H$290=1)*($K3:$K290=3)*($AY3:$AY290&gt;$X$292)))</f>
        <v>1.296653519640677</v>
      </c>
      <c r="AG322" s="9" cm="1">
        <f t="array" ref="AG322">MEDIAN(_xlfn._xlws.FILTER(AG3:AG290, ($H$3:$H$290=1)*($K3:$K290=3)*($AY3:$AY290&gt;$X$292)))</f>
        <v>1.6456711560022086</v>
      </c>
      <c r="AH322" s="9" cm="1">
        <f t="array" ref="AH322">MEDIAN(_xlfn._xlws.FILTER(AH3:AH290, ($H$3:$H$290=1)*($K3:$K290=3)*($AY3:$AY290&gt;$X$292)))</f>
        <v>12.752486004563981</v>
      </c>
      <c r="AI322" s="9" cm="1">
        <f t="array" ref="AI322">MEDIAN(_xlfn._xlws.FILTER(AI3:AI290, ($H$3:$H$290=1)*($K3:$K290=3)*($AY3:$AY290&gt;$X$292)))</f>
        <v>1.7223108076490461</v>
      </c>
      <c r="AJ322" s="10" t="str">
        <f t="shared" si="61"/>
        <v>Target; Gain &gt; 1; #pref=3</v>
      </c>
      <c r="AK322" s="9" cm="1">
        <f t="array" ref="AK322">MEDIAN(_xlfn._xlws.FILTER(AK3:AK290, ($H$3:$H$290=1)*($K3:$K290=3)*($AY3:$AY290&gt;$X$292)))</f>
        <v>5.1648139205528425</v>
      </c>
      <c r="AL322" s="9" cm="1">
        <f t="array" ref="AL322">MEDIAN(_xlfn._xlws.FILTER(AL3:AL290, ($H$3:$H$290=1)*($K3:$K290=3)*($AY3:$AY290&gt;$X$292)))</f>
        <v>0.43158295881003139</v>
      </c>
      <c r="AM322" s="9" cm="1">
        <f t="array" ref="AM322">MEDIAN(_xlfn._xlws.FILTER(AM3:AM290, ($H$3:$H$290=1)*($K3:$K290=3)*($AY3:$AY290&gt;$X$292)))</f>
        <v>0.41503269600216297</v>
      </c>
      <c r="AN322" s="9" cm="1">
        <f t="array" ref="AN322">MEDIAN(_xlfn._xlws.FILTER(AN3:AN290, ($H$3:$H$290=1)*($K3:$K290=3)*($AY3:$AY290&gt;$X$292)))</f>
        <v>27.250940538194847</v>
      </c>
      <c r="AO322" s="9" cm="1">
        <f t="array" ref="AO322">MEDIAN(_xlfn._xlws.FILTER(AO3:AO290, ($H$3:$H$290=1)*($K3:$K290=3)*($AY3:$AY290&gt;$X$292)))</f>
        <v>0.51859156739956236</v>
      </c>
      <c r="AP322" s="9" cm="1">
        <f t="array" ref="AP322">MEDIAN(_xlfn._xlws.FILTER(AP3:AP290, ($H$3:$H$290=1)*($K3:$K290=3)*($AY3:$AY290&gt;$X$292)))</f>
        <v>19.764573395391924</v>
      </c>
      <c r="AQ322" s="9" cm="1">
        <f t="array" ref="AQ322">MEDIAN(_xlfn._xlws.FILTER(AQ3:AQ290, ($H$3:$H$290=1)*($K3:$K290=3)*($AY3:$AY290&gt;$X$292)))</f>
        <v>0.37423960275482382</v>
      </c>
      <c r="AR322" s="9" cm="1">
        <f t="array" ref="AR322">MEDIAN(_xlfn._xlws.FILTER(AR3:AR290, ($H$3:$H$290=1)*($K3:$K290=3)*($AY3:$AY290&gt;$X$292)))</f>
        <v>0.65446124540176243</v>
      </c>
      <c r="AS322" s="9" cm="1">
        <f t="array" ref="AS322">MEDIAN(_xlfn._xlws.FILTER(AS3:AS290, ($H$3:$H$290=1)*($K3:$K290=3)*($AY3:$AY290&gt;$X$292)))</f>
        <v>0.36865553366951642</v>
      </c>
      <c r="AT322" s="9" cm="1">
        <f t="array" ref="AT322">MEDIAN(_xlfn._xlws.FILTER(AT3:AT290, ($H$3:$H$290=1)*($K3:$K290=3)*($AY3:$AY290&gt;$X$292)))</f>
        <v>12.752486004563981</v>
      </c>
      <c r="AU322" s="9" cm="1">
        <f t="array" ref="AU322">MEDIAN(_xlfn._xlws.FILTER(AU3:AU290, ($H$3:$H$290=1)*($K3:$K290=3)*($AY3:$AY290&gt;$X$292)))</f>
        <v>0.68967980451416222</v>
      </c>
    </row>
    <row r="323" spans="7:54" x14ac:dyDescent="0.3">
      <c r="L323" t="str">
        <f t="shared" si="65"/>
        <v>Target; Gain &gt; 1; #pref=4</v>
      </c>
      <c r="M323" s="9" t="e" cm="1" vm="1">
        <f t="array" ref="M323">MEDIAN(_xlfn._xlws.FILTER(M3:M290, ($H$3:$H$290=1)*($K3:$K290=4)*($AY3:$AY290&gt;$X$292)))</f>
        <v>#VALUE!</v>
      </c>
      <c r="N323" s="9" t="e" cm="1" vm="1">
        <f t="array" ref="N323">MEDIAN(_xlfn._xlws.FILTER(N3:N290, ($H$3:$H$290=1)*($K3:$K290=4)*($AY3:$AY290&gt;$X$292)))</f>
        <v>#VALUE!</v>
      </c>
      <c r="O323" s="9" t="e" cm="1" vm="1">
        <f t="array" ref="O323">MEDIAN(_xlfn._xlws.FILTER(O3:O290, ($H$3:$H$290=1)*($K3:$K290=4)*($AY3:$AY290&gt;$X$292)))</f>
        <v>#VALUE!</v>
      </c>
      <c r="P323" s="9" t="e" cm="1" vm="1">
        <f t="array" ref="P323">MEDIAN(_xlfn._xlws.FILTER(P3:P290, ($H$3:$H$290=1)*($K3:$K290=4)*($AY3:$AY290&gt;$X$292)))</f>
        <v>#VALUE!</v>
      </c>
      <c r="Q323" s="9" t="e" cm="1" vm="1">
        <f t="array" ref="Q323">MEDIAN(_xlfn._xlws.FILTER(Q3:Q290, ($H$3:$H$290=1)*($K3:$K290=4)*($AY3:$AY290&gt;$X$292)))</f>
        <v>#VALUE!</v>
      </c>
      <c r="R323" s="9" t="e" cm="1" vm="1">
        <f t="array" ref="R323">MEDIAN(_xlfn._xlws.FILTER(R3:R290, ($H$3:$H$290=1)*($K3:$K290=4)*($AY3:$AY290&gt;$X$292)))</f>
        <v>#VALUE!</v>
      </c>
      <c r="S323" s="9" t="e" cm="1" vm="1">
        <f t="array" ref="S323">MEDIAN(_xlfn._xlws.FILTER(S3:S290, ($H$3:$H$290=1)*($K3:$K290=4)*($AY3:$AY290&gt;$X$292)))</f>
        <v>#VALUE!</v>
      </c>
      <c r="T323" s="9" t="e" cm="1" vm="1">
        <f t="array" ref="T323">MEDIAN(_xlfn._xlws.FILTER(T3:T290, ($H$3:$H$290=1)*($K3:$K290=4)*($AY3:$AY290&gt;$X$292)))</f>
        <v>#VALUE!</v>
      </c>
      <c r="U323" s="9" t="e" cm="1" vm="1">
        <f t="array" ref="U323">MEDIAN(_xlfn._xlws.FILTER(U3:U290, ($H$3:$H$290=1)*($K3:$K290=4)*($AY3:$AY290&gt;$X$292)))</f>
        <v>#VALUE!</v>
      </c>
      <c r="V323" s="9" t="e" cm="1" vm="1">
        <f t="array" ref="V323">MEDIAN(_xlfn._xlws.FILTER(V3:V290, ($H$3:$H$290=1)*($K3:$K290=4)*($AY3:$AY290&gt;$X$292)))</f>
        <v>#VALUE!</v>
      </c>
      <c r="W323" s="9" t="e" cm="1" vm="1">
        <f t="array" ref="W323">MEDIAN(_xlfn._xlws.FILTER(W3:W290, ($H$3:$H$290=1)*($K3:$K290=4)*($AY3:$AY290&gt;$X$292)))</f>
        <v>#VALUE!</v>
      </c>
      <c r="X323" s="9" t="str">
        <f>"Target; Gain &gt; "&amp;X314&amp;"; #pref=4"</f>
        <v>Target; Gain &gt; 1; #pref=4</v>
      </c>
      <c r="Y323" s="9" t="e" cm="1" vm="1">
        <f t="array" ref="Y323">MEDIAN(_xlfn._xlws.FILTER(Y3:Y290, ($H$3:$H$290=1)*($K3:$K290=4)*($AY3:$AY290&gt;$X$292)))</f>
        <v>#VALUE!</v>
      </c>
      <c r="Z323" s="9" t="e" cm="1" vm="1">
        <f t="array" ref="Z323">MEDIAN(_xlfn._xlws.FILTER(Z3:Z290, ($H$3:$H$290=1)*($K3:$K290=4)*($AY3:$AY290&gt;$X$292)))</f>
        <v>#VALUE!</v>
      </c>
      <c r="AA323" s="9" t="e" cm="1" vm="1">
        <f t="array" ref="AA323">MEDIAN(_xlfn._xlws.FILTER(AA3:AA290, ($H$3:$H$290=1)*($K3:$K290=4)*($AY3:$AY290&gt;$X$292)))</f>
        <v>#VALUE!</v>
      </c>
      <c r="AB323" s="9" t="e" cm="1" vm="1">
        <f t="array" ref="AB323">MEDIAN(_xlfn._xlws.FILTER(AB3:AB290, ($H$3:$H$290=1)*($K3:$K290=4)*($AY3:$AY290&gt;$X$292)))</f>
        <v>#VALUE!</v>
      </c>
      <c r="AC323" s="9" t="e" cm="1" vm="1">
        <f t="array" ref="AC323">MEDIAN(_xlfn._xlws.FILTER(AC3:AC290, ($H$3:$H$290=1)*($K3:$K290=4)*($AY3:$AY290&gt;$X$292)))</f>
        <v>#VALUE!</v>
      </c>
      <c r="AD323" s="9" t="e" cm="1" vm="1">
        <f t="array" ref="AD323">MEDIAN(_xlfn._xlws.FILTER(AD3:AD290, ($H$3:$H$290=1)*($K3:$K290=4)*($AY3:$AY290&gt;$X$292)))</f>
        <v>#VALUE!</v>
      </c>
      <c r="AE323" s="9" t="e" cm="1" vm="1">
        <f t="array" ref="AE323">MEDIAN(_xlfn._xlws.FILTER(AE3:AE290, ($H$3:$H$290=1)*($K3:$K290=4)*($AY3:$AY290&gt;$X$292)))</f>
        <v>#VALUE!</v>
      </c>
      <c r="AF323" s="9" t="e" cm="1" vm="1">
        <f t="array" ref="AF323">MEDIAN(_xlfn._xlws.FILTER(AF3:AF290, ($H$3:$H$290=1)*($K3:$K290=4)*($AY3:$AY290&gt;$X$292)))</f>
        <v>#VALUE!</v>
      </c>
      <c r="AG323" s="9" t="e" cm="1" vm="1">
        <f t="array" ref="AG323">MEDIAN(_xlfn._xlws.FILTER(AG3:AG290, ($H$3:$H$290=1)*($K3:$K290=4)*($AY3:$AY290&gt;$X$292)))</f>
        <v>#VALUE!</v>
      </c>
      <c r="AH323" s="9" t="e" cm="1" vm="1">
        <f t="array" ref="AH323">MEDIAN(_xlfn._xlws.FILTER(AH3:AH290, ($H$3:$H$290=1)*($K3:$K290=4)*($AY3:$AY290&gt;$X$292)))</f>
        <v>#VALUE!</v>
      </c>
      <c r="AI323" s="9" t="e" cm="1" vm="1">
        <f t="array" ref="AI323">MEDIAN(_xlfn._xlws.FILTER(AI3:AI290, ($H$3:$H$290=1)*($K3:$K290=4)*($AY3:$AY290&gt;$X$292)))</f>
        <v>#VALUE!</v>
      </c>
      <c r="AJ323" s="10" t="str">
        <f t="shared" si="61"/>
        <v>Target; Gain &gt; 1; #pref=4</v>
      </c>
      <c r="AK323" s="9" t="e" cm="1" vm="1">
        <f t="array" ref="AK323">MEDIAN(_xlfn._xlws.FILTER(AK3:AK290, ($H$3:$H$290=1)*($K3:$K290=4)*($AY3:$AY290&gt;$X$292)))</f>
        <v>#VALUE!</v>
      </c>
      <c r="AL323" s="9" t="e" cm="1" vm="1">
        <f t="array" ref="AL323">MEDIAN(_xlfn._xlws.FILTER(AL3:AL290, ($H$3:$H$290=1)*($K3:$K290=4)*($AY3:$AY290&gt;$X$292)))</f>
        <v>#VALUE!</v>
      </c>
      <c r="AM323" s="9" t="e" cm="1" vm="1">
        <f t="array" ref="AM323">MEDIAN(_xlfn._xlws.FILTER(AM3:AM290, ($H$3:$H$290=1)*($K3:$K290=4)*($AY3:$AY290&gt;$X$292)))</f>
        <v>#VALUE!</v>
      </c>
      <c r="AN323" s="9" t="e" cm="1" vm="1">
        <f t="array" ref="AN323">MEDIAN(_xlfn._xlws.FILTER(AN3:AN290, ($H$3:$H$290=1)*($K3:$K290=4)*($AY3:$AY290&gt;$X$292)))</f>
        <v>#VALUE!</v>
      </c>
      <c r="AO323" s="9" t="e" cm="1" vm="1">
        <f t="array" ref="AO323">MEDIAN(_xlfn._xlws.FILTER(AO3:AO290, ($H$3:$H$290=1)*($K3:$K290=4)*($AY3:$AY290&gt;$X$292)))</f>
        <v>#VALUE!</v>
      </c>
      <c r="AP323" s="9" t="e" cm="1" vm="1">
        <f t="array" ref="AP323">MEDIAN(_xlfn._xlws.FILTER(AP3:AP290, ($H$3:$H$290=1)*($K3:$K290=4)*($AY3:$AY290&gt;$X$292)))</f>
        <v>#VALUE!</v>
      </c>
      <c r="AQ323" s="9" t="e" cm="1" vm="1">
        <f t="array" ref="AQ323">MEDIAN(_xlfn._xlws.FILTER(AQ3:AQ290, ($H$3:$H$290=1)*($K3:$K290=4)*($AY3:$AY290&gt;$X$292)))</f>
        <v>#VALUE!</v>
      </c>
      <c r="AR323" s="9" t="e" cm="1" vm="1">
        <f t="array" ref="AR323">MEDIAN(_xlfn._xlws.FILTER(AR3:AR290, ($H$3:$H$290=1)*($K3:$K290=4)*($AY3:$AY290&gt;$X$292)))</f>
        <v>#VALUE!</v>
      </c>
      <c r="AS323" s="9" t="e" cm="1" vm="1">
        <f t="array" ref="AS323">MEDIAN(_xlfn._xlws.FILTER(AS3:AS290, ($H$3:$H$290=1)*($K3:$K290=4)*($AY3:$AY290&gt;$X$292)))</f>
        <v>#VALUE!</v>
      </c>
      <c r="AT323" s="9" t="e" cm="1" vm="1">
        <f t="array" ref="AT323">MEDIAN(_xlfn._xlws.FILTER(AT3:AT290, ($H$3:$H$290=1)*($K3:$K290=4)*($AY3:$AY290&gt;$X$292)))</f>
        <v>#VALUE!</v>
      </c>
      <c r="AU323" s="9" t="e" cm="1" vm="1">
        <f t="array" ref="AU323">MEDIAN(_xlfn._xlws.FILTER(AU3:AU290, ($H$3:$H$290=1)*($K3:$K290=4)*($AY3:$AY290&gt;$X$292)))</f>
        <v>#VALUE!</v>
      </c>
    </row>
    <row r="324" spans="7:54" x14ac:dyDescent="0.3">
      <c r="L324" s="9" t="str">
        <f t="shared" si="65"/>
        <v>Target; Gain &gt; 0</v>
      </c>
      <c r="M324" s="9" cm="1">
        <f t="array" ref="M324">MEDIAN(_xlfn._xlws.FILTER(M3:M290, ($H3:$H290=1)*($J3:$J290=1)))</f>
        <v>6472497.2000000002</v>
      </c>
      <c r="N324" s="9" cm="1">
        <f t="array" ref="N324">MEDIAN(_xlfn._xlws.FILTER(N3:N290, ($H3:$H290=1)*($J3:$J290=1)))</f>
        <v>634792.30000000005</v>
      </c>
      <c r="O324" s="9" cm="1">
        <f t="array" ref="O324">MEDIAN(_xlfn._xlws.FILTER(O3:O290, ($H3:$H290=1)*($J3:$J290=1)))</f>
        <v>634887.69999999995</v>
      </c>
      <c r="P324" s="9" cm="1">
        <f t="array" ref="P324">MEDIAN(_xlfn._xlws.FILTER(P3:P290, ($H3:$H290=1)*($J3:$J290=1)))</f>
        <v>2182337.7999999998</v>
      </c>
      <c r="Q324" s="9" cm="1">
        <f t="array" ref="Q324">MEDIAN(_xlfn._xlws.FILTER(Q3:Q290, ($H3:$H290=1)*($J3:$J290=1)))</f>
        <v>305824.40000000002</v>
      </c>
      <c r="R324" s="9" cm="1">
        <f t="array" ref="R324">MEDIAN(_xlfn._xlws.FILTER(R3:R290, ($H3:$H290=1)*($J3:$J290=1)))</f>
        <v>20376577.399999999</v>
      </c>
      <c r="S324" s="9" cm="1">
        <f t="array" ref="S324">MEDIAN(_xlfn._xlws.FILTER(S3:S290, ($H3:$H290=1)*($J3:$J290=1)))</f>
        <v>164612.9</v>
      </c>
      <c r="T324" s="9" cm="1">
        <f t="array" ref="T324">MEDIAN(_xlfn._xlws.FILTER(T3:T290, ($H3:$H290=1)*($J3:$J290=1)))</f>
        <v>2923974.5999999996</v>
      </c>
      <c r="U324" s="9" cm="1">
        <f t="array" ref="U324">MEDIAN(_xlfn._xlws.FILTER(U3:U290, ($H3:$H290=1)*($J3:$J290=1)))</f>
        <v>2281664.2999999998</v>
      </c>
      <c r="V324" s="9" cm="1">
        <f t="array" ref="V324">MEDIAN(_xlfn._xlws.FILTER(V3:V290, ($H3:$H290=1)*($J3:$J290=1)))</f>
        <v>6121635.6999999993</v>
      </c>
      <c r="W324" s="9" cm="1">
        <f t="array" ref="W324">MEDIAN(_xlfn._xlws.FILTER(W3:W290, ($H3:$H290=1)*($J3:$J290=1)))</f>
        <v>308566.59999999998</v>
      </c>
      <c r="X324" s="9" t="s">
        <v>52</v>
      </c>
      <c r="Y324" s="9" cm="1">
        <f t="array" ref="Y324">MEDIAN(_xlfn._xlws.FILTER(Y3:Y290, ($H3:$H290=1)*($J3:$J290=1)))</f>
        <v>4.1679609629325576</v>
      </c>
      <c r="Z324" s="9" cm="1">
        <f t="array" ref="Z324">MEDIAN(_xlfn._xlws.FILTER(Z3:Z290, ($H3:$H290=1)*($J3:$J290=1)))</f>
        <v>0.78137446069158623</v>
      </c>
      <c r="AA324" s="9" cm="1">
        <f t="array" ref="AA324">MEDIAN(_xlfn._xlws.FILTER(AA3:AA290, ($H3:$H290=1)*($J3:$J290=1)))</f>
        <v>0.75673210097011179</v>
      </c>
      <c r="AB324" s="9" cm="1">
        <f t="array" ref="AB324">MEDIAN(_xlfn._xlws.FILTER(AB3:AB290, ($H3:$H290=1)*($J3:$J290=1)))</f>
        <v>1.843206446504337</v>
      </c>
      <c r="AC324" s="9" cm="1">
        <f t="array" ref="AC324">MEDIAN(_xlfn._xlws.FILTER(AC3:AC290, ($H3:$H290=1)*($J3:$J290=1)))</f>
        <v>0.61886699690658142</v>
      </c>
      <c r="AD324" s="9" cm="1">
        <f t="array" ref="AD324">MEDIAN(_xlfn._xlws.FILTER(AD3:AD290, ($H3:$H290=1)*($J3:$J290=1)))</f>
        <v>11.2418837499572</v>
      </c>
      <c r="AE324" s="9" cm="1">
        <f t="array" ref="AE324">MEDIAN(_xlfn._xlws.FILTER(AE3:AE290, ($H3:$H290=1)*($J3:$J290=1)))</f>
        <v>0.57367587364278738</v>
      </c>
      <c r="AF324" s="9" cm="1">
        <f t="array" ref="AF324">MEDIAN(_xlfn._xlws.FILTER(AF3:AF290, ($H3:$H290=1)*($J3:$J290=1)))</f>
        <v>0.60114451209083197</v>
      </c>
      <c r="AG324" s="9" cm="1">
        <f t="array" ref="AG324">MEDIAN(_xlfn._xlws.FILTER(AG3:AG290, ($H3:$H290=1)*($J3:$J290=1)))</f>
        <v>0.83904998698271815</v>
      </c>
      <c r="AH324" s="9" cm="1">
        <f t="array" ref="AH324">MEDIAN(_xlfn._xlws.FILTER(AH3:AH290, ($H3:$H290=1)*($J3:$J290=1)))</f>
        <v>4.1196403337875385</v>
      </c>
      <c r="AI324" s="9" cm="1">
        <f t="array" ref="AI324">MEDIAN(_xlfn._xlws.FILTER(AI3:AI290, ($H3:$H290=1)*($J3:$J290=1)))</f>
        <v>1.6248893922660499</v>
      </c>
      <c r="AJ324" s="9" t="str">
        <f t="shared" si="61"/>
        <v>Target; Gain &gt; 0</v>
      </c>
      <c r="AK324" s="9" cm="1">
        <f t="array" ref="AK324">MEDIAN(_xlfn._xlws.FILTER(AK3:AK290, ($H3:$H290=1)*($J3:$J290=1)))</f>
        <v>4.1679609629325576</v>
      </c>
      <c r="AL324" s="9" cm="1">
        <f t="array" ref="AL324">MEDIAN(_xlfn._xlws.FILTER(AL3:AL290, ($H3:$H290=1)*($J3:$J290=1)))</f>
        <v>0.35734626355115329</v>
      </c>
      <c r="AM324" s="9" cm="1">
        <f t="array" ref="AM324">MEDIAN(_xlfn._xlws.FILTER(AM3:AM290, ($H3:$H290=1)*($J3:$J290=1)))</f>
        <v>0.33708419785834853</v>
      </c>
      <c r="AN324" s="9" cm="1">
        <f t="array" ref="AN324">MEDIAN(_xlfn._xlws.FILTER(AN3:AN290, ($H3:$H290=1)*($J3:$J290=1)))</f>
        <v>1.843206446504337</v>
      </c>
      <c r="AO324" s="9" cm="1">
        <f t="array" ref="AO324">MEDIAN(_xlfn._xlws.FILTER(AO3:AO290, ($H3:$H290=1)*($J3:$J290=1)))</f>
        <v>0.32870563629257954</v>
      </c>
      <c r="AP324" s="9" cm="1">
        <f t="array" ref="AP324">MEDIAN(_xlfn._xlws.FILTER(AP3:AP290, ($H3:$H290=1)*($J3:$J290=1)))</f>
        <v>11.2418837499572</v>
      </c>
      <c r="AQ324" s="9" cm="1">
        <f t="array" ref="AQ324">MEDIAN(_xlfn._xlws.FILTER(AQ3:AQ290, ($H3:$H290=1)*($J3:$J290=1)))</f>
        <v>0.33467864529229702</v>
      </c>
      <c r="AR324" s="9" cm="1">
        <f t="array" ref="AR324">MEDIAN(_xlfn._xlws.FILTER(AR3:AR290, ($H3:$H290=1)*($J3:$J290=1)))</f>
        <v>0.30335426535457372</v>
      </c>
      <c r="AS324" s="9" cm="1">
        <f t="array" ref="AS324">MEDIAN(_xlfn._xlws.FILTER(AS3:AS290, ($H3:$H290=1)*($J3:$J290=1)))</f>
        <v>0.31310712553095066</v>
      </c>
      <c r="AT324" s="9" cm="1">
        <f t="array" ref="AT324">MEDIAN(_xlfn._xlws.FILTER(AT3:AT290, ($H3:$H290=1)*($J3:$J290=1)))</f>
        <v>4.1196403337875385</v>
      </c>
      <c r="AU324" s="9" cm="1">
        <f t="array" ref="AU324">MEDIAN(_xlfn._xlws.FILTER(AU3:AU290, ($H3:$H290=1)*($J3:$J290=1)))</f>
        <v>0.57150148113723842</v>
      </c>
      <c r="AW324" s="10"/>
    </row>
    <row r="325" spans="7:54" x14ac:dyDescent="0.3">
      <c r="L325" s="11">
        <f>L314</f>
        <v>1</v>
      </c>
      <c r="M325" s="11"/>
      <c r="N325" s="12" t="str">
        <f>N314</f>
        <v>BNL Causal</v>
      </c>
      <c r="O325" s="12" t="str">
        <f>O314</f>
        <v>BNL Causal HM</v>
      </c>
      <c r="P325" s="12" t="str">
        <f>Q314</f>
        <v>SFS Causal</v>
      </c>
      <c r="Q325" s="12" t="str">
        <f>S314</f>
        <v>SaLSa Causal</v>
      </c>
      <c r="R325" s="12" t="str">
        <f>U314</f>
        <v>D&amp;C Causal</v>
      </c>
      <c r="S325" s="12" t="str">
        <f>W314</f>
        <v>BBS Causal</v>
      </c>
      <c r="T325" s="12"/>
      <c r="U325" s="11">
        <f>X314</f>
        <v>1</v>
      </c>
      <c r="V325" s="12" t="str">
        <f>Z314</f>
        <v>BNL Causal</v>
      </c>
      <c r="W325" s="12" t="str">
        <f>AA314</f>
        <v>BNL Causal HM</v>
      </c>
      <c r="X325" s="12" t="str">
        <f>AC314</f>
        <v>SFS Causal</v>
      </c>
      <c r="Y325" s="12" t="str">
        <f>AE314</f>
        <v>SaLSa Causal</v>
      </c>
      <c r="Z325" s="12" t="str">
        <f>AG314</f>
        <v>D&amp;C Causal</v>
      </c>
      <c r="AA325" s="12" t="str">
        <f>AI314</f>
        <v>BBS Causal</v>
      </c>
      <c r="AB325" s="13"/>
      <c r="AC325" s="11">
        <f>AJ314</f>
        <v>1</v>
      </c>
      <c r="AD325" s="12" t="str">
        <f>AL314</f>
        <v>BNL Causal</v>
      </c>
      <c r="AE325" s="12" t="str">
        <f>AM314</f>
        <v>BNL Causal HM</v>
      </c>
      <c r="AF325" s="12" t="str">
        <f>AO314</f>
        <v>SFS Causal</v>
      </c>
      <c r="AG325" s="12" t="str">
        <f>AQ314</f>
        <v>SaLSa Causal</v>
      </c>
      <c r="AH325" s="12" t="str">
        <f>AS314</f>
        <v>D&amp;C Causal</v>
      </c>
      <c r="AI325" s="12" t="str">
        <f>AU314</f>
        <v>BBS Causal</v>
      </c>
      <c r="AK325" s="12"/>
      <c r="AL325" s="12"/>
      <c r="AM325" s="12"/>
      <c r="AN325" s="13"/>
      <c r="AO325" s="13"/>
      <c r="AP325" s="13"/>
      <c r="AQ325" s="13"/>
      <c r="AR325" s="13"/>
      <c r="AS325" s="13"/>
      <c r="AT325" s="13"/>
      <c r="AU325" s="13"/>
    </row>
    <row r="326" spans="7:54" x14ac:dyDescent="0.3">
      <c r="L326" t="str">
        <f>L315</f>
        <v>ALL</v>
      </c>
      <c r="N326" s="9">
        <f>N315</f>
        <v>808562</v>
      </c>
      <c r="O326" s="9">
        <f>O315</f>
        <v>808925</v>
      </c>
      <c r="P326" s="9">
        <f>Q315</f>
        <v>612608.6</v>
      </c>
      <c r="Q326" s="9">
        <f>S315</f>
        <v>564063.9</v>
      </c>
      <c r="R326" s="9">
        <f>U315</f>
        <v>2305988.7999999998</v>
      </c>
      <c r="S326" s="9">
        <f>W315</f>
        <v>611367.69999999995</v>
      </c>
      <c r="T326" s="9"/>
      <c r="U326" s="9" t="str">
        <f>X315</f>
        <v>ALL</v>
      </c>
      <c r="V326" s="9">
        <f>Z315</f>
        <v>1.0037261877907442</v>
      </c>
      <c r="W326" s="9">
        <f>AA315</f>
        <v>0.98109914117958397</v>
      </c>
      <c r="X326" s="9">
        <f>AC315</f>
        <v>1.05792977847741</v>
      </c>
      <c r="Y326" s="9">
        <f>AE315</f>
        <v>0.71412282634992152</v>
      </c>
      <c r="Z326" s="9">
        <f>AG315</f>
        <v>0.84105840779375285</v>
      </c>
      <c r="AA326" s="9">
        <f>AI315</f>
        <v>2.1071482040220877</v>
      </c>
      <c r="AB326" s="13"/>
      <c r="AC326" s="9" t="str">
        <f>AJ315</f>
        <v>ALL</v>
      </c>
      <c r="AD326" s="9">
        <f>AL315</f>
        <v>0.40629683835431935</v>
      </c>
      <c r="AE326" s="9">
        <f>AM315</f>
        <v>0.38616111110895879</v>
      </c>
      <c r="AF326" s="9">
        <f>AO315</f>
        <v>0.44402555011911321</v>
      </c>
      <c r="AG326" s="9">
        <f>AQ315</f>
        <v>0.34778239256702359</v>
      </c>
      <c r="AH326" s="9">
        <f>AS315</f>
        <v>0.30243160519748924</v>
      </c>
      <c r="AI326" s="9">
        <f>AU315</f>
        <v>0.95148419300094245</v>
      </c>
      <c r="AK326" s="9"/>
      <c r="AL326" s="9"/>
      <c r="AM326" s="9"/>
      <c r="AN326" s="13"/>
      <c r="AO326" s="13"/>
      <c r="AP326" s="13"/>
      <c r="AQ326" s="13"/>
      <c r="AR326" s="13"/>
      <c r="AS326" s="13"/>
      <c r="AT326" s="13"/>
      <c r="AU326" s="13"/>
    </row>
    <row r="327" spans="7:54" x14ac:dyDescent="0.3">
      <c r="L327" t="str">
        <f>L317</f>
        <v>Gain &gt; 1</v>
      </c>
      <c r="N327" s="9">
        <f t="shared" ref="N327:O334" si="66">N317</f>
        <v>891723.89999999991</v>
      </c>
      <c r="O327" s="9">
        <f t="shared" si="66"/>
        <v>900979.29999999993</v>
      </c>
      <c r="P327" s="9">
        <f t="shared" ref="P327:P334" si="67">Q317</f>
        <v>544700.69999999995</v>
      </c>
      <c r="Q327" s="9">
        <f t="shared" ref="Q327:Q334" si="68">S317</f>
        <v>366748.30000000005</v>
      </c>
      <c r="R327" s="9">
        <f>U317</f>
        <v>2837615</v>
      </c>
      <c r="S327" s="9">
        <f t="shared" ref="S327:S334" si="69">W317</f>
        <v>976541.7</v>
      </c>
      <c r="T327" s="9"/>
      <c r="U327" s="9" t="str">
        <f t="shared" ref="U327:U334" si="70">X317</f>
        <v>Gain &gt; 1</v>
      </c>
      <c r="V327" s="9">
        <f t="shared" ref="V327:W334" si="71">Z317</f>
        <v>1.1078034529462455</v>
      </c>
      <c r="W327" s="9">
        <f t="shared" si="71"/>
        <v>1.0871881155297163</v>
      </c>
      <c r="X327" s="9">
        <f t="shared" ref="X327:X334" si="72">AC317</f>
        <v>1.030706887587439</v>
      </c>
      <c r="Y327" s="9">
        <f t="shared" ref="Y327:Y334" si="73">AE317</f>
        <v>0.73669263552874331</v>
      </c>
      <c r="Z327" s="9">
        <f t="shared" ref="Z327:Z334" si="74">AG317</f>
        <v>1.5359626311575996</v>
      </c>
      <c r="AA327" s="9">
        <f t="shared" ref="AA327:AA334" si="75">AI317</f>
        <v>2.191849438427016</v>
      </c>
      <c r="AB327" s="13"/>
      <c r="AC327" s="9" t="str">
        <f t="shared" ref="AC327:AC334" si="76">AJ317</f>
        <v>Gain &gt; 1</v>
      </c>
      <c r="AD327" s="9">
        <f t="shared" ref="AD327:AE334" si="77">AL317</f>
        <v>0.43628770727664229</v>
      </c>
      <c r="AE327" s="9">
        <f t="shared" si="77"/>
        <v>0.42324854480102658</v>
      </c>
      <c r="AF327" s="9">
        <f t="shared" ref="AF327:AF334" si="78">AO317</f>
        <v>0.46077745049842633</v>
      </c>
      <c r="AG327" s="9">
        <f t="shared" ref="AG327:AG334" si="79">AQ317</f>
        <v>0.36475068135187028</v>
      </c>
      <c r="AH327" s="9">
        <f t="shared" ref="AH327:AH334" si="80">AS317</f>
        <v>0.34550843313336371</v>
      </c>
      <c r="AI327" s="9">
        <f t="shared" ref="AI327:AI334" si="81">AU317</f>
        <v>0.84482772522605953</v>
      </c>
      <c r="AK327" s="9"/>
      <c r="AL327" s="9"/>
      <c r="AM327" s="9"/>
      <c r="AN327" s="13"/>
      <c r="AO327" s="13"/>
      <c r="AP327" s="13"/>
      <c r="AQ327" s="13"/>
      <c r="AR327" s="13"/>
      <c r="AS327" s="13"/>
      <c r="AT327" s="13"/>
      <c r="AU327" s="13"/>
    </row>
    <row r="328" spans="7:54" x14ac:dyDescent="0.3">
      <c r="L328" t="str">
        <f>L318</f>
        <v>Target</v>
      </c>
      <c r="N328" s="9">
        <f t="shared" si="66"/>
        <v>399520.8</v>
      </c>
      <c r="O328" s="9">
        <f t="shared" si="66"/>
        <v>399235</v>
      </c>
      <c r="P328" s="9">
        <f t="shared" si="67"/>
        <v>237526.6</v>
      </c>
      <c r="Q328" s="9">
        <f t="shared" si="68"/>
        <v>72306.600000000006</v>
      </c>
      <c r="R328" s="9">
        <f>U318</f>
        <v>2278338</v>
      </c>
      <c r="S328" s="9">
        <f t="shared" si="69"/>
        <v>276982.8</v>
      </c>
      <c r="T328" s="9"/>
      <c r="U328" s="9" t="str">
        <f t="shared" si="70"/>
        <v>Target</v>
      </c>
      <c r="V328" s="9">
        <f t="shared" si="71"/>
        <v>0.67379203122109177</v>
      </c>
      <c r="W328" s="9">
        <f t="shared" si="71"/>
        <v>0.65419319609645754</v>
      </c>
      <c r="X328" s="9">
        <f t="shared" si="72"/>
        <v>0.59321090749872385</v>
      </c>
      <c r="Y328" s="9">
        <f t="shared" si="73"/>
        <v>0.47129613966681067</v>
      </c>
      <c r="Z328" s="9">
        <f t="shared" si="74"/>
        <v>0.82244217472616588</v>
      </c>
      <c r="AA328" s="9">
        <f t="shared" si="75"/>
        <v>0.99742796760983787</v>
      </c>
      <c r="AB328" s="13"/>
      <c r="AC328" s="9" t="str">
        <f t="shared" si="76"/>
        <v>Target</v>
      </c>
      <c r="AD328" s="9">
        <f t="shared" si="77"/>
        <v>0.34915895150043075</v>
      </c>
      <c r="AE328" s="9">
        <f t="shared" si="77"/>
        <v>0.32831361882854254</v>
      </c>
      <c r="AF328" s="9">
        <f t="shared" si="78"/>
        <v>0.2993161143036559</v>
      </c>
      <c r="AG328" s="9">
        <f t="shared" si="79"/>
        <v>0.31700112861581142</v>
      </c>
      <c r="AH328" s="9">
        <f t="shared" si="80"/>
        <v>0.29107227008789782</v>
      </c>
      <c r="AI328" s="9">
        <f t="shared" si="81"/>
        <v>0.46617064736783509</v>
      </c>
      <c r="AK328" s="9"/>
      <c r="AL328" s="9"/>
      <c r="AM328" s="9"/>
      <c r="AN328" s="13"/>
      <c r="AO328" s="13"/>
      <c r="AP328" s="13"/>
      <c r="AQ328" s="13"/>
      <c r="AR328" s="13"/>
      <c r="AS328" s="13"/>
      <c r="AT328" s="13"/>
      <c r="AU328" s="13"/>
    </row>
    <row r="329" spans="7:54" x14ac:dyDescent="0.3">
      <c r="L329" t="str">
        <f>L319</f>
        <v>Gain &gt; 0</v>
      </c>
      <c r="N329" s="9">
        <f t="shared" si="66"/>
        <v>1344580.9</v>
      </c>
      <c r="O329" s="9">
        <f t="shared" si="66"/>
        <v>1352824.4</v>
      </c>
      <c r="P329" s="9">
        <f t="shared" si="67"/>
        <v>546915.5</v>
      </c>
      <c r="Q329" s="9">
        <f t="shared" si="68"/>
        <v>865537.5</v>
      </c>
      <c r="R329" s="9">
        <f>U319</f>
        <v>2326394.7000000002</v>
      </c>
      <c r="S329" s="9">
        <f t="shared" si="69"/>
        <v>976541.7</v>
      </c>
      <c r="T329" s="9"/>
      <c r="U329" s="9" t="str">
        <f t="shared" si="70"/>
        <v>Gain &gt; 0</v>
      </c>
      <c r="V329" s="9">
        <f t="shared" si="71"/>
        <v>1.2519763556541874</v>
      </c>
      <c r="W329" s="9">
        <f t="shared" si="71"/>
        <v>1.2336653237929565</v>
      </c>
      <c r="X329" s="9">
        <f t="shared" si="72"/>
        <v>1.030706887587439</v>
      </c>
      <c r="Y329" s="9">
        <f t="shared" si="73"/>
        <v>1.0550995411584152</v>
      </c>
      <c r="Z329" s="9">
        <f t="shared" si="74"/>
        <v>0.84955971357412641</v>
      </c>
      <c r="AA329" s="9">
        <f t="shared" si="75"/>
        <v>2.2694237007759508</v>
      </c>
      <c r="AB329" s="13"/>
      <c r="AC329" s="9" t="str">
        <f t="shared" si="76"/>
        <v>Gain &gt; 0</v>
      </c>
      <c r="AD329" s="9">
        <f t="shared" si="77"/>
        <v>0.43628770727664229</v>
      </c>
      <c r="AE329" s="9">
        <f t="shared" si="77"/>
        <v>0.42324854480102658</v>
      </c>
      <c r="AF329" s="9">
        <f t="shared" si="78"/>
        <v>0.45544933429919188</v>
      </c>
      <c r="AG329" s="9">
        <f t="shared" si="79"/>
        <v>0.36783144169021398</v>
      </c>
      <c r="AH329" s="9">
        <f t="shared" si="80"/>
        <v>0.31310712553095066</v>
      </c>
      <c r="AI329" s="9">
        <f t="shared" si="81"/>
        <v>0.84482772522605953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7:54" x14ac:dyDescent="0.3">
      <c r="L330" t="str">
        <f t="shared" ref="L330" si="82">L320</f>
        <v>Gain &lt;=0</v>
      </c>
      <c r="N330" s="9">
        <f t="shared" si="66"/>
        <v>661170.80000000005</v>
      </c>
      <c r="O330" s="9">
        <f t="shared" si="66"/>
        <v>661395.4</v>
      </c>
      <c r="P330" s="9">
        <f t="shared" si="67"/>
        <v>668597.1</v>
      </c>
      <c r="Q330" s="9">
        <f t="shared" si="68"/>
        <v>531108.4</v>
      </c>
      <c r="R330" s="9">
        <f>U320</f>
        <v>2300289.9000000004</v>
      </c>
      <c r="S330" s="9">
        <f t="shared" si="69"/>
        <v>480338.7</v>
      </c>
      <c r="T330" s="9"/>
      <c r="U330" s="9" t="str">
        <f t="shared" si="70"/>
        <v>Gain &lt;=0</v>
      </c>
      <c r="V330" s="9">
        <f t="shared" si="71"/>
        <v>0.93629903672263026</v>
      </c>
      <c r="W330" s="9">
        <f t="shared" si="71"/>
        <v>0.91429611844941971</v>
      </c>
      <c r="X330" s="9">
        <f t="shared" si="72"/>
        <v>1.1180072450923033</v>
      </c>
      <c r="Y330" s="9">
        <f t="shared" si="73"/>
        <v>0.68835203787311916</v>
      </c>
      <c r="Z330" s="9">
        <f t="shared" si="74"/>
        <v>0.83911121494602403</v>
      </c>
      <c r="AA330" s="9">
        <f t="shared" si="75"/>
        <v>2.1071482040220877</v>
      </c>
      <c r="AB330" s="13"/>
      <c r="AC330" s="9" t="str">
        <f t="shared" si="76"/>
        <v>Gain &lt;=0</v>
      </c>
      <c r="AD330" s="9">
        <f t="shared" si="77"/>
        <v>0.39810646963305774</v>
      </c>
      <c r="AE330" s="9">
        <f t="shared" si="77"/>
        <v>0.38117478103376923</v>
      </c>
      <c r="AF330" s="9">
        <f t="shared" si="78"/>
        <v>0.44402555011911321</v>
      </c>
      <c r="AG330" s="9">
        <f t="shared" si="79"/>
        <v>0.34291373761370775</v>
      </c>
      <c r="AH330" s="9">
        <f t="shared" si="80"/>
        <v>0.29847646781709047</v>
      </c>
      <c r="AI330" s="9">
        <f t="shared" si="81"/>
        <v>1.0229827918577941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7:54" x14ac:dyDescent="0.3">
      <c r="L331" t="str">
        <f>L321</f>
        <v>Target;Gain &gt; 1; #pref=2</v>
      </c>
      <c r="N331" s="9">
        <f t="shared" si="66"/>
        <v>395190.25</v>
      </c>
      <c r="O331" s="9">
        <f t="shared" si="66"/>
        <v>394847.55000000005</v>
      </c>
      <c r="P331" s="9">
        <f t="shared" si="67"/>
        <v>236536.75</v>
      </c>
      <c r="Q331" s="9">
        <f t="shared" si="68"/>
        <v>72210.649999999994</v>
      </c>
      <c r="R331" s="9">
        <f t="shared" ref="R331" si="83">U321</f>
        <v>2267444.3999999994</v>
      </c>
      <c r="S331" s="9">
        <f t="shared" si="69"/>
        <v>294086.39999999997</v>
      </c>
      <c r="T331" s="9"/>
      <c r="U331" s="9" t="str">
        <f t="shared" si="70"/>
        <v>Target;Gain &gt; 1; #pref=2</v>
      </c>
      <c r="V331" s="9">
        <f t="shared" si="71"/>
        <v>0.67265867311507466</v>
      </c>
      <c r="W331" s="9">
        <f t="shared" si="71"/>
        <v>0.65292071400908758</v>
      </c>
      <c r="X331" s="9">
        <f t="shared" si="72"/>
        <v>0.59920419270347336</v>
      </c>
      <c r="Y331" s="9">
        <f t="shared" si="73"/>
        <v>0.46918242895044393</v>
      </c>
      <c r="Z331" s="9">
        <f t="shared" si="74"/>
        <v>0.8499103122157976</v>
      </c>
      <c r="AA331" s="9">
        <f t="shared" si="75"/>
        <v>0.99417537065455686</v>
      </c>
      <c r="AB331" s="13"/>
      <c r="AC331" s="9" t="str">
        <f t="shared" si="76"/>
        <v>Target;Gain &gt; 1; #pref=2</v>
      </c>
      <c r="AD331" s="9">
        <f t="shared" si="77"/>
        <v>0.3529988854192197</v>
      </c>
      <c r="AE331" s="9">
        <f t="shared" si="77"/>
        <v>0.3347664538421668</v>
      </c>
      <c r="AF331" s="9">
        <f t="shared" si="78"/>
        <v>0.33281396370584843</v>
      </c>
      <c r="AG331" s="9">
        <f t="shared" si="79"/>
        <v>0.3358278825646267</v>
      </c>
      <c r="AH331" s="9">
        <f t="shared" si="80"/>
        <v>0.31993940621614458</v>
      </c>
      <c r="AI331" s="9">
        <f t="shared" si="81"/>
        <v>0.46634329410735526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7:54" x14ac:dyDescent="0.3">
      <c r="L332" t="str">
        <f>L322</f>
        <v>Target; Gain &gt; 1; #pref=3</v>
      </c>
      <c r="N332" s="9">
        <f t="shared" si="66"/>
        <v>729333.5</v>
      </c>
      <c r="O332" s="9">
        <f t="shared" si="66"/>
        <v>730782.7</v>
      </c>
      <c r="P332" s="9">
        <f t="shared" si="67"/>
        <v>564035.6</v>
      </c>
      <c r="Q332" s="9">
        <f t="shared" si="68"/>
        <v>221735.8</v>
      </c>
      <c r="R332" s="9">
        <f>U322</f>
        <v>2914984</v>
      </c>
      <c r="S332" s="9">
        <f t="shared" si="69"/>
        <v>704222.5</v>
      </c>
      <c r="T332" s="9"/>
      <c r="U332" s="9" t="str">
        <f t="shared" si="70"/>
        <v>Target; Gain &gt; 1; #pref=3</v>
      </c>
      <c r="V332" s="9">
        <f t="shared" si="71"/>
        <v>1.015582974953577</v>
      </c>
      <c r="W332" s="9">
        <f t="shared" si="71"/>
        <v>0.99483113333117212</v>
      </c>
      <c r="X332" s="9">
        <f t="shared" si="72"/>
        <v>1.0648862734786235</v>
      </c>
      <c r="Y332" s="9">
        <f t="shared" si="73"/>
        <v>0.61280122636817391</v>
      </c>
      <c r="Z332" s="9">
        <f t="shared" si="74"/>
        <v>1.6456711560022086</v>
      </c>
      <c r="AA332" s="9">
        <f t="shared" si="75"/>
        <v>1.7223108076490461</v>
      </c>
      <c r="AB332" s="13"/>
      <c r="AC332" s="9" t="str">
        <f t="shared" si="76"/>
        <v>Target; Gain &gt; 1; #pref=3</v>
      </c>
      <c r="AD332" s="9">
        <f t="shared" si="77"/>
        <v>0.43158295881003139</v>
      </c>
      <c r="AE332" s="9">
        <f t="shared" si="77"/>
        <v>0.41503269600216297</v>
      </c>
      <c r="AF332" s="9">
        <f t="shared" si="78"/>
        <v>0.51859156739956236</v>
      </c>
      <c r="AG332" s="9">
        <f t="shared" si="79"/>
        <v>0.37423960275482382</v>
      </c>
      <c r="AH332" s="9">
        <f t="shared" si="80"/>
        <v>0.36865553366951642</v>
      </c>
      <c r="AI332" s="9">
        <f t="shared" si="81"/>
        <v>0.68967980451416222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7:54" x14ac:dyDescent="0.3">
      <c r="L333" t="str">
        <f>L323</f>
        <v>Target; Gain &gt; 1; #pref=4</v>
      </c>
      <c r="N333" s="9" t="e" vm="2">
        <f t="shared" si="66"/>
        <v>#VALUE!</v>
      </c>
      <c r="O333" s="9" t="e" vm="2">
        <f t="shared" si="66"/>
        <v>#VALUE!</v>
      </c>
      <c r="P333" s="9" t="e" vm="2">
        <f t="shared" si="67"/>
        <v>#VALUE!</v>
      </c>
      <c r="Q333" s="9" t="e" vm="2">
        <f t="shared" si="68"/>
        <v>#VALUE!</v>
      </c>
      <c r="R333" s="9" t="e" vm="2">
        <f>U323</f>
        <v>#VALUE!</v>
      </c>
      <c r="S333" s="9" t="e" vm="2">
        <f t="shared" si="69"/>
        <v>#VALUE!</v>
      </c>
      <c r="T333" s="9"/>
      <c r="U333" s="9" t="str">
        <f t="shared" si="70"/>
        <v>Target; Gain &gt; 1; #pref=4</v>
      </c>
      <c r="V333" s="9" t="e" vm="2">
        <f t="shared" si="71"/>
        <v>#VALUE!</v>
      </c>
      <c r="W333" s="9" t="e" vm="2">
        <f t="shared" si="71"/>
        <v>#VALUE!</v>
      </c>
      <c r="X333" s="9" t="e" vm="2">
        <f t="shared" si="72"/>
        <v>#VALUE!</v>
      </c>
      <c r="Y333" s="9" t="e" vm="2">
        <f t="shared" si="73"/>
        <v>#VALUE!</v>
      </c>
      <c r="Z333" s="9" t="e" vm="2">
        <f t="shared" si="74"/>
        <v>#VALUE!</v>
      </c>
      <c r="AA333" s="9" t="e" vm="2">
        <f t="shared" si="75"/>
        <v>#VALUE!</v>
      </c>
      <c r="AB333" s="13"/>
      <c r="AC333" s="9" t="str">
        <f t="shared" si="76"/>
        <v>Target; Gain &gt; 1; #pref=4</v>
      </c>
      <c r="AD333" s="9" t="e" vm="2">
        <f t="shared" si="77"/>
        <v>#VALUE!</v>
      </c>
      <c r="AE333" s="9" t="e" vm="2">
        <f t="shared" si="77"/>
        <v>#VALUE!</v>
      </c>
      <c r="AF333" s="9" t="e" vm="2">
        <f t="shared" si="78"/>
        <v>#VALUE!</v>
      </c>
      <c r="AG333" s="9" t="e" vm="2">
        <f t="shared" si="79"/>
        <v>#VALUE!</v>
      </c>
      <c r="AH333" s="9" t="e" vm="2">
        <f t="shared" si="80"/>
        <v>#VALUE!</v>
      </c>
      <c r="AI333" s="9" t="e" vm="2">
        <f t="shared" si="81"/>
        <v>#VALUE!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7:54" x14ac:dyDescent="0.3">
      <c r="L334" t="str">
        <f>L324</f>
        <v>Target; Gain &gt; 0</v>
      </c>
      <c r="N334" s="9">
        <f t="shared" si="66"/>
        <v>634792.30000000005</v>
      </c>
      <c r="O334" s="9">
        <f t="shared" si="66"/>
        <v>634887.69999999995</v>
      </c>
      <c r="P334" s="9">
        <f t="shared" si="67"/>
        <v>305824.40000000002</v>
      </c>
      <c r="Q334" s="9">
        <f t="shared" si="68"/>
        <v>164612.9</v>
      </c>
      <c r="R334" s="9">
        <f>U324</f>
        <v>2281664.2999999998</v>
      </c>
      <c r="S334" s="9">
        <f t="shared" si="69"/>
        <v>308566.59999999998</v>
      </c>
      <c r="T334" s="9"/>
      <c r="U334" s="9" t="str">
        <f t="shared" si="70"/>
        <v>Target; Gain &gt; 0</v>
      </c>
      <c r="V334" s="9">
        <f t="shared" si="71"/>
        <v>0.78137446069158623</v>
      </c>
      <c r="W334" s="9">
        <f t="shared" si="71"/>
        <v>0.75673210097011179</v>
      </c>
      <c r="X334" s="9">
        <f t="shared" si="72"/>
        <v>0.61886699690658142</v>
      </c>
      <c r="Y334" s="9">
        <f t="shared" si="73"/>
        <v>0.57367587364278738</v>
      </c>
      <c r="Z334" s="9">
        <f t="shared" si="74"/>
        <v>0.83904998698271815</v>
      </c>
      <c r="AA334" s="9">
        <f t="shared" si="75"/>
        <v>1.6248893922660499</v>
      </c>
      <c r="AB334" s="13"/>
      <c r="AC334" s="9" t="str">
        <f t="shared" si="76"/>
        <v>Target; Gain &gt; 0</v>
      </c>
      <c r="AD334" s="9">
        <f t="shared" si="77"/>
        <v>0.35734626355115329</v>
      </c>
      <c r="AE334" s="9">
        <f t="shared" si="77"/>
        <v>0.33708419785834853</v>
      </c>
      <c r="AF334" s="9">
        <f t="shared" si="78"/>
        <v>0.32870563629257954</v>
      </c>
      <c r="AG334" s="9">
        <f t="shared" si="79"/>
        <v>0.33467864529229702</v>
      </c>
      <c r="AH334" s="9">
        <f t="shared" si="80"/>
        <v>0.31310712553095066</v>
      </c>
      <c r="AI334" s="9">
        <f t="shared" si="81"/>
        <v>0.57150148113723842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7:54" x14ac:dyDescent="0.3"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K335" s="8"/>
      <c r="AL335" s="8"/>
      <c r="AM335" s="8"/>
      <c r="AN335" s="8"/>
      <c r="AO335" s="8"/>
    </row>
    <row r="336" spans="7:54" x14ac:dyDescent="0.3">
      <c r="BB336" t="s">
        <v>20</v>
      </c>
    </row>
    <row r="337" spans="1:54" x14ac:dyDescent="0.3">
      <c r="M337" s="47" t="s">
        <v>21</v>
      </c>
      <c r="N337" s="47"/>
      <c r="O337" s="47"/>
      <c r="P337" s="47"/>
      <c r="Q337" s="47"/>
      <c r="R337" s="47"/>
      <c r="T337" s="47" t="s">
        <v>59</v>
      </c>
      <c r="U337" s="47"/>
      <c r="V337" s="47"/>
      <c r="W337" s="47"/>
      <c r="X337" s="47"/>
      <c r="Y337" s="47"/>
      <c r="AA337" s="47" t="s">
        <v>60</v>
      </c>
      <c r="AB337" s="47"/>
      <c r="AC337" s="47"/>
      <c r="AD337" s="47"/>
      <c r="AE337" s="47"/>
      <c r="AF337" s="47"/>
      <c r="AG337" s="1"/>
      <c r="AH337" s="1" t="s">
        <v>66</v>
      </c>
      <c r="AI337" s="1"/>
      <c r="AJ337" s="47" t="s">
        <v>22</v>
      </c>
      <c r="AK337" s="47"/>
      <c r="AL337" s="47"/>
      <c r="AM337" s="47"/>
      <c r="AN337" s="47"/>
      <c r="AO337" s="47"/>
      <c r="AP337" s="47"/>
      <c r="AQ337" s="47"/>
      <c r="AR337" s="1"/>
      <c r="AS337" s="47" t="s">
        <v>23</v>
      </c>
      <c r="AT337" s="47"/>
      <c r="AU337" s="47"/>
      <c r="AV337" s="47"/>
      <c r="AW337" s="47"/>
      <c r="AX337" s="47"/>
      <c r="AY337" s="47"/>
      <c r="AZ337" s="47"/>
      <c r="BB337" s="4">
        <v>0</v>
      </c>
    </row>
    <row r="338" spans="1:54" x14ac:dyDescent="0.3">
      <c r="F338" s="2" t="s">
        <v>24</v>
      </c>
      <c r="G338" s="2" t="s">
        <v>25</v>
      </c>
      <c r="H338" t="str">
        <f>H648</f>
        <v>Target (or sym)</v>
      </c>
      <c r="I338" s="14" t="s">
        <v>19</v>
      </c>
      <c r="J338" t="s">
        <v>18</v>
      </c>
      <c r="K338" t="s">
        <v>26</v>
      </c>
      <c r="L338" t="s">
        <v>27</v>
      </c>
      <c r="M338" s="3" t="s">
        <v>3</v>
      </c>
      <c r="N338" s="3" t="s">
        <v>4</v>
      </c>
      <c r="O338" s="3" t="s">
        <v>6</v>
      </c>
      <c r="P338" s="3" t="s">
        <v>8</v>
      </c>
      <c r="Q338" s="3" t="s">
        <v>10</v>
      </c>
      <c r="R338" s="3" t="s">
        <v>12</v>
      </c>
      <c r="T338" s="3" t="s">
        <v>3</v>
      </c>
      <c r="U338" s="3" t="s">
        <v>4</v>
      </c>
      <c r="V338" s="3" t="s">
        <v>6</v>
      </c>
      <c r="W338" s="3" t="s">
        <v>8</v>
      </c>
      <c r="X338" s="3" t="s">
        <v>10</v>
      </c>
      <c r="Y338" s="3" t="s">
        <v>12</v>
      </c>
      <c r="AA338" s="3" t="s">
        <v>3</v>
      </c>
      <c r="AB338" s="3" t="s">
        <v>4</v>
      </c>
      <c r="AC338" s="3" t="s">
        <v>6</v>
      </c>
      <c r="AD338" s="3" t="s">
        <v>8</v>
      </c>
      <c r="AE338" s="3" t="s">
        <v>10</v>
      </c>
      <c r="AF338" s="3" t="s">
        <v>12</v>
      </c>
      <c r="AG338" s="15"/>
      <c r="AH338" s="36" t="s">
        <v>65</v>
      </c>
      <c r="AJ338" s="36" t="s">
        <v>28</v>
      </c>
      <c r="AK338" s="36" t="s">
        <v>29</v>
      </c>
      <c r="AL338" s="36" t="s">
        <v>30</v>
      </c>
      <c r="AM338" s="36" t="s">
        <v>31</v>
      </c>
      <c r="AN338" s="36" t="s">
        <v>32</v>
      </c>
      <c r="AO338" s="36" t="s">
        <v>33</v>
      </c>
      <c r="AP338" s="36" t="s">
        <v>34</v>
      </c>
      <c r="AQ338" s="36" t="s">
        <v>35</v>
      </c>
      <c r="AS338" s="36" t="s">
        <v>28</v>
      </c>
      <c r="AT338" s="36" t="s">
        <v>29</v>
      </c>
      <c r="AU338" s="36" t="s">
        <v>30</v>
      </c>
      <c r="AV338" s="36" t="s">
        <v>31</v>
      </c>
      <c r="AW338" s="36" t="s">
        <v>32</v>
      </c>
      <c r="AX338" s="36" t="s">
        <v>33</v>
      </c>
      <c r="AY338" s="36" t="s">
        <v>34</v>
      </c>
      <c r="AZ338" s="36" t="s">
        <v>35</v>
      </c>
      <c r="BB338" s="3" t="s">
        <v>14</v>
      </c>
    </row>
    <row r="339" spans="1:54" x14ac:dyDescent="0.3">
      <c r="A339">
        <v>1</v>
      </c>
      <c r="B339" t="s">
        <v>67</v>
      </c>
      <c r="C339" t="s">
        <v>68</v>
      </c>
      <c r="D339" t="s">
        <v>69</v>
      </c>
      <c r="F339" s="2">
        <v>0</v>
      </c>
      <c r="G339" s="2">
        <f>MOD(LEN(B339)-LEN(SUBSTITUTE(B339,"N","")),2)</f>
        <v>0</v>
      </c>
      <c r="H339" s="4">
        <f>H649</f>
        <v>1</v>
      </c>
      <c r="I339" s="14">
        <f>1-J339</f>
        <v>0</v>
      </c>
      <c r="J339">
        <f t="shared" ref="J339:J402" si="84">IF(BB339&gt;0,1,0)</f>
        <v>1</v>
      </c>
      <c r="K339">
        <f>LEN(D339) - LEN(SUBSTITUTE(D339, ",", "")) + 1</f>
        <v>2</v>
      </c>
      <c r="L339">
        <f>L649</f>
        <v>2</v>
      </c>
      <c r="M339" s="8">
        <f t="shared" ref="M339:M402" si="85">(N3-M3)/M3</f>
        <v>-0.9104982540587272</v>
      </c>
      <c r="N339" s="8">
        <f t="shared" ref="N339:N402" si="86">(O3-M3)/M3</f>
        <v>-0.91050054065685804</v>
      </c>
      <c r="O339" s="8">
        <f t="shared" ref="O339:O402" si="87">(Q3-P3)/P3</f>
        <v>-0.85676624580221017</v>
      </c>
      <c r="P339" s="8">
        <f t="shared" ref="P339:P402" si="88">(S3-R3)/R3</f>
        <v>-0.9920042019762102</v>
      </c>
      <c r="Q339" s="8">
        <f t="shared" ref="Q339:Q402" si="89">(U3-T3)/T3</f>
        <v>-0.21997269128581995</v>
      </c>
      <c r="R339" s="8">
        <f t="shared" ref="R339:R402" si="90">(W3-V3)/V3</f>
        <v>-0.84220056615531869</v>
      </c>
      <c r="T339" s="8">
        <f t="shared" ref="T339:T402" si="91">(Z3-Y3)/Y3</f>
        <v>-0.80607568795946671</v>
      </c>
      <c r="U339" s="8">
        <f t="shared" ref="U339:U402" si="92">(AA3-Y3)/Y3</f>
        <v>-0.81102108237971515</v>
      </c>
      <c r="V339" s="8">
        <f t="shared" ref="V339:V402" si="93">(AC3-AB3)/AB3</f>
        <v>-0.64676599650990307</v>
      </c>
      <c r="W339" s="8">
        <f t="shared" ref="W339:W402" si="94">(AE3-AD3)/AD3</f>
        <v>-0.94941153670300882</v>
      </c>
      <c r="X339" s="8">
        <f t="shared" ref="X339:X402" si="95">(AG3-AF3)/AF3</f>
        <v>0.38794129895981255</v>
      </c>
      <c r="Y339" s="8">
        <f t="shared" ref="Y339:Y402" si="96">(AI3-AH3)/AH3</f>
        <v>-0.46581735429319032</v>
      </c>
      <c r="AA339" s="8">
        <f t="shared" ref="AA339:AA402" si="97">(AL3-AK3)/AK3</f>
        <v>-0.91071794820428276</v>
      </c>
      <c r="AB339" s="8">
        <f t="shared" ref="AB339:AB402" si="98">(AM3-AK3)/AK3</f>
        <v>-0.91488975503579673</v>
      </c>
      <c r="AC339" s="8">
        <f t="shared" ref="AC339:AC402" si="99">(AO3-AN3)/AN3</f>
        <v>-0.81620929832661326</v>
      </c>
      <c r="AD339" s="8">
        <f t="shared" ref="AD339:AD402" si="100">(AQ3-AP3)/AP3</f>
        <v>-0.96897316828311419</v>
      </c>
      <c r="AE339" s="8">
        <f t="shared" ref="AE339:AE402" si="101">(AS3-AR3)/AR3</f>
        <v>2.8315455200152483E-3</v>
      </c>
      <c r="AF339" s="8">
        <f t="shared" ref="AF339:AF402" si="102">(AU3-AT3)/AT3</f>
        <v>-0.80811552900608108</v>
      </c>
      <c r="AG339" s="8"/>
      <c r="AH339">
        <v>0.71750976437409286</v>
      </c>
      <c r="AJ339">
        <v>0.99006436978971768</v>
      </c>
      <c r="AK339">
        <v>1</v>
      </c>
      <c r="AL339">
        <v>0.99006436978971768</v>
      </c>
      <c r="AM339">
        <v>1</v>
      </c>
      <c r="AN339">
        <v>0.99006436978971768</v>
      </c>
      <c r="AO339">
        <v>1</v>
      </c>
      <c r="AP339">
        <v>0.99006436978971768</v>
      </c>
      <c r="AQ339">
        <v>1</v>
      </c>
      <c r="AS339">
        <v>0.99006436978971768</v>
      </c>
      <c r="AT339">
        <v>1</v>
      </c>
      <c r="AU339">
        <v>0.99006436978971768</v>
      </c>
      <c r="AV339">
        <v>1</v>
      </c>
      <c r="AW339">
        <v>0.99006436978971768</v>
      </c>
      <c r="AX339">
        <v>1</v>
      </c>
      <c r="AY339">
        <v>0.99006436978971768</v>
      </c>
      <c r="AZ339">
        <v>1</v>
      </c>
      <c r="BB339">
        <f>IF($BB$337=0,AH339,IF($BB$337=1,AS339,IF($BB$337=2,AT339,IF($BB$337=3,AU339,IF($BB$337=4,AV339,IF($BB$337="1L",AW339,IF($BB$337="2L",AX339,IF($BB$337="3L",AY339,AZ339))))))))</f>
        <v>0.71750976437409286</v>
      </c>
    </row>
    <row r="340" spans="1:54" x14ac:dyDescent="0.3">
      <c r="A340">
        <v>1</v>
      </c>
      <c r="B340" t="s">
        <v>70</v>
      </c>
      <c r="C340" t="s">
        <v>68</v>
      </c>
      <c r="D340" t="s">
        <v>69</v>
      </c>
      <c r="F340" s="2">
        <v>0</v>
      </c>
      <c r="G340" s="2">
        <f t="shared" ref="G340:G403" si="103">MOD(LEN(B340)-LEN(SUBSTITUTE(B340,"N","")),2)</f>
        <v>1</v>
      </c>
      <c r="H340" s="4">
        <f t="shared" ref="H340:H403" si="104">H650</f>
        <v>0</v>
      </c>
      <c r="I340" s="14">
        <f t="shared" ref="I340:I403" si="105">1-J340</f>
        <v>1</v>
      </c>
      <c r="J340">
        <f t="shared" si="84"/>
        <v>0</v>
      </c>
      <c r="K340">
        <f t="shared" ref="K340:K403" si="106">LEN(D340) - LEN(SUBSTITUTE(D340, ",", "")) + 1</f>
        <v>2</v>
      </c>
      <c r="L340">
        <f t="shared" ref="L340:L403" si="107">L650</f>
        <v>0</v>
      </c>
      <c r="M340" s="8">
        <f t="shared" si="85"/>
        <v>2.5048369534242632</v>
      </c>
      <c r="N340" s="8">
        <f t="shared" si="86"/>
        <v>2.5059508275564863</v>
      </c>
      <c r="O340" s="8">
        <f t="shared" si="87"/>
        <v>3.8021060105300526</v>
      </c>
      <c r="P340" s="8">
        <f t="shared" si="88"/>
        <v>585637.4</v>
      </c>
      <c r="Q340" s="8">
        <f t="shared" si="89"/>
        <v>-0.20904979808879021</v>
      </c>
      <c r="R340" s="8">
        <f t="shared" si="90"/>
        <v>2625.1245865490628</v>
      </c>
      <c r="T340" s="8">
        <f t="shared" si="91"/>
        <v>3.0035377739668236</v>
      </c>
      <c r="U340" s="8">
        <f t="shared" si="92"/>
        <v>2.9841865429595478</v>
      </c>
      <c r="V340" s="8">
        <f t="shared" si="93"/>
        <v>3.3231312005301232</v>
      </c>
      <c r="W340" s="8">
        <f t="shared" si="94"/>
        <v>7.3422556764310585</v>
      </c>
      <c r="X340" s="8">
        <f t="shared" si="95"/>
        <v>0.40821606008564904</v>
      </c>
      <c r="Y340" s="8">
        <f t="shared" si="96"/>
        <v>502.62404050140509</v>
      </c>
      <c r="AA340" s="8">
        <f t="shared" si="97"/>
        <v>0.63774618791413096</v>
      </c>
      <c r="AB340" s="8">
        <f t="shared" si="98"/>
        <v>0.59236577460580497</v>
      </c>
      <c r="AC340" s="8">
        <f t="shared" si="99"/>
        <v>0.68201779016344399</v>
      </c>
      <c r="AD340" s="8">
        <f t="shared" si="100"/>
        <v>3.0623889024169131</v>
      </c>
      <c r="AE340" s="8">
        <f t="shared" si="101"/>
        <v>2.5176283552398902E-2</v>
      </c>
      <c r="AF340" s="8">
        <f t="shared" si="102"/>
        <v>267.89452595005008</v>
      </c>
      <c r="AG340" s="8"/>
      <c r="AH340">
        <v>-0.71750976437409242</v>
      </c>
      <c r="AJ340">
        <v>-0.99006436978971768</v>
      </c>
      <c r="AK340">
        <v>-1</v>
      </c>
      <c r="AL340">
        <v>-0.99006436978971768</v>
      </c>
      <c r="AM340">
        <v>-1</v>
      </c>
      <c r="AN340">
        <v>-0.99006436978971768</v>
      </c>
      <c r="AO340">
        <v>-1</v>
      </c>
      <c r="AP340">
        <v>-0.99006436978971768</v>
      </c>
      <c r="AQ340">
        <v>-1</v>
      </c>
      <c r="AS340">
        <v>-0.99006436978971768</v>
      </c>
      <c r="AT340">
        <v>-1</v>
      </c>
      <c r="AU340">
        <v>-0.99006436978971768</v>
      </c>
      <c r="AV340">
        <v>-1</v>
      </c>
      <c r="AW340">
        <v>-0.99006436978971768</v>
      </c>
      <c r="AX340">
        <v>-1</v>
      </c>
      <c r="AY340">
        <v>-0.99006436978971768</v>
      </c>
      <c r="AZ340">
        <v>-1</v>
      </c>
      <c r="BB340">
        <f t="shared" ref="BB340:BB403" si="108">IF($BB$337=0,AH340,IF($BB$337=1,AS340,IF($BB$337=2,AT340,IF($BB$337=3,AU340,IF($BB$337=4,AV340,IF($BB$337="1L",AW340,IF($BB$337="2L",AX340,IF($BB$337="3L",AY340,AZ340))))))))</f>
        <v>-0.71750976437409242</v>
      </c>
    </row>
    <row r="341" spans="1:54" x14ac:dyDescent="0.3">
      <c r="A341">
        <v>1</v>
      </c>
      <c r="B341" t="s">
        <v>71</v>
      </c>
      <c r="C341" t="s">
        <v>68</v>
      </c>
      <c r="D341" t="s">
        <v>69</v>
      </c>
      <c r="F341" s="2">
        <v>0</v>
      </c>
      <c r="G341" s="2">
        <f t="shared" si="103"/>
        <v>1</v>
      </c>
      <c r="H341" s="4">
        <f t="shared" si="104"/>
        <v>0</v>
      </c>
      <c r="I341" s="14">
        <f t="shared" si="105"/>
        <v>1</v>
      </c>
      <c r="J341">
        <f t="shared" si="84"/>
        <v>0</v>
      </c>
      <c r="K341">
        <f t="shared" si="106"/>
        <v>2</v>
      </c>
      <c r="L341">
        <f t="shared" si="107"/>
        <v>0</v>
      </c>
      <c r="M341" s="8">
        <f t="shared" si="85"/>
        <v>2.4343148929703049</v>
      </c>
      <c r="N341" s="8">
        <f t="shared" si="86"/>
        <v>2.4355727131020268</v>
      </c>
      <c r="O341" s="8">
        <f t="shared" si="87"/>
        <v>4.0988054940274701</v>
      </c>
      <c r="P341" s="8">
        <f t="shared" si="88"/>
        <v>376678.49999999994</v>
      </c>
      <c r="Q341" s="8">
        <f t="shared" si="89"/>
        <v>-0.20927988001075173</v>
      </c>
      <c r="R341" s="8">
        <f t="shared" si="90"/>
        <v>1757.5272331154686</v>
      </c>
      <c r="T341" s="8">
        <f t="shared" si="91"/>
        <v>3.0095977314756737</v>
      </c>
      <c r="U341" s="8">
        <f t="shared" si="92"/>
        <v>2.9344238438654244</v>
      </c>
      <c r="V341" s="8">
        <f t="shared" si="93"/>
        <v>3.5897768358898006</v>
      </c>
      <c r="W341" s="8">
        <f t="shared" si="94"/>
        <v>7.3091295847785505</v>
      </c>
      <c r="X341" s="8">
        <f t="shared" si="95"/>
        <v>0.41204997592532849</v>
      </c>
      <c r="Y341" s="8">
        <f t="shared" si="96"/>
        <v>454.49671382595221</v>
      </c>
      <c r="AA341" s="8">
        <f t="shared" si="97"/>
        <v>0.66849659511271631</v>
      </c>
      <c r="AB341" s="8">
        <f t="shared" si="98"/>
        <v>0.58405428186537167</v>
      </c>
      <c r="AC341" s="8">
        <f t="shared" si="99"/>
        <v>0.7601333924321787</v>
      </c>
      <c r="AD341" s="8">
        <f t="shared" si="100"/>
        <v>2.9711116158420889</v>
      </c>
      <c r="AE341" s="8">
        <f t="shared" si="101"/>
        <v>9.456360071441532E-3</v>
      </c>
      <c r="AF341" s="8">
        <f t="shared" si="102"/>
        <v>246.67832410974242</v>
      </c>
      <c r="AG341" s="8"/>
      <c r="AH341">
        <v>-0.71750976437409286</v>
      </c>
      <c r="AJ341">
        <v>-0.99006436978971768</v>
      </c>
      <c r="AK341">
        <v>-1</v>
      </c>
      <c r="AL341">
        <v>-0.99006436978971768</v>
      </c>
      <c r="AM341">
        <v>-1</v>
      </c>
      <c r="AN341">
        <v>-0.99006436978971768</v>
      </c>
      <c r="AO341">
        <v>-1</v>
      </c>
      <c r="AP341">
        <v>-0.99006436978971768</v>
      </c>
      <c r="AQ341">
        <v>-1</v>
      </c>
      <c r="AS341">
        <v>-0.99006436978971768</v>
      </c>
      <c r="AT341">
        <v>-1</v>
      </c>
      <c r="AU341">
        <v>-0.99006436978971768</v>
      </c>
      <c r="AV341">
        <v>-1</v>
      </c>
      <c r="AW341">
        <v>-0.99006436978971768</v>
      </c>
      <c r="AX341">
        <v>-1</v>
      </c>
      <c r="AY341">
        <v>-0.99006436978971768</v>
      </c>
      <c r="AZ341">
        <v>-1</v>
      </c>
      <c r="BB341">
        <f t="shared" si="108"/>
        <v>-0.71750976437409286</v>
      </c>
    </row>
    <row r="342" spans="1:54" x14ac:dyDescent="0.3">
      <c r="A342">
        <v>1</v>
      </c>
      <c r="B342" t="s">
        <v>72</v>
      </c>
      <c r="C342" t="s">
        <v>68</v>
      </c>
      <c r="D342" t="s">
        <v>69</v>
      </c>
      <c r="F342" s="2">
        <v>0</v>
      </c>
      <c r="G342" s="2">
        <f t="shared" si="103"/>
        <v>0</v>
      </c>
      <c r="H342" s="4">
        <f t="shared" si="104"/>
        <v>1</v>
      </c>
      <c r="I342" s="14">
        <f t="shared" si="105"/>
        <v>0</v>
      </c>
      <c r="J342">
        <f t="shared" si="84"/>
        <v>1</v>
      </c>
      <c r="K342">
        <f t="shared" si="106"/>
        <v>2</v>
      </c>
      <c r="L342">
        <f t="shared" si="107"/>
        <v>2</v>
      </c>
      <c r="M342" s="8">
        <f t="shared" si="85"/>
        <v>-0.90399263578893663</v>
      </c>
      <c r="N342" s="8">
        <f t="shared" si="86"/>
        <v>-0.9039932125598531</v>
      </c>
      <c r="O342" s="8">
        <f t="shared" si="87"/>
        <v>-0.84904646016587948</v>
      </c>
      <c r="P342" s="8">
        <f t="shared" si="88"/>
        <v>-0.99261263854399695</v>
      </c>
      <c r="Q342" s="8">
        <f t="shared" si="89"/>
        <v>-0.21899575645519034</v>
      </c>
      <c r="R342" s="8">
        <f t="shared" si="90"/>
        <v>-0.83905208414693599</v>
      </c>
      <c r="T342" s="8">
        <f t="shared" si="91"/>
        <v>-0.79433473529148224</v>
      </c>
      <c r="U342" s="8">
        <f t="shared" si="92"/>
        <v>-0.80183105143156752</v>
      </c>
      <c r="V342" s="8">
        <f t="shared" si="93"/>
        <v>-0.65088632258247237</v>
      </c>
      <c r="W342" s="8">
        <f t="shared" si="94"/>
        <v>-0.94707110375038717</v>
      </c>
      <c r="X342" s="8">
        <f t="shared" si="95"/>
        <v>0.39461636773759678</v>
      </c>
      <c r="Y342" s="8">
        <f t="shared" si="96"/>
        <v>-0.49766357219833629</v>
      </c>
      <c r="AA342" s="8">
        <f t="shared" si="97"/>
        <v>-0.90289340902723958</v>
      </c>
      <c r="AB342" s="8">
        <f t="shared" si="98"/>
        <v>-0.91090875010131322</v>
      </c>
      <c r="AC342" s="8">
        <f t="shared" si="99"/>
        <v>-0.81731812807458837</v>
      </c>
      <c r="AD342" s="8">
        <f t="shared" si="100"/>
        <v>-0.9689309117991991</v>
      </c>
      <c r="AE342" s="8">
        <f t="shared" si="101"/>
        <v>4.2541040585546593E-3</v>
      </c>
      <c r="AF342" s="8">
        <f t="shared" si="102"/>
        <v>-0.82168941754141134</v>
      </c>
      <c r="AG342" s="8"/>
      <c r="AH342">
        <v>0.71750976437409286</v>
      </c>
      <c r="AJ342">
        <v>0.99006436978971768</v>
      </c>
      <c r="AK342">
        <v>1</v>
      </c>
      <c r="AL342">
        <v>0.99006436978971768</v>
      </c>
      <c r="AM342">
        <v>1</v>
      </c>
      <c r="AN342">
        <v>0.99006436978971768</v>
      </c>
      <c r="AO342">
        <v>1</v>
      </c>
      <c r="AP342">
        <v>0.99006436978971768</v>
      </c>
      <c r="AQ342">
        <v>1</v>
      </c>
      <c r="AS342">
        <v>0.99006436978971768</v>
      </c>
      <c r="AT342">
        <v>1</v>
      </c>
      <c r="AU342">
        <v>0.99006436978971768</v>
      </c>
      <c r="AV342">
        <v>1</v>
      </c>
      <c r="AW342">
        <v>0.99006436978971768</v>
      </c>
      <c r="AX342">
        <v>1</v>
      </c>
      <c r="AY342">
        <v>0.99006436978971768</v>
      </c>
      <c r="AZ342">
        <v>1</v>
      </c>
      <c r="BB342">
        <f t="shared" si="108"/>
        <v>0.71750976437409286</v>
      </c>
    </row>
    <row r="343" spans="1:54" x14ac:dyDescent="0.3">
      <c r="A343">
        <v>1</v>
      </c>
      <c r="B343" t="s">
        <v>73</v>
      </c>
      <c r="C343" t="s">
        <v>74</v>
      </c>
      <c r="D343" t="s">
        <v>69</v>
      </c>
      <c r="F343" s="2">
        <v>0</v>
      </c>
      <c r="G343" s="2">
        <f t="shared" si="103"/>
        <v>0</v>
      </c>
      <c r="H343" s="4">
        <f t="shared" si="104"/>
        <v>0</v>
      </c>
      <c r="I343" s="14">
        <f t="shared" si="105"/>
        <v>0</v>
      </c>
      <c r="J343">
        <f t="shared" si="84"/>
        <v>1</v>
      </c>
      <c r="K343">
        <f t="shared" si="106"/>
        <v>2</v>
      </c>
      <c r="L343">
        <f t="shared" si="107"/>
        <v>0</v>
      </c>
      <c r="M343" s="8">
        <f t="shared" si="85"/>
        <v>-0.86709806533404132</v>
      </c>
      <c r="N343" s="8">
        <f t="shared" si="86"/>
        <v>-0.86714299389731686</v>
      </c>
      <c r="O343" s="8">
        <f t="shared" si="87"/>
        <v>-0.80695711454570052</v>
      </c>
      <c r="P343" s="8">
        <f t="shared" si="88"/>
        <v>-0.98454588592159853</v>
      </c>
      <c r="Q343" s="8">
        <f t="shared" si="89"/>
        <v>-0.21533031930704474</v>
      </c>
      <c r="R343" s="8">
        <f t="shared" si="90"/>
        <v>-0.65564053657688548</v>
      </c>
      <c r="T343" s="8">
        <f t="shared" si="91"/>
        <v>-0.78576253905541771</v>
      </c>
      <c r="U343" s="8">
        <f t="shared" si="92"/>
        <v>-0.79482584816631097</v>
      </c>
      <c r="V343" s="8">
        <f t="shared" si="93"/>
        <v>-0.65809575320342539</v>
      </c>
      <c r="W343" s="8">
        <f t="shared" si="94"/>
        <v>-0.93967069364555522</v>
      </c>
      <c r="X343" s="8">
        <f t="shared" si="95"/>
        <v>0.23871864499911946</v>
      </c>
      <c r="Y343" s="8">
        <f t="shared" si="96"/>
        <v>-0.43147607869731014</v>
      </c>
      <c r="AA343" s="8">
        <f t="shared" si="97"/>
        <v>-0.91694281337299155</v>
      </c>
      <c r="AB343" s="8">
        <f t="shared" si="98"/>
        <v>-0.92568223604206223</v>
      </c>
      <c r="AC343" s="8">
        <f t="shared" si="99"/>
        <v>-0.85135810495805953</v>
      </c>
      <c r="AD343" s="8">
        <f t="shared" si="100"/>
        <v>-0.97659927012461045</v>
      </c>
      <c r="AE343" s="8">
        <f t="shared" si="101"/>
        <v>-0.28501272246862869</v>
      </c>
      <c r="AF343" s="8">
        <f t="shared" si="102"/>
        <v>-0.80936665617968606</v>
      </c>
      <c r="AG343" s="8"/>
      <c r="AH343">
        <v>0.47582361139352669</v>
      </c>
      <c r="AJ343">
        <v>0.99006436978971768</v>
      </c>
      <c r="AK343">
        <v>1</v>
      </c>
      <c r="AL343">
        <v>0.99006436978971768</v>
      </c>
      <c r="AM343">
        <v>1</v>
      </c>
      <c r="AN343">
        <v>0.99006436978971768</v>
      </c>
      <c r="AO343">
        <v>1</v>
      </c>
      <c r="AP343">
        <v>0.99006436978971768</v>
      </c>
      <c r="AQ343">
        <v>1</v>
      </c>
      <c r="AS343">
        <v>0.99006436978971768</v>
      </c>
      <c r="AT343">
        <v>1</v>
      </c>
      <c r="AU343">
        <v>0.99006436978971768</v>
      </c>
      <c r="AV343">
        <v>1</v>
      </c>
      <c r="AW343">
        <v>0.99006436978971768</v>
      </c>
      <c r="AX343">
        <v>1</v>
      </c>
      <c r="AY343">
        <v>0.99006436978971768</v>
      </c>
      <c r="AZ343">
        <v>1</v>
      </c>
      <c r="BB343">
        <f t="shared" si="108"/>
        <v>0.47582361139352669</v>
      </c>
    </row>
    <row r="344" spans="1:54" x14ac:dyDescent="0.3">
      <c r="A344">
        <v>1</v>
      </c>
      <c r="B344" t="s">
        <v>75</v>
      </c>
      <c r="C344" t="s">
        <v>74</v>
      </c>
      <c r="D344" t="s">
        <v>69</v>
      </c>
      <c r="F344" s="2">
        <v>0</v>
      </c>
      <c r="G344" s="2">
        <f t="shared" si="103"/>
        <v>1</v>
      </c>
      <c r="H344" s="4">
        <f t="shared" si="104"/>
        <v>1</v>
      </c>
      <c r="I344" s="14">
        <f t="shared" si="105"/>
        <v>1</v>
      </c>
      <c r="J344">
        <f t="shared" si="84"/>
        <v>0</v>
      </c>
      <c r="K344">
        <f t="shared" si="106"/>
        <v>2</v>
      </c>
      <c r="L344">
        <f t="shared" si="107"/>
        <v>2</v>
      </c>
      <c r="M344" s="8">
        <f t="shared" si="85"/>
        <v>0.14936212208020488</v>
      </c>
      <c r="N344" s="8">
        <f t="shared" si="86"/>
        <v>0.14947610919966045</v>
      </c>
      <c r="O344" s="8">
        <f t="shared" si="87"/>
        <v>3.9624198120990543E-2</v>
      </c>
      <c r="P344" s="8">
        <f t="shared" si="88"/>
        <v>14538</v>
      </c>
      <c r="Q344" s="8">
        <f t="shared" si="89"/>
        <v>-0.21910787298357165</v>
      </c>
      <c r="R344" s="8">
        <f t="shared" si="90"/>
        <v>154.30099228224915</v>
      </c>
      <c r="T344" s="8">
        <f t="shared" si="91"/>
        <v>0.94445186861217023</v>
      </c>
      <c r="U344" s="8">
        <f t="shared" si="92"/>
        <v>0.87315536208166311</v>
      </c>
      <c r="V344" s="8">
        <f t="shared" si="93"/>
        <v>0.74737301999303984</v>
      </c>
      <c r="W344" s="8">
        <f t="shared" si="94"/>
        <v>2.3731100424999148</v>
      </c>
      <c r="X344" s="8">
        <f t="shared" si="95"/>
        <v>0.26648388986024835</v>
      </c>
      <c r="Y344" s="8">
        <f t="shared" si="96"/>
        <v>52.343081936777928</v>
      </c>
      <c r="AA344" s="8">
        <f t="shared" si="97"/>
        <v>3.7528456454374143E-4</v>
      </c>
      <c r="AB344" s="8">
        <f t="shared" si="98"/>
        <v>-6.6606051484271803E-2</v>
      </c>
      <c r="AC344" s="8">
        <f t="shared" si="99"/>
        <v>-0.14573631654861652</v>
      </c>
      <c r="AD344" s="8">
        <f t="shared" si="100"/>
        <v>1.335087468614079</v>
      </c>
      <c r="AE344" s="8">
        <f t="shared" si="101"/>
        <v>-0.2111067770664968</v>
      </c>
      <c r="AF344" s="8">
        <f t="shared" si="102"/>
        <v>36.590310432213478</v>
      </c>
      <c r="AG344" s="8"/>
      <c r="AH344">
        <v>-0.47582361139352652</v>
      </c>
      <c r="AJ344">
        <v>-0.99006436978971768</v>
      </c>
      <c r="AK344">
        <v>-1</v>
      </c>
      <c r="AL344">
        <v>-0.99006436978971768</v>
      </c>
      <c r="AM344">
        <v>-1</v>
      </c>
      <c r="AN344">
        <v>-0.99006436978971768</v>
      </c>
      <c r="AO344">
        <v>-1</v>
      </c>
      <c r="AP344">
        <v>-0.99006436978971768</v>
      </c>
      <c r="AQ344">
        <v>-1</v>
      </c>
      <c r="AS344">
        <v>-0.99006436978971768</v>
      </c>
      <c r="AT344">
        <v>-1</v>
      </c>
      <c r="AU344">
        <v>-0.99006436978971768</v>
      </c>
      <c r="AV344">
        <v>-1</v>
      </c>
      <c r="AW344">
        <v>-0.99006436978971768</v>
      </c>
      <c r="AX344">
        <v>-1</v>
      </c>
      <c r="AY344">
        <v>-0.99006436978971768</v>
      </c>
      <c r="AZ344">
        <v>-1</v>
      </c>
      <c r="BB344">
        <f t="shared" si="108"/>
        <v>-0.47582361139352652</v>
      </c>
    </row>
    <row r="345" spans="1:54" x14ac:dyDescent="0.3">
      <c r="A345">
        <v>1</v>
      </c>
      <c r="B345" t="s">
        <v>76</v>
      </c>
      <c r="C345" t="s">
        <v>74</v>
      </c>
      <c r="D345" t="s">
        <v>69</v>
      </c>
      <c r="F345" s="2">
        <v>0</v>
      </c>
      <c r="G345" s="2">
        <f t="shared" si="103"/>
        <v>1</v>
      </c>
      <c r="H345" s="4">
        <f t="shared" si="104"/>
        <v>1</v>
      </c>
      <c r="I345" s="14">
        <f t="shared" si="105"/>
        <v>1</v>
      </c>
      <c r="J345">
        <f t="shared" si="84"/>
        <v>0</v>
      </c>
      <c r="K345">
        <f t="shared" si="106"/>
        <v>2</v>
      </c>
      <c r="L345">
        <f t="shared" si="107"/>
        <v>2</v>
      </c>
      <c r="M345" s="8">
        <f t="shared" si="85"/>
        <v>0.1397240194652164</v>
      </c>
      <c r="N345" s="8">
        <f t="shared" si="86"/>
        <v>0.13985300102085405</v>
      </c>
      <c r="O345" s="8">
        <f t="shared" si="87"/>
        <v>3.3990169950849754E-2</v>
      </c>
      <c r="P345" s="8">
        <f t="shared" si="88"/>
        <v>11137.5</v>
      </c>
      <c r="Q345" s="8">
        <f t="shared" si="89"/>
        <v>-0.22045486641161824</v>
      </c>
      <c r="R345" s="8">
        <f t="shared" si="90"/>
        <v>92.10893246187365</v>
      </c>
      <c r="T345" s="8">
        <f t="shared" si="91"/>
        <v>0.9542087348946855</v>
      </c>
      <c r="U345" s="8">
        <f t="shared" si="92"/>
        <v>0.86086928319544831</v>
      </c>
      <c r="V345" s="8">
        <f t="shared" si="93"/>
        <v>0.73378154619902081</v>
      </c>
      <c r="W345" s="8">
        <f t="shared" si="94"/>
        <v>2.2666562719042584</v>
      </c>
      <c r="X345" s="8">
        <f t="shared" si="95"/>
        <v>0.22451083270400962</v>
      </c>
      <c r="Y345" s="8">
        <f t="shared" si="96"/>
        <v>56.010382269798107</v>
      </c>
      <c r="AA345" s="8">
        <f t="shared" si="97"/>
        <v>6.9732544162876484E-3</v>
      </c>
      <c r="AB345" s="8">
        <f t="shared" si="98"/>
        <v>-7.6097531870920221E-2</v>
      </c>
      <c r="AC345" s="8">
        <f t="shared" si="99"/>
        <v>-0.15506474709240153</v>
      </c>
      <c r="AD345" s="8">
        <f t="shared" si="100"/>
        <v>1.2617440089814596</v>
      </c>
      <c r="AE345" s="8">
        <f t="shared" si="101"/>
        <v>-0.27848352153454653</v>
      </c>
      <c r="AF345" s="8">
        <f t="shared" si="102"/>
        <v>40.593155950866624</v>
      </c>
      <c r="AG345" s="8"/>
      <c r="AH345">
        <v>-0.47582361139352691</v>
      </c>
      <c r="AJ345">
        <v>-0.99006436978971768</v>
      </c>
      <c r="AK345">
        <v>-1</v>
      </c>
      <c r="AL345">
        <v>-0.99006436978971768</v>
      </c>
      <c r="AM345">
        <v>-1</v>
      </c>
      <c r="AN345">
        <v>-0.99006436978971768</v>
      </c>
      <c r="AO345">
        <v>-1</v>
      </c>
      <c r="AP345">
        <v>-0.99006436978971768</v>
      </c>
      <c r="AQ345">
        <v>-1</v>
      </c>
      <c r="AS345">
        <v>-0.99006436978971768</v>
      </c>
      <c r="AT345">
        <v>-1</v>
      </c>
      <c r="AU345">
        <v>-0.99006436978971768</v>
      </c>
      <c r="AV345">
        <v>-1</v>
      </c>
      <c r="AW345">
        <v>-0.99006436978971768</v>
      </c>
      <c r="AX345">
        <v>-1</v>
      </c>
      <c r="AY345">
        <v>-0.99006436978971768</v>
      </c>
      <c r="AZ345">
        <v>-1</v>
      </c>
      <c r="BB345">
        <f t="shared" si="108"/>
        <v>-0.47582361139352691</v>
      </c>
    </row>
    <row r="346" spans="1:54" x14ac:dyDescent="0.3">
      <c r="A346">
        <v>1</v>
      </c>
      <c r="B346" t="s">
        <v>77</v>
      </c>
      <c r="C346" t="s">
        <v>74</v>
      </c>
      <c r="D346" t="s">
        <v>69</v>
      </c>
      <c r="F346" s="2">
        <v>0</v>
      </c>
      <c r="G346" s="2">
        <f t="shared" si="103"/>
        <v>0</v>
      </c>
      <c r="H346" s="4">
        <f t="shared" si="104"/>
        <v>0</v>
      </c>
      <c r="I346" s="14">
        <f t="shared" si="105"/>
        <v>0</v>
      </c>
      <c r="J346">
        <f t="shared" si="84"/>
        <v>1</v>
      </c>
      <c r="K346">
        <f t="shared" si="106"/>
        <v>2</v>
      </c>
      <c r="L346">
        <f t="shared" si="107"/>
        <v>0</v>
      </c>
      <c r="M346" s="8">
        <f t="shared" si="85"/>
        <v>-0.8638299299950708</v>
      </c>
      <c r="N346" s="8">
        <f t="shared" si="86"/>
        <v>-0.86361924839636051</v>
      </c>
      <c r="O346" s="8">
        <f t="shared" si="87"/>
        <v>-0.79878826841118511</v>
      </c>
      <c r="P346" s="8">
        <f t="shared" si="88"/>
        <v>-0.98249638713930454</v>
      </c>
      <c r="Q346" s="8">
        <f t="shared" si="89"/>
        <v>-0.21621845097335404</v>
      </c>
      <c r="R346" s="8">
        <f t="shared" si="90"/>
        <v>-0.65571560210160396</v>
      </c>
      <c r="T346" s="8">
        <f t="shared" si="91"/>
        <v>-0.78400743307354737</v>
      </c>
      <c r="U346" s="8">
        <f t="shared" si="92"/>
        <v>-0.79006159053065683</v>
      </c>
      <c r="V346" s="8">
        <f t="shared" si="93"/>
        <v>-0.66717209497915553</v>
      </c>
      <c r="W346" s="8">
        <f t="shared" si="94"/>
        <v>-0.93444381712504188</v>
      </c>
      <c r="X346" s="8">
        <f t="shared" si="95"/>
        <v>0.24805952624416613</v>
      </c>
      <c r="Y346" s="8">
        <f t="shared" si="96"/>
        <v>-0.42277071299891456</v>
      </c>
      <c r="AA346" s="8">
        <f t="shared" si="97"/>
        <v>-0.91852562470954369</v>
      </c>
      <c r="AB346" s="8">
        <f t="shared" si="98"/>
        <v>-0.92527705453136333</v>
      </c>
      <c r="AC346" s="8">
        <f t="shared" si="99"/>
        <v>-0.85857275781855824</v>
      </c>
      <c r="AD346" s="8">
        <f t="shared" si="100"/>
        <v>-0.97582163763281005</v>
      </c>
      <c r="AE346" s="8">
        <f t="shared" si="101"/>
        <v>-0.27875719974633623</v>
      </c>
      <c r="AF346" s="8">
        <f t="shared" si="102"/>
        <v>-0.81097968153155631</v>
      </c>
      <c r="AG346" s="8"/>
      <c r="AH346">
        <v>0.47582361139352691</v>
      </c>
      <c r="AJ346">
        <v>0.99006436978971768</v>
      </c>
      <c r="AK346">
        <v>1</v>
      </c>
      <c r="AL346">
        <v>0.99006436978971768</v>
      </c>
      <c r="AM346">
        <v>1</v>
      </c>
      <c r="AN346">
        <v>0.99006436978971768</v>
      </c>
      <c r="AO346">
        <v>1</v>
      </c>
      <c r="AP346">
        <v>0.99006436978971768</v>
      </c>
      <c r="AQ346">
        <v>1</v>
      </c>
      <c r="AS346">
        <v>0.99006436978971768</v>
      </c>
      <c r="AT346">
        <v>1</v>
      </c>
      <c r="AU346">
        <v>0.99006436978971768</v>
      </c>
      <c r="AV346">
        <v>1</v>
      </c>
      <c r="AW346">
        <v>0.99006436978971768</v>
      </c>
      <c r="AX346">
        <v>1</v>
      </c>
      <c r="AY346">
        <v>0.99006436978971768</v>
      </c>
      <c r="AZ346">
        <v>1</v>
      </c>
      <c r="BB346">
        <f t="shared" si="108"/>
        <v>0.47582361139352691</v>
      </c>
    </row>
    <row r="347" spans="1:54" x14ac:dyDescent="0.3">
      <c r="A347">
        <v>1</v>
      </c>
      <c r="B347" t="s">
        <v>78</v>
      </c>
      <c r="C347" t="s">
        <v>74</v>
      </c>
      <c r="D347" t="s">
        <v>69</v>
      </c>
      <c r="F347" s="2">
        <v>0</v>
      </c>
      <c r="G347" s="2">
        <f t="shared" si="103"/>
        <v>0</v>
      </c>
      <c r="H347" s="4">
        <f t="shared" si="104"/>
        <v>0</v>
      </c>
      <c r="I347" s="14">
        <f t="shared" si="105"/>
        <v>0</v>
      </c>
      <c r="J347">
        <f t="shared" si="84"/>
        <v>1</v>
      </c>
      <c r="K347">
        <f t="shared" si="106"/>
        <v>2</v>
      </c>
      <c r="L347">
        <f t="shared" si="107"/>
        <v>0</v>
      </c>
      <c r="M347" s="8">
        <f t="shared" si="85"/>
        <v>-0.86709806533404132</v>
      </c>
      <c r="N347" s="8">
        <f t="shared" si="86"/>
        <v>-0.86714299389731686</v>
      </c>
      <c r="O347" s="8">
        <f t="shared" si="87"/>
        <v>-0.80695711454570052</v>
      </c>
      <c r="P347" s="8">
        <f t="shared" si="88"/>
        <v>-0.98454588592159853</v>
      </c>
      <c r="Q347" s="8">
        <f t="shared" si="89"/>
        <v>-0.21533031930704474</v>
      </c>
      <c r="R347" s="8">
        <f t="shared" si="90"/>
        <v>-0.65564053657688548</v>
      </c>
      <c r="T347" s="8">
        <f t="shared" si="91"/>
        <v>-0.79108730806313832</v>
      </c>
      <c r="U347" s="8">
        <f t="shared" si="92"/>
        <v>-0.79553108506537251</v>
      </c>
      <c r="V347" s="8">
        <f t="shared" si="93"/>
        <v>-0.67009985702936725</v>
      </c>
      <c r="W347" s="8">
        <f t="shared" si="94"/>
        <v>-0.93859566646355086</v>
      </c>
      <c r="X347" s="8">
        <f t="shared" si="95"/>
        <v>0.24231488163262546</v>
      </c>
      <c r="Y347" s="8">
        <f t="shared" si="96"/>
        <v>-0.40932651466419467</v>
      </c>
      <c r="AA347" s="8">
        <f t="shared" si="97"/>
        <v>-0.92154703449020459</v>
      </c>
      <c r="AB347" s="8">
        <f t="shared" si="98"/>
        <v>-0.92675094511425204</v>
      </c>
      <c r="AC347" s="8">
        <f t="shared" si="99"/>
        <v>-0.85874169897913488</v>
      </c>
      <c r="AD347" s="8">
        <f t="shared" si="100"/>
        <v>-0.97614560667486017</v>
      </c>
      <c r="AE347" s="8">
        <f t="shared" si="101"/>
        <v>-0.27505348467657359</v>
      </c>
      <c r="AF347" s="8">
        <f t="shared" si="102"/>
        <v>-0.79982414342083652</v>
      </c>
      <c r="AG347" s="8"/>
      <c r="AH347">
        <v>0.47582361139352669</v>
      </c>
      <c r="AJ347">
        <v>0.99006436978971768</v>
      </c>
      <c r="AK347">
        <v>1</v>
      </c>
      <c r="AL347">
        <v>0.99006436978971768</v>
      </c>
      <c r="AM347">
        <v>1</v>
      </c>
      <c r="AN347">
        <v>0.99006436978971768</v>
      </c>
      <c r="AO347">
        <v>1</v>
      </c>
      <c r="AP347">
        <v>0.99006436978971768</v>
      </c>
      <c r="AQ347">
        <v>1</v>
      </c>
      <c r="AS347">
        <v>0.99006436978971768</v>
      </c>
      <c r="AT347">
        <v>1</v>
      </c>
      <c r="AU347">
        <v>0.99006436978971768</v>
      </c>
      <c r="AV347">
        <v>1</v>
      </c>
      <c r="AW347">
        <v>0.99006436978971768</v>
      </c>
      <c r="AX347">
        <v>1</v>
      </c>
      <c r="AY347">
        <v>0.99006436978971768</v>
      </c>
      <c r="AZ347">
        <v>1</v>
      </c>
      <c r="BB347">
        <f t="shared" si="108"/>
        <v>0.47582361139352669</v>
      </c>
    </row>
    <row r="348" spans="1:54" x14ac:dyDescent="0.3">
      <c r="A348">
        <v>1</v>
      </c>
      <c r="B348" t="s">
        <v>79</v>
      </c>
      <c r="C348" t="s">
        <v>74</v>
      </c>
      <c r="D348" t="s">
        <v>69</v>
      </c>
      <c r="F348" s="2">
        <v>0</v>
      </c>
      <c r="G348" s="2">
        <f t="shared" si="103"/>
        <v>1</v>
      </c>
      <c r="H348" s="4">
        <f t="shared" si="104"/>
        <v>1</v>
      </c>
      <c r="I348" s="14">
        <f t="shared" si="105"/>
        <v>1</v>
      </c>
      <c r="J348">
        <f t="shared" si="84"/>
        <v>0</v>
      </c>
      <c r="K348">
        <f t="shared" si="106"/>
        <v>2</v>
      </c>
      <c r="L348">
        <f t="shared" si="107"/>
        <v>2</v>
      </c>
      <c r="M348" s="8">
        <f t="shared" si="85"/>
        <v>0.14936212208020488</v>
      </c>
      <c r="N348" s="8">
        <f t="shared" si="86"/>
        <v>0.14947610919966045</v>
      </c>
      <c r="O348" s="8">
        <f t="shared" si="87"/>
        <v>3.9624198120990543E-2</v>
      </c>
      <c r="P348" s="8">
        <f t="shared" si="88"/>
        <v>14538</v>
      </c>
      <c r="Q348" s="8">
        <f t="shared" si="89"/>
        <v>-0.21910787298357165</v>
      </c>
      <c r="R348" s="8">
        <f t="shared" si="90"/>
        <v>154.30099228224915</v>
      </c>
      <c r="T348" s="8">
        <f t="shared" si="91"/>
        <v>0.9527917023948721</v>
      </c>
      <c r="U348" s="8">
        <f t="shared" si="92"/>
        <v>0.88146463452961643</v>
      </c>
      <c r="V348" s="8">
        <f t="shared" si="93"/>
        <v>0.74062975051201918</v>
      </c>
      <c r="W348" s="8">
        <f t="shared" si="94"/>
        <v>2.1152199801287748</v>
      </c>
      <c r="X348" s="8">
        <f t="shared" si="95"/>
        <v>0.2441460295050788</v>
      </c>
      <c r="Y348" s="8">
        <f t="shared" si="96"/>
        <v>52.00117291863473</v>
      </c>
      <c r="AA348" s="8">
        <f t="shared" si="97"/>
        <v>6.8734294795636756E-3</v>
      </c>
      <c r="AB348" s="8">
        <f t="shared" si="98"/>
        <v>-7.859538537331634E-2</v>
      </c>
      <c r="AC348" s="8">
        <f t="shared" si="99"/>
        <v>-0.15336046030150491</v>
      </c>
      <c r="AD348" s="8">
        <f t="shared" si="100"/>
        <v>1.1413904994931103</v>
      </c>
      <c r="AE348" s="8">
        <f t="shared" si="101"/>
        <v>-0.27457510591642953</v>
      </c>
      <c r="AF348" s="8">
        <f t="shared" si="102"/>
        <v>36.489916567607175</v>
      </c>
      <c r="AG348" s="8"/>
      <c r="AH348">
        <v>-0.47582361139352652</v>
      </c>
      <c r="AJ348">
        <v>-0.99006436978971768</v>
      </c>
      <c r="AK348">
        <v>-1</v>
      </c>
      <c r="AL348">
        <v>-0.99006436978971768</v>
      </c>
      <c r="AM348">
        <v>-1</v>
      </c>
      <c r="AN348">
        <v>-0.99006436978971768</v>
      </c>
      <c r="AO348">
        <v>-1</v>
      </c>
      <c r="AP348">
        <v>-0.99006436978971768</v>
      </c>
      <c r="AQ348">
        <v>-1</v>
      </c>
      <c r="AS348">
        <v>-0.99006436978971768</v>
      </c>
      <c r="AT348">
        <v>-1</v>
      </c>
      <c r="AU348">
        <v>-0.99006436978971768</v>
      </c>
      <c r="AV348">
        <v>-1</v>
      </c>
      <c r="AW348">
        <v>-0.99006436978971768</v>
      </c>
      <c r="AX348">
        <v>-1</v>
      </c>
      <c r="AY348">
        <v>-0.99006436978971768</v>
      </c>
      <c r="AZ348">
        <v>-1</v>
      </c>
      <c r="BB348">
        <f t="shared" si="108"/>
        <v>-0.47582361139352652</v>
      </c>
    </row>
    <row r="349" spans="1:54" x14ac:dyDescent="0.3">
      <c r="A349">
        <v>1</v>
      </c>
      <c r="B349" t="s">
        <v>80</v>
      </c>
      <c r="C349" t="s">
        <v>74</v>
      </c>
      <c r="D349" t="s">
        <v>69</v>
      </c>
      <c r="F349" s="2">
        <v>0</v>
      </c>
      <c r="G349" s="2">
        <f t="shared" si="103"/>
        <v>1</v>
      </c>
      <c r="H349" s="4">
        <f t="shared" si="104"/>
        <v>1</v>
      </c>
      <c r="I349" s="14">
        <f t="shared" si="105"/>
        <v>1</v>
      </c>
      <c r="J349">
        <f t="shared" si="84"/>
        <v>0</v>
      </c>
      <c r="K349">
        <f t="shared" si="106"/>
        <v>2</v>
      </c>
      <c r="L349">
        <f t="shared" si="107"/>
        <v>2</v>
      </c>
      <c r="M349" s="8">
        <f t="shared" si="85"/>
        <v>0.1397240194652164</v>
      </c>
      <c r="N349" s="8">
        <f t="shared" si="86"/>
        <v>0.13985300102085405</v>
      </c>
      <c r="O349" s="8">
        <f t="shared" si="87"/>
        <v>3.3990169950849754E-2</v>
      </c>
      <c r="P349" s="8">
        <f t="shared" si="88"/>
        <v>11137.5</v>
      </c>
      <c r="Q349" s="8">
        <f t="shared" si="89"/>
        <v>-0.22045486641161824</v>
      </c>
      <c r="R349" s="8">
        <f t="shared" si="90"/>
        <v>92.10893246187365</v>
      </c>
      <c r="T349" s="8">
        <f t="shared" si="91"/>
        <v>0.90429418237906189</v>
      </c>
      <c r="U349" s="8">
        <f t="shared" si="92"/>
        <v>0.82273555109530405</v>
      </c>
      <c r="V349" s="8">
        <f t="shared" si="93"/>
        <v>0.7023697050692419</v>
      </c>
      <c r="W349" s="8">
        <f t="shared" si="94"/>
        <v>2.0929781294048704</v>
      </c>
      <c r="X349" s="8">
        <f t="shared" si="95"/>
        <v>0.22997623681825827</v>
      </c>
      <c r="Y349" s="8">
        <f t="shared" si="96"/>
        <v>56.139509917646151</v>
      </c>
      <c r="AA349" s="8">
        <f t="shared" si="97"/>
        <v>-3.2932199528167644E-2</v>
      </c>
      <c r="AB349" s="8">
        <f t="shared" si="98"/>
        <v>-0.11934161309336214</v>
      </c>
      <c r="AC349" s="8">
        <f t="shared" si="99"/>
        <v>-0.15508043846713693</v>
      </c>
      <c r="AD349" s="8">
        <f t="shared" si="100"/>
        <v>1.1164124613450832</v>
      </c>
      <c r="AE349" s="8">
        <f t="shared" si="101"/>
        <v>-0.28934419253338872</v>
      </c>
      <c r="AF349" s="8">
        <f t="shared" si="102"/>
        <v>40.316350697553908</v>
      </c>
      <c r="AG349" s="8"/>
      <c r="AH349">
        <v>-0.47582361139352691</v>
      </c>
      <c r="AJ349">
        <v>-0.99006436978971768</v>
      </c>
      <c r="AK349">
        <v>-1</v>
      </c>
      <c r="AL349">
        <v>-0.99006436978971768</v>
      </c>
      <c r="AM349">
        <v>-1</v>
      </c>
      <c r="AN349">
        <v>-0.99006436978971768</v>
      </c>
      <c r="AO349">
        <v>-1</v>
      </c>
      <c r="AP349">
        <v>-0.99006436978971768</v>
      </c>
      <c r="AQ349">
        <v>-1</v>
      </c>
      <c r="AS349">
        <v>-0.99006436978971768</v>
      </c>
      <c r="AT349">
        <v>-1</v>
      </c>
      <c r="AU349">
        <v>-0.99006436978971768</v>
      </c>
      <c r="AV349">
        <v>-1</v>
      </c>
      <c r="AW349">
        <v>-0.99006436978971768</v>
      </c>
      <c r="AX349">
        <v>-1</v>
      </c>
      <c r="AY349">
        <v>-0.99006436978971768</v>
      </c>
      <c r="AZ349">
        <v>-1</v>
      </c>
      <c r="BB349">
        <f t="shared" si="108"/>
        <v>-0.47582361139352691</v>
      </c>
    </row>
    <row r="350" spans="1:54" x14ac:dyDescent="0.3">
      <c r="A350">
        <v>1</v>
      </c>
      <c r="B350" t="s">
        <v>81</v>
      </c>
      <c r="C350" t="s">
        <v>74</v>
      </c>
      <c r="D350" t="s">
        <v>69</v>
      </c>
      <c r="F350" s="2">
        <v>0</v>
      </c>
      <c r="G350" s="2">
        <f t="shared" si="103"/>
        <v>0</v>
      </c>
      <c r="H350" s="4">
        <f t="shared" si="104"/>
        <v>0</v>
      </c>
      <c r="I350" s="14">
        <f t="shared" si="105"/>
        <v>0</v>
      </c>
      <c r="J350">
        <f t="shared" si="84"/>
        <v>1</v>
      </c>
      <c r="K350">
        <f t="shared" si="106"/>
        <v>2</v>
      </c>
      <c r="L350">
        <f t="shared" si="107"/>
        <v>0</v>
      </c>
      <c r="M350" s="8">
        <f t="shared" si="85"/>
        <v>-0.8638299299950708</v>
      </c>
      <c r="N350" s="8">
        <f t="shared" si="86"/>
        <v>-0.86361924839636051</v>
      </c>
      <c r="O350" s="8">
        <f t="shared" si="87"/>
        <v>-0.79878826841118511</v>
      </c>
      <c r="P350" s="8">
        <f t="shared" si="88"/>
        <v>-0.98249638713930454</v>
      </c>
      <c r="Q350" s="8">
        <f t="shared" si="89"/>
        <v>-0.21621845097335404</v>
      </c>
      <c r="R350" s="8">
        <f t="shared" si="90"/>
        <v>-0.65571560210160396</v>
      </c>
      <c r="T350" s="8">
        <f t="shared" si="91"/>
        <v>-0.78958330836520407</v>
      </c>
      <c r="U350" s="8">
        <f t="shared" si="92"/>
        <v>-0.79614025081141437</v>
      </c>
      <c r="V350" s="8">
        <f t="shared" si="93"/>
        <v>-0.67320851162323292</v>
      </c>
      <c r="W350" s="8">
        <f t="shared" si="94"/>
        <v>-0.93361150353824174</v>
      </c>
      <c r="X350" s="8">
        <f t="shared" si="95"/>
        <v>0.23940993324910159</v>
      </c>
      <c r="Y350" s="8">
        <f t="shared" si="96"/>
        <v>-0.42200204924542861</v>
      </c>
      <c r="AA350" s="8">
        <f t="shared" si="97"/>
        <v>-0.92240244799486426</v>
      </c>
      <c r="AB350" s="8">
        <f t="shared" si="98"/>
        <v>-0.92800448656184731</v>
      </c>
      <c r="AC350" s="8">
        <f t="shared" si="99"/>
        <v>-0.85874221942570517</v>
      </c>
      <c r="AD350" s="8">
        <f t="shared" si="100"/>
        <v>-0.97560072796944919</v>
      </c>
      <c r="AE350" s="8">
        <f t="shared" si="101"/>
        <v>-0.2854285631500999</v>
      </c>
      <c r="AF350" s="8">
        <f t="shared" si="102"/>
        <v>-0.81062346797290663</v>
      </c>
      <c r="AG350" s="8"/>
      <c r="AH350">
        <v>0.47582361139352691</v>
      </c>
      <c r="AJ350">
        <v>0.99006436978971768</v>
      </c>
      <c r="AK350">
        <v>1</v>
      </c>
      <c r="AL350">
        <v>0.99006436978971768</v>
      </c>
      <c r="AM350">
        <v>1</v>
      </c>
      <c r="AN350">
        <v>0.99006436978971768</v>
      </c>
      <c r="AO350">
        <v>1</v>
      </c>
      <c r="AP350">
        <v>0.99006436978971768</v>
      </c>
      <c r="AQ350">
        <v>1</v>
      </c>
      <c r="AS350">
        <v>0.99006436978971768</v>
      </c>
      <c r="AT350">
        <v>1</v>
      </c>
      <c r="AU350">
        <v>0.99006436978971768</v>
      </c>
      <c r="AV350">
        <v>1</v>
      </c>
      <c r="AW350">
        <v>0.99006436978971768</v>
      </c>
      <c r="AX350">
        <v>1</v>
      </c>
      <c r="AY350">
        <v>0.99006436978971768</v>
      </c>
      <c r="AZ350">
        <v>1</v>
      </c>
      <c r="BB350">
        <f t="shared" si="108"/>
        <v>0.47582361139352691</v>
      </c>
    </row>
    <row r="351" spans="1:54" x14ac:dyDescent="0.3">
      <c r="A351">
        <v>1</v>
      </c>
      <c r="B351" t="s">
        <v>82</v>
      </c>
      <c r="C351" t="s">
        <v>68</v>
      </c>
      <c r="D351" t="s">
        <v>69</v>
      </c>
      <c r="F351" s="2">
        <v>0</v>
      </c>
      <c r="G351" s="2">
        <f t="shared" si="103"/>
        <v>0</v>
      </c>
      <c r="H351" s="4">
        <f t="shared" si="104"/>
        <v>1</v>
      </c>
      <c r="I351" s="14">
        <f t="shared" si="105"/>
        <v>0</v>
      </c>
      <c r="J351">
        <f t="shared" si="84"/>
        <v>1</v>
      </c>
      <c r="K351">
        <f t="shared" si="106"/>
        <v>2</v>
      </c>
      <c r="L351">
        <f t="shared" si="107"/>
        <v>2</v>
      </c>
      <c r="M351" s="8">
        <f t="shared" si="85"/>
        <v>-0.9104982540587272</v>
      </c>
      <c r="N351" s="8">
        <f t="shared" si="86"/>
        <v>-0.91050054065685804</v>
      </c>
      <c r="O351" s="8">
        <f t="shared" si="87"/>
        <v>-0.85676624580221017</v>
      </c>
      <c r="P351" s="8">
        <f t="shared" si="88"/>
        <v>-0.9920042019762102</v>
      </c>
      <c r="Q351" s="8">
        <f t="shared" si="89"/>
        <v>-0.21997269128581995</v>
      </c>
      <c r="R351" s="8">
        <f t="shared" si="90"/>
        <v>-0.84220056615531869</v>
      </c>
      <c r="T351" s="8">
        <f t="shared" si="91"/>
        <v>-0.8115152852367401</v>
      </c>
      <c r="U351" s="8">
        <f t="shared" si="92"/>
        <v>-0.81568618298727269</v>
      </c>
      <c r="V351" s="8">
        <f t="shared" si="93"/>
        <v>-0.6428623046780837</v>
      </c>
      <c r="W351" s="8">
        <f t="shared" si="94"/>
        <v>-0.94780250901070184</v>
      </c>
      <c r="X351" s="8">
        <f t="shared" si="95"/>
        <v>0.39856042278325299</v>
      </c>
      <c r="Y351" s="8">
        <f t="shared" si="96"/>
        <v>-0.46535785288051545</v>
      </c>
      <c r="AA351" s="8">
        <f t="shared" si="97"/>
        <v>-0.9107418412283268</v>
      </c>
      <c r="AB351" s="8">
        <f t="shared" si="98"/>
        <v>-0.91522564915635507</v>
      </c>
      <c r="AC351" s="8">
        <f t="shared" si="99"/>
        <v>-0.8132167223098008</v>
      </c>
      <c r="AD351" s="8">
        <f t="shared" si="100"/>
        <v>-0.96777036206409428</v>
      </c>
      <c r="AE351" s="8">
        <f t="shared" si="101"/>
        <v>2.626938229778094E-2</v>
      </c>
      <c r="AF351" s="8">
        <f t="shared" si="102"/>
        <v>-0.81010624723430125</v>
      </c>
      <c r="AG351" s="8"/>
      <c r="AH351">
        <v>0.71750976437409286</v>
      </c>
      <c r="AJ351">
        <v>0.99006436978971768</v>
      </c>
      <c r="AK351">
        <v>1</v>
      </c>
      <c r="AL351">
        <v>0.99006436978971768</v>
      </c>
      <c r="AM351">
        <v>1</v>
      </c>
      <c r="AN351">
        <v>0.99006436978971768</v>
      </c>
      <c r="AO351">
        <v>1</v>
      </c>
      <c r="AP351">
        <v>0.99006436978971768</v>
      </c>
      <c r="AQ351">
        <v>1</v>
      </c>
      <c r="AS351">
        <v>0.99006436978971768</v>
      </c>
      <c r="AT351">
        <v>1</v>
      </c>
      <c r="AU351">
        <v>0.99006436978971768</v>
      </c>
      <c r="AV351">
        <v>1</v>
      </c>
      <c r="AW351">
        <v>0.99006436978971768</v>
      </c>
      <c r="AX351">
        <v>1</v>
      </c>
      <c r="AY351">
        <v>0.99006436978971768</v>
      </c>
      <c r="AZ351">
        <v>1</v>
      </c>
      <c r="BB351">
        <f t="shared" si="108"/>
        <v>0.71750976437409286</v>
      </c>
    </row>
    <row r="352" spans="1:54" x14ac:dyDescent="0.3">
      <c r="A352">
        <v>1</v>
      </c>
      <c r="B352" t="s">
        <v>83</v>
      </c>
      <c r="C352" t="s">
        <v>68</v>
      </c>
      <c r="D352" t="s">
        <v>69</v>
      </c>
      <c r="F352" s="2">
        <v>0</v>
      </c>
      <c r="G352" s="2">
        <f t="shared" si="103"/>
        <v>1</v>
      </c>
      <c r="H352" s="4">
        <f t="shared" si="104"/>
        <v>0</v>
      </c>
      <c r="I352" s="14">
        <f t="shared" si="105"/>
        <v>1</v>
      </c>
      <c r="J352">
        <f t="shared" si="84"/>
        <v>0</v>
      </c>
      <c r="K352">
        <f t="shared" si="106"/>
        <v>2</v>
      </c>
      <c r="L352">
        <f t="shared" si="107"/>
        <v>0</v>
      </c>
      <c r="M352" s="8">
        <f t="shared" si="85"/>
        <v>2.5048369534242632</v>
      </c>
      <c r="N352" s="8">
        <f t="shared" si="86"/>
        <v>2.5059508275564863</v>
      </c>
      <c r="O352" s="8">
        <f t="shared" si="87"/>
        <v>3.8021060105300526</v>
      </c>
      <c r="P352" s="8">
        <f t="shared" si="88"/>
        <v>585637.4</v>
      </c>
      <c r="Q352" s="8">
        <f t="shared" si="89"/>
        <v>-0.20904979808879021</v>
      </c>
      <c r="R352" s="8">
        <f t="shared" si="90"/>
        <v>2625.1245865490628</v>
      </c>
      <c r="T352" s="8">
        <f t="shared" si="91"/>
        <v>3.0274601113696735</v>
      </c>
      <c r="U352" s="8">
        <f t="shared" si="92"/>
        <v>2.9293079265348534</v>
      </c>
      <c r="V352" s="8">
        <f t="shared" si="93"/>
        <v>3.5019425799491866</v>
      </c>
      <c r="W352" s="8">
        <f t="shared" si="94"/>
        <v>7.3215628648070243</v>
      </c>
      <c r="X352" s="8">
        <f t="shared" si="95"/>
        <v>0.41742290317380004</v>
      </c>
      <c r="Y352" s="8">
        <f t="shared" si="96"/>
        <v>483.84689865589991</v>
      </c>
      <c r="AA352" s="8">
        <f t="shared" si="97"/>
        <v>0.6506231185925716</v>
      </c>
      <c r="AB352" s="8">
        <f t="shared" si="98"/>
        <v>0.55372989945449946</v>
      </c>
      <c r="AC352" s="8">
        <f t="shared" si="99"/>
        <v>0.77646683355281743</v>
      </c>
      <c r="AD352" s="8">
        <f t="shared" si="100"/>
        <v>3.016752074238755</v>
      </c>
      <c r="AE352" s="8">
        <f t="shared" si="101"/>
        <v>1.7553590137504058E-2</v>
      </c>
      <c r="AF352" s="8">
        <f t="shared" si="102"/>
        <v>257.94705204252347</v>
      </c>
      <c r="AG352" s="8"/>
      <c r="AH352">
        <v>-0.71750976437409242</v>
      </c>
      <c r="AJ352">
        <v>-0.99006436978971768</v>
      </c>
      <c r="AK352">
        <v>-1</v>
      </c>
      <c r="AL352">
        <v>-0.99006436978971768</v>
      </c>
      <c r="AM352">
        <v>-1</v>
      </c>
      <c r="AN352">
        <v>-0.99006436978971768</v>
      </c>
      <c r="AO352">
        <v>-1</v>
      </c>
      <c r="AP352">
        <v>-0.99006436978971768</v>
      </c>
      <c r="AQ352">
        <v>-1</v>
      </c>
      <c r="AS352">
        <v>-0.99006436978971768</v>
      </c>
      <c r="AT352">
        <v>-1</v>
      </c>
      <c r="AU352">
        <v>-0.99006436978971768</v>
      </c>
      <c r="AV352">
        <v>-1</v>
      </c>
      <c r="AW352">
        <v>-0.99006436978971768</v>
      </c>
      <c r="AX352">
        <v>-1</v>
      </c>
      <c r="AY352">
        <v>-0.99006436978971768</v>
      </c>
      <c r="AZ352">
        <v>-1</v>
      </c>
      <c r="BB352">
        <f t="shared" si="108"/>
        <v>-0.71750976437409242</v>
      </c>
    </row>
    <row r="353" spans="1:54" x14ac:dyDescent="0.3">
      <c r="A353">
        <v>1</v>
      </c>
      <c r="B353" t="s">
        <v>84</v>
      </c>
      <c r="C353" t="s">
        <v>68</v>
      </c>
      <c r="D353" t="s">
        <v>69</v>
      </c>
      <c r="F353" s="2">
        <v>0</v>
      </c>
      <c r="G353" s="2">
        <f t="shared" si="103"/>
        <v>1</v>
      </c>
      <c r="H353" s="4">
        <f t="shared" si="104"/>
        <v>0</v>
      </c>
      <c r="I353" s="14">
        <f t="shared" si="105"/>
        <v>1</v>
      </c>
      <c r="J353">
        <f t="shared" si="84"/>
        <v>0</v>
      </c>
      <c r="K353">
        <f t="shared" si="106"/>
        <v>2</v>
      </c>
      <c r="L353">
        <f t="shared" si="107"/>
        <v>0</v>
      </c>
      <c r="M353" s="8">
        <f t="shared" si="85"/>
        <v>2.4343148929703049</v>
      </c>
      <c r="N353" s="8">
        <f t="shared" si="86"/>
        <v>2.4355727131020268</v>
      </c>
      <c r="O353" s="8">
        <f t="shared" si="87"/>
        <v>4.0988054940274701</v>
      </c>
      <c r="P353" s="8">
        <f t="shared" si="88"/>
        <v>376678.49999999994</v>
      </c>
      <c r="Q353" s="8">
        <f t="shared" si="89"/>
        <v>-0.20927988001075173</v>
      </c>
      <c r="R353" s="8">
        <f t="shared" si="90"/>
        <v>1757.5272331154686</v>
      </c>
      <c r="T353" s="8">
        <f t="shared" si="91"/>
        <v>2.9983208146330651</v>
      </c>
      <c r="U353" s="8">
        <f t="shared" si="92"/>
        <v>2.931562414311907</v>
      </c>
      <c r="V353" s="8">
        <f t="shared" si="93"/>
        <v>3.6598810110033324</v>
      </c>
      <c r="W353" s="8">
        <f t="shared" si="94"/>
        <v>7.3117325966150997</v>
      </c>
      <c r="X353" s="8">
        <f t="shared" si="95"/>
        <v>0.41202425652933661</v>
      </c>
      <c r="Y353" s="8">
        <f t="shared" si="96"/>
        <v>462.61018009878808</v>
      </c>
      <c r="AA353" s="8">
        <f t="shared" si="97"/>
        <v>0.62408844167070132</v>
      </c>
      <c r="AB353" s="8">
        <f t="shared" si="98"/>
        <v>0.57165046017290577</v>
      </c>
      <c r="AC353" s="8">
        <f t="shared" si="99"/>
        <v>0.84344430485757527</v>
      </c>
      <c r="AD353" s="8">
        <f t="shared" si="100"/>
        <v>2.9455028444756004</v>
      </c>
      <c r="AE353" s="8">
        <f t="shared" si="101"/>
        <v>3.209116059116459E-2</v>
      </c>
      <c r="AF353" s="8">
        <f t="shared" si="102"/>
        <v>252.86579097337946</v>
      </c>
      <c r="AG353" s="8"/>
      <c r="AH353">
        <v>-0.71750976437409286</v>
      </c>
      <c r="AJ353">
        <v>-0.99006436978971768</v>
      </c>
      <c r="AK353">
        <v>-1</v>
      </c>
      <c r="AL353">
        <v>-0.99006436978971768</v>
      </c>
      <c r="AM353">
        <v>-1</v>
      </c>
      <c r="AN353">
        <v>-0.99006436978971768</v>
      </c>
      <c r="AO353">
        <v>-1</v>
      </c>
      <c r="AP353">
        <v>-0.99006436978971768</v>
      </c>
      <c r="AQ353">
        <v>-1</v>
      </c>
      <c r="AS353">
        <v>-0.99006436978971768</v>
      </c>
      <c r="AT353">
        <v>-1</v>
      </c>
      <c r="AU353">
        <v>-0.99006436978971768</v>
      </c>
      <c r="AV353">
        <v>-1</v>
      </c>
      <c r="AW353">
        <v>-0.99006436978971768</v>
      </c>
      <c r="AX353">
        <v>-1</v>
      </c>
      <c r="AY353">
        <v>-0.99006436978971768</v>
      </c>
      <c r="AZ353">
        <v>-1</v>
      </c>
      <c r="BB353">
        <f t="shared" si="108"/>
        <v>-0.71750976437409286</v>
      </c>
    </row>
    <row r="354" spans="1:54" x14ac:dyDescent="0.3">
      <c r="A354">
        <v>1</v>
      </c>
      <c r="B354" t="s">
        <v>85</v>
      </c>
      <c r="C354" t="s">
        <v>68</v>
      </c>
      <c r="D354" t="s">
        <v>69</v>
      </c>
      <c r="F354" s="2">
        <v>0</v>
      </c>
      <c r="G354" s="2">
        <f t="shared" si="103"/>
        <v>0</v>
      </c>
      <c r="H354" s="4">
        <f t="shared" si="104"/>
        <v>1</v>
      </c>
      <c r="I354" s="14">
        <f t="shared" si="105"/>
        <v>0</v>
      </c>
      <c r="J354">
        <f t="shared" si="84"/>
        <v>1</v>
      </c>
      <c r="K354">
        <f t="shared" si="106"/>
        <v>2</v>
      </c>
      <c r="L354">
        <f t="shared" si="107"/>
        <v>2</v>
      </c>
      <c r="M354" s="8">
        <f t="shared" si="85"/>
        <v>-0.90399263578893663</v>
      </c>
      <c r="N354" s="8">
        <f t="shared" si="86"/>
        <v>-0.9039932125598531</v>
      </c>
      <c r="O354" s="8">
        <f t="shared" si="87"/>
        <v>-0.84904646016587948</v>
      </c>
      <c r="P354" s="8">
        <f t="shared" si="88"/>
        <v>-0.99261263854399695</v>
      </c>
      <c r="Q354" s="8">
        <f t="shared" si="89"/>
        <v>-0.21899575645519034</v>
      </c>
      <c r="R354" s="8">
        <f t="shared" si="90"/>
        <v>-0.83905208414693599</v>
      </c>
      <c r="T354" s="8">
        <f t="shared" si="91"/>
        <v>-0.80179840204623953</v>
      </c>
      <c r="U354" s="8">
        <f t="shared" si="92"/>
        <v>-0.81023137964325498</v>
      </c>
      <c r="V354" s="8">
        <f t="shared" si="93"/>
        <v>-0.66115597592531106</v>
      </c>
      <c r="W354" s="8">
        <f t="shared" si="94"/>
        <v>-0.94699085980962561</v>
      </c>
      <c r="X354" s="8">
        <f t="shared" si="95"/>
        <v>0.4002410841656811</v>
      </c>
      <c r="Y354" s="8">
        <f t="shared" si="96"/>
        <v>-0.48170605753753454</v>
      </c>
      <c r="AA354" s="8">
        <f t="shared" si="97"/>
        <v>-0.90658882101915816</v>
      </c>
      <c r="AB354" s="8">
        <f t="shared" si="98"/>
        <v>-0.91356717620936589</v>
      </c>
      <c r="AC354" s="8">
        <f t="shared" si="99"/>
        <v>-0.82240515237518885</v>
      </c>
      <c r="AD354" s="8">
        <f t="shared" si="100"/>
        <v>-0.96886593371353602</v>
      </c>
      <c r="AE354" s="8">
        <f t="shared" si="101"/>
        <v>4.9666395681798991E-3</v>
      </c>
      <c r="AF354" s="8">
        <f t="shared" si="102"/>
        <v>-0.81926600347276968</v>
      </c>
      <c r="AG354" s="8"/>
      <c r="AH354">
        <v>0.71750976437409286</v>
      </c>
      <c r="AJ354">
        <v>0.99006436978971768</v>
      </c>
      <c r="AK354">
        <v>1</v>
      </c>
      <c r="AL354">
        <v>0.99006436978971768</v>
      </c>
      <c r="AM354">
        <v>1</v>
      </c>
      <c r="AN354">
        <v>0.99006436978971768</v>
      </c>
      <c r="AO354">
        <v>1</v>
      </c>
      <c r="AP354">
        <v>0.99006436978971768</v>
      </c>
      <c r="AQ354">
        <v>1</v>
      </c>
      <c r="AS354">
        <v>0.99006436978971768</v>
      </c>
      <c r="AT354">
        <v>1</v>
      </c>
      <c r="AU354">
        <v>0.99006436978971768</v>
      </c>
      <c r="AV354">
        <v>1</v>
      </c>
      <c r="AW354">
        <v>0.99006436978971768</v>
      </c>
      <c r="AX354">
        <v>1</v>
      </c>
      <c r="AY354">
        <v>0.99006436978971768</v>
      </c>
      <c r="AZ354">
        <v>1</v>
      </c>
      <c r="BB354">
        <f t="shared" si="108"/>
        <v>0.71750976437409286</v>
      </c>
    </row>
    <row r="355" spans="1:54" x14ac:dyDescent="0.3">
      <c r="A355">
        <v>2</v>
      </c>
      <c r="B355" t="s">
        <v>86</v>
      </c>
      <c r="C355" t="s">
        <v>87</v>
      </c>
      <c r="D355" t="s">
        <v>69</v>
      </c>
      <c r="F355" s="2">
        <v>0</v>
      </c>
      <c r="G355" s="2">
        <f t="shared" si="103"/>
        <v>0</v>
      </c>
      <c r="H355" s="4">
        <f t="shared" si="104"/>
        <v>1</v>
      </c>
      <c r="I355" s="14">
        <f t="shared" si="105"/>
        <v>0</v>
      </c>
      <c r="J355">
        <f t="shared" si="84"/>
        <v>1</v>
      </c>
      <c r="K355">
        <f t="shared" si="106"/>
        <v>2</v>
      </c>
      <c r="L355">
        <f t="shared" si="107"/>
        <v>2</v>
      </c>
      <c r="M355" s="8">
        <f t="shared" si="85"/>
        <v>-0.91115306489855652</v>
      </c>
      <c r="N355" s="8">
        <f t="shared" si="86"/>
        <v>-0.91114254956755703</v>
      </c>
      <c r="O355" s="8">
        <f t="shared" si="87"/>
        <v>-0.86175058642131563</v>
      </c>
      <c r="P355" s="8">
        <f t="shared" si="88"/>
        <v>-0.99184626985996227</v>
      </c>
      <c r="Q355" s="8">
        <f t="shared" si="89"/>
        <v>-0.220554777104397</v>
      </c>
      <c r="R355" s="8">
        <f t="shared" si="90"/>
        <v>-0.84089310822740138</v>
      </c>
      <c r="T355" s="8">
        <f t="shared" si="91"/>
        <v>-0.82837893344808433</v>
      </c>
      <c r="U355" s="8">
        <f t="shared" si="92"/>
        <v>-0.8354346958171317</v>
      </c>
      <c r="V355" s="8">
        <f t="shared" si="93"/>
        <v>-0.66962113657294042</v>
      </c>
      <c r="W355" s="8">
        <f t="shared" si="94"/>
        <v>-0.94968764992775878</v>
      </c>
      <c r="X355" s="8">
        <f t="shared" si="95"/>
        <v>0.33800943565585034</v>
      </c>
      <c r="Y355" s="8">
        <f t="shared" si="96"/>
        <v>-0.46456252034985218</v>
      </c>
      <c r="AA355" s="8">
        <f t="shared" si="97"/>
        <v>-0.9238301597059676</v>
      </c>
      <c r="AB355" s="8">
        <f t="shared" si="98"/>
        <v>-0.92981162587658073</v>
      </c>
      <c r="AC355" s="8">
        <f t="shared" si="99"/>
        <v>-0.83255335158134847</v>
      </c>
      <c r="AD355" s="8">
        <f t="shared" si="100"/>
        <v>-0.97316681111978021</v>
      </c>
      <c r="AE355" s="8">
        <f t="shared" si="101"/>
        <v>-7.4483836134742604E-2</v>
      </c>
      <c r="AF355" s="8">
        <f t="shared" si="102"/>
        <v>-0.81247897268166236</v>
      </c>
      <c r="AG355" s="8"/>
      <c r="AH355">
        <v>0.60600939980505242</v>
      </c>
      <c r="AJ355">
        <v>0.99204074314084922</v>
      </c>
      <c r="AK355">
        <v>2</v>
      </c>
      <c r="AL355">
        <v>0.99204074314084922</v>
      </c>
      <c r="AM355">
        <v>2</v>
      </c>
      <c r="AN355">
        <v>0.99204074314084922</v>
      </c>
      <c r="AO355">
        <v>2</v>
      </c>
      <c r="AP355">
        <v>0.99204074314084922</v>
      </c>
      <c r="AQ355">
        <v>2</v>
      </c>
      <c r="AS355">
        <v>0.99204074314084922</v>
      </c>
      <c r="AT355">
        <v>1.25</v>
      </c>
      <c r="AU355">
        <v>0.99204074314084922</v>
      </c>
      <c r="AV355">
        <v>1.25</v>
      </c>
      <c r="AW355">
        <v>0.99204074314084922</v>
      </c>
      <c r="AX355">
        <v>1.25</v>
      </c>
      <c r="AY355">
        <v>0.99204074314084922</v>
      </c>
      <c r="AZ355">
        <v>1.25</v>
      </c>
      <c r="BB355">
        <f t="shared" si="108"/>
        <v>0.60600939980505242</v>
      </c>
    </row>
    <row r="356" spans="1:54" x14ac:dyDescent="0.3">
      <c r="A356">
        <v>2</v>
      </c>
      <c r="B356" t="s">
        <v>88</v>
      </c>
      <c r="C356" t="s">
        <v>87</v>
      </c>
      <c r="D356" t="s">
        <v>69</v>
      </c>
      <c r="F356" s="2">
        <v>0</v>
      </c>
      <c r="G356" s="2">
        <f t="shared" si="103"/>
        <v>1</v>
      </c>
      <c r="H356" s="4">
        <f t="shared" si="104"/>
        <v>0</v>
      </c>
      <c r="I356" s="14">
        <f t="shared" si="105"/>
        <v>1</v>
      </c>
      <c r="J356">
        <f t="shared" si="84"/>
        <v>0</v>
      </c>
      <c r="K356">
        <f t="shared" si="106"/>
        <v>2</v>
      </c>
      <c r="L356">
        <f t="shared" si="107"/>
        <v>0</v>
      </c>
      <c r="M356" s="8">
        <f t="shared" si="85"/>
        <v>3.0422077110510535</v>
      </c>
      <c r="N356" s="8">
        <f t="shared" si="86"/>
        <v>3.0440224406563421</v>
      </c>
      <c r="O356" s="8">
        <f t="shared" si="87"/>
        <v>5.1119455597277987</v>
      </c>
      <c r="P356" s="8">
        <f t="shared" si="88"/>
        <v>688358.83333333349</v>
      </c>
      <c r="Q356" s="8">
        <f t="shared" si="89"/>
        <v>-0.20176046664511446</v>
      </c>
      <c r="R356" s="8">
        <f t="shared" si="90"/>
        <v>2775.8402710551791</v>
      </c>
      <c r="T356" s="8">
        <f t="shared" si="91"/>
        <v>3.6818670397669138</v>
      </c>
      <c r="U356" s="8">
        <f t="shared" si="92"/>
        <v>3.4960203707713458</v>
      </c>
      <c r="V356" s="8">
        <f t="shared" si="93"/>
        <v>4.2492525793015155</v>
      </c>
      <c r="W356" s="8">
        <f t="shared" si="94"/>
        <v>8.716930029689518</v>
      </c>
      <c r="X356" s="8">
        <f t="shared" si="95"/>
        <v>0.3991519496101989</v>
      </c>
      <c r="Y356" s="8">
        <f t="shared" si="96"/>
        <v>603.61805696763031</v>
      </c>
      <c r="AA356" s="8">
        <f t="shared" si="97"/>
        <v>0.77269554076924407</v>
      </c>
      <c r="AB356" s="8">
        <f t="shared" si="98"/>
        <v>0.61812136995494427</v>
      </c>
      <c r="AC356" s="8">
        <f t="shared" si="99"/>
        <v>0.97934403305626072</v>
      </c>
      <c r="AD356" s="8">
        <f t="shared" si="100"/>
        <v>3.2456247830830294</v>
      </c>
      <c r="AE356" s="8">
        <f t="shared" si="101"/>
        <v>-8.8125070110770427E-3</v>
      </c>
      <c r="AF356" s="8">
        <f t="shared" si="102"/>
        <v>346.56762441823042</v>
      </c>
      <c r="AG356" s="8"/>
      <c r="AH356">
        <v>-0.6060093998050522</v>
      </c>
      <c r="AJ356">
        <v>-0.99204074314084922</v>
      </c>
      <c r="AK356">
        <v>-2</v>
      </c>
      <c r="AL356">
        <v>-0.99204074314084922</v>
      </c>
      <c r="AM356">
        <v>-2</v>
      </c>
      <c r="AN356">
        <v>-0.99204074314084922</v>
      </c>
      <c r="AO356">
        <v>-2</v>
      </c>
      <c r="AP356">
        <v>-0.99204074314084922</v>
      </c>
      <c r="AQ356">
        <v>-2</v>
      </c>
      <c r="AS356">
        <v>-0.99204074314084922</v>
      </c>
      <c r="AT356">
        <v>-1.25</v>
      </c>
      <c r="AU356">
        <v>-0.99204074314084922</v>
      </c>
      <c r="AV356">
        <v>-1.25</v>
      </c>
      <c r="AW356">
        <v>-0.99204074314084922</v>
      </c>
      <c r="AX356">
        <v>-1.25</v>
      </c>
      <c r="AY356">
        <v>-0.99204074314084922</v>
      </c>
      <c r="AZ356">
        <v>-1.25</v>
      </c>
      <c r="BB356">
        <f t="shared" si="108"/>
        <v>-0.6060093998050522</v>
      </c>
    </row>
    <row r="357" spans="1:54" x14ac:dyDescent="0.3">
      <c r="A357">
        <v>2</v>
      </c>
      <c r="B357" t="s">
        <v>89</v>
      </c>
      <c r="C357" t="s">
        <v>87</v>
      </c>
      <c r="D357" t="s">
        <v>69</v>
      </c>
      <c r="F357" s="2">
        <v>0</v>
      </c>
      <c r="G357" s="2">
        <f t="shared" si="103"/>
        <v>1</v>
      </c>
      <c r="H357" s="4">
        <f t="shared" si="104"/>
        <v>0</v>
      </c>
      <c r="I357" s="14">
        <f t="shared" si="105"/>
        <v>1</v>
      </c>
      <c r="J357">
        <f t="shared" si="84"/>
        <v>0</v>
      </c>
      <c r="K357">
        <f t="shared" si="106"/>
        <v>2</v>
      </c>
      <c r="L357">
        <f t="shared" si="107"/>
        <v>0</v>
      </c>
      <c r="M357" s="8">
        <f t="shared" si="85"/>
        <v>3.1128175747086102</v>
      </c>
      <c r="N357" s="8">
        <f t="shared" si="86"/>
        <v>3.1148463332863385</v>
      </c>
      <c r="O357" s="8">
        <f t="shared" si="87"/>
        <v>4.8105210526052629</v>
      </c>
      <c r="P357" s="8">
        <f t="shared" si="88"/>
        <v>830046.8</v>
      </c>
      <c r="Q357" s="8">
        <f t="shared" si="89"/>
        <v>-0.20194624787764021</v>
      </c>
      <c r="R357" s="8">
        <f t="shared" si="90"/>
        <v>2987.9194260485651</v>
      </c>
      <c r="T357" s="8">
        <f t="shared" si="91"/>
        <v>3.6869529252983457</v>
      </c>
      <c r="U357" s="8">
        <f t="shared" si="92"/>
        <v>3.5609409207309133</v>
      </c>
      <c r="V357" s="8">
        <f t="shared" si="93"/>
        <v>4.0575808781270677</v>
      </c>
      <c r="W357" s="8">
        <f t="shared" si="94"/>
        <v>9.0351178903190466</v>
      </c>
      <c r="X357" s="8">
        <f t="shared" si="95"/>
        <v>0.39842792029736784</v>
      </c>
      <c r="Y357" s="8">
        <f t="shared" si="96"/>
        <v>608.98073527663121</v>
      </c>
      <c r="AA357" s="8">
        <f t="shared" si="97"/>
        <v>0.76238806783465785</v>
      </c>
      <c r="AB357" s="8">
        <f t="shared" si="98"/>
        <v>0.66199343935099142</v>
      </c>
      <c r="AC357" s="8">
        <f t="shared" si="99"/>
        <v>0.84016405054544763</v>
      </c>
      <c r="AD357" s="8">
        <f t="shared" si="100"/>
        <v>3.2835719216709633</v>
      </c>
      <c r="AE357" s="8">
        <f t="shared" si="101"/>
        <v>-8.8914126588615673E-3</v>
      </c>
      <c r="AF357" s="8">
        <f t="shared" si="102"/>
        <v>352.51069921231505</v>
      </c>
      <c r="AG357" s="8"/>
      <c r="AH357">
        <v>-0.60600939980505208</v>
      </c>
      <c r="AJ357">
        <v>-0.99204074314084922</v>
      </c>
      <c r="AK357">
        <v>-2</v>
      </c>
      <c r="AL357">
        <v>-0.99204074314084922</v>
      </c>
      <c r="AM357">
        <v>-2</v>
      </c>
      <c r="AN357">
        <v>-0.99204074314084922</v>
      </c>
      <c r="AO357">
        <v>-2</v>
      </c>
      <c r="AP357">
        <v>-0.99204074314084922</v>
      </c>
      <c r="AQ357">
        <v>-2</v>
      </c>
      <c r="AS357">
        <v>-0.99204074314084922</v>
      </c>
      <c r="AT357">
        <v>-1.25</v>
      </c>
      <c r="AU357">
        <v>-0.99204074314084922</v>
      </c>
      <c r="AV357">
        <v>-1.25</v>
      </c>
      <c r="AW357">
        <v>-0.99204074314084922</v>
      </c>
      <c r="AX357">
        <v>-1.25</v>
      </c>
      <c r="AY357">
        <v>-0.99204074314084922</v>
      </c>
      <c r="AZ357">
        <v>-1.25</v>
      </c>
      <c r="BB357">
        <f t="shared" si="108"/>
        <v>-0.60600939980505208</v>
      </c>
    </row>
    <row r="358" spans="1:54" x14ac:dyDescent="0.3">
      <c r="A358">
        <v>2</v>
      </c>
      <c r="B358" t="s">
        <v>90</v>
      </c>
      <c r="C358" t="s">
        <v>87</v>
      </c>
      <c r="D358" t="s">
        <v>69</v>
      </c>
      <c r="F358" s="2">
        <v>0</v>
      </c>
      <c r="G358" s="2">
        <f t="shared" si="103"/>
        <v>0</v>
      </c>
      <c r="H358" s="4">
        <f t="shared" si="104"/>
        <v>1</v>
      </c>
      <c r="I358" s="14">
        <f t="shared" si="105"/>
        <v>0</v>
      </c>
      <c r="J358">
        <f t="shared" si="84"/>
        <v>1</v>
      </c>
      <c r="K358">
        <f t="shared" si="106"/>
        <v>2</v>
      </c>
      <c r="L358">
        <f t="shared" si="107"/>
        <v>2</v>
      </c>
      <c r="M358" s="8">
        <f t="shared" si="85"/>
        <v>-0.89834832014660981</v>
      </c>
      <c r="N358" s="8">
        <f t="shared" si="86"/>
        <v>-0.89831884097353942</v>
      </c>
      <c r="O358" s="8">
        <f t="shared" si="87"/>
        <v>-0.85454130610355783</v>
      </c>
      <c r="P358" s="8">
        <f t="shared" si="88"/>
        <v>-0.99194404247047518</v>
      </c>
      <c r="Q358" s="8">
        <f t="shared" si="89"/>
        <v>-0.21899481755224795</v>
      </c>
      <c r="R358" s="8">
        <f t="shared" si="90"/>
        <v>-0.84822233673182901</v>
      </c>
      <c r="T358" s="8">
        <f t="shared" si="91"/>
        <v>-0.80952481030988899</v>
      </c>
      <c r="U358" s="8">
        <f t="shared" si="92"/>
        <v>-0.81437072556404155</v>
      </c>
      <c r="V358" s="8">
        <f t="shared" si="93"/>
        <v>-0.67876877827890947</v>
      </c>
      <c r="W358" s="8">
        <f t="shared" si="94"/>
        <v>-0.94984158431460308</v>
      </c>
      <c r="X358" s="8">
        <f t="shared" si="95"/>
        <v>0.36034037505767791</v>
      </c>
      <c r="Y358" s="8">
        <f t="shared" si="96"/>
        <v>-0.45891203645778733</v>
      </c>
      <c r="AA358" s="8">
        <f t="shared" si="97"/>
        <v>-0.91495345132770733</v>
      </c>
      <c r="AB358" s="8">
        <f t="shared" si="98"/>
        <v>-0.91918178572316389</v>
      </c>
      <c r="AC358" s="8">
        <f t="shared" si="99"/>
        <v>-0.83863192320649149</v>
      </c>
      <c r="AD358" s="8">
        <f t="shared" si="100"/>
        <v>-0.97270693001146735</v>
      </c>
      <c r="AE358" s="8">
        <f t="shared" si="101"/>
        <v>-3.6645859610781512E-2</v>
      </c>
      <c r="AF358" s="8">
        <f t="shared" si="102"/>
        <v>-0.80938191734168052</v>
      </c>
      <c r="AG358" s="8"/>
      <c r="AH358">
        <v>0.60600939980505264</v>
      </c>
      <c r="AJ358">
        <v>0.99204074314084922</v>
      </c>
      <c r="AK358">
        <v>2</v>
      </c>
      <c r="AL358">
        <v>0.99204074314084922</v>
      </c>
      <c r="AM358">
        <v>2</v>
      </c>
      <c r="AN358">
        <v>0.99204074314084922</v>
      </c>
      <c r="AO358">
        <v>2</v>
      </c>
      <c r="AP358">
        <v>0.99204074314084922</v>
      </c>
      <c r="AQ358">
        <v>2</v>
      </c>
      <c r="AS358">
        <v>0.99204074314084922</v>
      </c>
      <c r="AT358">
        <v>1.25</v>
      </c>
      <c r="AU358">
        <v>0.99204074314084922</v>
      </c>
      <c r="AV358">
        <v>1.25</v>
      </c>
      <c r="AW358">
        <v>0.99204074314084922</v>
      </c>
      <c r="AX358">
        <v>1.25</v>
      </c>
      <c r="AY358">
        <v>0.99204074314084922</v>
      </c>
      <c r="AZ358">
        <v>1.25</v>
      </c>
      <c r="BB358">
        <f t="shared" si="108"/>
        <v>0.60600939980505264</v>
      </c>
    </row>
    <row r="359" spans="1:54" x14ac:dyDescent="0.3">
      <c r="A359">
        <v>2</v>
      </c>
      <c r="B359" t="s">
        <v>91</v>
      </c>
      <c r="C359" t="s">
        <v>92</v>
      </c>
      <c r="D359" t="s">
        <v>69</v>
      </c>
      <c r="F359" s="2">
        <v>0</v>
      </c>
      <c r="G359" s="2">
        <f t="shared" si="103"/>
        <v>0</v>
      </c>
      <c r="H359" s="4">
        <f t="shared" si="104"/>
        <v>0</v>
      </c>
      <c r="I359" s="14">
        <f t="shared" si="105"/>
        <v>0</v>
      </c>
      <c r="J359">
        <f t="shared" si="84"/>
        <v>1</v>
      </c>
      <c r="K359">
        <f t="shared" si="106"/>
        <v>2</v>
      </c>
      <c r="L359">
        <f t="shared" si="107"/>
        <v>0</v>
      </c>
      <c r="M359" s="8">
        <f t="shared" si="85"/>
        <v>1.2446202114863299E-2</v>
      </c>
      <c r="N359" s="8">
        <f t="shared" si="86"/>
        <v>1.5754555433646889E-2</v>
      </c>
      <c r="O359" s="8">
        <f t="shared" si="87"/>
        <v>6.1352503825838504E-2</v>
      </c>
      <c r="P359" s="8">
        <f t="shared" si="88"/>
        <v>-0.29062617103446609</v>
      </c>
      <c r="Q359" s="8">
        <f t="shared" si="89"/>
        <v>-0.20362524294106227</v>
      </c>
      <c r="R359" s="8">
        <f t="shared" si="90"/>
        <v>0.10233823614063647</v>
      </c>
      <c r="T359" s="8">
        <f t="shared" si="91"/>
        <v>6.4629088400259913E-3</v>
      </c>
      <c r="U359" s="8">
        <f t="shared" si="92"/>
        <v>3.7983346995894025E-3</v>
      </c>
      <c r="V359" s="8">
        <f t="shared" si="93"/>
        <v>9.5241383176801198E-2</v>
      </c>
      <c r="W359" s="8">
        <f t="shared" si="94"/>
        <v>-0.25058284675332831</v>
      </c>
      <c r="X359" s="8">
        <f t="shared" si="95"/>
        <v>0.28787200756247</v>
      </c>
      <c r="Y359" s="8">
        <f t="shared" si="96"/>
        <v>0.18596640126700079</v>
      </c>
      <c r="AA359" s="8">
        <f t="shared" si="97"/>
        <v>-0.77616102590032632</v>
      </c>
      <c r="AB359" s="8">
        <f t="shared" si="98"/>
        <v>-0.77689264381438017</v>
      </c>
      <c r="AC359" s="8">
        <f t="shared" si="99"/>
        <v>-0.704157037992997</v>
      </c>
      <c r="AD359" s="8">
        <f t="shared" si="100"/>
        <v>-0.84756664140549787</v>
      </c>
      <c r="AE359" s="8">
        <f t="shared" si="101"/>
        <v>-0.25197502004113354</v>
      </c>
      <c r="AF359" s="8">
        <f t="shared" si="102"/>
        <v>-0.30367954264858227</v>
      </c>
      <c r="AG359" s="8"/>
      <c r="AH359">
        <v>3.8065135566711199E-3</v>
      </c>
      <c r="AJ359">
        <v>0.49602037157042461</v>
      </c>
      <c r="AK359">
        <v>1</v>
      </c>
      <c r="AL359">
        <v>0.49602037157042461</v>
      </c>
      <c r="AM359">
        <v>1</v>
      </c>
      <c r="AN359">
        <v>0.49602037157042461</v>
      </c>
      <c r="AO359">
        <v>1</v>
      </c>
      <c r="AP359">
        <v>0.49602037157042461</v>
      </c>
      <c r="AQ359">
        <v>1</v>
      </c>
      <c r="AS359">
        <v>0.1984081486281698</v>
      </c>
      <c r="AT359">
        <v>0.25</v>
      </c>
      <c r="AU359">
        <v>0.1984081486281698</v>
      </c>
      <c r="AV359">
        <v>0.25</v>
      </c>
      <c r="AW359">
        <v>0.1984081486281698</v>
      </c>
      <c r="AX359">
        <v>0.25</v>
      </c>
      <c r="AY359">
        <v>0.1984081486281698</v>
      </c>
      <c r="AZ359">
        <v>0.25</v>
      </c>
      <c r="BB359">
        <f t="shared" si="108"/>
        <v>3.8065135566711199E-3</v>
      </c>
    </row>
    <row r="360" spans="1:54" x14ac:dyDescent="0.3">
      <c r="A360">
        <v>2</v>
      </c>
      <c r="B360" t="s">
        <v>93</v>
      </c>
      <c r="C360" t="s">
        <v>92</v>
      </c>
      <c r="D360" t="s">
        <v>69</v>
      </c>
      <c r="F360" s="2">
        <v>0</v>
      </c>
      <c r="G360" s="2">
        <f t="shared" si="103"/>
        <v>1</v>
      </c>
      <c r="H360" s="4">
        <f t="shared" si="104"/>
        <v>1</v>
      </c>
      <c r="I360" s="14">
        <f t="shared" si="105"/>
        <v>1</v>
      </c>
      <c r="J360">
        <f t="shared" si="84"/>
        <v>0</v>
      </c>
      <c r="K360">
        <f t="shared" si="106"/>
        <v>2</v>
      </c>
      <c r="L360">
        <f t="shared" si="107"/>
        <v>2</v>
      </c>
      <c r="M360" s="8">
        <f t="shared" si="85"/>
        <v>8.2887649740197452E-4</v>
      </c>
      <c r="N360" s="8">
        <f t="shared" si="86"/>
        <v>8.4687381580156199E-4</v>
      </c>
      <c r="O360" s="8">
        <f t="shared" si="87"/>
        <v>1.9000095000416795E-5</v>
      </c>
      <c r="P360" s="8">
        <f t="shared" si="88"/>
        <v>11.833333333333334</v>
      </c>
      <c r="Q360" s="8">
        <f t="shared" si="89"/>
        <v>-0.22899795922314145</v>
      </c>
      <c r="R360" s="8">
        <f t="shared" si="90"/>
        <v>7.7202323330106486</v>
      </c>
      <c r="T360" s="8">
        <f t="shared" si="91"/>
        <v>0.72722610260021225</v>
      </c>
      <c r="U360" s="8">
        <f t="shared" si="92"/>
        <v>0.70500098883650342</v>
      </c>
      <c r="V360" s="8">
        <f t="shared" si="93"/>
        <v>0.64228975448315662</v>
      </c>
      <c r="W360" s="8">
        <f t="shared" si="94"/>
        <v>1.9085065589567953</v>
      </c>
      <c r="X360" s="8">
        <f t="shared" si="95"/>
        <v>0.22477752351500735</v>
      </c>
      <c r="Y360" s="8">
        <f t="shared" si="96"/>
        <v>40.534131430625564</v>
      </c>
      <c r="AA360" s="8">
        <f t="shared" si="97"/>
        <v>-8.5824052700162565E-2</v>
      </c>
      <c r="AB360" s="8">
        <f t="shared" si="98"/>
        <v>-0.1328408821694875</v>
      </c>
      <c r="AC360" s="8">
        <f t="shared" si="99"/>
        <v>-0.17909943232687114</v>
      </c>
      <c r="AD360" s="8">
        <f t="shared" si="100"/>
        <v>1.1640611367848006</v>
      </c>
      <c r="AE360" s="8">
        <f t="shared" si="101"/>
        <v>-0.26908825046620277</v>
      </c>
      <c r="AF360" s="8">
        <f t="shared" si="102"/>
        <v>38.378125095409963</v>
      </c>
      <c r="AG360" s="8"/>
      <c r="AH360">
        <v>-3.8065135566711398E-3</v>
      </c>
      <c r="AJ360">
        <v>-0.49602037157042461</v>
      </c>
      <c r="AK360">
        <v>-1</v>
      </c>
      <c r="AL360">
        <v>-0.49602037157042461</v>
      </c>
      <c r="AM360">
        <v>-1</v>
      </c>
      <c r="AN360">
        <v>-0.49602037157042461</v>
      </c>
      <c r="AO360">
        <v>-1</v>
      </c>
      <c r="AP360">
        <v>-0.49602037157042461</v>
      </c>
      <c r="AQ360">
        <v>-1</v>
      </c>
      <c r="AS360">
        <v>-0.1984081486281698</v>
      </c>
      <c r="AT360">
        <v>-0.25</v>
      </c>
      <c r="AU360">
        <v>-0.1984081486281698</v>
      </c>
      <c r="AV360">
        <v>-0.25</v>
      </c>
      <c r="AW360">
        <v>-0.1984081486281698</v>
      </c>
      <c r="AX360">
        <v>-0.25</v>
      </c>
      <c r="AY360">
        <v>-0.1984081486281698</v>
      </c>
      <c r="AZ360">
        <v>-0.25</v>
      </c>
      <c r="BB360">
        <f t="shared" si="108"/>
        <v>-3.8065135566711398E-3</v>
      </c>
    </row>
    <row r="361" spans="1:54" x14ac:dyDescent="0.3">
      <c r="A361">
        <v>2</v>
      </c>
      <c r="B361" t="s">
        <v>94</v>
      </c>
      <c r="C361" t="s">
        <v>92</v>
      </c>
      <c r="D361" t="s">
        <v>69</v>
      </c>
      <c r="F361" s="2">
        <v>0</v>
      </c>
      <c r="G361" s="2">
        <f t="shared" si="103"/>
        <v>1</v>
      </c>
      <c r="H361" s="4">
        <f t="shared" si="104"/>
        <v>1</v>
      </c>
      <c r="I361" s="14">
        <f t="shared" si="105"/>
        <v>1</v>
      </c>
      <c r="J361">
        <f t="shared" si="84"/>
        <v>0</v>
      </c>
      <c r="K361">
        <f t="shared" si="106"/>
        <v>2</v>
      </c>
      <c r="L361">
        <f t="shared" si="107"/>
        <v>2</v>
      </c>
      <c r="M361" s="8">
        <f t="shared" si="85"/>
        <v>1.0848709003628569E-3</v>
      </c>
      <c r="N361" s="8">
        <f t="shared" si="86"/>
        <v>1.1168670928160714E-3</v>
      </c>
      <c r="O361" s="8">
        <f t="shared" si="87"/>
        <v>1.9000095000416795E-5</v>
      </c>
      <c r="P361" s="8">
        <f t="shared" si="88"/>
        <v>14.2</v>
      </c>
      <c r="Q361" s="8">
        <f t="shared" si="89"/>
        <v>-0.22964140233429933</v>
      </c>
      <c r="R361" s="8">
        <f t="shared" si="90"/>
        <v>9.2825607064017674</v>
      </c>
      <c r="T361" s="8">
        <f t="shared" si="91"/>
        <v>0.75037924438441228</v>
      </c>
      <c r="U361" s="8">
        <f t="shared" si="92"/>
        <v>0.72298511592368153</v>
      </c>
      <c r="V361" s="8">
        <f t="shared" si="93"/>
        <v>0.61473141904197781</v>
      </c>
      <c r="W361" s="8">
        <f t="shared" si="94"/>
        <v>1.933369434080797</v>
      </c>
      <c r="X361" s="8">
        <f t="shared" si="95"/>
        <v>0.22648827397210561</v>
      </c>
      <c r="Y361" s="8">
        <f t="shared" si="96"/>
        <v>38.670961479137098</v>
      </c>
      <c r="AA361" s="8">
        <f t="shared" si="97"/>
        <v>-7.6484641621368393E-2</v>
      </c>
      <c r="AB361" s="8">
        <f t="shared" si="98"/>
        <v>-0.11732624995807328</v>
      </c>
      <c r="AC361" s="8">
        <f t="shared" si="99"/>
        <v>-0.19647509586016632</v>
      </c>
      <c r="AD361" s="8">
        <f t="shared" si="100"/>
        <v>1.2010260329691496</v>
      </c>
      <c r="AE361" s="8">
        <f t="shared" si="101"/>
        <v>-0.26548712068510938</v>
      </c>
      <c r="AF361" s="8">
        <f t="shared" si="102"/>
        <v>36.592458925173993</v>
      </c>
      <c r="AG361" s="8"/>
      <c r="AH361">
        <v>-3.8065135566707998E-3</v>
      </c>
      <c r="AJ361">
        <v>-0.49602037157042461</v>
      </c>
      <c r="AK361">
        <v>-1</v>
      </c>
      <c r="AL361">
        <v>-0.49602037157042461</v>
      </c>
      <c r="AM361">
        <v>-1</v>
      </c>
      <c r="AN361">
        <v>-0.49602037157042461</v>
      </c>
      <c r="AO361">
        <v>-1</v>
      </c>
      <c r="AP361">
        <v>-0.49602037157042461</v>
      </c>
      <c r="AQ361">
        <v>-1</v>
      </c>
      <c r="AS361">
        <v>-0.1984081486281698</v>
      </c>
      <c r="AT361">
        <v>-0.25</v>
      </c>
      <c r="AU361">
        <v>-0.1984081486281698</v>
      </c>
      <c r="AV361">
        <v>-0.25</v>
      </c>
      <c r="AW361">
        <v>-0.1984081486281698</v>
      </c>
      <c r="AX361">
        <v>-0.25</v>
      </c>
      <c r="AY361">
        <v>-0.1984081486281698</v>
      </c>
      <c r="AZ361">
        <v>-0.25</v>
      </c>
      <c r="BB361">
        <f t="shared" si="108"/>
        <v>-3.8065135566707998E-3</v>
      </c>
    </row>
    <row r="362" spans="1:54" x14ac:dyDescent="0.3">
      <c r="A362">
        <v>2</v>
      </c>
      <c r="B362" t="s">
        <v>95</v>
      </c>
      <c r="C362" t="s">
        <v>92</v>
      </c>
      <c r="D362" t="s">
        <v>69</v>
      </c>
      <c r="F362" s="2">
        <v>0</v>
      </c>
      <c r="G362" s="2">
        <f t="shared" si="103"/>
        <v>0</v>
      </c>
      <c r="H362" s="4">
        <f t="shared" si="104"/>
        <v>0</v>
      </c>
      <c r="I362" s="14">
        <f t="shared" si="105"/>
        <v>0</v>
      </c>
      <c r="J362">
        <f t="shared" si="84"/>
        <v>1</v>
      </c>
      <c r="K362">
        <f t="shared" si="106"/>
        <v>2</v>
      </c>
      <c r="L362">
        <f t="shared" si="107"/>
        <v>0</v>
      </c>
      <c r="M362" s="8">
        <f t="shared" si="85"/>
        <v>0.12813632091610111</v>
      </c>
      <c r="N362" s="8">
        <f t="shared" si="86"/>
        <v>0.13238857031803322</v>
      </c>
      <c r="O362" s="8">
        <f t="shared" si="87"/>
        <v>2.190832720712942E-2</v>
      </c>
      <c r="P362" s="8">
        <f t="shared" si="88"/>
        <v>-0.34203706149823793</v>
      </c>
      <c r="Q362" s="8">
        <f t="shared" si="89"/>
        <v>-0.20518845230358326</v>
      </c>
      <c r="R362" s="8">
        <f t="shared" si="90"/>
        <v>2.7091162829315979E-2</v>
      </c>
      <c r="T362" s="8">
        <f t="shared" si="91"/>
        <v>9.1369203104185934E-2</v>
      </c>
      <c r="U362" s="8">
        <f t="shared" si="92"/>
        <v>8.9814567239774892E-2</v>
      </c>
      <c r="V362" s="8">
        <f t="shared" si="93"/>
        <v>1.7380642027775981E-2</v>
      </c>
      <c r="W362" s="8">
        <f t="shared" si="94"/>
        <v>-0.29110891800530542</v>
      </c>
      <c r="X362" s="8">
        <f t="shared" si="95"/>
        <v>0.29972604870603264</v>
      </c>
      <c r="Y362" s="8">
        <f t="shared" si="96"/>
        <v>0.14015068952079471</v>
      </c>
      <c r="AA362" s="8">
        <f t="shared" si="97"/>
        <v>-0.75787962595883218</v>
      </c>
      <c r="AB362" s="8">
        <f t="shared" si="98"/>
        <v>-0.75802096162157184</v>
      </c>
      <c r="AC362" s="8">
        <f t="shared" si="99"/>
        <v>-0.72841377574135779</v>
      </c>
      <c r="AD362" s="8">
        <f t="shared" si="100"/>
        <v>-0.8626562679127503</v>
      </c>
      <c r="AE362" s="8">
        <f t="shared" si="101"/>
        <v>-0.24243328888624804</v>
      </c>
      <c r="AF362" s="8">
        <f t="shared" si="102"/>
        <v>-0.34481643600592754</v>
      </c>
      <c r="AG362" s="8"/>
      <c r="AH362">
        <v>3.8065135566709399E-3</v>
      </c>
      <c r="AJ362">
        <v>0.49602037157042461</v>
      </c>
      <c r="AK362">
        <v>1</v>
      </c>
      <c r="AL362">
        <v>0.49602037157042461</v>
      </c>
      <c r="AM362">
        <v>1</v>
      </c>
      <c r="AN362">
        <v>0.49602037157042461</v>
      </c>
      <c r="AO362">
        <v>1</v>
      </c>
      <c r="AP362">
        <v>0.49602037157042461</v>
      </c>
      <c r="AQ362">
        <v>1</v>
      </c>
      <c r="AS362">
        <v>0.1984081486281698</v>
      </c>
      <c r="AT362">
        <v>0.25</v>
      </c>
      <c r="AU362">
        <v>0.1984081486281698</v>
      </c>
      <c r="AV362">
        <v>0.25</v>
      </c>
      <c r="AW362">
        <v>0.1984081486281698</v>
      </c>
      <c r="AX362">
        <v>0.25</v>
      </c>
      <c r="AY362">
        <v>0.1984081486281698</v>
      </c>
      <c r="AZ362">
        <v>0.25</v>
      </c>
      <c r="BB362">
        <f t="shared" si="108"/>
        <v>3.8065135566709399E-3</v>
      </c>
    </row>
    <row r="363" spans="1:54" x14ac:dyDescent="0.3">
      <c r="A363">
        <v>2</v>
      </c>
      <c r="B363" t="s">
        <v>96</v>
      </c>
      <c r="C363" t="s">
        <v>92</v>
      </c>
      <c r="D363" t="s">
        <v>69</v>
      </c>
      <c r="F363" s="2">
        <v>0</v>
      </c>
      <c r="G363" s="2">
        <f t="shared" si="103"/>
        <v>0</v>
      </c>
      <c r="H363" s="4">
        <f t="shared" si="104"/>
        <v>0</v>
      </c>
      <c r="I363" s="14">
        <f t="shared" si="105"/>
        <v>0</v>
      </c>
      <c r="J363">
        <f t="shared" si="84"/>
        <v>1</v>
      </c>
      <c r="K363">
        <f t="shared" si="106"/>
        <v>2</v>
      </c>
      <c r="L363">
        <f t="shared" si="107"/>
        <v>0</v>
      </c>
      <c r="M363" s="8">
        <f t="shared" si="85"/>
        <v>1.2446202114863299E-2</v>
      </c>
      <c r="N363" s="8">
        <f t="shared" si="86"/>
        <v>1.5754555433646889E-2</v>
      </c>
      <c r="O363" s="8">
        <f t="shared" si="87"/>
        <v>6.1352503825838504E-2</v>
      </c>
      <c r="P363" s="8">
        <f t="shared" si="88"/>
        <v>-0.29062617103446609</v>
      </c>
      <c r="Q363" s="8">
        <f t="shared" si="89"/>
        <v>-0.20362524294106227</v>
      </c>
      <c r="R363" s="8">
        <f t="shared" si="90"/>
        <v>0.10233823614063647</v>
      </c>
      <c r="T363" s="8">
        <f t="shared" si="91"/>
        <v>-2.9106435212360449E-3</v>
      </c>
      <c r="U363" s="8">
        <f t="shared" si="92"/>
        <v>5.8683099769909061E-3</v>
      </c>
      <c r="V363" s="8">
        <f t="shared" si="93"/>
        <v>8.5639988236086415E-2</v>
      </c>
      <c r="W363" s="8">
        <f t="shared" si="94"/>
        <v>-0.24791097347049609</v>
      </c>
      <c r="X363" s="8">
        <f t="shared" si="95"/>
        <v>0.28431168505486154</v>
      </c>
      <c r="Y363" s="8">
        <f t="shared" si="96"/>
        <v>0.17118618330340216</v>
      </c>
      <c r="AA363" s="8">
        <f t="shared" si="97"/>
        <v>-0.77940260812267914</v>
      </c>
      <c r="AB363" s="8">
        <f t="shared" si="98"/>
        <v>-0.77811815760852543</v>
      </c>
      <c r="AC363" s="8">
        <f t="shared" si="99"/>
        <v>-0.70849815368128777</v>
      </c>
      <c r="AD363" s="8">
        <f t="shared" si="100"/>
        <v>-0.84671902170600055</v>
      </c>
      <c r="AE363" s="8">
        <f t="shared" si="101"/>
        <v>-0.24988423826923034</v>
      </c>
      <c r="AF363" s="8">
        <f t="shared" si="102"/>
        <v>-0.31992911024514081</v>
      </c>
      <c r="AG363" s="8"/>
      <c r="AH363">
        <v>3.8065135566711199E-3</v>
      </c>
      <c r="AJ363">
        <v>0.49602037157042461</v>
      </c>
      <c r="AK363">
        <v>1</v>
      </c>
      <c r="AL363">
        <v>0.49602037157042461</v>
      </c>
      <c r="AM363">
        <v>1</v>
      </c>
      <c r="AN363">
        <v>0.49602037157042461</v>
      </c>
      <c r="AO363">
        <v>1</v>
      </c>
      <c r="AP363">
        <v>0.49602037157042461</v>
      </c>
      <c r="AQ363">
        <v>1</v>
      </c>
      <c r="AS363">
        <v>0.1984081486281698</v>
      </c>
      <c r="AT363">
        <v>0.25</v>
      </c>
      <c r="AU363">
        <v>0.1984081486281698</v>
      </c>
      <c r="AV363">
        <v>0.25</v>
      </c>
      <c r="AW363">
        <v>0.1984081486281698</v>
      </c>
      <c r="AX363">
        <v>0.25</v>
      </c>
      <c r="AY363">
        <v>0.1984081486281698</v>
      </c>
      <c r="AZ363">
        <v>0.25</v>
      </c>
      <c r="BB363">
        <f t="shared" si="108"/>
        <v>3.8065135566711199E-3</v>
      </c>
    </row>
    <row r="364" spans="1:54" x14ac:dyDescent="0.3">
      <c r="A364">
        <v>2</v>
      </c>
      <c r="B364" t="s">
        <v>97</v>
      </c>
      <c r="C364" t="s">
        <v>92</v>
      </c>
      <c r="D364" t="s">
        <v>69</v>
      </c>
      <c r="F364" s="2">
        <v>0</v>
      </c>
      <c r="G364" s="2">
        <f t="shared" si="103"/>
        <v>1</v>
      </c>
      <c r="H364" s="4">
        <f t="shared" si="104"/>
        <v>1</v>
      </c>
      <c r="I364" s="14">
        <f t="shared" si="105"/>
        <v>1</v>
      </c>
      <c r="J364">
        <f t="shared" si="84"/>
        <v>0</v>
      </c>
      <c r="K364">
        <f t="shared" si="106"/>
        <v>2</v>
      </c>
      <c r="L364">
        <f t="shared" si="107"/>
        <v>2</v>
      </c>
      <c r="M364" s="8">
        <f t="shared" si="85"/>
        <v>8.2887649740197452E-4</v>
      </c>
      <c r="N364" s="8">
        <f t="shared" si="86"/>
        <v>8.4687381580156199E-4</v>
      </c>
      <c r="O364" s="8">
        <f t="shared" si="87"/>
        <v>1.9000095000416795E-5</v>
      </c>
      <c r="P364" s="8">
        <f t="shared" si="88"/>
        <v>11.833333333333334</v>
      </c>
      <c r="Q364" s="8">
        <f t="shared" si="89"/>
        <v>-0.22899795922314145</v>
      </c>
      <c r="R364" s="8">
        <f t="shared" si="90"/>
        <v>7.7202323330106486</v>
      </c>
      <c r="T364" s="8">
        <f t="shared" si="91"/>
        <v>0.7145307860189416</v>
      </c>
      <c r="U364" s="8">
        <f t="shared" si="92"/>
        <v>0.6935296940035488</v>
      </c>
      <c r="V364" s="8">
        <f t="shared" si="93"/>
        <v>0.56581737279349109</v>
      </c>
      <c r="W364" s="8">
        <f t="shared" si="94"/>
        <v>1.8481992202563073</v>
      </c>
      <c r="X364" s="8">
        <f t="shared" si="95"/>
        <v>0.23015317839484217</v>
      </c>
      <c r="Y364" s="8">
        <f t="shared" si="96"/>
        <v>41.454705966349465</v>
      </c>
      <c r="AA364" s="8">
        <f t="shared" si="97"/>
        <v>-0.10298181112606655</v>
      </c>
      <c r="AB364" s="8">
        <f t="shared" si="98"/>
        <v>-0.13256379336134108</v>
      </c>
      <c r="AC364" s="8">
        <f t="shared" si="99"/>
        <v>-0.21935846769490489</v>
      </c>
      <c r="AD364" s="8">
        <f t="shared" si="100"/>
        <v>1.1443993799308834</v>
      </c>
      <c r="AE364" s="8">
        <f t="shared" si="101"/>
        <v>-0.26417068648171654</v>
      </c>
      <c r="AF364" s="8">
        <f t="shared" si="102"/>
        <v>39.322881511570294</v>
      </c>
      <c r="AG364" s="8"/>
      <c r="AH364">
        <v>-3.8065135566711398E-3</v>
      </c>
      <c r="AJ364">
        <v>-0.49602037157042461</v>
      </c>
      <c r="AK364">
        <v>-1</v>
      </c>
      <c r="AL364">
        <v>-0.49602037157042461</v>
      </c>
      <c r="AM364">
        <v>-1</v>
      </c>
      <c r="AN364">
        <v>-0.49602037157042461</v>
      </c>
      <c r="AO364">
        <v>-1</v>
      </c>
      <c r="AP364">
        <v>-0.49602037157042461</v>
      </c>
      <c r="AQ364">
        <v>-1</v>
      </c>
      <c r="AS364">
        <v>-0.1984081486281698</v>
      </c>
      <c r="AT364">
        <v>-0.25</v>
      </c>
      <c r="AU364">
        <v>-0.1984081486281698</v>
      </c>
      <c r="AV364">
        <v>-0.25</v>
      </c>
      <c r="AW364">
        <v>-0.1984081486281698</v>
      </c>
      <c r="AX364">
        <v>-0.25</v>
      </c>
      <c r="AY364">
        <v>-0.1984081486281698</v>
      </c>
      <c r="AZ364">
        <v>-0.25</v>
      </c>
      <c r="BB364">
        <f t="shared" si="108"/>
        <v>-3.8065135566711398E-3</v>
      </c>
    </row>
    <row r="365" spans="1:54" x14ac:dyDescent="0.3">
      <c r="A365">
        <v>2</v>
      </c>
      <c r="B365" t="s">
        <v>98</v>
      </c>
      <c r="C365" t="s">
        <v>92</v>
      </c>
      <c r="D365" t="s">
        <v>69</v>
      </c>
      <c r="F365" s="2">
        <v>0</v>
      </c>
      <c r="G365" s="2">
        <f t="shared" si="103"/>
        <v>1</v>
      </c>
      <c r="H365" s="4">
        <f t="shared" si="104"/>
        <v>1</v>
      </c>
      <c r="I365" s="14">
        <f t="shared" si="105"/>
        <v>1</v>
      </c>
      <c r="J365">
        <f t="shared" si="84"/>
        <v>0</v>
      </c>
      <c r="K365">
        <f t="shared" si="106"/>
        <v>2</v>
      </c>
      <c r="L365">
        <f t="shared" si="107"/>
        <v>2</v>
      </c>
      <c r="M365" s="8">
        <f t="shared" si="85"/>
        <v>1.0848709003628569E-3</v>
      </c>
      <c r="N365" s="8">
        <f t="shared" si="86"/>
        <v>1.1168670928160714E-3</v>
      </c>
      <c r="O365" s="8">
        <f t="shared" si="87"/>
        <v>1.9000095000416795E-5</v>
      </c>
      <c r="P365" s="8">
        <f t="shared" si="88"/>
        <v>14.2</v>
      </c>
      <c r="Q365" s="8">
        <f t="shared" si="89"/>
        <v>-0.22964140233429933</v>
      </c>
      <c r="R365" s="8">
        <f t="shared" si="90"/>
        <v>9.2825607064017674</v>
      </c>
      <c r="T365" s="8">
        <f t="shared" si="91"/>
        <v>0.7354533638007108</v>
      </c>
      <c r="U365" s="8">
        <f t="shared" si="92"/>
        <v>0.72280183264546793</v>
      </c>
      <c r="V365" s="8">
        <f t="shared" si="93"/>
        <v>0.56697856017666537</v>
      </c>
      <c r="W365" s="8">
        <f t="shared" si="94"/>
        <v>1.8656589092661122</v>
      </c>
      <c r="X365" s="8">
        <f t="shared" si="95"/>
        <v>0.21903792811564354</v>
      </c>
      <c r="Y365" s="8">
        <f t="shared" si="96"/>
        <v>42.96287253940811</v>
      </c>
      <c r="AA365" s="8">
        <f t="shared" si="97"/>
        <v>-9.0253271466665133E-2</v>
      </c>
      <c r="AB365" s="8">
        <f t="shared" si="98"/>
        <v>-0.12908585042923992</v>
      </c>
      <c r="AC365" s="8">
        <f t="shared" si="99"/>
        <v>-0.21673081494481719</v>
      </c>
      <c r="AD365" s="8">
        <f t="shared" si="100"/>
        <v>1.1453759188707244</v>
      </c>
      <c r="AE365" s="8">
        <f t="shared" si="101"/>
        <v>-0.27448959477929652</v>
      </c>
      <c r="AF365" s="8">
        <f t="shared" si="102"/>
        <v>40.588950371922024</v>
      </c>
      <c r="AG365" s="8"/>
      <c r="AH365">
        <v>-3.8065135566707998E-3</v>
      </c>
      <c r="AJ365">
        <v>-0.49602037157042461</v>
      </c>
      <c r="AK365">
        <v>-1</v>
      </c>
      <c r="AL365">
        <v>-0.49602037157042461</v>
      </c>
      <c r="AM365">
        <v>-1</v>
      </c>
      <c r="AN365">
        <v>-0.49602037157042461</v>
      </c>
      <c r="AO365">
        <v>-1</v>
      </c>
      <c r="AP365">
        <v>-0.49602037157042461</v>
      </c>
      <c r="AQ365">
        <v>-1</v>
      </c>
      <c r="AS365">
        <v>-0.1984081486281698</v>
      </c>
      <c r="AT365">
        <v>-0.25</v>
      </c>
      <c r="AU365">
        <v>-0.1984081486281698</v>
      </c>
      <c r="AV365">
        <v>-0.25</v>
      </c>
      <c r="AW365">
        <v>-0.1984081486281698</v>
      </c>
      <c r="AX365">
        <v>-0.25</v>
      </c>
      <c r="AY365">
        <v>-0.1984081486281698</v>
      </c>
      <c r="AZ365">
        <v>-0.25</v>
      </c>
      <c r="BB365">
        <f t="shared" si="108"/>
        <v>-3.8065135566707998E-3</v>
      </c>
    </row>
    <row r="366" spans="1:54" x14ac:dyDescent="0.3">
      <c r="A366">
        <v>2</v>
      </c>
      <c r="B366" t="s">
        <v>99</v>
      </c>
      <c r="C366" t="s">
        <v>92</v>
      </c>
      <c r="D366" t="s">
        <v>69</v>
      </c>
      <c r="F366" s="2">
        <v>0</v>
      </c>
      <c r="G366" s="2">
        <f t="shared" si="103"/>
        <v>0</v>
      </c>
      <c r="H366" s="4">
        <f t="shared" si="104"/>
        <v>0</v>
      </c>
      <c r="I366" s="14">
        <f t="shared" si="105"/>
        <v>0</v>
      </c>
      <c r="J366">
        <f t="shared" si="84"/>
        <v>1</v>
      </c>
      <c r="K366">
        <f t="shared" si="106"/>
        <v>2</v>
      </c>
      <c r="L366">
        <f t="shared" si="107"/>
        <v>0</v>
      </c>
      <c r="M366" s="8">
        <f t="shared" si="85"/>
        <v>0.12813632091610111</v>
      </c>
      <c r="N366" s="8">
        <f t="shared" si="86"/>
        <v>0.13238857031803322</v>
      </c>
      <c r="O366" s="8">
        <f t="shared" si="87"/>
        <v>2.190832720712942E-2</v>
      </c>
      <c r="P366" s="8">
        <f t="shared" si="88"/>
        <v>-0.34203706149823793</v>
      </c>
      <c r="Q366" s="8">
        <f t="shared" si="89"/>
        <v>-0.20518845230358326</v>
      </c>
      <c r="R366" s="8">
        <f t="shared" si="90"/>
        <v>2.7091162829315979E-2</v>
      </c>
      <c r="T366" s="8">
        <f t="shared" si="91"/>
        <v>8.6226361593918166E-2</v>
      </c>
      <c r="U366" s="8">
        <f t="shared" si="92"/>
        <v>7.7157083972760984E-2</v>
      </c>
      <c r="V366" s="8">
        <f t="shared" si="93"/>
        <v>4.5161216287661612E-3</v>
      </c>
      <c r="W366" s="8">
        <f t="shared" si="94"/>
        <v>-0.2916509127904971</v>
      </c>
      <c r="X366" s="8">
        <f t="shared" si="95"/>
        <v>0.2861504853636429</v>
      </c>
      <c r="Y366" s="8">
        <f t="shared" si="96"/>
        <v>0.12593746029188232</v>
      </c>
      <c r="AA366" s="8">
        <f t="shared" si="97"/>
        <v>-0.75864980763214762</v>
      </c>
      <c r="AB366" s="8">
        <f t="shared" si="98"/>
        <v>-0.76110506309640646</v>
      </c>
      <c r="AC366" s="8">
        <f t="shared" si="99"/>
        <v>-0.73760148796135938</v>
      </c>
      <c r="AD366" s="8">
        <f t="shared" si="100"/>
        <v>-0.86277268391410933</v>
      </c>
      <c r="AE366" s="8">
        <f t="shared" si="101"/>
        <v>-0.24498449635606345</v>
      </c>
      <c r="AF366" s="8">
        <f t="shared" si="102"/>
        <v>-0.3546155785745001</v>
      </c>
      <c r="AG366" s="8"/>
      <c r="AH366">
        <v>3.8065135566709399E-3</v>
      </c>
      <c r="AJ366">
        <v>0.49602037157042461</v>
      </c>
      <c r="AK366">
        <v>1</v>
      </c>
      <c r="AL366">
        <v>0.49602037157042461</v>
      </c>
      <c r="AM366">
        <v>1</v>
      </c>
      <c r="AN366">
        <v>0.49602037157042461</v>
      </c>
      <c r="AO366">
        <v>1</v>
      </c>
      <c r="AP366">
        <v>0.49602037157042461</v>
      </c>
      <c r="AQ366">
        <v>1</v>
      </c>
      <c r="AS366">
        <v>0.1984081486281698</v>
      </c>
      <c r="AT366">
        <v>0.25</v>
      </c>
      <c r="AU366">
        <v>0.1984081486281698</v>
      </c>
      <c r="AV366">
        <v>0.25</v>
      </c>
      <c r="AW366">
        <v>0.1984081486281698</v>
      </c>
      <c r="AX366">
        <v>0.25</v>
      </c>
      <c r="AY366">
        <v>0.1984081486281698</v>
      </c>
      <c r="AZ366">
        <v>0.25</v>
      </c>
      <c r="BB366">
        <f t="shared" si="108"/>
        <v>3.8065135566709399E-3</v>
      </c>
    </row>
    <row r="367" spans="1:54" x14ac:dyDescent="0.3">
      <c r="A367">
        <v>2</v>
      </c>
      <c r="B367" t="s">
        <v>100</v>
      </c>
      <c r="C367" t="s">
        <v>87</v>
      </c>
      <c r="D367" t="s">
        <v>69</v>
      </c>
      <c r="F367" s="2">
        <v>0</v>
      </c>
      <c r="G367" s="2">
        <f t="shared" si="103"/>
        <v>0</v>
      </c>
      <c r="H367" s="4">
        <f t="shared" si="104"/>
        <v>1</v>
      </c>
      <c r="I367" s="14">
        <f t="shared" si="105"/>
        <v>0</v>
      </c>
      <c r="J367">
        <f t="shared" si="84"/>
        <v>1</v>
      </c>
      <c r="K367">
        <f t="shared" si="106"/>
        <v>2</v>
      </c>
      <c r="L367">
        <f t="shared" si="107"/>
        <v>2</v>
      </c>
      <c r="M367" s="8">
        <f t="shared" si="85"/>
        <v>-0.91115306489855652</v>
      </c>
      <c r="N367" s="8">
        <f t="shared" si="86"/>
        <v>-0.91114254956755703</v>
      </c>
      <c r="O367" s="8">
        <f t="shared" si="87"/>
        <v>-0.86175058642131563</v>
      </c>
      <c r="P367" s="8">
        <f t="shared" si="88"/>
        <v>-0.99184626985996227</v>
      </c>
      <c r="Q367" s="8">
        <f t="shared" si="89"/>
        <v>-0.220554777104397</v>
      </c>
      <c r="R367" s="8">
        <f t="shared" si="90"/>
        <v>-0.84089310822740138</v>
      </c>
      <c r="T367" s="8">
        <f t="shared" si="91"/>
        <v>-0.83075397339570811</v>
      </c>
      <c r="U367" s="8">
        <f t="shared" si="92"/>
        <v>-0.836022610384201</v>
      </c>
      <c r="V367" s="8">
        <f t="shared" si="93"/>
        <v>-0.6730077757331403</v>
      </c>
      <c r="W367" s="8">
        <f t="shared" si="94"/>
        <v>-0.94980321447927751</v>
      </c>
      <c r="X367" s="8">
        <f t="shared" si="95"/>
        <v>0.3494491189458247</v>
      </c>
      <c r="Y367" s="8">
        <f t="shared" si="96"/>
        <v>-0.47093287965487751</v>
      </c>
      <c r="AA367" s="8">
        <f t="shared" si="97"/>
        <v>-0.92493672543112415</v>
      </c>
      <c r="AB367" s="8">
        <f t="shared" si="98"/>
        <v>-0.92929663408314034</v>
      </c>
      <c r="AC367" s="8">
        <f t="shared" si="99"/>
        <v>-0.83458103266724248</v>
      </c>
      <c r="AD367" s="8">
        <f t="shared" si="100"/>
        <v>-0.97306749267303072</v>
      </c>
      <c r="AE367" s="8">
        <f t="shared" si="101"/>
        <v>-5.489736961637183E-2</v>
      </c>
      <c r="AF367" s="8">
        <f t="shared" si="102"/>
        <v>-0.81648823883413846</v>
      </c>
      <c r="AG367" s="8"/>
      <c r="AH367">
        <v>0.60600939980505242</v>
      </c>
      <c r="AJ367">
        <v>0.99204074314084922</v>
      </c>
      <c r="AK367">
        <v>2</v>
      </c>
      <c r="AL367">
        <v>0.99204074314084922</v>
      </c>
      <c r="AM367">
        <v>2</v>
      </c>
      <c r="AN367">
        <v>0.99204074314084922</v>
      </c>
      <c r="AO367">
        <v>2</v>
      </c>
      <c r="AP367">
        <v>0.99204074314084922</v>
      </c>
      <c r="AQ367">
        <v>2</v>
      </c>
      <c r="AS367">
        <v>0.99204074314084922</v>
      </c>
      <c r="AT367">
        <v>1.25</v>
      </c>
      <c r="AU367">
        <v>0.99204074314084922</v>
      </c>
      <c r="AV367">
        <v>1.25</v>
      </c>
      <c r="AW367">
        <v>0.99204074314084922</v>
      </c>
      <c r="AX367">
        <v>1.25</v>
      </c>
      <c r="AY367">
        <v>0.99204074314084922</v>
      </c>
      <c r="AZ367">
        <v>1.25</v>
      </c>
      <c r="BB367">
        <f t="shared" si="108"/>
        <v>0.60600939980505242</v>
      </c>
    </row>
    <row r="368" spans="1:54" x14ac:dyDescent="0.3">
      <c r="A368">
        <v>2</v>
      </c>
      <c r="B368" t="s">
        <v>101</v>
      </c>
      <c r="C368" t="s">
        <v>87</v>
      </c>
      <c r="D368" t="s">
        <v>69</v>
      </c>
      <c r="F368" s="2">
        <v>0</v>
      </c>
      <c r="G368" s="2">
        <f t="shared" si="103"/>
        <v>1</v>
      </c>
      <c r="H368" s="4">
        <f t="shared" si="104"/>
        <v>0</v>
      </c>
      <c r="I368" s="14">
        <f t="shared" si="105"/>
        <v>1</v>
      </c>
      <c r="J368">
        <f t="shared" si="84"/>
        <v>0</v>
      </c>
      <c r="K368">
        <f t="shared" si="106"/>
        <v>2</v>
      </c>
      <c r="L368">
        <f t="shared" si="107"/>
        <v>0</v>
      </c>
      <c r="M368" s="8">
        <f t="shared" si="85"/>
        <v>3.0422077110510535</v>
      </c>
      <c r="N368" s="8">
        <f t="shared" si="86"/>
        <v>3.0440224406563421</v>
      </c>
      <c r="O368" s="8">
        <f t="shared" si="87"/>
        <v>5.1119455597277987</v>
      </c>
      <c r="P368" s="8">
        <f t="shared" si="88"/>
        <v>688358.83333333349</v>
      </c>
      <c r="Q368" s="8">
        <f t="shared" si="89"/>
        <v>-0.20176046664511446</v>
      </c>
      <c r="R368" s="8">
        <f t="shared" si="90"/>
        <v>2775.8402710551791</v>
      </c>
      <c r="T368" s="8">
        <f t="shared" si="91"/>
        <v>3.508271814071223</v>
      </c>
      <c r="U368" s="8">
        <f t="shared" si="92"/>
        <v>3.4333530868655995</v>
      </c>
      <c r="V368" s="8">
        <f t="shared" si="93"/>
        <v>4.1357974546076841</v>
      </c>
      <c r="W368" s="8">
        <f t="shared" si="94"/>
        <v>8.8529580846920339</v>
      </c>
      <c r="X368" s="8">
        <f t="shared" si="95"/>
        <v>0.39537858517972008</v>
      </c>
      <c r="Y368" s="8">
        <f t="shared" si="96"/>
        <v>602.67863519227649</v>
      </c>
      <c r="AA368" s="8">
        <f t="shared" si="97"/>
        <v>0.64342378119972221</v>
      </c>
      <c r="AB368" s="8">
        <f t="shared" si="98"/>
        <v>0.57847411250373937</v>
      </c>
      <c r="AC368" s="8">
        <f t="shared" si="99"/>
        <v>0.94254119176676776</v>
      </c>
      <c r="AD368" s="8">
        <f t="shared" si="100"/>
        <v>3.1942501207935172</v>
      </c>
      <c r="AE368" s="8">
        <f t="shared" si="101"/>
        <v>-2.243377742652956E-2</v>
      </c>
      <c r="AF368" s="8">
        <f t="shared" si="102"/>
        <v>342.94800556216234</v>
      </c>
      <c r="AG368" s="8"/>
      <c r="AH368">
        <v>-0.6060093998050522</v>
      </c>
      <c r="AJ368">
        <v>-0.99204074314084922</v>
      </c>
      <c r="AK368">
        <v>-2</v>
      </c>
      <c r="AL368">
        <v>-0.99204074314084922</v>
      </c>
      <c r="AM368">
        <v>-2</v>
      </c>
      <c r="AN368">
        <v>-0.99204074314084922</v>
      </c>
      <c r="AO368">
        <v>-2</v>
      </c>
      <c r="AP368">
        <v>-0.99204074314084922</v>
      </c>
      <c r="AQ368">
        <v>-2</v>
      </c>
      <c r="AS368">
        <v>-0.99204074314084922</v>
      </c>
      <c r="AT368">
        <v>-1.25</v>
      </c>
      <c r="AU368">
        <v>-0.99204074314084922</v>
      </c>
      <c r="AV368">
        <v>-1.25</v>
      </c>
      <c r="AW368">
        <v>-0.99204074314084922</v>
      </c>
      <c r="AX368">
        <v>-1.25</v>
      </c>
      <c r="AY368">
        <v>-0.99204074314084922</v>
      </c>
      <c r="AZ368">
        <v>-1.25</v>
      </c>
      <c r="BB368">
        <f t="shared" si="108"/>
        <v>-0.6060093998050522</v>
      </c>
    </row>
    <row r="369" spans="1:54" x14ac:dyDescent="0.3">
      <c r="A369">
        <v>2</v>
      </c>
      <c r="B369" t="s">
        <v>102</v>
      </c>
      <c r="C369" t="s">
        <v>87</v>
      </c>
      <c r="D369" t="s">
        <v>69</v>
      </c>
      <c r="F369" s="2">
        <v>0</v>
      </c>
      <c r="G369" s="2">
        <f t="shared" si="103"/>
        <v>1</v>
      </c>
      <c r="H369" s="4">
        <f t="shared" si="104"/>
        <v>0</v>
      </c>
      <c r="I369" s="14">
        <f t="shared" si="105"/>
        <v>1</v>
      </c>
      <c r="J369">
        <f t="shared" si="84"/>
        <v>0</v>
      </c>
      <c r="K369">
        <f t="shared" si="106"/>
        <v>2</v>
      </c>
      <c r="L369">
        <f t="shared" si="107"/>
        <v>0</v>
      </c>
      <c r="M369" s="8">
        <f t="shared" si="85"/>
        <v>3.1128175747086102</v>
      </c>
      <c r="N369" s="8">
        <f t="shared" si="86"/>
        <v>3.1148463332863385</v>
      </c>
      <c r="O369" s="8">
        <f t="shared" si="87"/>
        <v>4.8105210526052629</v>
      </c>
      <c r="P369" s="8">
        <f t="shared" si="88"/>
        <v>830046.8</v>
      </c>
      <c r="Q369" s="8">
        <f t="shared" si="89"/>
        <v>-0.20194624787764021</v>
      </c>
      <c r="R369" s="8">
        <f t="shared" si="90"/>
        <v>2987.9194260485651</v>
      </c>
      <c r="T369" s="8">
        <f t="shared" si="91"/>
        <v>3.5880583704601992</v>
      </c>
      <c r="U369" s="8">
        <f t="shared" si="92"/>
        <v>3.5504366029086958</v>
      </c>
      <c r="V369" s="8">
        <f t="shared" si="93"/>
        <v>4.0460950122184425</v>
      </c>
      <c r="W369" s="8">
        <f t="shared" si="94"/>
        <v>8.9380948340705935</v>
      </c>
      <c r="X369" s="8">
        <f t="shared" si="95"/>
        <v>0.39871219597731039</v>
      </c>
      <c r="Y369" s="8">
        <f t="shared" si="96"/>
        <v>496.43317354280953</v>
      </c>
      <c r="AA369" s="8">
        <f t="shared" si="97"/>
        <v>0.6999064835699611</v>
      </c>
      <c r="AB369" s="8">
        <f t="shared" si="98"/>
        <v>0.63450959667928475</v>
      </c>
      <c r="AC369" s="8">
        <f t="shared" si="99"/>
        <v>0.84840927570061564</v>
      </c>
      <c r="AD369" s="8">
        <f t="shared" si="100"/>
        <v>3.2147998987187814</v>
      </c>
      <c r="AE369" s="8">
        <f t="shared" si="101"/>
        <v>-1.1833063706995328E-2</v>
      </c>
      <c r="AF369" s="8">
        <f t="shared" si="102"/>
        <v>290.44504327700179</v>
      </c>
      <c r="AG369" s="8"/>
      <c r="AH369">
        <v>-0.60600939980505208</v>
      </c>
      <c r="AJ369">
        <v>-0.99204074314084922</v>
      </c>
      <c r="AK369">
        <v>-2</v>
      </c>
      <c r="AL369">
        <v>-0.99204074314084922</v>
      </c>
      <c r="AM369">
        <v>-2</v>
      </c>
      <c r="AN369">
        <v>-0.99204074314084922</v>
      </c>
      <c r="AO369">
        <v>-2</v>
      </c>
      <c r="AP369">
        <v>-0.99204074314084922</v>
      </c>
      <c r="AQ369">
        <v>-2</v>
      </c>
      <c r="AS369">
        <v>-0.99204074314084922</v>
      </c>
      <c r="AT369">
        <v>-1.25</v>
      </c>
      <c r="AU369">
        <v>-0.99204074314084922</v>
      </c>
      <c r="AV369">
        <v>-1.25</v>
      </c>
      <c r="AW369">
        <v>-0.99204074314084922</v>
      </c>
      <c r="AX369">
        <v>-1.25</v>
      </c>
      <c r="AY369">
        <v>-0.99204074314084922</v>
      </c>
      <c r="AZ369">
        <v>-1.25</v>
      </c>
      <c r="BB369">
        <f t="shared" si="108"/>
        <v>-0.60600939980505208</v>
      </c>
    </row>
    <row r="370" spans="1:54" x14ac:dyDescent="0.3">
      <c r="A370">
        <v>2</v>
      </c>
      <c r="B370" t="s">
        <v>103</v>
      </c>
      <c r="C370" t="s">
        <v>87</v>
      </c>
      <c r="D370" t="s">
        <v>69</v>
      </c>
      <c r="F370" s="2">
        <v>0</v>
      </c>
      <c r="G370" s="2">
        <f t="shared" si="103"/>
        <v>0</v>
      </c>
      <c r="H370" s="4">
        <f t="shared" si="104"/>
        <v>1</v>
      </c>
      <c r="I370" s="14">
        <f t="shared" si="105"/>
        <v>0</v>
      </c>
      <c r="J370">
        <f t="shared" si="84"/>
        <v>1</v>
      </c>
      <c r="K370">
        <f t="shared" si="106"/>
        <v>2</v>
      </c>
      <c r="L370">
        <f t="shared" si="107"/>
        <v>2</v>
      </c>
      <c r="M370" s="8">
        <f t="shared" si="85"/>
        <v>-0.89834832014660981</v>
      </c>
      <c r="N370" s="8">
        <f t="shared" si="86"/>
        <v>-0.89831884097353942</v>
      </c>
      <c r="O370" s="8">
        <f t="shared" si="87"/>
        <v>-0.85454130610355783</v>
      </c>
      <c r="P370" s="8">
        <f t="shared" si="88"/>
        <v>-0.99194404247047518</v>
      </c>
      <c r="Q370" s="8">
        <f t="shared" si="89"/>
        <v>-0.21899481755224795</v>
      </c>
      <c r="R370" s="8">
        <f t="shared" si="90"/>
        <v>-0.84822233673182901</v>
      </c>
      <c r="T370" s="8">
        <f t="shared" si="91"/>
        <v>-0.81087433211419124</v>
      </c>
      <c r="U370" s="8">
        <f t="shared" si="92"/>
        <v>-0.81570282175294373</v>
      </c>
      <c r="V370" s="8">
        <f t="shared" si="93"/>
        <v>-0.68542481405473943</v>
      </c>
      <c r="W370" s="8">
        <f t="shared" si="94"/>
        <v>-0.94999892635027994</v>
      </c>
      <c r="X370" s="8">
        <f t="shared" si="95"/>
        <v>0.36565207924264975</v>
      </c>
      <c r="Y370" s="8">
        <f t="shared" si="96"/>
        <v>-0.48144018024078916</v>
      </c>
      <c r="AA370" s="8">
        <f t="shared" si="97"/>
        <v>-0.91481323786191504</v>
      </c>
      <c r="AB370" s="8">
        <f t="shared" si="98"/>
        <v>-0.91930206295643579</v>
      </c>
      <c r="AC370" s="8">
        <f t="shared" si="99"/>
        <v>-0.84161129718690664</v>
      </c>
      <c r="AD370" s="8">
        <f t="shared" si="100"/>
        <v>-0.97287086026092251</v>
      </c>
      <c r="AE370" s="8">
        <f t="shared" si="101"/>
        <v>-3.1344204864334028E-2</v>
      </c>
      <c r="AF370" s="8">
        <f t="shared" si="102"/>
        <v>-0.81957980699138611</v>
      </c>
      <c r="AG370" s="8"/>
      <c r="AH370">
        <v>0.60600939980505264</v>
      </c>
      <c r="AJ370">
        <v>0.99204074314084922</v>
      </c>
      <c r="AK370">
        <v>2</v>
      </c>
      <c r="AL370">
        <v>0.99204074314084922</v>
      </c>
      <c r="AM370">
        <v>2</v>
      </c>
      <c r="AN370">
        <v>0.99204074314084922</v>
      </c>
      <c r="AO370">
        <v>2</v>
      </c>
      <c r="AP370">
        <v>0.99204074314084922</v>
      </c>
      <c r="AQ370">
        <v>2</v>
      </c>
      <c r="AS370">
        <v>0.99204074314084922</v>
      </c>
      <c r="AT370">
        <v>1.25</v>
      </c>
      <c r="AU370">
        <v>0.99204074314084922</v>
      </c>
      <c r="AV370">
        <v>1.25</v>
      </c>
      <c r="AW370">
        <v>0.99204074314084922</v>
      </c>
      <c r="AX370">
        <v>1.25</v>
      </c>
      <c r="AY370">
        <v>0.99204074314084922</v>
      </c>
      <c r="AZ370">
        <v>1.25</v>
      </c>
      <c r="BB370">
        <f t="shared" si="108"/>
        <v>0.60600939980505264</v>
      </c>
    </row>
    <row r="371" spans="1:54" x14ac:dyDescent="0.3">
      <c r="A371">
        <v>3</v>
      </c>
      <c r="B371" t="s">
        <v>104</v>
      </c>
      <c r="C371" t="s">
        <v>105</v>
      </c>
      <c r="D371" t="s">
        <v>15</v>
      </c>
      <c r="F371" s="2">
        <v>0</v>
      </c>
      <c r="G371" s="2">
        <f t="shared" si="103"/>
        <v>0</v>
      </c>
      <c r="H371" s="4">
        <f t="shared" si="104"/>
        <v>1</v>
      </c>
      <c r="I371" s="14">
        <f t="shared" si="105"/>
        <v>0</v>
      </c>
      <c r="J371">
        <f t="shared" si="84"/>
        <v>1</v>
      </c>
      <c r="K371">
        <f t="shared" si="106"/>
        <v>3</v>
      </c>
      <c r="L371">
        <f t="shared" si="107"/>
        <v>3</v>
      </c>
      <c r="M371" s="8">
        <f t="shared" si="85"/>
        <v>-0.85387537295521632</v>
      </c>
      <c r="N371" s="8">
        <f t="shared" si="86"/>
        <v>-0.85341419761095949</v>
      </c>
      <c r="O371" s="8">
        <f t="shared" si="87"/>
        <v>-0.97846975840858219</v>
      </c>
      <c r="P371" s="8">
        <f t="shared" si="88"/>
        <v>-0.98459570613923131</v>
      </c>
      <c r="Q371" s="8">
        <f t="shared" si="89"/>
        <v>-0.31750470376252893</v>
      </c>
      <c r="R371" s="8">
        <f t="shared" si="90"/>
        <v>-0.97694070626378604</v>
      </c>
      <c r="T371" s="8">
        <f t="shared" si="91"/>
        <v>-0.82053862135960398</v>
      </c>
      <c r="U371" s="8">
        <f t="shared" si="92"/>
        <v>-0.82476076676343346</v>
      </c>
      <c r="V371" s="8">
        <f t="shared" si="93"/>
        <v>-0.96250251130638864</v>
      </c>
      <c r="W371" s="8">
        <f t="shared" si="94"/>
        <v>-0.96768657099619959</v>
      </c>
      <c r="X371" s="8">
        <f t="shared" si="95"/>
        <v>-0.24541392092009423</v>
      </c>
      <c r="Y371" s="8">
        <f t="shared" si="96"/>
        <v>-0.87663202178283961</v>
      </c>
      <c r="AA371" s="8">
        <f t="shared" si="97"/>
        <v>-0.9296809093974947</v>
      </c>
      <c r="AB371" s="8">
        <f t="shared" si="98"/>
        <v>-0.93245203144163313</v>
      </c>
      <c r="AC371" s="8">
        <f t="shared" si="99"/>
        <v>-0.98184089484113446</v>
      </c>
      <c r="AD371" s="8">
        <f t="shared" si="100"/>
        <v>-0.98493696012646514</v>
      </c>
      <c r="AE371" s="8">
        <f t="shared" si="101"/>
        <v>-0.75314558248215746</v>
      </c>
      <c r="AF371" s="8">
        <f t="shared" si="102"/>
        <v>-0.93539173920794749</v>
      </c>
      <c r="AG371" s="8"/>
      <c r="AH371">
        <v>0.74113535556065635</v>
      </c>
      <c r="AJ371">
        <v>0.99007514959394283</v>
      </c>
      <c r="AK371">
        <v>1</v>
      </c>
      <c r="AL371">
        <v>0.99007514959394283</v>
      </c>
      <c r="AM371">
        <v>1</v>
      </c>
      <c r="AN371">
        <v>0.99007514959394283</v>
      </c>
      <c r="AO371">
        <v>1</v>
      </c>
      <c r="AP371">
        <v>0.99007514959394283</v>
      </c>
      <c r="AQ371">
        <v>1</v>
      </c>
      <c r="AS371">
        <v>0.99007514959394283</v>
      </c>
      <c r="AT371">
        <v>1</v>
      </c>
      <c r="AU371">
        <v>0.99007514959394283</v>
      </c>
      <c r="AV371">
        <v>1</v>
      </c>
      <c r="AW371">
        <v>0.99007514959394283</v>
      </c>
      <c r="AX371">
        <v>1</v>
      </c>
      <c r="AY371">
        <v>0.99007514959394283</v>
      </c>
      <c r="AZ371">
        <v>1</v>
      </c>
      <c r="BB371">
        <f t="shared" si="108"/>
        <v>0.74113535556065635</v>
      </c>
    </row>
    <row r="372" spans="1:54" x14ac:dyDescent="0.3">
      <c r="A372">
        <v>3</v>
      </c>
      <c r="B372" t="s">
        <v>106</v>
      </c>
      <c r="C372" t="s">
        <v>105</v>
      </c>
      <c r="D372" t="s">
        <v>15</v>
      </c>
      <c r="F372" s="2">
        <v>0</v>
      </c>
      <c r="G372" s="2">
        <f t="shared" si="103"/>
        <v>1</v>
      </c>
      <c r="H372" s="4">
        <f t="shared" si="104"/>
        <v>0</v>
      </c>
      <c r="I372" s="14">
        <f t="shared" si="105"/>
        <v>0</v>
      </c>
      <c r="J372">
        <f t="shared" si="84"/>
        <v>1</v>
      </c>
      <c r="K372">
        <f t="shared" si="106"/>
        <v>3</v>
      </c>
      <c r="L372">
        <f t="shared" si="107"/>
        <v>0</v>
      </c>
      <c r="M372" s="8">
        <f t="shared" si="85"/>
        <v>-0.83210390271461321</v>
      </c>
      <c r="N372" s="8">
        <f t="shared" si="86"/>
        <v>-0.83169123728016692</v>
      </c>
      <c r="O372" s="8">
        <f t="shared" si="87"/>
        <v>-0.97384706843716196</v>
      </c>
      <c r="P372" s="8">
        <f t="shared" si="88"/>
        <v>-0.97716170048864792</v>
      </c>
      <c r="Q372" s="8">
        <f t="shared" si="89"/>
        <v>-0.31770456750175069</v>
      </c>
      <c r="R372" s="8">
        <f t="shared" si="90"/>
        <v>-0.976506166292747</v>
      </c>
      <c r="T372" s="8">
        <f t="shared" si="91"/>
        <v>-0.80038794230055488</v>
      </c>
      <c r="U372" s="8">
        <f t="shared" si="92"/>
        <v>-0.80330506072162799</v>
      </c>
      <c r="V372" s="8">
        <f t="shared" si="93"/>
        <v>-0.93578896262251898</v>
      </c>
      <c r="W372" s="8">
        <f t="shared" si="94"/>
        <v>-0.95702526899757623</v>
      </c>
      <c r="X372" s="8">
        <f t="shared" si="95"/>
        <v>-0.24163788711900219</v>
      </c>
      <c r="Y372" s="8">
        <f t="shared" si="96"/>
        <v>-0.83482034576130848</v>
      </c>
      <c r="AA372" s="8">
        <f t="shared" si="97"/>
        <v>-0.92140415932698727</v>
      </c>
      <c r="AB372" s="8">
        <f t="shared" si="98"/>
        <v>-0.92416918909721502</v>
      </c>
      <c r="AC372" s="8">
        <f t="shared" si="99"/>
        <v>-0.97291552252025337</v>
      </c>
      <c r="AD372" s="8">
        <f t="shared" si="100"/>
        <v>-0.98220302840046902</v>
      </c>
      <c r="AE372" s="8">
        <f t="shared" si="101"/>
        <v>-0.75184807671065434</v>
      </c>
      <c r="AF372" s="8">
        <f t="shared" si="102"/>
        <v>-0.90798752978872621</v>
      </c>
      <c r="AG372" s="8"/>
      <c r="AH372">
        <v>0.65362782502065997</v>
      </c>
      <c r="AJ372">
        <v>0.99005358998549275</v>
      </c>
      <c r="AK372">
        <v>1</v>
      </c>
      <c r="AL372">
        <v>0.99005358998549275</v>
      </c>
      <c r="AM372">
        <v>1</v>
      </c>
      <c r="AN372">
        <v>0.99005358998549275</v>
      </c>
      <c r="AO372">
        <v>1</v>
      </c>
      <c r="AP372">
        <v>0.99005358998549275</v>
      </c>
      <c r="AQ372">
        <v>1</v>
      </c>
      <c r="AS372">
        <v>0.99005358998549275</v>
      </c>
      <c r="AT372">
        <v>1</v>
      </c>
      <c r="AU372">
        <v>0.99005358998549275</v>
      </c>
      <c r="AV372">
        <v>1</v>
      </c>
      <c r="AW372">
        <v>0.99005358998549275</v>
      </c>
      <c r="AX372">
        <v>1</v>
      </c>
      <c r="AY372">
        <v>0.99005358998549275</v>
      </c>
      <c r="AZ372">
        <v>1</v>
      </c>
      <c r="BB372">
        <f t="shared" si="108"/>
        <v>0.65362782502065997</v>
      </c>
    </row>
    <row r="373" spans="1:54" x14ac:dyDescent="0.3">
      <c r="A373">
        <v>3</v>
      </c>
      <c r="B373" t="s">
        <v>107</v>
      </c>
      <c r="C373" t="s">
        <v>105</v>
      </c>
      <c r="D373" t="s">
        <v>15</v>
      </c>
      <c r="F373" s="2">
        <v>0</v>
      </c>
      <c r="G373" s="2">
        <f t="shared" si="103"/>
        <v>1</v>
      </c>
      <c r="H373" s="4">
        <f t="shared" si="104"/>
        <v>0</v>
      </c>
      <c r="I373" s="14">
        <f t="shared" si="105"/>
        <v>1</v>
      </c>
      <c r="J373">
        <f t="shared" si="84"/>
        <v>0</v>
      </c>
      <c r="K373">
        <f t="shared" si="106"/>
        <v>3</v>
      </c>
      <c r="L373">
        <f t="shared" si="107"/>
        <v>0</v>
      </c>
      <c r="M373" s="8">
        <f t="shared" si="85"/>
        <v>7.0014205709875617</v>
      </c>
      <c r="N373" s="8">
        <f t="shared" si="86"/>
        <v>7.004177738323027</v>
      </c>
      <c r="O373" s="8">
        <f t="shared" si="87"/>
        <v>2.1751328248671746</v>
      </c>
      <c r="P373" s="8">
        <f t="shared" si="88"/>
        <v>276009.6470588235</v>
      </c>
      <c r="Q373" s="8">
        <f t="shared" si="89"/>
        <v>2.109045995782861E-2</v>
      </c>
      <c r="R373" s="8">
        <f t="shared" si="90"/>
        <v>3043.7421602787458</v>
      </c>
      <c r="T373" s="8">
        <f t="shared" si="91"/>
        <v>5.0549787219173092</v>
      </c>
      <c r="U373" s="8">
        <f t="shared" si="92"/>
        <v>4.921396343049472</v>
      </c>
      <c r="V373" s="8">
        <f t="shared" si="93"/>
        <v>3.3275500468066626</v>
      </c>
      <c r="W373" s="8">
        <f t="shared" si="94"/>
        <v>9.6764963412221459</v>
      </c>
      <c r="X373" s="8">
        <f t="shared" si="95"/>
        <v>0.6736080379076097</v>
      </c>
      <c r="Y373" s="8">
        <f t="shared" si="96"/>
        <v>700.96150350995401</v>
      </c>
      <c r="AA373" s="8">
        <f t="shared" si="97"/>
        <v>1.0011751771953961</v>
      </c>
      <c r="AB373" s="8">
        <f t="shared" si="98"/>
        <v>0.88446784018302971</v>
      </c>
      <c r="AC373" s="8">
        <f t="shared" si="99"/>
        <v>0.44768033348513103</v>
      </c>
      <c r="AD373" s="8">
        <f t="shared" si="100"/>
        <v>3.3027324655471393</v>
      </c>
      <c r="AE373" s="8">
        <f t="shared" si="101"/>
        <v>-0.28996637779948786</v>
      </c>
      <c r="AF373" s="8">
        <f t="shared" si="102"/>
        <v>467.04783072471599</v>
      </c>
      <c r="AG373" s="8"/>
      <c r="AH373">
        <v>-2.6504572953165431</v>
      </c>
      <c r="AJ373">
        <v>-2.941216664296173</v>
      </c>
      <c r="AK373">
        <v>-3</v>
      </c>
      <c r="AL373">
        <v>-2.941216664296173</v>
      </c>
      <c r="AM373">
        <v>-3</v>
      </c>
      <c r="AN373">
        <v>-2.941216664296173</v>
      </c>
      <c r="AO373">
        <v>-3</v>
      </c>
      <c r="AP373">
        <v>-2.941216664296173</v>
      </c>
      <c r="AQ373">
        <v>-3</v>
      </c>
      <c r="AS373">
        <v>-2.941216664296173</v>
      </c>
      <c r="AT373">
        <v>-2</v>
      </c>
      <c r="AU373">
        <v>-2.941216664296173</v>
      </c>
      <c r="AV373">
        <v>-2</v>
      </c>
      <c r="AW373">
        <v>-2.941216664296173</v>
      </c>
      <c r="AX373">
        <v>-2</v>
      </c>
      <c r="AY373">
        <v>-2.941216664296173</v>
      </c>
      <c r="AZ373">
        <v>-2</v>
      </c>
      <c r="BB373">
        <f t="shared" si="108"/>
        <v>-2.6504572953165431</v>
      </c>
    </row>
    <row r="374" spans="1:54" x14ac:dyDescent="0.3">
      <c r="A374">
        <v>3</v>
      </c>
      <c r="B374" t="s">
        <v>108</v>
      </c>
      <c r="C374" t="s">
        <v>105</v>
      </c>
      <c r="D374" t="s">
        <v>15</v>
      </c>
      <c r="F374" s="2">
        <v>0</v>
      </c>
      <c r="G374" s="2">
        <f t="shared" si="103"/>
        <v>0</v>
      </c>
      <c r="H374" s="4">
        <f t="shared" si="104"/>
        <v>0</v>
      </c>
      <c r="I374" s="14">
        <f t="shared" si="105"/>
        <v>0</v>
      </c>
      <c r="J374">
        <f t="shared" si="84"/>
        <v>1</v>
      </c>
      <c r="K374">
        <f t="shared" si="106"/>
        <v>3</v>
      </c>
      <c r="L374">
        <f t="shared" si="107"/>
        <v>0</v>
      </c>
      <c r="M374" s="8">
        <f t="shared" si="85"/>
        <v>-0.52252117447132707</v>
      </c>
      <c r="N374" s="8">
        <f t="shared" si="86"/>
        <v>-0.49510604719245893</v>
      </c>
      <c r="O374" s="8">
        <f t="shared" si="87"/>
        <v>-0.95737852466226636</v>
      </c>
      <c r="P374" s="8">
        <f t="shared" si="88"/>
        <v>-0.91395713679022106</v>
      </c>
      <c r="Q374" s="8">
        <f t="shared" si="89"/>
        <v>2.0187327588277546E-2</v>
      </c>
      <c r="R374" s="8">
        <f t="shared" si="90"/>
        <v>-0.95646291387221272</v>
      </c>
      <c r="T374" s="8">
        <f t="shared" si="91"/>
        <v>-0.49872592478819899</v>
      </c>
      <c r="U374" s="8">
        <f t="shared" si="92"/>
        <v>-0.48464832214177844</v>
      </c>
      <c r="V374" s="8">
        <f t="shared" si="93"/>
        <v>-0.92516062686323497</v>
      </c>
      <c r="W374" s="8">
        <f t="shared" si="94"/>
        <v>-0.89473778677792171</v>
      </c>
      <c r="X374" s="8">
        <f t="shared" si="95"/>
        <v>0.67898122192728083</v>
      </c>
      <c r="Y374" s="8">
        <f t="shared" si="96"/>
        <v>-0.67553297684926761</v>
      </c>
      <c r="AA374" s="8">
        <f t="shared" si="97"/>
        <v>-0.82073517301033161</v>
      </c>
      <c r="AB374" s="8">
        <f t="shared" si="98"/>
        <v>-0.80501823684336127</v>
      </c>
      <c r="AC374" s="8">
        <f t="shared" si="99"/>
        <v>-0.97112061633476887</v>
      </c>
      <c r="AD374" s="8">
        <f t="shared" si="100"/>
        <v>-0.9632090918199866</v>
      </c>
      <c r="AE374" s="8">
        <f t="shared" si="101"/>
        <v>-0.29025047652096952</v>
      </c>
      <c r="AF374" s="8">
        <f t="shared" si="102"/>
        <v>-0.78692967493878119</v>
      </c>
      <c r="AG374" s="8"/>
      <c r="AH374">
        <v>1.2556941147352261</v>
      </c>
      <c r="AJ374">
        <v>0.96108792471673754</v>
      </c>
      <c r="AK374">
        <v>1</v>
      </c>
      <c r="AL374">
        <v>0.96108792471673754</v>
      </c>
      <c r="AM374">
        <v>1</v>
      </c>
      <c r="AN374">
        <v>0.96108792471673754</v>
      </c>
      <c r="AO374">
        <v>1</v>
      </c>
      <c r="AP374">
        <v>0.96108792471673754</v>
      </c>
      <c r="AQ374">
        <v>1</v>
      </c>
      <c r="AS374">
        <v>0.96108792471673754</v>
      </c>
      <c r="AT374">
        <v>0</v>
      </c>
      <c r="AU374">
        <v>0.96108792471673754</v>
      </c>
      <c r="AV374">
        <v>0</v>
      </c>
      <c r="AW374">
        <v>0.96108792471673754</v>
      </c>
      <c r="AX374">
        <v>0</v>
      </c>
      <c r="AY374">
        <v>0.96108792471673754</v>
      </c>
      <c r="AZ374">
        <v>0</v>
      </c>
      <c r="BB374">
        <f t="shared" si="108"/>
        <v>1.2556941147352261</v>
      </c>
    </row>
    <row r="375" spans="1:54" x14ac:dyDescent="0.3">
      <c r="A375">
        <v>3</v>
      </c>
      <c r="B375" t="s">
        <v>109</v>
      </c>
      <c r="C375" t="s">
        <v>105</v>
      </c>
      <c r="D375" t="s">
        <v>15</v>
      </c>
      <c r="F375" s="2">
        <v>0</v>
      </c>
      <c r="G375" s="2">
        <f t="shared" si="103"/>
        <v>1</v>
      </c>
      <c r="H375" s="4">
        <f t="shared" si="104"/>
        <v>0</v>
      </c>
      <c r="I375" s="14">
        <f t="shared" si="105"/>
        <v>0</v>
      </c>
      <c r="J375">
        <f t="shared" si="84"/>
        <v>1</v>
      </c>
      <c r="K375">
        <f t="shared" si="106"/>
        <v>3</v>
      </c>
      <c r="L375">
        <f t="shared" si="107"/>
        <v>0</v>
      </c>
      <c r="M375" s="8">
        <f t="shared" si="85"/>
        <v>-0.47267287784755302</v>
      </c>
      <c r="N375" s="8">
        <f t="shared" si="86"/>
        <v>-0.43683303398970513</v>
      </c>
      <c r="O375" s="8">
        <f t="shared" si="87"/>
        <v>-0.95612645028988041</v>
      </c>
      <c r="P375" s="8">
        <f t="shared" si="88"/>
        <v>-0.91775416739257354</v>
      </c>
      <c r="Q375" s="8">
        <f t="shared" si="89"/>
        <v>2.355812859803192E-2</v>
      </c>
      <c r="R375" s="8">
        <f t="shared" si="90"/>
        <v>-0.95550091079104948</v>
      </c>
      <c r="T375" s="8">
        <f t="shared" si="91"/>
        <v>-0.46506834354068743</v>
      </c>
      <c r="U375" s="8">
        <f t="shared" si="92"/>
        <v>-0.44605412378080928</v>
      </c>
      <c r="V375" s="8">
        <f t="shared" si="93"/>
        <v>-0.92538636646716543</v>
      </c>
      <c r="W375" s="8">
        <f t="shared" si="94"/>
        <v>-0.90181705350583141</v>
      </c>
      <c r="X375" s="8">
        <f t="shared" si="95"/>
        <v>0.67225614259760258</v>
      </c>
      <c r="Y375" s="8">
        <f t="shared" si="96"/>
        <v>-0.68444073277347328</v>
      </c>
      <c r="AA375" s="8">
        <f t="shared" si="97"/>
        <v>-0.80987739456625341</v>
      </c>
      <c r="AB375" s="8">
        <f t="shared" si="98"/>
        <v>-0.79151388806750211</v>
      </c>
      <c r="AC375" s="8">
        <f t="shared" si="99"/>
        <v>-0.9713524721657496</v>
      </c>
      <c r="AD375" s="8">
        <f t="shared" si="100"/>
        <v>-0.9655970394586294</v>
      </c>
      <c r="AE375" s="8">
        <f t="shared" si="101"/>
        <v>-0.30775621640440554</v>
      </c>
      <c r="AF375" s="8">
        <f t="shared" si="102"/>
        <v>-0.79164844825631342</v>
      </c>
      <c r="AG375" s="8"/>
      <c r="AH375">
        <v>1.2556941147352261</v>
      </c>
      <c r="AJ375">
        <v>0.96108792471673754</v>
      </c>
      <c r="AK375">
        <v>1</v>
      </c>
      <c r="AL375">
        <v>0.96108792471673754</v>
      </c>
      <c r="AM375">
        <v>1</v>
      </c>
      <c r="AN375">
        <v>0.96108792471673754</v>
      </c>
      <c r="AO375">
        <v>1</v>
      </c>
      <c r="AP375">
        <v>0.96108792471673754</v>
      </c>
      <c r="AQ375">
        <v>1</v>
      </c>
      <c r="AS375">
        <v>0.96108792471673754</v>
      </c>
      <c r="AT375">
        <v>0</v>
      </c>
      <c r="AU375">
        <v>0.96108792471673754</v>
      </c>
      <c r="AV375">
        <v>0</v>
      </c>
      <c r="AW375">
        <v>0.96108792471673754</v>
      </c>
      <c r="AX375">
        <v>0</v>
      </c>
      <c r="AY375">
        <v>0.96108792471673754</v>
      </c>
      <c r="AZ375">
        <v>0</v>
      </c>
      <c r="BB375">
        <f t="shared" si="108"/>
        <v>1.2556941147352261</v>
      </c>
    </row>
    <row r="376" spans="1:54" x14ac:dyDescent="0.3">
      <c r="A376">
        <v>3</v>
      </c>
      <c r="B376" t="s">
        <v>110</v>
      </c>
      <c r="C376" t="s">
        <v>105</v>
      </c>
      <c r="D376" t="s">
        <v>15</v>
      </c>
      <c r="F376" s="2">
        <v>0</v>
      </c>
      <c r="G376" s="2">
        <f t="shared" si="103"/>
        <v>0</v>
      </c>
      <c r="H376" s="4">
        <f t="shared" si="104"/>
        <v>0</v>
      </c>
      <c r="I376" s="14">
        <f t="shared" si="105"/>
        <v>1</v>
      </c>
      <c r="J376">
        <f t="shared" si="84"/>
        <v>0</v>
      </c>
      <c r="K376">
        <f t="shared" si="106"/>
        <v>3</v>
      </c>
      <c r="L376">
        <f t="shared" si="107"/>
        <v>0</v>
      </c>
      <c r="M376" s="8">
        <f t="shared" si="85"/>
        <v>6.9036972167155017</v>
      </c>
      <c r="N376" s="8">
        <f t="shared" si="86"/>
        <v>6.9057446168272687</v>
      </c>
      <c r="O376" s="8">
        <f t="shared" si="87"/>
        <v>2.3592457962289815</v>
      </c>
      <c r="P376" s="8">
        <f t="shared" si="88"/>
        <v>552599.5555555555</v>
      </c>
      <c r="Q376" s="8">
        <f t="shared" si="89"/>
        <v>1.8426265756783029E-2</v>
      </c>
      <c r="R376" s="8">
        <f t="shared" si="90"/>
        <v>3596.822239624119</v>
      </c>
      <c r="T376" s="8">
        <f t="shared" si="91"/>
        <v>4.8832408817360333</v>
      </c>
      <c r="U376" s="8">
        <f t="shared" si="92"/>
        <v>4.817600010393889</v>
      </c>
      <c r="V376" s="8">
        <f t="shared" si="93"/>
        <v>3.4577178979602516</v>
      </c>
      <c r="W376" s="8">
        <f t="shared" si="94"/>
        <v>11.025282377301684</v>
      </c>
      <c r="X376" s="8">
        <f t="shared" si="95"/>
        <v>0.66198086987550575</v>
      </c>
      <c r="Y376" s="8">
        <f t="shared" si="96"/>
        <v>682.64297094176982</v>
      </c>
      <c r="AA376" s="8">
        <f t="shared" si="97"/>
        <v>0.90482922860924131</v>
      </c>
      <c r="AB376" s="8">
        <f t="shared" si="98"/>
        <v>0.85089980878258875</v>
      </c>
      <c r="AC376" s="8">
        <f t="shared" si="99"/>
        <v>0.50335223029154019</v>
      </c>
      <c r="AD376" s="8">
        <f t="shared" si="100"/>
        <v>3.6655619131539683</v>
      </c>
      <c r="AE376" s="8">
        <f t="shared" si="101"/>
        <v>-0.30206580298258956</v>
      </c>
      <c r="AF376" s="8">
        <f t="shared" si="102"/>
        <v>446.26768633956698</v>
      </c>
      <c r="AG376" s="8"/>
      <c r="AH376">
        <v>-2.6504572953165422</v>
      </c>
      <c r="AJ376">
        <v>-2.941216664296173</v>
      </c>
      <c r="AK376">
        <v>-3</v>
      </c>
      <c r="AL376">
        <v>-2.941216664296173</v>
      </c>
      <c r="AM376">
        <v>-3</v>
      </c>
      <c r="AN376">
        <v>-2.941216664296173</v>
      </c>
      <c r="AO376">
        <v>-3</v>
      </c>
      <c r="AP376">
        <v>-2.941216664296173</v>
      </c>
      <c r="AQ376">
        <v>-3</v>
      </c>
      <c r="AS376">
        <v>-2.941216664296173</v>
      </c>
      <c r="AT376">
        <v>-2</v>
      </c>
      <c r="AU376">
        <v>-2.941216664296173</v>
      </c>
      <c r="AV376">
        <v>-2</v>
      </c>
      <c r="AW376">
        <v>-2.941216664296173</v>
      </c>
      <c r="AX376">
        <v>-2</v>
      </c>
      <c r="AY376">
        <v>-2.941216664296173</v>
      </c>
      <c r="AZ376">
        <v>-2</v>
      </c>
      <c r="BB376">
        <f t="shared" si="108"/>
        <v>-2.6504572953165422</v>
      </c>
    </row>
    <row r="377" spans="1:54" x14ac:dyDescent="0.3">
      <c r="A377">
        <v>3</v>
      </c>
      <c r="B377" t="s">
        <v>111</v>
      </c>
      <c r="C377" t="s">
        <v>105</v>
      </c>
      <c r="D377" t="s">
        <v>15</v>
      </c>
      <c r="F377" s="2">
        <v>0</v>
      </c>
      <c r="G377" s="2">
        <f t="shared" si="103"/>
        <v>0</v>
      </c>
      <c r="H377" s="4">
        <f t="shared" si="104"/>
        <v>0</v>
      </c>
      <c r="I377" s="14">
        <f t="shared" si="105"/>
        <v>0</v>
      </c>
      <c r="J377">
        <f t="shared" si="84"/>
        <v>1</v>
      </c>
      <c r="K377">
        <f t="shared" si="106"/>
        <v>3</v>
      </c>
      <c r="L377">
        <f t="shared" si="107"/>
        <v>0</v>
      </c>
      <c r="M377" s="8">
        <f t="shared" si="85"/>
        <v>-0.81876653045877223</v>
      </c>
      <c r="N377" s="8">
        <f t="shared" si="86"/>
        <v>-0.81827927677901258</v>
      </c>
      <c r="O377" s="8">
        <f t="shared" si="87"/>
        <v>-0.9762837756038576</v>
      </c>
      <c r="P377" s="8">
        <f t="shared" si="88"/>
        <v>-0.97852218438484628</v>
      </c>
      <c r="Q377" s="8">
        <f t="shared" si="89"/>
        <v>-0.31757208380849961</v>
      </c>
      <c r="R377" s="8">
        <f t="shared" si="90"/>
        <v>-0.97807958988988797</v>
      </c>
      <c r="T377" s="8">
        <f t="shared" si="91"/>
        <v>-0.79027012471664737</v>
      </c>
      <c r="U377" s="8">
        <f t="shared" si="92"/>
        <v>-0.79184065766294287</v>
      </c>
      <c r="V377" s="8">
        <f t="shared" si="93"/>
        <v>-0.93811519357682982</v>
      </c>
      <c r="W377" s="8">
        <f t="shared" si="94"/>
        <v>-0.95705032906123222</v>
      </c>
      <c r="X377" s="8">
        <f t="shared" si="95"/>
        <v>-0.24608153992544632</v>
      </c>
      <c r="Y377" s="8">
        <f t="shared" si="96"/>
        <v>-0.83543935454714546</v>
      </c>
      <c r="AA377" s="8">
        <f t="shared" si="97"/>
        <v>-0.91992817814700556</v>
      </c>
      <c r="AB377" s="8">
        <f t="shared" si="98"/>
        <v>-0.92137164545730577</v>
      </c>
      <c r="AC377" s="8">
        <f t="shared" si="99"/>
        <v>-0.97476371011654794</v>
      </c>
      <c r="AD377" s="8">
        <f t="shared" si="100"/>
        <v>-0.98311826605765673</v>
      </c>
      <c r="AE377" s="8">
        <f t="shared" si="101"/>
        <v>-0.75344802569723313</v>
      </c>
      <c r="AF377" s="8">
        <f t="shared" si="102"/>
        <v>-0.90916632327149394</v>
      </c>
      <c r="AG377" s="8"/>
      <c r="AH377">
        <v>0.65362782502065997</v>
      </c>
      <c r="AJ377">
        <v>0.99005358998549275</v>
      </c>
      <c r="AK377">
        <v>1</v>
      </c>
      <c r="AL377">
        <v>0.99005358998549275</v>
      </c>
      <c r="AM377">
        <v>1</v>
      </c>
      <c r="AN377">
        <v>0.99005358998549275</v>
      </c>
      <c r="AO377">
        <v>1</v>
      </c>
      <c r="AP377">
        <v>0.99005358998549275</v>
      </c>
      <c r="AQ377">
        <v>1</v>
      </c>
      <c r="AS377">
        <v>0.99005358998549275</v>
      </c>
      <c r="AT377">
        <v>1</v>
      </c>
      <c r="AU377">
        <v>0.99005358998549275</v>
      </c>
      <c r="AV377">
        <v>1</v>
      </c>
      <c r="AW377">
        <v>0.99005358998549275</v>
      </c>
      <c r="AX377">
        <v>1</v>
      </c>
      <c r="AY377">
        <v>0.99005358998549275</v>
      </c>
      <c r="AZ377">
        <v>1</v>
      </c>
      <c r="BB377">
        <f t="shared" si="108"/>
        <v>0.65362782502065997</v>
      </c>
    </row>
    <row r="378" spans="1:54" x14ac:dyDescent="0.3">
      <c r="A378">
        <v>3</v>
      </c>
      <c r="B378" t="s">
        <v>112</v>
      </c>
      <c r="C378" t="s">
        <v>105</v>
      </c>
      <c r="D378" t="s">
        <v>15</v>
      </c>
      <c r="F378" s="2">
        <v>0</v>
      </c>
      <c r="G378" s="2">
        <f t="shared" si="103"/>
        <v>1</v>
      </c>
      <c r="H378" s="4">
        <f t="shared" si="104"/>
        <v>1</v>
      </c>
      <c r="I378" s="14">
        <f t="shared" si="105"/>
        <v>0</v>
      </c>
      <c r="J378">
        <f t="shared" si="84"/>
        <v>1</v>
      </c>
      <c r="K378">
        <f t="shared" si="106"/>
        <v>3</v>
      </c>
      <c r="L378">
        <f t="shared" si="107"/>
        <v>3</v>
      </c>
      <c r="M378" s="8">
        <f t="shared" si="85"/>
        <v>-0.84562896417120959</v>
      </c>
      <c r="N378" s="8">
        <f t="shared" si="86"/>
        <v>-0.8457632473944211</v>
      </c>
      <c r="O378" s="8">
        <f t="shared" si="87"/>
        <v>-0.97700176505171399</v>
      </c>
      <c r="P378" s="8">
        <f t="shared" si="88"/>
        <v>-0.98453428243369367</v>
      </c>
      <c r="Q378" s="8">
        <f t="shared" si="89"/>
        <v>-0.32147758118247494</v>
      </c>
      <c r="R378" s="8">
        <f t="shared" si="90"/>
        <v>-0.97646772922158087</v>
      </c>
      <c r="T378" s="8">
        <f t="shared" si="91"/>
        <v>-0.81618941716327387</v>
      </c>
      <c r="U378" s="8">
        <f t="shared" si="92"/>
        <v>-0.81864384494215492</v>
      </c>
      <c r="V378" s="8">
        <f t="shared" si="93"/>
        <v>-0.96198076513772279</v>
      </c>
      <c r="W378" s="8">
        <f t="shared" si="94"/>
        <v>-0.96747345514982497</v>
      </c>
      <c r="X378" s="8">
        <f t="shared" si="95"/>
        <v>-0.2471941513995497</v>
      </c>
      <c r="Y378" s="8">
        <f t="shared" si="96"/>
        <v>-0.87548167474294625</v>
      </c>
      <c r="AA378" s="8">
        <f t="shared" si="97"/>
        <v>-0.92633875364557838</v>
      </c>
      <c r="AB378" s="8">
        <f t="shared" si="98"/>
        <v>-0.92838766989748123</v>
      </c>
      <c r="AC378" s="8">
        <f t="shared" si="99"/>
        <v>-0.98141994868993432</v>
      </c>
      <c r="AD378" s="8">
        <f t="shared" si="100"/>
        <v>-0.98556575687311565</v>
      </c>
      <c r="AE378" s="8">
        <f t="shared" si="101"/>
        <v>-0.75779041272888636</v>
      </c>
      <c r="AF378" s="8">
        <f t="shared" si="102"/>
        <v>-0.93570759523662983</v>
      </c>
      <c r="AG378" s="8"/>
      <c r="AH378">
        <v>0.74113535556065646</v>
      </c>
      <c r="AJ378">
        <v>0.99007514959394283</v>
      </c>
      <c r="AK378">
        <v>1</v>
      </c>
      <c r="AL378">
        <v>0.99007514959394283</v>
      </c>
      <c r="AM378">
        <v>1</v>
      </c>
      <c r="AN378">
        <v>0.99007514959394283</v>
      </c>
      <c r="AO378">
        <v>1</v>
      </c>
      <c r="AP378">
        <v>0.99007514959394283</v>
      </c>
      <c r="AQ378">
        <v>1</v>
      </c>
      <c r="AS378">
        <v>0.99007514959394283</v>
      </c>
      <c r="AT378">
        <v>1</v>
      </c>
      <c r="AU378">
        <v>0.99007514959394283</v>
      </c>
      <c r="AV378">
        <v>1</v>
      </c>
      <c r="AW378">
        <v>0.99007514959394283</v>
      </c>
      <c r="AX378">
        <v>1</v>
      </c>
      <c r="AY378">
        <v>0.99007514959394283</v>
      </c>
      <c r="AZ378">
        <v>1</v>
      </c>
      <c r="BB378">
        <f t="shared" si="108"/>
        <v>0.74113535556065646</v>
      </c>
    </row>
    <row r="379" spans="1:54" x14ac:dyDescent="0.3">
      <c r="A379">
        <v>3</v>
      </c>
      <c r="B379" t="s">
        <v>113</v>
      </c>
      <c r="C379" t="s">
        <v>114</v>
      </c>
      <c r="D379" t="s">
        <v>15</v>
      </c>
      <c r="F379" s="2">
        <v>0</v>
      </c>
      <c r="G379" s="2">
        <f t="shared" si="103"/>
        <v>0</v>
      </c>
      <c r="H379" s="4">
        <f t="shared" si="104"/>
        <v>0</v>
      </c>
      <c r="I379" s="14">
        <f t="shared" si="105"/>
        <v>0</v>
      </c>
      <c r="J379">
        <f t="shared" si="84"/>
        <v>1</v>
      </c>
      <c r="K379">
        <f t="shared" si="106"/>
        <v>3</v>
      </c>
      <c r="L379">
        <f t="shared" si="107"/>
        <v>0</v>
      </c>
      <c r="M379" s="8">
        <f t="shared" si="85"/>
        <v>-0.8314100392666538</v>
      </c>
      <c r="N379" s="8">
        <f t="shared" si="86"/>
        <v>-0.8295859886893886</v>
      </c>
      <c r="O379" s="8">
        <f t="shared" si="87"/>
        <v>-0.97482302734409676</v>
      </c>
      <c r="P379" s="8">
        <f t="shared" si="88"/>
        <v>-0.97915057090116375</v>
      </c>
      <c r="Q379" s="8">
        <f t="shared" si="89"/>
        <v>-0.31588470947158181</v>
      </c>
      <c r="R379" s="8">
        <f t="shared" si="90"/>
        <v>-0.97725008250215994</v>
      </c>
      <c r="T379" s="8">
        <f t="shared" si="91"/>
        <v>-0.80028156379688375</v>
      </c>
      <c r="U379" s="8">
        <f t="shared" si="92"/>
        <v>-0.80288078940165675</v>
      </c>
      <c r="V379" s="8">
        <f t="shared" si="93"/>
        <v>-0.95767847900914704</v>
      </c>
      <c r="W379" s="8">
        <f t="shared" si="94"/>
        <v>-0.96185284726422238</v>
      </c>
      <c r="X379" s="8">
        <f t="shared" si="95"/>
        <v>-0.24224800074223293</v>
      </c>
      <c r="Y379" s="8">
        <f t="shared" si="96"/>
        <v>-0.87034398124981494</v>
      </c>
      <c r="AA379" s="8">
        <f t="shared" si="97"/>
        <v>-0.92492719455035688</v>
      </c>
      <c r="AB379" s="8">
        <f t="shared" si="98"/>
        <v>-0.9262065337813068</v>
      </c>
      <c r="AC379" s="8">
        <f t="shared" si="99"/>
        <v>-0.9800394698647481</v>
      </c>
      <c r="AD379" s="8">
        <f t="shared" si="100"/>
        <v>-0.98443008904261975</v>
      </c>
      <c r="AE379" s="8">
        <f t="shared" si="101"/>
        <v>-0.75354712194051043</v>
      </c>
      <c r="AF379" s="8">
        <f t="shared" si="102"/>
        <v>-0.92805635265473696</v>
      </c>
      <c r="AG379" s="8"/>
      <c r="AH379">
        <v>0.64947938932340532</v>
      </c>
      <c r="AJ379">
        <v>0.99007514959394283</v>
      </c>
      <c r="AK379">
        <v>1</v>
      </c>
      <c r="AL379">
        <v>0.99007514959394283</v>
      </c>
      <c r="AM379">
        <v>1</v>
      </c>
      <c r="AN379">
        <v>0.99007514959394283</v>
      </c>
      <c r="AO379">
        <v>1</v>
      </c>
      <c r="AP379">
        <v>0.99007514959394283</v>
      </c>
      <c r="AQ379">
        <v>1</v>
      </c>
      <c r="AS379">
        <v>0.99007514959394283</v>
      </c>
      <c r="AT379">
        <v>1</v>
      </c>
      <c r="AU379">
        <v>0.99007514959394283</v>
      </c>
      <c r="AV379">
        <v>1</v>
      </c>
      <c r="AW379">
        <v>0.99007514959394283</v>
      </c>
      <c r="AX379">
        <v>1</v>
      </c>
      <c r="AY379">
        <v>0.99007514959394283</v>
      </c>
      <c r="AZ379">
        <v>1</v>
      </c>
      <c r="BB379">
        <f t="shared" si="108"/>
        <v>0.64947938932340532</v>
      </c>
    </row>
    <row r="380" spans="1:54" x14ac:dyDescent="0.3">
      <c r="A380">
        <v>3</v>
      </c>
      <c r="B380" t="s">
        <v>115</v>
      </c>
      <c r="C380" t="s">
        <v>114</v>
      </c>
      <c r="D380" t="s">
        <v>15</v>
      </c>
      <c r="F380" s="2">
        <v>0</v>
      </c>
      <c r="G380" s="2">
        <f t="shared" si="103"/>
        <v>1</v>
      </c>
      <c r="H380" s="4">
        <f t="shared" si="104"/>
        <v>1</v>
      </c>
      <c r="I380" s="14">
        <f t="shared" si="105"/>
        <v>0</v>
      </c>
      <c r="J380">
        <f t="shared" si="84"/>
        <v>1</v>
      </c>
      <c r="K380">
        <f t="shared" si="106"/>
        <v>3</v>
      </c>
      <c r="L380">
        <f t="shared" si="107"/>
        <v>3</v>
      </c>
      <c r="M380" s="8">
        <f t="shared" si="85"/>
        <v>-0.8546466751854912</v>
      </c>
      <c r="N380" s="8">
        <f t="shared" si="86"/>
        <v>-0.85414480132473791</v>
      </c>
      <c r="O380" s="8">
        <f t="shared" si="87"/>
        <v>-0.97760515271355553</v>
      </c>
      <c r="P380" s="8">
        <f t="shared" si="88"/>
        <v>-0.98339298229035965</v>
      </c>
      <c r="Q380" s="8">
        <f t="shared" si="89"/>
        <v>-0.31817914677335191</v>
      </c>
      <c r="R380" s="8">
        <f t="shared" si="90"/>
        <v>-0.97616436079789914</v>
      </c>
      <c r="T380" s="8">
        <f t="shared" si="91"/>
        <v>-0.82500024028505192</v>
      </c>
      <c r="U380" s="8">
        <f t="shared" si="92"/>
        <v>-0.82780823079374599</v>
      </c>
      <c r="V380" s="8">
        <f t="shared" si="93"/>
        <v>-0.94245264167043219</v>
      </c>
      <c r="W380" s="8">
        <f t="shared" si="94"/>
        <v>-0.96511834524644391</v>
      </c>
      <c r="X380" s="8">
        <f t="shared" si="95"/>
        <v>-0.24869444129465498</v>
      </c>
      <c r="Y380" s="8">
        <f t="shared" si="96"/>
        <v>-0.84450409891582667</v>
      </c>
      <c r="AA380" s="8">
        <f t="shared" si="97"/>
        <v>-0.93104752557516413</v>
      </c>
      <c r="AB380" s="8">
        <f t="shared" si="98"/>
        <v>-0.93294819762235359</v>
      </c>
      <c r="AC380" s="8">
        <f t="shared" si="99"/>
        <v>-0.9753299678088766</v>
      </c>
      <c r="AD380" s="8">
        <f t="shared" si="100"/>
        <v>-0.98421256244836253</v>
      </c>
      <c r="AE380" s="8">
        <f t="shared" si="101"/>
        <v>-0.75298684604837041</v>
      </c>
      <c r="AF380" s="8">
        <f t="shared" si="102"/>
        <v>-0.91790149414172295</v>
      </c>
      <c r="AG380" s="8"/>
      <c r="AH380">
        <v>0.73635485854011173</v>
      </c>
      <c r="AJ380">
        <v>0.99005358998549275</v>
      </c>
      <c r="AK380">
        <v>1</v>
      </c>
      <c r="AL380">
        <v>0.99005358998549275</v>
      </c>
      <c r="AM380">
        <v>1</v>
      </c>
      <c r="AN380">
        <v>0.99005358998549275</v>
      </c>
      <c r="AO380">
        <v>1</v>
      </c>
      <c r="AP380">
        <v>0.99005358998549275</v>
      </c>
      <c r="AQ380">
        <v>1</v>
      </c>
      <c r="AS380">
        <v>0.99005358998549275</v>
      </c>
      <c r="AT380">
        <v>1</v>
      </c>
      <c r="AU380">
        <v>0.99005358998549275</v>
      </c>
      <c r="AV380">
        <v>1</v>
      </c>
      <c r="AW380">
        <v>0.99005358998549275</v>
      </c>
      <c r="AX380">
        <v>1</v>
      </c>
      <c r="AY380">
        <v>0.99005358998549275</v>
      </c>
      <c r="AZ380">
        <v>1</v>
      </c>
      <c r="BB380">
        <f t="shared" si="108"/>
        <v>0.73635485854011173</v>
      </c>
    </row>
    <row r="381" spans="1:54" x14ac:dyDescent="0.3">
      <c r="A381">
        <v>3</v>
      </c>
      <c r="B381" t="s">
        <v>116</v>
      </c>
      <c r="C381" t="s">
        <v>114</v>
      </c>
      <c r="D381" t="s">
        <v>15</v>
      </c>
      <c r="F381" s="2">
        <v>0</v>
      </c>
      <c r="G381" s="2">
        <f t="shared" si="103"/>
        <v>1</v>
      </c>
      <c r="H381" s="4">
        <f t="shared" si="104"/>
        <v>0</v>
      </c>
      <c r="I381" s="14">
        <f t="shared" si="105"/>
        <v>1</v>
      </c>
      <c r="J381">
        <f t="shared" si="84"/>
        <v>0</v>
      </c>
      <c r="K381">
        <f t="shared" si="106"/>
        <v>3</v>
      </c>
      <c r="L381">
        <f t="shared" si="107"/>
        <v>0</v>
      </c>
      <c r="M381" s="8">
        <f t="shared" si="85"/>
        <v>6.9460742855657598</v>
      </c>
      <c r="N381" s="8">
        <f t="shared" si="86"/>
        <v>6.9491263638381211</v>
      </c>
      <c r="O381" s="8">
        <f t="shared" si="87"/>
        <v>2.3272266727733268</v>
      </c>
      <c r="P381" s="8">
        <f t="shared" si="88"/>
        <v>281511.29411764705</v>
      </c>
      <c r="Q381" s="8">
        <f t="shared" si="89"/>
        <v>2.0928057165782801E-2</v>
      </c>
      <c r="R381" s="8">
        <f t="shared" si="90"/>
        <v>3169.3574912891986</v>
      </c>
      <c r="T381" s="8">
        <f t="shared" si="91"/>
        <v>4.8302091943615979</v>
      </c>
      <c r="U381" s="8">
        <f t="shared" si="92"/>
        <v>4.7598047997358659</v>
      </c>
      <c r="V381" s="8">
        <f t="shared" si="93"/>
        <v>3.3822272016147208</v>
      </c>
      <c r="W381" s="8">
        <f t="shared" si="94"/>
        <v>10.943705832004158</v>
      </c>
      <c r="X381" s="8">
        <f t="shared" si="95"/>
        <v>0.67245058038884165</v>
      </c>
      <c r="Y381" s="8">
        <f t="shared" si="96"/>
        <v>489.58299491932956</v>
      </c>
      <c r="AA381" s="8">
        <f t="shared" si="97"/>
        <v>0.8269279782711132</v>
      </c>
      <c r="AB381" s="8">
        <f t="shared" si="98"/>
        <v>0.75520261084151719</v>
      </c>
      <c r="AC381" s="8">
        <f t="shared" si="99"/>
        <v>0.52902118084110894</v>
      </c>
      <c r="AD381" s="8">
        <f t="shared" si="100"/>
        <v>3.6312691604835972</v>
      </c>
      <c r="AE381" s="8">
        <f t="shared" si="101"/>
        <v>-0.30613818335802839</v>
      </c>
      <c r="AF381" s="8">
        <f t="shared" si="102"/>
        <v>325.07007564623996</v>
      </c>
      <c r="AG381" s="8"/>
      <c r="AH381">
        <v>-2.6388903620370008</v>
      </c>
      <c r="AJ381">
        <v>-2.941216664296173</v>
      </c>
      <c r="AK381">
        <v>-3</v>
      </c>
      <c r="AL381">
        <v>-2.941216664296173</v>
      </c>
      <c r="AM381">
        <v>-3</v>
      </c>
      <c r="AN381">
        <v>-2.941216664296173</v>
      </c>
      <c r="AO381">
        <v>-3</v>
      </c>
      <c r="AP381">
        <v>-2.941216664296173</v>
      </c>
      <c r="AQ381">
        <v>-3</v>
      </c>
      <c r="AS381">
        <v>-2.941216664296173</v>
      </c>
      <c r="AT381">
        <v>-2</v>
      </c>
      <c r="AU381">
        <v>-2.941216664296173</v>
      </c>
      <c r="AV381">
        <v>-2</v>
      </c>
      <c r="AW381">
        <v>-2.941216664296173</v>
      </c>
      <c r="AX381">
        <v>-2</v>
      </c>
      <c r="AY381">
        <v>-2.941216664296173</v>
      </c>
      <c r="AZ381">
        <v>-2</v>
      </c>
      <c r="BB381">
        <f t="shared" si="108"/>
        <v>-2.6388903620370008</v>
      </c>
    </row>
    <row r="382" spans="1:54" x14ac:dyDescent="0.3">
      <c r="A382">
        <v>3</v>
      </c>
      <c r="B382" t="s">
        <v>117</v>
      </c>
      <c r="C382" t="s">
        <v>114</v>
      </c>
      <c r="D382" t="s">
        <v>15</v>
      </c>
      <c r="F382" s="2">
        <v>0</v>
      </c>
      <c r="G382" s="2">
        <f t="shared" si="103"/>
        <v>0</v>
      </c>
      <c r="H382" s="4">
        <f t="shared" si="104"/>
        <v>0</v>
      </c>
      <c r="I382" s="14">
        <f t="shared" si="105"/>
        <v>0</v>
      </c>
      <c r="J382">
        <f t="shared" si="84"/>
        <v>1</v>
      </c>
      <c r="K382">
        <f t="shared" si="106"/>
        <v>3</v>
      </c>
      <c r="L382">
        <f t="shared" si="107"/>
        <v>0</v>
      </c>
      <c r="M382" s="8">
        <f t="shared" si="85"/>
        <v>-0.51685201412480086</v>
      </c>
      <c r="N382" s="8">
        <f t="shared" si="86"/>
        <v>-0.48892494821797988</v>
      </c>
      <c r="O382" s="8">
        <f t="shared" si="87"/>
        <v>-0.95623677479483749</v>
      </c>
      <c r="P382" s="8">
        <f t="shared" si="88"/>
        <v>-0.91378079924533295</v>
      </c>
      <c r="Q382" s="8">
        <f t="shared" si="89"/>
        <v>1.9016153934178565E-2</v>
      </c>
      <c r="R382" s="8">
        <f t="shared" si="90"/>
        <v>-0.95595330506812259</v>
      </c>
      <c r="T382" s="8">
        <f t="shared" si="91"/>
        <v>-0.49074385692169953</v>
      </c>
      <c r="U382" s="8">
        <f t="shared" si="92"/>
        <v>-0.48153564932094123</v>
      </c>
      <c r="V382" s="8">
        <f t="shared" si="93"/>
        <v>-0.92510744356125563</v>
      </c>
      <c r="W382" s="8">
        <f t="shared" si="94"/>
        <v>-0.89496924681374468</v>
      </c>
      <c r="X382" s="8">
        <f t="shared" si="95"/>
        <v>0.65528282072874899</v>
      </c>
      <c r="Y382" s="8">
        <f t="shared" si="96"/>
        <v>-0.67907499514031067</v>
      </c>
      <c r="AA382" s="8">
        <f t="shared" si="97"/>
        <v>-0.81652660279321054</v>
      </c>
      <c r="AB382" s="8">
        <f t="shared" si="98"/>
        <v>-0.80295084071420364</v>
      </c>
      <c r="AC382" s="8">
        <f t="shared" si="99"/>
        <v>-0.97081292010719156</v>
      </c>
      <c r="AD382" s="8">
        <f t="shared" si="100"/>
        <v>-0.96339084691400478</v>
      </c>
      <c r="AE382" s="8">
        <f t="shared" si="101"/>
        <v>-0.31145611808477242</v>
      </c>
      <c r="AF382" s="8">
        <f t="shared" si="102"/>
        <v>-0.78777203251723193</v>
      </c>
      <c r="AG382" s="8"/>
      <c r="AH382">
        <v>1.2530561141734839</v>
      </c>
      <c r="AJ382">
        <v>0.96108792471673754</v>
      </c>
      <c r="AK382">
        <v>1</v>
      </c>
      <c r="AL382">
        <v>0.96108792471673754</v>
      </c>
      <c r="AM382">
        <v>1</v>
      </c>
      <c r="AN382">
        <v>0.96108792471673754</v>
      </c>
      <c r="AO382">
        <v>1</v>
      </c>
      <c r="AP382">
        <v>0.96108792471673754</v>
      </c>
      <c r="AQ382">
        <v>1</v>
      </c>
      <c r="AS382">
        <v>0.96108792471673754</v>
      </c>
      <c r="AT382">
        <v>0</v>
      </c>
      <c r="AU382">
        <v>0.96108792471673754</v>
      </c>
      <c r="AV382">
        <v>0</v>
      </c>
      <c r="AW382">
        <v>0.96108792471673754</v>
      </c>
      <c r="AX382">
        <v>0</v>
      </c>
      <c r="AY382">
        <v>0.96108792471673754</v>
      </c>
      <c r="AZ382">
        <v>0</v>
      </c>
      <c r="BB382">
        <f t="shared" si="108"/>
        <v>1.2530561141734839</v>
      </c>
    </row>
    <row r="383" spans="1:54" x14ac:dyDescent="0.3">
      <c r="A383">
        <v>3</v>
      </c>
      <c r="B383" t="s">
        <v>118</v>
      </c>
      <c r="C383" t="s">
        <v>114</v>
      </c>
      <c r="D383" t="s">
        <v>15</v>
      </c>
      <c r="F383" s="2">
        <v>0</v>
      </c>
      <c r="G383" s="2">
        <f t="shared" si="103"/>
        <v>1</v>
      </c>
      <c r="H383" s="4">
        <f t="shared" si="104"/>
        <v>0</v>
      </c>
      <c r="I383" s="14">
        <f t="shared" si="105"/>
        <v>0</v>
      </c>
      <c r="J383">
        <f t="shared" si="84"/>
        <v>1</v>
      </c>
      <c r="K383">
        <f t="shared" si="106"/>
        <v>3</v>
      </c>
      <c r="L383">
        <f t="shared" si="107"/>
        <v>0</v>
      </c>
      <c r="M383" s="8">
        <f t="shared" si="85"/>
        <v>-0.48048315129142327</v>
      </c>
      <c r="N383" s="8">
        <f t="shared" si="86"/>
        <v>-0.44466314914895977</v>
      </c>
      <c r="O383" s="8">
        <f t="shared" si="87"/>
        <v>-0.95695452522997626</v>
      </c>
      <c r="P383" s="8">
        <f t="shared" si="88"/>
        <v>-0.91664942208410172</v>
      </c>
      <c r="Q383" s="8">
        <f t="shared" si="89"/>
        <v>2.201635125298947E-2</v>
      </c>
      <c r="R383" s="8">
        <f t="shared" si="90"/>
        <v>-0.95613966357233016</v>
      </c>
      <c r="T383" s="8">
        <f t="shared" si="91"/>
        <v>-0.46839300607074008</v>
      </c>
      <c r="U383" s="8">
        <f t="shared" si="92"/>
        <v>-0.45290305227134448</v>
      </c>
      <c r="V383" s="8">
        <f t="shared" si="93"/>
        <v>-0.92708797868334525</v>
      </c>
      <c r="W383" s="8">
        <f t="shared" si="94"/>
        <v>-0.89940450973581543</v>
      </c>
      <c r="X383" s="8">
        <f t="shared" si="95"/>
        <v>0.67210448233601683</v>
      </c>
      <c r="Y383" s="8">
        <f t="shared" si="96"/>
        <v>-0.68363237877994709</v>
      </c>
      <c r="AA383" s="8">
        <f t="shared" si="97"/>
        <v>-0.81187534090442992</v>
      </c>
      <c r="AB383" s="8">
        <f t="shared" si="98"/>
        <v>-0.7924192963979283</v>
      </c>
      <c r="AC383" s="8">
        <f t="shared" si="99"/>
        <v>-0.97212303685971924</v>
      </c>
      <c r="AD383" s="8">
        <f t="shared" si="100"/>
        <v>-0.96474836480613513</v>
      </c>
      <c r="AE383" s="8">
        <f t="shared" si="101"/>
        <v>-0.31408022429223315</v>
      </c>
      <c r="AF383" s="8">
        <f t="shared" si="102"/>
        <v>-0.78960877079236824</v>
      </c>
      <c r="AG383" s="8"/>
      <c r="AH383">
        <v>1.2530561141734839</v>
      </c>
      <c r="AJ383">
        <v>0.96108792471673754</v>
      </c>
      <c r="AK383">
        <v>1</v>
      </c>
      <c r="AL383">
        <v>0.96108792471673754</v>
      </c>
      <c r="AM383">
        <v>1</v>
      </c>
      <c r="AN383">
        <v>0.96108792471673754</v>
      </c>
      <c r="AO383">
        <v>1</v>
      </c>
      <c r="AP383">
        <v>0.96108792471673754</v>
      </c>
      <c r="AQ383">
        <v>1</v>
      </c>
      <c r="AS383">
        <v>0.96108792471673754</v>
      </c>
      <c r="AT383">
        <v>0</v>
      </c>
      <c r="AU383">
        <v>0.96108792471673754</v>
      </c>
      <c r="AV383">
        <v>0</v>
      </c>
      <c r="AW383">
        <v>0.96108792471673754</v>
      </c>
      <c r="AX383">
        <v>0</v>
      </c>
      <c r="AY383">
        <v>0.96108792471673754</v>
      </c>
      <c r="AZ383">
        <v>0</v>
      </c>
      <c r="BB383">
        <f t="shared" si="108"/>
        <v>1.2530561141734839</v>
      </c>
    </row>
    <row r="384" spans="1:54" x14ac:dyDescent="0.3">
      <c r="A384">
        <v>3</v>
      </c>
      <c r="B384" t="s">
        <v>119</v>
      </c>
      <c r="C384" t="s">
        <v>114</v>
      </c>
      <c r="D384" t="s">
        <v>15</v>
      </c>
      <c r="F384" s="2">
        <v>0</v>
      </c>
      <c r="G384" s="2">
        <f t="shared" si="103"/>
        <v>0</v>
      </c>
      <c r="H384" s="4">
        <f t="shared" si="104"/>
        <v>0</v>
      </c>
      <c r="I384" s="14">
        <f t="shared" si="105"/>
        <v>1</v>
      </c>
      <c r="J384">
        <f t="shared" si="84"/>
        <v>0</v>
      </c>
      <c r="K384">
        <f t="shared" si="106"/>
        <v>3</v>
      </c>
      <c r="L384">
        <f t="shared" si="107"/>
        <v>0</v>
      </c>
      <c r="M384" s="8">
        <f t="shared" si="85"/>
        <v>6.9296945994823513</v>
      </c>
      <c r="N384" s="8">
        <f t="shared" si="86"/>
        <v>6.931887956828648</v>
      </c>
      <c r="O384" s="8">
        <f t="shared" si="87"/>
        <v>2.3587577937889685</v>
      </c>
      <c r="P384" s="8">
        <f t="shared" si="88"/>
        <v>565449</v>
      </c>
      <c r="Q384" s="8">
        <f t="shared" si="89"/>
        <v>1.7516781874489143E-2</v>
      </c>
      <c r="R384" s="8">
        <f t="shared" si="90"/>
        <v>3440.8308535630381</v>
      </c>
      <c r="T384" s="8">
        <f t="shared" si="91"/>
        <v>4.7282968859907228</v>
      </c>
      <c r="U384" s="8">
        <f t="shared" si="92"/>
        <v>4.6492503557252638</v>
      </c>
      <c r="V384" s="8">
        <f t="shared" si="93"/>
        <v>3.4217092807442397</v>
      </c>
      <c r="W384" s="8">
        <f t="shared" si="94"/>
        <v>11.196764149005174</v>
      </c>
      <c r="X384" s="8">
        <f t="shared" si="95"/>
        <v>0.65772929555713022</v>
      </c>
      <c r="Y384" s="8">
        <f t="shared" si="96"/>
        <v>674.88869783890846</v>
      </c>
      <c r="AA384" s="8">
        <f t="shared" si="97"/>
        <v>0.86147859696607165</v>
      </c>
      <c r="AB384" s="8">
        <f t="shared" si="98"/>
        <v>0.80072730968572647</v>
      </c>
      <c r="AC384" s="8">
        <f t="shared" si="99"/>
        <v>0.53286014692245443</v>
      </c>
      <c r="AD384" s="8">
        <f t="shared" si="100"/>
        <v>3.8466116067760163</v>
      </c>
      <c r="AE384" s="8">
        <f t="shared" si="101"/>
        <v>-0.31090753365398066</v>
      </c>
      <c r="AF384" s="8">
        <f t="shared" si="102"/>
        <v>444.12933508909583</v>
      </c>
      <c r="AG384" s="8"/>
      <c r="AH384">
        <v>-2.6388903620370008</v>
      </c>
      <c r="AJ384">
        <v>-2.941216664296173</v>
      </c>
      <c r="AK384">
        <v>-3</v>
      </c>
      <c r="AL384">
        <v>-2.941216664296173</v>
      </c>
      <c r="AM384">
        <v>-3</v>
      </c>
      <c r="AN384">
        <v>-2.941216664296173</v>
      </c>
      <c r="AO384">
        <v>-3</v>
      </c>
      <c r="AP384">
        <v>-2.941216664296173</v>
      </c>
      <c r="AQ384">
        <v>-3</v>
      </c>
      <c r="AS384">
        <v>-2.941216664296173</v>
      </c>
      <c r="AT384">
        <v>-2</v>
      </c>
      <c r="AU384">
        <v>-2.941216664296173</v>
      </c>
      <c r="AV384">
        <v>-2</v>
      </c>
      <c r="AW384">
        <v>-2.941216664296173</v>
      </c>
      <c r="AX384">
        <v>-2</v>
      </c>
      <c r="AY384">
        <v>-2.941216664296173</v>
      </c>
      <c r="AZ384">
        <v>-2</v>
      </c>
      <c r="BB384">
        <f t="shared" si="108"/>
        <v>-2.6388903620370008</v>
      </c>
    </row>
    <row r="385" spans="1:54" x14ac:dyDescent="0.3">
      <c r="A385">
        <v>3</v>
      </c>
      <c r="B385" t="s">
        <v>120</v>
      </c>
      <c r="C385" t="s">
        <v>114</v>
      </c>
      <c r="D385" t="s">
        <v>15</v>
      </c>
      <c r="F385" s="2">
        <v>0</v>
      </c>
      <c r="G385" s="2">
        <f t="shared" si="103"/>
        <v>0</v>
      </c>
      <c r="H385" s="4">
        <f t="shared" si="104"/>
        <v>1</v>
      </c>
      <c r="I385" s="14">
        <f t="shared" si="105"/>
        <v>0</v>
      </c>
      <c r="J385">
        <f t="shared" si="84"/>
        <v>1</v>
      </c>
      <c r="K385">
        <f t="shared" si="106"/>
        <v>3</v>
      </c>
      <c r="L385">
        <f t="shared" si="107"/>
        <v>3</v>
      </c>
      <c r="M385" s="8">
        <f t="shared" si="85"/>
        <v>-0.84383887076785147</v>
      </c>
      <c r="N385" s="8">
        <f t="shared" si="86"/>
        <v>-0.84335995925360807</v>
      </c>
      <c r="O385" s="8">
        <f t="shared" si="87"/>
        <v>-0.97795376654623711</v>
      </c>
      <c r="P385" s="8">
        <f t="shared" si="88"/>
        <v>-0.98462578533522593</v>
      </c>
      <c r="Q385" s="8">
        <f t="shared" si="89"/>
        <v>-0.3192210767598998</v>
      </c>
      <c r="R385" s="8">
        <f t="shared" si="90"/>
        <v>-0.97699514222686268</v>
      </c>
      <c r="T385" s="8">
        <f t="shared" si="91"/>
        <v>-0.81205027722314971</v>
      </c>
      <c r="U385" s="8">
        <f t="shared" si="92"/>
        <v>-0.81357993017216668</v>
      </c>
      <c r="V385" s="8">
        <f t="shared" si="93"/>
        <v>-0.94053575546179047</v>
      </c>
      <c r="W385" s="8">
        <f t="shared" si="94"/>
        <v>-0.96462575834366282</v>
      </c>
      <c r="X385" s="8">
        <f t="shared" si="95"/>
        <v>-0.24326260935922184</v>
      </c>
      <c r="Y385" s="8">
        <f t="shared" si="96"/>
        <v>-0.84162148873145703</v>
      </c>
      <c r="AA385" s="8">
        <f t="shared" si="97"/>
        <v>-0.92683497638095158</v>
      </c>
      <c r="AB385" s="8">
        <f t="shared" si="98"/>
        <v>-0.92865299005896829</v>
      </c>
      <c r="AC385" s="8">
        <f t="shared" si="99"/>
        <v>-0.97433402724364204</v>
      </c>
      <c r="AD385" s="8">
        <f t="shared" si="100"/>
        <v>-0.98409374106368308</v>
      </c>
      <c r="AE385" s="8">
        <f t="shared" si="101"/>
        <v>-0.75629141120319321</v>
      </c>
      <c r="AF385" s="8">
        <f t="shared" si="102"/>
        <v>-0.91718337481089307</v>
      </c>
      <c r="AG385" s="8"/>
      <c r="AH385">
        <v>0.73635485854011173</v>
      </c>
      <c r="AJ385">
        <v>0.99005358998549275</v>
      </c>
      <c r="AK385">
        <v>1</v>
      </c>
      <c r="AL385">
        <v>0.99005358998549275</v>
      </c>
      <c r="AM385">
        <v>1</v>
      </c>
      <c r="AN385">
        <v>0.99005358998549275</v>
      </c>
      <c r="AO385">
        <v>1</v>
      </c>
      <c r="AP385">
        <v>0.99005358998549275</v>
      </c>
      <c r="AQ385">
        <v>1</v>
      </c>
      <c r="AS385">
        <v>0.99005358998549275</v>
      </c>
      <c r="AT385">
        <v>1</v>
      </c>
      <c r="AU385">
        <v>0.99005358998549275</v>
      </c>
      <c r="AV385">
        <v>1</v>
      </c>
      <c r="AW385">
        <v>0.99005358998549275</v>
      </c>
      <c r="AX385">
        <v>1</v>
      </c>
      <c r="AY385">
        <v>0.99005358998549275</v>
      </c>
      <c r="AZ385">
        <v>1</v>
      </c>
      <c r="BB385">
        <f t="shared" si="108"/>
        <v>0.73635485854011173</v>
      </c>
    </row>
    <row r="386" spans="1:54" x14ac:dyDescent="0.3">
      <c r="A386">
        <v>3</v>
      </c>
      <c r="B386" t="s">
        <v>121</v>
      </c>
      <c r="C386" t="s">
        <v>114</v>
      </c>
      <c r="D386" t="s">
        <v>15</v>
      </c>
      <c r="F386" s="2">
        <v>0</v>
      </c>
      <c r="G386" s="2">
        <f t="shared" si="103"/>
        <v>1</v>
      </c>
      <c r="H386" s="4">
        <f t="shared" si="104"/>
        <v>0</v>
      </c>
      <c r="I386" s="14">
        <f t="shared" si="105"/>
        <v>0</v>
      </c>
      <c r="J386">
        <f t="shared" si="84"/>
        <v>1</v>
      </c>
      <c r="K386">
        <f t="shared" si="106"/>
        <v>3</v>
      </c>
      <c r="L386">
        <f t="shared" si="107"/>
        <v>0</v>
      </c>
      <c r="M386" s="8">
        <f t="shared" si="85"/>
        <v>-0.82380617123580357</v>
      </c>
      <c r="N386" s="8">
        <f t="shared" si="86"/>
        <v>-0.82271240753599828</v>
      </c>
      <c r="O386" s="8">
        <f t="shared" si="87"/>
        <v>-0.97453805706884167</v>
      </c>
      <c r="P386" s="8">
        <f t="shared" si="88"/>
        <v>-0.98054291558486095</v>
      </c>
      <c r="Q386" s="8">
        <f t="shared" si="89"/>
        <v>-0.31914124134509314</v>
      </c>
      <c r="R386" s="8">
        <f t="shared" si="90"/>
        <v>-0.97742061993587392</v>
      </c>
      <c r="T386" s="8">
        <f t="shared" si="91"/>
        <v>-0.79542557642505007</v>
      </c>
      <c r="U386" s="8">
        <f t="shared" si="92"/>
        <v>-0.79742518741460777</v>
      </c>
      <c r="V386" s="8">
        <f t="shared" si="93"/>
        <v>-0.95734545011203775</v>
      </c>
      <c r="W386" s="8">
        <f t="shared" si="94"/>
        <v>-0.96166218425596661</v>
      </c>
      <c r="X386" s="8">
        <f t="shared" si="95"/>
        <v>-0.24789533332352012</v>
      </c>
      <c r="Y386" s="8">
        <f t="shared" si="96"/>
        <v>-0.86806884549336349</v>
      </c>
      <c r="AA386" s="8">
        <f t="shared" si="97"/>
        <v>-0.91963002738875577</v>
      </c>
      <c r="AB386" s="8">
        <f t="shared" si="98"/>
        <v>-0.9215920805969855</v>
      </c>
      <c r="AC386" s="8">
        <f t="shared" si="99"/>
        <v>-0.98053315405771857</v>
      </c>
      <c r="AD386" s="8">
        <f t="shared" si="100"/>
        <v>-0.98392591301588705</v>
      </c>
      <c r="AE386" s="8">
        <f t="shared" si="101"/>
        <v>-0.75674076735777007</v>
      </c>
      <c r="AF386" s="8">
        <f t="shared" si="102"/>
        <v>-0.92715424179100947</v>
      </c>
      <c r="AG386" s="8"/>
      <c r="AH386">
        <v>0.64947938932340521</v>
      </c>
      <c r="AJ386">
        <v>0.99007514959394283</v>
      </c>
      <c r="AK386">
        <v>1</v>
      </c>
      <c r="AL386">
        <v>0.99007514959394283</v>
      </c>
      <c r="AM386">
        <v>1</v>
      </c>
      <c r="AN386">
        <v>0.99007514959394283</v>
      </c>
      <c r="AO386">
        <v>1</v>
      </c>
      <c r="AP386">
        <v>0.99007514959394283</v>
      </c>
      <c r="AQ386">
        <v>1</v>
      </c>
      <c r="AS386">
        <v>0.99007514959394283</v>
      </c>
      <c r="AT386">
        <v>1</v>
      </c>
      <c r="AU386">
        <v>0.99007514959394283</v>
      </c>
      <c r="AV386">
        <v>1</v>
      </c>
      <c r="AW386">
        <v>0.99007514959394283</v>
      </c>
      <c r="AX386">
        <v>1</v>
      </c>
      <c r="AY386">
        <v>0.99007514959394283</v>
      </c>
      <c r="AZ386">
        <v>1</v>
      </c>
      <c r="BB386">
        <f t="shared" si="108"/>
        <v>0.64947938932340521</v>
      </c>
    </row>
    <row r="387" spans="1:54" x14ac:dyDescent="0.3">
      <c r="A387">
        <v>3</v>
      </c>
      <c r="B387" t="s">
        <v>122</v>
      </c>
      <c r="C387" t="s">
        <v>123</v>
      </c>
      <c r="D387" t="s">
        <v>15</v>
      </c>
      <c r="F387" s="2">
        <v>0</v>
      </c>
      <c r="G387" s="2">
        <f t="shared" si="103"/>
        <v>0</v>
      </c>
      <c r="H387" s="4">
        <f t="shared" si="104"/>
        <v>0</v>
      </c>
      <c r="I387" s="14">
        <f t="shared" si="105"/>
        <v>0</v>
      </c>
      <c r="J387">
        <f t="shared" si="84"/>
        <v>1</v>
      </c>
      <c r="K387">
        <f t="shared" si="106"/>
        <v>3</v>
      </c>
      <c r="L387">
        <f t="shared" si="107"/>
        <v>0</v>
      </c>
      <c r="M387" s="8">
        <f t="shared" si="85"/>
        <v>-0.68056560767947416</v>
      </c>
      <c r="N387" s="8">
        <f t="shared" si="86"/>
        <v>-0.67032121565674518</v>
      </c>
      <c r="O387" s="8">
        <f t="shared" si="87"/>
        <v>-0.95527638642937374</v>
      </c>
      <c r="P387" s="8">
        <f t="shared" si="88"/>
        <v>-0.94523140656796067</v>
      </c>
      <c r="Q387" s="8">
        <f t="shared" si="89"/>
        <v>-6.8248575932353617E-2</v>
      </c>
      <c r="R387" s="8">
        <f t="shared" si="90"/>
        <v>-0.96523687131749414</v>
      </c>
      <c r="T387" s="8">
        <f t="shared" si="91"/>
        <v>-0.6717963300765456</v>
      </c>
      <c r="U387" s="8">
        <f t="shared" si="92"/>
        <v>-0.6681467771644477</v>
      </c>
      <c r="V387" s="8">
        <f t="shared" si="93"/>
        <v>-0.93640611155436382</v>
      </c>
      <c r="W387" s="8">
        <f t="shared" si="94"/>
        <v>-0.91707628783384387</v>
      </c>
      <c r="X387" s="8">
        <f t="shared" si="95"/>
        <v>3.6268924974304381E-2</v>
      </c>
      <c r="Y387" s="8">
        <f t="shared" si="96"/>
        <v>-0.80274900749485845</v>
      </c>
      <c r="AA387" s="8">
        <f t="shared" si="97"/>
        <v>-0.89439751329166972</v>
      </c>
      <c r="AB387" s="8">
        <f t="shared" si="98"/>
        <v>-0.88925843773158231</v>
      </c>
      <c r="AC387" s="8">
        <f t="shared" si="99"/>
        <v>-0.97728127842560386</v>
      </c>
      <c r="AD387" s="8">
        <f t="shared" si="100"/>
        <v>-0.97560611505322981</v>
      </c>
      <c r="AE387" s="8">
        <f t="shared" si="101"/>
        <v>-0.71614299657394187</v>
      </c>
      <c r="AF387" s="8">
        <f t="shared" si="102"/>
        <v>-0.86488887089298039</v>
      </c>
      <c r="AG387" s="8"/>
      <c r="AH387">
        <v>0.23449994491347209</v>
      </c>
      <c r="AJ387">
        <v>1.0779804224873911E-5</v>
      </c>
      <c r="AK387">
        <v>0</v>
      </c>
      <c r="AL387">
        <v>1.0779804224873911E-5</v>
      </c>
      <c r="AM387">
        <v>0</v>
      </c>
      <c r="AN387">
        <v>1.0779804224873911E-5</v>
      </c>
      <c r="AO387">
        <v>0</v>
      </c>
      <c r="AP387">
        <v>1.0779804224873911E-5</v>
      </c>
      <c r="AQ387">
        <v>0</v>
      </c>
      <c r="AS387">
        <v>1.0779804224873911E-5</v>
      </c>
      <c r="AT387">
        <v>0</v>
      </c>
      <c r="AU387">
        <v>1.0779804224873911E-5</v>
      </c>
      <c r="AV387">
        <v>0</v>
      </c>
      <c r="AW387">
        <v>1.0779804224873911E-5</v>
      </c>
      <c r="AX387">
        <v>0</v>
      </c>
      <c r="AY387">
        <v>1.0779804224873911E-5</v>
      </c>
      <c r="AZ387">
        <v>0</v>
      </c>
      <c r="BB387">
        <f t="shared" si="108"/>
        <v>0.23449994491347209</v>
      </c>
    </row>
    <row r="388" spans="1:54" x14ac:dyDescent="0.3">
      <c r="A388">
        <v>3</v>
      </c>
      <c r="B388" t="s">
        <v>124</v>
      </c>
      <c r="C388" t="s">
        <v>123</v>
      </c>
      <c r="D388" t="s">
        <v>15</v>
      </c>
      <c r="F388" s="2">
        <v>0</v>
      </c>
      <c r="G388" s="2">
        <f t="shared" si="103"/>
        <v>1</v>
      </c>
      <c r="H388" s="4">
        <f t="shared" si="104"/>
        <v>0</v>
      </c>
      <c r="I388" s="14">
        <f t="shared" si="105"/>
        <v>0</v>
      </c>
      <c r="J388">
        <f t="shared" si="84"/>
        <v>1</v>
      </c>
      <c r="K388">
        <f t="shared" si="106"/>
        <v>3</v>
      </c>
      <c r="L388">
        <f t="shared" si="107"/>
        <v>0</v>
      </c>
      <c r="M388" s="8">
        <f t="shared" si="85"/>
        <v>-0.67837775372070375</v>
      </c>
      <c r="N388" s="8">
        <f t="shared" si="86"/>
        <v>-0.66507232972715602</v>
      </c>
      <c r="O388" s="8">
        <f t="shared" si="87"/>
        <v>-0.95862165961493984</v>
      </c>
      <c r="P388" s="8">
        <f t="shared" si="88"/>
        <v>-0.94481794530716745</v>
      </c>
      <c r="Q388" s="8">
        <f t="shared" si="89"/>
        <v>-6.5777370096553725E-2</v>
      </c>
      <c r="R388" s="8">
        <f t="shared" si="90"/>
        <v>-0.96954605096453672</v>
      </c>
      <c r="T388" s="8">
        <f t="shared" si="91"/>
        <v>-0.66843259726012461</v>
      </c>
      <c r="U388" s="8">
        <f t="shared" si="92"/>
        <v>-0.66429334688768638</v>
      </c>
      <c r="V388" s="8">
        <f t="shared" si="93"/>
        <v>-0.91517169997120518</v>
      </c>
      <c r="W388" s="8">
        <f t="shared" si="94"/>
        <v>-0.9261699345964487</v>
      </c>
      <c r="X388" s="8">
        <f t="shared" si="95"/>
        <v>4.0306726337489295E-2</v>
      </c>
      <c r="Y388" s="8">
        <f t="shared" si="96"/>
        <v>-0.76387808266084534</v>
      </c>
      <c r="AA388" s="8">
        <f t="shared" si="97"/>
        <v>-0.88846178445851953</v>
      </c>
      <c r="AB388" s="8">
        <f t="shared" si="98"/>
        <v>-0.88177560273681954</v>
      </c>
      <c r="AC388" s="8">
        <f t="shared" si="99"/>
        <v>-0.97141062925260968</v>
      </c>
      <c r="AD388" s="8">
        <f t="shared" si="100"/>
        <v>-0.97670047643167024</v>
      </c>
      <c r="AE388" s="8">
        <f t="shared" si="101"/>
        <v>-0.71452453214110345</v>
      </c>
      <c r="AF388" s="8">
        <f t="shared" si="102"/>
        <v>-0.83812287202290714</v>
      </c>
      <c r="AG388" s="8"/>
      <c r="AH388">
        <v>0.23397186054739461</v>
      </c>
      <c r="AJ388">
        <v>-1.0779804224873911E-5</v>
      </c>
      <c r="AK388">
        <v>0</v>
      </c>
      <c r="AL388">
        <v>-1.0779804224873911E-5</v>
      </c>
      <c r="AM388">
        <v>0</v>
      </c>
      <c r="AN388">
        <v>-1.0779804224873911E-5</v>
      </c>
      <c r="AO388">
        <v>0</v>
      </c>
      <c r="AP388">
        <v>-1.0779804224873911E-5</v>
      </c>
      <c r="AQ388">
        <v>0</v>
      </c>
      <c r="AS388">
        <v>-1.0779804224873911E-5</v>
      </c>
      <c r="AT388">
        <v>0</v>
      </c>
      <c r="AU388">
        <v>-1.0779804224873911E-5</v>
      </c>
      <c r="AV388">
        <v>0</v>
      </c>
      <c r="AW388">
        <v>-1.0779804224873911E-5</v>
      </c>
      <c r="AX388">
        <v>0</v>
      </c>
      <c r="AY388">
        <v>-1.0779804224873911E-5</v>
      </c>
      <c r="AZ388">
        <v>0</v>
      </c>
      <c r="BB388">
        <f t="shared" si="108"/>
        <v>0.23397186054739461</v>
      </c>
    </row>
    <row r="389" spans="1:54" x14ac:dyDescent="0.3">
      <c r="A389">
        <v>3</v>
      </c>
      <c r="B389" t="s">
        <v>125</v>
      </c>
      <c r="C389" t="s">
        <v>123</v>
      </c>
      <c r="D389" t="s">
        <v>15</v>
      </c>
      <c r="F389" s="2">
        <v>0</v>
      </c>
      <c r="G389" s="2">
        <f t="shared" si="103"/>
        <v>1</v>
      </c>
      <c r="H389" s="4">
        <f t="shared" si="104"/>
        <v>1</v>
      </c>
      <c r="I389" s="14">
        <f t="shared" si="105"/>
        <v>1</v>
      </c>
      <c r="J389">
        <f t="shared" si="84"/>
        <v>0</v>
      </c>
      <c r="K389">
        <f t="shared" si="106"/>
        <v>3</v>
      </c>
      <c r="L389">
        <f t="shared" si="107"/>
        <v>3</v>
      </c>
      <c r="M389" s="8">
        <f t="shared" si="85"/>
        <v>0.45200949313307376</v>
      </c>
      <c r="N389" s="8">
        <f t="shared" si="86"/>
        <v>0.45232539772988556</v>
      </c>
      <c r="O389" s="8">
        <f t="shared" si="87"/>
        <v>0.114117885882114</v>
      </c>
      <c r="P389" s="8">
        <f t="shared" si="88"/>
        <v>12353.411764705883</v>
      </c>
      <c r="Q389" s="8">
        <f t="shared" si="89"/>
        <v>-0.19175513790258583</v>
      </c>
      <c r="R389" s="8">
        <f t="shared" si="90"/>
        <v>205.4836236933798</v>
      </c>
      <c r="T389" s="8">
        <f t="shared" si="91"/>
        <v>0.97762467557469013</v>
      </c>
      <c r="U389" s="8">
        <f t="shared" si="92"/>
        <v>0.88645925806775661</v>
      </c>
      <c r="V389" s="8">
        <f t="shared" si="93"/>
        <v>0.81302633860824991</v>
      </c>
      <c r="W389" s="8">
        <f t="shared" si="94"/>
        <v>2.5951019184588504</v>
      </c>
      <c r="X389" s="8">
        <f t="shared" si="95"/>
        <v>8.9414857885996415E-2</v>
      </c>
      <c r="Y389" s="8">
        <f t="shared" si="96"/>
        <v>75.33930741022408</v>
      </c>
      <c r="AA389" s="8">
        <f t="shared" si="97"/>
        <v>-0.10181032314984632</v>
      </c>
      <c r="AB389" s="8">
        <f t="shared" si="98"/>
        <v>-0.18191561982209911</v>
      </c>
      <c r="AC389" s="8">
        <f t="shared" si="99"/>
        <v>-0.18843343991075881</v>
      </c>
      <c r="AD389" s="8">
        <f t="shared" si="100"/>
        <v>1.1952326178457813</v>
      </c>
      <c r="AE389" s="8">
        <f t="shared" si="101"/>
        <v>-0.55714192117366235</v>
      </c>
      <c r="AF389" s="8">
        <f t="shared" si="102"/>
        <v>50.10263102892435</v>
      </c>
      <c r="AG389" s="8"/>
      <c r="AH389">
        <v>-1.7152205938368801</v>
      </c>
      <c r="AJ389">
        <v>-1.951152294506455</v>
      </c>
      <c r="AK389">
        <v>-2</v>
      </c>
      <c r="AL389">
        <v>-1.951152294506455</v>
      </c>
      <c r="AM389">
        <v>-2</v>
      </c>
      <c r="AN389">
        <v>-1.951152294506455</v>
      </c>
      <c r="AO389">
        <v>-2</v>
      </c>
      <c r="AP389">
        <v>-1.951152294506455</v>
      </c>
      <c r="AQ389">
        <v>-2</v>
      </c>
      <c r="AS389">
        <v>-1.951152294506455</v>
      </c>
      <c r="AT389">
        <v>-1</v>
      </c>
      <c r="AU389">
        <v>-1.951152294506455</v>
      </c>
      <c r="AV389">
        <v>-1</v>
      </c>
      <c r="AW389">
        <v>-1.951152294506455</v>
      </c>
      <c r="AX389">
        <v>-1</v>
      </c>
      <c r="AY389">
        <v>-1.951152294506455</v>
      </c>
      <c r="AZ389">
        <v>-1</v>
      </c>
      <c r="BB389">
        <f t="shared" si="108"/>
        <v>-1.7152205938368801</v>
      </c>
    </row>
    <row r="390" spans="1:54" x14ac:dyDescent="0.3">
      <c r="A390">
        <v>3</v>
      </c>
      <c r="B390" t="s">
        <v>126</v>
      </c>
      <c r="C390" t="s">
        <v>123</v>
      </c>
      <c r="D390" t="s">
        <v>15</v>
      </c>
      <c r="F390" s="2">
        <v>0</v>
      </c>
      <c r="G390" s="2">
        <f t="shared" si="103"/>
        <v>0</v>
      </c>
      <c r="H390" s="4">
        <f t="shared" si="104"/>
        <v>0</v>
      </c>
      <c r="I390" s="14">
        <f t="shared" si="105"/>
        <v>0</v>
      </c>
      <c r="J390">
        <f t="shared" si="84"/>
        <v>1</v>
      </c>
      <c r="K390">
        <f t="shared" si="106"/>
        <v>3</v>
      </c>
      <c r="L390">
        <f t="shared" si="107"/>
        <v>0</v>
      </c>
      <c r="M390" s="8">
        <f t="shared" si="85"/>
        <v>-0.83155646423632523</v>
      </c>
      <c r="N390" s="8">
        <f t="shared" si="86"/>
        <v>-0.82866195646604102</v>
      </c>
      <c r="O390" s="8">
        <f t="shared" si="87"/>
        <v>-0.97959315442637984</v>
      </c>
      <c r="P390" s="8">
        <f t="shared" si="88"/>
        <v>-0.98162079501399258</v>
      </c>
      <c r="Q390" s="8">
        <f t="shared" si="89"/>
        <v>-0.18403531851349655</v>
      </c>
      <c r="R390" s="8">
        <f t="shared" si="90"/>
        <v>-0.91948876975532301</v>
      </c>
      <c r="T390" s="8">
        <f t="shared" si="91"/>
        <v>-0.77917853443032326</v>
      </c>
      <c r="U390" s="8">
        <f t="shared" si="92"/>
        <v>-0.78300501587867155</v>
      </c>
      <c r="V390" s="8">
        <f t="shared" si="93"/>
        <v>-0.96144590101809568</v>
      </c>
      <c r="W390" s="8">
        <f t="shared" si="94"/>
        <v>-0.95674743302825438</v>
      </c>
      <c r="X390" s="8">
        <f t="shared" si="95"/>
        <v>9.3573666734131283E-2</v>
      </c>
      <c r="Y390" s="8">
        <f t="shared" si="96"/>
        <v>-0.78676129405371065</v>
      </c>
      <c r="AA390" s="8">
        <f t="shared" si="97"/>
        <v>-0.91888269674489653</v>
      </c>
      <c r="AB390" s="8">
        <f t="shared" si="98"/>
        <v>-0.92098239885440547</v>
      </c>
      <c r="AC390" s="8">
        <f t="shared" si="99"/>
        <v>-0.98383904312264947</v>
      </c>
      <c r="AD390" s="8">
        <f t="shared" si="100"/>
        <v>-0.98275041992576206</v>
      </c>
      <c r="AE390" s="8">
        <f t="shared" si="101"/>
        <v>-0.55107079676343518</v>
      </c>
      <c r="AF390" s="8">
        <f t="shared" si="102"/>
        <v>-0.92093664205663239</v>
      </c>
      <c r="AG390" s="8"/>
      <c r="AH390">
        <v>1.246748788376014</v>
      </c>
      <c r="AJ390">
        <v>1.951152294506455</v>
      </c>
      <c r="AK390">
        <v>2</v>
      </c>
      <c r="AL390">
        <v>1.951152294506455</v>
      </c>
      <c r="AM390">
        <v>2</v>
      </c>
      <c r="AN390">
        <v>1.951152294506455</v>
      </c>
      <c r="AO390">
        <v>2</v>
      </c>
      <c r="AP390">
        <v>1.951152294506455</v>
      </c>
      <c r="AQ390">
        <v>2</v>
      </c>
      <c r="AS390">
        <v>1.951152294506455</v>
      </c>
      <c r="AT390">
        <v>1</v>
      </c>
      <c r="AU390">
        <v>1.951152294506455</v>
      </c>
      <c r="AV390">
        <v>1</v>
      </c>
      <c r="AW390">
        <v>1.951152294506455</v>
      </c>
      <c r="AX390">
        <v>1</v>
      </c>
      <c r="AY390">
        <v>1.951152294506455</v>
      </c>
      <c r="AZ390">
        <v>1</v>
      </c>
      <c r="BB390">
        <f t="shared" si="108"/>
        <v>1.246748788376014</v>
      </c>
    </row>
    <row r="391" spans="1:54" x14ac:dyDescent="0.3">
      <c r="A391">
        <v>3</v>
      </c>
      <c r="B391" t="s">
        <v>127</v>
      </c>
      <c r="C391" t="s">
        <v>123</v>
      </c>
      <c r="D391" t="s">
        <v>15</v>
      </c>
      <c r="F391" s="2">
        <v>0</v>
      </c>
      <c r="G391" s="2">
        <f t="shared" si="103"/>
        <v>1</v>
      </c>
      <c r="H391" s="4">
        <f t="shared" si="104"/>
        <v>0</v>
      </c>
      <c r="I391" s="14">
        <f t="shared" si="105"/>
        <v>0</v>
      </c>
      <c r="J391">
        <f t="shared" si="84"/>
        <v>1</v>
      </c>
      <c r="K391">
        <f t="shared" si="106"/>
        <v>3</v>
      </c>
      <c r="L391">
        <f t="shared" si="107"/>
        <v>0</v>
      </c>
      <c r="M391" s="8">
        <f t="shared" si="85"/>
        <v>-0.78633248162432601</v>
      </c>
      <c r="N391" s="8">
        <f t="shared" si="86"/>
        <v>-0.7837921898738045</v>
      </c>
      <c r="O391" s="8">
        <f t="shared" si="87"/>
        <v>-0.98308869421371092</v>
      </c>
      <c r="P391" s="8">
        <f t="shared" si="88"/>
        <v>-0.98038372143226438</v>
      </c>
      <c r="Q391" s="8">
        <f t="shared" si="89"/>
        <v>-0.18447044532882109</v>
      </c>
      <c r="R391" s="8">
        <f t="shared" si="90"/>
        <v>-0.92187844862767288</v>
      </c>
      <c r="T391" s="8">
        <f t="shared" si="91"/>
        <v>-0.74104068446661853</v>
      </c>
      <c r="U391" s="8">
        <f t="shared" si="92"/>
        <v>-0.74396176372979383</v>
      </c>
      <c r="V391" s="8">
        <f t="shared" si="93"/>
        <v>-0.96591444911213475</v>
      </c>
      <c r="W391" s="8">
        <f t="shared" si="94"/>
        <v>-0.95435987215671747</v>
      </c>
      <c r="X391" s="8">
        <f t="shared" si="95"/>
        <v>9.5427266028200633E-2</v>
      </c>
      <c r="Y391" s="8">
        <f t="shared" si="96"/>
        <v>-0.79607857635455881</v>
      </c>
      <c r="AA391" s="8">
        <f t="shared" si="97"/>
        <v>-0.9047896675139605</v>
      </c>
      <c r="AB391" s="8">
        <f t="shared" si="98"/>
        <v>-0.90793730994794475</v>
      </c>
      <c r="AC391" s="8">
        <f t="shared" si="99"/>
        <v>-0.98666412956351579</v>
      </c>
      <c r="AD391" s="8">
        <f t="shared" si="100"/>
        <v>-0.98203364506715296</v>
      </c>
      <c r="AE391" s="8">
        <f t="shared" si="101"/>
        <v>-0.55422873447010013</v>
      </c>
      <c r="AF391" s="8">
        <f t="shared" si="102"/>
        <v>-0.92404302842026198</v>
      </c>
      <c r="AG391" s="8"/>
      <c r="AH391">
        <v>1.246748788376014</v>
      </c>
      <c r="AJ391">
        <v>1.951152294506455</v>
      </c>
      <c r="AK391">
        <v>2</v>
      </c>
      <c r="AL391">
        <v>1.951152294506455</v>
      </c>
      <c r="AM391">
        <v>2</v>
      </c>
      <c r="AN391">
        <v>1.951152294506455</v>
      </c>
      <c r="AO391">
        <v>2</v>
      </c>
      <c r="AP391">
        <v>1.951152294506455</v>
      </c>
      <c r="AQ391">
        <v>2</v>
      </c>
      <c r="AS391">
        <v>1.951152294506455</v>
      </c>
      <c r="AT391">
        <v>1</v>
      </c>
      <c r="AU391">
        <v>1.951152294506455</v>
      </c>
      <c r="AV391">
        <v>1</v>
      </c>
      <c r="AW391">
        <v>1.951152294506455</v>
      </c>
      <c r="AX391">
        <v>1</v>
      </c>
      <c r="AY391">
        <v>1.951152294506455</v>
      </c>
      <c r="AZ391">
        <v>1</v>
      </c>
      <c r="BB391">
        <f t="shared" si="108"/>
        <v>1.246748788376014</v>
      </c>
    </row>
    <row r="392" spans="1:54" x14ac:dyDescent="0.3">
      <c r="A392">
        <v>3</v>
      </c>
      <c r="B392" t="s">
        <v>128</v>
      </c>
      <c r="C392" t="s">
        <v>123</v>
      </c>
      <c r="D392" t="s">
        <v>15</v>
      </c>
      <c r="F392" s="2">
        <v>0</v>
      </c>
      <c r="G392" s="2">
        <f t="shared" si="103"/>
        <v>0</v>
      </c>
      <c r="H392" s="4">
        <f t="shared" si="104"/>
        <v>1</v>
      </c>
      <c r="I392" s="14">
        <f t="shared" si="105"/>
        <v>1</v>
      </c>
      <c r="J392">
        <f t="shared" si="84"/>
        <v>0</v>
      </c>
      <c r="K392">
        <f t="shared" si="106"/>
        <v>3</v>
      </c>
      <c r="L392">
        <f t="shared" si="107"/>
        <v>3</v>
      </c>
      <c r="M392" s="8">
        <f t="shared" si="85"/>
        <v>0.36150307959767797</v>
      </c>
      <c r="N392" s="8">
        <f t="shared" si="86"/>
        <v>0.36176400314707774</v>
      </c>
      <c r="O392" s="8">
        <f t="shared" si="87"/>
        <v>9.9403497017485118E-2</v>
      </c>
      <c r="P392" s="8">
        <f t="shared" si="88"/>
        <v>23630.444444444442</v>
      </c>
      <c r="Q392" s="8">
        <f t="shared" si="89"/>
        <v>-0.19133299084953181</v>
      </c>
      <c r="R392" s="8">
        <f t="shared" si="90"/>
        <v>232.04933437744714</v>
      </c>
      <c r="T392" s="8">
        <f t="shared" si="91"/>
        <v>0.8805000500729232</v>
      </c>
      <c r="U392" s="8">
        <f t="shared" si="92"/>
        <v>0.83063716266942944</v>
      </c>
      <c r="V392" s="8">
        <f t="shared" si="93"/>
        <v>0.7389372237813383</v>
      </c>
      <c r="W392" s="8">
        <f t="shared" si="94"/>
        <v>2.6243438114277478</v>
      </c>
      <c r="X392" s="8">
        <f t="shared" si="95"/>
        <v>9.3888996597768407E-2</v>
      </c>
      <c r="Y392" s="8">
        <f t="shared" si="96"/>
        <v>78.879467447661682</v>
      </c>
      <c r="AA392" s="8">
        <f t="shared" si="97"/>
        <v>-0.17176691413581549</v>
      </c>
      <c r="AB392" s="8">
        <f t="shared" si="98"/>
        <v>-0.21926542606345473</v>
      </c>
      <c r="AC392" s="8">
        <f t="shared" si="99"/>
        <v>-0.25006705750417491</v>
      </c>
      <c r="AD392" s="8">
        <f t="shared" si="100"/>
        <v>1.1774514335403838</v>
      </c>
      <c r="AE392" s="8">
        <f t="shared" si="101"/>
        <v>-0.55786621088794852</v>
      </c>
      <c r="AF392" s="8">
        <f t="shared" si="102"/>
        <v>49.345956716959783</v>
      </c>
      <c r="AG392" s="8"/>
      <c r="AH392">
        <v>-1.715220593836881</v>
      </c>
      <c r="AJ392">
        <v>-1.951152294506455</v>
      </c>
      <c r="AK392">
        <v>-2</v>
      </c>
      <c r="AL392">
        <v>-1.951152294506455</v>
      </c>
      <c r="AM392">
        <v>-2</v>
      </c>
      <c r="AN392">
        <v>-1.951152294506455</v>
      </c>
      <c r="AO392">
        <v>-2</v>
      </c>
      <c r="AP392">
        <v>-1.951152294506455</v>
      </c>
      <c r="AQ392">
        <v>-2</v>
      </c>
      <c r="AS392">
        <v>-1.951152294506455</v>
      </c>
      <c r="AT392">
        <v>-1</v>
      </c>
      <c r="AU392">
        <v>-1.951152294506455</v>
      </c>
      <c r="AV392">
        <v>-1</v>
      </c>
      <c r="AW392">
        <v>-1.951152294506455</v>
      </c>
      <c r="AX392">
        <v>-1</v>
      </c>
      <c r="AY392">
        <v>-1.951152294506455</v>
      </c>
      <c r="AZ392">
        <v>-1</v>
      </c>
      <c r="BB392">
        <f t="shared" si="108"/>
        <v>-1.715220593836881</v>
      </c>
    </row>
    <row r="393" spans="1:54" x14ac:dyDescent="0.3">
      <c r="A393">
        <v>3</v>
      </c>
      <c r="B393" t="s">
        <v>129</v>
      </c>
      <c r="C393" t="s">
        <v>123</v>
      </c>
      <c r="D393" t="s">
        <v>15</v>
      </c>
      <c r="F393" s="2">
        <v>0</v>
      </c>
      <c r="G393" s="2">
        <f t="shared" si="103"/>
        <v>0</v>
      </c>
      <c r="H393" s="4">
        <f t="shared" si="104"/>
        <v>0</v>
      </c>
      <c r="I393" s="14">
        <f t="shared" si="105"/>
        <v>0</v>
      </c>
      <c r="J393">
        <f t="shared" si="84"/>
        <v>1</v>
      </c>
      <c r="K393">
        <f t="shared" si="106"/>
        <v>3</v>
      </c>
      <c r="L393">
        <f t="shared" si="107"/>
        <v>0</v>
      </c>
      <c r="M393" s="8">
        <f t="shared" si="85"/>
        <v>-0.63800225686097334</v>
      </c>
      <c r="N393" s="8">
        <f t="shared" si="86"/>
        <v>-0.62568838125568305</v>
      </c>
      <c r="O393" s="8">
        <f t="shared" si="87"/>
        <v>-0.952373752147606</v>
      </c>
      <c r="P393" s="8">
        <f t="shared" si="88"/>
        <v>-0.94017230251252815</v>
      </c>
      <c r="Q393" s="8">
        <f t="shared" si="89"/>
        <v>-6.9634172322141683E-2</v>
      </c>
      <c r="R393" s="8">
        <f t="shared" si="90"/>
        <v>-0.96598439394176072</v>
      </c>
      <c r="T393" s="8">
        <f t="shared" si="91"/>
        <v>-0.63356225705770897</v>
      </c>
      <c r="U393" s="8">
        <f t="shared" si="92"/>
        <v>-0.63240983358322667</v>
      </c>
      <c r="V393" s="8">
        <f t="shared" si="93"/>
        <v>-0.90698658881179128</v>
      </c>
      <c r="W393" s="8">
        <f t="shared" si="94"/>
        <v>-0.91835392466248966</v>
      </c>
      <c r="X393" s="8">
        <f t="shared" si="95"/>
        <v>4.0221955777346344E-2</v>
      </c>
      <c r="Y393" s="8">
        <f t="shared" si="96"/>
        <v>-0.76004323290313058</v>
      </c>
      <c r="AA393" s="8">
        <f t="shared" si="97"/>
        <v>-0.88235905348344879</v>
      </c>
      <c r="AB393" s="8">
        <f t="shared" si="98"/>
        <v>-0.87649765154610582</v>
      </c>
      <c r="AC393" s="8">
        <f t="shared" si="99"/>
        <v>-0.96793689225109047</v>
      </c>
      <c r="AD393" s="8">
        <f t="shared" si="100"/>
        <v>-0.97459528984302279</v>
      </c>
      <c r="AE393" s="8">
        <f t="shared" si="101"/>
        <v>-0.71186179129714555</v>
      </c>
      <c r="AF393" s="8">
        <f t="shared" si="102"/>
        <v>-0.83912825775252842</v>
      </c>
      <c r="AG393" s="8"/>
      <c r="AH393">
        <v>0.23397186054739449</v>
      </c>
      <c r="AJ393">
        <v>-1.0779804224873911E-5</v>
      </c>
      <c r="AK393">
        <v>0</v>
      </c>
      <c r="AL393">
        <v>-1.0779804224873911E-5</v>
      </c>
      <c r="AM393">
        <v>0</v>
      </c>
      <c r="AN393">
        <v>-1.0779804224873911E-5</v>
      </c>
      <c r="AO393">
        <v>0</v>
      </c>
      <c r="AP393">
        <v>-1.0779804224873911E-5</v>
      </c>
      <c r="AQ393">
        <v>0</v>
      </c>
      <c r="AS393">
        <v>-1.0779804224873911E-5</v>
      </c>
      <c r="AT393">
        <v>0</v>
      </c>
      <c r="AU393">
        <v>-1.0779804224873911E-5</v>
      </c>
      <c r="AV393">
        <v>0</v>
      </c>
      <c r="AW393">
        <v>-1.0779804224873911E-5</v>
      </c>
      <c r="AX393">
        <v>0</v>
      </c>
      <c r="AY393">
        <v>-1.0779804224873911E-5</v>
      </c>
      <c r="AZ393">
        <v>0</v>
      </c>
      <c r="BB393">
        <f t="shared" si="108"/>
        <v>0.23397186054739449</v>
      </c>
    </row>
    <row r="394" spans="1:54" x14ac:dyDescent="0.3">
      <c r="A394">
        <v>3</v>
      </c>
      <c r="B394" t="s">
        <v>130</v>
      </c>
      <c r="C394" t="s">
        <v>123</v>
      </c>
      <c r="D394" t="s">
        <v>15</v>
      </c>
      <c r="F394" s="2">
        <v>0</v>
      </c>
      <c r="G394" s="2">
        <f t="shared" si="103"/>
        <v>1</v>
      </c>
      <c r="H394" s="4">
        <f t="shared" si="104"/>
        <v>0</v>
      </c>
      <c r="I394" s="14">
        <f t="shared" si="105"/>
        <v>0</v>
      </c>
      <c r="J394">
        <f t="shared" si="84"/>
        <v>1</v>
      </c>
      <c r="K394">
        <f t="shared" si="106"/>
        <v>3</v>
      </c>
      <c r="L394">
        <f t="shared" si="107"/>
        <v>0</v>
      </c>
      <c r="M394" s="8">
        <f t="shared" si="85"/>
        <v>-0.65565990857334044</v>
      </c>
      <c r="N394" s="8">
        <f t="shared" si="86"/>
        <v>-0.64360779752762243</v>
      </c>
      <c r="O394" s="8">
        <f t="shared" si="87"/>
        <v>-0.95643504441400096</v>
      </c>
      <c r="P394" s="8">
        <f t="shared" si="88"/>
        <v>-0.94617094798230217</v>
      </c>
      <c r="Q394" s="8">
        <f t="shared" si="89"/>
        <v>-6.9204527720686013E-2</v>
      </c>
      <c r="R394" s="8">
        <f t="shared" si="90"/>
        <v>-0.96948677375453018</v>
      </c>
      <c r="T394" s="8">
        <f t="shared" si="91"/>
        <v>-0.65594476420660253</v>
      </c>
      <c r="U394" s="8">
        <f t="shared" si="92"/>
        <v>-0.65189636638800441</v>
      </c>
      <c r="V394" s="8">
        <f t="shared" si="93"/>
        <v>-0.93677887249608249</v>
      </c>
      <c r="W394" s="8">
        <f t="shared" si="94"/>
        <v>-0.91607474819999657</v>
      </c>
      <c r="X394" s="8">
        <f t="shared" si="95"/>
        <v>3.8982913066271552E-2</v>
      </c>
      <c r="Y394" s="8">
        <f t="shared" si="96"/>
        <v>-0.81034186303757061</v>
      </c>
      <c r="AA394" s="8">
        <f t="shared" si="97"/>
        <v>-0.88384467770265063</v>
      </c>
      <c r="AB394" s="8">
        <f t="shared" si="98"/>
        <v>-0.87856019204298108</v>
      </c>
      <c r="AC394" s="8">
        <f t="shared" si="99"/>
        <v>-0.9768274114551585</v>
      </c>
      <c r="AD394" s="8">
        <f t="shared" si="100"/>
        <v>-0.97419592896565121</v>
      </c>
      <c r="AE394" s="8">
        <f t="shared" si="101"/>
        <v>-0.71564741845569269</v>
      </c>
      <c r="AF394" s="8">
        <f t="shared" si="102"/>
        <v>-0.87271494487890233</v>
      </c>
      <c r="AG394" s="8"/>
      <c r="AH394">
        <v>0.23449994491347209</v>
      </c>
      <c r="AJ394">
        <v>1.0779804224873911E-5</v>
      </c>
      <c r="AK394">
        <v>0</v>
      </c>
      <c r="AL394">
        <v>1.0779804224873911E-5</v>
      </c>
      <c r="AM394">
        <v>0</v>
      </c>
      <c r="AN394">
        <v>1.0779804224873911E-5</v>
      </c>
      <c r="AO394">
        <v>0</v>
      </c>
      <c r="AP394">
        <v>1.0779804224873911E-5</v>
      </c>
      <c r="AQ394">
        <v>0</v>
      </c>
      <c r="AS394">
        <v>1.0779804224873911E-5</v>
      </c>
      <c r="AT394">
        <v>0</v>
      </c>
      <c r="AU394">
        <v>1.0779804224873911E-5</v>
      </c>
      <c r="AV394">
        <v>0</v>
      </c>
      <c r="AW394">
        <v>1.0779804224873911E-5</v>
      </c>
      <c r="AX394">
        <v>0</v>
      </c>
      <c r="AY394">
        <v>1.0779804224873911E-5</v>
      </c>
      <c r="AZ394">
        <v>0</v>
      </c>
      <c r="BB394">
        <f t="shared" si="108"/>
        <v>0.23449994491347209</v>
      </c>
    </row>
    <row r="395" spans="1:54" x14ac:dyDescent="0.3">
      <c r="A395">
        <v>3</v>
      </c>
      <c r="B395" t="s">
        <v>131</v>
      </c>
      <c r="C395" t="s">
        <v>132</v>
      </c>
      <c r="D395" t="s">
        <v>15</v>
      </c>
      <c r="F395" s="2">
        <v>0</v>
      </c>
      <c r="G395" s="2">
        <f t="shared" si="103"/>
        <v>0</v>
      </c>
      <c r="H395" s="4">
        <f t="shared" si="104"/>
        <v>0</v>
      </c>
      <c r="I395" s="14">
        <f t="shared" si="105"/>
        <v>0</v>
      </c>
      <c r="J395">
        <f t="shared" si="84"/>
        <v>1</v>
      </c>
      <c r="K395">
        <f t="shared" si="106"/>
        <v>3</v>
      </c>
      <c r="L395">
        <f t="shared" si="107"/>
        <v>0</v>
      </c>
      <c r="M395" s="8">
        <f t="shared" si="85"/>
        <v>-0.73826974748237506</v>
      </c>
      <c r="N395" s="8">
        <f t="shared" si="86"/>
        <v>-0.72928812306033153</v>
      </c>
      <c r="O395" s="8">
        <f t="shared" si="87"/>
        <v>-0.96649150788307181</v>
      </c>
      <c r="P395" s="8">
        <f t="shared" si="88"/>
        <v>-0.9512621658064353</v>
      </c>
      <c r="Q395" s="8">
        <f t="shared" si="89"/>
        <v>-0.18610291150025704</v>
      </c>
      <c r="R395" s="8">
        <f t="shared" si="90"/>
        <v>-0.96934025202278562</v>
      </c>
      <c r="T395" s="8">
        <f t="shared" si="91"/>
        <v>-0.72122805224920028</v>
      </c>
      <c r="U395" s="8">
        <f t="shared" si="92"/>
        <v>-0.7158607610928277</v>
      </c>
      <c r="V395" s="8">
        <f t="shared" si="93"/>
        <v>-0.94856323658122532</v>
      </c>
      <c r="W395" s="8">
        <f t="shared" si="94"/>
        <v>-0.93196060643643397</v>
      </c>
      <c r="X395" s="8">
        <f t="shared" si="95"/>
        <v>-8.2467201406114354E-2</v>
      </c>
      <c r="Y395" s="8">
        <f t="shared" si="96"/>
        <v>-0.80110350001765451</v>
      </c>
      <c r="AA395" s="8">
        <f t="shared" si="97"/>
        <v>-0.89880369895297429</v>
      </c>
      <c r="AB395" s="8">
        <f t="shared" si="98"/>
        <v>-0.89415060465365226</v>
      </c>
      <c r="AC395" s="8">
        <f t="shared" si="99"/>
        <v>-0.97736311234058293</v>
      </c>
      <c r="AD395" s="8">
        <f t="shared" si="100"/>
        <v>-0.97754638515559222</v>
      </c>
      <c r="AE395" s="8">
        <f t="shared" si="101"/>
        <v>-0.73597664672760676</v>
      </c>
      <c r="AF395" s="8">
        <f t="shared" si="102"/>
        <v>-0.86342371268410467</v>
      </c>
      <c r="AG395" s="8"/>
      <c r="AH395">
        <v>0.54531751857141564</v>
      </c>
      <c r="AJ395">
        <v>0.99007514959394283</v>
      </c>
      <c r="AK395">
        <v>1</v>
      </c>
      <c r="AL395">
        <v>0.99007514959394283</v>
      </c>
      <c r="AM395">
        <v>1</v>
      </c>
      <c r="AN395">
        <v>0.99007514959394283</v>
      </c>
      <c r="AO395">
        <v>1</v>
      </c>
      <c r="AP395">
        <v>0.99007514959394283</v>
      </c>
      <c r="AQ395">
        <v>1</v>
      </c>
      <c r="AS395">
        <v>0.99007514959394283</v>
      </c>
      <c r="AT395">
        <v>1</v>
      </c>
      <c r="AU395">
        <v>0.99007514959394283</v>
      </c>
      <c r="AV395">
        <v>1</v>
      </c>
      <c r="AW395">
        <v>0.99007514959394283</v>
      </c>
      <c r="AX395">
        <v>1</v>
      </c>
      <c r="AY395">
        <v>0.99007514959394283</v>
      </c>
      <c r="AZ395">
        <v>1</v>
      </c>
      <c r="BB395">
        <f t="shared" si="108"/>
        <v>0.54531751857141564</v>
      </c>
    </row>
    <row r="396" spans="1:54" x14ac:dyDescent="0.3">
      <c r="A396">
        <v>3</v>
      </c>
      <c r="B396" t="s">
        <v>133</v>
      </c>
      <c r="C396" t="s">
        <v>132</v>
      </c>
      <c r="D396" t="s">
        <v>15</v>
      </c>
      <c r="F396" s="2">
        <v>0</v>
      </c>
      <c r="G396" s="2">
        <f t="shared" si="103"/>
        <v>1</v>
      </c>
      <c r="H396" s="4">
        <f t="shared" si="104"/>
        <v>0</v>
      </c>
      <c r="I396" s="14">
        <f t="shared" si="105"/>
        <v>0</v>
      </c>
      <c r="J396">
        <f t="shared" si="84"/>
        <v>1</v>
      </c>
      <c r="K396">
        <f t="shared" si="106"/>
        <v>3</v>
      </c>
      <c r="L396">
        <f t="shared" si="107"/>
        <v>0</v>
      </c>
      <c r="M396" s="8">
        <f t="shared" si="85"/>
        <v>-0.55359621899521994</v>
      </c>
      <c r="N396" s="8">
        <f t="shared" si="86"/>
        <v>-0.53537254238487408</v>
      </c>
      <c r="O396" s="8">
        <f t="shared" si="87"/>
        <v>-0.95102787062134408</v>
      </c>
      <c r="P396" s="8">
        <f t="shared" si="88"/>
        <v>-0.90559403962706175</v>
      </c>
      <c r="Q396" s="8">
        <f t="shared" si="89"/>
        <v>-0.17130202779824957</v>
      </c>
      <c r="R396" s="8">
        <f t="shared" si="90"/>
        <v>-0.95686170371596191</v>
      </c>
      <c r="T396" s="8">
        <f t="shared" si="91"/>
        <v>-0.54916230492177487</v>
      </c>
      <c r="U396" s="8">
        <f t="shared" si="92"/>
        <v>-0.54155650072217365</v>
      </c>
      <c r="V396" s="8">
        <f t="shared" si="93"/>
        <v>-0.87277456393316666</v>
      </c>
      <c r="W396" s="8">
        <f t="shared" si="94"/>
        <v>-0.87184376318652668</v>
      </c>
      <c r="X396" s="8">
        <f t="shared" si="95"/>
        <v>-7.194437330610684E-2</v>
      </c>
      <c r="Y396" s="8">
        <f t="shared" si="96"/>
        <v>-0.5650932293168881</v>
      </c>
      <c r="AA396" s="8">
        <f t="shared" si="97"/>
        <v>-0.83434273978070606</v>
      </c>
      <c r="AB396" s="8">
        <f t="shared" si="98"/>
        <v>-0.82480897054681601</v>
      </c>
      <c r="AC396" s="8">
        <f t="shared" si="99"/>
        <v>-0.958575292689966</v>
      </c>
      <c r="AD396" s="8">
        <f t="shared" si="100"/>
        <v>-0.96383930078201074</v>
      </c>
      <c r="AE396" s="8">
        <f t="shared" si="101"/>
        <v>-0.72558895488430242</v>
      </c>
      <c r="AF396" s="8">
        <f t="shared" si="102"/>
        <v>-0.65155004767252389</v>
      </c>
      <c r="AG396" s="8"/>
      <c r="AH396">
        <v>0.38105261799333678</v>
      </c>
      <c r="AJ396">
        <v>0.99005358998549275</v>
      </c>
      <c r="AK396">
        <v>1</v>
      </c>
      <c r="AL396">
        <v>0.99005358998549275</v>
      </c>
      <c r="AM396">
        <v>1</v>
      </c>
      <c r="AN396">
        <v>0.99005358998549275</v>
      </c>
      <c r="AO396">
        <v>1</v>
      </c>
      <c r="AP396">
        <v>0.99005358998549275</v>
      </c>
      <c r="AQ396">
        <v>1</v>
      </c>
      <c r="AS396">
        <v>0.99005358998549275</v>
      </c>
      <c r="AT396">
        <v>1</v>
      </c>
      <c r="AU396">
        <v>0.99005358998549275</v>
      </c>
      <c r="AV396">
        <v>1</v>
      </c>
      <c r="AW396">
        <v>0.99005358998549275</v>
      </c>
      <c r="AX396">
        <v>1</v>
      </c>
      <c r="AY396">
        <v>0.99005358998549275</v>
      </c>
      <c r="AZ396">
        <v>1</v>
      </c>
      <c r="BB396">
        <f t="shared" si="108"/>
        <v>0.38105261799333678</v>
      </c>
    </row>
    <row r="397" spans="1:54" x14ac:dyDescent="0.3">
      <c r="A397">
        <v>3</v>
      </c>
      <c r="B397" t="s">
        <v>134</v>
      </c>
      <c r="C397" t="s">
        <v>132</v>
      </c>
      <c r="D397" t="s">
        <v>15</v>
      </c>
      <c r="F397" s="2">
        <v>0</v>
      </c>
      <c r="G397" s="2">
        <f t="shared" si="103"/>
        <v>1</v>
      </c>
      <c r="H397" s="4">
        <f t="shared" si="104"/>
        <v>0</v>
      </c>
      <c r="I397" s="14">
        <f t="shared" si="105"/>
        <v>1</v>
      </c>
      <c r="J397">
        <f t="shared" si="84"/>
        <v>0</v>
      </c>
      <c r="K397">
        <f t="shared" si="106"/>
        <v>3</v>
      </c>
      <c r="L397">
        <f t="shared" si="107"/>
        <v>0</v>
      </c>
      <c r="M397" s="8">
        <f t="shared" si="85"/>
        <v>11.891841663817528</v>
      </c>
      <c r="N397" s="8">
        <f t="shared" si="86"/>
        <v>11.896013403952008</v>
      </c>
      <c r="O397" s="8">
        <f t="shared" si="87"/>
        <v>6.9822380177619818</v>
      </c>
      <c r="P397" s="8">
        <f t="shared" si="88"/>
        <v>535677.70588235301</v>
      </c>
      <c r="Q397" s="8">
        <f t="shared" si="89"/>
        <v>-9.4333228804343389E-2</v>
      </c>
      <c r="R397" s="8">
        <f t="shared" si="90"/>
        <v>9504.2132404181193</v>
      </c>
      <c r="T397" s="8">
        <f t="shared" si="91"/>
        <v>7.4776487657205335</v>
      </c>
      <c r="U397" s="8">
        <f t="shared" si="92"/>
        <v>7.329428198131386</v>
      </c>
      <c r="V397" s="8">
        <f t="shared" si="93"/>
        <v>7.1410311556899471</v>
      </c>
      <c r="W397" s="8">
        <f t="shared" si="94"/>
        <v>21.334220550665059</v>
      </c>
      <c r="X397" s="8">
        <f t="shared" si="95"/>
        <v>0.34957654613983691</v>
      </c>
      <c r="Y397" s="8">
        <f t="shared" si="96"/>
        <v>1197.8196933974034</v>
      </c>
      <c r="AA397" s="8">
        <f t="shared" si="97"/>
        <v>1.2916674841815436</v>
      </c>
      <c r="AB397" s="8">
        <f t="shared" si="98"/>
        <v>1.2047777974776888</v>
      </c>
      <c r="AC397" s="8">
        <f t="shared" si="99"/>
        <v>1.2423377285330439</v>
      </c>
      <c r="AD397" s="8">
        <f t="shared" si="100"/>
        <v>5.578354963942707</v>
      </c>
      <c r="AE397" s="8">
        <f t="shared" si="101"/>
        <v>-0.37786260966103563</v>
      </c>
      <c r="AF397" s="8">
        <f t="shared" si="102"/>
        <v>848.49438867143647</v>
      </c>
      <c r="AG397" s="8"/>
      <c r="AH397">
        <v>-3.024985129346085</v>
      </c>
      <c r="AJ397">
        <v>-2.941216664296173</v>
      </c>
      <c r="AK397">
        <v>-3</v>
      </c>
      <c r="AL397">
        <v>-2.941216664296173</v>
      </c>
      <c r="AM397">
        <v>-3</v>
      </c>
      <c r="AN397">
        <v>-2.941216664296173</v>
      </c>
      <c r="AO397">
        <v>-3</v>
      </c>
      <c r="AP397">
        <v>-2.941216664296173</v>
      </c>
      <c r="AQ397">
        <v>-3</v>
      </c>
      <c r="AS397">
        <v>-2.941216664296173</v>
      </c>
      <c r="AT397">
        <v>-2</v>
      </c>
      <c r="AU397">
        <v>-2.941216664296173</v>
      </c>
      <c r="AV397">
        <v>-2</v>
      </c>
      <c r="AW397">
        <v>-2.941216664296173</v>
      </c>
      <c r="AX397">
        <v>-2</v>
      </c>
      <c r="AY397">
        <v>-2.941216664296173</v>
      </c>
      <c r="AZ397">
        <v>-2</v>
      </c>
      <c r="BB397">
        <f t="shared" si="108"/>
        <v>-3.024985129346085</v>
      </c>
    </row>
    <row r="398" spans="1:54" x14ac:dyDescent="0.3">
      <c r="A398">
        <v>3</v>
      </c>
      <c r="B398" t="s">
        <v>135</v>
      </c>
      <c r="C398" t="s">
        <v>132</v>
      </c>
      <c r="D398" t="s">
        <v>15</v>
      </c>
      <c r="F398" s="2">
        <v>0</v>
      </c>
      <c r="G398" s="2">
        <f t="shared" si="103"/>
        <v>0</v>
      </c>
      <c r="H398" s="4">
        <f t="shared" si="104"/>
        <v>1</v>
      </c>
      <c r="I398" s="14">
        <f t="shared" si="105"/>
        <v>0</v>
      </c>
      <c r="J398">
        <f t="shared" si="84"/>
        <v>1</v>
      </c>
      <c r="K398">
        <f t="shared" si="106"/>
        <v>3</v>
      </c>
      <c r="L398">
        <f t="shared" si="107"/>
        <v>3</v>
      </c>
      <c r="M398" s="8">
        <f t="shared" si="85"/>
        <v>-0.88389132011843075</v>
      </c>
      <c r="N398" s="8">
        <f t="shared" si="86"/>
        <v>-0.88351257899437008</v>
      </c>
      <c r="O398" s="8">
        <f t="shared" si="87"/>
        <v>-0.97816232988547858</v>
      </c>
      <c r="P398" s="8">
        <f t="shared" si="88"/>
        <v>-0.99222638923575546</v>
      </c>
      <c r="Q398" s="8">
        <f t="shared" si="89"/>
        <v>-0.14131619145068611</v>
      </c>
      <c r="R398" s="8">
        <f t="shared" si="90"/>
        <v>-0.97417470890212077</v>
      </c>
      <c r="T398" s="8">
        <f t="shared" si="91"/>
        <v>-0.81182902788009426</v>
      </c>
      <c r="U398" s="8">
        <f t="shared" si="92"/>
        <v>-0.81489095077964402</v>
      </c>
      <c r="V398" s="8">
        <f t="shared" si="93"/>
        <v>-0.9584351938592226</v>
      </c>
      <c r="W398" s="8">
        <f t="shared" si="94"/>
        <v>-0.96910909909033249</v>
      </c>
      <c r="X398" s="8">
        <f t="shared" si="95"/>
        <v>0.26737704895011294</v>
      </c>
      <c r="Y398" s="8">
        <f t="shared" si="96"/>
        <v>-0.86252474947970215</v>
      </c>
      <c r="AA398" s="8">
        <f t="shared" si="97"/>
        <v>-0.91971033593921014</v>
      </c>
      <c r="AB398" s="8">
        <f t="shared" si="98"/>
        <v>-0.9224368796853587</v>
      </c>
      <c r="AC398" s="8">
        <f t="shared" si="99"/>
        <v>-0.97926648725958754</v>
      </c>
      <c r="AD398" s="8">
        <f t="shared" si="100"/>
        <v>-0.98116071342564204</v>
      </c>
      <c r="AE398" s="8">
        <f t="shared" si="101"/>
        <v>-0.4337118921339711</v>
      </c>
      <c r="AF398" s="8">
        <f t="shared" si="102"/>
        <v>-0.94598651315805893</v>
      </c>
      <c r="AG398" s="8"/>
      <c r="AH398">
        <v>2.0986149927813331</v>
      </c>
      <c r="AJ398">
        <v>0.96108792471673754</v>
      </c>
      <c r="AK398">
        <v>1</v>
      </c>
      <c r="AL398">
        <v>0.96108792471673754</v>
      </c>
      <c r="AM398">
        <v>1</v>
      </c>
      <c r="AN398">
        <v>0.96108792471673754</v>
      </c>
      <c r="AO398">
        <v>1</v>
      </c>
      <c r="AP398">
        <v>0.96108792471673754</v>
      </c>
      <c r="AQ398">
        <v>1</v>
      </c>
      <c r="AS398">
        <v>0.96108792471673754</v>
      </c>
      <c r="AT398">
        <v>0</v>
      </c>
      <c r="AU398">
        <v>0.96108792471673754</v>
      </c>
      <c r="AV398">
        <v>0</v>
      </c>
      <c r="AW398">
        <v>0.96108792471673754</v>
      </c>
      <c r="AX398">
        <v>0</v>
      </c>
      <c r="AY398">
        <v>0.96108792471673754</v>
      </c>
      <c r="AZ398">
        <v>0</v>
      </c>
      <c r="BB398">
        <f t="shared" si="108"/>
        <v>2.0986149927813331</v>
      </c>
    </row>
    <row r="399" spans="1:54" x14ac:dyDescent="0.3">
      <c r="A399">
        <v>3</v>
      </c>
      <c r="B399" t="s">
        <v>136</v>
      </c>
      <c r="C399" t="s">
        <v>132</v>
      </c>
      <c r="D399" t="s">
        <v>15</v>
      </c>
      <c r="F399" s="2">
        <v>0</v>
      </c>
      <c r="G399" s="2">
        <f t="shared" si="103"/>
        <v>1</v>
      </c>
      <c r="H399" s="4">
        <f t="shared" si="104"/>
        <v>1</v>
      </c>
      <c r="I399" s="14">
        <f t="shared" si="105"/>
        <v>0</v>
      </c>
      <c r="J399">
        <f t="shared" si="84"/>
        <v>1</v>
      </c>
      <c r="K399">
        <f t="shared" si="106"/>
        <v>3</v>
      </c>
      <c r="L399">
        <f t="shared" si="107"/>
        <v>3</v>
      </c>
      <c r="M399" s="8">
        <f t="shared" si="85"/>
        <v>-0.86414182372237203</v>
      </c>
      <c r="N399" s="8">
        <f t="shared" si="86"/>
        <v>-0.86404095860149399</v>
      </c>
      <c r="O399" s="8">
        <f t="shared" si="87"/>
        <v>-0.9814505392153583</v>
      </c>
      <c r="P399" s="8">
        <f t="shared" si="88"/>
        <v>-0.99165103300075774</v>
      </c>
      <c r="Q399" s="8">
        <f t="shared" si="89"/>
        <v>-0.13742727130932916</v>
      </c>
      <c r="R399" s="8">
        <f t="shared" si="90"/>
        <v>-0.97739711486419567</v>
      </c>
      <c r="T399" s="8">
        <f t="shared" si="91"/>
        <v>-0.79414166376834883</v>
      </c>
      <c r="U399" s="8">
        <f t="shared" si="92"/>
        <v>-0.79920136616583815</v>
      </c>
      <c r="V399" s="8">
        <f t="shared" si="93"/>
        <v>-0.96323814270274033</v>
      </c>
      <c r="W399" s="8">
        <f t="shared" si="94"/>
        <v>-0.96888062993065749</v>
      </c>
      <c r="X399" s="8">
        <f t="shared" si="95"/>
        <v>0.27097564930467061</v>
      </c>
      <c r="Y399" s="8">
        <f t="shared" si="96"/>
        <v>-0.8672525495130925</v>
      </c>
      <c r="AA399" s="8">
        <f t="shared" si="97"/>
        <v>-0.91287175496946094</v>
      </c>
      <c r="AB399" s="8">
        <f t="shared" si="98"/>
        <v>-0.9165969383806819</v>
      </c>
      <c r="AC399" s="8">
        <f t="shared" si="99"/>
        <v>-0.98255490688424174</v>
      </c>
      <c r="AD399" s="8">
        <f t="shared" si="100"/>
        <v>-0.98096937541519247</v>
      </c>
      <c r="AE399" s="8">
        <f t="shared" si="101"/>
        <v>-0.43972664505450787</v>
      </c>
      <c r="AF399" s="8">
        <f t="shared" si="102"/>
        <v>-0.94585259589840232</v>
      </c>
      <c r="AG399" s="8"/>
      <c r="AH399">
        <v>2.0986149927813318</v>
      </c>
      <c r="AJ399">
        <v>0.96108792471673754</v>
      </c>
      <c r="AK399">
        <v>1</v>
      </c>
      <c r="AL399">
        <v>0.96108792471673754</v>
      </c>
      <c r="AM399">
        <v>1</v>
      </c>
      <c r="AN399">
        <v>0.96108792471673754</v>
      </c>
      <c r="AO399">
        <v>1</v>
      </c>
      <c r="AP399">
        <v>0.96108792471673754</v>
      </c>
      <c r="AQ399">
        <v>1</v>
      </c>
      <c r="AS399">
        <v>0.96108792471673754</v>
      </c>
      <c r="AT399">
        <v>0</v>
      </c>
      <c r="AU399">
        <v>0.96108792471673754</v>
      </c>
      <c r="AV399">
        <v>0</v>
      </c>
      <c r="AW399">
        <v>0.96108792471673754</v>
      </c>
      <c r="AX399">
        <v>0</v>
      </c>
      <c r="AY399">
        <v>0.96108792471673754</v>
      </c>
      <c r="AZ399">
        <v>0</v>
      </c>
      <c r="BB399">
        <f t="shared" si="108"/>
        <v>2.0986149927813318</v>
      </c>
    </row>
    <row r="400" spans="1:54" x14ac:dyDescent="0.3">
      <c r="A400">
        <v>3</v>
      </c>
      <c r="B400" t="s">
        <v>137</v>
      </c>
      <c r="C400" t="s">
        <v>132</v>
      </c>
      <c r="D400" t="s">
        <v>15</v>
      </c>
      <c r="F400" s="2">
        <v>0</v>
      </c>
      <c r="G400" s="2">
        <f t="shared" si="103"/>
        <v>0</v>
      </c>
      <c r="H400" s="4">
        <f t="shared" si="104"/>
        <v>0</v>
      </c>
      <c r="I400" s="14">
        <f t="shared" si="105"/>
        <v>1</v>
      </c>
      <c r="J400">
        <f t="shared" si="84"/>
        <v>0</v>
      </c>
      <c r="K400">
        <f t="shared" si="106"/>
        <v>3</v>
      </c>
      <c r="L400">
        <f t="shared" si="107"/>
        <v>0</v>
      </c>
      <c r="M400" s="8">
        <f t="shared" si="85"/>
        <v>11.96681672270025</v>
      </c>
      <c r="N400" s="8">
        <f t="shared" si="86"/>
        <v>11.970255715075483</v>
      </c>
      <c r="O400" s="8">
        <f t="shared" si="87"/>
        <v>6.8589152945764731</v>
      </c>
      <c r="P400" s="8">
        <f t="shared" si="88"/>
        <v>1014775.6666666666</v>
      </c>
      <c r="Q400" s="8">
        <f t="shared" si="89"/>
        <v>-9.5496223228511617E-2</v>
      </c>
      <c r="R400" s="8">
        <f t="shared" si="90"/>
        <v>10736.279561472202</v>
      </c>
      <c r="T400" s="8">
        <f t="shared" si="91"/>
        <v>7.8144980070032339</v>
      </c>
      <c r="U400" s="8">
        <f t="shared" si="92"/>
        <v>7.7005061920112272</v>
      </c>
      <c r="V400" s="8">
        <f t="shared" si="93"/>
        <v>7.0253704315347028</v>
      </c>
      <c r="W400" s="8">
        <f t="shared" si="94"/>
        <v>21.812633615462055</v>
      </c>
      <c r="X400" s="8">
        <f t="shared" si="95"/>
        <v>0.34860216389225868</v>
      </c>
      <c r="Y400" s="8">
        <f t="shared" si="96"/>
        <v>1212.6595481432246</v>
      </c>
      <c r="AA400" s="8">
        <f t="shared" si="97"/>
        <v>1.3858407235548857</v>
      </c>
      <c r="AB400" s="8">
        <f t="shared" si="98"/>
        <v>1.329296807677403</v>
      </c>
      <c r="AC400" s="8">
        <f t="shared" si="99"/>
        <v>1.2071285189828143</v>
      </c>
      <c r="AD400" s="8">
        <f t="shared" si="100"/>
        <v>5.9021374117147358</v>
      </c>
      <c r="AE400" s="8">
        <f t="shared" si="101"/>
        <v>-0.38499082338311624</v>
      </c>
      <c r="AF400" s="8">
        <f t="shared" si="102"/>
        <v>856.04757874464053</v>
      </c>
      <c r="AG400" s="8"/>
      <c r="AH400">
        <v>-3.024985129346085</v>
      </c>
      <c r="AJ400">
        <v>-2.941216664296173</v>
      </c>
      <c r="AK400">
        <v>-3</v>
      </c>
      <c r="AL400">
        <v>-2.941216664296173</v>
      </c>
      <c r="AM400">
        <v>-3</v>
      </c>
      <c r="AN400">
        <v>-2.941216664296173</v>
      </c>
      <c r="AO400">
        <v>-3</v>
      </c>
      <c r="AP400">
        <v>-2.941216664296173</v>
      </c>
      <c r="AQ400">
        <v>-3</v>
      </c>
      <c r="AS400">
        <v>-2.941216664296173</v>
      </c>
      <c r="AT400">
        <v>-2</v>
      </c>
      <c r="AU400">
        <v>-2.941216664296173</v>
      </c>
      <c r="AV400">
        <v>-2</v>
      </c>
      <c r="AW400">
        <v>-2.941216664296173</v>
      </c>
      <c r="AX400">
        <v>-2</v>
      </c>
      <c r="AY400">
        <v>-2.941216664296173</v>
      </c>
      <c r="AZ400">
        <v>-2</v>
      </c>
      <c r="BB400">
        <f t="shared" si="108"/>
        <v>-3.024985129346085</v>
      </c>
    </row>
    <row r="401" spans="1:54" x14ac:dyDescent="0.3">
      <c r="A401">
        <v>3</v>
      </c>
      <c r="B401" t="s">
        <v>138</v>
      </c>
      <c r="C401" t="s">
        <v>132</v>
      </c>
      <c r="D401" t="s">
        <v>15</v>
      </c>
      <c r="F401" s="2">
        <v>0</v>
      </c>
      <c r="G401" s="2">
        <f t="shared" si="103"/>
        <v>0</v>
      </c>
      <c r="H401" s="4">
        <f t="shared" si="104"/>
        <v>0</v>
      </c>
      <c r="I401" s="14">
        <f t="shared" si="105"/>
        <v>0</v>
      </c>
      <c r="J401">
        <f t="shared" si="84"/>
        <v>1</v>
      </c>
      <c r="K401">
        <f t="shared" si="106"/>
        <v>3</v>
      </c>
      <c r="L401">
        <f t="shared" si="107"/>
        <v>0</v>
      </c>
      <c r="M401" s="8">
        <f t="shared" si="85"/>
        <v>-0.48184546402888745</v>
      </c>
      <c r="N401" s="8">
        <f t="shared" si="86"/>
        <v>-0.46098514158587822</v>
      </c>
      <c r="O401" s="8">
        <f t="shared" si="87"/>
        <v>-0.9477422384750176</v>
      </c>
      <c r="P401" s="8">
        <f t="shared" si="88"/>
        <v>-0.90018365385466859</v>
      </c>
      <c r="Q401" s="8">
        <f t="shared" si="89"/>
        <v>-0.17333972837770556</v>
      </c>
      <c r="R401" s="8">
        <f t="shared" si="90"/>
        <v>-0.95435823035758249</v>
      </c>
      <c r="T401" s="8">
        <f t="shared" si="91"/>
        <v>-0.49485662298436384</v>
      </c>
      <c r="U401" s="8">
        <f t="shared" si="92"/>
        <v>-0.48500927740302718</v>
      </c>
      <c r="V401" s="8">
        <f t="shared" si="93"/>
        <v>-0.86548653762180883</v>
      </c>
      <c r="W401" s="8">
        <f t="shared" si="94"/>
        <v>-0.86532449472049899</v>
      </c>
      <c r="X401" s="8">
        <f t="shared" si="95"/>
        <v>-8.0421820413667161E-2</v>
      </c>
      <c r="Y401" s="8">
        <f t="shared" si="96"/>
        <v>-0.54821645245271611</v>
      </c>
      <c r="AA401" s="8">
        <f t="shared" si="97"/>
        <v>-0.81711254366908814</v>
      </c>
      <c r="AB401" s="8">
        <f t="shared" si="98"/>
        <v>-0.8065759410822243</v>
      </c>
      <c r="AC401" s="8">
        <f t="shared" si="99"/>
        <v>-0.95708493792152882</v>
      </c>
      <c r="AD401" s="8">
        <f t="shared" si="100"/>
        <v>-0.96040324004780675</v>
      </c>
      <c r="AE401" s="8">
        <f t="shared" si="101"/>
        <v>-0.73041992124023936</v>
      </c>
      <c r="AF401" s="8">
        <f t="shared" si="102"/>
        <v>-0.64093426860311919</v>
      </c>
      <c r="AG401" s="8"/>
      <c r="AH401">
        <v>0.3810526179933369</v>
      </c>
      <c r="AJ401">
        <v>0.99005358998549275</v>
      </c>
      <c r="AK401">
        <v>1</v>
      </c>
      <c r="AL401">
        <v>0.99005358998549275</v>
      </c>
      <c r="AM401">
        <v>1</v>
      </c>
      <c r="AN401">
        <v>0.99005358998549275</v>
      </c>
      <c r="AO401">
        <v>1</v>
      </c>
      <c r="AP401">
        <v>0.99005358998549275</v>
      </c>
      <c r="AQ401">
        <v>1</v>
      </c>
      <c r="AS401">
        <v>0.99005358998549275</v>
      </c>
      <c r="AT401">
        <v>1</v>
      </c>
      <c r="AU401">
        <v>0.99005358998549275</v>
      </c>
      <c r="AV401">
        <v>1</v>
      </c>
      <c r="AW401">
        <v>0.99005358998549275</v>
      </c>
      <c r="AX401">
        <v>1</v>
      </c>
      <c r="AY401">
        <v>0.99005358998549275</v>
      </c>
      <c r="AZ401">
        <v>1</v>
      </c>
      <c r="BB401">
        <f t="shared" si="108"/>
        <v>0.3810526179933369</v>
      </c>
    </row>
    <row r="402" spans="1:54" x14ac:dyDescent="0.3">
      <c r="A402">
        <v>3</v>
      </c>
      <c r="B402" t="s">
        <v>139</v>
      </c>
      <c r="C402" t="s">
        <v>132</v>
      </c>
      <c r="D402" t="s">
        <v>15</v>
      </c>
      <c r="F402" s="2">
        <v>0</v>
      </c>
      <c r="G402" s="2">
        <f t="shared" si="103"/>
        <v>1</v>
      </c>
      <c r="H402" s="4">
        <f t="shared" si="104"/>
        <v>0</v>
      </c>
      <c r="I402" s="14">
        <f t="shared" si="105"/>
        <v>0</v>
      </c>
      <c r="J402">
        <f t="shared" si="84"/>
        <v>1</v>
      </c>
      <c r="K402">
        <f t="shared" si="106"/>
        <v>3</v>
      </c>
      <c r="L402">
        <f t="shared" si="107"/>
        <v>0</v>
      </c>
      <c r="M402" s="8">
        <f t="shared" si="85"/>
        <v>-0.71553304173312016</v>
      </c>
      <c r="N402" s="8">
        <f t="shared" si="86"/>
        <v>-0.70647346460699911</v>
      </c>
      <c r="O402" s="8">
        <f t="shared" si="87"/>
        <v>-0.96699739613440239</v>
      </c>
      <c r="P402" s="8">
        <f t="shared" si="88"/>
        <v>-0.9551189662662255</v>
      </c>
      <c r="Q402" s="8">
        <f t="shared" si="89"/>
        <v>-0.18884389537313501</v>
      </c>
      <c r="R402" s="8">
        <f t="shared" si="90"/>
        <v>-0.9703340833244507</v>
      </c>
      <c r="T402" s="8">
        <f t="shared" si="91"/>
        <v>-0.70466660910376899</v>
      </c>
      <c r="U402" s="8">
        <f t="shared" si="92"/>
        <v>-0.70050576612735105</v>
      </c>
      <c r="V402" s="8">
        <f t="shared" si="93"/>
        <v>-0.95058838054861761</v>
      </c>
      <c r="W402" s="8">
        <f t="shared" si="94"/>
        <v>-0.93514137355295268</v>
      </c>
      <c r="X402" s="8">
        <f t="shared" si="95"/>
        <v>-8.7967768716709249E-2</v>
      </c>
      <c r="Y402" s="8">
        <f t="shared" si="96"/>
        <v>-0.79266698584136086</v>
      </c>
      <c r="AA402" s="8">
        <f t="shared" si="97"/>
        <v>-0.89320009304130588</v>
      </c>
      <c r="AB402" s="8">
        <f t="shared" si="98"/>
        <v>-0.88961511811568095</v>
      </c>
      <c r="AC402" s="8">
        <f t="shared" si="99"/>
        <v>-0.98026536841923884</v>
      </c>
      <c r="AD402" s="8">
        <f t="shared" si="100"/>
        <v>-0.97830355911129296</v>
      </c>
      <c r="AE402" s="8">
        <f t="shared" si="101"/>
        <v>-0.737110444160477</v>
      </c>
      <c r="AF402" s="8">
        <f t="shared" si="102"/>
        <v>-0.85437982729714335</v>
      </c>
      <c r="AG402" s="8"/>
      <c r="AH402">
        <v>0.54531751857141553</v>
      </c>
      <c r="AJ402">
        <v>0.99007514959394283</v>
      </c>
      <c r="AK402">
        <v>1</v>
      </c>
      <c r="AL402">
        <v>0.99007514959394283</v>
      </c>
      <c r="AM402">
        <v>1</v>
      </c>
      <c r="AN402">
        <v>0.99007514959394283</v>
      </c>
      <c r="AO402">
        <v>1</v>
      </c>
      <c r="AP402">
        <v>0.99007514959394283</v>
      </c>
      <c r="AQ402">
        <v>1</v>
      </c>
      <c r="AS402">
        <v>0.99007514959394283</v>
      </c>
      <c r="AT402">
        <v>1</v>
      </c>
      <c r="AU402">
        <v>0.99007514959394283</v>
      </c>
      <c r="AV402">
        <v>1</v>
      </c>
      <c r="AW402">
        <v>0.99007514959394283</v>
      </c>
      <c r="AX402">
        <v>1</v>
      </c>
      <c r="AY402">
        <v>0.99007514959394283</v>
      </c>
      <c r="AZ402">
        <v>1</v>
      </c>
      <c r="BB402">
        <f t="shared" si="108"/>
        <v>0.54531751857141553</v>
      </c>
    </row>
    <row r="403" spans="1:54" x14ac:dyDescent="0.3">
      <c r="A403">
        <v>3</v>
      </c>
      <c r="B403" t="s">
        <v>140</v>
      </c>
      <c r="C403" t="s">
        <v>141</v>
      </c>
      <c r="D403" t="s">
        <v>69</v>
      </c>
      <c r="F403" s="2">
        <v>0</v>
      </c>
      <c r="G403" s="2">
        <f t="shared" si="103"/>
        <v>0</v>
      </c>
      <c r="H403" s="4">
        <f t="shared" si="104"/>
        <v>1</v>
      </c>
      <c r="I403" s="14">
        <f t="shared" si="105"/>
        <v>0</v>
      </c>
      <c r="J403">
        <f t="shared" ref="J403:J426" si="109">IF(BB403&gt;0,1,0)</f>
        <v>1</v>
      </c>
      <c r="K403">
        <f t="shared" si="106"/>
        <v>2</v>
      </c>
      <c r="L403">
        <f t="shared" si="107"/>
        <v>2</v>
      </c>
      <c r="M403" s="8">
        <f t="shared" ref="M403:M426" si="110">(N67-M67)/M67</f>
        <v>-0.91450924929512356</v>
      </c>
      <c r="N403" s="8">
        <f t="shared" ref="N403:N426" si="111">(O67-M67)/M67</f>
        <v>-0.91450570823995281</v>
      </c>
      <c r="O403" s="8">
        <f t="shared" ref="O403:O426" si="112">(Q67-P67)/P67</f>
        <v>-0.8826232644954638</v>
      </c>
      <c r="P403" s="8">
        <f t="shared" ref="P403:P426" si="113">(S67-R67)/R67</f>
        <v>-0.99272815695105676</v>
      </c>
      <c r="Q403" s="8">
        <f t="shared" ref="Q403:Q426" si="114">(U67-T67)/T67</f>
        <v>-0.21837338995092545</v>
      </c>
      <c r="R403" s="8">
        <f t="shared" ref="R403:R426" si="115">(W67-V67)/V67</f>
        <v>-0.85332101533203553</v>
      </c>
      <c r="T403" s="8">
        <f t="shared" ref="T403:T426" si="116">(Z67-Y67)/Y67</f>
        <v>-0.82280686333473918</v>
      </c>
      <c r="U403" s="8">
        <f t="shared" ref="U403:U426" si="117">(AA67-Y67)/Y67</f>
        <v>-0.82594896431342446</v>
      </c>
      <c r="V403" s="8">
        <f t="shared" ref="V403:V426" si="118">(AC67-AB67)/AB67</f>
        <v>-0.69987278317362533</v>
      </c>
      <c r="W403" s="8">
        <f t="shared" ref="W403:W426" si="119">(AE67-AD67)/AD67</f>
        <v>-0.94846246201119389</v>
      </c>
      <c r="X403" s="8">
        <f t="shared" ref="X403:X426" si="120">(AG67-AF67)/AF67</f>
        <v>0.39765596777519169</v>
      </c>
      <c r="Y403" s="8">
        <f t="shared" ref="Y403:Y426" si="121">(AI67-AH67)/AH67</f>
        <v>-0.47849532531731614</v>
      </c>
      <c r="AA403" s="8">
        <f t="shared" ref="AA403:AA426" si="122">(AL67-AK67)/AK67</f>
        <v>-0.91765978912885227</v>
      </c>
      <c r="AB403" s="8">
        <f t="shared" ref="AB403:AB426" si="123">(AM67-AK67)/AK67</f>
        <v>-0.92109131806192279</v>
      </c>
      <c r="AC403" s="8">
        <f t="shared" ref="AC403:AC426" si="124">(AO67-AN67)/AN67</f>
        <v>-0.84521992728521989</v>
      </c>
      <c r="AD403" s="8">
        <f t="shared" ref="AD403:AD426" si="125">(AQ67-AP67)/AP67</f>
        <v>-0.96984786625186648</v>
      </c>
      <c r="AE403" s="8">
        <f t="shared" ref="AE403:AE426" si="126">(AS67-AR67)/AR67</f>
        <v>1.0711446411818391E-2</v>
      </c>
      <c r="AF403" s="8">
        <f t="shared" ref="AF403:AF426" si="127">(AU67-AT67)/AT67</f>
        <v>-0.81735829526028259</v>
      </c>
      <c r="AG403" s="8"/>
      <c r="AH403">
        <v>0.73154693836327245</v>
      </c>
      <c r="AJ403">
        <v>0.99005956077063639</v>
      </c>
      <c r="AK403">
        <v>1</v>
      </c>
      <c r="AL403">
        <v>0.99005956077063639</v>
      </c>
      <c r="AM403">
        <v>1</v>
      </c>
      <c r="AN403">
        <v>0.99005956077063639</v>
      </c>
      <c r="AO403">
        <v>1</v>
      </c>
      <c r="AP403">
        <v>0.99005956077063639</v>
      </c>
      <c r="AQ403">
        <v>1</v>
      </c>
      <c r="AS403">
        <v>0.99005956077063639</v>
      </c>
      <c r="AT403">
        <v>1</v>
      </c>
      <c r="AU403">
        <v>0.99005956077063639</v>
      </c>
      <c r="AV403">
        <v>1</v>
      </c>
      <c r="AW403">
        <v>0.99005956077063639</v>
      </c>
      <c r="AX403">
        <v>1</v>
      </c>
      <c r="AY403">
        <v>0.99005956077063639</v>
      </c>
      <c r="AZ403">
        <v>1</v>
      </c>
      <c r="BB403">
        <f t="shared" si="108"/>
        <v>0.73154693836327245</v>
      </c>
    </row>
    <row r="404" spans="1:54" x14ac:dyDescent="0.3">
      <c r="A404">
        <v>3</v>
      </c>
      <c r="B404" t="s">
        <v>142</v>
      </c>
      <c r="C404" t="s">
        <v>141</v>
      </c>
      <c r="D404" t="s">
        <v>69</v>
      </c>
      <c r="F404" s="2">
        <v>0</v>
      </c>
      <c r="G404" s="2">
        <f t="shared" ref="G404:G426" si="128">MOD(LEN(B404)-LEN(SUBSTITUTE(B404,"N","")),2)</f>
        <v>1</v>
      </c>
      <c r="H404" s="4">
        <f t="shared" ref="H404:H426" si="129">H714</f>
        <v>0</v>
      </c>
      <c r="I404" s="14">
        <f t="shared" ref="I404:I426" si="130">1-J404</f>
        <v>1</v>
      </c>
      <c r="J404">
        <f t="shared" si="109"/>
        <v>0</v>
      </c>
      <c r="K404">
        <f t="shared" ref="K404:K426" si="131">LEN(D404) - LEN(SUBSTITUTE(D404, ",", "")) + 1</f>
        <v>2</v>
      </c>
      <c r="L404">
        <f t="shared" ref="L404:L426" si="132">L714</f>
        <v>0</v>
      </c>
      <c r="M404" s="8">
        <f t="shared" si="110"/>
        <v>3.094558721633033</v>
      </c>
      <c r="N404" s="8">
        <f t="shared" si="111"/>
        <v>3.0960814916947541</v>
      </c>
      <c r="O404" s="8">
        <f t="shared" si="112"/>
        <v>4.7857371429485722</v>
      </c>
      <c r="P404" s="8">
        <f t="shared" si="113"/>
        <v>338003.83333333331</v>
      </c>
      <c r="Q404" s="8">
        <f t="shared" si="114"/>
        <v>-0.20462950435677651</v>
      </c>
      <c r="R404" s="8">
        <f t="shared" si="115"/>
        <v>2155.0996860282571</v>
      </c>
      <c r="T404" s="8">
        <f t="shared" si="116"/>
        <v>3.6161416562305662</v>
      </c>
      <c r="U404" s="8">
        <f t="shared" si="117"/>
        <v>3.5611809937986583</v>
      </c>
      <c r="V404" s="8">
        <f t="shared" si="118"/>
        <v>4.1149901794366928</v>
      </c>
      <c r="W404" s="8">
        <f t="shared" si="119"/>
        <v>9.0957417003044227</v>
      </c>
      <c r="X404" s="8">
        <f t="shared" si="120"/>
        <v>0.42282382909614752</v>
      </c>
      <c r="Y404" s="8">
        <f t="shared" si="121"/>
        <v>554.53047972758657</v>
      </c>
      <c r="AA404" s="8">
        <f t="shared" si="122"/>
        <v>0.75672140200033844</v>
      </c>
      <c r="AB404" s="8">
        <f t="shared" si="123"/>
        <v>0.71025203511098534</v>
      </c>
      <c r="AC404" s="8">
        <f t="shared" si="124"/>
        <v>0.86292168662897972</v>
      </c>
      <c r="AD404" s="8">
        <f t="shared" si="125"/>
        <v>3.4020635348489572</v>
      </c>
      <c r="AE404" s="8">
        <f t="shared" si="126"/>
        <v>2.7931085736116398E-2</v>
      </c>
      <c r="AF404" s="8">
        <f t="shared" si="127"/>
        <v>312.769052776232</v>
      </c>
      <c r="AG404" s="8"/>
      <c r="AH404">
        <v>-0.73154693836327256</v>
      </c>
      <c r="AJ404">
        <v>-0.99005956077063639</v>
      </c>
      <c r="AK404">
        <v>-1</v>
      </c>
      <c r="AL404">
        <v>-0.99005956077063639</v>
      </c>
      <c r="AM404">
        <v>-1</v>
      </c>
      <c r="AN404">
        <v>-0.99005956077063639</v>
      </c>
      <c r="AO404">
        <v>-1</v>
      </c>
      <c r="AP404">
        <v>-0.99005956077063639</v>
      </c>
      <c r="AQ404">
        <v>-1</v>
      </c>
      <c r="AS404">
        <v>-0.99005956077063639</v>
      </c>
      <c r="AT404">
        <v>-1</v>
      </c>
      <c r="AU404">
        <v>-0.99005956077063639</v>
      </c>
      <c r="AV404">
        <v>-1</v>
      </c>
      <c r="AW404">
        <v>-0.99005956077063639</v>
      </c>
      <c r="AX404">
        <v>-1</v>
      </c>
      <c r="AY404">
        <v>-0.99005956077063639</v>
      </c>
      <c r="AZ404">
        <v>-1</v>
      </c>
      <c r="BB404">
        <f t="shared" ref="BB404:BB426" si="133">IF($BB$337=0,AH404,IF($BB$337=1,AS404,IF($BB$337=2,AT404,IF($BB$337=3,AU404,IF($BB$337=4,AV404,IF($BB$337="1L",AW404,IF($BB$337="2L",AX404,IF($BB$337="3L",AY404,AZ404))))))))</f>
        <v>-0.73154693836327256</v>
      </c>
    </row>
    <row r="405" spans="1:54" x14ac:dyDescent="0.3">
      <c r="A405">
        <v>3</v>
      </c>
      <c r="B405" t="s">
        <v>143</v>
      </c>
      <c r="C405" t="s">
        <v>141</v>
      </c>
      <c r="D405" t="s">
        <v>69</v>
      </c>
      <c r="F405" s="2">
        <v>0</v>
      </c>
      <c r="G405" s="2">
        <f t="shared" si="128"/>
        <v>1</v>
      </c>
      <c r="H405" s="4">
        <f t="shared" si="129"/>
        <v>0</v>
      </c>
      <c r="I405" s="14">
        <f t="shared" si="130"/>
        <v>1</v>
      </c>
      <c r="J405">
        <f t="shared" si="109"/>
        <v>0</v>
      </c>
      <c r="K405">
        <f t="shared" si="131"/>
        <v>2</v>
      </c>
      <c r="L405">
        <f t="shared" si="132"/>
        <v>0</v>
      </c>
      <c r="M405" s="8">
        <f t="shared" si="110"/>
        <v>2.981752937777018</v>
      </c>
      <c r="N405" s="8">
        <f t="shared" si="111"/>
        <v>2.983176708549923</v>
      </c>
      <c r="O405" s="8">
        <f t="shared" si="112"/>
        <v>4.5858189290946454</v>
      </c>
      <c r="P405" s="8">
        <f t="shared" si="113"/>
        <v>672462.83333333337</v>
      </c>
      <c r="Q405" s="8">
        <f t="shared" si="114"/>
        <v>-0.20622102908964368</v>
      </c>
      <c r="R405" s="8">
        <f t="shared" si="115"/>
        <v>2758.4793554884191</v>
      </c>
      <c r="T405" s="8">
        <f t="shared" si="116"/>
        <v>3.4981581457336031</v>
      </c>
      <c r="U405" s="8">
        <f t="shared" si="117"/>
        <v>3.4071529244762591</v>
      </c>
      <c r="V405" s="8">
        <f t="shared" si="118"/>
        <v>4.0779614912707114</v>
      </c>
      <c r="W405" s="8">
        <f t="shared" si="119"/>
        <v>9.1561428836506344</v>
      </c>
      <c r="X405" s="8">
        <f t="shared" si="120"/>
        <v>0.42920052869985631</v>
      </c>
      <c r="Y405" s="8">
        <f t="shared" si="121"/>
        <v>450.07499168068125</v>
      </c>
      <c r="AA405" s="8">
        <f t="shared" si="122"/>
        <v>0.72976260809951399</v>
      </c>
      <c r="AB405" s="8">
        <f t="shared" si="123"/>
        <v>0.64240264517301759</v>
      </c>
      <c r="AC405" s="8">
        <f t="shared" si="124"/>
        <v>0.94539956709050132</v>
      </c>
      <c r="AD405" s="8">
        <f t="shared" si="125"/>
        <v>3.4880598312122797</v>
      </c>
      <c r="AE405" s="8">
        <f t="shared" si="126"/>
        <v>4.8319425254654436E-2</v>
      </c>
      <c r="AF405" s="8">
        <f t="shared" si="127"/>
        <v>251.39400112033371</v>
      </c>
      <c r="AG405" s="8"/>
      <c r="AH405">
        <v>-0.73154693836327245</v>
      </c>
      <c r="AJ405">
        <v>-0.99005956077063639</v>
      </c>
      <c r="AK405">
        <v>-1</v>
      </c>
      <c r="AL405">
        <v>-0.99005956077063639</v>
      </c>
      <c r="AM405">
        <v>-1</v>
      </c>
      <c r="AN405">
        <v>-0.99005956077063639</v>
      </c>
      <c r="AO405">
        <v>-1</v>
      </c>
      <c r="AP405">
        <v>-0.99005956077063639</v>
      </c>
      <c r="AQ405">
        <v>-1</v>
      </c>
      <c r="AS405">
        <v>-0.99005956077063639</v>
      </c>
      <c r="AT405">
        <v>-1</v>
      </c>
      <c r="AU405">
        <v>-0.99005956077063639</v>
      </c>
      <c r="AV405">
        <v>-1</v>
      </c>
      <c r="AW405">
        <v>-0.99005956077063639</v>
      </c>
      <c r="AX405">
        <v>-1</v>
      </c>
      <c r="AY405">
        <v>-0.99005956077063639</v>
      </c>
      <c r="AZ405">
        <v>-1</v>
      </c>
      <c r="BB405">
        <f t="shared" si="133"/>
        <v>-0.73154693836327245</v>
      </c>
    </row>
    <row r="406" spans="1:54" x14ac:dyDescent="0.3">
      <c r="A406">
        <v>3</v>
      </c>
      <c r="B406" t="s">
        <v>144</v>
      </c>
      <c r="C406" t="s">
        <v>141</v>
      </c>
      <c r="D406" t="s">
        <v>69</v>
      </c>
      <c r="F406" s="2">
        <v>0</v>
      </c>
      <c r="G406" s="2">
        <f t="shared" si="128"/>
        <v>0</v>
      </c>
      <c r="H406" s="4">
        <f t="shared" si="129"/>
        <v>1</v>
      </c>
      <c r="I406" s="14">
        <f t="shared" si="130"/>
        <v>0</v>
      </c>
      <c r="J406">
        <f t="shared" si="109"/>
        <v>1</v>
      </c>
      <c r="K406">
        <f t="shared" si="131"/>
        <v>2</v>
      </c>
      <c r="L406">
        <f t="shared" si="132"/>
        <v>2</v>
      </c>
      <c r="M406" s="8">
        <f t="shared" si="110"/>
        <v>-0.90419346475906281</v>
      </c>
      <c r="N406" s="8">
        <f t="shared" si="111"/>
        <v>-0.90418946018544588</v>
      </c>
      <c r="O406" s="8">
        <f t="shared" si="112"/>
        <v>-0.86431589824205313</v>
      </c>
      <c r="P406" s="8">
        <f t="shared" si="113"/>
        <v>-0.99275655732502599</v>
      </c>
      <c r="Q406" s="8">
        <f t="shared" si="114"/>
        <v>-0.21912920789689963</v>
      </c>
      <c r="R406" s="8">
        <f t="shared" si="115"/>
        <v>-0.84909959088863118</v>
      </c>
      <c r="T406" s="8">
        <f t="shared" si="116"/>
        <v>-0.80419672111585039</v>
      </c>
      <c r="U406" s="8">
        <f t="shared" si="117"/>
        <v>-0.81050578674125062</v>
      </c>
      <c r="V406" s="8">
        <f t="shared" si="118"/>
        <v>-0.68471041967752133</v>
      </c>
      <c r="W406" s="8">
        <f t="shared" si="119"/>
        <v>-0.94671056728869762</v>
      </c>
      <c r="X406" s="8">
        <f t="shared" si="120"/>
        <v>0.39070328405903215</v>
      </c>
      <c r="Y406" s="8">
        <f t="shared" si="121"/>
        <v>-0.49446096661479144</v>
      </c>
      <c r="AA406" s="8">
        <f t="shared" si="122"/>
        <v>-0.90924322339785257</v>
      </c>
      <c r="AB406" s="8">
        <f t="shared" si="123"/>
        <v>-0.91446655446624814</v>
      </c>
      <c r="AC406" s="8">
        <f t="shared" si="124"/>
        <v>-0.8370505254412357</v>
      </c>
      <c r="AD406" s="8">
        <f t="shared" si="125"/>
        <v>-0.96930344386762457</v>
      </c>
      <c r="AE406" s="8">
        <f t="shared" si="126"/>
        <v>4.6972669774670928E-3</v>
      </c>
      <c r="AF406" s="8">
        <f t="shared" si="127"/>
        <v>-0.82074145127336651</v>
      </c>
      <c r="AG406" s="8"/>
      <c r="AH406">
        <v>0.73154693836327267</v>
      </c>
      <c r="AJ406">
        <v>0.99005956077063639</v>
      </c>
      <c r="AK406">
        <v>1</v>
      </c>
      <c r="AL406">
        <v>0.99005956077063639</v>
      </c>
      <c r="AM406">
        <v>1</v>
      </c>
      <c r="AN406">
        <v>0.99005956077063639</v>
      </c>
      <c r="AO406">
        <v>1</v>
      </c>
      <c r="AP406">
        <v>0.99005956077063639</v>
      </c>
      <c r="AQ406">
        <v>1</v>
      </c>
      <c r="AS406">
        <v>0.99005956077063639</v>
      </c>
      <c r="AT406">
        <v>1</v>
      </c>
      <c r="AU406">
        <v>0.99005956077063639</v>
      </c>
      <c r="AV406">
        <v>1</v>
      </c>
      <c r="AW406">
        <v>0.99005956077063639</v>
      </c>
      <c r="AX406">
        <v>1</v>
      </c>
      <c r="AY406">
        <v>0.99005956077063639</v>
      </c>
      <c r="AZ406">
        <v>1</v>
      </c>
      <c r="BB406">
        <f t="shared" si="133"/>
        <v>0.73154693836327267</v>
      </c>
    </row>
    <row r="407" spans="1:54" x14ac:dyDescent="0.3">
      <c r="A407">
        <v>3</v>
      </c>
      <c r="B407" t="s">
        <v>145</v>
      </c>
      <c r="C407" t="s">
        <v>146</v>
      </c>
      <c r="D407" t="s">
        <v>69</v>
      </c>
      <c r="F407" s="2">
        <v>0</v>
      </c>
      <c r="G407" s="2">
        <f t="shared" si="128"/>
        <v>0</v>
      </c>
      <c r="H407" s="4">
        <f t="shared" si="129"/>
        <v>0</v>
      </c>
      <c r="I407" s="14">
        <f t="shared" si="130"/>
        <v>0</v>
      </c>
      <c r="J407">
        <f t="shared" si="109"/>
        <v>1</v>
      </c>
      <c r="K407">
        <f t="shared" si="131"/>
        <v>2</v>
      </c>
      <c r="L407">
        <f t="shared" si="132"/>
        <v>0</v>
      </c>
      <c r="M407" s="8">
        <f t="shared" si="110"/>
        <v>-0.7559494743362617</v>
      </c>
      <c r="N407" s="8">
        <f t="shared" si="111"/>
        <v>-0.75523388610384901</v>
      </c>
      <c r="O407" s="8">
        <f t="shared" si="112"/>
        <v>-0.7880576809290103</v>
      </c>
      <c r="P407" s="8">
        <f t="shared" si="113"/>
        <v>-0.93209992443801282</v>
      </c>
      <c r="Q407" s="8">
        <f t="shared" si="114"/>
        <v>-0.21452026348450351</v>
      </c>
      <c r="R407" s="8">
        <f t="shared" si="115"/>
        <v>-0.74297147672762864</v>
      </c>
      <c r="T407" s="8">
        <f t="shared" si="116"/>
        <v>-0.6915897903902487</v>
      </c>
      <c r="U407" s="8">
        <f t="shared" si="117"/>
        <v>-0.69992886893035489</v>
      </c>
      <c r="V407" s="8">
        <f t="shared" si="118"/>
        <v>-0.63743446204764076</v>
      </c>
      <c r="W407" s="8">
        <f t="shared" si="119"/>
        <v>-0.87898503600658273</v>
      </c>
      <c r="X407" s="8">
        <f t="shared" si="120"/>
        <v>0.27079949946757054</v>
      </c>
      <c r="Y407" s="8">
        <f t="shared" si="121"/>
        <v>-0.39504050172770205</v>
      </c>
      <c r="AA407" s="8">
        <f t="shared" si="122"/>
        <v>-0.90126156143599001</v>
      </c>
      <c r="AB407" s="8">
        <f t="shared" si="123"/>
        <v>-0.90786168566074765</v>
      </c>
      <c r="AC407" s="8">
        <f t="shared" si="124"/>
        <v>-0.86383171485951415</v>
      </c>
      <c r="AD407" s="8">
        <f t="shared" si="125"/>
        <v>-0.96569838803620411</v>
      </c>
      <c r="AE407" s="8">
        <f t="shared" si="126"/>
        <v>-0.25746171911093313</v>
      </c>
      <c r="AF407" s="8">
        <f t="shared" si="127"/>
        <v>-0.77513208698417302</v>
      </c>
      <c r="AG407" s="8"/>
      <c r="AH407">
        <v>0.2476097189989597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B407">
        <f t="shared" si="133"/>
        <v>0.2476097189989597</v>
      </c>
    </row>
    <row r="408" spans="1:54" x14ac:dyDescent="0.3">
      <c r="A408">
        <v>3</v>
      </c>
      <c r="B408" t="s">
        <v>147</v>
      </c>
      <c r="C408" t="s">
        <v>146</v>
      </c>
      <c r="D408" t="s">
        <v>69</v>
      </c>
      <c r="F408" s="2">
        <v>0</v>
      </c>
      <c r="G408" s="2">
        <f t="shared" si="128"/>
        <v>1</v>
      </c>
      <c r="H408" s="4">
        <f t="shared" si="129"/>
        <v>1</v>
      </c>
      <c r="I408" s="14">
        <f t="shared" si="130"/>
        <v>1</v>
      </c>
      <c r="J408">
        <f t="shared" si="109"/>
        <v>0</v>
      </c>
      <c r="K408">
        <f t="shared" si="131"/>
        <v>2</v>
      </c>
      <c r="L408">
        <f t="shared" si="132"/>
        <v>2</v>
      </c>
      <c r="M408" s="8">
        <f t="shared" si="110"/>
        <v>9.9814927945879005E-3</v>
      </c>
      <c r="N408" s="8">
        <f t="shared" si="111"/>
        <v>1.0019487057454236E-2</v>
      </c>
      <c r="O408" s="8">
        <f t="shared" si="112"/>
        <v>2.8500114000455998E-4</v>
      </c>
      <c r="P408" s="8">
        <f t="shared" si="113"/>
        <v>36</v>
      </c>
      <c r="Q408" s="8">
        <f t="shared" si="114"/>
        <v>-0.22511561389721735</v>
      </c>
      <c r="R408" s="8">
        <f t="shared" si="115"/>
        <v>12.664050235478806</v>
      </c>
      <c r="T408" s="8">
        <f t="shared" si="116"/>
        <v>0.79038264710627182</v>
      </c>
      <c r="U408" s="8">
        <f t="shared" si="117"/>
        <v>0.73964540422331948</v>
      </c>
      <c r="V408" s="8">
        <f t="shared" si="118"/>
        <v>0.67474482233816446</v>
      </c>
      <c r="W408" s="8">
        <f t="shared" si="119"/>
        <v>1.9795370198548403</v>
      </c>
      <c r="X408" s="8">
        <f t="shared" si="120"/>
        <v>0.23391912566656461</v>
      </c>
      <c r="Y408" s="8">
        <f t="shared" si="121"/>
        <v>40.377835369651315</v>
      </c>
      <c r="AA408" s="8">
        <f t="shared" si="122"/>
        <v>-6.4317656158637104E-2</v>
      </c>
      <c r="AB408" s="8">
        <f t="shared" si="123"/>
        <v>-0.13179637958597148</v>
      </c>
      <c r="AC408" s="8">
        <f t="shared" si="124"/>
        <v>-0.16302037516213722</v>
      </c>
      <c r="AD408" s="8">
        <f t="shared" si="125"/>
        <v>1.2189448484807015</v>
      </c>
      <c r="AE408" s="8">
        <f t="shared" si="126"/>
        <v>-0.28289292902565111</v>
      </c>
      <c r="AF408" s="8">
        <f t="shared" si="127"/>
        <v>37.240954655282387</v>
      </c>
      <c r="AG408" s="8"/>
      <c r="AH408">
        <v>-0.2476097189989595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B408">
        <f t="shared" si="133"/>
        <v>-0.2476097189989595</v>
      </c>
    </row>
    <row r="409" spans="1:54" x14ac:dyDescent="0.3">
      <c r="A409">
        <v>3</v>
      </c>
      <c r="B409" t="s">
        <v>148</v>
      </c>
      <c r="C409" t="s">
        <v>146</v>
      </c>
      <c r="D409" t="s">
        <v>69</v>
      </c>
      <c r="F409" s="2">
        <v>0</v>
      </c>
      <c r="G409" s="2">
        <f t="shared" si="128"/>
        <v>1</v>
      </c>
      <c r="H409" s="4">
        <f t="shared" si="129"/>
        <v>1</v>
      </c>
      <c r="I409" s="14">
        <f t="shared" si="130"/>
        <v>1</v>
      </c>
      <c r="J409">
        <f t="shared" si="109"/>
        <v>0</v>
      </c>
      <c r="K409">
        <f t="shared" si="131"/>
        <v>2</v>
      </c>
      <c r="L409">
        <f t="shared" si="132"/>
        <v>2</v>
      </c>
      <c r="M409" s="8">
        <f t="shared" si="110"/>
        <v>1.1706115315434099E-2</v>
      </c>
      <c r="N409" s="8">
        <f t="shared" si="111"/>
        <v>1.1753107749652306E-2</v>
      </c>
      <c r="O409" s="8">
        <f t="shared" si="112"/>
        <v>3.9500197500987505E-4</v>
      </c>
      <c r="P409" s="8">
        <f t="shared" si="113"/>
        <v>103</v>
      </c>
      <c r="Q409" s="8">
        <f t="shared" si="114"/>
        <v>-0.22503007145109744</v>
      </c>
      <c r="R409" s="8">
        <f t="shared" si="115"/>
        <v>20.137965760322256</v>
      </c>
      <c r="T409" s="8">
        <f t="shared" si="116"/>
        <v>0.79624794183688519</v>
      </c>
      <c r="U409" s="8">
        <f t="shared" si="117"/>
        <v>0.74155310261692575</v>
      </c>
      <c r="V409" s="8">
        <f t="shared" si="118"/>
        <v>0.67388695560520451</v>
      </c>
      <c r="W409" s="8">
        <f t="shared" si="119"/>
        <v>1.9163319303391668</v>
      </c>
      <c r="X409" s="8">
        <f t="shared" si="120"/>
        <v>0.23667346520770202</v>
      </c>
      <c r="Y409" s="8">
        <f t="shared" si="121"/>
        <v>43.245274587739466</v>
      </c>
      <c r="AA409" s="8">
        <f t="shared" si="122"/>
        <v>-7.0063315922532218E-2</v>
      </c>
      <c r="AB409" s="8">
        <f t="shared" si="123"/>
        <v>-0.13413288421261513</v>
      </c>
      <c r="AC409" s="8">
        <f t="shared" si="124"/>
        <v>-0.17652718867087602</v>
      </c>
      <c r="AD409" s="8">
        <f t="shared" si="125"/>
        <v>1.1547365407886829</v>
      </c>
      <c r="AE409" s="8">
        <f t="shared" si="126"/>
        <v>-0.28556242432089074</v>
      </c>
      <c r="AF409" s="8">
        <f t="shared" si="127"/>
        <v>39.524461935689118</v>
      </c>
      <c r="AG409" s="8"/>
      <c r="AH409">
        <v>-0.2476097189989597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B409">
        <f t="shared" si="133"/>
        <v>-0.2476097189989597</v>
      </c>
    </row>
    <row r="410" spans="1:54" x14ac:dyDescent="0.3">
      <c r="A410">
        <v>3</v>
      </c>
      <c r="B410" t="s">
        <v>149</v>
      </c>
      <c r="C410" t="s">
        <v>146</v>
      </c>
      <c r="D410" t="s">
        <v>69</v>
      </c>
      <c r="F410" s="2">
        <v>0</v>
      </c>
      <c r="G410" s="2">
        <f t="shared" si="128"/>
        <v>0</v>
      </c>
      <c r="H410" s="4">
        <f t="shared" si="129"/>
        <v>0</v>
      </c>
      <c r="I410" s="14">
        <f t="shared" si="130"/>
        <v>0</v>
      </c>
      <c r="J410">
        <f t="shared" si="109"/>
        <v>1</v>
      </c>
      <c r="K410">
        <f t="shared" si="131"/>
        <v>2</v>
      </c>
      <c r="L410">
        <f t="shared" si="132"/>
        <v>0</v>
      </c>
      <c r="M410" s="8">
        <f t="shared" si="110"/>
        <v>-0.74917146356596243</v>
      </c>
      <c r="N410" s="8">
        <f t="shared" si="111"/>
        <v>-0.74873069787310531</v>
      </c>
      <c r="O410" s="8">
        <f t="shared" si="112"/>
        <v>-0.76794435946096329</v>
      </c>
      <c r="P410" s="8">
        <f t="shared" si="113"/>
        <v>-0.93546728405200696</v>
      </c>
      <c r="Q410" s="8">
        <f t="shared" si="114"/>
        <v>-0.21697668424552999</v>
      </c>
      <c r="R410" s="8">
        <f t="shared" si="115"/>
        <v>-0.7450229884390287</v>
      </c>
      <c r="T410" s="8">
        <f t="shared" si="116"/>
        <v>-0.68086576843918745</v>
      </c>
      <c r="U410" s="8">
        <f t="shared" si="117"/>
        <v>-0.68663389477132608</v>
      </c>
      <c r="V410" s="8">
        <f t="shared" si="118"/>
        <v>-0.61856979742024343</v>
      </c>
      <c r="W410" s="8">
        <f t="shared" si="119"/>
        <v>-0.88146604316170074</v>
      </c>
      <c r="X410" s="8">
        <f t="shared" si="120"/>
        <v>0.25413122216303119</v>
      </c>
      <c r="Y410" s="8">
        <f t="shared" si="121"/>
        <v>-0.38660925360057513</v>
      </c>
      <c r="AA410" s="8">
        <f t="shared" si="122"/>
        <v>-0.90130764858911627</v>
      </c>
      <c r="AB410" s="8">
        <f t="shared" si="123"/>
        <v>-0.90523124953244427</v>
      </c>
      <c r="AC410" s="8">
        <f t="shared" si="124"/>
        <v>-0.85719152967745971</v>
      </c>
      <c r="AD410" s="8">
        <f t="shared" si="125"/>
        <v>-0.96578169171135397</v>
      </c>
      <c r="AE410" s="8">
        <f t="shared" si="126"/>
        <v>-0.26924318449468171</v>
      </c>
      <c r="AF410" s="8">
        <f t="shared" si="127"/>
        <v>-0.77259822829796965</v>
      </c>
      <c r="AG410" s="8"/>
      <c r="AH410">
        <v>0.24760971899895989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B410">
        <f t="shared" si="133"/>
        <v>0.24760971899895989</v>
      </c>
    </row>
    <row r="411" spans="1:54" x14ac:dyDescent="0.3">
      <c r="A411">
        <v>3</v>
      </c>
      <c r="B411" t="s">
        <v>150</v>
      </c>
      <c r="C411" t="s">
        <v>151</v>
      </c>
      <c r="D411" t="s">
        <v>152</v>
      </c>
      <c r="F411" s="2">
        <v>0</v>
      </c>
      <c r="G411" s="2">
        <f t="shared" si="128"/>
        <v>0</v>
      </c>
      <c r="H411" s="4">
        <f t="shared" si="129"/>
        <v>1</v>
      </c>
      <c r="I411" s="14">
        <f t="shared" si="130"/>
        <v>0</v>
      </c>
      <c r="J411">
        <f t="shared" si="109"/>
        <v>1</v>
      </c>
      <c r="K411">
        <f t="shared" si="131"/>
        <v>2</v>
      </c>
      <c r="L411">
        <f t="shared" si="132"/>
        <v>2</v>
      </c>
      <c r="M411" s="8">
        <f t="shared" si="110"/>
        <v>-0.9038517770084008</v>
      </c>
      <c r="N411" s="8">
        <f t="shared" si="111"/>
        <v>-0.90385126203052679</v>
      </c>
      <c r="O411" s="8">
        <f t="shared" si="112"/>
        <v>-0.87117523206020597</v>
      </c>
      <c r="P411" s="8">
        <f t="shared" si="113"/>
        <v>-0.99309137340493714</v>
      </c>
      <c r="Q411" s="8">
        <f t="shared" si="114"/>
        <v>-0.22279185309733598</v>
      </c>
      <c r="R411" s="8">
        <f t="shared" si="115"/>
        <v>-0.97324276977399748</v>
      </c>
      <c r="T411" s="8">
        <f t="shared" si="116"/>
        <v>-0.74521633478513494</v>
      </c>
      <c r="U411" s="8">
        <f t="shared" si="117"/>
        <v>-0.75280179236976219</v>
      </c>
      <c r="V411" s="8">
        <f t="shared" si="118"/>
        <v>-0.56857519362809694</v>
      </c>
      <c r="W411" s="8">
        <f t="shared" si="119"/>
        <v>-0.91944685340388543</v>
      </c>
      <c r="X411" s="8">
        <f t="shared" si="120"/>
        <v>0.44407690591006194</v>
      </c>
      <c r="Y411" s="8">
        <f t="shared" si="121"/>
        <v>-0.80996756939149805</v>
      </c>
      <c r="AA411" s="8">
        <f t="shared" si="122"/>
        <v>-0.86470455172414129</v>
      </c>
      <c r="AB411" s="8">
        <f t="shared" si="123"/>
        <v>-0.87212007982876938</v>
      </c>
      <c r="AC411" s="8">
        <f t="shared" si="124"/>
        <v>-0.75711199229557025</v>
      </c>
      <c r="AD411" s="8">
        <f t="shared" si="125"/>
        <v>-0.94187409593980542</v>
      </c>
      <c r="AE411" s="8">
        <f t="shared" si="126"/>
        <v>8.3275359827585965E-2</v>
      </c>
      <c r="AF411" s="8">
        <f t="shared" si="127"/>
        <v>-0.90852915516225619</v>
      </c>
      <c r="AG411" s="8"/>
      <c r="AH411">
        <v>1.364227671498329</v>
      </c>
      <c r="AJ411">
        <v>0.97558153715534002</v>
      </c>
      <c r="AK411">
        <v>1</v>
      </c>
      <c r="AL411">
        <v>0.97558153715534002</v>
      </c>
      <c r="AM411">
        <v>1</v>
      </c>
      <c r="AN411">
        <v>0.97558153715534002</v>
      </c>
      <c r="AO411">
        <v>1</v>
      </c>
      <c r="AP411">
        <v>0.97558153715534002</v>
      </c>
      <c r="AQ411">
        <v>1</v>
      </c>
      <c r="AS411">
        <v>0.97558153715534002</v>
      </c>
      <c r="AT411">
        <v>0.5</v>
      </c>
      <c r="AU411">
        <v>0.97558153715534002</v>
      </c>
      <c r="AV411">
        <v>0.5</v>
      </c>
      <c r="AW411">
        <v>0.97558153715534002</v>
      </c>
      <c r="AX411">
        <v>0.5</v>
      </c>
      <c r="AY411">
        <v>0.97558153715534002</v>
      </c>
      <c r="AZ411">
        <v>0.5</v>
      </c>
      <c r="BB411">
        <f t="shared" si="133"/>
        <v>1.364227671498329</v>
      </c>
    </row>
    <row r="412" spans="1:54" x14ac:dyDescent="0.3">
      <c r="A412">
        <v>3</v>
      </c>
      <c r="B412" t="s">
        <v>153</v>
      </c>
      <c r="C412" t="s">
        <v>151</v>
      </c>
      <c r="D412" t="s">
        <v>152</v>
      </c>
      <c r="F412" s="2">
        <v>0</v>
      </c>
      <c r="G412" s="2">
        <f t="shared" si="128"/>
        <v>1</v>
      </c>
      <c r="H412" s="4">
        <f t="shared" si="129"/>
        <v>0</v>
      </c>
      <c r="I412" s="14">
        <f t="shared" si="130"/>
        <v>1</v>
      </c>
      <c r="J412">
        <f t="shared" si="109"/>
        <v>0</v>
      </c>
      <c r="K412">
        <f t="shared" si="131"/>
        <v>2</v>
      </c>
      <c r="L412">
        <f t="shared" si="132"/>
        <v>0</v>
      </c>
      <c r="M412" s="8">
        <f t="shared" si="110"/>
        <v>3.2870719829478023</v>
      </c>
      <c r="N412" s="8">
        <f t="shared" si="111"/>
        <v>3.2878838019121734</v>
      </c>
      <c r="O412" s="8">
        <f t="shared" si="112"/>
        <v>6.0675643378216897</v>
      </c>
      <c r="P412" s="8">
        <f t="shared" si="113"/>
        <v>604394.85714285716</v>
      </c>
      <c r="Q412" s="8">
        <f t="shared" si="114"/>
        <v>-0.21422883114513197</v>
      </c>
      <c r="R412" s="8">
        <f t="shared" si="115"/>
        <v>9729.835274542429</v>
      </c>
      <c r="T412" s="8">
        <f t="shared" si="116"/>
        <v>3.4454789777633112</v>
      </c>
      <c r="U412" s="8">
        <f t="shared" si="117"/>
        <v>3.3076038870626854</v>
      </c>
      <c r="V412" s="8">
        <f t="shared" si="118"/>
        <v>4.2158105964194688</v>
      </c>
      <c r="W412" s="8">
        <f t="shared" si="119"/>
        <v>9.3803585561328298</v>
      </c>
      <c r="X412" s="8">
        <f t="shared" si="120"/>
        <v>0.44835996225994851</v>
      </c>
      <c r="Y412" s="8">
        <f t="shared" si="121"/>
        <v>615.43460901609228</v>
      </c>
      <c r="AA412" s="8">
        <f t="shared" si="122"/>
        <v>0.82178142455817194</v>
      </c>
      <c r="AB412" s="8">
        <f t="shared" si="123"/>
        <v>0.71952096348277261</v>
      </c>
      <c r="AC412" s="8">
        <f t="shared" si="124"/>
        <v>1.0231530566607059</v>
      </c>
      <c r="AD412" s="8">
        <f t="shared" si="125"/>
        <v>3.4862232380651426</v>
      </c>
      <c r="AE412" s="8">
        <f t="shared" si="126"/>
        <v>9.2052919305208647E-2</v>
      </c>
      <c r="AF412" s="8">
        <f t="shared" si="127"/>
        <v>284.18846378319171</v>
      </c>
      <c r="AG412" s="8"/>
      <c r="AH412">
        <v>-1.364227671498329</v>
      </c>
      <c r="AJ412">
        <v>-0.97558153715534002</v>
      </c>
      <c r="AK412">
        <v>-1</v>
      </c>
      <c r="AL412">
        <v>-0.97558153715534002</v>
      </c>
      <c r="AM412">
        <v>-1</v>
      </c>
      <c r="AN412">
        <v>-0.97558153715534002</v>
      </c>
      <c r="AO412">
        <v>-1</v>
      </c>
      <c r="AP412">
        <v>-0.97558153715534002</v>
      </c>
      <c r="AQ412">
        <v>-1</v>
      </c>
      <c r="AS412">
        <v>-0.97558153715534002</v>
      </c>
      <c r="AT412">
        <v>-0.5</v>
      </c>
      <c r="AU412">
        <v>-0.97558153715534002</v>
      </c>
      <c r="AV412">
        <v>-0.5</v>
      </c>
      <c r="AW412">
        <v>-0.97558153715534002</v>
      </c>
      <c r="AX412">
        <v>-0.5</v>
      </c>
      <c r="AY412">
        <v>-0.97558153715534002</v>
      </c>
      <c r="AZ412">
        <v>-0.5</v>
      </c>
      <c r="BB412">
        <f t="shared" si="133"/>
        <v>-1.364227671498329</v>
      </c>
    </row>
    <row r="413" spans="1:54" x14ac:dyDescent="0.3">
      <c r="A413">
        <v>3</v>
      </c>
      <c r="B413" t="s">
        <v>154</v>
      </c>
      <c r="C413" t="s">
        <v>151</v>
      </c>
      <c r="D413" t="s">
        <v>152</v>
      </c>
      <c r="F413" s="2">
        <v>0</v>
      </c>
      <c r="G413" s="2">
        <f t="shared" si="128"/>
        <v>1</v>
      </c>
      <c r="H413" s="4">
        <f t="shared" si="129"/>
        <v>0</v>
      </c>
      <c r="I413" s="14">
        <f t="shared" si="130"/>
        <v>1</v>
      </c>
      <c r="J413">
        <f t="shared" si="109"/>
        <v>0</v>
      </c>
      <c r="K413">
        <f t="shared" si="131"/>
        <v>2</v>
      </c>
      <c r="L413">
        <f t="shared" si="132"/>
        <v>0</v>
      </c>
      <c r="M413" s="8">
        <f t="shared" si="110"/>
        <v>3.2832749286396288</v>
      </c>
      <c r="N413" s="8">
        <f t="shared" si="111"/>
        <v>3.2849985752920654</v>
      </c>
      <c r="O413" s="8">
        <f t="shared" si="112"/>
        <v>5.1439069999999996</v>
      </c>
      <c r="P413" s="8">
        <f t="shared" si="113"/>
        <v>244196.1176470588</v>
      </c>
      <c r="Q413" s="8">
        <f t="shared" si="114"/>
        <v>-0.21385467773150255</v>
      </c>
      <c r="R413" s="8">
        <f t="shared" si="115"/>
        <v>6974.9786096256676</v>
      </c>
      <c r="T413" s="8">
        <f t="shared" si="116"/>
        <v>3.2203069198968692</v>
      </c>
      <c r="U413" s="8">
        <f t="shared" si="117"/>
        <v>3.1585861980194396</v>
      </c>
      <c r="V413" s="8">
        <f t="shared" si="118"/>
        <v>3.8487758628168001</v>
      </c>
      <c r="W413" s="8">
        <f t="shared" si="119"/>
        <v>9.0852092225023036</v>
      </c>
      <c r="X413" s="8">
        <f t="shared" si="120"/>
        <v>0.45402611696379724</v>
      </c>
      <c r="Y413" s="8">
        <f t="shared" si="121"/>
        <v>574.37470389215969</v>
      </c>
      <c r="AA413" s="8">
        <f t="shared" si="122"/>
        <v>0.73703671196386922</v>
      </c>
      <c r="AB413" s="8">
        <f t="shared" si="123"/>
        <v>0.67361423211233995</v>
      </c>
      <c r="AC413" s="8">
        <f t="shared" si="124"/>
        <v>0.88554247351067084</v>
      </c>
      <c r="AD413" s="8">
        <f t="shared" si="125"/>
        <v>3.506351811421935</v>
      </c>
      <c r="AE413" s="8">
        <f t="shared" si="126"/>
        <v>9.5312946700232215E-2</v>
      </c>
      <c r="AF413" s="8">
        <f t="shared" si="127"/>
        <v>264.55802313711814</v>
      </c>
      <c r="AG413" s="8"/>
      <c r="AH413">
        <v>-1.364227671498329</v>
      </c>
      <c r="AJ413">
        <v>-0.97558153715534002</v>
      </c>
      <c r="AK413">
        <v>-1</v>
      </c>
      <c r="AL413">
        <v>-0.97558153715534002</v>
      </c>
      <c r="AM413">
        <v>-1</v>
      </c>
      <c r="AN413">
        <v>-0.97558153715534002</v>
      </c>
      <c r="AO413">
        <v>-1</v>
      </c>
      <c r="AP413">
        <v>-0.97558153715534002</v>
      </c>
      <c r="AQ413">
        <v>-1</v>
      </c>
      <c r="AS413">
        <v>-0.97558153715534002</v>
      </c>
      <c r="AT413">
        <v>-0.5</v>
      </c>
      <c r="AU413">
        <v>-0.97558153715534002</v>
      </c>
      <c r="AV413">
        <v>-0.5</v>
      </c>
      <c r="AW413">
        <v>-0.97558153715534002</v>
      </c>
      <c r="AX413">
        <v>-0.5</v>
      </c>
      <c r="AY413">
        <v>-0.97558153715534002</v>
      </c>
      <c r="AZ413">
        <v>-0.5</v>
      </c>
      <c r="BB413">
        <f t="shared" si="133"/>
        <v>-1.364227671498329</v>
      </c>
    </row>
    <row r="414" spans="1:54" x14ac:dyDescent="0.3">
      <c r="A414">
        <v>3</v>
      </c>
      <c r="B414" t="s">
        <v>155</v>
      </c>
      <c r="C414" t="s">
        <v>151</v>
      </c>
      <c r="D414" t="s">
        <v>152</v>
      </c>
      <c r="F414" s="2">
        <v>0</v>
      </c>
      <c r="G414" s="2">
        <f t="shared" si="128"/>
        <v>0</v>
      </c>
      <c r="H414" s="4">
        <f t="shared" si="129"/>
        <v>1</v>
      </c>
      <c r="I414" s="14">
        <f t="shared" si="130"/>
        <v>0</v>
      </c>
      <c r="J414">
        <f t="shared" si="109"/>
        <v>1</v>
      </c>
      <c r="K414">
        <f t="shared" si="131"/>
        <v>2</v>
      </c>
      <c r="L414">
        <f t="shared" si="132"/>
        <v>2</v>
      </c>
      <c r="M414" s="8">
        <f t="shared" si="110"/>
        <v>-0.90463662532391675</v>
      </c>
      <c r="N414" s="8">
        <f t="shared" si="111"/>
        <v>-0.90466220047678458</v>
      </c>
      <c r="O414" s="8">
        <f t="shared" si="112"/>
        <v>-0.83246806560067987</v>
      </c>
      <c r="P414" s="8">
        <f t="shared" si="113"/>
        <v>-0.99329488463720872</v>
      </c>
      <c r="Q414" s="8">
        <f t="shared" si="114"/>
        <v>-0.22371145020122121</v>
      </c>
      <c r="R414" s="8">
        <f t="shared" si="115"/>
        <v>-0.97538592687270342</v>
      </c>
      <c r="T414" s="8">
        <f t="shared" si="116"/>
        <v>-0.75571420117462507</v>
      </c>
      <c r="U414" s="8">
        <f t="shared" si="117"/>
        <v>-0.76210693950856701</v>
      </c>
      <c r="V414" s="8">
        <f t="shared" si="118"/>
        <v>-0.5116182828142346</v>
      </c>
      <c r="W414" s="8">
        <f t="shared" si="119"/>
        <v>-0.92494854873295507</v>
      </c>
      <c r="X414" s="8">
        <f t="shared" si="120"/>
        <v>0.41660092760709061</v>
      </c>
      <c r="Y414" s="8">
        <f t="shared" si="121"/>
        <v>-0.83028899559564318</v>
      </c>
      <c r="AA414" s="8">
        <f t="shared" si="122"/>
        <v>-0.87062405309588398</v>
      </c>
      <c r="AB414" s="8">
        <f t="shared" si="123"/>
        <v>-0.87687569251809305</v>
      </c>
      <c r="AC414" s="8">
        <f t="shared" si="124"/>
        <v>-0.72588820296867451</v>
      </c>
      <c r="AD414" s="8">
        <f t="shared" si="125"/>
        <v>-0.94560010454110754</v>
      </c>
      <c r="AE414" s="8">
        <f t="shared" si="126"/>
        <v>5.7227819471801611E-2</v>
      </c>
      <c r="AF414" s="8">
        <f t="shared" si="127"/>
        <v>-0.91533896335087095</v>
      </c>
      <c r="AG414" s="8"/>
      <c r="AH414">
        <v>1.364227671498329</v>
      </c>
      <c r="AJ414">
        <v>0.97558153715534002</v>
      </c>
      <c r="AK414">
        <v>1</v>
      </c>
      <c r="AL414">
        <v>0.97558153715534002</v>
      </c>
      <c r="AM414">
        <v>1</v>
      </c>
      <c r="AN414">
        <v>0.97558153715534002</v>
      </c>
      <c r="AO414">
        <v>1</v>
      </c>
      <c r="AP414">
        <v>0.97558153715534002</v>
      </c>
      <c r="AQ414">
        <v>1</v>
      </c>
      <c r="AS414">
        <v>0.97558153715534002</v>
      </c>
      <c r="AT414">
        <v>0.5</v>
      </c>
      <c r="AU414">
        <v>0.97558153715534002</v>
      </c>
      <c r="AV414">
        <v>0.5</v>
      </c>
      <c r="AW414">
        <v>0.97558153715534002</v>
      </c>
      <c r="AX414">
        <v>0.5</v>
      </c>
      <c r="AY414">
        <v>0.97558153715534002</v>
      </c>
      <c r="AZ414">
        <v>0.5</v>
      </c>
      <c r="BB414">
        <f t="shared" si="133"/>
        <v>1.364227671498329</v>
      </c>
    </row>
    <row r="415" spans="1:54" x14ac:dyDescent="0.3">
      <c r="A415">
        <v>3</v>
      </c>
      <c r="B415" t="s">
        <v>156</v>
      </c>
      <c r="C415" t="s">
        <v>157</v>
      </c>
      <c r="D415" t="s">
        <v>152</v>
      </c>
      <c r="F415" s="2">
        <v>0</v>
      </c>
      <c r="G415" s="2">
        <f t="shared" si="128"/>
        <v>0</v>
      </c>
      <c r="H415" s="4">
        <f t="shared" si="129"/>
        <v>0</v>
      </c>
      <c r="I415" s="14">
        <f t="shared" si="130"/>
        <v>0</v>
      </c>
      <c r="J415">
        <f t="shared" si="109"/>
        <v>1</v>
      </c>
      <c r="K415">
        <f t="shared" si="131"/>
        <v>2</v>
      </c>
      <c r="L415">
        <f t="shared" si="132"/>
        <v>0</v>
      </c>
      <c r="M415" s="8">
        <f t="shared" si="110"/>
        <v>-0.82011472677076425</v>
      </c>
      <c r="N415" s="8">
        <f t="shared" si="111"/>
        <v>-0.81930564503296122</v>
      </c>
      <c r="O415" s="8">
        <f t="shared" si="112"/>
        <v>-0.85081316590086764</v>
      </c>
      <c r="P415" s="8">
        <f t="shared" si="113"/>
        <v>-0.98107738266794609</v>
      </c>
      <c r="Q415" s="8">
        <f t="shared" si="114"/>
        <v>-0.21698673699501389</v>
      </c>
      <c r="R415" s="8">
        <f t="shared" si="115"/>
        <v>-0.94047463446513402</v>
      </c>
      <c r="T415" s="8">
        <f t="shared" si="116"/>
        <v>-0.70632778130780283</v>
      </c>
      <c r="U415" s="8">
        <f t="shared" si="117"/>
        <v>-0.71364398746495772</v>
      </c>
      <c r="V415" s="8">
        <f t="shared" si="118"/>
        <v>-0.62744724943586483</v>
      </c>
      <c r="W415" s="8">
        <f t="shared" si="119"/>
        <v>-0.91455981189816848</v>
      </c>
      <c r="X415" s="8">
        <f t="shared" si="120"/>
        <v>0.2277813494010299</v>
      </c>
      <c r="Y415" s="8">
        <f t="shared" si="121"/>
        <v>-0.68030642200654046</v>
      </c>
      <c r="AA415" s="8">
        <f t="shared" si="122"/>
        <v>-0.88421180744040229</v>
      </c>
      <c r="AB415" s="8">
        <f t="shared" si="123"/>
        <v>-0.89238299395386422</v>
      </c>
      <c r="AC415" s="8">
        <f t="shared" si="124"/>
        <v>-0.83931719063607169</v>
      </c>
      <c r="AD415" s="8">
        <f t="shared" si="125"/>
        <v>-0.96118124548789019</v>
      </c>
      <c r="AE415" s="8">
        <f t="shared" si="126"/>
        <v>-0.28547814921714998</v>
      </c>
      <c r="AF415" s="8">
        <f t="shared" si="127"/>
        <v>-0.89833774944044098</v>
      </c>
      <c r="AG415" s="8"/>
      <c r="AH415">
        <v>0.71616580670496766</v>
      </c>
      <c r="AJ415">
        <v>0.3902287215165724</v>
      </c>
      <c r="AK415">
        <v>0.4</v>
      </c>
      <c r="AL415">
        <v>0.3902287215165724</v>
      </c>
      <c r="AM415">
        <v>0.4</v>
      </c>
      <c r="AN415">
        <v>0.3902287215165724</v>
      </c>
      <c r="AO415">
        <v>0.4</v>
      </c>
      <c r="AP415">
        <v>0.3902287215165724</v>
      </c>
      <c r="AQ415">
        <v>0.4</v>
      </c>
      <c r="AS415">
        <v>0.3902287215165724</v>
      </c>
      <c r="AT415">
        <v>0.2</v>
      </c>
      <c r="AU415">
        <v>0.3902287215165724</v>
      </c>
      <c r="AV415">
        <v>0.2</v>
      </c>
      <c r="AW415">
        <v>0.3902287215165724</v>
      </c>
      <c r="AX415">
        <v>0.2</v>
      </c>
      <c r="AY415">
        <v>0.3902287215165724</v>
      </c>
      <c r="AZ415">
        <v>0.2</v>
      </c>
      <c r="BB415">
        <f t="shared" si="133"/>
        <v>0.71616580670496766</v>
      </c>
    </row>
    <row r="416" spans="1:54" x14ac:dyDescent="0.3">
      <c r="A416">
        <v>3</v>
      </c>
      <c r="B416" t="s">
        <v>158</v>
      </c>
      <c r="C416" t="s">
        <v>157</v>
      </c>
      <c r="D416" t="s">
        <v>152</v>
      </c>
      <c r="F416" s="2">
        <v>0</v>
      </c>
      <c r="G416" s="2">
        <f t="shared" si="128"/>
        <v>1</v>
      </c>
      <c r="H416" s="4">
        <f t="shared" si="129"/>
        <v>1</v>
      </c>
      <c r="I416" s="14">
        <f t="shared" si="130"/>
        <v>1</v>
      </c>
      <c r="J416">
        <f t="shared" si="109"/>
        <v>0</v>
      </c>
      <c r="K416">
        <f t="shared" si="131"/>
        <v>2</v>
      </c>
      <c r="L416">
        <f t="shared" si="132"/>
        <v>2</v>
      </c>
      <c r="M416" s="8">
        <f t="shared" si="110"/>
        <v>0.20583909788117249</v>
      </c>
      <c r="N416" s="8">
        <f t="shared" si="111"/>
        <v>0.20596407001238723</v>
      </c>
      <c r="O416" s="8">
        <f t="shared" si="112"/>
        <v>1.8057090285451396E-2</v>
      </c>
      <c r="P416" s="8">
        <f t="shared" si="113"/>
        <v>4606.0000000000009</v>
      </c>
      <c r="Q416" s="8">
        <f t="shared" si="114"/>
        <v>-0.22012461173229153</v>
      </c>
      <c r="R416" s="8">
        <f t="shared" si="115"/>
        <v>85.135607321131445</v>
      </c>
      <c r="T416" s="8">
        <f t="shared" si="116"/>
        <v>0.86680584503791669</v>
      </c>
      <c r="U416" s="8">
        <f t="shared" si="117"/>
        <v>0.83482053333411954</v>
      </c>
      <c r="V416" s="8">
        <f t="shared" si="118"/>
        <v>0.68096535502279487</v>
      </c>
      <c r="W416" s="8">
        <f t="shared" si="119"/>
        <v>1.7499598449931255</v>
      </c>
      <c r="X416" s="8">
        <f t="shared" si="120"/>
        <v>0.22522803903615035</v>
      </c>
      <c r="Y416" s="8">
        <f t="shared" si="121"/>
        <v>53.826041061886912</v>
      </c>
      <c r="AA416" s="8">
        <f t="shared" si="122"/>
        <v>-7.0005381935935085E-2</v>
      </c>
      <c r="AB416" s="8">
        <f t="shared" si="123"/>
        <v>-0.11273684478594331</v>
      </c>
      <c r="AC416" s="8">
        <f t="shared" si="124"/>
        <v>-0.19188032375035174</v>
      </c>
      <c r="AD416" s="8">
        <f t="shared" si="125"/>
        <v>0.93897251350105382</v>
      </c>
      <c r="AE416" s="8">
        <f t="shared" si="126"/>
        <v>-0.29481519472408568</v>
      </c>
      <c r="AF416" s="8">
        <f t="shared" si="127"/>
        <v>39.534118860751747</v>
      </c>
      <c r="AG416" s="8"/>
      <c r="AH416">
        <v>-0.71616580670496766</v>
      </c>
      <c r="AJ416">
        <v>-0.3902287215165724</v>
      </c>
      <c r="AK416">
        <v>-0.4</v>
      </c>
      <c r="AL416">
        <v>-0.3902287215165724</v>
      </c>
      <c r="AM416">
        <v>-0.4</v>
      </c>
      <c r="AN416">
        <v>-0.3902287215165724</v>
      </c>
      <c r="AO416">
        <v>-0.4</v>
      </c>
      <c r="AP416">
        <v>-0.3902287215165724</v>
      </c>
      <c r="AQ416">
        <v>-0.4</v>
      </c>
      <c r="AS416">
        <v>-0.3902287215165724</v>
      </c>
      <c r="AT416">
        <v>-0.2</v>
      </c>
      <c r="AU416">
        <v>-0.3902287215165724</v>
      </c>
      <c r="AV416">
        <v>-0.2</v>
      </c>
      <c r="AW416">
        <v>-0.3902287215165724</v>
      </c>
      <c r="AX416">
        <v>-0.2</v>
      </c>
      <c r="AY416">
        <v>-0.3902287215165724</v>
      </c>
      <c r="AZ416">
        <v>-0.2</v>
      </c>
      <c r="BB416">
        <f t="shared" si="133"/>
        <v>-0.71616580670496766</v>
      </c>
    </row>
    <row r="417" spans="1:54" x14ac:dyDescent="0.3">
      <c r="A417">
        <v>3</v>
      </c>
      <c r="B417" t="s">
        <v>159</v>
      </c>
      <c r="C417" t="s">
        <v>157</v>
      </c>
      <c r="D417" t="s">
        <v>152</v>
      </c>
      <c r="F417" s="2">
        <v>0</v>
      </c>
      <c r="G417" s="2">
        <f t="shared" si="128"/>
        <v>1</v>
      </c>
      <c r="H417" s="4">
        <f t="shared" si="129"/>
        <v>1</v>
      </c>
      <c r="I417" s="14">
        <f t="shared" si="130"/>
        <v>1</v>
      </c>
      <c r="J417">
        <f t="shared" si="109"/>
        <v>0</v>
      </c>
      <c r="K417">
        <f t="shared" si="131"/>
        <v>2</v>
      </c>
      <c r="L417">
        <f t="shared" si="132"/>
        <v>2</v>
      </c>
      <c r="M417" s="8">
        <f t="shared" si="110"/>
        <v>0.16461125469278798</v>
      </c>
      <c r="N417" s="8">
        <f t="shared" si="111"/>
        <v>0.16471623317219969</v>
      </c>
      <c r="O417" s="8">
        <f t="shared" si="112"/>
        <v>2.634199999999997E-2</v>
      </c>
      <c r="P417" s="8">
        <f t="shared" si="113"/>
        <v>3030.2352941176473</v>
      </c>
      <c r="Q417" s="8">
        <f t="shared" si="114"/>
        <v>-0.22101042187730274</v>
      </c>
      <c r="R417" s="8">
        <f t="shared" si="115"/>
        <v>59.535353535353536</v>
      </c>
      <c r="T417" s="8">
        <f t="shared" si="116"/>
        <v>0.8721136631829437</v>
      </c>
      <c r="U417" s="8">
        <f t="shared" si="117"/>
        <v>0.7951556018172532</v>
      </c>
      <c r="V417" s="8">
        <f t="shared" si="118"/>
        <v>0.59952386905938571</v>
      </c>
      <c r="W417" s="8">
        <f t="shared" si="119"/>
        <v>1.9240998327374288</v>
      </c>
      <c r="X417" s="8">
        <f t="shared" si="120"/>
        <v>0.22017678304772648</v>
      </c>
      <c r="Y417" s="8">
        <f t="shared" si="121"/>
        <v>47.900638158345053</v>
      </c>
      <c r="AA417" s="8">
        <f t="shared" si="122"/>
        <v>-5.4738945940950023E-2</v>
      </c>
      <c r="AB417" s="8">
        <f t="shared" si="123"/>
        <v>-0.1223952445948568</v>
      </c>
      <c r="AC417" s="8">
        <f t="shared" si="124"/>
        <v>-0.23528860936662571</v>
      </c>
      <c r="AD417" s="8">
        <f t="shared" si="125"/>
        <v>1.0419532310220614</v>
      </c>
      <c r="AE417" s="8">
        <f t="shared" si="126"/>
        <v>-0.29850783909577316</v>
      </c>
      <c r="AF417" s="8">
        <f t="shared" si="127"/>
        <v>35.326196560070237</v>
      </c>
      <c r="AG417" s="8"/>
      <c r="AH417">
        <v>-0.71616580670496777</v>
      </c>
      <c r="AJ417">
        <v>-0.3902287215165724</v>
      </c>
      <c r="AK417">
        <v>-0.4</v>
      </c>
      <c r="AL417">
        <v>-0.3902287215165724</v>
      </c>
      <c r="AM417">
        <v>-0.4</v>
      </c>
      <c r="AN417">
        <v>-0.3902287215165724</v>
      </c>
      <c r="AO417">
        <v>-0.4</v>
      </c>
      <c r="AP417">
        <v>-0.3902287215165724</v>
      </c>
      <c r="AQ417">
        <v>-0.4</v>
      </c>
      <c r="AS417">
        <v>-0.3902287215165724</v>
      </c>
      <c r="AT417">
        <v>-0.2</v>
      </c>
      <c r="AU417">
        <v>-0.3902287215165724</v>
      </c>
      <c r="AV417">
        <v>-0.2</v>
      </c>
      <c r="AW417">
        <v>-0.3902287215165724</v>
      </c>
      <c r="AX417">
        <v>-0.2</v>
      </c>
      <c r="AY417">
        <v>-0.3902287215165724</v>
      </c>
      <c r="AZ417">
        <v>-0.2</v>
      </c>
      <c r="BB417">
        <f t="shared" si="133"/>
        <v>-0.71616580670496777</v>
      </c>
    </row>
    <row r="418" spans="1:54" x14ac:dyDescent="0.3">
      <c r="A418">
        <v>3</v>
      </c>
      <c r="B418" t="s">
        <v>160</v>
      </c>
      <c r="C418" t="s">
        <v>157</v>
      </c>
      <c r="D418" t="s">
        <v>152</v>
      </c>
      <c r="F418" s="2">
        <v>0</v>
      </c>
      <c r="G418" s="2">
        <f t="shared" si="128"/>
        <v>0</v>
      </c>
      <c r="H418" s="4">
        <f t="shared" si="129"/>
        <v>0</v>
      </c>
      <c r="I418" s="14">
        <f t="shared" si="130"/>
        <v>0</v>
      </c>
      <c r="J418">
        <f t="shared" si="109"/>
        <v>1</v>
      </c>
      <c r="K418">
        <f t="shared" si="131"/>
        <v>2</v>
      </c>
      <c r="L418">
        <f t="shared" si="132"/>
        <v>0</v>
      </c>
      <c r="M418" s="8">
        <f t="shared" si="110"/>
        <v>-0.83505075637343584</v>
      </c>
      <c r="N418" s="8">
        <f t="shared" si="111"/>
        <v>-0.83441962155706217</v>
      </c>
      <c r="O418" s="8">
        <f t="shared" si="112"/>
        <v>-0.79711568450548098</v>
      </c>
      <c r="P418" s="8">
        <f t="shared" si="113"/>
        <v>-0.98363710030337403</v>
      </c>
      <c r="Q418" s="8">
        <f t="shared" si="114"/>
        <v>-0.21624429389633701</v>
      </c>
      <c r="R418" s="8">
        <f t="shared" si="115"/>
        <v>-0.93768334597956315</v>
      </c>
      <c r="T418" s="8">
        <f t="shared" si="116"/>
        <v>-0.73045198572548498</v>
      </c>
      <c r="U418" s="8">
        <f t="shared" si="117"/>
        <v>-0.73579233643199171</v>
      </c>
      <c r="V418" s="8">
        <f t="shared" si="118"/>
        <v>-0.57621457967920797</v>
      </c>
      <c r="W418" s="8">
        <f t="shared" si="119"/>
        <v>-0.92204673203383092</v>
      </c>
      <c r="X418" s="8">
        <f t="shared" si="120"/>
        <v>0.24969953266870162</v>
      </c>
      <c r="Y418" s="8">
        <f t="shared" si="121"/>
        <v>-0.67890634886003898</v>
      </c>
      <c r="AA418" s="8">
        <f t="shared" si="122"/>
        <v>-0.89690360724168516</v>
      </c>
      <c r="AB418" s="8">
        <f t="shared" si="123"/>
        <v>-0.90126508345837808</v>
      </c>
      <c r="AC418" s="8">
        <f t="shared" si="124"/>
        <v>-0.8125955771315756</v>
      </c>
      <c r="AD418" s="8">
        <f t="shared" si="125"/>
        <v>-0.96330632522621695</v>
      </c>
      <c r="AE418" s="8">
        <f t="shared" si="126"/>
        <v>-0.27258201462446652</v>
      </c>
      <c r="AF418" s="8">
        <f t="shared" si="127"/>
        <v>-0.89835723581532279</v>
      </c>
      <c r="AG418" s="8"/>
      <c r="AH418">
        <v>0.71616580670496766</v>
      </c>
      <c r="AJ418">
        <v>0.3902287215165724</v>
      </c>
      <c r="AK418">
        <v>0.4</v>
      </c>
      <c r="AL418">
        <v>0.3902287215165724</v>
      </c>
      <c r="AM418">
        <v>0.4</v>
      </c>
      <c r="AN418">
        <v>0.3902287215165724</v>
      </c>
      <c r="AO418">
        <v>0.4</v>
      </c>
      <c r="AP418">
        <v>0.3902287215165724</v>
      </c>
      <c r="AQ418">
        <v>0.4</v>
      </c>
      <c r="AS418">
        <v>0.3902287215165724</v>
      </c>
      <c r="AT418">
        <v>0.2</v>
      </c>
      <c r="AU418">
        <v>0.3902287215165724</v>
      </c>
      <c r="AV418">
        <v>0.2</v>
      </c>
      <c r="AW418">
        <v>0.3902287215165724</v>
      </c>
      <c r="AX418">
        <v>0.2</v>
      </c>
      <c r="AY418">
        <v>0.3902287215165724</v>
      </c>
      <c r="AZ418">
        <v>0.2</v>
      </c>
      <c r="BB418">
        <f t="shared" si="133"/>
        <v>0.71616580670496766</v>
      </c>
    </row>
    <row r="419" spans="1:54" x14ac:dyDescent="0.3">
      <c r="A419">
        <v>3</v>
      </c>
      <c r="B419" t="s">
        <v>161</v>
      </c>
      <c r="C419" t="s">
        <v>162</v>
      </c>
      <c r="D419" t="s">
        <v>163</v>
      </c>
      <c r="F419" s="2">
        <v>0</v>
      </c>
      <c r="G419" s="2">
        <f t="shared" si="128"/>
        <v>0</v>
      </c>
      <c r="H419" s="4">
        <f t="shared" si="129"/>
        <v>1</v>
      </c>
      <c r="I419" s="14">
        <f t="shared" si="130"/>
        <v>1</v>
      </c>
      <c r="J419">
        <f t="shared" si="109"/>
        <v>0</v>
      </c>
      <c r="K419">
        <f t="shared" si="131"/>
        <v>2</v>
      </c>
      <c r="L419">
        <f t="shared" si="132"/>
        <v>2</v>
      </c>
      <c r="M419" s="8">
        <f t="shared" si="110"/>
        <v>0.19912818743970051</v>
      </c>
      <c r="N419" s="8">
        <f t="shared" si="111"/>
        <v>0.19923616422469162</v>
      </c>
      <c r="O419" s="8">
        <f t="shared" si="112"/>
        <v>1.4735044205132615E-2</v>
      </c>
      <c r="P419" s="8">
        <f t="shared" si="113"/>
        <v>3345.8333333333335</v>
      </c>
      <c r="Q419" s="8">
        <f t="shared" si="114"/>
        <v>-0.21970339289332069</v>
      </c>
      <c r="R419" s="8">
        <f t="shared" si="115"/>
        <v>78.680266444629481</v>
      </c>
      <c r="T419" s="8">
        <f t="shared" si="116"/>
        <v>0.90472425877161922</v>
      </c>
      <c r="U419" s="8">
        <f t="shared" si="117"/>
        <v>0.85074779840363113</v>
      </c>
      <c r="V419" s="8">
        <f t="shared" si="118"/>
        <v>0.60648433200935359</v>
      </c>
      <c r="W419" s="8">
        <f t="shared" si="119"/>
        <v>2.0224390398371455</v>
      </c>
      <c r="X419" s="8">
        <f t="shared" si="120"/>
        <v>0.23361214538509012</v>
      </c>
      <c r="Y419" s="8">
        <f t="shared" si="121"/>
        <v>53.002165601188374</v>
      </c>
      <c r="AA419" s="8">
        <f t="shared" si="122"/>
        <v>-2.9793393339101873E-2</v>
      </c>
      <c r="AB419" s="8">
        <f t="shared" si="123"/>
        <v>-7.6695199451948276E-2</v>
      </c>
      <c r="AC419" s="8">
        <f t="shared" si="124"/>
        <v>-0.21753216126570371</v>
      </c>
      <c r="AD419" s="8">
        <f t="shared" si="125"/>
        <v>1.1837582607443931</v>
      </c>
      <c r="AE419" s="8">
        <f t="shared" si="126"/>
        <v>-0.2639760163097426</v>
      </c>
      <c r="AF419" s="8">
        <f t="shared" si="127"/>
        <v>39.855709165127024</v>
      </c>
      <c r="AG419" s="8"/>
      <c r="AH419">
        <v>-0.71730370594276438</v>
      </c>
      <c r="AJ419">
        <v>-0.39026200266071931</v>
      </c>
      <c r="AK419">
        <v>-0.4</v>
      </c>
      <c r="AL419">
        <v>-0.39026200266071931</v>
      </c>
      <c r="AM419">
        <v>-0.4</v>
      </c>
      <c r="AN419">
        <v>-0.39026200266071931</v>
      </c>
      <c r="AO419">
        <v>-0.4</v>
      </c>
      <c r="AP419">
        <v>-0.39026200266071931</v>
      </c>
      <c r="AQ419">
        <v>-0.4</v>
      </c>
      <c r="AS419">
        <v>-0.39026200266071931</v>
      </c>
      <c r="AT419">
        <v>-0.2</v>
      </c>
      <c r="AU419">
        <v>-0.39026200266071931</v>
      </c>
      <c r="AV419">
        <v>-0.2</v>
      </c>
      <c r="AW419">
        <v>-0.39026200266071931</v>
      </c>
      <c r="AX419">
        <v>-0.2</v>
      </c>
      <c r="AY419">
        <v>-0.39026200266071931</v>
      </c>
      <c r="AZ419">
        <v>-0.2</v>
      </c>
      <c r="BB419">
        <f t="shared" si="133"/>
        <v>-0.71730370594276438</v>
      </c>
    </row>
    <row r="420" spans="1:54" x14ac:dyDescent="0.3">
      <c r="A420">
        <v>3</v>
      </c>
      <c r="B420" t="s">
        <v>164</v>
      </c>
      <c r="C420" t="s">
        <v>162</v>
      </c>
      <c r="D420" t="s">
        <v>163</v>
      </c>
      <c r="F420" s="2">
        <v>0</v>
      </c>
      <c r="G420" s="2">
        <f t="shared" si="128"/>
        <v>1</v>
      </c>
      <c r="H420" s="4">
        <f t="shared" si="129"/>
        <v>0</v>
      </c>
      <c r="I420" s="14">
        <f t="shared" si="130"/>
        <v>0</v>
      </c>
      <c r="J420">
        <f t="shared" si="109"/>
        <v>1</v>
      </c>
      <c r="K420">
        <f t="shared" si="131"/>
        <v>2</v>
      </c>
      <c r="L420">
        <f t="shared" si="132"/>
        <v>0</v>
      </c>
      <c r="M420" s="8">
        <f t="shared" si="110"/>
        <v>-0.83462846194796014</v>
      </c>
      <c r="N420" s="8">
        <f t="shared" si="111"/>
        <v>-0.83412796154450597</v>
      </c>
      <c r="O420" s="8">
        <f t="shared" si="112"/>
        <v>-0.79502672906408645</v>
      </c>
      <c r="P420" s="8">
        <f t="shared" si="113"/>
        <v>-0.98033332117867433</v>
      </c>
      <c r="Q420" s="8">
        <f t="shared" si="114"/>
        <v>-0.21528728282166604</v>
      </c>
      <c r="R420" s="8">
        <f t="shared" si="115"/>
        <v>-0.93934756038808542</v>
      </c>
      <c r="T420" s="8">
        <f t="shared" si="116"/>
        <v>-0.71680037505802208</v>
      </c>
      <c r="U420" s="8">
        <f t="shared" si="117"/>
        <v>-0.72488406994123866</v>
      </c>
      <c r="V420" s="8">
        <f t="shared" si="118"/>
        <v>-0.55187544458442883</v>
      </c>
      <c r="W420" s="8">
        <f t="shared" si="119"/>
        <v>-0.91572420987547409</v>
      </c>
      <c r="X420" s="8">
        <f t="shared" si="120"/>
        <v>0.2467944674536825</v>
      </c>
      <c r="Y420" s="8">
        <f t="shared" si="121"/>
        <v>-0.68707671114774871</v>
      </c>
      <c r="AA420" s="8">
        <f t="shared" si="122"/>
        <v>-0.88441178013127308</v>
      </c>
      <c r="AB420" s="8">
        <f t="shared" si="123"/>
        <v>-0.89286001195930254</v>
      </c>
      <c r="AC420" s="8">
        <f t="shared" si="124"/>
        <v>-0.79224852165350435</v>
      </c>
      <c r="AD420" s="8">
        <f t="shared" si="125"/>
        <v>-0.95977074155783781</v>
      </c>
      <c r="AE420" s="8">
        <f t="shared" si="126"/>
        <v>-0.25204875864873744</v>
      </c>
      <c r="AF420" s="8">
        <f t="shared" si="127"/>
        <v>-0.89920809704750848</v>
      </c>
      <c r="AG420" s="8"/>
      <c r="AH420">
        <v>0.71730370594276438</v>
      </c>
      <c r="AJ420">
        <v>0.39026200266071931</v>
      </c>
      <c r="AK420">
        <v>0.4</v>
      </c>
      <c r="AL420">
        <v>0.39026200266071931</v>
      </c>
      <c r="AM420">
        <v>0.4</v>
      </c>
      <c r="AN420">
        <v>0.39026200266071931</v>
      </c>
      <c r="AO420">
        <v>0.4</v>
      </c>
      <c r="AP420">
        <v>0.39026200266071931</v>
      </c>
      <c r="AQ420">
        <v>0.4</v>
      </c>
      <c r="AS420">
        <v>0.39026200266071931</v>
      </c>
      <c r="AT420">
        <v>0.2</v>
      </c>
      <c r="AU420">
        <v>0.39026200266071931</v>
      </c>
      <c r="AV420">
        <v>0.2</v>
      </c>
      <c r="AW420">
        <v>0.39026200266071931</v>
      </c>
      <c r="AX420">
        <v>0.2</v>
      </c>
      <c r="AY420">
        <v>0.39026200266071931</v>
      </c>
      <c r="AZ420">
        <v>0.2</v>
      </c>
      <c r="BB420">
        <f t="shared" si="133"/>
        <v>0.71730370594276438</v>
      </c>
    </row>
    <row r="421" spans="1:54" x14ac:dyDescent="0.3">
      <c r="A421">
        <v>3</v>
      </c>
      <c r="B421" t="s">
        <v>165</v>
      </c>
      <c r="C421" t="s">
        <v>162</v>
      </c>
      <c r="D421" t="s">
        <v>163</v>
      </c>
      <c r="F421" s="2">
        <v>0</v>
      </c>
      <c r="G421" s="2">
        <f t="shared" si="128"/>
        <v>1</v>
      </c>
      <c r="H421" s="4">
        <f t="shared" si="129"/>
        <v>0</v>
      </c>
      <c r="I421" s="14">
        <f t="shared" si="130"/>
        <v>0</v>
      </c>
      <c r="J421">
        <f t="shared" si="109"/>
        <v>1</v>
      </c>
      <c r="K421">
        <f t="shared" si="131"/>
        <v>2</v>
      </c>
      <c r="L421">
        <f t="shared" si="132"/>
        <v>0</v>
      </c>
      <c r="M421" s="8">
        <f t="shared" si="110"/>
        <v>-0.80500901622283261</v>
      </c>
      <c r="N421" s="8">
        <f t="shared" si="111"/>
        <v>-0.80451359895199748</v>
      </c>
      <c r="O421" s="8">
        <f t="shared" si="112"/>
        <v>-0.77354255250617299</v>
      </c>
      <c r="P421" s="8">
        <f t="shared" si="113"/>
        <v>-0.97918901790629786</v>
      </c>
      <c r="Q421" s="8">
        <f t="shared" si="114"/>
        <v>-0.2141120223334276</v>
      </c>
      <c r="R421" s="8">
        <f t="shared" si="115"/>
        <v>-0.94348025145152603</v>
      </c>
      <c r="T421" s="8">
        <f t="shared" si="116"/>
        <v>-0.69072387811539659</v>
      </c>
      <c r="U421" s="8">
        <f t="shared" si="117"/>
        <v>-0.69734307153442099</v>
      </c>
      <c r="V421" s="8">
        <f t="shared" si="118"/>
        <v>-0.53424252245263859</v>
      </c>
      <c r="W421" s="8">
        <f t="shared" si="119"/>
        <v>-0.91221015355975255</v>
      </c>
      <c r="X421" s="8">
        <f t="shared" si="120"/>
        <v>0.25565142506302607</v>
      </c>
      <c r="Y421" s="8">
        <f t="shared" si="121"/>
        <v>-0.69307399093670807</v>
      </c>
      <c r="AA421" s="8">
        <f t="shared" si="122"/>
        <v>-0.87150749165066044</v>
      </c>
      <c r="AB421" s="8">
        <f t="shared" si="123"/>
        <v>-0.8798262384089367</v>
      </c>
      <c r="AC421" s="8">
        <f t="shared" si="124"/>
        <v>-0.78635141430150357</v>
      </c>
      <c r="AD421" s="8">
        <f t="shared" si="125"/>
        <v>-0.95634236483860413</v>
      </c>
      <c r="AE421" s="8">
        <f t="shared" si="126"/>
        <v>-0.2537509795099388</v>
      </c>
      <c r="AF421" s="8">
        <f t="shared" si="127"/>
        <v>-0.90069591296986273</v>
      </c>
      <c r="AG421" s="8"/>
      <c r="AH421">
        <v>0.71730370594276471</v>
      </c>
      <c r="AJ421">
        <v>0.39026200266071931</v>
      </c>
      <c r="AK421">
        <v>0.4</v>
      </c>
      <c r="AL421">
        <v>0.39026200266071931</v>
      </c>
      <c r="AM421">
        <v>0.4</v>
      </c>
      <c r="AN421">
        <v>0.39026200266071931</v>
      </c>
      <c r="AO421">
        <v>0.4</v>
      </c>
      <c r="AP421">
        <v>0.39026200266071931</v>
      </c>
      <c r="AQ421">
        <v>0.4</v>
      </c>
      <c r="AS421">
        <v>0.39026200266071931</v>
      </c>
      <c r="AT421">
        <v>0.2</v>
      </c>
      <c r="AU421">
        <v>0.39026200266071931</v>
      </c>
      <c r="AV421">
        <v>0.2</v>
      </c>
      <c r="AW421">
        <v>0.39026200266071931</v>
      </c>
      <c r="AX421">
        <v>0.2</v>
      </c>
      <c r="AY421">
        <v>0.39026200266071931</v>
      </c>
      <c r="AZ421">
        <v>0.2</v>
      </c>
      <c r="BB421">
        <f t="shared" si="133"/>
        <v>0.71730370594276471</v>
      </c>
    </row>
    <row r="422" spans="1:54" x14ac:dyDescent="0.3">
      <c r="A422">
        <v>3</v>
      </c>
      <c r="B422" t="s">
        <v>166</v>
      </c>
      <c r="C422" t="s">
        <v>162</v>
      </c>
      <c r="D422" t="s">
        <v>163</v>
      </c>
      <c r="F422" s="2">
        <v>0</v>
      </c>
      <c r="G422" s="2">
        <f t="shared" si="128"/>
        <v>0</v>
      </c>
      <c r="H422" s="4">
        <f t="shared" si="129"/>
        <v>1</v>
      </c>
      <c r="I422" s="14">
        <f t="shared" si="130"/>
        <v>1</v>
      </c>
      <c r="J422">
        <f t="shared" si="109"/>
        <v>0</v>
      </c>
      <c r="K422">
        <f t="shared" si="131"/>
        <v>2</v>
      </c>
      <c r="L422">
        <f t="shared" si="132"/>
        <v>2</v>
      </c>
      <c r="M422" s="8">
        <f t="shared" si="110"/>
        <v>0.15992549840189474</v>
      </c>
      <c r="N422" s="8">
        <f t="shared" si="111"/>
        <v>0.16004146975697009</v>
      </c>
      <c r="O422" s="8">
        <f t="shared" si="112"/>
        <v>2.2722068166204472E-2</v>
      </c>
      <c r="P422" s="8">
        <f t="shared" si="113"/>
        <v>3728.166666666667</v>
      </c>
      <c r="Q422" s="8">
        <f t="shared" si="114"/>
        <v>-0.22052369701108962</v>
      </c>
      <c r="R422" s="8">
        <f t="shared" si="115"/>
        <v>68.502439024390242</v>
      </c>
      <c r="T422" s="8">
        <f t="shared" si="116"/>
        <v>0.88646304567882284</v>
      </c>
      <c r="U422" s="8">
        <f t="shared" si="117"/>
        <v>0.82908638617839758</v>
      </c>
      <c r="V422" s="8">
        <f t="shared" si="118"/>
        <v>0.70841218109932869</v>
      </c>
      <c r="W422" s="8">
        <f t="shared" si="119"/>
        <v>2.0695460399262795</v>
      </c>
      <c r="X422" s="8">
        <f t="shared" si="120"/>
        <v>0.23047035549358444</v>
      </c>
      <c r="Y422" s="8">
        <f t="shared" si="121"/>
        <v>52.506547354373723</v>
      </c>
      <c r="AA422" s="8">
        <f t="shared" si="122"/>
        <v>-2.3654116650740877E-2</v>
      </c>
      <c r="AB422" s="8">
        <f t="shared" si="123"/>
        <v>-8.6016498283766993E-2</v>
      </c>
      <c r="AC422" s="8">
        <f t="shared" si="124"/>
        <v>-0.13766379232926701</v>
      </c>
      <c r="AD422" s="8">
        <f t="shared" si="125"/>
        <v>1.1676019332378467</v>
      </c>
      <c r="AE422" s="8">
        <f t="shared" si="126"/>
        <v>-0.25600549845180243</v>
      </c>
      <c r="AF422" s="8">
        <f t="shared" si="127"/>
        <v>39.547774859232021</v>
      </c>
      <c r="AG422" s="8"/>
      <c r="AH422">
        <v>-0.71730370594276449</v>
      </c>
      <c r="AJ422">
        <v>-0.39026200266071931</v>
      </c>
      <c r="AK422">
        <v>-0.4</v>
      </c>
      <c r="AL422">
        <v>-0.39026200266071931</v>
      </c>
      <c r="AM422">
        <v>-0.4</v>
      </c>
      <c r="AN422">
        <v>-0.39026200266071931</v>
      </c>
      <c r="AO422">
        <v>-0.4</v>
      </c>
      <c r="AP422">
        <v>-0.39026200266071931</v>
      </c>
      <c r="AQ422">
        <v>-0.4</v>
      </c>
      <c r="AS422">
        <v>-0.39026200266071931</v>
      </c>
      <c r="AT422">
        <v>-0.2</v>
      </c>
      <c r="AU422">
        <v>-0.39026200266071931</v>
      </c>
      <c r="AV422">
        <v>-0.2</v>
      </c>
      <c r="AW422">
        <v>-0.39026200266071931</v>
      </c>
      <c r="AX422">
        <v>-0.2</v>
      </c>
      <c r="AY422">
        <v>-0.39026200266071931</v>
      </c>
      <c r="AZ422">
        <v>-0.2</v>
      </c>
      <c r="BB422">
        <f t="shared" si="133"/>
        <v>-0.71730370594276449</v>
      </c>
    </row>
    <row r="423" spans="1:54" x14ac:dyDescent="0.3">
      <c r="A423">
        <v>3</v>
      </c>
      <c r="B423" t="s">
        <v>167</v>
      </c>
      <c r="C423" t="s">
        <v>168</v>
      </c>
      <c r="D423" t="s">
        <v>163</v>
      </c>
      <c r="F423" s="2">
        <v>0</v>
      </c>
      <c r="G423" s="2">
        <f t="shared" si="128"/>
        <v>0</v>
      </c>
      <c r="H423" s="4">
        <f t="shared" si="129"/>
        <v>0</v>
      </c>
      <c r="I423" s="14">
        <f t="shared" si="130"/>
        <v>1</v>
      </c>
      <c r="J423">
        <f t="shared" si="109"/>
        <v>0</v>
      </c>
      <c r="K423">
        <f t="shared" si="131"/>
        <v>2</v>
      </c>
      <c r="L423">
        <f t="shared" si="132"/>
        <v>0</v>
      </c>
      <c r="M423" s="8">
        <f t="shared" si="110"/>
        <v>2.0996605729768101</v>
      </c>
      <c r="N423" s="8">
        <f t="shared" si="111"/>
        <v>2.1005013922006768</v>
      </c>
      <c r="O423" s="8">
        <f t="shared" si="112"/>
        <v>3.9871689615068848</v>
      </c>
      <c r="P423" s="8">
        <f t="shared" si="113"/>
        <v>198573.33333333334</v>
      </c>
      <c r="Q423" s="8">
        <f t="shared" si="114"/>
        <v>-0.22160616632330821</v>
      </c>
      <c r="R423" s="8">
        <f t="shared" si="115"/>
        <v>6178.9408825978362</v>
      </c>
      <c r="T423" s="8">
        <f t="shared" si="116"/>
        <v>2.4511217038003377</v>
      </c>
      <c r="U423" s="8">
        <f t="shared" si="117"/>
        <v>2.4151509379938667</v>
      </c>
      <c r="V423" s="8">
        <f t="shared" si="118"/>
        <v>2.6624023463572417</v>
      </c>
      <c r="W423" s="8">
        <f t="shared" si="119"/>
        <v>6.7003176076694722</v>
      </c>
      <c r="X423" s="8">
        <f t="shared" si="120"/>
        <v>0.40618898247924196</v>
      </c>
      <c r="Y423" s="8">
        <f t="shared" si="121"/>
        <v>349.7160077459925</v>
      </c>
      <c r="AA423" s="8">
        <f t="shared" si="122"/>
        <v>0.51240442021575017</v>
      </c>
      <c r="AB423" s="8">
        <f t="shared" si="123"/>
        <v>0.47037970054459854</v>
      </c>
      <c r="AC423" s="8">
        <f t="shared" si="124"/>
        <v>0.56176128268282455</v>
      </c>
      <c r="AD423" s="8">
        <f t="shared" si="125"/>
        <v>2.9722261253685551</v>
      </c>
      <c r="AE423" s="8">
        <f t="shared" si="126"/>
        <v>2.9425176276027656E-2</v>
      </c>
      <c r="AF423" s="8">
        <f t="shared" si="127"/>
        <v>152.19689056047736</v>
      </c>
      <c r="AG423" s="8"/>
      <c r="AH423">
        <v>-1.3163816885218571</v>
      </c>
      <c r="AJ423">
        <v>-0.97559337774633759</v>
      </c>
      <c r="AK423">
        <v>-1</v>
      </c>
      <c r="AL423">
        <v>-0.97559337774633759</v>
      </c>
      <c r="AM423">
        <v>-1</v>
      </c>
      <c r="AN423">
        <v>-0.97559337774633759</v>
      </c>
      <c r="AO423">
        <v>-1</v>
      </c>
      <c r="AP423">
        <v>-0.97559337774633759</v>
      </c>
      <c r="AQ423">
        <v>-1</v>
      </c>
      <c r="AS423">
        <v>-0.97559337774633759</v>
      </c>
      <c r="AT423">
        <v>-0.5</v>
      </c>
      <c r="AU423">
        <v>-0.97559337774633759</v>
      </c>
      <c r="AV423">
        <v>-0.5</v>
      </c>
      <c r="AW423">
        <v>-0.97559337774633759</v>
      </c>
      <c r="AX423">
        <v>-0.5</v>
      </c>
      <c r="AY423">
        <v>-0.97559337774633759</v>
      </c>
      <c r="AZ423">
        <v>-0.5</v>
      </c>
      <c r="BB423">
        <f t="shared" si="133"/>
        <v>-1.3163816885218571</v>
      </c>
    </row>
    <row r="424" spans="1:54" x14ac:dyDescent="0.3">
      <c r="A424">
        <v>3</v>
      </c>
      <c r="B424" t="s">
        <v>169</v>
      </c>
      <c r="C424" t="s">
        <v>168</v>
      </c>
      <c r="D424" t="s">
        <v>163</v>
      </c>
      <c r="F424" s="2">
        <v>0</v>
      </c>
      <c r="G424" s="2">
        <f t="shared" si="128"/>
        <v>1</v>
      </c>
      <c r="H424" s="4">
        <f t="shared" si="129"/>
        <v>1</v>
      </c>
      <c r="I424" s="14">
        <f t="shared" si="130"/>
        <v>0</v>
      </c>
      <c r="J424">
        <f t="shared" si="109"/>
        <v>1</v>
      </c>
      <c r="K424">
        <f t="shared" si="131"/>
        <v>2</v>
      </c>
      <c r="L424">
        <f t="shared" si="132"/>
        <v>2</v>
      </c>
      <c r="M424" s="8">
        <f t="shared" si="110"/>
        <v>-0.90502320140514336</v>
      </c>
      <c r="N424" s="8">
        <f t="shared" si="111"/>
        <v>-0.90513527471582478</v>
      </c>
      <c r="O424" s="8">
        <f t="shared" si="112"/>
        <v>-0.82790248870049199</v>
      </c>
      <c r="P424" s="8">
        <f t="shared" si="113"/>
        <v>-0.99281033779404126</v>
      </c>
      <c r="Q424" s="8">
        <f t="shared" si="114"/>
        <v>-0.22310595292833918</v>
      </c>
      <c r="R424" s="8">
        <f t="shared" si="115"/>
        <v>-0.96747319901307527</v>
      </c>
      <c r="T424" s="8">
        <f t="shared" si="116"/>
        <v>-0.74745244459275917</v>
      </c>
      <c r="U424" s="8">
        <f t="shared" si="117"/>
        <v>-0.75552894405374049</v>
      </c>
      <c r="V424" s="8">
        <f t="shared" si="118"/>
        <v>-0.52604395728081599</v>
      </c>
      <c r="W424" s="8">
        <f t="shared" si="119"/>
        <v>-0.92250539225969763</v>
      </c>
      <c r="X424" s="8">
        <f t="shared" si="120"/>
        <v>0.42057287663772758</v>
      </c>
      <c r="Y424" s="8">
        <f t="shared" si="121"/>
        <v>-0.79976864000628667</v>
      </c>
      <c r="AA424" s="8">
        <f t="shared" si="122"/>
        <v>-0.86836821940670827</v>
      </c>
      <c r="AB424" s="8">
        <f t="shared" si="123"/>
        <v>-0.87547233573319605</v>
      </c>
      <c r="AC424" s="8">
        <f t="shared" si="124"/>
        <v>-0.74095540405196314</v>
      </c>
      <c r="AD424" s="8">
        <f t="shared" si="125"/>
        <v>-0.94579589626662219</v>
      </c>
      <c r="AE424" s="8">
        <f t="shared" si="126"/>
        <v>6.2973690045884545E-2</v>
      </c>
      <c r="AF424" s="8">
        <f t="shared" si="127"/>
        <v>-0.91071802081460018</v>
      </c>
      <c r="AG424" s="8"/>
      <c r="AH424">
        <v>1.3163816885218571</v>
      </c>
      <c r="AJ424">
        <v>0.97559337774633759</v>
      </c>
      <c r="AK424">
        <v>1</v>
      </c>
      <c r="AL424">
        <v>0.97559337774633759</v>
      </c>
      <c r="AM424">
        <v>1</v>
      </c>
      <c r="AN424">
        <v>0.97559337774633759</v>
      </c>
      <c r="AO424">
        <v>1</v>
      </c>
      <c r="AP424">
        <v>0.97559337774633759</v>
      </c>
      <c r="AQ424">
        <v>1</v>
      </c>
      <c r="AS424">
        <v>0.97559337774633759</v>
      </c>
      <c r="AT424">
        <v>0.5</v>
      </c>
      <c r="AU424">
        <v>0.97559337774633759</v>
      </c>
      <c r="AV424">
        <v>0.5</v>
      </c>
      <c r="AW424">
        <v>0.97559337774633759</v>
      </c>
      <c r="AX424">
        <v>0.5</v>
      </c>
      <c r="AY424">
        <v>0.97559337774633759</v>
      </c>
      <c r="AZ424">
        <v>0.5</v>
      </c>
      <c r="BB424">
        <f t="shared" si="133"/>
        <v>1.3163816885218571</v>
      </c>
    </row>
    <row r="425" spans="1:54" x14ac:dyDescent="0.3">
      <c r="A425">
        <v>3</v>
      </c>
      <c r="B425" t="s">
        <v>170</v>
      </c>
      <c r="C425" t="s">
        <v>168</v>
      </c>
      <c r="D425" t="s">
        <v>163</v>
      </c>
      <c r="F425" s="2">
        <v>0</v>
      </c>
      <c r="G425" s="2">
        <f t="shared" si="128"/>
        <v>1</v>
      </c>
      <c r="H425" s="4">
        <f t="shared" si="129"/>
        <v>1</v>
      </c>
      <c r="I425" s="14">
        <f t="shared" si="130"/>
        <v>0</v>
      </c>
      <c r="J425">
        <f t="shared" si="109"/>
        <v>1</v>
      </c>
      <c r="K425">
        <f t="shared" si="131"/>
        <v>2</v>
      </c>
      <c r="L425">
        <f t="shared" si="132"/>
        <v>2</v>
      </c>
      <c r="M425" s="8">
        <f t="shared" si="110"/>
        <v>-0.89165242861666016</v>
      </c>
      <c r="N425" s="8">
        <f t="shared" si="111"/>
        <v>-0.89186503082201263</v>
      </c>
      <c r="O425" s="8">
        <f t="shared" si="112"/>
        <v>-0.80649308436140588</v>
      </c>
      <c r="P425" s="8">
        <f t="shared" si="113"/>
        <v>-0.99273969329519673</v>
      </c>
      <c r="Q425" s="8">
        <f t="shared" si="114"/>
        <v>-0.22388652838366313</v>
      </c>
      <c r="R425" s="8">
        <f t="shared" si="115"/>
        <v>-0.97261108347331837</v>
      </c>
      <c r="T425" s="8">
        <f t="shared" si="116"/>
        <v>-0.72999140887369274</v>
      </c>
      <c r="U425" s="8">
        <f t="shared" si="117"/>
        <v>-0.73793860903968922</v>
      </c>
      <c r="V425" s="8">
        <f t="shared" si="118"/>
        <v>-0.50156808968455646</v>
      </c>
      <c r="W425" s="8">
        <f t="shared" si="119"/>
        <v>-0.91728385355517439</v>
      </c>
      <c r="X425" s="8">
        <f t="shared" si="120"/>
        <v>0.41275193204787197</v>
      </c>
      <c r="Y425" s="8">
        <f t="shared" si="121"/>
        <v>-0.80544554252517009</v>
      </c>
      <c r="AA425" s="8">
        <f t="shared" si="122"/>
        <v>-0.8602619978313325</v>
      </c>
      <c r="AB425" s="8">
        <f t="shared" si="123"/>
        <v>-0.86718505433804205</v>
      </c>
      <c r="AC425" s="8">
        <f t="shared" si="124"/>
        <v>-0.72604639580437003</v>
      </c>
      <c r="AD425" s="8">
        <f t="shared" si="125"/>
        <v>-0.94064418885194223</v>
      </c>
      <c r="AE425" s="8">
        <f t="shared" si="126"/>
        <v>4.3369652732503233E-2</v>
      </c>
      <c r="AF425" s="8">
        <f t="shared" si="127"/>
        <v>-0.91174672753001784</v>
      </c>
      <c r="AG425" s="8"/>
      <c r="AH425">
        <v>1.3163816885218571</v>
      </c>
      <c r="AJ425">
        <v>0.97559337774633759</v>
      </c>
      <c r="AK425">
        <v>1</v>
      </c>
      <c r="AL425">
        <v>0.97559337774633759</v>
      </c>
      <c r="AM425">
        <v>1</v>
      </c>
      <c r="AN425">
        <v>0.97559337774633759</v>
      </c>
      <c r="AO425">
        <v>1</v>
      </c>
      <c r="AP425">
        <v>0.97559337774633759</v>
      </c>
      <c r="AQ425">
        <v>1</v>
      </c>
      <c r="AS425">
        <v>0.97559337774633759</v>
      </c>
      <c r="AT425">
        <v>0.5</v>
      </c>
      <c r="AU425">
        <v>0.97559337774633759</v>
      </c>
      <c r="AV425">
        <v>0.5</v>
      </c>
      <c r="AW425">
        <v>0.97559337774633759</v>
      </c>
      <c r="AX425">
        <v>0.5</v>
      </c>
      <c r="AY425">
        <v>0.97559337774633759</v>
      </c>
      <c r="AZ425">
        <v>0.5</v>
      </c>
      <c r="BB425">
        <f t="shared" si="133"/>
        <v>1.3163816885218571</v>
      </c>
    </row>
    <row r="426" spans="1:54" x14ac:dyDescent="0.3">
      <c r="A426">
        <v>3</v>
      </c>
      <c r="B426" t="s">
        <v>171</v>
      </c>
      <c r="C426" t="s">
        <v>168</v>
      </c>
      <c r="D426" t="s">
        <v>163</v>
      </c>
      <c r="F426" s="2">
        <v>0</v>
      </c>
      <c r="G426" s="2">
        <f t="shared" si="128"/>
        <v>0</v>
      </c>
      <c r="H426" s="4">
        <f t="shared" si="129"/>
        <v>0</v>
      </c>
      <c r="I426" s="14">
        <f t="shared" si="130"/>
        <v>1</v>
      </c>
      <c r="J426">
        <f t="shared" si="109"/>
        <v>0</v>
      </c>
      <c r="K426">
        <f t="shared" si="131"/>
        <v>2</v>
      </c>
      <c r="L426">
        <f t="shared" si="132"/>
        <v>0</v>
      </c>
      <c r="M426" s="8">
        <f t="shared" si="110"/>
        <v>2.1761174989777525</v>
      </c>
      <c r="N426" s="8">
        <f t="shared" si="111"/>
        <v>2.1771052550020142</v>
      </c>
      <c r="O426" s="8">
        <f t="shared" si="112"/>
        <v>4.3488920466761396</v>
      </c>
      <c r="P426" s="8">
        <f t="shared" si="113"/>
        <v>185362.58333333331</v>
      </c>
      <c r="Q426" s="8">
        <f t="shared" si="114"/>
        <v>-0.22017456384232117</v>
      </c>
      <c r="R426" s="8">
        <f t="shared" si="115"/>
        <v>4833.0445993031362</v>
      </c>
      <c r="T426" s="8">
        <f t="shared" si="116"/>
        <v>2.5962559237962113</v>
      </c>
      <c r="U426" s="8">
        <f t="shared" si="117"/>
        <v>2.4935689495678042</v>
      </c>
      <c r="V426" s="8">
        <f t="shared" si="118"/>
        <v>2.9801135347323902</v>
      </c>
      <c r="W426" s="8">
        <f t="shared" si="119"/>
        <v>6.4420111809289926</v>
      </c>
      <c r="X426" s="8">
        <f t="shared" si="120"/>
        <v>0.4274280830808263</v>
      </c>
      <c r="Y426" s="8">
        <f t="shared" si="121"/>
        <v>446.34683711685148</v>
      </c>
      <c r="AA426" s="8">
        <f t="shared" si="122"/>
        <v>0.60617069282995895</v>
      </c>
      <c r="AB426" s="8">
        <f t="shared" si="123"/>
        <v>0.51012947592370095</v>
      </c>
      <c r="AC426" s="8">
        <f t="shared" si="124"/>
        <v>0.60251201583127278</v>
      </c>
      <c r="AD426" s="8">
        <f t="shared" si="125"/>
        <v>2.8485987417523524</v>
      </c>
      <c r="AE426" s="8">
        <f t="shared" si="126"/>
        <v>5.867293679453002E-2</v>
      </c>
      <c r="AF426" s="8">
        <f t="shared" si="127"/>
        <v>186.01365385305007</v>
      </c>
      <c r="AG426" s="8"/>
      <c r="AH426">
        <v>-1.3163816885218571</v>
      </c>
      <c r="AJ426">
        <v>-0.97559337774633759</v>
      </c>
      <c r="AK426">
        <v>-1</v>
      </c>
      <c r="AL426">
        <v>-0.97559337774633759</v>
      </c>
      <c r="AM426">
        <v>-1</v>
      </c>
      <c r="AN426">
        <v>-0.97559337774633759</v>
      </c>
      <c r="AO426">
        <v>-1</v>
      </c>
      <c r="AP426">
        <v>-0.97559337774633759</v>
      </c>
      <c r="AQ426">
        <v>-1</v>
      </c>
      <c r="AS426">
        <v>-0.97559337774633759</v>
      </c>
      <c r="AT426">
        <v>-0.5</v>
      </c>
      <c r="AU426">
        <v>-0.97559337774633759</v>
      </c>
      <c r="AV426">
        <v>-0.5</v>
      </c>
      <c r="AW426">
        <v>-0.97559337774633759</v>
      </c>
      <c r="AX426">
        <v>-0.5</v>
      </c>
      <c r="AY426">
        <v>-0.97559337774633759</v>
      </c>
      <c r="AZ426">
        <v>-0.5</v>
      </c>
      <c r="BB426">
        <f t="shared" si="133"/>
        <v>-1.3163816885218571</v>
      </c>
    </row>
    <row r="427" spans="1:54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1:54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1:54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1:54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1:54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1:54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8" spans="6:43" x14ac:dyDescent="0.3">
      <c r="G628" s="15"/>
      <c r="H628" s="15"/>
      <c r="I628" s="15"/>
      <c r="J628" s="15"/>
      <c r="K628" s="35" t="s">
        <v>61</v>
      </c>
      <c r="L628" s="15">
        <f>S628</f>
        <v>1</v>
      </c>
      <c r="M628" s="3" t="s">
        <v>3</v>
      </c>
      <c r="N628" s="3" t="s">
        <v>4</v>
      </c>
      <c r="O628" s="3" t="s">
        <v>6</v>
      </c>
      <c r="P628" s="3" t="s">
        <v>8</v>
      </c>
      <c r="Q628" s="3" t="s">
        <v>10</v>
      </c>
      <c r="R628" s="3" t="s">
        <v>12</v>
      </c>
      <c r="S628" s="7">
        <f>X292</f>
        <v>1</v>
      </c>
      <c r="T628" s="3" t="s">
        <v>3</v>
      </c>
      <c r="U628" s="3" t="s">
        <v>4</v>
      </c>
      <c r="V628" s="3" t="s">
        <v>6</v>
      </c>
      <c r="W628" s="3" t="s">
        <v>8</v>
      </c>
      <c r="X628" s="3" t="s">
        <v>10</v>
      </c>
      <c r="Y628" s="16" t="s">
        <v>12</v>
      </c>
      <c r="Z628" s="15">
        <f t="shared" ref="Z628:Z635" si="134">S628</f>
        <v>1</v>
      </c>
      <c r="AA628" s="3" t="s">
        <v>3</v>
      </c>
      <c r="AB628" s="3" t="s">
        <v>4</v>
      </c>
      <c r="AC628" s="3" t="s">
        <v>6</v>
      </c>
      <c r="AD628" s="3" t="s">
        <v>8</v>
      </c>
      <c r="AE628" s="3" t="s">
        <v>10</v>
      </c>
      <c r="AF628" s="16" t="s">
        <v>12</v>
      </c>
      <c r="AK628" s="15"/>
      <c r="AL628" s="15"/>
      <c r="AM628" s="15"/>
      <c r="AN628" s="15"/>
      <c r="AO628" s="15"/>
    </row>
    <row r="629" spans="6:43" x14ac:dyDescent="0.3">
      <c r="G629" s="8"/>
      <c r="H629" s="8"/>
      <c r="I629" s="8"/>
      <c r="J629" s="8"/>
      <c r="K629" s="8"/>
      <c r="L629" s="8" t="str">
        <f>S629</f>
        <v>ALL</v>
      </c>
      <c r="M629" s="8">
        <f>-1 *AVERAGE(M339:M626)</f>
        <v>-0.62545677261816401</v>
      </c>
      <c r="N629" s="8">
        <f t="shared" ref="N629:R629" si="135">-1 *AVERAGE(N339:N626)</f>
        <v>-0.62887681183539879</v>
      </c>
      <c r="O629" s="8">
        <f t="shared" si="135"/>
        <v>-0.51260895057669054</v>
      </c>
      <c r="P629" s="8">
        <f t="shared" si="135"/>
        <v>-119689.1797464719</v>
      </c>
      <c r="Q629" s="8">
        <f t="shared" si="135"/>
        <v>0.18991081649507188</v>
      </c>
      <c r="R629" s="8">
        <f t="shared" si="135"/>
        <v>-996.14048172297964</v>
      </c>
      <c r="S629" s="8" t="s">
        <v>16</v>
      </c>
      <c r="T629" s="8">
        <f>-1 *AVERAGE(T339:T626)</f>
        <v>-0.66914772344417284</v>
      </c>
      <c r="U629" s="8">
        <f t="shared" ref="U629:Y629" si="136">-1 *AVERAGE(U339:U626)</f>
        <v>-0.63798531333500863</v>
      </c>
      <c r="V629" s="8">
        <f t="shared" si="136"/>
        <v>-0.6106326586606925</v>
      </c>
      <c r="W629" s="8">
        <f t="shared" si="136"/>
        <v>-2.1376673370324526</v>
      </c>
      <c r="X629" s="8">
        <f t="shared" si="136"/>
        <v>-0.26144817114517882</v>
      </c>
      <c r="Y629" s="8">
        <f t="shared" si="136"/>
        <v>-147.25228520091295</v>
      </c>
      <c r="Z629" s="8" t="str">
        <f t="shared" si="134"/>
        <v>ALL</v>
      </c>
      <c r="AA629" s="8">
        <f>-1 *AVERAGE(AA339:AA626)</f>
        <v>0.35300311930001882</v>
      </c>
      <c r="AB629" s="8">
        <f t="shared" ref="AB629:AF629" si="137">-1 *AVERAGE(AB339:AB626)</f>
        <v>0.38211810481489505</v>
      </c>
      <c r="AC629" s="8">
        <f t="shared" si="137"/>
        <v>0.37360458404829006</v>
      </c>
      <c r="AD629" s="8">
        <f t="shared" si="137"/>
        <v>-0.44476618707481685</v>
      </c>
      <c r="AE629" s="8">
        <f t="shared" si="137"/>
        <v>0.28565526962004206</v>
      </c>
      <c r="AF629" s="8">
        <f t="shared" si="137"/>
        <v>-88.558952585153236</v>
      </c>
      <c r="AK629" s="8"/>
      <c r="AL629" s="8"/>
      <c r="AM629" s="8"/>
      <c r="AN629" s="8"/>
      <c r="AO629" s="8"/>
    </row>
    <row r="630" spans="6:43" x14ac:dyDescent="0.3">
      <c r="G630" s="8"/>
      <c r="H630" s="8"/>
      <c r="I630" s="8"/>
      <c r="J630" s="8"/>
      <c r="K630" s="8"/>
      <c r="L630" s="8" t="str">
        <f>S630</f>
        <v>Gain &gt; 1</v>
      </c>
      <c r="M630" s="8">
        <f t="shared" ref="M630:R630" si="138">-1* AVERAGEIF($BB339:$BB626,"&gt;"&amp;$S628,M339:M626)</f>
        <v>0.74696794498255681</v>
      </c>
      <c r="N630" s="8">
        <f t="shared" si="138"/>
        <v>0.73592071921083024</v>
      </c>
      <c r="O630" s="8">
        <f t="shared" si="138"/>
        <v>0.92391915528672264</v>
      </c>
      <c r="P630" s="8">
        <f t="shared" si="138"/>
        <v>0.96499664611053204</v>
      </c>
      <c r="Q630" s="8">
        <f t="shared" si="138"/>
        <v>0.12133058748661792</v>
      </c>
      <c r="R630" s="8">
        <f t="shared" si="138"/>
        <v>0.95880906788217679</v>
      </c>
      <c r="S630" s="8" t="str">
        <f>"Gain &gt; "&amp;S628</f>
        <v>Gain &gt; 1</v>
      </c>
      <c r="T630" s="8">
        <f t="shared" ref="T630:Y630" si="139">-1* AVERAGEIF($BB339:$BB626,"&gt;"&amp;$S628,T339:T626)</f>
        <v>0.66895795260774349</v>
      </c>
      <c r="U630" s="8">
        <f t="shared" si="139"/>
        <v>0.66788137742004838</v>
      </c>
      <c r="V630" s="8">
        <f t="shared" si="139"/>
        <v>0.80496513547290827</v>
      </c>
      <c r="W630" s="8">
        <f t="shared" si="139"/>
        <v>0.92701752324924902</v>
      </c>
      <c r="X630" s="8">
        <f t="shared" si="139"/>
        <v>-0.42499841173412639</v>
      </c>
      <c r="Y630" s="8">
        <f t="shared" si="139"/>
        <v>0.77339741670522166</v>
      </c>
      <c r="Z630" s="8" t="str">
        <f t="shared" si="134"/>
        <v>Gain &gt; 1</v>
      </c>
      <c r="AA630" s="8">
        <f t="shared" ref="AA630:AF630" si="140">-1* AVERAGEIF($BB339:$BB626,"&gt;"&amp;$S628,AA339:AA626)</f>
        <v>0.86493564904165154</v>
      </c>
      <c r="AB630" s="8">
        <f t="shared" si="140"/>
        <v>0.86262574594245722</v>
      </c>
      <c r="AC630" s="8">
        <f t="shared" si="140"/>
        <v>0.89731130061816688</v>
      </c>
      <c r="AD630" s="8">
        <f t="shared" si="140"/>
        <v>0.96314781520266524</v>
      </c>
      <c r="AE630" s="8">
        <f t="shared" si="140"/>
        <v>0.24628621513721827</v>
      </c>
      <c r="AF630" s="8">
        <f t="shared" si="140"/>
        <v>0.87825921440798282</v>
      </c>
      <c r="AK630" s="8"/>
      <c r="AL630" s="8"/>
      <c r="AM630" s="8"/>
      <c r="AN630" s="8"/>
      <c r="AO630" s="8"/>
    </row>
    <row r="631" spans="6:43" x14ac:dyDescent="0.3">
      <c r="L631" s="8" t="str">
        <f>S631</f>
        <v xml:space="preserve">Gain &gt; 0 </v>
      </c>
      <c r="M631" s="8">
        <f>-1* AVERAGEIF($J339:$J626,"=1",M339:M626)</f>
        <v>0.72801623025526396</v>
      </c>
      <c r="N631" s="8">
        <f t="shared" ref="N631:R631" si="141">-1* AVERAGEIF($J339:$J626,"=1",N339:N626)</f>
        <v>0.7229804585056161</v>
      </c>
      <c r="O631" s="8">
        <f t="shared" si="141"/>
        <v>0.82617568704369859</v>
      </c>
      <c r="P631" s="8">
        <f t="shared" si="141"/>
        <v>0.91989521866383994</v>
      </c>
      <c r="Q631" s="8">
        <f t="shared" si="141"/>
        <v>0.19547108205837269</v>
      </c>
      <c r="R631" s="8">
        <f t="shared" si="141"/>
        <v>0.82882061739860924</v>
      </c>
      <c r="S631" s="8" t="s">
        <v>36</v>
      </c>
      <c r="T631" s="8">
        <f>-1* AVERAGEIF($J339:$J626,"=1",T339:T626)</f>
        <v>0.67103078488946499</v>
      </c>
      <c r="U631" s="8">
        <f t="shared" ref="U631:Y631" si="142">-1* AVERAGEIF($J339:$J626,"=1",U339:U626)</f>
        <v>0.67287310836644987</v>
      </c>
      <c r="V631" s="8">
        <f t="shared" si="142"/>
        <v>0.71718068885889308</v>
      </c>
      <c r="W631" s="8">
        <f t="shared" si="142"/>
        <v>0.88167303660516083</v>
      </c>
      <c r="X631" s="8">
        <f t="shared" si="142"/>
        <v>-0.19971389531635073</v>
      </c>
      <c r="Y631" s="8">
        <f t="shared" si="142"/>
        <v>0.60220134154729754</v>
      </c>
      <c r="Z631" s="8" t="str">
        <f t="shared" si="134"/>
        <v xml:space="preserve">Gain &gt; 0 </v>
      </c>
      <c r="AA631" s="8">
        <f>-1* AVERAGEIF($J339:$J626,"=1",AA339:AA626)</f>
        <v>0.88459682900568493</v>
      </c>
      <c r="AB631" s="8">
        <f t="shared" ref="AB631:AF631" si="143">-1* AVERAGEIF($J339:$J626,"=1",AB339:AB626)</f>
        <v>0.88568369097601929</v>
      </c>
      <c r="AC631" s="8">
        <f t="shared" si="143"/>
        <v>0.88292453401133386</v>
      </c>
      <c r="AD631" s="8">
        <f t="shared" si="143"/>
        <v>0.96178686132871838</v>
      </c>
      <c r="AE631" s="8">
        <f t="shared" si="143"/>
        <v>0.35819692761324112</v>
      </c>
      <c r="AF631" s="8">
        <f t="shared" si="143"/>
        <v>0.81146484293028165</v>
      </c>
      <c r="AK631" s="8"/>
      <c r="AL631" s="8"/>
      <c r="AM631" s="8"/>
      <c r="AN631" s="8"/>
      <c r="AO631" s="8"/>
      <c r="AQ631" s="10"/>
    </row>
    <row r="632" spans="6:43" x14ac:dyDescent="0.3">
      <c r="L632" s="8" t="str">
        <f t="shared" ref="L632:L635" si="144">S632</f>
        <v>Gain &lt;= 0</v>
      </c>
      <c r="M632" s="8">
        <f>-1* AVERAGEIF($J339:$J626,"=0",M339:M626)</f>
        <v>-2.5804733323242264</v>
      </c>
      <c r="N632" s="8">
        <f t="shared" ref="N632:R632" si="145">-1* AVERAGEIF($J339:$J626,"=0",N339:N626)</f>
        <v>-2.5815595356613086</v>
      </c>
      <c r="O632" s="8">
        <f t="shared" si="145"/>
        <v>-2.4464089826950306</v>
      </c>
      <c r="P632" s="8">
        <f t="shared" si="145"/>
        <v>-292574.87922891387</v>
      </c>
      <c r="Q632" s="8">
        <f t="shared" si="145"/>
        <v>0.18187932179252628</v>
      </c>
      <c r="R632" s="8">
        <f t="shared" si="145"/>
        <v>-2436.2072517701922</v>
      </c>
      <c r="S632" s="8" t="s">
        <v>37</v>
      </c>
      <c r="T632" s="8">
        <f>-1* AVERAGEIF($J339:$J626,"=0",T339:T626)</f>
        <v>-2.6049611243705382</v>
      </c>
      <c r="U632" s="8">
        <f t="shared" ref="U632:Y632" si="146">-1* AVERAGEIF($J339:$J626,"=0",U339:U626)</f>
        <v>-2.5314474780148943</v>
      </c>
      <c r="V632" s="8">
        <f t="shared" si="146"/>
        <v>-2.528585271744539</v>
      </c>
      <c r="W632" s="8">
        <f t="shared" si="146"/>
        <v>-6.498936765620118</v>
      </c>
      <c r="X632" s="8">
        <f t="shared" si="146"/>
        <v>-0.35061990289793027</v>
      </c>
      <c r="Y632" s="8">
        <f t="shared" si="146"/>
        <v>-360.81987687335538</v>
      </c>
      <c r="Z632" s="8" t="str">
        <f t="shared" si="134"/>
        <v>Gain &lt;= 0</v>
      </c>
      <c r="AA632" s="8">
        <f>-1* AVERAGEIF($J339:$J626,"=0",AA339:AA626)</f>
        <v>-0.41485446138594345</v>
      </c>
      <c r="AB632" s="8">
        <f t="shared" ref="AB632:AF632" si="147">-1* AVERAGEIF($J339:$J626,"=0",AB339:AB626)</f>
        <v>-0.34525440852895112</v>
      </c>
      <c r="AC632" s="8">
        <f t="shared" si="147"/>
        <v>-0.36207978812055114</v>
      </c>
      <c r="AD632" s="8">
        <f t="shared" si="147"/>
        <v>-2.4764539236577012</v>
      </c>
      <c r="AE632" s="8">
        <f t="shared" si="147"/>
        <v>0.18087287474097688</v>
      </c>
      <c r="AF632" s="8">
        <f t="shared" si="147"/>
        <v>-217.64955553682935</v>
      </c>
      <c r="AK632" s="8"/>
      <c r="AL632" s="8"/>
      <c r="AM632" s="8"/>
      <c r="AN632" s="8"/>
      <c r="AO632" s="8"/>
      <c r="AQ632" s="10"/>
    </row>
    <row r="633" spans="6:43" x14ac:dyDescent="0.3">
      <c r="G633" s="15"/>
      <c r="H633" s="15"/>
      <c r="I633" s="15"/>
      <c r="J633" s="15"/>
      <c r="K633" s="15"/>
      <c r="L633" s="8" t="str">
        <f t="shared" si="144"/>
        <v>Target; Gain &gt; 1</v>
      </c>
      <c r="M633" s="8">
        <f t="shared" ref="M633:R633" si="148">-1* AVERAGEIFS(M339:M626,$H339:$H626,"=1",$BB$339:$BB$626,"&gt;="&amp;$L$628)</f>
        <v>0.89219952936582059</v>
      </c>
      <c r="N633" s="8">
        <f t="shared" si="148"/>
        <v>0.8921778842735022</v>
      </c>
      <c r="O633" s="8">
        <f t="shared" si="148"/>
        <v>0.88294195663727004</v>
      </c>
      <c r="P633" s="8">
        <f t="shared" si="148"/>
        <v>0.99263561856131621</v>
      </c>
      <c r="Q633" s="8">
        <f t="shared" si="148"/>
        <v>0.1953732078950958</v>
      </c>
      <c r="R633" s="8">
        <f t="shared" si="148"/>
        <v>0.97338080048323528</v>
      </c>
      <c r="S633" s="8" t="str">
        <f>"Target; Gain &gt; "&amp;S628</f>
        <v>Target; Gain &gt; 1</v>
      </c>
      <c r="T633" s="8">
        <f t="shared" ref="T633:Y633" si="149">-1* AVERAGEIFS(T339:T626,$H339:$H626,"=1",$BB$339:$BB$626,"&gt;="&amp;$L$628)</f>
        <v>0.76405751351244255</v>
      </c>
      <c r="U633" s="8">
        <f t="shared" si="149"/>
        <v>0.77041143365287346</v>
      </c>
      <c r="V633" s="8">
        <f t="shared" si="149"/>
        <v>0.67157980999494449</v>
      </c>
      <c r="W633" s="8">
        <f t="shared" si="149"/>
        <v>0.93702906282878373</v>
      </c>
      <c r="X633" s="8">
        <f t="shared" si="149"/>
        <v>-0.37205922340958925</v>
      </c>
      <c r="Y633" s="8">
        <f t="shared" si="149"/>
        <v>0.82920800775189873</v>
      </c>
      <c r="Z633" s="8" t="str">
        <f t="shared" si="134"/>
        <v>Target; Gain &gt; 1</v>
      </c>
      <c r="AA633" s="8">
        <f t="shared" ref="AA633:AF633" si="150">-1* AVERAGEIFS(AA339:AA626,$H339:$H626,"=1",$BB$339:$BB$626,"&gt;="&amp;$L$628)</f>
        <v>0.88275681882778956</v>
      </c>
      <c r="AB633" s="8">
        <f t="shared" si="150"/>
        <v>0.88844783008069017</v>
      </c>
      <c r="AC633" s="8">
        <f t="shared" si="150"/>
        <v>0.81863723154406787</v>
      </c>
      <c r="AD633" s="8">
        <f t="shared" si="150"/>
        <v>0.95600739574005189</v>
      </c>
      <c r="AE633" s="8">
        <f t="shared" si="150"/>
        <v>0.10443200251845058</v>
      </c>
      <c r="AF633" s="8">
        <f t="shared" si="150"/>
        <v>0.9230286626523676</v>
      </c>
      <c r="AK633" s="8"/>
    </row>
    <row r="634" spans="6:43" x14ac:dyDescent="0.3">
      <c r="G634" s="15"/>
      <c r="H634" s="15"/>
      <c r="I634" s="15"/>
      <c r="J634" s="15"/>
      <c r="K634" s="15"/>
      <c r="L634" s="8" t="str">
        <f t="shared" si="144"/>
        <v>Target (or sym)</v>
      </c>
      <c r="M634" s="8">
        <f>-1* AVERAGEIFS(M339:M626,$H339:$H626,"=1")</f>
        <v>0.43531028683255102</v>
      </c>
      <c r="N634" s="8">
        <f t="shared" ref="N634:R634" si="151">-1* AVERAGEIFS(N339:N626,$H339:$H626,"=1")</f>
        <v>0.43522081477936581</v>
      </c>
      <c r="O634" s="8">
        <f t="shared" si="151"/>
        <v>0.48212411714089082</v>
      </c>
      <c r="P634" s="8">
        <f t="shared" si="151"/>
        <v>-2839.3428585679744</v>
      </c>
      <c r="Q634" s="8">
        <f t="shared" si="151"/>
        <v>0.22650446050032402</v>
      </c>
      <c r="R634" s="8">
        <f t="shared" si="151"/>
        <v>-35.300668511695832</v>
      </c>
      <c r="S634" s="8" t="s">
        <v>39</v>
      </c>
      <c r="T634" s="8">
        <f>-1* AVERAGEIFS(T339:T626,$H339:$H626,"=1")</f>
        <v>6.4449590805860726E-2</v>
      </c>
      <c r="U634" s="8">
        <f t="shared" ref="U634:Y634" si="152">-1* AVERAGEIFS(U339:U626,$H339:$H626,"=1")</f>
        <v>9.1482471277263319E-2</v>
      </c>
      <c r="V634" s="8">
        <f t="shared" si="152"/>
        <v>0.10333540652611711</v>
      </c>
      <c r="W634" s="8">
        <f t="shared" si="152"/>
        <v>-0.39756108510327914</v>
      </c>
      <c r="X634" s="8">
        <f t="shared" si="152"/>
        <v>-0.23499770314089893</v>
      </c>
      <c r="Y634" s="8">
        <f t="shared" si="152"/>
        <v>-22.556146093700512</v>
      </c>
      <c r="Z634" s="8" t="str">
        <f t="shared" si="134"/>
        <v>Target (or sym)</v>
      </c>
      <c r="AA634" s="8">
        <f>-1* AVERAGEIFS(AA339:AA626,$H339:$H626,"=1")</f>
        <v>0.5307562705420541</v>
      </c>
      <c r="AB634" s="8">
        <f t="shared" ref="AB634:AF634" si="153">-1* AVERAGEIFS(AB339:AB626,$H339:$H626,"=1")</f>
        <v>0.55995223988098786</v>
      </c>
      <c r="AC634" s="8">
        <f t="shared" si="153"/>
        <v>0.55846845298608194</v>
      </c>
      <c r="AD634" s="8">
        <f t="shared" si="153"/>
        <v>2.2005802467954937E-2</v>
      </c>
      <c r="AE634" s="8">
        <f t="shared" si="153"/>
        <v>0.24205445656717972</v>
      </c>
      <c r="AF634" s="8">
        <f t="shared" si="153"/>
        <v>-17.276399757650154</v>
      </c>
      <c r="AK634" s="8"/>
    </row>
    <row r="635" spans="6:43" x14ac:dyDescent="0.3">
      <c r="G635" s="15"/>
      <c r="H635" s="15"/>
      <c r="I635" s="15"/>
      <c r="J635" s="15"/>
      <c r="K635" s="15"/>
      <c r="L635" s="8" t="str">
        <f t="shared" si="144"/>
        <v>Target (or sym); Gain &gt; 0</v>
      </c>
      <c r="M635" s="8">
        <f>-1* AVERAGEIFS(M339:M626,$H339:$H626,"=1",$J339:$J626,"=1")</f>
        <v>0.89089371615572688</v>
      </c>
      <c r="N635" s="8">
        <f t="shared" ref="N635:R635" si="154">-1* AVERAGEIFS(N339:N626,$H339:$H626,"=1",$J339:$J626,"=1")</f>
        <v>0.89081774835828753</v>
      </c>
      <c r="O635" s="8">
        <f t="shared" si="154"/>
        <v>0.88999152711335783</v>
      </c>
      <c r="P635" s="8">
        <f t="shared" si="154"/>
        <v>0.99076307437718891</v>
      </c>
      <c r="Q635" s="8">
        <f t="shared" si="154"/>
        <v>0.23215802192459831</v>
      </c>
      <c r="R635" s="8">
        <f t="shared" si="154"/>
        <v>0.90950047690765889</v>
      </c>
      <c r="S635" s="8" t="s">
        <v>53</v>
      </c>
      <c r="T635" s="8">
        <f>-1* AVERAGEIFS(T339:T626,$H339:$H626,"=1",$J339:$J626,"=1")</f>
        <v>0.79891916906790628</v>
      </c>
      <c r="U635" s="8">
        <f t="shared" ref="U635:Y635" si="155">-1* AVERAGEIFS(U339:U626,$H339:$H626,"=1",$J339:$J626,"=1")</f>
        <v>0.80420083378017693</v>
      </c>
      <c r="V635" s="8">
        <f t="shared" si="155"/>
        <v>0.7265013420366323</v>
      </c>
      <c r="W635" s="8">
        <f t="shared" si="155"/>
        <v>0.94864294601771848</v>
      </c>
      <c r="X635" s="8">
        <f t="shared" si="155"/>
        <v>-0.25154798259332922</v>
      </c>
      <c r="Y635" s="8">
        <f t="shared" si="155"/>
        <v>0.65864180381147253</v>
      </c>
      <c r="Z635" s="8" t="str">
        <f t="shared" si="134"/>
        <v>Target (or sym); Gain &gt; 0</v>
      </c>
      <c r="AA635" s="8">
        <f>-1* AVERAGEIFS(AA339:AA626,$H339:$H626,"=1",$J339:$J626,"=1")</f>
        <v>0.90734108421491766</v>
      </c>
      <c r="AB635" s="8">
        <f t="shared" ref="AB635:AF635" si="156">-1* AVERAGEIFS(AB339:AB626,$H339:$H626,"=1",$J339:$J626,"=1")</f>
        <v>0.91204345905874484</v>
      </c>
      <c r="AC635" s="8">
        <f t="shared" si="156"/>
        <v>0.85617727931513143</v>
      </c>
      <c r="AD635" s="8">
        <f t="shared" si="156"/>
        <v>0.96901785874982882</v>
      </c>
      <c r="AE635" s="8">
        <f t="shared" si="156"/>
        <v>0.18952235764828623</v>
      </c>
      <c r="AF635" s="8">
        <f t="shared" si="156"/>
        <v>0.86997810294742417</v>
      </c>
      <c r="AK635" s="8"/>
    </row>
    <row r="636" spans="6:43" x14ac:dyDescent="0.3">
      <c r="G636" s="15"/>
      <c r="H636" s="15"/>
      <c r="I636" s="15"/>
      <c r="J636" s="15"/>
      <c r="K636" s="15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K636" s="8"/>
    </row>
    <row r="637" spans="6:43" x14ac:dyDescent="0.3">
      <c r="G637" s="15"/>
      <c r="H637" s="15"/>
      <c r="I637" s="15"/>
      <c r="J637" s="15"/>
      <c r="K637" s="35" t="s">
        <v>62</v>
      </c>
      <c r="L637" s="15">
        <f>S637</f>
        <v>1</v>
      </c>
      <c r="M637" s="3" t="s">
        <v>3</v>
      </c>
      <c r="N637" s="3" t="s">
        <v>4</v>
      </c>
      <c r="O637" s="3" t="s">
        <v>6</v>
      </c>
      <c r="P637" s="3" t="s">
        <v>8</v>
      </c>
      <c r="Q637" s="3" t="s">
        <v>10</v>
      </c>
      <c r="R637" s="3" t="s">
        <v>12</v>
      </c>
      <c r="S637" s="7">
        <f>X292</f>
        <v>1</v>
      </c>
      <c r="T637" s="3" t="s">
        <v>3</v>
      </c>
      <c r="U637" s="3" t="s">
        <v>4</v>
      </c>
      <c r="V637" s="3" t="s">
        <v>6</v>
      </c>
      <c r="W637" s="3" t="s">
        <v>8</v>
      </c>
      <c r="X637" s="3" t="s">
        <v>10</v>
      </c>
      <c r="Y637" s="16" t="s">
        <v>12</v>
      </c>
      <c r="Z637" s="15">
        <f t="shared" ref="Z637:Z644" si="157">S637</f>
        <v>1</v>
      </c>
      <c r="AA637" s="3" t="s">
        <v>3</v>
      </c>
      <c r="AB637" s="3" t="s">
        <v>4</v>
      </c>
      <c r="AC637" s="3" t="s">
        <v>6</v>
      </c>
      <c r="AD637" s="3" t="s">
        <v>8</v>
      </c>
      <c r="AE637" s="3" t="s">
        <v>10</v>
      </c>
      <c r="AF637" s="16" t="s">
        <v>12</v>
      </c>
      <c r="AK637" s="15"/>
      <c r="AL637" s="15"/>
      <c r="AM637" s="15"/>
      <c r="AN637" s="15"/>
      <c r="AO637" s="15"/>
    </row>
    <row r="638" spans="6:43" x14ac:dyDescent="0.3">
      <c r="G638" s="8"/>
      <c r="H638" s="8"/>
      <c r="I638" s="8"/>
      <c r="J638" s="8"/>
      <c r="K638" s="8"/>
      <c r="L638" s="8" t="str">
        <f>S638</f>
        <v>ALL</v>
      </c>
      <c r="M638" s="8">
        <f>-1 *MEDIAN(M339:M626)</f>
        <v>0.51968659429806396</v>
      </c>
      <c r="N638" s="8">
        <f t="shared" ref="N638:R638" si="158">-1 *MEDIAN(N339:N626)</f>
        <v>0.49201549770521941</v>
      </c>
      <c r="O638" s="8">
        <f t="shared" si="158"/>
        <v>0.79607120678478371</v>
      </c>
      <c r="P638" s="8">
        <f t="shared" si="158"/>
        <v>0.91530327943716139</v>
      </c>
      <c r="Q638" s="8">
        <f t="shared" si="158"/>
        <v>0.21533031930704474</v>
      </c>
      <c r="R638" s="8">
        <f t="shared" si="158"/>
        <v>0.69934353941461636</v>
      </c>
      <c r="S638" s="8" t="s">
        <v>16</v>
      </c>
      <c r="T638" s="8">
        <f>-1 *MEDIAN(T339:T626)</f>
        <v>0.49679127388628141</v>
      </c>
      <c r="U638" s="8">
        <f t="shared" ref="U638:Y638" si="159">-1 *MEDIAN(U339:U626)</f>
        <v>0.48482879977240279</v>
      </c>
      <c r="V638" s="8">
        <f t="shared" si="159"/>
        <v>0.54305898351853377</v>
      </c>
      <c r="W638" s="8">
        <f t="shared" si="159"/>
        <v>0.88810191496981128</v>
      </c>
      <c r="X638" s="8">
        <f t="shared" si="159"/>
        <v>-0.26908827420884174</v>
      </c>
      <c r="Y638" s="8">
        <f t="shared" si="159"/>
        <v>0.42238638112217158</v>
      </c>
      <c r="Z638" s="8" t="str">
        <f t="shared" si="157"/>
        <v>ALL</v>
      </c>
      <c r="AA638" s="8">
        <f>-1 *MEDIAN(AA339:AA626)</f>
        <v>0.81892385833970982</v>
      </c>
      <c r="AB638" s="8">
        <f t="shared" ref="AB638:AF638" si="160">-1 *MEDIAN(AB339:AB626)</f>
        <v>0.80579708896279278</v>
      </c>
      <c r="AC638" s="8">
        <f t="shared" si="160"/>
        <v>0.77173170329853691</v>
      </c>
      <c r="AD638" s="8">
        <f t="shared" si="160"/>
        <v>0.95106913055261311</v>
      </c>
      <c r="AE638" s="8">
        <f t="shared" si="160"/>
        <v>0.27453235034786305</v>
      </c>
      <c r="AF638" s="8">
        <f t="shared" si="160"/>
        <v>0.7810308809614771</v>
      </c>
      <c r="AK638" s="8"/>
      <c r="AL638" s="8"/>
      <c r="AM638" s="8"/>
      <c r="AN638" s="8"/>
      <c r="AO638" s="8"/>
    </row>
    <row r="639" spans="6:43" x14ac:dyDescent="0.3">
      <c r="G639" s="8"/>
      <c r="H639" s="8"/>
      <c r="I639" s="8"/>
      <c r="J639" s="8"/>
      <c r="K639" s="8"/>
      <c r="L639" s="8" t="str">
        <f>S639</f>
        <v>Gain &gt; 1</v>
      </c>
      <c r="M639" s="8" cm="1">
        <f t="array" ref="M639">-1* MEDIAN(_xlfn._xlws.FILTER(M339:M626, $BB339:$BB626 &gt; $S628))</f>
        <v>0.84784914397934863</v>
      </c>
      <c r="N639" s="8" cm="1">
        <f t="array" ref="N639">-1* MEDIAN(_xlfn._xlws.FILTER(N339:N626, $BB339:$BB626 &gt; $S628))</f>
        <v>0.8463514575337675</v>
      </c>
      <c r="O639" s="8" cm="1">
        <f t="array" ref="O639">-1* MEDIAN(_xlfn._xlws.FILTER(O339:O626, $BB339:$BB626 &gt; $S628))</f>
        <v>0.95659565001240687</v>
      </c>
      <c r="P639" s="8" cm="1">
        <f t="array" ref="P639">-1* MEDIAN(_xlfn._xlws.FILTER(P339:P626, $BB339:$BB626 &gt; $S628))</f>
        <v>0.98663591400737516</v>
      </c>
      <c r="Q639" s="8" cm="1">
        <f t="array" ref="Q639">-1* MEDIAN(_xlfn._xlws.FILTER(Q339:Q626, $BB339:$BB626 &gt; $S628))</f>
        <v>0.16267575498209133</v>
      </c>
      <c r="R639" s="8" cm="1">
        <f t="array" ref="R639">-1* MEDIAN(_xlfn._xlws.FILTER(R339:R626, $BB339:$BB626 &gt; $S628))</f>
        <v>0.96196805644264405</v>
      </c>
      <c r="S639" s="8" t="str">
        <f>"Gain &gt; "&amp;S637</f>
        <v>Gain &gt; 1</v>
      </c>
      <c r="T639" s="8" cm="1">
        <f t="array" ref="T639">-1* MEDIAN(_xlfn._xlws.FILTER(T339:T626, $BB339:$BB626 &gt; $S628))</f>
        <v>0.74312850962587673</v>
      </c>
      <c r="U639" s="8" cm="1">
        <f t="array" ref="U639">-1* MEDIAN(_xlfn._xlws.FILTER(U339:U626, $BB339:$BB626 &gt; $S628))</f>
        <v>0.74838177804977801</v>
      </c>
      <c r="V639" s="8" cm="1">
        <f t="array" ref="V639">-1* MEDIAN(_xlfn._xlws.FILTER(V339:V626, $BB339:$BB626 &gt; $S628))</f>
        <v>0.9252734966652002</v>
      </c>
      <c r="W639" s="8" cm="1">
        <f t="array" ref="W639">-1* MEDIAN(_xlfn._xlws.FILTER(W339:W626, $BB339:$BB626 &gt; $S628))</f>
        <v>0.92097612283179153</v>
      </c>
      <c r="X639" s="8" cm="1">
        <f t="array" ref="X639">-1* MEDIAN(_xlfn._xlws.FILTER(X339:X626, $BB339:$BB626 &gt; $S628))</f>
        <v>-0.41858690212240912</v>
      </c>
      <c r="Y639" s="8" cm="1">
        <f t="array" ref="Y639">-1* MEDIAN(_xlfn._xlws.FILTER(Y339:Y626, $BB339:$BB626 &gt; $S628))</f>
        <v>0.79792360818042274</v>
      </c>
      <c r="Z639" s="8" t="str">
        <f t="shared" si="157"/>
        <v>Gain &gt; 1</v>
      </c>
      <c r="AA639" s="8" cm="1">
        <f t="array" ref="AA639">-1* MEDIAN(_xlfn._xlws.FILTER(AA339:AA626, $BB339:$BB626 &gt; $S628))</f>
        <v>0.86653638556542478</v>
      </c>
      <c r="AB639" s="8" cm="1">
        <f t="array" ref="AB639">-1* MEDIAN(_xlfn._xlws.FILTER(AB339:AB626, $BB339:$BB626 &gt; $S628))</f>
        <v>0.87379620778098266</v>
      </c>
      <c r="AC639" s="8" cm="1">
        <f t="array" ref="AC639">-1* MEDIAN(_xlfn._xlws.FILTER(AC339:AC626, $BB339:$BB626 &gt; $S628))</f>
        <v>0.97123654425025929</v>
      </c>
      <c r="AD639" s="8" cm="1">
        <f t="array" ref="AD639">-1* MEDIAN(_xlfn._xlws.FILTER(AD339:AD626, $BB339:$BB626 &gt; $S628))</f>
        <v>0.96406960586006996</v>
      </c>
      <c r="AE639" s="8" cm="1">
        <f t="array" ref="AE639">-1* MEDIAN(_xlfn._xlws.FILTER(AE339:AE626, $BB339:$BB626 &gt; $S628))</f>
        <v>0.309606167244589</v>
      </c>
      <c r="AF639" s="8" cm="1">
        <f t="array" ref="AF639">-1* MEDIAN(_xlfn._xlws.FILTER(AF339:AF626, $BB339:$BB626 &gt; $S628))</f>
        <v>0.91123237417230896</v>
      </c>
      <c r="AK639" s="8"/>
      <c r="AL639" s="8"/>
      <c r="AM639" s="8"/>
      <c r="AN639" s="8"/>
      <c r="AO639" s="8"/>
    </row>
    <row r="640" spans="6:43" x14ac:dyDescent="0.3">
      <c r="L640" s="8" t="str">
        <f>S640</f>
        <v xml:space="preserve">Gain &gt; 0 </v>
      </c>
      <c r="M640" s="8" cm="1">
        <f t="array" ref="M640">-1* MEDIAN(_xlfn._xlws.FILTER(M339:M626, $J339:$J626 = 1))</f>
        <v>0.83336618233128668</v>
      </c>
      <c r="N640" s="8" cm="1">
        <f t="array" ref="N640">-1* MEDIAN(_xlfn._xlws.FILTER(N339:N626, $J339:$J626 = 1))</f>
        <v>0.83290959941233644</v>
      </c>
      <c r="O640" s="8" cm="1">
        <f t="array" ref="O640">-1* MEDIAN(_xlfn._xlws.FILTER(O339:O626, $J339:$J626 = 1))</f>
        <v>0.86774556515112955</v>
      </c>
      <c r="P640" s="8" cm="1">
        <f t="array" ref="P640">-1* MEDIAN(_xlfn._xlws.FILTER(P339:P626, $J339:$J626 = 1))</f>
        <v>0.98134908884096927</v>
      </c>
      <c r="Q640" s="8" cm="1">
        <f t="array" ref="Q640">-1* MEDIAN(_xlfn._xlws.FILTER(Q339:Q626, $J339:$J626 = 1))</f>
        <v>0.21621845097335404</v>
      </c>
      <c r="R640" s="8" cm="1">
        <f t="array" ref="R640">-1* MEDIAN(_xlfn._xlws.FILTER(R339:R626, $J339:$J626 = 1))</f>
        <v>0.94891924090455426</v>
      </c>
      <c r="S640" s="8" t="s">
        <v>36</v>
      </c>
      <c r="T640" s="8" cm="1">
        <f t="array" ref="T640">-1* MEDIAN(_xlfn._xlws.FILTER(T339:T626, $J339:$J626 = 1))</f>
        <v>0.75158332288369212</v>
      </c>
      <c r="U640" s="8" cm="1">
        <f t="array" ref="U640">-1* MEDIAN(_xlfn._xlws.FILTER(U339:U626, $J339:$J626 = 1))</f>
        <v>0.7588179417811538</v>
      </c>
      <c r="V640" s="8" cm="1">
        <f t="array" ref="V640">-1* MEDIAN(_xlfn._xlws.FILTER(V339:V626, $J339:$J626 = 1))</f>
        <v>0.68506761686613038</v>
      </c>
      <c r="W640" s="8" cm="1">
        <f t="array" ref="W640">-1* MEDIAN(_xlfn._xlws.FILTER(W339:W626, $J339:$J626 = 1))</f>
        <v>0.93402766033164175</v>
      </c>
      <c r="X640" s="8" cm="1">
        <f t="array" ref="X640">-1* MEDIAN(_xlfn._xlws.FILTER(X339:X626, $J339:$J626 = 1))</f>
        <v>-0.25489132361302863</v>
      </c>
      <c r="Y640" s="8" cm="1">
        <f t="array" ref="Y640">-1* MEDIAN(_xlfn._xlws.FILTER(Y339:Y626, $J339:$J626 = 1))</f>
        <v>0.68196940039324372</v>
      </c>
      <c r="Z640" s="8" t="str">
        <f t="shared" si="157"/>
        <v xml:space="preserve">Gain &gt; 0 </v>
      </c>
      <c r="AA640" s="8" cm="1">
        <f t="array" ref="AA640">-1* MEDIAN(_xlfn._xlws.FILTER(AA339:AA626, $J339:$J626 = 1))</f>
        <v>0.90210052880817793</v>
      </c>
      <c r="AB640" s="8" cm="1">
        <f t="array" ref="AB640">-1* MEDIAN(_xlfn._xlws.FILTER(AB339:AB626, $J339:$J626 = 1))</f>
        <v>0.9078994978043462</v>
      </c>
      <c r="AC640" s="8" cm="1">
        <f t="array" ref="AC640">-1* MEDIAN(_xlfn._xlws.FILTER(AC339:AC626, $J339:$J626 = 1))</f>
        <v>0.85874195920242002</v>
      </c>
      <c r="AD640" s="8" cm="1">
        <f t="array" ref="AD640">-1* MEDIAN(_xlfn._xlws.FILTER(AD339:AD626, $J339:$J626 = 1))</f>
        <v>0.97127739813166691</v>
      </c>
      <c r="AE640" s="8" cm="1">
        <f t="array" ref="AE640">-1* MEDIAN(_xlfn._xlws.FILTER(AE339:AE626, $J339:$J626 = 1))</f>
        <v>0.28522064280936432</v>
      </c>
      <c r="AF640" s="8" cm="1">
        <f t="array" ref="AF640">-1* MEDIAN(_xlfn._xlws.FILTER(AF339:AF626, $J339:$J626 = 1))</f>
        <v>0.82990614478215918</v>
      </c>
      <c r="AK640" s="8"/>
      <c r="AL640" s="8"/>
      <c r="AM640" s="8"/>
      <c r="AN640" s="8"/>
      <c r="AO640" s="8"/>
      <c r="AQ640" s="10"/>
    </row>
    <row r="641" spans="1:52" x14ac:dyDescent="0.3">
      <c r="L641" s="8" t="str">
        <f t="shared" ref="L641:L644" si="161">S641</f>
        <v>Gain &lt;= 0</v>
      </c>
      <c r="M641" s="8" cm="1">
        <f t="array" ref="M641">-1* MEDIAN(_xlfn._xlws.FILTER(M339:M626, $J339:$J626 = 0))</f>
        <v>-2.3052161959740287</v>
      </c>
      <c r="N641" s="8" cm="1">
        <f t="array" ref="N641">-1* MEDIAN(_xlfn._xlws.FILTER(N339:N626, $J339:$J626 = 0))</f>
        <v>-2.3063389840520205</v>
      </c>
      <c r="O641" s="8" cm="1">
        <f t="array" ref="O641">-1* MEDIAN(_xlfn._xlws.FILTER(O339:O626, $J339:$J626 = 0))</f>
        <v>-2.3429922332811479</v>
      </c>
      <c r="P641" s="8" cm="1">
        <f t="array" ref="P641">-1* MEDIAN(_xlfn._xlws.FILTER(P339:P626, $J339:$J626 = 0))</f>
        <v>-221384.72549019608</v>
      </c>
      <c r="Q641" s="8" cm="1">
        <f t="array" ref="Q641">-1* MEDIAN(_xlfn._xlws.FILTER(Q339:Q626, $J339:$J626 = 0))</f>
        <v>0.21156727887112714</v>
      </c>
      <c r="R641" s="8" cm="1">
        <f t="array" ref="R641">-1* MEDIAN(_xlfn._xlws.FILTER(R339:R626, $J339:$J626 = 0))</f>
        <v>-1956.3134595718629</v>
      </c>
      <c r="S641" s="8" t="s">
        <v>37</v>
      </c>
      <c r="T641" s="8" cm="1">
        <f t="array" ref="T641">-1* MEDIAN(_xlfn._xlws.FILTER(T339:T626, $J339:$J626 = 0))</f>
        <v>-2.7972883692146384</v>
      </c>
      <c r="U641" s="8" cm="1">
        <f t="array" ref="U641">-1* MEDIAN(_xlfn._xlws.FILTER(U339:U626, $J339:$J626 = 0))</f>
        <v>-2.7114384380513288</v>
      </c>
      <c r="V641" s="8" cm="1">
        <f t="array" ref="V641">-1* MEDIAN(_xlfn._xlws.FILTER(V339:V626, $J339:$J626 = 0))</f>
        <v>-3.1516223676312567</v>
      </c>
      <c r="W641" s="8" cm="1">
        <f t="array" ref="W641">-1* MEDIAN(_xlfn._xlws.FILTER(W339:W626, $J339:$J626 = 0))</f>
        <v>-7.0047235962240109</v>
      </c>
      <c r="X641" s="8" cm="1">
        <f t="array" ref="X641">-1* MEDIAN(_xlfn._xlws.FILTER(X339:X626, $J339:$J626 = 0))</f>
        <v>-0.37247756565977852</v>
      </c>
      <c r="Y641" s="8" cm="1">
        <f t="array" ref="Y641">-1* MEDIAN(_xlfn._xlws.FILTER(Y339:Y626, $J339:$J626 = 0))</f>
        <v>-448.21091439876636</v>
      </c>
      <c r="Z641" s="8" t="str">
        <f t="shared" si="157"/>
        <v>Gain &lt;= 0</v>
      </c>
      <c r="AA641" s="8" cm="1">
        <f t="array" ref="AA641">-1* MEDIAN(_xlfn._xlws.FILTER(AA339:AA626, $J339:$J626 = 0))</f>
        <v>-0.61512956725033008</v>
      </c>
      <c r="AB641" s="8" cm="1">
        <f t="array" ref="AB641">-1* MEDIAN(_xlfn._xlws.FILTER(AB339:AB626, $J339:$J626 = 0))</f>
        <v>-0.53192968768910021</v>
      </c>
      <c r="AC641" s="8" cm="1">
        <f t="array" ref="AC641">-1* MEDIAN(_xlfn._xlws.FILTER(AC339:AC626, $J339:$J626 = 0))</f>
        <v>-0.51618670556632451</v>
      </c>
      <c r="AD641" s="8" cm="1">
        <f t="array" ref="AD641">-1* MEDIAN(_xlfn._xlws.FILTER(AD339:AD626, $J339:$J626 = 0))</f>
        <v>-2.9583072301588444</v>
      </c>
      <c r="AE641" s="8" cm="1">
        <f t="array" ref="AE641">-1* MEDIAN(_xlfn._xlws.FILTER(AE339:AE626, $J339:$J626 = 0))</f>
        <v>0.26482890358341293</v>
      </c>
      <c r="AF641" s="8" cm="1">
        <f t="array" ref="AF641">-1* MEDIAN(_xlfn._xlws.FILTER(AF339:AF626, $J339:$J626 = 0))</f>
        <v>-216.34598898139626</v>
      </c>
      <c r="AK641" s="8"/>
      <c r="AL641" s="8"/>
      <c r="AM641" s="8"/>
      <c r="AN641" s="8"/>
      <c r="AO641" s="8"/>
      <c r="AQ641" s="10"/>
    </row>
    <row r="642" spans="1:52" x14ac:dyDescent="0.3">
      <c r="G642" s="15"/>
      <c r="H642" s="15"/>
      <c r="I642" s="15"/>
      <c r="J642" s="15"/>
      <c r="K642" s="15"/>
      <c r="L642" s="8" t="str">
        <f t="shared" si="161"/>
        <v>Target; Gain &gt; 1</v>
      </c>
      <c r="M642" s="8" cm="1">
        <f t="array" ref="M642">-1* MEDIAN(_xlfn._xlws.FILTER(M339:M626, ($H$339:$H$626=1)*($BB$339:$BB$626&gt;=$L$628)))</f>
        <v>0.89775210281253048</v>
      </c>
      <c r="N642" s="8" cm="1">
        <f t="array" ref="N642">-1* MEDIAN(_xlfn._xlws.FILTER(N339:N626, ($H$339:$H$626=1)*($BB$339:$BB$626&gt;=$L$628)))</f>
        <v>0.89785814642626971</v>
      </c>
      <c r="O642" s="8" cm="1">
        <f t="array" ref="O642">-1* MEDIAN(_xlfn._xlws.FILTER(O339:O626, ($H$339:$H$626=1)*($BB$339:$BB$626&gt;=$L$628)))</f>
        <v>0.85182164883044287</v>
      </c>
      <c r="P642" s="8" cm="1">
        <f t="array" ref="P642">-1* MEDIAN(_xlfn._xlws.FILTER(P339:P626, ($H$339:$H$626=1)*($BB$339:$BB$626&gt;=$L$628)))</f>
        <v>0.992775015544619</v>
      </c>
      <c r="Q642" s="8" cm="1">
        <f t="array" ref="Q642">-1* MEDIAN(_xlfn._xlws.FILTER(Q339:Q626, ($H$339:$H$626=1)*($BB$339:$BB$626&gt;=$L$628)))</f>
        <v>0.2229489030128376</v>
      </c>
      <c r="R642" s="8" cm="1">
        <f t="array" ref="R642">-1* MEDIAN(_xlfn._xlws.FILTER(R339:R626, ($H$339:$H$626=1)*($BB$339:$BB$626&gt;=$L$628)))</f>
        <v>0.97370873933805913</v>
      </c>
      <c r="S642" s="8" t="str">
        <f>"Target; Gain &gt; "&amp;S637</f>
        <v>Target; Gain &gt; 1</v>
      </c>
      <c r="T642" s="8" cm="1">
        <f t="array" ref="T642">-1* MEDIAN(_xlfn._xlws.FILTER(T339:T626, ($H$339:$H$626=1)*($BB$339:$BB$626&gt;=$L$628)))</f>
        <v>0.75158332288369212</v>
      </c>
      <c r="U642" s="8" cm="1">
        <f t="array" ref="U642">-1* MEDIAN(_xlfn._xlws.FILTER(U339:U626, ($H$339:$H$626=1)*($BB$339:$BB$626&gt;=$L$628)))</f>
        <v>0.7588179417811538</v>
      </c>
      <c r="V642" s="8" cm="1">
        <f t="array" ref="V642">-1* MEDIAN(_xlfn._xlws.FILTER(V339:V626, ($H$339:$H$626=1)*($BB$339:$BB$626&gt;=$L$628)))</f>
        <v>0.54730957545445647</v>
      </c>
      <c r="W642" s="8" cm="1">
        <f t="array" ref="W642">-1* MEDIAN(_xlfn._xlws.FILTER(W339:W626, ($H$339:$H$626=1)*($BB$339:$BB$626&gt;=$L$628)))</f>
        <v>0.92372697049632635</v>
      </c>
      <c r="X642" s="8" cm="1">
        <f t="array" ref="X642">-1* MEDIAN(_xlfn._xlws.FILTER(X339:X626, ($H$339:$H$626=1)*($BB$339:$BB$626&gt;=$L$628)))</f>
        <v>-0.41467642982748132</v>
      </c>
      <c r="Y642" s="8" cm="1">
        <f t="array" ref="Y642">-1* MEDIAN(_xlfn._xlws.FILTER(Y339:Y626, ($H$339:$H$626=1)*($BB$339:$BB$626&gt;=$L$628)))</f>
        <v>0.82012828249357062</v>
      </c>
      <c r="Z642" s="8" t="str">
        <f t="shared" si="157"/>
        <v>Target; Gain &gt; 1</v>
      </c>
      <c r="AA642" s="8" cm="1">
        <f t="array" ref="AA642">-1* MEDIAN(_xlfn._xlws.FILTER(AA339:AA626, ($H$339:$H$626=1)*($BB$339:$BB$626&gt;=$L$628)))</f>
        <v>0.86949613625129607</v>
      </c>
      <c r="AB642" s="8" cm="1">
        <f t="array" ref="AB642">-1* MEDIAN(_xlfn._xlws.FILTER(AB339:AB626, ($H$339:$H$626=1)*($BB$339:$BB$626&gt;=$L$628)))</f>
        <v>0.87617401412564455</v>
      </c>
      <c r="AC642" s="8" cm="1">
        <f t="array" ref="AC642">-1* MEDIAN(_xlfn._xlws.FILTER(AC339:AC626, ($H$339:$H$626=1)*($BB$339:$BB$626&gt;=$L$628)))</f>
        <v>0.74903369817376664</v>
      </c>
      <c r="AD642" s="8" cm="1">
        <f t="array" ref="AD642">-1* MEDIAN(_xlfn._xlws.FILTER(AD339:AD626, ($H$339:$H$626=1)*($BB$339:$BB$626&gt;=$L$628)))</f>
        <v>0.94569800040386487</v>
      </c>
      <c r="AE642" s="8" cm="1">
        <f t="array" ref="AE642">-1* MEDIAN(_xlfn._xlws.FILTER(AE339:AE626, ($H$339:$H$626=1)*($BB$339:$BB$626&gt;=$L$628)))</f>
        <v>-5.0298736102152422E-2</v>
      </c>
      <c r="AF642" s="8" cm="1">
        <f t="array" ref="AF642">-1* MEDIAN(_xlfn._xlws.FILTER(AF339:AF626, ($H$339:$H$626=1)*($BB$339:$BB$626&gt;=$L$628)))</f>
        <v>0.9135428454404444</v>
      </c>
      <c r="AK642" s="8"/>
    </row>
    <row r="643" spans="1:52" x14ac:dyDescent="0.3">
      <c r="G643" s="15"/>
      <c r="H643" s="15"/>
      <c r="I643" s="15"/>
      <c r="J643" s="15"/>
      <c r="K643" s="15"/>
      <c r="L643" s="8" t="str">
        <f t="shared" si="161"/>
        <v>Target (or sym)</v>
      </c>
      <c r="M643" s="8" cm="1">
        <f t="array" ref="M643">-1* MEDIAN(_xlfn._xlws.FILTER(M339:M626, $H$339:$H$626=1))</f>
        <v>0.84975216856321301</v>
      </c>
      <c r="N643" s="8" cm="1">
        <f t="array" ref="N643">-1* MEDIAN(_xlfn._xlws.FILTER(N339:N626, $H$339:$H$626=1))</f>
        <v>0.84958872250269035</v>
      </c>
      <c r="O643" s="8" cm="1">
        <f t="array" ref="O643">-1* MEDIAN(_xlfn._xlws.FILTER(O339:O626, $H$339:$H$626=1))</f>
        <v>0.83018527715058599</v>
      </c>
      <c r="P643" s="8" cm="1">
        <f t="array" ref="P643">-1* MEDIAN(_xlfn._xlws.FILTER(P339:P626, $H$339:$H$626=1))</f>
        <v>0.98456499428646249</v>
      </c>
      <c r="Q643" s="8" cm="1">
        <f t="array" ref="Q643">-1* MEDIAN(_xlfn._xlws.FILTER(Q339:Q626, $H$339:$H$626=1))</f>
        <v>0.22048928171135393</v>
      </c>
      <c r="R643" s="8" cm="1">
        <f t="array" ref="R643">-1* MEDIAN(_xlfn._xlws.FILTER(R339:R626, $H$339:$H$626=1))</f>
        <v>0.83997259618716869</v>
      </c>
      <c r="S643" s="8" t="s">
        <v>39</v>
      </c>
      <c r="T643" s="8" cm="1">
        <f t="array" ref="T643">-1* MEDIAN(IF($H$339:$H$626=1, T339:T626))</f>
        <v>0.74633438968894705</v>
      </c>
      <c r="U643" s="8" cm="1">
        <f t="array" ref="U643">-1* MEDIAN(IF($H$339:$H$626=1, U339:U626))</f>
        <v>0.75416536821175129</v>
      </c>
      <c r="V643" s="8" cm="1">
        <f t="array" ref="V643">-1* MEDIAN(IF($H$339:$H$626=1, V339:V626))</f>
        <v>0.5188311200475253</v>
      </c>
      <c r="W643" s="8" cm="1">
        <f t="array" ref="W643">-1* MEDIAN(IF($H$339:$H$626=1, W339:W626))</f>
        <v>0.92097612283179153</v>
      </c>
      <c r="X643" s="8" cm="1">
        <f t="array" ref="X643">-1* MEDIAN(IF($H$339:$H$626=1, X339:X626))</f>
        <v>-0.24040974735639042</v>
      </c>
      <c r="Y643" s="8" cm="1">
        <f t="array" ref="Y643">-1* MEDIAN(IF($H$339:$H$626=1, Y339:Y626))</f>
        <v>0.46496018661518379</v>
      </c>
      <c r="Z643" s="8" t="str">
        <f t="shared" si="157"/>
        <v>Target (or sym)</v>
      </c>
      <c r="AA643" s="8" cm="1">
        <f t="array" ref="AA643">-1* MEDIAN(IF($H$339:$H$626=1, AA339:AA626))</f>
        <v>0.86653638556542478</v>
      </c>
      <c r="AB643" s="8" cm="1">
        <f t="array" ref="AB643">-1* MEDIAN(IF($H$339:$H$626=1, AB339:AB626))</f>
        <v>0.87379620778098266</v>
      </c>
      <c r="AC643" s="8" cm="1">
        <f t="array" ref="AC643">-1* MEDIAN(IF($H$339:$H$626=1, AC339:AC626))</f>
        <v>0.73350089992816658</v>
      </c>
      <c r="AD643" s="8" cm="1">
        <f t="array" ref="AD643">-1* MEDIAN(IF($H$339:$H$626=1, AD339:AD626))</f>
        <v>0.94373710024045643</v>
      </c>
      <c r="AE643" s="8" cm="1">
        <f t="array" ref="AE643">-1* MEDIAN(IF($H$339:$H$626=1, AE339:AE626))</f>
        <v>0.26482890358341293</v>
      </c>
      <c r="AF643" s="8" cm="1">
        <f t="array" ref="AF643">-1* MEDIAN(IF($H$339:$H$626=1, AF339:AF626))</f>
        <v>0.80974408228799089</v>
      </c>
      <c r="AK643" s="8"/>
    </row>
    <row r="644" spans="1:52" x14ac:dyDescent="0.3">
      <c r="G644" s="15"/>
      <c r="H644" s="15"/>
      <c r="I644" s="15"/>
      <c r="J644" s="15"/>
      <c r="K644" s="15"/>
      <c r="L644" s="8" t="str">
        <f t="shared" si="161"/>
        <v>Target (or sym); Gain &gt; 0</v>
      </c>
      <c r="M644" s="8" cm="1">
        <f t="array" ref="M644">-1* MEDIAN(_xlfn._xlws.FILTER(M339:M626, ($H$339:$H$626=1)*($J$339:$J$626=1)))</f>
        <v>0.90392220639866872</v>
      </c>
      <c r="N644" s="8" cm="1">
        <f t="array" ref="N644">-1* MEDIAN(_xlfn._xlws.FILTER(N339:N626, ($H$339:$H$626=1)*($J$339:$J$626=1)))</f>
        <v>0.90392223729518995</v>
      </c>
      <c r="O644" s="8" cm="1">
        <f t="array" ref="O644">-1* MEDIAN(_xlfn._xlws.FILTER(O339:O626, ($H$339:$H$626=1)*($J$339:$J$626=1)))</f>
        <v>0.86175058642131563</v>
      </c>
      <c r="P644" s="8" cm="1">
        <f t="array" ref="P644">-1* MEDIAN(_xlfn._xlws.FILTER(P339:P626, ($H$339:$H$626=1)*($J$339:$J$626=1)))</f>
        <v>0.9920042019762102</v>
      </c>
      <c r="Q644" s="8" cm="1">
        <f t="array" ref="Q644">-1* MEDIAN(_xlfn._xlws.FILTER(Q339:Q626, ($H$339:$H$626=1)*($J$339:$J$626=1)))</f>
        <v>0.22026373419510847</v>
      </c>
      <c r="R644" s="8" cm="1">
        <f t="array" ref="R644">-1* MEDIAN(_xlfn._xlws.FILTER(R339:R626, ($H$339:$H$626=1)*($J$339:$J$626=1)))</f>
        <v>0.9103971071725554</v>
      </c>
      <c r="S644" s="8" t="s">
        <v>53</v>
      </c>
      <c r="T644" s="8" cm="1">
        <f t="array" ref="T644">-1* MEDIAN(_xlfn._xlws.FILTER(T339:T626, ($H$339:$H$626=1)*($J$339:$J$626=1)))</f>
        <v>0.81019957121204011</v>
      </c>
      <c r="U644" s="8" cm="1">
        <f t="array" ref="U644">-1* MEDIAN(_xlfn._xlws.FILTER(U339:U626, ($H$339:$H$626=1)*($J$339:$J$626=1)))</f>
        <v>0.81397532786810411</v>
      </c>
      <c r="V644" s="8" cm="1">
        <f t="array" ref="V644">-1* MEDIAN(_xlfn._xlws.FILTER(V339:V626, ($H$339:$H$626=1)*($J$339:$J$626=1)))</f>
        <v>0.67588827700602483</v>
      </c>
      <c r="W644" s="8" cm="1">
        <f t="array" ref="W644">-1* MEDIAN(_xlfn._xlws.FILTER(W339:W626, ($H$339:$H$626=1)*($J$339:$J$626=1)))</f>
        <v>0.9495495933153838</v>
      </c>
      <c r="X644" s="8" cm="1">
        <f t="array" ref="X644">-1* MEDIAN(_xlfn._xlws.FILTER(X339:X626, ($H$339:$H$626=1)*($J$339:$J$626=1)))</f>
        <v>-0.37679668910123115</v>
      </c>
      <c r="Y644" s="8" cm="1">
        <f t="array" ref="Y644">-1* MEDIAN(_xlfn._xlws.FILTER(Y339:Y626, ($H$339:$H$626=1)*($J$339:$J$626=1)))</f>
        <v>0.64871610610231145</v>
      </c>
      <c r="Z644" s="8" t="str">
        <f t="shared" si="157"/>
        <v>Target (or sym); Gain &gt; 0</v>
      </c>
      <c r="AA644" s="8" cm="1">
        <f t="array" ref="AA644">-1* MEDIAN(_xlfn._xlws.FILTER(AA339:AA626, ($H$339:$H$626=1)*($J$339:$J$626=1)))</f>
        <v>0.91384249641568793</v>
      </c>
      <c r="AB644" s="8" cm="1">
        <f t="array" ref="AB644">-1* MEDIAN(_xlfn._xlws.FILTER(AB339:AB626, ($H$339:$H$626=1)*($J$339:$J$626=1)))</f>
        <v>0.91788936205192284</v>
      </c>
      <c r="AC644" s="8" cm="1">
        <f t="array" ref="AC644">-1* MEDIAN(_xlfn._xlws.FILTER(AC339:AC626, ($H$339:$H$626=1)*($J$339:$J$626=1)))</f>
        <v>0.83581577905423909</v>
      </c>
      <c r="AD644" s="8" cm="1">
        <f t="array" ref="AD644">-1* MEDIAN(_xlfn._xlws.FILTER(AD339:AD626, ($H$339:$H$626=1)*($J$339:$J$626=1)))</f>
        <v>0.97127739813166691</v>
      </c>
      <c r="AE644" s="8" cm="1">
        <f t="array" ref="AE644">-1* MEDIAN(_xlfn._xlws.FILTER(AE339:AE626, ($H$339:$H$626=1)*($J$339:$J$626=1)))</f>
        <v>1.4256329672159389E-2</v>
      </c>
      <c r="AF644" s="8" cm="1">
        <f t="array" ref="AF644">-1* MEDIAN(_xlfn._xlws.FILTER(AF339:AF626, ($H$339:$H$626=1)*($J$339:$J$626=1)))</f>
        <v>0.86510928635183371</v>
      </c>
      <c r="AK644" s="8"/>
    </row>
    <row r="645" spans="1:52" x14ac:dyDescent="0.3">
      <c r="G645" s="8"/>
      <c r="H645" s="8"/>
      <c r="I645" s="8"/>
      <c r="J645" s="8"/>
      <c r="K645" s="8"/>
      <c r="L645" s="8"/>
    </row>
    <row r="646" spans="1:52" x14ac:dyDescent="0.3">
      <c r="G646" s="8"/>
      <c r="H646" s="8"/>
      <c r="I646" s="8"/>
      <c r="J646" s="8"/>
      <c r="K646" s="8"/>
      <c r="L646" s="8"/>
    </row>
    <row r="647" spans="1:52" x14ac:dyDescent="0.3">
      <c r="G647" s="8"/>
      <c r="H647" s="8"/>
      <c r="I647" s="8"/>
      <c r="J647" s="8"/>
      <c r="K647" s="8"/>
      <c r="L647" s="8"/>
      <c r="M647" s="45" t="s">
        <v>38</v>
      </c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Y647" s="45" t="s">
        <v>58</v>
      </c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K647" s="45" t="s">
        <v>57</v>
      </c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</row>
    <row r="648" spans="1:52" x14ac:dyDescent="0.3">
      <c r="F648" s="2" t="s">
        <v>24</v>
      </c>
      <c r="G648" s="2" t="s">
        <v>25</v>
      </c>
      <c r="H648" t="s">
        <v>39</v>
      </c>
      <c r="I648" t="s">
        <v>19</v>
      </c>
      <c r="J648" t="s">
        <v>18</v>
      </c>
      <c r="K648" t="s">
        <v>26</v>
      </c>
      <c r="L648" t="s">
        <v>27</v>
      </c>
      <c r="M648" s="3" t="s">
        <v>2</v>
      </c>
      <c r="N648" s="3" t="s">
        <v>3</v>
      </c>
      <c r="O648" s="3" t="s">
        <v>4</v>
      </c>
      <c r="P648" s="3" t="s">
        <v>5</v>
      </c>
      <c r="Q648" s="3" t="s">
        <v>6</v>
      </c>
      <c r="R648" s="3" t="s">
        <v>7</v>
      </c>
      <c r="S648" s="3" t="s">
        <v>8</v>
      </c>
      <c r="T648" s="3" t="s">
        <v>9</v>
      </c>
      <c r="U648" s="3" t="s">
        <v>10</v>
      </c>
      <c r="V648" s="3" t="s">
        <v>11</v>
      </c>
      <c r="W648" s="3" t="s">
        <v>12</v>
      </c>
      <c r="Y648" s="3" t="s">
        <v>2</v>
      </c>
      <c r="Z648" s="3" t="s">
        <v>3</v>
      </c>
      <c r="AA648" s="3" t="s">
        <v>4</v>
      </c>
      <c r="AB648" s="3" t="s">
        <v>5</v>
      </c>
      <c r="AC648" s="3" t="s">
        <v>6</v>
      </c>
      <c r="AD648" s="3" t="s">
        <v>7</v>
      </c>
      <c r="AE648" s="3" t="s">
        <v>8</v>
      </c>
      <c r="AF648" s="3" t="s">
        <v>9</v>
      </c>
      <c r="AG648" s="3" t="s">
        <v>10</v>
      </c>
      <c r="AH648" s="3" t="s">
        <v>11</v>
      </c>
      <c r="AI648" s="3" t="s">
        <v>12</v>
      </c>
      <c r="AK648" s="3" t="s">
        <v>2</v>
      </c>
      <c r="AL648" s="3" t="s">
        <v>3</v>
      </c>
      <c r="AM648" s="3" t="s">
        <v>4</v>
      </c>
      <c r="AN648" s="3" t="s">
        <v>5</v>
      </c>
      <c r="AO648" s="3" t="s">
        <v>6</v>
      </c>
      <c r="AP648" s="3" t="s">
        <v>7</v>
      </c>
      <c r="AQ648" s="3" t="s">
        <v>8</v>
      </c>
      <c r="AR648" s="3" t="s">
        <v>9</v>
      </c>
      <c r="AS648" s="3" t="s">
        <v>10</v>
      </c>
      <c r="AT648" s="3" t="s">
        <v>11</v>
      </c>
      <c r="AU648" s="3" t="s">
        <v>12</v>
      </c>
      <c r="AW648" s="3" t="s">
        <v>14</v>
      </c>
      <c r="AX648" s="30" t="s">
        <v>40</v>
      </c>
      <c r="AY648" s="30" t="s">
        <v>41</v>
      </c>
      <c r="AZ648" s="30" t="s">
        <v>42</v>
      </c>
    </row>
    <row r="649" spans="1:52" x14ac:dyDescent="0.3">
      <c r="A649">
        <v>1</v>
      </c>
      <c r="B649" t="s">
        <v>67</v>
      </c>
      <c r="C649" t="s">
        <v>68</v>
      </c>
      <c r="D649" t="s">
        <v>69</v>
      </c>
      <c r="E649" t="s">
        <v>43</v>
      </c>
      <c r="F649" s="2">
        <v>0</v>
      </c>
      <c r="G649" s="2">
        <f>MOD(LEN(B649)-LEN(SUBSTITUTE(B649,"N","")),2)</f>
        <v>0</v>
      </c>
      <c r="H649" s="4">
        <f>IF(E649&lt;&gt;"",1,0)</f>
        <v>1</v>
      </c>
      <c r="I649">
        <f>1-J649</f>
        <v>0</v>
      </c>
      <c r="J649">
        <f t="shared" ref="J649:J712" si="162">J339</f>
        <v>1</v>
      </c>
      <c r="K649">
        <f>LEN(D649) - LEN(SUBSTITUTE(D649, ",", "")) + 1</f>
        <v>2</v>
      </c>
      <c r="L649">
        <f>H649*K649</f>
        <v>2</v>
      </c>
      <c r="M649" s="8">
        <f t="shared" ref="M649:W649" si="163">(M3-$M3)/$M3</f>
        <v>0</v>
      </c>
      <c r="N649" s="8">
        <f t="shared" si="163"/>
        <v>-0.9104982540587272</v>
      </c>
      <c r="O649" s="8">
        <f t="shared" si="163"/>
        <v>-0.91050054065685804</v>
      </c>
      <c r="P649" s="8">
        <f t="shared" si="163"/>
        <v>-0.69042350454782742</v>
      </c>
      <c r="Q649" s="8">
        <f t="shared" si="163"/>
        <v>-0.95565819634499027</v>
      </c>
      <c r="R649" s="8">
        <f t="shared" si="163"/>
        <v>1.9978292767743495</v>
      </c>
      <c r="S649" s="8">
        <f t="shared" si="163"/>
        <v>-0.97602996259310859</v>
      </c>
      <c r="T649" s="8">
        <f t="shared" si="163"/>
        <v>-0.54821227269128836</v>
      </c>
      <c r="U649" s="8">
        <f t="shared" si="163"/>
        <v>-0.64759323495728982</v>
      </c>
      <c r="V649" s="8">
        <f t="shared" si="163"/>
        <v>-0.72520757521532797</v>
      </c>
      <c r="W649" s="8">
        <f t="shared" si="163"/>
        <v>-0.95663791094417161</v>
      </c>
      <c r="Y649" s="8">
        <f t="shared" ref="Y649:AI649" si="164">(Y3-$Y3)/$Y3</f>
        <v>0</v>
      </c>
      <c r="Z649" s="8">
        <f t="shared" si="164"/>
        <v>-0.80607568795946671</v>
      </c>
      <c r="AA649" s="8">
        <f t="shared" si="164"/>
        <v>-0.81102108237971515</v>
      </c>
      <c r="AB649" s="8">
        <f t="shared" si="164"/>
        <v>-0.56463341858856531</v>
      </c>
      <c r="AC649" s="8">
        <f t="shared" si="164"/>
        <v>-0.84621371946224166</v>
      </c>
      <c r="AD649" s="8">
        <f t="shared" si="164"/>
        <v>1.7890844259425951</v>
      </c>
      <c r="AE649" s="8">
        <f t="shared" si="164"/>
        <v>-0.85890450488599346</v>
      </c>
      <c r="AF649" s="8">
        <f t="shared" si="164"/>
        <v>-0.84669944267965502</v>
      </c>
      <c r="AG649" s="8">
        <f t="shared" si="164"/>
        <v>-0.78722782534153701</v>
      </c>
      <c r="AH649" s="8">
        <f t="shared" si="164"/>
        <v>-0.22490887669945078</v>
      </c>
      <c r="AI649" s="8">
        <f t="shared" si="164"/>
        <v>-0.58595977309144953</v>
      </c>
      <c r="AK649" s="8">
        <f t="shared" ref="AK649:AU649" si="165">(AK3-$AK3)/$AK3</f>
        <v>0</v>
      </c>
      <c r="AL649" s="8">
        <f t="shared" si="165"/>
        <v>-0.91071794820428276</v>
      </c>
      <c r="AM649" s="8">
        <f t="shared" si="165"/>
        <v>-0.91488975503579673</v>
      </c>
      <c r="AN649" s="8">
        <f t="shared" si="165"/>
        <v>-0.56463341858856531</v>
      </c>
      <c r="AO649" s="8">
        <f t="shared" si="165"/>
        <v>-0.91998367051724872</v>
      </c>
      <c r="AP649" s="8">
        <f t="shared" si="165"/>
        <v>1.7890844259425951</v>
      </c>
      <c r="AQ649" s="8">
        <f t="shared" si="165"/>
        <v>-0.91346354687209197</v>
      </c>
      <c r="AR649" s="8">
        <f t="shared" si="165"/>
        <v>-0.92250187649272164</v>
      </c>
      <c r="AS649" s="8">
        <f t="shared" si="165"/>
        <v>-0.92228243702829504</v>
      </c>
      <c r="AT649" s="8">
        <f t="shared" si="165"/>
        <v>-0.22490887669945078</v>
      </c>
      <c r="AU649" s="8">
        <f t="shared" si="165"/>
        <v>-0.85127204983339178</v>
      </c>
      <c r="AW649">
        <f t="shared" ref="AW649:AW712" si="166">BB339</f>
        <v>0.71750976437409286</v>
      </c>
      <c r="AX649">
        <f>IF(H649=1,AW649,"")</f>
        <v>0.71750976437409286</v>
      </c>
      <c r="AY649" t="str">
        <f>IF(I649=1,AW649,"")</f>
        <v/>
      </c>
      <c r="AZ649">
        <f>IF(J649=1,AW649,"")</f>
        <v>0.71750976437409286</v>
      </c>
    </row>
    <row r="650" spans="1:52" x14ac:dyDescent="0.3">
      <c r="A650">
        <v>1</v>
      </c>
      <c r="B650" t="s">
        <v>70</v>
      </c>
      <c r="C650" t="s">
        <v>68</v>
      </c>
      <c r="D650" t="s">
        <v>69</v>
      </c>
      <c r="F650" s="2">
        <v>0</v>
      </c>
      <c r="G650" s="2">
        <f t="shared" ref="G650:G713" si="167">MOD(LEN(B650)-LEN(SUBSTITUTE(B650,"N","")),2)</f>
        <v>1</v>
      </c>
      <c r="H650" s="4">
        <f t="shared" ref="H650:H713" si="168">IF(E650&lt;&gt;"",1,0)</f>
        <v>0</v>
      </c>
      <c r="I650">
        <f t="shared" ref="I650:I713" si="169">1-J650</f>
        <v>1</v>
      </c>
      <c r="J650">
        <f t="shared" si="162"/>
        <v>0</v>
      </c>
      <c r="K650">
        <f t="shared" ref="K650:K713" si="170">LEN(D650) - LEN(SUBSTITUTE(D650, ",", "")) + 1</f>
        <v>2</v>
      </c>
      <c r="L650">
        <f t="shared" ref="L650:L713" si="171">H650*K650</f>
        <v>0</v>
      </c>
      <c r="M650" s="8">
        <f t="shared" ref="M650:W650" si="172">(M4-$M4)/$M4</f>
        <v>0</v>
      </c>
      <c r="N650" s="8">
        <f t="shared" si="172"/>
        <v>2.5048369534242632</v>
      </c>
      <c r="O650" s="8">
        <f t="shared" si="172"/>
        <v>2.5059508275564863</v>
      </c>
      <c r="P650" s="8">
        <f t="shared" si="172"/>
        <v>-1.1798666750660086E-4</v>
      </c>
      <c r="Q650" s="8">
        <f t="shared" si="172"/>
        <v>3.8015394260448572</v>
      </c>
      <c r="R650" s="8">
        <f t="shared" si="172"/>
        <v>-0.99999500056493618</v>
      </c>
      <c r="S650" s="8">
        <f t="shared" si="172"/>
        <v>1.9278611516898592</v>
      </c>
      <c r="T650" s="8">
        <f t="shared" si="172"/>
        <v>13.577285766708362</v>
      </c>
      <c r="U650" s="8">
        <f t="shared" si="172"/>
        <v>10.529907120495384</v>
      </c>
      <c r="V650" s="8">
        <f t="shared" si="172"/>
        <v>-0.99909310247941985</v>
      </c>
      <c r="W650" s="8">
        <f t="shared" si="172"/>
        <v>1.381625876275981</v>
      </c>
      <c r="Y650" s="8">
        <f t="shared" ref="Y650:AI650" si="173">(Y4-$Y4)/$Y4</f>
        <v>0</v>
      </c>
      <c r="Z650" s="8">
        <f t="shared" si="173"/>
        <v>3.0035377739668236</v>
      </c>
      <c r="AA650" s="8">
        <f t="shared" si="173"/>
        <v>2.9841865429595478</v>
      </c>
      <c r="AB650" s="8">
        <f t="shared" si="173"/>
        <v>0.10530721372825833</v>
      </c>
      <c r="AC650" s="8">
        <f t="shared" si="173"/>
        <v>3.778388101839651</v>
      </c>
      <c r="AD650" s="8">
        <f t="shared" si="173"/>
        <v>-0.65018847995377116</v>
      </c>
      <c r="AE650" s="8">
        <f t="shared" si="173"/>
        <v>1.9182171387866296</v>
      </c>
      <c r="AF650" s="8">
        <f t="shared" si="173"/>
        <v>1.3968824706130778</v>
      </c>
      <c r="AG650" s="8">
        <f t="shared" si="173"/>
        <v>2.3753283892551047</v>
      </c>
      <c r="AH650" s="8">
        <f t="shared" si="173"/>
        <v>-0.98257639463137247</v>
      </c>
      <c r="AI650" s="8">
        <f t="shared" si="173"/>
        <v>7.7749465358501597</v>
      </c>
      <c r="AK650" s="8">
        <f t="shared" ref="AK650:AU650" si="174">(AK4-$AK4)/$AK4</f>
        <v>0</v>
      </c>
      <c r="AL650" s="8">
        <f t="shared" si="174"/>
        <v>0.63774618791413096</v>
      </c>
      <c r="AM650" s="8">
        <f t="shared" si="174"/>
        <v>0.59236577460580497</v>
      </c>
      <c r="AN650" s="8">
        <f t="shared" si="174"/>
        <v>0.10530721372825833</v>
      </c>
      <c r="AO650" s="8">
        <f t="shared" si="174"/>
        <v>0.85914639708691853</v>
      </c>
      <c r="AP650" s="8">
        <f t="shared" si="174"/>
        <v>-0.65018847995377116</v>
      </c>
      <c r="AQ650" s="8">
        <f t="shared" si="174"/>
        <v>0.42107043697339186</v>
      </c>
      <c r="AR650" s="8">
        <f t="shared" si="174"/>
        <v>0.21743528445093765</v>
      </c>
      <c r="AS650" s="8">
        <f t="shared" si="174"/>
        <v>0.24808578037896986</v>
      </c>
      <c r="AT650" s="8">
        <f t="shared" si="174"/>
        <v>-0.98257639463137247</v>
      </c>
      <c r="AU650" s="8">
        <f t="shared" si="174"/>
        <v>3.6851121059378418</v>
      </c>
      <c r="AW650">
        <f t="shared" si="166"/>
        <v>-0.71750976437409242</v>
      </c>
      <c r="AX650" t="str">
        <f t="shared" ref="AX650:AX713" si="175">IF(H650=1,AW650,"")</f>
        <v/>
      </c>
      <c r="AY650">
        <f t="shared" ref="AY650:AY713" si="176">IF(I650=1,AW650,"")</f>
        <v>-0.71750976437409242</v>
      </c>
      <c r="AZ650" t="str">
        <f t="shared" ref="AZ650:AZ713" si="177">IF(J650=1,AW650,"")</f>
        <v/>
      </c>
    </row>
    <row r="651" spans="1:52" x14ac:dyDescent="0.3">
      <c r="A651">
        <v>1</v>
      </c>
      <c r="B651" t="s">
        <v>71</v>
      </c>
      <c r="C651" t="s">
        <v>68</v>
      </c>
      <c r="D651" t="s">
        <v>69</v>
      </c>
      <c r="F651" s="2">
        <v>0</v>
      </c>
      <c r="G651" s="2">
        <f t="shared" si="167"/>
        <v>1</v>
      </c>
      <c r="H651" s="4">
        <f t="shared" si="168"/>
        <v>0</v>
      </c>
      <c r="I651">
        <f t="shared" si="169"/>
        <v>1</v>
      </c>
      <c r="J651">
        <f t="shared" si="162"/>
        <v>0</v>
      </c>
      <c r="K651">
        <f t="shared" si="170"/>
        <v>2</v>
      </c>
      <c r="L651">
        <f t="shared" si="171"/>
        <v>0</v>
      </c>
      <c r="M651" s="8">
        <f t="shared" ref="M651:W651" si="178">(M5-$M5)/$M5</f>
        <v>0</v>
      </c>
      <c r="N651" s="8">
        <f t="shared" si="178"/>
        <v>2.4343148929703049</v>
      </c>
      <c r="O651" s="8">
        <f t="shared" si="178"/>
        <v>2.4355727131020268</v>
      </c>
      <c r="P651" s="8">
        <f t="shared" si="178"/>
        <v>-1.4797883902604837E-4</v>
      </c>
      <c r="Q651" s="8">
        <f t="shared" si="178"/>
        <v>4.0980509787100443</v>
      </c>
      <c r="R651" s="8">
        <f t="shared" si="178"/>
        <v>-0.99999200114383635</v>
      </c>
      <c r="S651" s="8">
        <f t="shared" si="178"/>
        <v>2.013005140264942</v>
      </c>
      <c r="T651" s="8">
        <f t="shared" si="178"/>
        <v>13.577888361964238</v>
      </c>
      <c r="U651" s="8">
        <f t="shared" si="178"/>
        <v>10.527029634762229</v>
      </c>
      <c r="V651" s="8">
        <f t="shared" si="178"/>
        <v>-0.99862319688284573</v>
      </c>
      <c r="W651" s="8">
        <f t="shared" si="178"/>
        <v>1.4211457761540103</v>
      </c>
      <c r="Y651" s="8">
        <f t="shared" ref="Y651:AI651" si="179">(Y5-$Y5)/$Y5</f>
        <v>0</v>
      </c>
      <c r="Z651" s="8">
        <f t="shared" si="179"/>
        <v>3.0095977314756737</v>
      </c>
      <c r="AA651" s="8">
        <f t="shared" si="179"/>
        <v>2.9344238438654244</v>
      </c>
      <c r="AB651" s="8">
        <f t="shared" si="179"/>
        <v>0.10691550602843124</v>
      </c>
      <c r="AC651" s="8">
        <f t="shared" si="179"/>
        <v>4.0804951488565306</v>
      </c>
      <c r="AD651" s="8">
        <f t="shared" si="179"/>
        <v>-0.65503215518963964</v>
      </c>
      <c r="AE651" s="8">
        <f t="shared" si="179"/>
        <v>1.8663825251110615</v>
      </c>
      <c r="AF651" s="8">
        <f t="shared" si="179"/>
        <v>1.3734178765479985</v>
      </c>
      <c r="AG651" s="8">
        <f t="shared" si="179"/>
        <v>2.3513846554403455</v>
      </c>
      <c r="AH651" s="8">
        <f t="shared" si="179"/>
        <v>-0.98064119191415355</v>
      </c>
      <c r="AI651" s="8">
        <f t="shared" si="179"/>
        <v>7.8178734666903598</v>
      </c>
      <c r="AK651" s="8">
        <f t="shared" ref="AK651:AU651" si="180">(AK5-$AK5)/$AK5</f>
        <v>0</v>
      </c>
      <c r="AL651" s="8">
        <f t="shared" si="180"/>
        <v>0.66849659511271631</v>
      </c>
      <c r="AM651" s="8">
        <f t="shared" si="180"/>
        <v>0.58405428186537167</v>
      </c>
      <c r="AN651" s="8">
        <f t="shared" si="180"/>
        <v>0.10691550602843124</v>
      </c>
      <c r="AO651" s="8">
        <f t="shared" si="180"/>
        <v>0.94831894476160439</v>
      </c>
      <c r="AP651" s="8">
        <f t="shared" si="180"/>
        <v>-0.65503215518963964</v>
      </c>
      <c r="AQ651" s="8">
        <f t="shared" si="180"/>
        <v>0.36990581561843322</v>
      </c>
      <c r="AR651" s="8">
        <f t="shared" si="180"/>
        <v>0.21033223707360355</v>
      </c>
      <c r="AS651" s="8">
        <f t="shared" si="180"/>
        <v>0.22177757451344488</v>
      </c>
      <c r="AT651" s="8">
        <f t="shared" si="180"/>
        <v>-0.98064119191415355</v>
      </c>
      <c r="AU651" s="8">
        <f t="shared" si="180"/>
        <v>3.7947571434645955</v>
      </c>
      <c r="AW651">
        <f t="shared" si="166"/>
        <v>-0.71750976437409286</v>
      </c>
      <c r="AX651" t="str">
        <f t="shared" si="175"/>
        <v/>
      </c>
      <c r="AY651">
        <f t="shared" si="176"/>
        <v>-0.71750976437409286</v>
      </c>
      <c r="AZ651" t="str">
        <f t="shared" si="177"/>
        <v/>
      </c>
    </row>
    <row r="652" spans="1:52" x14ac:dyDescent="0.3">
      <c r="A652">
        <v>1</v>
      </c>
      <c r="B652" t="s">
        <v>72</v>
      </c>
      <c r="C652" t="s">
        <v>68</v>
      </c>
      <c r="D652" t="s">
        <v>69</v>
      </c>
      <c r="E652" t="s">
        <v>43</v>
      </c>
      <c r="F652" s="2">
        <v>0</v>
      </c>
      <c r="G652" s="2">
        <f t="shared" si="167"/>
        <v>0</v>
      </c>
      <c r="H652" s="4">
        <f t="shared" si="168"/>
        <v>1</v>
      </c>
      <c r="I652">
        <f t="shared" si="169"/>
        <v>0</v>
      </c>
      <c r="J652">
        <f t="shared" si="162"/>
        <v>1</v>
      </c>
      <c r="K652">
        <f t="shared" si="170"/>
        <v>2</v>
      </c>
      <c r="L652">
        <f t="shared" si="171"/>
        <v>2</v>
      </c>
      <c r="M652" s="8">
        <f t="shared" ref="M652:W652" si="181">(M6-$M6)/$M6</f>
        <v>0</v>
      </c>
      <c r="N652" s="8">
        <f t="shared" si="181"/>
        <v>-0.90399263578893663</v>
      </c>
      <c r="O652" s="8">
        <f t="shared" si="181"/>
        <v>-0.9039932125598531</v>
      </c>
      <c r="P652" s="8">
        <f t="shared" si="181"/>
        <v>-0.68738628600896989</v>
      </c>
      <c r="Q652" s="8">
        <f t="shared" si="181"/>
        <v>-0.95280985327236267</v>
      </c>
      <c r="R652" s="8">
        <f t="shared" si="181"/>
        <v>2.0522348094642084</v>
      </c>
      <c r="S652" s="8">
        <f t="shared" si="181"/>
        <v>-0.97745203821389293</v>
      </c>
      <c r="T652" s="8">
        <f t="shared" si="181"/>
        <v>-0.53187080677530241</v>
      </c>
      <c r="U652" s="8">
        <f t="shared" si="181"/>
        <v>-0.63438911356430294</v>
      </c>
      <c r="V652" s="8">
        <f t="shared" si="181"/>
        <v>-0.7120054001138354</v>
      </c>
      <c r="W652" s="8">
        <f t="shared" si="181"/>
        <v>-0.95364786937138479</v>
      </c>
      <c r="Y652" s="8">
        <f t="shared" ref="Y652:AI652" si="182">(Y6-$Y6)/$Y6</f>
        <v>0</v>
      </c>
      <c r="Z652" s="8">
        <f t="shared" si="182"/>
        <v>-0.79433473529148224</v>
      </c>
      <c r="AA652" s="8">
        <f t="shared" si="182"/>
        <v>-0.80183105143156752</v>
      </c>
      <c r="AB652" s="8">
        <f t="shared" si="182"/>
        <v>-0.5163565458719932</v>
      </c>
      <c r="AC652" s="8">
        <f t="shared" si="182"/>
        <v>-0.83115345517045613</v>
      </c>
      <c r="AD652" s="8">
        <f t="shared" si="182"/>
        <v>1.8398498422122089</v>
      </c>
      <c r="AE652" s="8">
        <f t="shared" si="182"/>
        <v>-0.84968988233707055</v>
      </c>
      <c r="AF652" s="8">
        <f t="shared" si="182"/>
        <v>-0.83490708252396639</v>
      </c>
      <c r="AG652" s="8">
        <f t="shared" si="182"/>
        <v>-0.76975871509037119</v>
      </c>
      <c r="AH652" s="8">
        <f t="shared" si="182"/>
        <v>-0.11383270550412115</v>
      </c>
      <c r="AI652" s="8">
        <f t="shared" si="182"/>
        <v>-0.55484588684827529</v>
      </c>
      <c r="AK652" s="8">
        <f t="shared" ref="AK652:AU652" si="183">(AK6-$AK6)/$AK6</f>
        <v>0</v>
      </c>
      <c r="AL652" s="8">
        <f t="shared" si="183"/>
        <v>-0.90289340902723958</v>
      </c>
      <c r="AM652" s="8">
        <f t="shared" si="183"/>
        <v>-0.91090875010131322</v>
      </c>
      <c r="AN652" s="8">
        <f t="shared" si="183"/>
        <v>-0.5163565458719932</v>
      </c>
      <c r="AO652" s="8">
        <f t="shared" si="183"/>
        <v>-0.91164710845542374</v>
      </c>
      <c r="AP652" s="8">
        <f t="shared" si="183"/>
        <v>1.8398498422122089</v>
      </c>
      <c r="AQ652" s="8">
        <f t="shared" si="183"/>
        <v>-0.91176845477527857</v>
      </c>
      <c r="AR652" s="8">
        <f t="shared" si="183"/>
        <v>-0.9165699531870195</v>
      </c>
      <c r="AS652" s="8">
        <f t="shared" si="183"/>
        <v>-0.91621503308626695</v>
      </c>
      <c r="AT652" s="8">
        <f t="shared" si="183"/>
        <v>-0.11383270550412115</v>
      </c>
      <c r="AU652" s="8">
        <f t="shared" si="183"/>
        <v>-0.84198699356268825</v>
      </c>
      <c r="AW652">
        <f t="shared" si="166"/>
        <v>0.71750976437409286</v>
      </c>
      <c r="AX652">
        <f t="shared" si="175"/>
        <v>0.71750976437409286</v>
      </c>
      <c r="AY652" t="str">
        <f t="shared" si="176"/>
        <v/>
      </c>
      <c r="AZ652">
        <f t="shared" si="177"/>
        <v>0.71750976437409286</v>
      </c>
    </row>
    <row r="653" spans="1:52" x14ac:dyDescent="0.3">
      <c r="A653">
        <v>1</v>
      </c>
      <c r="B653" t="s">
        <v>73</v>
      </c>
      <c r="C653" t="s">
        <v>74</v>
      </c>
      <c r="D653" t="s">
        <v>69</v>
      </c>
      <c r="F653" s="2">
        <v>0</v>
      </c>
      <c r="G653" s="2">
        <f t="shared" si="167"/>
        <v>0</v>
      </c>
      <c r="H653" s="4">
        <f t="shared" si="168"/>
        <v>0</v>
      </c>
      <c r="I653">
        <f t="shared" si="169"/>
        <v>0</v>
      </c>
      <c r="J653">
        <f t="shared" si="162"/>
        <v>1</v>
      </c>
      <c r="K653">
        <f t="shared" si="170"/>
        <v>2</v>
      </c>
      <c r="L653">
        <f t="shared" si="171"/>
        <v>0</v>
      </c>
      <c r="M653" s="8">
        <f t="shared" ref="M653:W653" si="184">(M7-$M7)/$M7</f>
        <v>0</v>
      </c>
      <c r="N653" s="8">
        <f t="shared" si="184"/>
        <v>-0.86709806533404132</v>
      </c>
      <c r="O653" s="8">
        <f t="shared" si="184"/>
        <v>-0.86714299389731686</v>
      </c>
      <c r="P653" s="8">
        <f t="shared" si="184"/>
        <v>-0.69042350454782742</v>
      </c>
      <c r="Q653" s="8">
        <f t="shared" si="184"/>
        <v>-0.94023846004908274</v>
      </c>
      <c r="R653" s="8">
        <f t="shared" si="184"/>
        <v>1.9978292767743495</v>
      </c>
      <c r="S653" s="8">
        <f t="shared" si="184"/>
        <v>-0.95367120436915753</v>
      </c>
      <c r="T653" s="8">
        <f t="shared" si="184"/>
        <v>-0.54821227269128836</v>
      </c>
      <c r="U653" s="8">
        <f t="shared" si="184"/>
        <v>-0.64549586827167726</v>
      </c>
      <c r="V653" s="8">
        <f t="shared" si="184"/>
        <v>-0.72520757521532797</v>
      </c>
      <c r="W653" s="8">
        <f t="shared" si="184"/>
        <v>-0.90537262804841379</v>
      </c>
      <c r="Y653" s="8">
        <f t="shared" ref="Y653:AI653" si="185">(Y7-$Y7)/$Y7</f>
        <v>0</v>
      </c>
      <c r="Z653" s="8">
        <f t="shared" si="185"/>
        <v>-0.78576253905541771</v>
      </c>
      <c r="AA653" s="8">
        <f t="shared" si="185"/>
        <v>-0.79482584816631097</v>
      </c>
      <c r="AB653" s="8">
        <f t="shared" si="185"/>
        <v>-0.55676783426262078</v>
      </c>
      <c r="AC653" s="8">
        <f t="shared" si="185"/>
        <v>-0.84845704021754687</v>
      </c>
      <c r="AD653" s="8">
        <f t="shared" si="185"/>
        <v>1.700778178286604</v>
      </c>
      <c r="AE653" s="8">
        <f t="shared" si="185"/>
        <v>-0.83706392588674805</v>
      </c>
      <c r="AF653" s="8">
        <f t="shared" si="185"/>
        <v>-0.85186796561413713</v>
      </c>
      <c r="AG653" s="8">
        <f t="shared" si="185"/>
        <v>-0.81650608708458106</v>
      </c>
      <c r="AH653" s="8">
        <f t="shared" si="185"/>
        <v>-0.25120759303356072</v>
      </c>
      <c r="AI653" s="8">
        <f t="shared" si="185"/>
        <v>-0.57429360454976042</v>
      </c>
      <c r="AK653" s="8">
        <f t="shared" ref="AK653:AU653" si="186">(AK7-$AK7)/$AK7</f>
        <v>0</v>
      </c>
      <c r="AL653" s="8">
        <f t="shared" si="186"/>
        <v>-0.91694281337299155</v>
      </c>
      <c r="AM653" s="8">
        <f t="shared" si="186"/>
        <v>-0.92568223604206223</v>
      </c>
      <c r="AN653" s="8">
        <f t="shared" si="186"/>
        <v>-0.55676783426262078</v>
      </c>
      <c r="AO653" s="8">
        <f t="shared" si="186"/>
        <v>-0.93411713094125259</v>
      </c>
      <c r="AP653" s="8">
        <f t="shared" si="186"/>
        <v>1.700778178286604</v>
      </c>
      <c r="AQ653" s="8">
        <f t="shared" si="186"/>
        <v>-0.93679981939656842</v>
      </c>
      <c r="AR653" s="8">
        <f t="shared" si="186"/>
        <v>-0.92491027367284773</v>
      </c>
      <c r="AS653" s="8">
        <f t="shared" si="186"/>
        <v>-0.94631180100277357</v>
      </c>
      <c r="AT653" s="8">
        <f t="shared" si="186"/>
        <v>-0.25120759303356072</v>
      </c>
      <c r="AU653" s="8">
        <f t="shared" si="186"/>
        <v>-0.85725519963272634</v>
      </c>
      <c r="AW653">
        <f t="shared" si="166"/>
        <v>0.47582361139352669</v>
      </c>
      <c r="AX653" t="str">
        <f t="shared" si="175"/>
        <v/>
      </c>
      <c r="AY653" t="str">
        <f t="shared" si="176"/>
        <v/>
      </c>
      <c r="AZ653">
        <f t="shared" si="177"/>
        <v>0.47582361139352669</v>
      </c>
    </row>
    <row r="654" spans="1:52" x14ac:dyDescent="0.3">
      <c r="A654">
        <v>1</v>
      </c>
      <c r="B654" t="s">
        <v>75</v>
      </c>
      <c r="C654" t="s">
        <v>74</v>
      </c>
      <c r="D654" t="s">
        <v>69</v>
      </c>
      <c r="E654" t="s">
        <v>43</v>
      </c>
      <c r="F654" s="2">
        <v>0</v>
      </c>
      <c r="G654" s="2">
        <f t="shared" si="167"/>
        <v>1</v>
      </c>
      <c r="H654" s="4">
        <f t="shared" si="168"/>
        <v>1</v>
      </c>
      <c r="I654">
        <f t="shared" si="169"/>
        <v>1</v>
      </c>
      <c r="J654">
        <f t="shared" si="162"/>
        <v>0</v>
      </c>
      <c r="K654">
        <f t="shared" si="170"/>
        <v>2</v>
      </c>
      <c r="L654">
        <f t="shared" si="171"/>
        <v>2</v>
      </c>
      <c r="M654" s="8">
        <f t="shared" ref="M654:W654" si="187">(M8-$M8)/$M8</f>
        <v>0</v>
      </c>
      <c r="N654" s="8">
        <f t="shared" si="187"/>
        <v>0.14936212208020488</v>
      </c>
      <c r="O654" s="8">
        <f t="shared" si="187"/>
        <v>0.14947610919966045</v>
      </c>
      <c r="P654" s="8">
        <f t="shared" si="187"/>
        <v>-1.1798666750660086E-4</v>
      </c>
      <c r="Q654" s="8">
        <f t="shared" si="187"/>
        <v>3.9501536326395026E-2</v>
      </c>
      <c r="R654" s="8">
        <f t="shared" si="187"/>
        <v>-0.99999500056493618</v>
      </c>
      <c r="S654" s="8">
        <f t="shared" si="187"/>
        <v>-0.92731321360686247</v>
      </c>
      <c r="T654" s="8">
        <f t="shared" si="187"/>
        <v>13.577285766708362</v>
      </c>
      <c r="U654" s="8">
        <f t="shared" si="187"/>
        <v>10.383287688491199</v>
      </c>
      <c r="V654" s="8">
        <f t="shared" si="187"/>
        <v>-0.99909310247941985</v>
      </c>
      <c r="W654" s="8">
        <f t="shared" si="187"/>
        <v>-0.85915791515558737</v>
      </c>
      <c r="Y654" s="8">
        <f t="shared" ref="Y654:AI654" si="188">(Y8-$Y8)/$Y8</f>
        <v>0</v>
      </c>
      <c r="Z654" s="8">
        <f t="shared" si="188"/>
        <v>0.94445186861217023</v>
      </c>
      <c r="AA654" s="8">
        <f t="shared" si="188"/>
        <v>0.87315536208166311</v>
      </c>
      <c r="AB654" s="8">
        <f t="shared" si="188"/>
        <v>0.13164559847795909</v>
      </c>
      <c r="AC654" s="8">
        <f t="shared" si="188"/>
        <v>0.97740698697426243</v>
      </c>
      <c r="AD654" s="8">
        <f t="shared" si="188"/>
        <v>-0.64938515409147168</v>
      </c>
      <c r="AE654" s="8">
        <f t="shared" si="188"/>
        <v>0.18266245778361714</v>
      </c>
      <c r="AF654" s="8">
        <f t="shared" si="188"/>
        <v>1.4169239068777373</v>
      </c>
      <c r="AG654" s="8">
        <f t="shared" si="188"/>
        <v>2.0609951910787454</v>
      </c>
      <c r="AH654" s="8">
        <f t="shared" si="188"/>
        <v>-0.97875626915927882</v>
      </c>
      <c r="AI654" s="8">
        <f t="shared" si="188"/>
        <v>0.1332060748794516</v>
      </c>
      <c r="AK654" s="8">
        <f t="shared" ref="AK654:AU654" si="189">(AK8-$AK8)/$AK8</f>
        <v>0</v>
      </c>
      <c r="AL654" s="8">
        <f t="shared" si="189"/>
        <v>3.7528456454374143E-4</v>
      </c>
      <c r="AM654" s="8">
        <f t="shared" si="189"/>
        <v>-6.6606051484271803E-2</v>
      </c>
      <c r="AN654" s="8">
        <f t="shared" si="189"/>
        <v>0.13164559847795909</v>
      </c>
      <c r="AO654" s="8">
        <f t="shared" si="189"/>
        <v>-3.3276262682673328E-2</v>
      </c>
      <c r="AP654" s="8">
        <f t="shared" si="189"/>
        <v>-0.64938515409147168</v>
      </c>
      <c r="AQ654" s="8">
        <f t="shared" si="189"/>
        <v>-0.18128366700893919</v>
      </c>
      <c r="AR654" s="8">
        <f t="shared" si="189"/>
        <v>0.23806643990102594</v>
      </c>
      <c r="AS654" s="8">
        <f t="shared" si="189"/>
        <v>-2.3297776020671311E-2</v>
      </c>
      <c r="AT654" s="8">
        <f t="shared" si="189"/>
        <v>-0.97875626915927882</v>
      </c>
      <c r="AU654" s="8">
        <f t="shared" si="189"/>
        <v>-0.20144156295889973</v>
      </c>
      <c r="AW654">
        <f t="shared" si="166"/>
        <v>-0.47582361139352652</v>
      </c>
      <c r="AX654">
        <f t="shared" si="175"/>
        <v>-0.47582361139352652</v>
      </c>
      <c r="AY654">
        <f t="shared" si="176"/>
        <v>-0.47582361139352652</v>
      </c>
      <c r="AZ654" t="str">
        <f t="shared" si="177"/>
        <v/>
      </c>
    </row>
    <row r="655" spans="1:52" x14ac:dyDescent="0.3">
      <c r="A655">
        <v>1</v>
      </c>
      <c r="B655" t="s">
        <v>76</v>
      </c>
      <c r="C655" t="s">
        <v>74</v>
      </c>
      <c r="D655" t="s">
        <v>69</v>
      </c>
      <c r="E655" t="s">
        <v>43</v>
      </c>
      <c r="F655" s="2">
        <v>0</v>
      </c>
      <c r="G655" s="2">
        <f t="shared" si="167"/>
        <v>1</v>
      </c>
      <c r="H655" s="4">
        <f t="shared" si="168"/>
        <v>1</v>
      </c>
      <c r="I655">
        <f t="shared" si="169"/>
        <v>1</v>
      </c>
      <c r="J655">
        <f t="shared" si="162"/>
        <v>0</v>
      </c>
      <c r="K655">
        <f t="shared" si="170"/>
        <v>2</v>
      </c>
      <c r="L655">
        <f t="shared" si="171"/>
        <v>2</v>
      </c>
      <c r="M655" s="8">
        <f t="shared" ref="M655:W655" si="190">(M9-$M9)/$M9</f>
        <v>0</v>
      </c>
      <c r="N655" s="8">
        <f t="shared" si="190"/>
        <v>0.1397240194652164</v>
      </c>
      <c r="O655" s="8">
        <f t="shared" si="190"/>
        <v>0.13985300102085405</v>
      </c>
      <c r="P655" s="8">
        <f t="shared" si="190"/>
        <v>-1.4797883902604837E-4</v>
      </c>
      <c r="Q655" s="8">
        <f t="shared" si="190"/>
        <v>3.3837161285936078E-2</v>
      </c>
      <c r="R655" s="8">
        <f t="shared" si="190"/>
        <v>-0.99999200114383635</v>
      </c>
      <c r="S655" s="8">
        <f t="shared" si="190"/>
        <v>-0.91090474062209104</v>
      </c>
      <c r="T655" s="8">
        <f t="shared" si="190"/>
        <v>13.577888361964238</v>
      </c>
      <c r="U655" s="8">
        <f t="shared" si="190"/>
        <v>10.364121930563929</v>
      </c>
      <c r="V655" s="8">
        <f t="shared" si="190"/>
        <v>-0.99862319688284573</v>
      </c>
      <c r="W655" s="8">
        <f t="shared" si="190"/>
        <v>-0.87180733155158807</v>
      </c>
      <c r="Y655" s="8">
        <f t="shared" ref="Y655:AI655" si="191">(Y9-$Y9)/$Y9</f>
        <v>0</v>
      </c>
      <c r="Z655" s="8">
        <f t="shared" si="191"/>
        <v>0.9542087348946855</v>
      </c>
      <c r="AA655" s="8">
        <f t="shared" si="191"/>
        <v>0.86086928319544831</v>
      </c>
      <c r="AB655" s="8">
        <f t="shared" si="191"/>
        <v>0.15055800638997446</v>
      </c>
      <c r="AC655" s="8">
        <f t="shared" si="191"/>
        <v>0.99481623931047281</v>
      </c>
      <c r="AD655" s="8">
        <f t="shared" si="191"/>
        <v>-0.6418849180846995</v>
      </c>
      <c r="AE655" s="8">
        <f t="shared" si="191"/>
        <v>0.16983887840212356</v>
      </c>
      <c r="AF655" s="8">
        <f t="shared" si="191"/>
        <v>1.4281543879310232</v>
      </c>
      <c r="AG655" s="8">
        <f t="shared" si="191"/>
        <v>1.9733013514993123</v>
      </c>
      <c r="AH655" s="8">
        <f t="shared" si="191"/>
        <v>-0.98164892844383433</v>
      </c>
      <c r="AI655" s="8">
        <f t="shared" si="191"/>
        <v>4.6201604477426987E-2</v>
      </c>
      <c r="AK655" s="8">
        <f t="shared" ref="AK655:AU655" si="192">(AK9-$AK9)/$AK9</f>
        <v>0</v>
      </c>
      <c r="AL655" s="8">
        <f t="shared" si="192"/>
        <v>6.9732544162876484E-3</v>
      </c>
      <c r="AM655" s="8">
        <f t="shared" si="192"/>
        <v>-7.6097531870920221E-2</v>
      </c>
      <c r="AN655" s="8">
        <f t="shared" si="192"/>
        <v>0.15055800638997446</v>
      </c>
      <c r="AO655" s="8">
        <f t="shared" si="192"/>
        <v>-2.7852979886024622E-2</v>
      </c>
      <c r="AP655" s="8">
        <f t="shared" si="192"/>
        <v>-0.6418849180846995</v>
      </c>
      <c r="AQ655" s="8">
        <f t="shared" si="192"/>
        <v>-0.19003535895216439</v>
      </c>
      <c r="AR655" s="8">
        <f t="shared" si="192"/>
        <v>0.23222583263810787</v>
      </c>
      <c r="AS655" s="8">
        <f t="shared" si="192"/>
        <v>-0.11092875656079121</v>
      </c>
      <c r="AT655" s="8">
        <f t="shared" si="192"/>
        <v>-0.98164892844383433</v>
      </c>
      <c r="AU655" s="8">
        <f t="shared" si="192"/>
        <v>-0.23672101889888619</v>
      </c>
      <c r="AW655">
        <f t="shared" si="166"/>
        <v>-0.47582361139352691</v>
      </c>
      <c r="AX655">
        <f t="shared" si="175"/>
        <v>-0.47582361139352691</v>
      </c>
      <c r="AY655">
        <f t="shared" si="176"/>
        <v>-0.47582361139352691</v>
      </c>
      <c r="AZ655" t="str">
        <f t="shared" si="177"/>
        <v/>
      </c>
    </row>
    <row r="656" spans="1:52" x14ac:dyDescent="0.3">
      <c r="A656">
        <v>1</v>
      </c>
      <c r="B656" t="s">
        <v>77</v>
      </c>
      <c r="C656" t="s">
        <v>74</v>
      </c>
      <c r="D656" t="s">
        <v>69</v>
      </c>
      <c r="F656" s="2">
        <v>0</v>
      </c>
      <c r="G656" s="2">
        <f t="shared" si="167"/>
        <v>0</v>
      </c>
      <c r="H656" s="4">
        <f t="shared" si="168"/>
        <v>0</v>
      </c>
      <c r="I656">
        <f t="shared" si="169"/>
        <v>0</v>
      </c>
      <c r="J656">
        <f t="shared" si="162"/>
        <v>1</v>
      </c>
      <c r="K656">
        <f t="shared" si="170"/>
        <v>2</v>
      </c>
      <c r="L656">
        <f t="shared" si="171"/>
        <v>0</v>
      </c>
      <c r="M656" s="8">
        <f t="shared" ref="M656:W656" si="193">(M10-$M10)/$M10</f>
        <v>0</v>
      </c>
      <c r="N656" s="8">
        <f t="shared" si="193"/>
        <v>-0.8638299299950708</v>
      </c>
      <c r="O656" s="8">
        <f t="shared" si="193"/>
        <v>-0.86361924839636051</v>
      </c>
      <c r="P656" s="8">
        <f t="shared" si="193"/>
        <v>-0.68738628600896989</v>
      </c>
      <c r="Q656" s="8">
        <f t="shared" si="193"/>
        <v>-0.93709845328945429</v>
      </c>
      <c r="R656" s="8">
        <f t="shared" si="193"/>
        <v>2.0522348094642084</v>
      </c>
      <c r="S656" s="8">
        <f t="shared" si="193"/>
        <v>-0.94657486353520004</v>
      </c>
      <c r="T656" s="8">
        <f t="shared" si="193"/>
        <v>-0.53187080677530241</v>
      </c>
      <c r="U656" s="8">
        <f t="shared" si="193"/>
        <v>-0.63308897578975243</v>
      </c>
      <c r="V656" s="8">
        <f t="shared" si="193"/>
        <v>-0.7120054001138354</v>
      </c>
      <c r="W656" s="8">
        <f t="shared" si="193"/>
        <v>-0.90084795258020234</v>
      </c>
      <c r="Y656" s="8">
        <f t="shared" ref="Y656:AI656" si="194">(Y10-$Y10)/$Y10</f>
        <v>0</v>
      </c>
      <c r="Z656" s="8">
        <f t="shared" si="194"/>
        <v>-0.78400743307354737</v>
      </c>
      <c r="AA656" s="8">
        <f t="shared" si="194"/>
        <v>-0.79006159053065683</v>
      </c>
      <c r="AB656" s="8">
        <f t="shared" si="194"/>
        <v>-0.52447684120539673</v>
      </c>
      <c r="AC656" s="8">
        <f t="shared" si="194"/>
        <v>-0.84173262326949794</v>
      </c>
      <c r="AD656" s="8">
        <f t="shared" si="194"/>
        <v>1.67561913240176</v>
      </c>
      <c r="AE656" s="8">
        <f t="shared" si="194"/>
        <v>-0.82459662285253355</v>
      </c>
      <c r="AF656" s="8">
        <f t="shared" si="194"/>
        <v>-0.84728829681380868</v>
      </c>
      <c r="AG656" s="8">
        <f t="shared" si="194"/>
        <v>-0.80940670406950221</v>
      </c>
      <c r="AH656" s="8">
        <f t="shared" si="194"/>
        <v>-0.23607850639074215</v>
      </c>
      <c r="AI656" s="8">
        <f t="shared" si="194"/>
        <v>-0.55904214091912385</v>
      </c>
      <c r="AK656" s="8">
        <f t="shared" ref="AK656:AU656" si="195">(AK10-$AK10)/$AK10</f>
        <v>0</v>
      </c>
      <c r="AL656" s="8">
        <f t="shared" si="195"/>
        <v>-0.91852562470954369</v>
      </c>
      <c r="AM656" s="8">
        <f t="shared" si="195"/>
        <v>-0.92527705453136333</v>
      </c>
      <c r="AN656" s="8">
        <f t="shared" si="195"/>
        <v>-0.52447684120539673</v>
      </c>
      <c r="AO656" s="8">
        <f t="shared" si="195"/>
        <v>-0.9327480710582714</v>
      </c>
      <c r="AP656" s="8">
        <f t="shared" si="195"/>
        <v>1.67561913240176</v>
      </c>
      <c r="AQ656" s="8">
        <f t="shared" si="195"/>
        <v>-0.93530791106020394</v>
      </c>
      <c r="AR656" s="8">
        <f t="shared" si="195"/>
        <v>-0.92254114928685016</v>
      </c>
      <c r="AS656" s="8">
        <f t="shared" si="195"/>
        <v>-0.94413336160721728</v>
      </c>
      <c r="AT656" s="8">
        <f t="shared" si="195"/>
        <v>-0.23607850639074215</v>
      </c>
      <c r="AU656" s="8">
        <f t="shared" si="195"/>
        <v>-0.85560331599308892</v>
      </c>
      <c r="AW656">
        <f t="shared" si="166"/>
        <v>0.47582361139352691</v>
      </c>
      <c r="AX656" t="str">
        <f t="shared" si="175"/>
        <v/>
      </c>
      <c r="AY656" t="str">
        <f t="shared" si="176"/>
        <v/>
      </c>
      <c r="AZ656">
        <f t="shared" si="177"/>
        <v>0.47582361139352691</v>
      </c>
    </row>
    <row r="657" spans="1:52" s="17" customFormat="1" x14ac:dyDescent="0.3">
      <c r="A657">
        <v>1</v>
      </c>
      <c r="B657" t="s">
        <v>78</v>
      </c>
      <c r="C657" t="s">
        <v>74</v>
      </c>
      <c r="D657" t="s">
        <v>69</v>
      </c>
      <c r="E657"/>
      <c r="F657" s="2">
        <v>0</v>
      </c>
      <c r="G657" s="2">
        <f t="shared" si="167"/>
        <v>0</v>
      </c>
      <c r="H657" s="4">
        <f t="shared" si="168"/>
        <v>0</v>
      </c>
      <c r="I657">
        <f t="shared" si="169"/>
        <v>0</v>
      </c>
      <c r="J657">
        <f t="shared" si="162"/>
        <v>1</v>
      </c>
      <c r="K657">
        <f t="shared" si="170"/>
        <v>2</v>
      </c>
      <c r="L657">
        <f t="shared" si="171"/>
        <v>0</v>
      </c>
      <c r="M657" s="8">
        <f t="shared" ref="M657:W657" si="196">(M11-$M11)/$M11</f>
        <v>0</v>
      </c>
      <c r="N657" s="8">
        <f t="shared" si="196"/>
        <v>-0.86709806533404132</v>
      </c>
      <c r="O657" s="8">
        <f t="shared" si="196"/>
        <v>-0.86714299389731686</v>
      </c>
      <c r="P657" s="8">
        <f t="shared" si="196"/>
        <v>-0.69042350454782742</v>
      </c>
      <c r="Q657" s="8">
        <f t="shared" si="196"/>
        <v>-0.94023846004908274</v>
      </c>
      <c r="R657" s="8">
        <f t="shared" si="196"/>
        <v>1.9978292767743495</v>
      </c>
      <c r="S657" s="8">
        <f t="shared" si="196"/>
        <v>-0.95367120436915753</v>
      </c>
      <c r="T657" s="8">
        <f t="shared" si="196"/>
        <v>-0.54821227269128836</v>
      </c>
      <c r="U657" s="8">
        <f t="shared" si="196"/>
        <v>-0.64549586827167726</v>
      </c>
      <c r="V657" s="8">
        <f t="shared" si="196"/>
        <v>-0.72520757521532797</v>
      </c>
      <c r="W657" s="8">
        <f t="shared" si="196"/>
        <v>-0.90537262804841379</v>
      </c>
      <c r="X657"/>
      <c r="Y657" s="8">
        <f t="shared" ref="Y657:AI657" si="197">(Y11-$Y11)/$Y11</f>
        <v>0</v>
      </c>
      <c r="Z657" s="8">
        <f t="shared" si="197"/>
        <v>-0.79108730806313832</v>
      </c>
      <c r="AA657" s="8">
        <f t="shared" si="197"/>
        <v>-0.79553108506537251</v>
      </c>
      <c r="AB657" s="8">
        <f t="shared" si="197"/>
        <v>-0.53547976206900327</v>
      </c>
      <c r="AC657" s="8">
        <f t="shared" si="197"/>
        <v>-0.84675470709381195</v>
      </c>
      <c r="AD657" s="8">
        <f t="shared" si="197"/>
        <v>1.6977216074780019</v>
      </c>
      <c r="AE657" s="8">
        <f t="shared" si="197"/>
        <v>-0.83434820262593512</v>
      </c>
      <c r="AF657" s="8">
        <f t="shared" si="197"/>
        <v>-0.84869562488454731</v>
      </c>
      <c r="AG657" s="8">
        <f t="shared" si="197"/>
        <v>-0.81203232313794804</v>
      </c>
      <c r="AH657" s="8">
        <f t="shared" si="197"/>
        <v>-0.25312704508409201</v>
      </c>
      <c r="AI657" s="8">
        <f t="shared" si="197"/>
        <v>-0.55884194861676884</v>
      </c>
      <c r="AK657" s="8">
        <f t="shared" ref="AK657:AU657" si="198">(AK11-$AK11)/$AK11</f>
        <v>0</v>
      </c>
      <c r="AL657" s="8">
        <f t="shared" si="198"/>
        <v>-0.92154703449020459</v>
      </c>
      <c r="AM657" s="8">
        <f t="shared" si="198"/>
        <v>-0.92675094511425204</v>
      </c>
      <c r="AN657" s="8">
        <f t="shared" si="198"/>
        <v>-0.53547976206900327</v>
      </c>
      <c r="AO657" s="8">
        <f t="shared" si="198"/>
        <v>-0.93438266040005935</v>
      </c>
      <c r="AP657" s="8">
        <f t="shared" si="198"/>
        <v>1.6977216074780019</v>
      </c>
      <c r="AQ657" s="8">
        <f t="shared" si="198"/>
        <v>-0.93564748769349104</v>
      </c>
      <c r="AR657" s="8">
        <f t="shared" si="198"/>
        <v>-0.92376594344486873</v>
      </c>
      <c r="AS657" s="8">
        <f t="shared" si="198"/>
        <v>-0.94473438635138851</v>
      </c>
      <c r="AT657" s="8">
        <f t="shared" si="198"/>
        <v>-0.25312704508409201</v>
      </c>
      <c r="AU657" s="8">
        <f t="shared" si="198"/>
        <v>-0.85049406649389725</v>
      </c>
      <c r="AW657">
        <f t="shared" si="166"/>
        <v>0.47582361139352669</v>
      </c>
      <c r="AX657" t="str">
        <f t="shared" si="175"/>
        <v/>
      </c>
      <c r="AY657" t="str">
        <f t="shared" si="176"/>
        <v/>
      </c>
      <c r="AZ657">
        <f t="shared" si="177"/>
        <v>0.47582361139352669</v>
      </c>
    </row>
    <row r="658" spans="1:52" s="17" customFormat="1" x14ac:dyDescent="0.3">
      <c r="A658">
        <v>1</v>
      </c>
      <c r="B658" t="s">
        <v>79</v>
      </c>
      <c r="C658" t="s">
        <v>74</v>
      </c>
      <c r="D658" t="s">
        <v>69</v>
      </c>
      <c r="E658" t="s">
        <v>43</v>
      </c>
      <c r="F658" s="2">
        <v>0</v>
      </c>
      <c r="G658" s="2">
        <f t="shared" si="167"/>
        <v>1</v>
      </c>
      <c r="H658" s="4">
        <f t="shared" si="168"/>
        <v>1</v>
      </c>
      <c r="I658">
        <f t="shared" si="169"/>
        <v>1</v>
      </c>
      <c r="J658">
        <f t="shared" si="162"/>
        <v>0</v>
      </c>
      <c r="K658">
        <f t="shared" si="170"/>
        <v>2</v>
      </c>
      <c r="L658">
        <f t="shared" si="171"/>
        <v>2</v>
      </c>
      <c r="M658" s="8">
        <f t="shared" ref="M658:W658" si="199">(M12-$M12)/$M12</f>
        <v>0</v>
      </c>
      <c r="N658" s="8">
        <f t="shared" si="199"/>
        <v>0.14936212208020488</v>
      </c>
      <c r="O658" s="8">
        <f t="shared" si="199"/>
        <v>0.14947610919966045</v>
      </c>
      <c r="P658" s="8">
        <f t="shared" si="199"/>
        <v>-1.1798666750660086E-4</v>
      </c>
      <c r="Q658" s="8">
        <f t="shared" si="199"/>
        <v>3.9501536326395026E-2</v>
      </c>
      <c r="R658" s="8">
        <f t="shared" si="199"/>
        <v>-0.99999500056493618</v>
      </c>
      <c r="S658" s="8">
        <f t="shared" si="199"/>
        <v>-0.92731321360686247</v>
      </c>
      <c r="T658" s="8">
        <f t="shared" si="199"/>
        <v>13.577285766708362</v>
      </c>
      <c r="U658" s="8">
        <f t="shared" si="199"/>
        <v>10.383287688491199</v>
      </c>
      <c r="V658" s="8">
        <f t="shared" si="199"/>
        <v>-0.99909310247941985</v>
      </c>
      <c r="W658" s="8">
        <f t="shared" si="199"/>
        <v>-0.85915791515558737</v>
      </c>
      <c r="X658"/>
      <c r="Y658" s="8">
        <f t="shared" ref="Y658:AI658" si="200">(Y12-$Y12)/$Y12</f>
        <v>0</v>
      </c>
      <c r="Z658" s="8">
        <f t="shared" si="200"/>
        <v>0.9527917023948721</v>
      </c>
      <c r="AA658" s="8">
        <f t="shared" si="200"/>
        <v>0.88146463452961643</v>
      </c>
      <c r="AB658" s="8">
        <f t="shared" si="200"/>
        <v>0.16416956439714209</v>
      </c>
      <c r="AC658" s="8">
        <f t="shared" si="200"/>
        <v>1.0263881784302835</v>
      </c>
      <c r="AD658" s="8">
        <f t="shared" si="200"/>
        <v>-0.62197177620533461</v>
      </c>
      <c r="AE658" s="8">
        <f t="shared" si="200"/>
        <v>0.17764107581773367</v>
      </c>
      <c r="AF658" s="8">
        <f t="shared" si="200"/>
        <v>1.4409809936017821</v>
      </c>
      <c r="AG658" s="8">
        <f t="shared" si="200"/>
        <v>2.0369368112870192</v>
      </c>
      <c r="AH658" s="8">
        <f t="shared" si="200"/>
        <v>-0.97802724393260876</v>
      </c>
      <c r="AI658" s="8">
        <f t="shared" si="200"/>
        <v>0.16458184382678295</v>
      </c>
      <c r="AK658" s="8">
        <f t="shared" ref="AK658:AU658" si="201">(AK12-$AK12)/$AK12</f>
        <v>0</v>
      </c>
      <c r="AL658" s="8">
        <f t="shared" si="201"/>
        <v>6.8734294795636756E-3</v>
      </c>
      <c r="AM658" s="8">
        <f t="shared" si="201"/>
        <v>-7.859538537331634E-2</v>
      </c>
      <c r="AN658" s="8">
        <f t="shared" si="201"/>
        <v>0.16416956439714209</v>
      </c>
      <c r="AO658" s="8">
        <f t="shared" si="201"/>
        <v>-1.4368015867806092E-2</v>
      </c>
      <c r="AP658" s="8">
        <f t="shared" si="201"/>
        <v>-0.62197177620533461</v>
      </c>
      <c r="AQ658" s="8">
        <f t="shared" si="201"/>
        <v>-0.19049395302584801</v>
      </c>
      <c r="AR658" s="8">
        <f t="shared" si="201"/>
        <v>0.23699016754267299</v>
      </c>
      <c r="AS658" s="8">
        <f t="shared" si="201"/>
        <v>-0.10265653872793834</v>
      </c>
      <c r="AT658" s="8">
        <f t="shared" si="201"/>
        <v>-0.97802724393260876</v>
      </c>
      <c r="AU658" s="8">
        <f t="shared" si="201"/>
        <v>-0.17624320827311846</v>
      </c>
      <c r="AW658">
        <f t="shared" si="166"/>
        <v>-0.47582361139352652</v>
      </c>
      <c r="AX658">
        <f t="shared" si="175"/>
        <v>-0.47582361139352652</v>
      </c>
      <c r="AY658">
        <f t="shared" si="176"/>
        <v>-0.47582361139352652</v>
      </c>
      <c r="AZ658" t="str">
        <f t="shared" si="177"/>
        <v/>
      </c>
    </row>
    <row r="659" spans="1:52" s="17" customFormat="1" x14ac:dyDescent="0.3">
      <c r="A659">
        <v>1</v>
      </c>
      <c r="B659" t="s">
        <v>80</v>
      </c>
      <c r="C659" t="s">
        <v>74</v>
      </c>
      <c r="D659" t="s">
        <v>69</v>
      </c>
      <c r="E659" t="s">
        <v>43</v>
      </c>
      <c r="F659" s="2">
        <v>0</v>
      </c>
      <c r="G659" s="2">
        <f t="shared" si="167"/>
        <v>1</v>
      </c>
      <c r="H659" s="4">
        <f t="shared" si="168"/>
        <v>1</v>
      </c>
      <c r="I659">
        <f t="shared" si="169"/>
        <v>1</v>
      </c>
      <c r="J659">
        <f t="shared" si="162"/>
        <v>0</v>
      </c>
      <c r="K659">
        <f t="shared" si="170"/>
        <v>2</v>
      </c>
      <c r="L659">
        <f t="shared" si="171"/>
        <v>2</v>
      </c>
      <c r="M659" s="8">
        <f t="shared" ref="M659:W659" si="202">(M13-$M13)/$M13</f>
        <v>0</v>
      </c>
      <c r="N659" s="8">
        <f t="shared" si="202"/>
        <v>0.1397240194652164</v>
      </c>
      <c r="O659" s="8">
        <f t="shared" si="202"/>
        <v>0.13985300102085405</v>
      </c>
      <c r="P659" s="8">
        <f t="shared" si="202"/>
        <v>-1.4797883902604837E-4</v>
      </c>
      <c r="Q659" s="8">
        <f t="shared" si="202"/>
        <v>3.3837161285936078E-2</v>
      </c>
      <c r="R659" s="8">
        <f t="shared" si="202"/>
        <v>-0.99999200114383635</v>
      </c>
      <c r="S659" s="8">
        <f t="shared" si="202"/>
        <v>-0.91090474062209104</v>
      </c>
      <c r="T659" s="8">
        <f t="shared" si="202"/>
        <v>13.577888361964238</v>
      </c>
      <c r="U659" s="8">
        <f t="shared" si="202"/>
        <v>10.364121930563929</v>
      </c>
      <c r="V659" s="8">
        <f t="shared" si="202"/>
        <v>-0.99862319688284573</v>
      </c>
      <c r="W659" s="8">
        <f t="shared" si="202"/>
        <v>-0.87180733155158807</v>
      </c>
      <c r="X659"/>
      <c r="Y659" s="8">
        <f t="shared" ref="Y659:AI659" si="203">(Y13-$Y13)/$Y13</f>
        <v>0</v>
      </c>
      <c r="Z659" s="8">
        <f t="shared" si="203"/>
        <v>0.90429418237906189</v>
      </c>
      <c r="AA659" s="8">
        <f t="shared" si="203"/>
        <v>0.82273555109530405</v>
      </c>
      <c r="AB659" s="8">
        <f t="shared" si="203"/>
        <v>0.18778378313022712</v>
      </c>
      <c r="AC659" s="8">
        <f t="shared" si="203"/>
        <v>1.0220471285734329</v>
      </c>
      <c r="AD659" s="8">
        <f t="shared" si="203"/>
        <v>-0.6256424716382839</v>
      </c>
      <c r="AE659" s="8">
        <f t="shared" si="203"/>
        <v>0.15787964780085142</v>
      </c>
      <c r="AF659" s="8">
        <f t="shared" si="203"/>
        <v>1.411917569211794</v>
      </c>
      <c r="AG659" s="8">
        <f t="shared" si="203"/>
        <v>1.9666012952949634</v>
      </c>
      <c r="AH659" s="8">
        <f t="shared" si="203"/>
        <v>-0.98113508866523658</v>
      </c>
      <c r="AI659" s="8">
        <f t="shared" si="203"/>
        <v>7.7931788308230207E-2</v>
      </c>
      <c r="AK659" s="8">
        <f t="shared" ref="AK659:AU659" si="204">(AK13-$AK13)/$AK13</f>
        <v>0</v>
      </c>
      <c r="AL659" s="8">
        <f t="shared" si="204"/>
        <v>-3.2932199528167644E-2</v>
      </c>
      <c r="AM659" s="8">
        <f t="shared" si="204"/>
        <v>-0.11934161309336214</v>
      </c>
      <c r="AN659" s="8">
        <f t="shared" si="204"/>
        <v>0.18778378313022712</v>
      </c>
      <c r="AO659" s="8">
        <f t="shared" si="204"/>
        <v>3.581753238236804E-3</v>
      </c>
      <c r="AP659" s="8">
        <f t="shared" si="204"/>
        <v>-0.6256424716382839</v>
      </c>
      <c r="AQ659" s="8">
        <f t="shared" si="204"/>
        <v>-0.20770506197691857</v>
      </c>
      <c r="AR659" s="8">
        <f t="shared" si="204"/>
        <v>0.2282940581068007</v>
      </c>
      <c r="AS659" s="8">
        <f t="shared" si="204"/>
        <v>-0.12710569432967078</v>
      </c>
      <c r="AT659" s="8">
        <f t="shared" si="204"/>
        <v>-0.98113508866523658</v>
      </c>
      <c r="AU659" s="8">
        <f t="shared" si="204"/>
        <v>-0.2205707074146544</v>
      </c>
      <c r="AW659">
        <f t="shared" si="166"/>
        <v>-0.47582361139352691</v>
      </c>
      <c r="AX659">
        <f t="shared" si="175"/>
        <v>-0.47582361139352691</v>
      </c>
      <c r="AY659">
        <f t="shared" si="176"/>
        <v>-0.47582361139352691</v>
      </c>
      <c r="AZ659" t="str">
        <f t="shared" si="177"/>
        <v/>
      </c>
    </row>
    <row r="660" spans="1:52" s="17" customFormat="1" x14ac:dyDescent="0.3">
      <c r="A660">
        <v>1</v>
      </c>
      <c r="B660" t="s">
        <v>81</v>
      </c>
      <c r="C660" t="s">
        <v>74</v>
      </c>
      <c r="D660" t="s">
        <v>69</v>
      </c>
      <c r="E660"/>
      <c r="F660" s="2">
        <v>0</v>
      </c>
      <c r="G660" s="2">
        <f t="shared" si="167"/>
        <v>0</v>
      </c>
      <c r="H660" s="4">
        <f t="shared" si="168"/>
        <v>0</v>
      </c>
      <c r="I660">
        <f t="shared" si="169"/>
        <v>0</v>
      </c>
      <c r="J660">
        <f t="shared" si="162"/>
        <v>1</v>
      </c>
      <c r="K660">
        <f t="shared" si="170"/>
        <v>2</v>
      </c>
      <c r="L660">
        <f t="shared" si="171"/>
        <v>0</v>
      </c>
      <c r="M660" s="8">
        <f t="shared" ref="M660:W660" si="205">(M14-$M14)/$M14</f>
        <v>0</v>
      </c>
      <c r="N660" s="8">
        <f t="shared" si="205"/>
        <v>-0.8638299299950708</v>
      </c>
      <c r="O660" s="8">
        <f t="shared" si="205"/>
        <v>-0.86361924839636051</v>
      </c>
      <c r="P660" s="8">
        <f t="shared" si="205"/>
        <v>-0.68738628600896989</v>
      </c>
      <c r="Q660" s="8">
        <f t="shared" si="205"/>
        <v>-0.93709845328945429</v>
      </c>
      <c r="R660" s="8">
        <f t="shared" si="205"/>
        <v>2.0522348094642084</v>
      </c>
      <c r="S660" s="8">
        <f t="shared" si="205"/>
        <v>-0.94657486353520004</v>
      </c>
      <c r="T660" s="8">
        <f t="shared" si="205"/>
        <v>-0.53187080677530241</v>
      </c>
      <c r="U660" s="8">
        <f t="shared" si="205"/>
        <v>-0.63308897578975243</v>
      </c>
      <c r="V660" s="8">
        <f t="shared" si="205"/>
        <v>-0.7120054001138354</v>
      </c>
      <c r="W660" s="8">
        <f t="shared" si="205"/>
        <v>-0.90084795258020234</v>
      </c>
      <c r="X660"/>
      <c r="Y660" s="8">
        <f t="shared" ref="Y660:AI660" si="206">(Y14-$Y14)/$Y14</f>
        <v>0</v>
      </c>
      <c r="Z660" s="8">
        <f t="shared" si="206"/>
        <v>-0.78958330836520407</v>
      </c>
      <c r="AA660" s="8">
        <f t="shared" si="206"/>
        <v>-0.79614025081141437</v>
      </c>
      <c r="AB660" s="8">
        <f t="shared" si="206"/>
        <v>-0.51692746810941659</v>
      </c>
      <c r="AC660" s="8">
        <f t="shared" si="206"/>
        <v>-0.84213600830954283</v>
      </c>
      <c r="AD660" s="8">
        <f t="shared" si="206"/>
        <v>1.6181220569621091</v>
      </c>
      <c r="AE660" s="8">
        <f t="shared" si="206"/>
        <v>-0.82618681308491992</v>
      </c>
      <c r="AF660" s="8">
        <f t="shared" si="206"/>
        <v>-0.84837671146990057</v>
      </c>
      <c r="AG660" s="8">
        <f t="shared" si="206"/>
        <v>-0.81207659008390021</v>
      </c>
      <c r="AH660" s="8">
        <f t="shared" si="206"/>
        <v>-0.22333219863537421</v>
      </c>
      <c r="AI660" s="8">
        <f t="shared" si="206"/>
        <v>-0.55108760239418786</v>
      </c>
      <c r="AK660" s="8">
        <f t="shared" ref="AK660:AU660" si="207">(AK14-$AK14)/$AK14</f>
        <v>0</v>
      </c>
      <c r="AL660" s="8">
        <f t="shared" si="207"/>
        <v>-0.92240244799486426</v>
      </c>
      <c r="AM660" s="8">
        <f t="shared" si="207"/>
        <v>-0.92800448656184731</v>
      </c>
      <c r="AN660" s="8">
        <f t="shared" si="207"/>
        <v>-0.51692746810941659</v>
      </c>
      <c r="AO660" s="8">
        <f t="shared" si="207"/>
        <v>-0.93176224628873094</v>
      </c>
      <c r="AP660" s="8">
        <f t="shared" si="207"/>
        <v>1.6181220569621091</v>
      </c>
      <c r="AQ660" s="8">
        <f t="shared" si="207"/>
        <v>-0.93611972772299656</v>
      </c>
      <c r="AR660" s="8">
        <f t="shared" si="207"/>
        <v>-0.92329609744641394</v>
      </c>
      <c r="AS660" s="8">
        <f t="shared" si="207"/>
        <v>-0.94518958214028936</v>
      </c>
      <c r="AT660" s="8">
        <f t="shared" si="207"/>
        <v>-0.22333219863537421</v>
      </c>
      <c r="AU660" s="8">
        <f t="shared" si="207"/>
        <v>-0.8529173452404597</v>
      </c>
      <c r="AW660">
        <f t="shared" si="166"/>
        <v>0.47582361139352691</v>
      </c>
      <c r="AX660" t="str">
        <f t="shared" si="175"/>
        <v/>
      </c>
      <c r="AY660" t="str">
        <f t="shared" si="176"/>
        <v/>
      </c>
      <c r="AZ660">
        <f t="shared" si="177"/>
        <v>0.47582361139352691</v>
      </c>
    </row>
    <row r="661" spans="1:52" s="17" customFormat="1" x14ac:dyDescent="0.3">
      <c r="A661">
        <v>1</v>
      </c>
      <c r="B661" t="s">
        <v>82</v>
      </c>
      <c r="C661" t="s">
        <v>68</v>
      </c>
      <c r="D661" t="s">
        <v>69</v>
      </c>
      <c r="E661" t="s">
        <v>43</v>
      </c>
      <c r="F661" s="2">
        <v>0</v>
      </c>
      <c r="G661" s="2">
        <f t="shared" si="167"/>
        <v>0</v>
      </c>
      <c r="H661" s="4">
        <f t="shared" si="168"/>
        <v>1</v>
      </c>
      <c r="I661">
        <f t="shared" si="169"/>
        <v>0</v>
      </c>
      <c r="J661">
        <f t="shared" si="162"/>
        <v>1</v>
      </c>
      <c r="K661">
        <f t="shared" si="170"/>
        <v>2</v>
      </c>
      <c r="L661">
        <f t="shared" si="171"/>
        <v>2</v>
      </c>
      <c r="M661" s="8">
        <f t="shared" ref="M661:W661" si="208">(M15-$M15)/$M15</f>
        <v>0</v>
      </c>
      <c r="N661" s="8">
        <f t="shared" si="208"/>
        <v>-0.9104982540587272</v>
      </c>
      <c r="O661" s="8">
        <f t="shared" si="208"/>
        <v>-0.91050054065685804</v>
      </c>
      <c r="P661" s="8">
        <f t="shared" si="208"/>
        <v>-0.69042350454782742</v>
      </c>
      <c r="Q661" s="8">
        <f t="shared" si="208"/>
        <v>-0.95565819634499027</v>
      </c>
      <c r="R661" s="8">
        <f t="shared" si="208"/>
        <v>1.9978292767743495</v>
      </c>
      <c r="S661" s="8">
        <f t="shared" si="208"/>
        <v>-0.97602996259310859</v>
      </c>
      <c r="T661" s="8">
        <f t="shared" si="208"/>
        <v>-0.54821227269128836</v>
      </c>
      <c r="U661" s="8">
        <f t="shared" si="208"/>
        <v>-0.64759323495728982</v>
      </c>
      <c r="V661" s="8">
        <f t="shared" si="208"/>
        <v>-0.72520757521532797</v>
      </c>
      <c r="W661" s="8">
        <f t="shared" si="208"/>
        <v>-0.95663791094417161</v>
      </c>
      <c r="X661"/>
      <c r="Y661" s="8">
        <f t="shared" ref="Y661:AI661" si="209">(Y15-$Y15)/$Y15</f>
        <v>0</v>
      </c>
      <c r="Z661" s="8">
        <f t="shared" si="209"/>
        <v>-0.8115152852367401</v>
      </c>
      <c r="AA661" s="8">
        <f t="shared" si="209"/>
        <v>-0.81568618298727269</v>
      </c>
      <c r="AB661" s="8">
        <f t="shared" si="209"/>
        <v>-0.54869630295015281</v>
      </c>
      <c r="AC661" s="8">
        <f t="shared" si="209"/>
        <v>-0.83882243774535736</v>
      </c>
      <c r="AD661" s="8">
        <f t="shared" si="209"/>
        <v>1.663281901251553</v>
      </c>
      <c r="AE661" s="8">
        <f t="shared" si="209"/>
        <v>-0.86098336695746136</v>
      </c>
      <c r="AF661" s="8">
        <f t="shared" si="209"/>
        <v>-0.85177678449399763</v>
      </c>
      <c r="AG661" s="8">
        <f t="shared" si="209"/>
        <v>-0.79270087705563208</v>
      </c>
      <c r="AH661" s="8">
        <f t="shared" si="209"/>
        <v>-0.25671098261166425</v>
      </c>
      <c r="AI661" s="8">
        <f t="shared" si="209"/>
        <v>-0.60260636381316834</v>
      </c>
      <c r="AK661" s="8">
        <f t="shared" ref="AK661:AU661" si="210">(AK15-$AK15)/$AK15</f>
        <v>0</v>
      </c>
      <c r="AL661" s="8">
        <f t="shared" si="210"/>
        <v>-0.9107418412283268</v>
      </c>
      <c r="AM661" s="8">
        <f t="shared" si="210"/>
        <v>-0.91522564915635507</v>
      </c>
      <c r="AN661" s="8">
        <f t="shared" si="210"/>
        <v>-0.54869630295015281</v>
      </c>
      <c r="AO661" s="8">
        <f t="shared" si="210"/>
        <v>-0.9157040162313248</v>
      </c>
      <c r="AP661" s="8">
        <f t="shared" si="210"/>
        <v>1.663281901251553</v>
      </c>
      <c r="AQ661" s="8">
        <f t="shared" si="210"/>
        <v>-0.91416338860141166</v>
      </c>
      <c r="AR661" s="8">
        <f t="shared" si="210"/>
        <v>-0.92510752715751143</v>
      </c>
      <c r="AS661" s="8">
        <f t="shared" si="210"/>
        <v>-0.92314014815718592</v>
      </c>
      <c r="AT661" s="8">
        <f t="shared" si="210"/>
        <v>-0.25671098261166425</v>
      </c>
      <c r="AU661" s="8">
        <f t="shared" si="210"/>
        <v>-0.85885405909860002</v>
      </c>
      <c r="AW661">
        <f t="shared" si="166"/>
        <v>0.71750976437409286</v>
      </c>
      <c r="AX661">
        <f t="shared" si="175"/>
        <v>0.71750976437409286</v>
      </c>
      <c r="AY661" t="str">
        <f t="shared" si="176"/>
        <v/>
      </c>
      <c r="AZ661">
        <f t="shared" si="177"/>
        <v>0.71750976437409286</v>
      </c>
    </row>
    <row r="662" spans="1:52" s="17" customFormat="1" x14ac:dyDescent="0.3">
      <c r="A662">
        <v>1</v>
      </c>
      <c r="B662" t="s">
        <v>83</v>
      </c>
      <c r="C662" t="s">
        <v>68</v>
      </c>
      <c r="D662" t="s">
        <v>69</v>
      </c>
      <c r="E662"/>
      <c r="F662" s="2">
        <v>0</v>
      </c>
      <c r="G662" s="2">
        <f t="shared" si="167"/>
        <v>1</v>
      </c>
      <c r="H662" s="4">
        <f t="shared" si="168"/>
        <v>0</v>
      </c>
      <c r="I662">
        <f t="shared" si="169"/>
        <v>1</v>
      </c>
      <c r="J662">
        <f t="shared" si="162"/>
        <v>0</v>
      </c>
      <c r="K662">
        <f t="shared" si="170"/>
        <v>2</v>
      </c>
      <c r="L662">
        <f t="shared" si="171"/>
        <v>0</v>
      </c>
      <c r="M662" s="8">
        <f t="shared" ref="M662:W662" si="211">(M16-$M16)/$M16</f>
        <v>0</v>
      </c>
      <c r="N662" s="8">
        <f t="shared" si="211"/>
        <v>2.5048369534242632</v>
      </c>
      <c r="O662" s="8">
        <f t="shared" si="211"/>
        <v>2.5059508275564863</v>
      </c>
      <c r="P662" s="8">
        <f t="shared" si="211"/>
        <v>-1.1798666750660086E-4</v>
      </c>
      <c r="Q662" s="8">
        <f t="shared" si="211"/>
        <v>3.8015394260448572</v>
      </c>
      <c r="R662" s="8">
        <f t="shared" si="211"/>
        <v>-0.99999500056493618</v>
      </c>
      <c r="S662" s="8">
        <f t="shared" si="211"/>
        <v>1.9278611516898592</v>
      </c>
      <c r="T662" s="8">
        <f t="shared" si="211"/>
        <v>13.577285766708362</v>
      </c>
      <c r="U662" s="8">
        <f t="shared" si="211"/>
        <v>10.529907120495384</v>
      </c>
      <c r="V662" s="8">
        <f t="shared" si="211"/>
        <v>-0.99909310247941985</v>
      </c>
      <c r="W662" s="8">
        <f t="shared" si="211"/>
        <v>1.381625876275981</v>
      </c>
      <c r="X662"/>
      <c r="Y662" s="8">
        <f t="shared" ref="Y662:AI662" si="212">(Y16-$Y16)/$Y16</f>
        <v>0</v>
      </c>
      <c r="Z662" s="8">
        <f t="shared" si="212"/>
        <v>3.0274601113696735</v>
      </c>
      <c r="AA662" s="8">
        <f t="shared" si="212"/>
        <v>2.9293079265348534</v>
      </c>
      <c r="AB662" s="8">
        <f t="shared" si="212"/>
        <v>0.16002815329857625</v>
      </c>
      <c r="AC662" s="8">
        <f t="shared" si="212"/>
        <v>4.2223801372746816</v>
      </c>
      <c r="AD662" s="8">
        <f t="shared" si="212"/>
        <v>-0.64885811771526569</v>
      </c>
      <c r="AE662" s="8">
        <f t="shared" si="212"/>
        <v>1.9220492478990849</v>
      </c>
      <c r="AF662" s="8">
        <f t="shared" si="212"/>
        <v>1.4035067873817402</v>
      </c>
      <c r="AG662" s="8">
        <f t="shared" si="212"/>
        <v>2.4067855683685595</v>
      </c>
      <c r="AH662" s="8">
        <f t="shared" si="212"/>
        <v>-0.9823753494079317</v>
      </c>
      <c r="AI662" s="8">
        <f t="shared" si="212"/>
        <v>7.5452571794581935</v>
      </c>
      <c r="AK662" s="8">
        <f t="shared" ref="AK662:AU662" si="213">(AK16-$AK16)/$AK16</f>
        <v>0</v>
      </c>
      <c r="AL662" s="8">
        <f t="shared" si="213"/>
        <v>0.6506231185925716</v>
      </c>
      <c r="AM662" s="8">
        <f t="shared" si="213"/>
        <v>0.55372989945449946</v>
      </c>
      <c r="AN662" s="8">
        <f t="shared" si="213"/>
        <v>0.16002815329857625</v>
      </c>
      <c r="AO662" s="8">
        <f t="shared" si="213"/>
        <v>1.0607515403224441</v>
      </c>
      <c r="AP662" s="8">
        <f t="shared" si="213"/>
        <v>-0.64885811771526569</v>
      </c>
      <c r="AQ662" s="8">
        <f t="shared" si="213"/>
        <v>0.41044988401930727</v>
      </c>
      <c r="AR662" s="8">
        <f t="shared" si="213"/>
        <v>0.21675025366809414</v>
      </c>
      <c r="AS662" s="8">
        <f t="shared" si="213"/>
        <v>0.23810858892068795</v>
      </c>
      <c r="AT662" s="8">
        <f t="shared" si="213"/>
        <v>-0.9823753494079317</v>
      </c>
      <c r="AU662" s="8">
        <f t="shared" si="213"/>
        <v>3.5638513140956065</v>
      </c>
      <c r="AW662">
        <f t="shared" si="166"/>
        <v>-0.71750976437409242</v>
      </c>
      <c r="AX662" t="str">
        <f t="shared" si="175"/>
        <v/>
      </c>
      <c r="AY662">
        <f t="shared" si="176"/>
        <v>-0.71750976437409242</v>
      </c>
      <c r="AZ662" t="str">
        <f t="shared" si="177"/>
        <v/>
      </c>
    </row>
    <row r="663" spans="1:52" s="17" customFormat="1" x14ac:dyDescent="0.3">
      <c r="A663">
        <v>1</v>
      </c>
      <c r="B663" t="s">
        <v>84</v>
      </c>
      <c r="C663" t="s">
        <v>68</v>
      </c>
      <c r="D663" t="s">
        <v>69</v>
      </c>
      <c r="E663"/>
      <c r="F663" s="2">
        <v>0</v>
      </c>
      <c r="G663" s="2">
        <f t="shared" si="167"/>
        <v>1</v>
      </c>
      <c r="H663" s="4">
        <f t="shared" si="168"/>
        <v>0</v>
      </c>
      <c r="I663">
        <f t="shared" si="169"/>
        <v>1</v>
      </c>
      <c r="J663">
        <f t="shared" si="162"/>
        <v>0</v>
      </c>
      <c r="K663">
        <f t="shared" si="170"/>
        <v>2</v>
      </c>
      <c r="L663">
        <f t="shared" si="171"/>
        <v>0</v>
      </c>
      <c r="M663" s="8">
        <f t="shared" ref="M663:W663" si="214">(M17-$M17)/$M17</f>
        <v>0</v>
      </c>
      <c r="N663" s="8">
        <f t="shared" si="214"/>
        <v>2.4343148929703049</v>
      </c>
      <c r="O663" s="8">
        <f t="shared" si="214"/>
        <v>2.4355727131020268</v>
      </c>
      <c r="P663" s="8">
        <f t="shared" si="214"/>
        <v>-1.4797883902604837E-4</v>
      </c>
      <c r="Q663" s="8">
        <f t="shared" si="214"/>
        <v>4.0980509787100443</v>
      </c>
      <c r="R663" s="8">
        <f t="shared" si="214"/>
        <v>-0.99999200114383635</v>
      </c>
      <c r="S663" s="8">
        <f t="shared" si="214"/>
        <v>2.013005140264942</v>
      </c>
      <c r="T663" s="8">
        <f t="shared" si="214"/>
        <v>13.577888361964238</v>
      </c>
      <c r="U663" s="8">
        <f t="shared" si="214"/>
        <v>10.527029634762229</v>
      </c>
      <c r="V663" s="8">
        <f t="shared" si="214"/>
        <v>-0.99862319688284573</v>
      </c>
      <c r="W663" s="8">
        <f t="shared" si="214"/>
        <v>1.4211457761540103</v>
      </c>
      <c r="X663"/>
      <c r="Y663" s="8">
        <f t="shared" ref="Y663:AI663" si="215">(Y17-$Y17)/$Y17</f>
        <v>0</v>
      </c>
      <c r="Z663" s="8">
        <f t="shared" si="215"/>
        <v>2.9983208146330651</v>
      </c>
      <c r="AA663" s="8">
        <f t="shared" si="215"/>
        <v>2.931562414311907</v>
      </c>
      <c r="AB663" s="8">
        <f t="shared" si="215"/>
        <v>0.13750797703109888</v>
      </c>
      <c r="AC663" s="8">
        <f t="shared" si="215"/>
        <v>4.3006518220320329</v>
      </c>
      <c r="AD663" s="8">
        <f t="shared" si="215"/>
        <v>-0.64214891285094167</v>
      </c>
      <c r="AE663" s="8">
        <f t="shared" si="215"/>
        <v>1.9743625457909784</v>
      </c>
      <c r="AF663" s="8">
        <f t="shared" si="215"/>
        <v>1.4255629742437588</v>
      </c>
      <c r="AG663" s="8">
        <f t="shared" si="215"/>
        <v>2.42495375537163</v>
      </c>
      <c r="AH663" s="8">
        <f t="shared" si="215"/>
        <v>-0.98149690485629359</v>
      </c>
      <c r="AI663" s="8">
        <f t="shared" si="215"/>
        <v>7.5782232719587297</v>
      </c>
      <c r="AK663" s="8">
        <f t="shared" ref="AK663:AU663" si="216">(AK17-$AK17)/$AK17</f>
        <v>0</v>
      </c>
      <c r="AL663" s="8">
        <f t="shared" si="216"/>
        <v>0.62408844167070132</v>
      </c>
      <c r="AM663" s="8">
        <f t="shared" si="216"/>
        <v>0.57165046017290577</v>
      </c>
      <c r="AN663" s="8">
        <f t="shared" si="216"/>
        <v>0.13750797703109888</v>
      </c>
      <c r="AO663" s="8">
        <f t="shared" si="216"/>
        <v>1.0969326019880408</v>
      </c>
      <c r="AP663" s="8">
        <f t="shared" si="216"/>
        <v>-0.64214891285094167</v>
      </c>
      <c r="AQ663" s="8">
        <f t="shared" si="216"/>
        <v>0.41190248224529558</v>
      </c>
      <c r="AR663" s="8">
        <f t="shared" si="216"/>
        <v>0.22994172515295422</v>
      </c>
      <c r="AS663" s="8">
        <f t="shared" si="216"/>
        <v>0.26941198257261167</v>
      </c>
      <c r="AT663" s="8">
        <f t="shared" si="216"/>
        <v>-0.98149690485629359</v>
      </c>
      <c r="AU663" s="8">
        <f t="shared" si="216"/>
        <v>3.6973028841127187</v>
      </c>
      <c r="AW663">
        <f t="shared" si="166"/>
        <v>-0.71750976437409286</v>
      </c>
      <c r="AX663" t="str">
        <f t="shared" si="175"/>
        <v/>
      </c>
      <c r="AY663">
        <f t="shared" si="176"/>
        <v>-0.71750976437409286</v>
      </c>
      <c r="AZ663" t="str">
        <f t="shared" si="177"/>
        <v/>
      </c>
    </row>
    <row r="664" spans="1:52" s="17" customFormat="1" x14ac:dyDescent="0.3">
      <c r="A664">
        <v>1</v>
      </c>
      <c r="B664" t="s">
        <v>85</v>
      </c>
      <c r="C664" t="s">
        <v>68</v>
      </c>
      <c r="D664" t="s">
        <v>69</v>
      </c>
      <c r="E664" t="s">
        <v>43</v>
      </c>
      <c r="F664" s="2">
        <v>0</v>
      </c>
      <c r="G664" s="2">
        <f t="shared" si="167"/>
        <v>0</v>
      </c>
      <c r="H664" s="4">
        <f t="shared" si="168"/>
        <v>1</v>
      </c>
      <c r="I664">
        <f t="shared" si="169"/>
        <v>0</v>
      </c>
      <c r="J664">
        <f t="shared" si="162"/>
        <v>1</v>
      </c>
      <c r="K664">
        <f t="shared" si="170"/>
        <v>2</v>
      </c>
      <c r="L664">
        <f t="shared" si="171"/>
        <v>2</v>
      </c>
      <c r="M664" s="8">
        <f t="shared" ref="M664:W664" si="217">(M18-$M18)/$M18</f>
        <v>0</v>
      </c>
      <c r="N664" s="8">
        <f t="shared" si="217"/>
        <v>-0.90399263578893663</v>
      </c>
      <c r="O664" s="8">
        <f t="shared" si="217"/>
        <v>-0.9039932125598531</v>
      </c>
      <c r="P664" s="8">
        <f t="shared" si="217"/>
        <v>-0.68738628600896989</v>
      </c>
      <c r="Q664" s="8">
        <f t="shared" si="217"/>
        <v>-0.95280985327236267</v>
      </c>
      <c r="R664" s="8">
        <f t="shared" si="217"/>
        <v>2.0522348094642084</v>
      </c>
      <c r="S664" s="8">
        <f t="shared" si="217"/>
        <v>-0.97745203821389293</v>
      </c>
      <c r="T664" s="8">
        <f t="shared" si="217"/>
        <v>-0.53187080677530241</v>
      </c>
      <c r="U664" s="8">
        <f t="shared" si="217"/>
        <v>-0.63438911356430294</v>
      </c>
      <c r="V664" s="8">
        <f t="shared" si="217"/>
        <v>-0.7120054001138354</v>
      </c>
      <c r="W664" s="8">
        <f t="shared" si="217"/>
        <v>-0.95364786937138479</v>
      </c>
      <c r="X664"/>
      <c r="Y664" s="8">
        <f t="shared" ref="Y664:AI664" si="218">(Y18-$Y18)/$Y18</f>
        <v>0</v>
      </c>
      <c r="Z664" s="8">
        <f t="shared" si="218"/>
        <v>-0.80179840204623953</v>
      </c>
      <c r="AA664" s="8">
        <f t="shared" si="218"/>
        <v>-0.81023137964325498</v>
      </c>
      <c r="AB664" s="8">
        <f t="shared" si="218"/>
        <v>-0.53081646801003213</v>
      </c>
      <c r="AC664" s="8">
        <f t="shared" si="218"/>
        <v>-0.8410199639909437</v>
      </c>
      <c r="AD664" s="8">
        <f t="shared" si="218"/>
        <v>1.6409147581558512</v>
      </c>
      <c r="AE664" s="8">
        <f t="shared" si="218"/>
        <v>-0.86000737935408766</v>
      </c>
      <c r="AF664" s="8">
        <f t="shared" si="218"/>
        <v>-0.84795108579259804</v>
      </c>
      <c r="AG664" s="8">
        <f t="shared" si="218"/>
        <v>-0.78709486352401303</v>
      </c>
      <c r="AH664" s="8">
        <f t="shared" si="218"/>
        <v>-0.19812843621305856</v>
      </c>
      <c r="AI664" s="8">
        <f t="shared" si="218"/>
        <v>-0.58439482585632374</v>
      </c>
      <c r="AK664" s="8">
        <f t="shared" ref="AK664:AU664" si="219">(AK18-$AK18)/$AK18</f>
        <v>0</v>
      </c>
      <c r="AL664" s="8">
        <f t="shared" si="219"/>
        <v>-0.90658882101915816</v>
      </c>
      <c r="AM664" s="8">
        <f t="shared" si="219"/>
        <v>-0.91356717620936589</v>
      </c>
      <c r="AN664" s="8">
        <f t="shared" si="219"/>
        <v>-0.53081646801003213</v>
      </c>
      <c r="AO664" s="8">
        <f t="shared" si="219"/>
        <v>-0.91667542212817099</v>
      </c>
      <c r="AP664" s="8">
        <f t="shared" si="219"/>
        <v>1.6409147581558512</v>
      </c>
      <c r="AQ664" s="8">
        <f t="shared" si="219"/>
        <v>-0.91777758486267469</v>
      </c>
      <c r="AR664" s="8">
        <f t="shared" si="219"/>
        <v>-0.92311951716549179</v>
      </c>
      <c r="AS664" s="8">
        <f t="shared" si="219"/>
        <v>-0.92273767951742502</v>
      </c>
      <c r="AT664" s="8">
        <f t="shared" si="219"/>
        <v>-0.19812843621305856</v>
      </c>
      <c r="AU664" s="8">
        <f t="shared" si="219"/>
        <v>-0.85507454757524615</v>
      </c>
      <c r="AW664">
        <f t="shared" si="166"/>
        <v>0.71750976437409286</v>
      </c>
      <c r="AX664">
        <f t="shared" si="175"/>
        <v>0.71750976437409286</v>
      </c>
      <c r="AY664" t="str">
        <f t="shared" si="176"/>
        <v/>
      </c>
      <c r="AZ664">
        <f t="shared" si="177"/>
        <v>0.71750976437409286</v>
      </c>
    </row>
    <row r="665" spans="1:52" s="17" customFormat="1" x14ac:dyDescent="0.3">
      <c r="A665">
        <v>2</v>
      </c>
      <c r="B665" t="s">
        <v>86</v>
      </c>
      <c r="C665" t="s">
        <v>87</v>
      </c>
      <c r="D665" t="s">
        <v>69</v>
      </c>
      <c r="E665" t="s">
        <v>43</v>
      </c>
      <c r="F665" s="2">
        <v>0</v>
      </c>
      <c r="G665" s="2">
        <f t="shared" si="167"/>
        <v>0</v>
      </c>
      <c r="H665" s="4">
        <f t="shared" si="168"/>
        <v>1</v>
      </c>
      <c r="I665">
        <f t="shared" si="169"/>
        <v>0</v>
      </c>
      <c r="J665">
        <f t="shared" si="162"/>
        <v>1</v>
      </c>
      <c r="K665">
        <f t="shared" si="170"/>
        <v>2</v>
      </c>
      <c r="L665">
        <f t="shared" si="171"/>
        <v>2</v>
      </c>
      <c r="M665" s="8">
        <f t="shared" ref="M665:W665" si="220">(M19-$M19)/$M19</f>
        <v>0</v>
      </c>
      <c r="N665" s="8">
        <f t="shared" si="220"/>
        <v>-0.91115306489855652</v>
      </c>
      <c r="O665" s="8">
        <f t="shared" si="220"/>
        <v>-0.91114254956755703</v>
      </c>
      <c r="P665" s="8">
        <f t="shared" si="220"/>
        <v>-0.70549304412162261</v>
      </c>
      <c r="Q665" s="8">
        <f t="shared" si="220"/>
        <v>-0.9592845860549708</v>
      </c>
      <c r="R665" s="8">
        <f t="shared" si="220"/>
        <v>1.7922798637035231</v>
      </c>
      <c r="S665" s="8">
        <f t="shared" si="220"/>
        <v>-0.9772325035159003</v>
      </c>
      <c r="T665" s="8">
        <f t="shared" si="220"/>
        <v>-0.61760888958758575</v>
      </c>
      <c r="U665" s="8">
        <f t="shared" si="220"/>
        <v>-0.70194707571129866</v>
      </c>
      <c r="V665" s="8">
        <f t="shared" si="220"/>
        <v>-0.74007535202490093</v>
      </c>
      <c r="W665" s="8">
        <f t="shared" si="220"/>
        <v>-0.95864419716559524</v>
      </c>
      <c r="X665"/>
      <c r="Y665" s="8">
        <f t="shared" ref="Y665:AI665" si="221">(Y19-$Y19)/$Y19</f>
        <v>0</v>
      </c>
      <c r="Z665" s="8">
        <f t="shared" si="221"/>
        <v>-0.82837893344808433</v>
      </c>
      <c r="AA665" s="8">
        <f t="shared" si="221"/>
        <v>-0.8354346958171317</v>
      </c>
      <c r="AB665" s="8">
        <f t="shared" si="221"/>
        <v>-0.61583666871284304</v>
      </c>
      <c r="AC665" s="8">
        <f t="shared" si="221"/>
        <v>-0.87308055523899608</v>
      </c>
      <c r="AD665" s="8">
        <f t="shared" si="221"/>
        <v>1.5084106209268631</v>
      </c>
      <c r="AE665" s="8">
        <f t="shared" si="221"/>
        <v>-0.87379596671500004</v>
      </c>
      <c r="AF665" s="8">
        <f t="shared" si="221"/>
        <v>-0.87032306325905073</v>
      </c>
      <c r="AG665" s="8">
        <f t="shared" si="221"/>
        <v>-0.82649103505366317</v>
      </c>
      <c r="AH665" s="8">
        <f t="shared" si="221"/>
        <v>-0.34189216219883983</v>
      </c>
      <c r="AI665" s="8">
        <f t="shared" si="221"/>
        <v>-0.64762439798973848</v>
      </c>
      <c r="AK665" s="8">
        <f t="shared" ref="AK665:AU665" si="222">(AK19-$AK19)/$AK19</f>
        <v>0</v>
      </c>
      <c r="AL665" s="8">
        <f t="shared" si="222"/>
        <v>-0.9238301597059676</v>
      </c>
      <c r="AM665" s="8">
        <f t="shared" si="222"/>
        <v>-0.92981162587658073</v>
      </c>
      <c r="AN665" s="8">
        <f t="shared" si="222"/>
        <v>-0.61583666871284304</v>
      </c>
      <c r="AO665" s="8">
        <f t="shared" si="222"/>
        <v>-0.93567313773062155</v>
      </c>
      <c r="AP665" s="8">
        <f t="shared" si="222"/>
        <v>1.5084106209268631</v>
      </c>
      <c r="AQ665" s="8">
        <f t="shared" si="222"/>
        <v>-0.93269134401952014</v>
      </c>
      <c r="AR665" s="8">
        <f t="shared" si="222"/>
        <v>-0.93456650518144335</v>
      </c>
      <c r="AS665" s="8">
        <f t="shared" si="222"/>
        <v>-0.93944024288723227</v>
      </c>
      <c r="AT665" s="8">
        <f t="shared" si="222"/>
        <v>-0.34189216219883983</v>
      </c>
      <c r="AU665" s="8">
        <f t="shared" si="222"/>
        <v>-0.87659094216927647</v>
      </c>
      <c r="AW665">
        <f t="shared" si="166"/>
        <v>0.60600939980505242</v>
      </c>
      <c r="AX665">
        <f t="shared" si="175"/>
        <v>0.60600939980505242</v>
      </c>
      <c r="AY665" t="str">
        <f t="shared" si="176"/>
        <v/>
      </c>
      <c r="AZ665">
        <f t="shared" si="177"/>
        <v>0.60600939980505242</v>
      </c>
    </row>
    <row r="666" spans="1:52" s="17" customFormat="1" x14ac:dyDescent="0.3">
      <c r="A666">
        <v>2</v>
      </c>
      <c r="B666" t="s">
        <v>88</v>
      </c>
      <c r="C666" t="s">
        <v>87</v>
      </c>
      <c r="D666" t="s">
        <v>69</v>
      </c>
      <c r="E666"/>
      <c r="F666" s="2">
        <v>0</v>
      </c>
      <c r="G666" s="2">
        <f t="shared" si="167"/>
        <v>1</v>
      </c>
      <c r="H666" s="4">
        <f t="shared" si="168"/>
        <v>0</v>
      </c>
      <c r="I666">
        <f t="shared" si="169"/>
        <v>1</v>
      </c>
      <c r="J666">
        <f t="shared" si="162"/>
        <v>0</v>
      </c>
      <c r="K666">
        <f t="shared" si="170"/>
        <v>2</v>
      </c>
      <c r="L666">
        <f t="shared" si="171"/>
        <v>0</v>
      </c>
      <c r="M666" s="8">
        <f t="shared" ref="M666:W666" si="223">(M20-$M20)/$M20</f>
        <v>0</v>
      </c>
      <c r="N666" s="8">
        <f t="shared" si="223"/>
        <v>3.0422077110510535</v>
      </c>
      <c r="O666" s="8">
        <f t="shared" si="223"/>
        <v>3.0440224406563421</v>
      </c>
      <c r="P666" s="8">
        <f t="shared" si="223"/>
        <v>-1.5397705741838647E-4</v>
      </c>
      <c r="Q666" s="8">
        <f t="shared" si="223"/>
        <v>5.1110044603354101</v>
      </c>
      <c r="R666" s="8">
        <f t="shared" si="223"/>
        <v>-0.99999400089386681</v>
      </c>
      <c r="S666" s="8">
        <f t="shared" si="223"/>
        <v>3.1295436979889999</v>
      </c>
      <c r="T666" s="8">
        <f t="shared" si="223"/>
        <v>13.579529650082138</v>
      </c>
      <c r="U666" s="8">
        <f t="shared" si="223"/>
        <v>10.637956944415285</v>
      </c>
      <c r="V666" s="8">
        <f t="shared" si="223"/>
        <v>-0.99896715389406976</v>
      </c>
      <c r="W666" s="8">
        <f t="shared" si="223"/>
        <v>1.8680486607495483</v>
      </c>
      <c r="X666"/>
      <c r="Y666" s="8">
        <f t="shared" ref="Y666:AI666" si="224">(Y20-$Y20)/$Y20</f>
        <v>0</v>
      </c>
      <c r="Z666" s="8">
        <f t="shared" si="224"/>
        <v>3.6818670397669138</v>
      </c>
      <c r="AA666" s="8">
        <f t="shared" si="224"/>
        <v>3.4960203707713458</v>
      </c>
      <c r="AB666" s="8">
        <f t="shared" si="224"/>
        <v>6.9753190166166407E-2</v>
      </c>
      <c r="AC666" s="8">
        <f t="shared" si="224"/>
        <v>4.6154046926957726</v>
      </c>
      <c r="AD666" s="8">
        <f t="shared" si="224"/>
        <v>-0.63830712719429905</v>
      </c>
      <c r="AE666" s="8">
        <f t="shared" si="224"/>
        <v>2.5145443372903875</v>
      </c>
      <c r="AF666" s="8">
        <f t="shared" si="224"/>
        <v>1.4312109674866818</v>
      </c>
      <c r="AG666" s="8">
        <f t="shared" si="224"/>
        <v>2.4016335650726885</v>
      </c>
      <c r="AH666" s="8">
        <f t="shared" si="224"/>
        <v>-0.98242809782457285</v>
      </c>
      <c r="AI666" s="8">
        <f t="shared" si="224"/>
        <v>9.624289350532008</v>
      </c>
      <c r="AK666" s="8">
        <f t="shared" ref="AK666:AU666" si="225">(AK20-$AK20)/$AK20</f>
        <v>0</v>
      </c>
      <c r="AL666" s="8">
        <f t="shared" si="225"/>
        <v>0.77269554076924407</v>
      </c>
      <c r="AM666" s="8">
        <f t="shared" si="225"/>
        <v>0.61812136995494427</v>
      </c>
      <c r="AN666" s="8">
        <f t="shared" si="225"/>
        <v>6.9753190166166407E-2</v>
      </c>
      <c r="AO666" s="8">
        <f t="shared" si="225"/>
        <v>1.1174095937983008</v>
      </c>
      <c r="AP666" s="8">
        <f t="shared" si="225"/>
        <v>-0.63830712719429905</v>
      </c>
      <c r="AQ666" s="8">
        <f t="shared" si="225"/>
        <v>0.5356122246483821</v>
      </c>
      <c r="AR666" s="8">
        <f t="shared" si="225"/>
        <v>0.22672007790008078</v>
      </c>
      <c r="AS666" s="8">
        <f t="shared" si="225"/>
        <v>0.21590959861295736</v>
      </c>
      <c r="AT666" s="8">
        <f t="shared" si="225"/>
        <v>-0.98242809782457285</v>
      </c>
      <c r="AU666" s="8">
        <f t="shared" si="225"/>
        <v>5.1074242956227316</v>
      </c>
      <c r="AW666">
        <f t="shared" si="166"/>
        <v>-0.6060093998050522</v>
      </c>
      <c r="AX666" t="str">
        <f t="shared" si="175"/>
        <v/>
      </c>
      <c r="AY666">
        <f t="shared" si="176"/>
        <v>-0.6060093998050522</v>
      </c>
      <c r="AZ666" t="str">
        <f t="shared" si="177"/>
        <v/>
      </c>
    </row>
    <row r="667" spans="1:52" s="17" customFormat="1" x14ac:dyDescent="0.3">
      <c r="A667">
        <v>2</v>
      </c>
      <c r="B667" t="s">
        <v>89</v>
      </c>
      <c r="C667" t="s">
        <v>87</v>
      </c>
      <c r="D667" t="s">
        <v>69</v>
      </c>
      <c r="E667"/>
      <c r="F667" s="2">
        <v>0</v>
      </c>
      <c r="G667" s="2">
        <f t="shared" si="167"/>
        <v>1</v>
      </c>
      <c r="H667" s="4">
        <f t="shared" si="168"/>
        <v>0</v>
      </c>
      <c r="I667">
        <f t="shared" si="169"/>
        <v>1</v>
      </c>
      <c r="J667">
        <f t="shared" si="162"/>
        <v>0</v>
      </c>
      <c r="K667">
        <f t="shared" si="170"/>
        <v>2</v>
      </c>
      <c r="L667">
        <f t="shared" si="171"/>
        <v>0</v>
      </c>
      <c r="M667" s="8">
        <f t="shared" ref="M667:W667" si="226">(M21-$M21)/$M21</f>
        <v>0</v>
      </c>
      <c r="N667" s="8">
        <f t="shared" si="226"/>
        <v>3.1128175747086102</v>
      </c>
      <c r="O667" s="8">
        <f t="shared" si="226"/>
        <v>3.1148463332863385</v>
      </c>
      <c r="P667" s="8">
        <f t="shared" si="226"/>
        <v>-1.2398524575569687E-4</v>
      </c>
      <c r="Q667" s="8">
        <f t="shared" si="226"/>
        <v>4.8098006337245867</v>
      </c>
      <c r="R667" s="8">
        <f t="shared" si="226"/>
        <v>-0.99999500059492918</v>
      </c>
      <c r="S667" s="8">
        <f t="shared" si="226"/>
        <v>3.1497451803235417</v>
      </c>
      <c r="T667" s="8">
        <f t="shared" si="226"/>
        <v>13.587567079517539</v>
      </c>
      <c r="U667" s="8">
        <f t="shared" si="226"/>
        <v>10.641662642145587</v>
      </c>
      <c r="V667" s="8">
        <f t="shared" si="226"/>
        <v>-0.99909410780117158</v>
      </c>
      <c r="W667" s="8">
        <f t="shared" si="226"/>
        <v>1.7076387909838728</v>
      </c>
      <c r="X667"/>
      <c r="Y667" s="8">
        <f t="shared" ref="Y667:AI667" si="227">(Y21-$Y21)/$Y21</f>
        <v>0</v>
      </c>
      <c r="Z667" s="8">
        <f t="shared" si="227"/>
        <v>3.6869529252983457</v>
      </c>
      <c r="AA667" s="8">
        <f t="shared" si="227"/>
        <v>3.5609409207309133</v>
      </c>
      <c r="AB667" s="8">
        <f t="shared" si="227"/>
        <v>0.11803327738511098</v>
      </c>
      <c r="AC667" s="8">
        <f t="shared" si="227"/>
        <v>4.6545437248126724</v>
      </c>
      <c r="AD667" s="8">
        <f t="shared" si="227"/>
        <v>-0.64747588720029958</v>
      </c>
      <c r="AE667" s="8">
        <f t="shared" si="227"/>
        <v>2.5376210311251235</v>
      </c>
      <c r="AF667" s="8">
        <f t="shared" si="227"/>
        <v>1.4589315332290167</v>
      </c>
      <c r="AG667" s="8">
        <f t="shared" si="227"/>
        <v>2.4386385101670718</v>
      </c>
      <c r="AH667" s="8">
        <f t="shared" si="227"/>
        <v>-0.98210291013940132</v>
      </c>
      <c r="AI667" s="8">
        <f t="shared" si="227"/>
        <v>9.9168800324799253</v>
      </c>
      <c r="AK667" s="8">
        <f t="shared" ref="AK667:AU667" si="228">(AK21-$AK21)/$AK21</f>
        <v>0</v>
      </c>
      <c r="AL667" s="8">
        <f t="shared" si="228"/>
        <v>0.76238806783465785</v>
      </c>
      <c r="AM667" s="8">
        <f t="shared" si="228"/>
        <v>0.66199343935099142</v>
      </c>
      <c r="AN667" s="8">
        <f t="shared" si="228"/>
        <v>0.11803327738511098</v>
      </c>
      <c r="AO667" s="8">
        <f t="shared" si="228"/>
        <v>1.0573646443575879</v>
      </c>
      <c r="AP667" s="8">
        <f t="shared" si="228"/>
        <v>-0.64747588720029958</v>
      </c>
      <c r="AQ667" s="8">
        <f t="shared" si="228"/>
        <v>0.51006239130076436</v>
      </c>
      <c r="AR667" s="8">
        <f t="shared" si="228"/>
        <v>0.2411155000002384</v>
      </c>
      <c r="AS667" s="8">
        <f t="shared" si="228"/>
        <v>0.23008022993242699</v>
      </c>
      <c r="AT667" s="8">
        <f t="shared" si="228"/>
        <v>-0.98210291013940132</v>
      </c>
      <c r="AU667" s="8">
        <f t="shared" si="228"/>
        <v>5.3268127504858747</v>
      </c>
      <c r="AW667">
        <f t="shared" si="166"/>
        <v>-0.60600939980505208</v>
      </c>
      <c r="AX667" t="str">
        <f t="shared" si="175"/>
        <v/>
      </c>
      <c r="AY667">
        <f t="shared" si="176"/>
        <v>-0.60600939980505208</v>
      </c>
      <c r="AZ667" t="str">
        <f t="shared" si="177"/>
        <v/>
      </c>
    </row>
    <row r="668" spans="1:52" s="17" customFormat="1" x14ac:dyDescent="0.3">
      <c r="A668">
        <v>2</v>
      </c>
      <c r="B668" t="s">
        <v>90</v>
      </c>
      <c r="C668" t="s">
        <v>87</v>
      </c>
      <c r="D668" t="s">
        <v>69</v>
      </c>
      <c r="E668" t="s">
        <v>43</v>
      </c>
      <c r="F668" s="2">
        <v>0</v>
      </c>
      <c r="G668" s="2">
        <f t="shared" si="167"/>
        <v>0</v>
      </c>
      <c r="H668" s="4">
        <f t="shared" si="168"/>
        <v>1</v>
      </c>
      <c r="I668">
        <f t="shared" si="169"/>
        <v>0</v>
      </c>
      <c r="J668">
        <f t="shared" si="162"/>
        <v>1</v>
      </c>
      <c r="K668">
        <f t="shared" si="170"/>
        <v>2</v>
      </c>
      <c r="L668">
        <f t="shared" si="171"/>
        <v>2</v>
      </c>
      <c r="M668" s="8">
        <f t="shared" ref="M668:W668" si="229">(M22-$M22)/$M22</f>
        <v>0</v>
      </c>
      <c r="N668" s="8">
        <f t="shared" si="229"/>
        <v>-0.89834832014660981</v>
      </c>
      <c r="O668" s="8">
        <f t="shared" si="229"/>
        <v>-0.89831884097353942</v>
      </c>
      <c r="P668" s="8">
        <f t="shared" si="229"/>
        <v>-0.67367313620278713</v>
      </c>
      <c r="Q668" s="8">
        <f t="shared" si="229"/>
        <v>-0.95253292060873518</v>
      </c>
      <c r="R668" s="8">
        <f t="shared" si="229"/>
        <v>2.3783780759143909</v>
      </c>
      <c r="S668" s="8">
        <f t="shared" si="229"/>
        <v>-0.97278392970175598</v>
      </c>
      <c r="T668" s="8">
        <f t="shared" si="229"/>
        <v>-0.55653130337887424</v>
      </c>
      <c r="U668" s="8">
        <f t="shared" si="229"/>
        <v>-0.65364864968555092</v>
      </c>
      <c r="V668" s="8">
        <f t="shared" si="229"/>
        <v>-0.69170953758307963</v>
      </c>
      <c r="W668" s="8">
        <f t="shared" si="229"/>
        <v>-0.95320839400649593</v>
      </c>
      <c r="X668"/>
      <c r="Y668" s="8">
        <f t="shared" ref="Y668:AI668" si="230">(Y22-$Y22)/$Y22</f>
        <v>0</v>
      </c>
      <c r="Z668" s="8">
        <f t="shared" si="230"/>
        <v>-0.80952481030988899</v>
      </c>
      <c r="AA668" s="8">
        <f t="shared" si="230"/>
        <v>-0.81437072556404155</v>
      </c>
      <c r="AB668" s="8">
        <f t="shared" si="230"/>
        <v>-0.54969841771626882</v>
      </c>
      <c r="AC668" s="8">
        <f t="shared" si="230"/>
        <v>-0.85534907258005688</v>
      </c>
      <c r="AD668" s="8">
        <f t="shared" si="230"/>
        <v>1.8693645045492906</v>
      </c>
      <c r="AE668" s="8">
        <f t="shared" si="230"/>
        <v>-0.85607722242789341</v>
      </c>
      <c r="AF668" s="8">
        <f t="shared" si="230"/>
        <v>-0.85394210576781526</v>
      </c>
      <c r="AG668" s="8">
        <f t="shared" si="230"/>
        <v>-0.80131154938005511</v>
      </c>
      <c r="AH668" s="8">
        <f t="shared" si="230"/>
        <v>-0.26087263304720198</v>
      </c>
      <c r="AI668" s="8">
        <f t="shared" si="230"/>
        <v>-0.60006707821719285</v>
      </c>
      <c r="AK668" s="8">
        <f t="shared" ref="AK668:AU668" si="231">(AK22-$AK22)/$AK22</f>
        <v>0</v>
      </c>
      <c r="AL668" s="8">
        <f t="shared" si="231"/>
        <v>-0.91495345132770733</v>
      </c>
      <c r="AM668" s="8">
        <f t="shared" si="231"/>
        <v>-0.91918178572316389</v>
      </c>
      <c r="AN668" s="8">
        <f t="shared" si="231"/>
        <v>-0.54969841771626882</v>
      </c>
      <c r="AO668" s="8">
        <f t="shared" si="231"/>
        <v>-0.92733569968980045</v>
      </c>
      <c r="AP668" s="8">
        <f t="shared" si="231"/>
        <v>1.8693645045492906</v>
      </c>
      <c r="AQ668" s="8">
        <f t="shared" si="231"/>
        <v>-0.92168623375472514</v>
      </c>
      <c r="AR668" s="8">
        <f t="shared" si="231"/>
        <v>-0.9261442539981497</v>
      </c>
      <c r="AS668" s="8">
        <f t="shared" si="231"/>
        <v>-0.92885076129758315</v>
      </c>
      <c r="AT668" s="8">
        <f t="shared" si="231"/>
        <v>-0.26087263304720198</v>
      </c>
      <c r="AU668" s="8">
        <f t="shared" si="231"/>
        <v>-0.85910895847116553</v>
      </c>
      <c r="AW668">
        <f t="shared" si="166"/>
        <v>0.60600939980505264</v>
      </c>
      <c r="AX668">
        <f t="shared" si="175"/>
        <v>0.60600939980505264</v>
      </c>
      <c r="AY668" t="str">
        <f t="shared" si="176"/>
        <v/>
      </c>
      <c r="AZ668">
        <f t="shared" si="177"/>
        <v>0.60600939980505264</v>
      </c>
    </row>
    <row r="669" spans="1:52" s="17" customFormat="1" x14ac:dyDescent="0.3">
      <c r="A669">
        <v>2</v>
      </c>
      <c r="B669" t="s">
        <v>91</v>
      </c>
      <c r="C669" t="s">
        <v>92</v>
      </c>
      <c r="D669" t="s">
        <v>69</v>
      </c>
      <c r="E669"/>
      <c r="F669" s="2">
        <v>0</v>
      </c>
      <c r="G669" s="2">
        <f t="shared" si="167"/>
        <v>0</v>
      </c>
      <c r="H669" s="4">
        <f t="shared" si="168"/>
        <v>0</v>
      </c>
      <c r="I669">
        <f t="shared" si="169"/>
        <v>0</v>
      </c>
      <c r="J669">
        <f t="shared" si="162"/>
        <v>1</v>
      </c>
      <c r="K669">
        <f t="shared" si="170"/>
        <v>2</v>
      </c>
      <c r="L669">
        <f t="shared" si="171"/>
        <v>0</v>
      </c>
      <c r="M669" s="8">
        <f t="shared" ref="M669:W669" si="232">(M23-$M23)/$M23</f>
        <v>0</v>
      </c>
      <c r="N669" s="8">
        <f t="shared" si="232"/>
        <v>1.2446202114863299E-2</v>
      </c>
      <c r="O669" s="8">
        <f t="shared" si="232"/>
        <v>1.5754555433646889E-2</v>
      </c>
      <c r="P669" s="8">
        <f t="shared" si="232"/>
        <v>-0.70549304412162261</v>
      </c>
      <c r="Q669" s="8">
        <f t="shared" si="232"/>
        <v>-0.68742430498435847</v>
      </c>
      <c r="R669" s="8">
        <f t="shared" si="232"/>
        <v>1.7922798637035231</v>
      </c>
      <c r="S669" s="8">
        <f t="shared" si="232"/>
        <v>0.98077025845872723</v>
      </c>
      <c r="T669" s="8">
        <f t="shared" si="232"/>
        <v>-0.61760888958758575</v>
      </c>
      <c r="U669" s="8">
        <f t="shared" si="232"/>
        <v>-0.69547337234381623</v>
      </c>
      <c r="V669" s="8">
        <f t="shared" si="232"/>
        <v>-0.74007535202490093</v>
      </c>
      <c r="W669" s="8">
        <f t="shared" si="232"/>
        <v>-0.71347512202165342</v>
      </c>
      <c r="X669"/>
      <c r="Y669" s="8">
        <f t="shared" ref="Y669:AI669" si="233">(Y23-$Y23)/$Y23</f>
        <v>0</v>
      </c>
      <c r="Z669" s="8">
        <f t="shared" si="233"/>
        <v>6.4629088400259913E-3</v>
      </c>
      <c r="AA669" s="8">
        <f t="shared" si="233"/>
        <v>3.7983346995894025E-3</v>
      </c>
      <c r="AB669" s="8">
        <f t="shared" si="233"/>
        <v>-0.59251896581873853</v>
      </c>
      <c r="AC669" s="8">
        <f t="shared" si="233"/>
        <v>-0.55370990850500179</v>
      </c>
      <c r="AD669" s="8">
        <f t="shared" si="233"/>
        <v>1.4788031387180707</v>
      </c>
      <c r="AE669" s="8">
        <f t="shared" si="233"/>
        <v>0.85765759167701117</v>
      </c>
      <c r="AF669" s="8">
        <f t="shared" si="233"/>
        <v>-0.87383624945676985</v>
      </c>
      <c r="AG669" s="8">
        <f t="shared" si="233"/>
        <v>-0.83751723730627958</v>
      </c>
      <c r="AH669" s="8">
        <f t="shared" si="233"/>
        <v>-0.33258431846381964</v>
      </c>
      <c r="AI669" s="8">
        <f t="shared" si="233"/>
        <v>-0.20846742601937354</v>
      </c>
      <c r="AK669" s="8">
        <f t="shared" ref="AK669:AU669" si="234">(AK23-$AK23)/$AK23</f>
        <v>0</v>
      </c>
      <c r="AL669" s="8">
        <f t="shared" si="234"/>
        <v>-0.77616102590032632</v>
      </c>
      <c r="AM669" s="8">
        <f t="shared" si="234"/>
        <v>-0.77689264381438017</v>
      </c>
      <c r="AN669" s="8">
        <f t="shared" si="234"/>
        <v>-0.59251896581873853</v>
      </c>
      <c r="AO669" s="8">
        <f t="shared" si="234"/>
        <v>-0.87944960388613891</v>
      </c>
      <c r="AP669" s="8">
        <f t="shared" si="234"/>
        <v>1.4788031387180707</v>
      </c>
      <c r="AQ669" s="8">
        <f t="shared" si="234"/>
        <v>-0.62214771227061083</v>
      </c>
      <c r="AR669" s="8">
        <f t="shared" si="234"/>
        <v>-0.93616961517962949</v>
      </c>
      <c r="AS669" s="8">
        <f t="shared" si="234"/>
        <v>-0.95225327767397561</v>
      </c>
      <c r="AT669" s="8">
        <f t="shared" si="234"/>
        <v>-0.33258431846381964</v>
      </c>
      <c r="AU669" s="8">
        <f t="shared" si="234"/>
        <v>-0.53526480738921878</v>
      </c>
      <c r="AW669">
        <f t="shared" si="166"/>
        <v>3.8065135566711199E-3</v>
      </c>
      <c r="AX669" t="str">
        <f t="shared" si="175"/>
        <v/>
      </c>
      <c r="AY669" t="str">
        <f t="shared" si="176"/>
        <v/>
      </c>
      <c r="AZ669">
        <f t="shared" si="177"/>
        <v>3.8065135566711199E-3</v>
      </c>
    </row>
    <row r="670" spans="1:52" s="17" customFormat="1" x14ac:dyDescent="0.3">
      <c r="A670">
        <v>2</v>
      </c>
      <c r="B670" t="s">
        <v>93</v>
      </c>
      <c r="C670" t="s">
        <v>92</v>
      </c>
      <c r="D670" t="s">
        <v>69</v>
      </c>
      <c r="E670" t="s">
        <v>43</v>
      </c>
      <c r="F670" s="2">
        <v>0</v>
      </c>
      <c r="G670" s="2">
        <f t="shared" si="167"/>
        <v>1</v>
      </c>
      <c r="H670" s="4">
        <f t="shared" si="168"/>
        <v>1</v>
      </c>
      <c r="I670">
        <f t="shared" si="169"/>
        <v>1</v>
      </c>
      <c r="J670">
        <f t="shared" si="162"/>
        <v>0</v>
      </c>
      <c r="K670">
        <f t="shared" si="170"/>
        <v>2</v>
      </c>
      <c r="L670">
        <f t="shared" si="171"/>
        <v>2</v>
      </c>
      <c r="M670" s="8">
        <f t="shared" ref="M670:W670" si="235">(M24-$M24)/$M24</f>
        <v>0</v>
      </c>
      <c r="N670" s="8">
        <f t="shared" si="235"/>
        <v>8.2887649740197452E-4</v>
      </c>
      <c r="O670" s="8">
        <f t="shared" si="235"/>
        <v>8.4687381580156199E-4</v>
      </c>
      <c r="P670" s="8">
        <f t="shared" si="235"/>
        <v>-1.5397705741838647E-4</v>
      </c>
      <c r="Q670" s="8">
        <f t="shared" si="235"/>
        <v>-1.3497988799668849E-4</v>
      </c>
      <c r="R670" s="8">
        <f t="shared" si="235"/>
        <v>-0.99999400089386681</v>
      </c>
      <c r="S670" s="8">
        <f t="shared" si="235"/>
        <v>-0.99992301147129081</v>
      </c>
      <c r="T670" s="8">
        <f t="shared" si="235"/>
        <v>13.579529650082138</v>
      </c>
      <c r="U670" s="8">
        <f t="shared" si="235"/>
        <v>10.240847113780047</v>
      </c>
      <c r="V670" s="8">
        <f t="shared" si="235"/>
        <v>-0.99896715389406976</v>
      </c>
      <c r="W670" s="8">
        <f t="shared" si="235"/>
        <v>-0.99099334199204314</v>
      </c>
      <c r="X670"/>
      <c r="Y670" s="8">
        <f t="shared" ref="Y670:AI670" si="236">(Y24-$Y24)/$Y24</f>
        <v>0</v>
      </c>
      <c r="Z670" s="8">
        <f t="shared" si="236"/>
        <v>0.72722610260021225</v>
      </c>
      <c r="AA670" s="8">
        <f t="shared" si="236"/>
        <v>0.70500098883650342</v>
      </c>
      <c r="AB670" s="8">
        <f t="shared" si="236"/>
        <v>0.1115759863056591</v>
      </c>
      <c r="AC670" s="8">
        <f t="shared" si="236"/>
        <v>0.82552985363929354</v>
      </c>
      <c r="AD670" s="8">
        <f t="shared" si="236"/>
        <v>-0.6455026524927493</v>
      </c>
      <c r="AE670" s="8">
        <f t="shared" si="236"/>
        <v>3.1057860357625103E-2</v>
      </c>
      <c r="AF670" s="8">
        <f t="shared" si="236"/>
        <v>1.3978616791970002</v>
      </c>
      <c r="AG670" s="8">
        <f t="shared" si="236"/>
        <v>1.9368470891784388</v>
      </c>
      <c r="AH670" s="8">
        <f t="shared" si="236"/>
        <v>-0.98227355506835567</v>
      </c>
      <c r="AI670" s="8">
        <f t="shared" si="236"/>
        <v>-0.26374750641133771</v>
      </c>
      <c r="AK670" s="8">
        <f t="shared" ref="AK670:AU670" si="237">(AK24-$AK24)/$AK24</f>
        <v>0</v>
      </c>
      <c r="AL670" s="8">
        <f t="shared" si="237"/>
        <v>-8.5824052700162565E-2</v>
      </c>
      <c r="AM670" s="8">
        <f t="shared" si="237"/>
        <v>-0.1328408821694875</v>
      </c>
      <c r="AN670" s="8">
        <f t="shared" si="237"/>
        <v>0.1115759863056591</v>
      </c>
      <c r="AO670" s="8">
        <f t="shared" si="237"/>
        <v>-8.7506641829866338E-2</v>
      </c>
      <c r="AP670" s="8">
        <f t="shared" si="237"/>
        <v>-0.6455026524927493</v>
      </c>
      <c r="AQ670" s="8">
        <f t="shared" si="237"/>
        <v>-0.23284606716626247</v>
      </c>
      <c r="AR670" s="8">
        <f t="shared" si="237"/>
        <v>0.21321638761290129</v>
      </c>
      <c r="AS670" s="8">
        <f t="shared" si="237"/>
        <v>-0.11324588756678081</v>
      </c>
      <c r="AT670" s="8">
        <f t="shared" si="237"/>
        <v>-0.98227355506835567</v>
      </c>
      <c r="AU670" s="8">
        <f t="shared" si="237"/>
        <v>-0.30196583398481336</v>
      </c>
      <c r="AW670">
        <f t="shared" si="166"/>
        <v>-3.8065135566711398E-3</v>
      </c>
      <c r="AX670">
        <f t="shared" si="175"/>
        <v>-3.8065135566711398E-3</v>
      </c>
      <c r="AY670">
        <f t="shared" si="176"/>
        <v>-3.8065135566711398E-3</v>
      </c>
      <c r="AZ670" t="str">
        <f t="shared" si="177"/>
        <v/>
      </c>
    </row>
    <row r="671" spans="1:52" s="17" customFormat="1" x14ac:dyDescent="0.3">
      <c r="A671">
        <v>2</v>
      </c>
      <c r="B671" t="s">
        <v>94</v>
      </c>
      <c r="C671" t="s">
        <v>92</v>
      </c>
      <c r="D671" t="s">
        <v>69</v>
      </c>
      <c r="E671" t="s">
        <v>43</v>
      </c>
      <c r="F671" s="2">
        <v>0</v>
      </c>
      <c r="G671" s="2">
        <f t="shared" si="167"/>
        <v>1</v>
      </c>
      <c r="H671" s="4">
        <f t="shared" si="168"/>
        <v>1</v>
      </c>
      <c r="I671">
        <f t="shared" si="169"/>
        <v>1</v>
      </c>
      <c r="J671">
        <f t="shared" si="162"/>
        <v>0</v>
      </c>
      <c r="K671">
        <f t="shared" si="170"/>
        <v>2</v>
      </c>
      <c r="L671">
        <f t="shared" si="171"/>
        <v>2</v>
      </c>
      <c r="M671" s="8">
        <f t="shared" ref="M671:W671" si="238">(M25-$M25)/$M25</f>
        <v>0</v>
      </c>
      <c r="N671" s="8">
        <f t="shared" si="238"/>
        <v>1.0848709003628569E-3</v>
      </c>
      <c r="O671" s="8">
        <f t="shared" si="238"/>
        <v>1.1168670928160714E-3</v>
      </c>
      <c r="P671" s="8">
        <f t="shared" si="238"/>
        <v>-1.2398524575569687E-4</v>
      </c>
      <c r="Q671" s="8">
        <f t="shared" si="238"/>
        <v>-1.0498750648672809E-4</v>
      </c>
      <c r="R671" s="8">
        <f t="shared" si="238"/>
        <v>-0.99999500059492918</v>
      </c>
      <c r="S671" s="8">
        <f t="shared" si="238"/>
        <v>-0.99992400904292389</v>
      </c>
      <c r="T671" s="8">
        <f t="shared" si="238"/>
        <v>13.587567079517539</v>
      </c>
      <c r="U671" s="8">
        <f t="shared" si="238"/>
        <v>10.237657718731471</v>
      </c>
      <c r="V671" s="8">
        <f t="shared" si="238"/>
        <v>-0.99909410780117158</v>
      </c>
      <c r="W671" s="8">
        <f t="shared" si="238"/>
        <v>-0.99068510847209179</v>
      </c>
      <c r="X671"/>
      <c r="Y671" s="8">
        <f t="shared" ref="Y671:AI671" si="239">(Y25-$Y25)/$Y25</f>
        <v>0</v>
      </c>
      <c r="Z671" s="8">
        <f t="shared" si="239"/>
        <v>0.75037924438441228</v>
      </c>
      <c r="AA671" s="8">
        <f t="shared" si="239"/>
        <v>0.72298511592368153</v>
      </c>
      <c r="AB671" s="8">
        <f t="shared" si="239"/>
        <v>0.16519983266451438</v>
      </c>
      <c r="AC671" s="8">
        <f t="shared" si="239"/>
        <v>0.88148477926584634</v>
      </c>
      <c r="AD671" s="8">
        <f t="shared" si="239"/>
        <v>-0.64734092942314891</v>
      </c>
      <c r="AE671" s="8">
        <f t="shared" si="239"/>
        <v>3.4479338281477659E-2</v>
      </c>
      <c r="AF671" s="8">
        <f t="shared" si="239"/>
        <v>1.4275558693032619</v>
      </c>
      <c r="AG671" s="8">
        <f t="shared" si="239"/>
        <v>1.9773688081126122</v>
      </c>
      <c r="AH671" s="8">
        <f t="shared" si="239"/>
        <v>-0.98073440819355462</v>
      </c>
      <c r="AI671" s="8">
        <f t="shared" si="239"/>
        <v>-0.23571544957372328</v>
      </c>
      <c r="AK671" s="8">
        <f t="shared" ref="AK671:AU671" si="240">(AK25-$AK25)/$AK25</f>
        <v>0</v>
      </c>
      <c r="AL671" s="8">
        <f t="shared" si="240"/>
        <v>-7.6484641621368393E-2</v>
      </c>
      <c r="AM671" s="8">
        <f t="shared" si="240"/>
        <v>-0.11732624995807328</v>
      </c>
      <c r="AN671" s="8">
        <f t="shared" si="240"/>
        <v>0.16519983266451438</v>
      </c>
      <c r="AO671" s="8">
        <f t="shared" si="240"/>
        <v>-6.3732916154495847E-2</v>
      </c>
      <c r="AP671" s="8">
        <f t="shared" si="240"/>
        <v>-0.64734092942314891</v>
      </c>
      <c r="AQ671" s="8">
        <f t="shared" si="240"/>
        <v>-0.22378820489764598</v>
      </c>
      <c r="AR671" s="8">
        <f t="shared" si="240"/>
        <v>0.22631465727052316</v>
      </c>
      <c r="AS671" s="8">
        <f t="shared" si="240"/>
        <v>-9.9256090142174735E-2</v>
      </c>
      <c r="AT671" s="8">
        <f t="shared" si="240"/>
        <v>-0.98073440819355462</v>
      </c>
      <c r="AU671" s="8">
        <f t="shared" si="240"/>
        <v>-0.27575903134703084</v>
      </c>
      <c r="AW671">
        <f t="shared" si="166"/>
        <v>-3.8065135566707998E-3</v>
      </c>
      <c r="AX671">
        <f t="shared" si="175"/>
        <v>-3.8065135566707998E-3</v>
      </c>
      <c r="AY671">
        <f t="shared" si="176"/>
        <v>-3.8065135566707998E-3</v>
      </c>
      <c r="AZ671" t="str">
        <f t="shared" si="177"/>
        <v/>
      </c>
    </row>
    <row r="672" spans="1:52" s="17" customFormat="1" x14ac:dyDescent="0.3">
      <c r="A672">
        <v>2</v>
      </c>
      <c r="B672" t="s">
        <v>95</v>
      </c>
      <c r="C672" t="s">
        <v>92</v>
      </c>
      <c r="D672" t="s">
        <v>69</v>
      </c>
      <c r="E672"/>
      <c r="F672" s="2">
        <v>0</v>
      </c>
      <c r="G672" s="2">
        <f t="shared" si="167"/>
        <v>0</v>
      </c>
      <c r="H672" s="4">
        <f t="shared" si="168"/>
        <v>0</v>
      </c>
      <c r="I672">
        <f t="shared" si="169"/>
        <v>0</v>
      </c>
      <c r="J672">
        <f t="shared" si="162"/>
        <v>1</v>
      </c>
      <c r="K672">
        <f t="shared" si="170"/>
        <v>2</v>
      </c>
      <c r="L672">
        <f t="shared" si="171"/>
        <v>0</v>
      </c>
      <c r="M672" s="8">
        <f t="shared" ref="M672:W672" si="241">(M26-$M26)/$M26</f>
        <v>0</v>
      </c>
      <c r="N672" s="8">
        <f t="shared" si="241"/>
        <v>0.12813632091610111</v>
      </c>
      <c r="O672" s="8">
        <f t="shared" si="241"/>
        <v>0.13238857031803322</v>
      </c>
      <c r="P672" s="8">
        <f t="shared" si="241"/>
        <v>-0.67367313620278713</v>
      </c>
      <c r="Q672" s="8">
        <f t="shared" si="241"/>
        <v>-0.66652386049424139</v>
      </c>
      <c r="R672" s="8">
        <f t="shared" si="241"/>
        <v>2.3783780759143909</v>
      </c>
      <c r="S672" s="8">
        <f t="shared" si="241"/>
        <v>1.2228475661985614</v>
      </c>
      <c r="T672" s="8">
        <f t="shared" si="241"/>
        <v>-0.55653130337887424</v>
      </c>
      <c r="U672" s="8">
        <f t="shared" si="241"/>
        <v>-0.64752595888365039</v>
      </c>
      <c r="V672" s="8">
        <f t="shared" si="241"/>
        <v>-0.69170953758307963</v>
      </c>
      <c r="W672" s="8">
        <f t="shared" si="241"/>
        <v>-0.68335759046701772</v>
      </c>
      <c r="X672"/>
      <c r="Y672" s="8">
        <f t="shared" ref="Y672:AI672" si="242">(Y26-$Y26)/$Y26</f>
        <v>0</v>
      </c>
      <c r="Z672" s="8">
        <f t="shared" si="242"/>
        <v>9.1369203104185934E-2</v>
      </c>
      <c r="AA672" s="8">
        <f t="shared" si="242"/>
        <v>8.9814567239774892E-2</v>
      </c>
      <c r="AB672" s="8">
        <f t="shared" si="242"/>
        <v>-0.52241985454136763</v>
      </c>
      <c r="AC672" s="8">
        <f t="shared" si="242"/>
        <v>-0.51411920499357788</v>
      </c>
      <c r="AD672" s="8">
        <f t="shared" si="242"/>
        <v>1.8566080945549182</v>
      </c>
      <c r="AE672" s="8">
        <f t="shared" si="242"/>
        <v>1.0250240029838387</v>
      </c>
      <c r="AF672" s="8">
        <f t="shared" si="242"/>
        <v>-0.85831647196543648</v>
      </c>
      <c r="AG672" s="8">
        <f t="shared" si="242"/>
        <v>-0.81585022794090623</v>
      </c>
      <c r="AH672" s="8">
        <f t="shared" si="242"/>
        <v>-0.24027510968000668</v>
      </c>
      <c r="AI672" s="8">
        <f t="shared" si="242"/>
        <v>-0.13379914245554947</v>
      </c>
      <c r="AK672" s="8">
        <f t="shared" ref="AK672:AU672" si="243">(AK26-$AK26)/$AK26</f>
        <v>0</v>
      </c>
      <c r="AL672" s="8">
        <f t="shared" si="243"/>
        <v>-0.75787962595883218</v>
      </c>
      <c r="AM672" s="8">
        <f t="shared" si="243"/>
        <v>-0.75802096162157184</v>
      </c>
      <c r="AN672" s="8">
        <f t="shared" si="243"/>
        <v>-0.52241985454136763</v>
      </c>
      <c r="AO672" s="8">
        <f t="shared" si="243"/>
        <v>-0.87029581151399682</v>
      </c>
      <c r="AP672" s="8">
        <f t="shared" si="243"/>
        <v>1.8566080945549182</v>
      </c>
      <c r="AQ672" s="8">
        <f t="shared" si="243"/>
        <v>-0.60766278318318057</v>
      </c>
      <c r="AR672" s="8">
        <f t="shared" si="243"/>
        <v>-0.92849455819268045</v>
      </c>
      <c r="AS672" s="8">
        <f t="shared" si="243"/>
        <v>-0.94582985762329308</v>
      </c>
      <c r="AT672" s="8">
        <f t="shared" si="243"/>
        <v>-0.24027510968000668</v>
      </c>
      <c r="AU672" s="8">
        <f t="shared" si="243"/>
        <v>-0.50224073870514097</v>
      </c>
      <c r="AW672">
        <f t="shared" si="166"/>
        <v>3.8065135566709399E-3</v>
      </c>
      <c r="AX672" t="str">
        <f t="shared" si="175"/>
        <v/>
      </c>
      <c r="AY672" t="str">
        <f t="shared" si="176"/>
        <v/>
      </c>
      <c r="AZ672">
        <f t="shared" si="177"/>
        <v>3.8065135566709399E-3</v>
      </c>
    </row>
    <row r="673" spans="1:52" s="17" customFormat="1" x14ac:dyDescent="0.3">
      <c r="A673">
        <v>2</v>
      </c>
      <c r="B673" t="s">
        <v>96</v>
      </c>
      <c r="C673" t="s">
        <v>92</v>
      </c>
      <c r="D673" t="s">
        <v>69</v>
      </c>
      <c r="E673"/>
      <c r="F673" s="2">
        <v>0</v>
      </c>
      <c r="G673" s="2">
        <f t="shared" si="167"/>
        <v>0</v>
      </c>
      <c r="H673" s="4">
        <f t="shared" si="168"/>
        <v>0</v>
      </c>
      <c r="I673">
        <f t="shared" si="169"/>
        <v>0</v>
      </c>
      <c r="J673">
        <f t="shared" si="162"/>
        <v>1</v>
      </c>
      <c r="K673">
        <f t="shared" si="170"/>
        <v>2</v>
      </c>
      <c r="L673">
        <f t="shared" si="171"/>
        <v>0</v>
      </c>
      <c r="M673" s="8">
        <f t="shared" ref="M673:W673" si="244">(M27-$M27)/$M27</f>
        <v>0</v>
      </c>
      <c r="N673" s="8">
        <f t="shared" si="244"/>
        <v>1.2446202114863299E-2</v>
      </c>
      <c r="O673" s="8">
        <f t="shared" si="244"/>
        <v>1.5754555433646889E-2</v>
      </c>
      <c r="P673" s="8">
        <f t="shared" si="244"/>
        <v>-0.70549304412162261</v>
      </c>
      <c r="Q673" s="8">
        <f t="shared" si="244"/>
        <v>-0.68742430498435847</v>
      </c>
      <c r="R673" s="8">
        <f t="shared" si="244"/>
        <v>1.7922798637035231</v>
      </c>
      <c r="S673" s="8">
        <f t="shared" si="244"/>
        <v>0.98077025845872723</v>
      </c>
      <c r="T673" s="8">
        <f t="shared" si="244"/>
        <v>-0.61760888958758575</v>
      </c>
      <c r="U673" s="8">
        <f t="shared" si="244"/>
        <v>-0.69547337234381623</v>
      </c>
      <c r="V673" s="8">
        <f t="shared" si="244"/>
        <v>-0.74007535202490093</v>
      </c>
      <c r="W673" s="8">
        <f t="shared" si="244"/>
        <v>-0.71347512202165342</v>
      </c>
      <c r="X673"/>
      <c r="Y673" s="8">
        <f t="shared" ref="Y673:AI673" si="245">(Y27-$Y27)/$Y27</f>
        <v>0</v>
      </c>
      <c r="Z673" s="8">
        <f t="shared" si="245"/>
        <v>-2.9106435212360449E-3</v>
      </c>
      <c r="AA673" s="8">
        <f t="shared" si="245"/>
        <v>5.8683099769909061E-3</v>
      </c>
      <c r="AB673" s="8">
        <f t="shared" si="245"/>
        <v>-0.6206613608028142</v>
      </c>
      <c r="AC673" s="8">
        <f t="shared" si="245"/>
        <v>-0.5881748042044741</v>
      </c>
      <c r="AD673" s="8">
        <f t="shared" si="245"/>
        <v>1.5083305304972825</v>
      </c>
      <c r="AE673" s="8">
        <f t="shared" si="245"/>
        <v>0.88648786689593528</v>
      </c>
      <c r="AF673" s="8">
        <f t="shared" si="245"/>
        <v>-0.87187289566543436</v>
      </c>
      <c r="AG673" s="8">
        <f t="shared" si="245"/>
        <v>-0.83544486273087393</v>
      </c>
      <c r="AH673" s="8">
        <f t="shared" si="245"/>
        <v>-0.32615473921709559</v>
      </c>
      <c r="AI673" s="8">
        <f t="shared" si="245"/>
        <v>-0.21080174088658449</v>
      </c>
      <c r="AK673" s="8">
        <f t="shared" ref="AK673:AU673" si="246">(AK27-$AK27)/$AK27</f>
        <v>0</v>
      </c>
      <c r="AL673" s="8">
        <f t="shared" si="246"/>
        <v>-0.77940260812267914</v>
      </c>
      <c r="AM673" s="8">
        <f t="shared" si="246"/>
        <v>-0.77811815760852543</v>
      </c>
      <c r="AN673" s="8">
        <f t="shared" si="246"/>
        <v>-0.6206613608028142</v>
      </c>
      <c r="AO673" s="8">
        <f t="shared" si="246"/>
        <v>-0.88942208629399255</v>
      </c>
      <c r="AP673" s="8">
        <f t="shared" si="246"/>
        <v>1.5083305304972825</v>
      </c>
      <c r="AQ673" s="8">
        <f t="shared" si="246"/>
        <v>-0.61552064240066984</v>
      </c>
      <c r="AR673" s="8">
        <f t="shared" si="246"/>
        <v>-0.93525209099200579</v>
      </c>
      <c r="AS673" s="8">
        <f t="shared" si="246"/>
        <v>-0.95143157291399394</v>
      </c>
      <c r="AT673" s="8">
        <f t="shared" si="246"/>
        <v>-0.32615473921709559</v>
      </c>
      <c r="AU673" s="8">
        <f t="shared" si="246"/>
        <v>-0.54173745394227502</v>
      </c>
      <c r="AW673">
        <f t="shared" si="166"/>
        <v>3.8065135566711199E-3</v>
      </c>
      <c r="AX673" t="str">
        <f t="shared" si="175"/>
        <v/>
      </c>
      <c r="AY673" t="str">
        <f t="shared" si="176"/>
        <v/>
      </c>
      <c r="AZ673">
        <f t="shared" si="177"/>
        <v>3.8065135566711199E-3</v>
      </c>
    </row>
    <row r="674" spans="1:52" s="17" customFormat="1" x14ac:dyDescent="0.3">
      <c r="A674">
        <v>2</v>
      </c>
      <c r="B674" t="s">
        <v>97</v>
      </c>
      <c r="C674" t="s">
        <v>92</v>
      </c>
      <c r="D674" t="s">
        <v>69</v>
      </c>
      <c r="E674" t="s">
        <v>43</v>
      </c>
      <c r="F674" s="2">
        <v>0</v>
      </c>
      <c r="G674" s="2">
        <f t="shared" si="167"/>
        <v>1</v>
      </c>
      <c r="H674" s="4">
        <f t="shared" si="168"/>
        <v>1</v>
      </c>
      <c r="I674">
        <f t="shared" si="169"/>
        <v>1</v>
      </c>
      <c r="J674">
        <f t="shared" si="162"/>
        <v>0</v>
      </c>
      <c r="K674">
        <f t="shared" si="170"/>
        <v>2</v>
      </c>
      <c r="L674">
        <f t="shared" si="171"/>
        <v>2</v>
      </c>
      <c r="M674" s="8">
        <f t="shared" ref="M674:W674" si="247">(M28-$M28)/$M28</f>
        <v>0</v>
      </c>
      <c r="N674" s="8">
        <f t="shared" si="247"/>
        <v>8.2887649740197452E-4</v>
      </c>
      <c r="O674" s="8">
        <f t="shared" si="247"/>
        <v>8.4687381580156199E-4</v>
      </c>
      <c r="P674" s="8">
        <f t="shared" si="247"/>
        <v>-1.5397705741838647E-4</v>
      </c>
      <c r="Q674" s="8">
        <f t="shared" si="247"/>
        <v>-1.3497988799668849E-4</v>
      </c>
      <c r="R674" s="8">
        <f t="shared" si="247"/>
        <v>-0.99999400089386681</v>
      </c>
      <c r="S674" s="8">
        <f t="shared" si="247"/>
        <v>-0.99992301147129081</v>
      </c>
      <c r="T674" s="8">
        <f t="shared" si="247"/>
        <v>13.579529650082138</v>
      </c>
      <c r="U674" s="8">
        <f t="shared" si="247"/>
        <v>10.240847113780047</v>
      </c>
      <c r="V674" s="8">
        <f t="shared" si="247"/>
        <v>-0.99896715389406976</v>
      </c>
      <c r="W674" s="8">
        <f t="shared" si="247"/>
        <v>-0.99099334199204314</v>
      </c>
      <c r="X674"/>
      <c r="Y674" s="8">
        <f t="shared" ref="Y674:AI674" si="248">(Y28-$Y28)/$Y28</f>
        <v>0</v>
      </c>
      <c r="Z674" s="8">
        <f t="shared" si="248"/>
        <v>0.7145307860189416</v>
      </c>
      <c r="AA674" s="8">
        <f t="shared" si="248"/>
        <v>0.6935296940035488</v>
      </c>
      <c r="AB674" s="8">
        <f t="shared" si="248"/>
        <v>7.9136613981975731E-2</v>
      </c>
      <c r="AC674" s="8">
        <f t="shared" si="248"/>
        <v>0.6897308577905209</v>
      </c>
      <c r="AD674" s="8">
        <f t="shared" si="248"/>
        <v>-0.64103415996032165</v>
      </c>
      <c r="AE674" s="8">
        <f t="shared" si="248"/>
        <v>2.2406225699662361E-2</v>
      </c>
      <c r="AF674" s="8">
        <f t="shared" si="248"/>
        <v>1.3898200111713344</v>
      </c>
      <c r="AG674" s="8">
        <f t="shared" si="248"/>
        <v>1.9398446825340141</v>
      </c>
      <c r="AH674" s="8">
        <f t="shared" si="248"/>
        <v>-0.98251955493682031</v>
      </c>
      <c r="AI674" s="8">
        <f t="shared" si="248"/>
        <v>-0.25787284468178145</v>
      </c>
      <c r="AK674" s="8">
        <f t="shared" ref="AK674:AU674" si="249">(AK28-$AK28)/$AK28</f>
        <v>0</v>
      </c>
      <c r="AL674" s="8">
        <f t="shared" si="249"/>
        <v>-0.10298181112606655</v>
      </c>
      <c r="AM674" s="8">
        <f t="shared" si="249"/>
        <v>-0.13256379336134108</v>
      </c>
      <c r="AN674" s="8">
        <f t="shared" si="249"/>
        <v>7.9136613981975731E-2</v>
      </c>
      <c r="AO674" s="8">
        <f t="shared" si="249"/>
        <v>-0.15758114009457855</v>
      </c>
      <c r="AP674" s="8">
        <f t="shared" si="249"/>
        <v>-0.64103415996032165</v>
      </c>
      <c r="AQ674" s="8">
        <f t="shared" si="249"/>
        <v>-0.23023387520254496</v>
      </c>
      <c r="AR674" s="8">
        <f t="shared" si="249"/>
        <v>0.20510623259486913</v>
      </c>
      <c r="AS674" s="8">
        <f t="shared" si="249"/>
        <v>-0.11324750815311263</v>
      </c>
      <c r="AT674" s="8">
        <f t="shared" si="249"/>
        <v>-0.98251955493682031</v>
      </c>
      <c r="AU674" s="8">
        <f t="shared" si="249"/>
        <v>-0.29513808494789179</v>
      </c>
      <c r="AW674">
        <f t="shared" si="166"/>
        <v>-3.8065135566711398E-3</v>
      </c>
      <c r="AX674">
        <f t="shared" si="175"/>
        <v>-3.8065135566711398E-3</v>
      </c>
      <c r="AY674">
        <f t="shared" si="176"/>
        <v>-3.8065135566711398E-3</v>
      </c>
      <c r="AZ674" t="str">
        <f t="shared" si="177"/>
        <v/>
      </c>
    </row>
    <row r="675" spans="1:52" s="17" customFormat="1" x14ac:dyDescent="0.3">
      <c r="A675">
        <v>2</v>
      </c>
      <c r="B675" t="s">
        <v>98</v>
      </c>
      <c r="C675" t="s">
        <v>92</v>
      </c>
      <c r="D675" t="s">
        <v>69</v>
      </c>
      <c r="E675" t="s">
        <v>43</v>
      </c>
      <c r="F675" s="2">
        <v>0</v>
      </c>
      <c r="G675" s="2">
        <f t="shared" si="167"/>
        <v>1</v>
      </c>
      <c r="H675" s="4">
        <f t="shared" si="168"/>
        <v>1</v>
      </c>
      <c r="I675">
        <f t="shared" si="169"/>
        <v>1</v>
      </c>
      <c r="J675">
        <f t="shared" si="162"/>
        <v>0</v>
      </c>
      <c r="K675">
        <f t="shared" si="170"/>
        <v>2</v>
      </c>
      <c r="L675">
        <f t="shared" si="171"/>
        <v>2</v>
      </c>
      <c r="M675" s="8">
        <f t="shared" ref="M675:W675" si="250">(M29-$M29)/$M29</f>
        <v>0</v>
      </c>
      <c r="N675" s="8">
        <f t="shared" si="250"/>
        <v>1.0848709003628569E-3</v>
      </c>
      <c r="O675" s="8">
        <f t="shared" si="250"/>
        <v>1.1168670928160714E-3</v>
      </c>
      <c r="P675" s="8">
        <f t="shared" si="250"/>
        <v>-1.2398524575569687E-4</v>
      </c>
      <c r="Q675" s="8">
        <f t="shared" si="250"/>
        <v>-1.0498750648672809E-4</v>
      </c>
      <c r="R675" s="8">
        <f t="shared" si="250"/>
        <v>-0.99999500059492918</v>
      </c>
      <c r="S675" s="8">
        <f t="shared" si="250"/>
        <v>-0.99992400904292389</v>
      </c>
      <c r="T675" s="8">
        <f t="shared" si="250"/>
        <v>13.587567079517539</v>
      </c>
      <c r="U675" s="8">
        <f t="shared" si="250"/>
        <v>10.237657718731471</v>
      </c>
      <c r="V675" s="8">
        <f t="shared" si="250"/>
        <v>-0.99909410780117158</v>
      </c>
      <c r="W675" s="8">
        <f t="shared" si="250"/>
        <v>-0.99068510847209179</v>
      </c>
      <c r="X675"/>
      <c r="Y675" s="8">
        <f t="shared" ref="Y675:AI675" si="251">(Y29-$Y29)/$Y29</f>
        <v>0</v>
      </c>
      <c r="Z675" s="8">
        <f t="shared" si="251"/>
        <v>0.7354533638007108</v>
      </c>
      <c r="AA675" s="8">
        <f t="shared" si="251"/>
        <v>0.72280183264546793</v>
      </c>
      <c r="AB675" s="8">
        <f t="shared" si="251"/>
        <v>8.3749003925240026E-2</v>
      </c>
      <c r="AC675" s="8">
        <f t="shared" si="251"/>
        <v>0.69821145376366789</v>
      </c>
      <c r="AD675" s="8">
        <f t="shared" si="251"/>
        <v>-0.64893016173519891</v>
      </c>
      <c r="AE675" s="8">
        <f t="shared" si="251"/>
        <v>6.046409798140041E-3</v>
      </c>
      <c r="AF675" s="8">
        <f t="shared" si="251"/>
        <v>1.4241233930320594</v>
      </c>
      <c r="AG675" s="8">
        <f t="shared" si="251"/>
        <v>1.9550983585384654</v>
      </c>
      <c r="AH675" s="8">
        <f t="shared" si="251"/>
        <v>-0.98287426347752749</v>
      </c>
      <c r="AI675" s="8">
        <f t="shared" si="251"/>
        <v>-0.24710342811905445</v>
      </c>
      <c r="AK675" s="8">
        <f t="shared" ref="AK675:AU675" si="252">(AK29-$AK29)/$AK29</f>
        <v>0</v>
      </c>
      <c r="AL675" s="8">
        <f t="shared" si="252"/>
        <v>-9.0253271466665133E-2</v>
      </c>
      <c r="AM675" s="8">
        <f t="shared" si="252"/>
        <v>-0.12908585042923992</v>
      </c>
      <c r="AN675" s="8">
        <f t="shared" si="252"/>
        <v>8.3749003925240026E-2</v>
      </c>
      <c r="AO675" s="8">
        <f t="shared" si="252"/>
        <v>-0.15113280089111114</v>
      </c>
      <c r="AP675" s="8">
        <f t="shared" si="252"/>
        <v>-0.64893016173519891</v>
      </c>
      <c r="AQ675" s="8">
        <f t="shared" si="252"/>
        <v>-0.24682322314485589</v>
      </c>
      <c r="AR675" s="8">
        <f t="shared" si="252"/>
        <v>0.22481932022904053</v>
      </c>
      <c r="AS675" s="8">
        <f t="shared" si="252"/>
        <v>-0.11138083865848225</v>
      </c>
      <c r="AT675" s="8">
        <f t="shared" si="252"/>
        <v>-0.98287426347752749</v>
      </c>
      <c r="AU675" s="8">
        <f t="shared" si="252"/>
        <v>-0.28775859368427803</v>
      </c>
      <c r="AW675">
        <f t="shared" si="166"/>
        <v>-3.8065135566707998E-3</v>
      </c>
      <c r="AX675">
        <f t="shared" si="175"/>
        <v>-3.8065135566707998E-3</v>
      </c>
      <c r="AY675">
        <f t="shared" si="176"/>
        <v>-3.8065135566707998E-3</v>
      </c>
      <c r="AZ675" t="str">
        <f t="shared" si="177"/>
        <v/>
      </c>
    </row>
    <row r="676" spans="1:52" s="17" customFormat="1" x14ac:dyDescent="0.3">
      <c r="A676">
        <v>2</v>
      </c>
      <c r="B676" t="s">
        <v>99</v>
      </c>
      <c r="C676" t="s">
        <v>92</v>
      </c>
      <c r="D676" t="s">
        <v>69</v>
      </c>
      <c r="E676"/>
      <c r="F676" s="2">
        <v>0</v>
      </c>
      <c r="G676" s="2">
        <f t="shared" si="167"/>
        <v>0</v>
      </c>
      <c r="H676" s="4">
        <f t="shared" si="168"/>
        <v>0</v>
      </c>
      <c r="I676">
        <f t="shared" si="169"/>
        <v>0</v>
      </c>
      <c r="J676">
        <f t="shared" si="162"/>
        <v>1</v>
      </c>
      <c r="K676">
        <f t="shared" si="170"/>
        <v>2</v>
      </c>
      <c r="L676">
        <f t="shared" si="171"/>
        <v>0</v>
      </c>
      <c r="M676" s="8">
        <f t="shared" ref="M676:W676" si="253">(M30-$M30)/$M30</f>
        <v>0</v>
      </c>
      <c r="N676" s="8">
        <f t="shared" si="253"/>
        <v>0.12813632091610111</v>
      </c>
      <c r="O676" s="8">
        <f t="shared" si="253"/>
        <v>0.13238857031803322</v>
      </c>
      <c r="P676" s="8">
        <f t="shared" si="253"/>
        <v>-0.67367313620278713</v>
      </c>
      <c r="Q676" s="8">
        <f t="shared" si="253"/>
        <v>-0.66652386049424139</v>
      </c>
      <c r="R676" s="8">
        <f t="shared" si="253"/>
        <v>2.3783780759143909</v>
      </c>
      <c r="S676" s="8">
        <f t="shared" si="253"/>
        <v>1.2228475661985614</v>
      </c>
      <c r="T676" s="8">
        <f t="shared" si="253"/>
        <v>-0.55653130337887424</v>
      </c>
      <c r="U676" s="8">
        <f t="shared" si="253"/>
        <v>-0.64752595888365039</v>
      </c>
      <c r="V676" s="8">
        <f t="shared" si="253"/>
        <v>-0.69170953758307963</v>
      </c>
      <c r="W676" s="8">
        <f t="shared" si="253"/>
        <v>-0.68335759046701772</v>
      </c>
      <c r="X676"/>
      <c r="Y676" s="8">
        <f t="shared" ref="Y676:AI676" si="254">(Y30-$Y30)/$Y30</f>
        <v>0</v>
      </c>
      <c r="Z676" s="8">
        <f t="shared" si="254"/>
        <v>8.6226361593918166E-2</v>
      </c>
      <c r="AA676" s="8">
        <f t="shared" si="254"/>
        <v>7.7157083972760984E-2</v>
      </c>
      <c r="AB676" s="8">
        <f t="shared" si="254"/>
        <v>-0.56544260606386942</v>
      </c>
      <c r="AC676" s="8">
        <f t="shared" si="254"/>
        <v>-0.56348009201817428</v>
      </c>
      <c r="AD676" s="8">
        <f t="shared" si="254"/>
        <v>1.8449304432362204</v>
      </c>
      <c r="AE676" s="8">
        <f t="shared" si="254"/>
        <v>1.0152038826409033</v>
      </c>
      <c r="AF676" s="8">
        <f t="shared" si="254"/>
        <v>-0.85809696560209103</v>
      </c>
      <c r="AG676" s="8">
        <f t="shared" si="254"/>
        <v>-0.81749134343455576</v>
      </c>
      <c r="AH676" s="8">
        <f t="shared" si="254"/>
        <v>-0.23859975428455152</v>
      </c>
      <c r="AI676" s="8">
        <f t="shared" si="254"/>
        <v>-0.1427109410735328</v>
      </c>
      <c r="AK676" s="8">
        <f t="shared" ref="AK676:AU676" si="255">(AK30-$AK30)/$AK30</f>
        <v>0</v>
      </c>
      <c r="AL676" s="8">
        <f t="shared" si="255"/>
        <v>-0.75864980763214762</v>
      </c>
      <c r="AM676" s="8">
        <f t="shared" si="255"/>
        <v>-0.76110506309640646</v>
      </c>
      <c r="AN676" s="8">
        <f t="shared" si="255"/>
        <v>-0.56544260606386942</v>
      </c>
      <c r="AO676" s="8">
        <f t="shared" si="255"/>
        <v>-0.88597278643577004</v>
      </c>
      <c r="AP676" s="8">
        <f t="shared" si="255"/>
        <v>1.8449304432362204</v>
      </c>
      <c r="AQ676" s="8">
        <f t="shared" si="255"/>
        <v>-0.60959783082365004</v>
      </c>
      <c r="AR676" s="8">
        <f t="shared" si="255"/>
        <v>-0.92830944193742293</v>
      </c>
      <c r="AS676" s="8">
        <f t="shared" si="255"/>
        <v>-0.94587251719786847</v>
      </c>
      <c r="AT676" s="8">
        <f t="shared" si="255"/>
        <v>-0.23859975428455152</v>
      </c>
      <c r="AU676" s="8">
        <f t="shared" si="255"/>
        <v>-0.50860414294570189</v>
      </c>
      <c r="AW676">
        <f t="shared" si="166"/>
        <v>3.8065135566709399E-3</v>
      </c>
      <c r="AX676" t="str">
        <f t="shared" si="175"/>
        <v/>
      </c>
      <c r="AY676" t="str">
        <f t="shared" si="176"/>
        <v/>
      </c>
      <c r="AZ676">
        <f t="shared" si="177"/>
        <v>3.8065135566709399E-3</v>
      </c>
    </row>
    <row r="677" spans="1:52" s="17" customFormat="1" x14ac:dyDescent="0.3">
      <c r="A677">
        <v>2</v>
      </c>
      <c r="B677" t="s">
        <v>100</v>
      </c>
      <c r="C677" t="s">
        <v>87</v>
      </c>
      <c r="D677" t="s">
        <v>69</v>
      </c>
      <c r="E677" t="s">
        <v>43</v>
      </c>
      <c r="F677" s="2">
        <v>0</v>
      </c>
      <c r="G677" s="2">
        <f t="shared" si="167"/>
        <v>0</v>
      </c>
      <c r="H677" s="4">
        <f t="shared" si="168"/>
        <v>1</v>
      </c>
      <c r="I677">
        <f t="shared" si="169"/>
        <v>0</v>
      </c>
      <c r="J677">
        <f t="shared" si="162"/>
        <v>1</v>
      </c>
      <c r="K677">
        <f t="shared" si="170"/>
        <v>2</v>
      </c>
      <c r="L677">
        <f t="shared" si="171"/>
        <v>2</v>
      </c>
      <c r="M677" s="8">
        <f t="shared" ref="M677:W677" si="256">(M31-$M31)/$M31</f>
        <v>0</v>
      </c>
      <c r="N677" s="8">
        <f t="shared" si="256"/>
        <v>-0.91115306489855652</v>
      </c>
      <c r="O677" s="8">
        <f t="shared" si="256"/>
        <v>-0.91114254956755703</v>
      </c>
      <c r="P677" s="8">
        <f t="shared" si="256"/>
        <v>-0.70549304412162261</v>
      </c>
      <c r="Q677" s="8">
        <f t="shared" si="256"/>
        <v>-0.9592845860549708</v>
      </c>
      <c r="R677" s="8">
        <f t="shared" si="256"/>
        <v>1.7922798637035231</v>
      </c>
      <c r="S677" s="8">
        <f t="shared" si="256"/>
        <v>-0.9772325035159003</v>
      </c>
      <c r="T677" s="8">
        <f t="shared" si="256"/>
        <v>-0.61760888958758575</v>
      </c>
      <c r="U677" s="8">
        <f t="shared" si="256"/>
        <v>-0.70194707571129866</v>
      </c>
      <c r="V677" s="8">
        <f t="shared" si="256"/>
        <v>-0.74007535202490093</v>
      </c>
      <c r="W677" s="8">
        <f t="shared" si="256"/>
        <v>-0.95864419716559524</v>
      </c>
      <c r="X677"/>
      <c r="Y677" s="8">
        <f t="shared" ref="Y677:AI677" si="257">(Y31-$Y31)/$Y31</f>
        <v>0</v>
      </c>
      <c r="Z677" s="8">
        <f t="shared" si="257"/>
        <v>-0.83075397339570811</v>
      </c>
      <c r="AA677" s="8">
        <f t="shared" si="257"/>
        <v>-0.836022610384201</v>
      </c>
      <c r="AB677" s="8">
        <f t="shared" si="257"/>
        <v>-0.62674111221268425</v>
      </c>
      <c r="AC677" s="8">
        <f t="shared" si="257"/>
        <v>-0.87794724605505137</v>
      </c>
      <c r="AD677" s="8">
        <f t="shared" si="257"/>
        <v>1.4800874682002954</v>
      </c>
      <c r="AE677" s="8">
        <f t="shared" si="257"/>
        <v>-0.87550758128611805</v>
      </c>
      <c r="AF677" s="8">
        <f t="shared" si="257"/>
        <v>-0.87292783389556394</v>
      </c>
      <c r="AG677" s="8">
        <f t="shared" si="257"/>
        <v>-0.82852257740783142</v>
      </c>
      <c r="AH677" s="8">
        <f t="shared" si="257"/>
        <v>-0.34305900384946764</v>
      </c>
      <c r="AI677" s="8">
        <f t="shared" si="257"/>
        <v>-0.65243411892998171</v>
      </c>
      <c r="AK677" s="8">
        <f t="shared" ref="AK677:AU677" si="258">(AK31-$AK31)/$AK31</f>
        <v>0</v>
      </c>
      <c r="AL677" s="8">
        <f t="shared" si="258"/>
        <v>-0.92493672543112415</v>
      </c>
      <c r="AM677" s="8">
        <f t="shared" si="258"/>
        <v>-0.92929663408314034</v>
      </c>
      <c r="AN677" s="8">
        <f t="shared" si="258"/>
        <v>-0.62674111221268425</v>
      </c>
      <c r="AO677" s="8">
        <f t="shared" si="258"/>
        <v>-0.93825590023444871</v>
      </c>
      <c r="AP677" s="8">
        <f t="shared" si="258"/>
        <v>1.4800874682002954</v>
      </c>
      <c r="AQ677" s="8">
        <f t="shared" si="258"/>
        <v>-0.93320502609117095</v>
      </c>
      <c r="AR677" s="8">
        <f t="shared" si="258"/>
        <v>-0.9357992157847479</v>
      </c>
      <c r="AS677" s="8">
        <f t="shared" si="258"/>
        <v>-0.93932366996547345</v>
      </c>
      <c r="AT677" s="8">
        <f t="shared" si="258"/>
        <v>-0.34305900384946764</v>
      </c>
      <c r="AU677" s="8">
        <f t="shared" si="258"/>
        <v>-0.87944360081436035</v>
      </c>
      <c r="AW677">
        <f t="shared" si="166"/>
        <v>0.60600939980505242</v>
      </c>
      <c r="AX677">
        <f t="shared" si="175"/>
        <v>0.60600939980505242</v>
      </c>
      <c r="AY677" t="str">
        <f t="shared" si="176"/>
        <v/>
      </c>
      <c r="AZ677">
        <f t="shared" si="177"/>
        <v>0.60600939980505242</v>
      </c>
    </row>
    <row r="678" spans="1:52" s="17" customFormat="1" x14ac:dyDescent="0.3">
      <c r="A678">
        <v>2</v>
      </c>
      <c r="B678" t="s">
        <v>101</v>
      </c>
      <c r="C678" t="s">
        <v>87</v>
      </c>
      <c r="D678" t="s">
        <v>69</v>
      </c>
      <c r="E678"/>
      <c r="F678" s="2">
        <v>0</v>
      </c>
      <c r="G678" s="2">
        <f t="shared" si="167"/>
        <v>1</v>
      </c>
      <c r="H678" s="4">
        <f t="shared" si="168"/>
        <v>0</v>
      </c>
      <c r="I678">
        <f t="shared" si="169"/>
        <v>1</v>
      </c>
      <c r="J678">
        <f t="shared" si="162"/>
        <v>0</v>
      </c>
      <c r="K678">
        <f t="shared" si="170"/>
        <v>2</v>
      </c>
      <c r="L678">
        <f t="shared" si="171"/>
        <v>0</v>
      </c>
      <c r="M678" s="8">
        <f t="shared" ref="M678:W678" si="259">(M32-$M32)/$M32</f>
        <v>0</v>
      </c>
      <c r="N678" s="8">
        <f t="shared" si="259"/>
        <v>3.0422077110510535</v>
      </c>
      <c r="O678" s="8">
        <f t="shared" si="259"/>
        <v>3.0440224406563421</v>
      </c>
      <c r="P678" s="8">
        <f t="shared" si="259"/>
        <v>-1.5397705741838647E-4</v>
      </c>
      <c r="Q678" s="8">
        <f t="shared" si="259"/>
        <v>5.1110044603354101</v>
      </c>
      <c r="R678" s="8">
        <f t="shared" si="259"/>
        <v>-0.99999400089386681</v>
      </c>
      <c r="S678" s="8">
        <f t="shared" si="259"/>
        <v>3.1295436979889999</v>
      </c>
      <c r="T678" s="8">
        <f t="shared" si="259"/>
        <v>13.579529650082138</v>
      </c>
      <c r="U678" s="8">
        <f t="shared" si="259"/>
        <v>10.637956944415285</v>
      </c>
      <c r="V678" s="8">
        <f t="shared" si="259"/>
        <v>-0.99896715389406976</v>
      </c>
      <c r="W678" s="8">
        <f t="shared" si="259"/>
        <v>1.8680486607495483</v>
      </c>
      <c r="X678"/>
      <c r="Y678" s="8">
        <f t="shared" ref="Y678:AI678" si="260">(Y32-$Y32)/$Y32</f>
        <v>0</v>
      </c>
      <c r="Z678" s="8">
        <f t="shared" si="260"/>
        <v>3.508271814071223</v>
      </c>
      <c r="AA678" s="8">
        <f t="shared" si="260"/>
        <v>3.4333530868655995</v>
      </c>
      <c r="AB678" s="8">
        <f t="shared" si="260"/>
        <v>5.9824264923578327E-2</v>
      </c>
      <c r="AC678" s="8">
        <f t="shared" si="260"/>
        <v>4.4430427621259732</v>
      </c>
      <c r="AD678" s="8">
        <f t="shared" si="260"/>
        <v>-0.65575727006014073</v>
      </c>
      <c r="AE678" s="8">
        <f t="shared" si="260"/>
        <v>2.3918091890573936</v>
      </c>
      <c r="AF678" s="8">
        <f t="shared" si="260"/>
        <v>1.3752717827831293</v>
      </c>
      <c r="AG678" s="8">
        <f t="shared" si="260"/>
        <v>2.3144033796772341</v>
      </c>
      <c r="AH678" s="8">
        <f t="shared" si="260"/>
        <v>-0.98311501310157789</v>
      </c>
      <c r="AI678" s="8">
        <f t="shared" si="260"/>
        <v>9.1931058460789377</v>
      </c>
      <c r="AK678" s="8">
        <f t="shared" ref="AK678:AU678" si="261">(AK32-$AK32)/$AK32</f>
        <v>0</v>
      </c>
      <c r="AL678" s="8">
        <f t="shared" si="261"/>
        <v>0.64342378119972221</v>
      </c>
      <c r="AM678" s="8">
        <f t="shared" si="261"/>
        <v>0.57847411250373937</v>
      </c>
      <c r="AN678" s="8">
        <f t="shared" si="261"/>
        <v>5.9824264923578327E-2</v>
      </c>
      <c r="AO678" s="8">
        <f t="shared" si="261"/>
        <v>1.0587522906479865</v>
      </c>
      <c r="AP678" s="8">
        <f t="shared" si="261"/>
        <v>-0.65575727006014073</v>
      </c>
      <c r="AQ678" s="8">
        <f t="shared" si="261"/>
        <v>0.44384011163254494</v>
      </c>
      <c r="AR678" s="8">
        <f t="shared" si="261"/>
        <v>0.20054616950438223</v>
      </c>
      <c r="AS678" s="8">
        <f t="shared" si="261"/>
        <v>0.1736133839474483</v>
      </c>
      <c r="AT678" s="8">
        <f t="shared" si="261"/>
        <v>-0.98311501310157789</v>
      </c>
      <c r="AU678" s="8">
        <f t="shared" si="261"/>
        <v>4.8075575676555315</v>
      </c>
      <c r="AW678">
        <f t="shared" si="166"/>
        <v>-0.6060093998050522</v>
      </c>
      <c r="AX678" t="str">
        <f t="shared" si="175"/>
        <v/>
      </c>
      <c r="AY678">
        <f t="shared" si="176"/>
        <v>-0.6060093998050522</v>
      </c>
      <c r="AZ678" t="str">
        <f t="shared" si="177"/>
        <v/>
      </c>
    </row>
    <row r="679" spans="1:52" s="17" customFormat="1" x14ac:dyDescent="0.3">
      <c r="A679">
        <v>2</v>
      </c>
      <c r="B679" t="s">
        <v>102</v>
      </c>
      <c r="C679" t="s">
        <v>87</v>
      </c>
      <c r="D679" t="s">
        <v>69</v>
      </c>
      <c r="E679"/>
      <c r="F679" s="2">
        <v>0</v>
      </c>
      <c r="G679" s="2">
        <f t="shared" si="167"/>
        <v>1</v>
      </c>
      <c r="H679" s="4">
        <f t="shared" si="168"/>
        <v>0</v>
      </c>
      <c r="I679">
        <f t="shared" si="169"/>
        <v>1</v>
      </c>
      <c r="J679">
        <f t="shared" si="162"/>
        <v>0</v>
      </c>
      <c r="K679">
        <f t="shared" si="170"/>
        <v>2</v>
      </c>
      <c r="L679">
        <f t="shared" si="171"/>
        <v>0</v>
      </c>
      <c r="M679" s="8">
        <f t="shared" ref="M679:W679" si="262">(M33-$M33)/$M33</f>
        <v>0</v>
      </c>
      <c r="N679" s="8">
        <f t="shared" si="262"/>
        <v>3.1128175747086102</v>
      </c>
      <c r="O679" s="8">
        <f t="shared" si="262"/>
        <v>3.1148463332863385</v>
      </c>
      <c r="P679" s="8">
        <f t="shared" si="262"/>
        <v>-1.2398524575569687E-4</v>
      </c>
      <c r="Q679" s="8">
        <f t="shared" si="262"/>
        <v>4.8098006337245867</v>
      </c>
      <c r="R679" s="8">
        <f t="shared" si="262"/>
        <v>-0.99999500059492918</v>
      </c>
      <c r="S679" s="8">
        <f t="shared" si="262"/>
        <v>3.1497451803235417</v>
      </c>
      <c r="T679" s="8">
        <f t="shared" si="262"/>
        <v>13.587567079517539</v>
      </c>
      <c r="U679" s="8">
        <f t="shared" si="262"/>
        <v>10.641662642145587</v>
      </c>
      <c r="V679" s="8">
        <f t="shared" si="262"/>
        <v>-0.99909410780117158</v>
      </c>
      <c r="W679" s="8">
        <f t="shared" si="262"/>
        <v>1.7076387909838728</v>
      </c>
      <c r="X679"/>
      <c r="Y679" s="8">
        <f t="shared" ref="Y679:AI679" si="263">(Y33-$Y33)/$Y33</f>
        <v>0</v>
      </c>
      <c r="Z679" s="8">
        <f t="shared" si="263"/>
        <v>3.5880583704601992</v>
      </c>
      <c r="AA679" s="8">
        <f t="shared" si="263"/>
        <v>3.5504366029086958</v>
      </c>
      <c r="AB679" s="8">
        <f t="shared" si="263"/>
        <v>0.10928189389208193</v>
      </c>
      <c r="AC679" s="8">
        <f t="shared" si="263"/>
        <v>4.5975418319130616</v>
      </c>
      <c r="AD679" s="8">
        <f t="shared" si="263"/>
        <v>-0.64869372369774714</v>
      </c>
      <c r="AE679" s="8">
        <f t="shared" si="263"/>
        <v>2.4913150896959957</v>
      </c>
      <c r="AF679" s="8">
        <f t="shared" si="263"/>
        <v>1.4119337285460161</v>
      </c>
      <c r="AG679" s="8">
        <f t="shared" si="263"/>
        <v>2.3736011220063404</v>
      </c>
      <c r="AH679" s="8">
        <f t="shared" si="263"/>
        <v>-0.97856564890341702</v>
      </c>
      <c r="AI679" s="8">
        <f t="shared" si="263"/>
        <v>9.6621572888041101</v>
      </c>
      <c r="AK679" s="8">
        <f t="shared" ref="AK679:AU679" si="264">(AK33-$AK33)/$AK33</f>
        <v>0</v>
      </c>
      <c r="AL679" s="8">
        <f t="shared" si="264"/>
        <v>0.6999064835699611</v>
      </c>
      <c r="AM679" s="8">
        <f t="shared" si="264"/>
        <v>0.63450959667928475</v>
      </c>
      <c r="AN679" s="8">
        <f t="shared" si="264"/>
        <v>0.10928189389208193</v>
      </c>
      <c r="AO679" s="8">
        <f t="shared" si="264"/>
        <v>1.0504069420368702</v>
      </c>
      <c r="AP679" s="8">
        <f t="shared" si="264"/>
        <v>-0.64869372369774714</v>
      </c>
      <c r="AQ679" s="8">
        <f t="shared" si="264"/>
        <v>0.48068565777800754</v>
      </c>
      <c r="AR679" s="8">
        <f t="shared" si="264"/>
        <v>0.21508363929333463</v>
      </c>
      <c r="AS679" s="8">
        <f t="shared" si="264"/>
        <v>0.20070547718024889</v>
      </c>
      <c r="AT679" s="8">
        <f t="shared" si="264"/>
        <v>-0.97856564890341702</v>
      </c>
      <c r="AU679" s="8">
        <f t="shared" si="264"/>
        <v>5.2469353829581014</v>
      </c>
      <c r="AW679">
        <f t="shared" si="166"/>
        <v>-0.60600939980505208</v>
      </c>
      <c r="AX679" t="str">
        <f t="shared" si="175"/>
        <v/>
      </c>
      <c r="AY679">
        <f t="shared" si="176"/>
        <v>-0.60600939980505208</v>
      </c>
      <c r="AZ679" t="str">
        <f t="shared" si="177"/>
        <v/>
      </c>
    </row>
    <row r="680" spans="1:52" s="17" customFormat="1" x14ac:dyDescent="0.3">
      <c r="A680">
        <v>2</v>
      </c>
      <c r="B680" t="s">
        <v>103</v>
      </c>
      <c r="C680" t="s">
        <v>87</v>
      </c>
      <c r="D680" t="s">
        <v>69</v>
      </c>
      <c r="E680" t="s">
        <v>43</v>
      </c>
      <c r="F680" s="2">
        <v>0</v>
      </c>
      <c r="G680" s="2">
        <f t="shared" si="167"/>
        <v>0</v>
      </c>
      <c r="H680" s="4">
        <f t="shared" si="168"/>
        <v>1</v>
      </c>
      <c r="I680">
        <f t="shared" si="169"/>
        <v>0</v>
      </c>
      <c r="J680">
        <f t="shared" si="162"/>
        <v>1</v>
      </c>
      <c r="K680">
        <f t="shared" si="170"/>
        <v>2</v>
      </c>
      <c r="L680">
        <f t="shared" si="171"/>
        <v>2</v>
      </c>
      <c r="M680" s="8">
        <f t="shared" ref="M680:W680" si="265">(M34-$M34)/$M34</f>
        <v>0</v>
      </c>
      <c r="N680" s="8">
        <f t="shared" si="265"/>
        <v>-0.89834832014660981</v>
      </c>
      <c r="O680" s="8">
        <f t="shared" si="265"/>
        <v>-0.89831884097353942</v>
      </c>
      <c r="P680" s="8">
        <f t="shared" si="265"/>
        <v>-0.67367313620278713</v>
      </c>
      <c r="Q680" s="8">
        <f t="shared" si="265"/>
        <v>-0.95253292060873518</v>
      </c>
      <c r="R680" s="8">
        <f t="shared" si="265"/>
        <v>2.3783780759143909</v>
      </c>
      <c r="S680" s="8">
        <f t="shared" si="265"/>
        <v>-0.97278392970175598</v>
      </c>
      <c r="T680" s="8">
        <f t="shared" si="265"/>
        <v>-0.55653130337887424</v>
      </c>
      <c r="U680" s="8">
        <f t="shared" si="265"/>
        <v>-0.65364864968555092</v>
      </c>
      <c r="V680" s="8">
        <f t="shared" si="265"/>
        <v>-0.69170953758307963</v>
      </c>
      <c r="W680" s="8">
        <f t="shared" si="265"/>
        <v>-0.95320839400649593</v>
      </c>
      <c r="X680"/>
      <c r="Y680" s="8">
        <f t="shared" ref="Y680:AI680" si="266">(Y34-$Y34)/$Y34</f>
        <v>0</v>
      </c>
      <c r="Z680" s="8">
        <f t="shared" si="266"/>
        <v>-0.81087433211419124</v>
      </c>
      <c r="AA680" s="8">
        <f t="shared" si="266"/>
        <v>-0.81570282175294373</v>
      </c>
      <c r="AB680" s="8">
        <f t="shared" si="266"/>
        <v>-0.53631910690708795</v>
      </c>
      <c r="AC680" s="8">
        <f t="shared" si="266"/>
        <v>-0.85413749683603268</v>
      </c>
      <c r="AD680" s="8">
        <f t="shared" si="266"/>
        <v>1.8327912725619835</v>
      </c>
      <c r="AE680" s="8">
        <f t="shared" si="266"/>
        <v>-0.85835739494634378</v>
      </c>
      <c r="AF680" s="8">
        <f t="shared" si="266"/>
        <v>-0.85698154588907161</v>
      </c>
      <c r="AG680" s="8">
        <f t="shared" si="266"/>
        <v>-0.80468655077334128</v>
      </c>
      <c r="AH680" s="8">
        <f t="shared" si="266"/>
        <v>-0.24737358784555391</v>
      </c>
      <c r="AI680" s="8">
        <f t="shared" si="266"/>
        <v>-0.60971818336716888</v>
      </c>
      <c r="AK680" s="8">
        <f t="shared" ref="AK680:AU680" si="267">(AK34-$AK34)/$AK34</f>
        <v>0</v>
      </c>
      <c r="AL680" s="8">
        <f t="shared" si="267"/>
        <v>-0.91481323786191504</v>
      </c>
      <c r="AM680" s="8">
        <f t="shared" si="267"/>
        <v>-0.91930206295643579</v>
      </c>
      <c r="AN680" s="8">
        <f t="shared" si="267"/>
        <v>-0.53631910690708795</v>
      </c>
      <c r="AO680" s="8">
        <f t="shared" si="267"/>
        <v>-0.92655818482379704</v>
      </c>
      <c r="AP680" s="8">
        <f t="shared" si="267"/>
        <v>1.8327912725619835</v>
      </c>
      <c r="AQ680" s="8">
        <f t="shared" si="267"/>
        <v>-0.92314880971502644</v>
      </c>
      <c r="AR680" s="8">
        <f t="shared" si="267"/>
        <v>-0.9278232776412858</v>
      </c>
      <c r="AS680" s="8">
        <f t="shared" si="267"/>
        <v>-0.93008559961333337</v>
      </c>
      <c r="AT680" s="8">
        <f t="shared" si="267"/>
        <v>-0.24737358784555391</v>
      </c>
      <c r="AU680" s="8">
        <f t="shared" si="267"/>
        <v>-0.86421099745571428</v>
      </c>
      <c r="AW680">
        <f t="shared" si="166"/>
        <v>0.60600939980505264</v>
      </c>
      <c r="AX680">
        <f t="shared" si="175"/>
        <v>0.60600939980505264</v>
      </c>
      <c r="AY680" t="str">
        <f t="shared" si="176"/>
        <v/>
      </c>
      <c r="AZ680">
        <f t="shared" si="177"/>
        <v>0.60600939980505264</v>
      </c>
    </row>
    <row r="681" spans="1:52" s="17" customFormat="1" x14ac:dyDescent="0.3">
      <c r="A681">
        <v>3</v>
      </c>
      <c r="B681" t="s">
        <v>104</v>
      </c>
      <c r="C681" t="s">
        <v>105</v>
      </c>
      <c r="D681" t="s">
        <v>15</v>
      </c>
      <c r="E681" t="s">
        <v>43</v>
      </c>
      <c r="F681" s="2">
        <v>0</v>
      </c>
      <c r="G681" s="2">
        <f t="shared" si="167"/>
        <v>0</v>
      </c>
      <c r="H681" s="4">
        <f t="shared" si="168"/>
        <v>1</v>
      </c>
      <c r="I681">
        <f t="shared" si="169"/>
        <v>0</v>
      </c>
      <c r="J681">
        <f t="shared" si="162"/>
        <v>1</v>
      </c>
      <c r="K681">
        <f t="shared" si="170"/>
        <v>3</v>
      </c>
      <c r="L681">
        <f t="shared" si="171"/>
        <v>3</v>
      </c>
      <c r="M681" s="8">
        <f t="shared" ref="M681:W681" si="268">(M35-$M35)/$M35</f>
        <v>0</v>
      </c>
      <c r="N681" s="8">
        <f t="shared" si="268"/>
        <v>-0.85387537295521632</v>
      </c>
      <c r="O681" s="8">
        <f t="shared" si="268"/>
        <v>-0.85341419761095949</v>
      </c>
      <c r="P681" s="8">
        <f t="shared" si="268"/>
        <v>3.0055919573909295</v>
      </c>
      <c r="Q681" s="8">
        <f t="shared" si="268"/>
        <v>-0.91375863744073316</v>
      </c>
      <c r="R681" s="8">
        <f t="shared" si="268"/>
        <v>3.6241881045011999</v>
      </c>
      <c r="S681" s="8">
        <f t="shared" si="268"/>
        <v>-0.92876764757079233</v>
      </c>
      <c r="T681" s="8">
        <f t="shared" si="268"/>
        <v>-0.61084025401015485</v>
      </c>
      <c r="U681" s="8">
        <f t="shared" si="268"/>
        <v>-0.73440030387696165</v>
      </c>
      <c r="V681" s="8">
        <f t="shared" si="268"/>
        <v>2.8349617995656415</v>
      </c>
      <c r="W681" s="8">
        <f t="shared" si="268"/>
        <v>-0.91156848939665636</v>
      </c>
      <c r="X681"/>
      <c r="Y681" s="8">
        <f t="shared" ref="Y681:AI681" si="269">(Y35-$Y35)/$Y35</f>
        <v>0</v>
      </c>
      <c r="Z681" s="8">
        <f t="shared" si="269"/>
        <v>-0.82053862135960398</v>
      </c>
      <c r="AA681" s="8">
        <f t="shared" si="269"/>
        <v>-0.82476076676343346</v>
      </c>
      <c r="AB681" s="8">
        <f t="shared" si="269"/>
        <v>3.0152209615985619</v>
      </c>
      <c r="AC681" s="8">
        <f t="shared" si="269"/>
        <v>-0.8494392973901066</v>
      </c>
      <c r="AD681" s="8">
        <f t="shared" si="269"/>
        <v>2.892137487352318</v>
      </c>
      <c r="AE681" s="8">
        <f t="shared" si="269"/>
        <v>-0.87423169162941061</v>
      </c>
      <c r="AF681" s="8">
        <f t="shared" si="269"/>
        <v>-0.65995524551528784</v>
      </c>
      <c r="AG681" s="8">
        <f t="shared" si="269"/>
        <v>-0.74340696200169176</v>
      </c>
      <c r="AH681" s="8">
        <f t="shared" si="269"/>
        <v>1.0724900379775031</v>
      </c>
      <c r="AI681" s="8">
        <f t="shared" si="269"/>
        <v>-0.74432109413950942</v>
      </c>
      <c r="AK681" s="8">
        <f t="shared" ref="AK681:AU681" si="270">(AK35-$AK35)/$AK35</f>
        <v>0</v>
      </c>
      <c r="AL681" s="8">
        <f t="shared" si="270"/>
        <v>-0.9296809093974947</v>
      </c>
      <c r="AM681" s="8">
        <f t="shared" si="270"/>
        <v>-0.93245203144163313</v>
      </c>
      <c r="AN681" s="8">
        <f t="shared" si="270"/>
        <v>3.0152209615985619</v>
      </c>
      <c r="AO681" s="8">
        <f t="shared" si="270"/>
        <v>-0.92708718032225013</v>
      </c>
      <c r="AP681" s="8">
        <f t="shared" si="270"/>
        <v>2.892137487352318</v>
      </c>
      <c r="AQ681" s="8">
        <f t="shared" si="270"/>
        <v>-0.9413725778347326</v>
      </c>
      <c r="AR681" s="8">
        <f t="shared" si="270"/>
        <v>-0.82880059874706746</v>
      </c>
      <c r="AS681" s="8">
        <f t="shared" si="270"/>
        <v>-0.95773867152430392</v>
      </c>
      <c r="AT681" s="8">
        <f t="shared" si="270"/>
        <v>1.0724900379775031</v>
      </c>
      <c r="AU681" s="8">
        <f t="shared" si="270"/>
        <v>-0.86610002313741885</v>
      </c>
      <c r="AW681">
        <f t="shared" si="166"/>
        <v>0.74113535556065635</v>
      </c>
      <c r="AX681">
        <f t="shared" si="175"/>
        <v>0.74113535556065635</v>
      </c>
      <c r="AY681" t="str">
        <f t="shared" si="176"/>
        <v/>
      </c>
      <c r="AZ681">
        <f t="shared" si="177"/>
        <v>0.74113535556065635</v>
      </c>
    </row>
    <row r="682" spans="1:52" s="17" customFormat="1" x14ac:dyDescent="0.3">
      <c r="A682">
        <v>3</v>
      </c>
      <c r="B682" t="s">
        <v>106</v>
      </c>
      <c r="C682" t="s">
        <v>105</v>
      </c>
      <c r="D682" t="s">
        <v>15</v>
      </c>
      <c r="E682"/>
      <c r="F682" s="2">
        <v>0</v>
      </c>
      <c r="G682" s="2">
        <f t="shared" si="167"/>
        <v>1</v>
      </c>
      <c r="H682" s="4">
        <f t="shared" si="168"/>
        <v>0</v>
      </c>
      <c r="I682">
        <f t="shared" si="169"/>
        <v>0</v>
      </c>
      <c r="J682">
        <f t="shared" si="162"/>
        <v>1</v>
      </c>
      <c r="K682">
        <f t="shared" si="170"/>
        <v>3</v>
      </c>
      <c r="L682">
        <f t="shared" si="171"/>
        <v>0</v>
      </c>
      <c r="M682" s="8">
        <f t="shared" ref="M682:W682" si="271">(M36-$M36)/$M36</f>
        <v>0</v>
      </c>
      <c r="N682" s="8">
        <f t="shared" si="271"/>
        <v>-0.83210390271461321</v>
      </c>
      <c r="O682" s="8">
        <f t="shared" si="271"/>
        <v>-0.83169123728016692</v>
      </c>
      <c r="P682" s="8">
        <f t="shared" si="271"/>
        <v>3.0200088572256005</v>
      </c>
      <c r="Q682" s="8">
        <f t="shared" si="271"/>
        <v>-0.89486498347497601</v>
      </c>
      <c r="R682" s="8">
        <f t="shared" si="271"/>
        <v>3.6142255620322712</v>
      </c>
      <c r="S682" s="8">
        <f t="shared" si="271"/>
        <v>-0.89461893460137054</v>
      </c>
      <c r="T682" s="8">
        <f t="shared" si="271"/>
        <v>-0.60921810098916584</v>
      </c>
      <c r="U682" s="8">
        <f t="shared" si="271"/>
        <v>-0.73337129520191568</v>
      </c>
      <c r="V682" s="8">
        <f t="shared" si="271"/>
        <v>2.8371421601836562</v>
      </c>
      <c r="W682" s="8">
        <f t="shared" si="271"/>
        <v>-0.90985082017755581</v>
      </c>
      <c r="X682"/>
      <c r="Y682" s="8">
        <f t="shared" ref="Y682:AI682" si="272">(Y36-$Y36)/$Y36</f>
        <v>0</v>
      </c>
      <c r="Z682" s="8">
        <f t="shared" si="272"/>
        <v>-0.80038794230055488</v>
      </c>
      <c r="AA682" s="8">
        <f t="shared" si="272"/>
        <v>-0.80330506072162799</v>
      </c>
      <c r="AB682" s="8">
        <f t="shared" si="272"/>
        <v>1.0611083025153543</v>
      </c>
      <c r="AC682" s="8">
        <f t="shared" si="272"/>
        <v>-0.86765409774815028</v>
      </c>
      <c r="AD682" s="8">
        <f t="shared" si="272"/>
        <v>2.6453659165417318</v>
      </c>
      <c r="AE682" s="8">
        <f t="shared" si="272"/>
        <v>-0.8433413803312152</v>
      </c>
      <c r="AF682" s="8">
        <f t="shared" si="272"/>
        <v>-0.65985322295255222</v>
      </c>
      <c r="AG682" s="8">
        <f t="shared" si="272"/>
        <v>-0.74204557146863581</v>
      </c>
      <c r="AH682" s="8">
        <f t="shared" si="272"/>
        <v>0.61323659849107681</v>
      </c>
      <c r="AI682" s="8">
        <f t="shared" si="272"/>
        <v>-0.73352613645604114</v>
      </c>
      <c r="AK682" s="8">
        <f t="shared" ref="AK682:AU682" si="273">(AK36-$AK36)/$AK36</f>
        <v>0</v>
      </c>
      <c r="AL682" s="8">
        <f t="shared" si="273"/>
        <v>-0.92140415932698727</v>
      </c>
      <c r="AM682" s="8">
        <f t="shared" si="273"/>
        <v>-0.92416918909721502</v>
      </c>
      <c r="AN682" s="8">
        <f t="shared" si="273"/>
        <v>1.0611083025153543</v>
      </c>
      <c r="AO682" s="8">
        <f t="shared" si="273"/>
        <v>-0.94417595859720393</v>
      </c>
      <c r="AP682" s="8">
        <f t="shared" si="273"/>
        <v>2.6453659165417318</v>
      </c>
      <c r="AQ682" s="8">
        <f t="shared" si="273"/>
        <v>-0.93512352631340889</v>
      </c>
      <c r="AR682" s="8">
        <f t="shared" si="273"/>
        <v>-0.82919144161804348</v>
      </c>
      <c r="AS682" s="8">
        <f t="shared" si="273"/>
        <v>-0.95761352772323693</v>
      </c>
      <c r="AT682" s="8">
        <f t="shared" si="273"/>
        <v>0.61323659849107681</v>
      </c>
      <c r="AU682" s="8">
        <f t="shared" si="273"/>
        <v>-0.8515621155376033</v>
      </c>
      <c r="AW682">
        <f t="shared" si="166"/>
        <v>0.65362782502065997</v>
      </c>
      <c r="AX682" t="str">
        <f t="shared" si="175"/>
        <v/>
      </c>
      <c r="AY682" t="str">
        <f t="shared" si="176"/>
        <v/>
      </c>
      <c r="AZ682">
        <f t="shared" si="177"/>
        <v>0.65362782502065997</v>
      </c>
    </row>
    <row r="683" spans="1:52" s="17" customFormat="1" x14ac:dyDescent="0.3">
      <c r="A683">
        <v>3</v>
      </c>
      <c r="B683" t="s">
        <v>107</v>
      </c>
      <c r="C683" t="s">
        <v>105</v>
      </c>
      <c r="D683" t="s">
        <v>15</v>
      </c>
      <c r="E683"/>
      <c r="F683" s="2">
        <v>0</v>
      </c>
      <c r="G683" s="2">
        <f t="shared" si="167"/>
        <v>1</v>
      </c>
      <c r="H683" s="4">
        <f t="shared" si="168"/>
        <v>0</v>
      </c>
      <c r="I683">
        <f t="shared" si="169"/>
        <v>1</v>
      </c>
      <c r="J683">
        <f t="shared" si="162"/>
        <v>0</v>
      </c>
      <c r="K683">
        <f t="shared" si="170"/>
        <v>3</v>
      </c>
      <c r="L683">
        <f t="shared" si="171"/>
        <v>0</v>
      </c>
      <c r="M683" s="8">
        <f t="shared" ref="M683:W683" si="274">(M37-$M37)/$M37</f>
        <v>0</v>
      </c>
      <c r="N683" s="8">
        <f t="shared" si="274"/>
        <v>7.0014205709875617</v>
      </c>
      <c r="O683" s="8">
        <f t="shared" si="274"/>
        <v>7.004177738323027</v>
      </c>
      <c r="P683" s="8">
        <f t="shared" si="274"/>
        <v>-3.0090912544402862E-4</v>
      </c>
      <c r="Q683" s="8">
        <f t="shared" si="274"/>
        <v>2.1741773984256754</v>
      </c>
      <c r="R683" s="8">
        <f t="shared" si="274"/>
        <v>-0.99998300513244998</v>
      </c>
      <c r="S683" s="8">
        <f t="shared" si="274"/>
        <v>3.690764389154475</v>
      </c>
      <c r="T683" s="8">
        <f t="shared" si="274"/>
        <v>15.841914741747994</v>
      </c>
      <c r="U683" s="8">
        <f t="shared" si="274"/>
        <v>16.197118470221994</v>
      </c>
      <c r="V683" s="8">
        <f t="shared" si="274"/>
        <v>-0.9985654332391618</v>
      </c>
      <c r="W683" s="8">
        <f t="shared" si="274"/>
        <v>3.3678858984586655</v>
      </c>
      <c r="X683"/>
      <c r="Y683" s="8">
        <f t="shared" ref="Y683:AI683" si="275">(Y37-$Y37)/$Y37</f>
        <v>0</v>
      </c>
      <c r="Z683" s="8">
        <f t="shared" si="275"/>
        <v>5.0549787219173092</v>
      </c>
      <c r="AA683" s="8">
        <f t="shared" si="275"/>
        <v>4.921396343049472</v>
      </c>
      <c r="AB683" s="8">
        <f t="shared" si="275"/>
        <v>0.11905244857070349</v>
      </c>
      <c r="AC683" s="8">
        <f t="shared" si="275"/>
        <v>3.8427554761912579</v>
      </c>
      <c r="AD683" s="8">
        <f t="shared" si="275"/>
        <v>-0.65980416781046924</v>
      </c>
      <c r="AE683" s="8">
        <f t="shared" si="275"/>
        <v>2.6320995576705482</v>
      </c>
      <c r="AF683" s="8">
        <f t="shared" si="275"/>
        <v>3.2407349033979509</v>
      </c>
      <c r="AG683" s="8">
        <f t="shared" si="275"/>
        <v>6.097328020962161</v>
      </c>
      <c r="AH683" s="8">
        <f t="shared" si="275"/>
        <v>-0.98279233896281915</v>
      </c>
      <c r="AI683" s="8">
        <f t="shared" si="275"/>
        <v>11.079115613549106</v>
      </c>
      <c r="AK683" s="8">
        <f t="shared" ref="AK683:AU683" si="276">(AK37-$AK37)/$AK37</f>
        <v>0</v>
      </c>
      <c r="AL683" s="8">
        <f t="shared" si="276"/>
        <v>1.0011751771953961</v>
      </c>
      <c r="AM683" s="8">
        <f t="shared" si="276"/>
        <v>0.88446784018302971</v>
      </c>
      <c r="AN683" s="8">
        <f t="shared" si="276"/>
        <v>0.11905244857070349</v>
      </c>
      <c r="AO683" s="8">
        <f t="shared" si="276"/>
        <v>0.62003022193418844</v>
      </c>
      <c r="AP683" s="8">
        <f t="shared" si="276"/>
        <v>-0.65980416781046924</v>
      </c>
      <c r="AQ683" s="8">
        <f t="shared" si="276"/>
        <v>0.46377165180572033</v>
      </c>
      <c r="AR683" s="8">
        <f t="shared" si="276"/>
        <v>1.1354467592898752</v>
      </c>
      <c r="AS683" s="8">
        <f t="shared" si="276"/>
        <v>0.51623899751493518</v>
      </c>
      <c r="AT683" s="8">
        <f t="shared" si="276"/>
        <v>-0.98279233896281915</v>
      </c>
      <c r="AU683" s="8">
        <f t="shared" si="276"/>
        <v>7.0540084202987021</v>
      </c>
      <c r="AW683">
        <f t="shared" si="166"/>
        <v>-2.6504572953165431</v>
      </c>
      <c r="AX683" t="str">
        <f t="shared" si="175"/>
        <v/>
      </c>
      <c r="AY683">
        <f t="shared" si="176"/>
        <v>-2.6504572953165431</v>
      </c>
      <c r="AZ683" t="str">
        <f t="shared" si="177"/>
        <v/>
      </c>
    </row>
    <row r="684" spans="1:52" s="17" customFormat="1" x14ac:dyDescent="0.3">
      <c r="A684">
        <v>3</v>
      </c>
      <c r="B684" t="s">
        <v>108</v>
      </c>
      <c r="C684" t="s">
        <v>105</v>
      </c>
      <c r="D684" t="s">
        <v>15</v>
      </c>
      <c r="E684"/>
      <c r="F684" s="2">
        <v>0</v>
      </c>
      <c r="G684" s="2">
        <f t="shared" si="167"/>
        <v>0</v>
      </c>
      <c r="H684" s="4">
        <f t="shared" si="168"/>
        <v>0</v>
      </c>
      <c r="I684">
        <f t="shared" si="169"/>
        <v>0</v>
      </c>
      <c r="J684">
        <f t="shared" si="162"/>
        <v>1</v>
      </c>
      <c r="K684">
        <f t="shared" si="170"/>
        <v>3</v>
      </c>
      <c r="L684">
        <f t="shared" si="171"/>
        <v>0</v>
      </c>
      <c r="M684" s="8">
        <f t="shared" ref="M684:W684" si="277">(M38-$M38)/$M38</f>
        <v>0</v>
      </c>
      <c r="N684" s="8">
        <f t="shared" si="277"/>
        <v>-0.52252117447132707</v>
      </c>
      <c r="O684" s="8">
        <f t="shared" si="277"/>
        <v>-0.49510604719245893</v>
      </c>
      <c r="P684" s="8">
        <f t="shared" si="277"/>
        <v>3.3549806617076676</v>
      </c>
      <c r="Q684" s="8">
        <f t="shared" si="277"/>
        <v>-0.81438429913071952</v>
      </c>
      <c r="R684" s="8">
        <f t="shared" si="277"/>
        <v>3.4065744715204529</v>
      </c>
      <c r="S684" s="8">
        <f t="shared" si="277"/>
        <v>-0.62084571552326184</v>
      </c>
      <c r="T684" s="8">
        <f t="shared" si="277"/>
        <v>-0.45391469494291004</v>
      </c>
      <c r="U684" s="8">
        <f t="shared" si="277"/>
        <v>-0.44289069199857806</v>
      </c>
      <c r="V684" s="8">
        <f t="shared" si="277"/>
        <v>3.5373001030322819</v>
      </c>
      <c r="W684" s="8">
        <f t="shared" si="277"/>
        <v>-0.80245917462666505</v>
      </c>
      <c r="X684"/>
      <c r="Y684" s="8">
        <f t="shared" ref="Y684:AI684" si="278">(Y38-$Y38)/$Y38</f>
        <v>0</v>
      </c>
      <c r="Z684" s="8">
        <f t="shared" si="278"/>
        <v>-0.49872592478819899</v>
      </c>
      <c r="AA684" s="8">
        <f t="shared" si="278"/>
        <v>-0.48464832214177844</v>
      </c>
      <c r="AB684" s="8">
        <f t="shared" si="278"/>
        <v>3.8130925572403931</v>
      </c>
      <c r="AC684" s="8">
        <f t="shared" si="278"/>
        <v>-0.63979117016689957</v>
      </c>
      <c r="AD684" s="8">
        <f t="shared" si="278"/>
        <v>2.7827020595677139</v>
      </c>
      <c r="AE684" s="8">
        <f t="shared" si="278"/>
        <v>-0.60182440925018865</v>
      </c>
      <c r="AF684" s="8">
        <f t="shared" si="278"/>
        <v>-0.75510263605242489</v>
      </c>
      <c r="AG684" s="8">
        <f t="shared" si="278"/>
        <v>-0.58882192463253025</v>
      </c>
      <c r="AH684" s="8">
        <f t="shared" si="278"/>
        <v>1.2678521024186389</v>
      </c>
      <c r="AI684" s="8">
        <f t="shared" si="278"/>
        <v>-0.26415677938209431</v>
      </c>
      <c r="AK684" s="8">
        <f t="shared" ref="AK684:AU684" si="279">(AK38-$AK38)/$AK38</f>
        <v>0</v>
      </c>
      <c r="AL684" s="8">
        <f t="shared" si="279"/>
        <v>-0.82073517301033161</v>
      </c>
      <c r="AM684" s="8">
        <f t="shared" si="279"/>
        <v>-0.80501823684336127</v>
      </c>
      <c r="AN684" s="8">
        <f t="shared" si="279"/>
        <v>3.8130925572403931</v>
      </c>
      <c r="AO684" s="8">
        <f t="shared" si="279"/>
        <v>-0.86100085342318611</v>
      </c>
      <c r="AP684" s="8">
        <f t="shared" si="279"/>
        <v>2.7827020595677139</v>
      </c>
      <c r="AQ684" s="8">
        <f t="shared" si="279"/>
        <v>-0.86083095585409652</v>
      </c>
      <c r="AR684" s="8">
        <f t="shared" si="279"/>
        <v>-0.87660112039121263</v>
      </c>
      <c r="AS684" s="8">
        <f t="shared" si="279"/>
        <v>-0.91241770399981692</v>
      </c>
      <c r="AT684" s="8">
        <f t="shared" si="279"/>
        <v>1.2678521024186389</v>
      </c>
      <c r="AU684" s="8">
        <f t="shared" si="279"/>
        <v>-0.51678801534689234</v>
      </c>
      <c r="AW684">
        <f t="shared" si="166"/>
        <v>1.2556941147352261</v>
      </c>
      <c r="AX684" t="str">
        <f t="shared" si="175"/>
        <v/>
      </c>
      <c r="AY684" t="str">
        <f t="shared" si="176"/>
        <v/>
      </c>
      <c r="AZ684">
        <f t="shared" si="177"/>
        <v>1.2556941147352261</v>
      </c>
    </row>
    <row r="685" spans="1:52" s="17" customFormat="1" x14ac:dyDescent="0.3">
      <c r="A685">
        <v>3</v>
      </c>
      <c r="B685" t="s">
        <v>109</v>
      </c>
      <c r="C685" t="s">
        <v>105</v>
      </c>
      <c r="D685" t="s">
        <v>15</v>
      </c>
      <c r="E685"/>
      <c r="F685" s="2">
        <v>0</v>
      </c>
      <c r="G685" s="2">
        <f t="shared" si="167"/>
        <v>1</v>
      </c>
      <c r="H685" s="4">
        <f t="shared" si="168"/>
        <v>0</v>
      </c>
      <c r="I685">
        <f t="shared" si="169"/>
        <v>0</v>
      </c>
      <c r="J685">
        <f t="shared" si="162"/>
        <v>1</v>
      </c>
      <c r="K685">
        <f t="shared" si="170"/>
        <v>3</v>
      </c>
      <c r="L685">
        <f t="shared" si="171"/>
        <v>0</v>
      </c>
      <c r="M685" s="8">
        <f t="shared" ref="M685:W685" si="280">(M39-$M39)/$M39</f>
        <v>0</v>
      </c>
      <c r="N685" s="8">
        <f t="shared" si="280"/>
        <v>-0.47267287784755302</v>
      </c>
      <c r="O685" s="8">
        <f t="shared" si="280"/>
        <v>-0.43683303398970513</v>
      </c>
      <c r="P685" s="8">
        <f t="shared" si="280"/>
        <v>4.3372252299743161</v>
      </c>
      <c r="Q685" s="8">
        <f t="shared" si="280"/>
        <v>-0.76583698355861718</v>
      </c>
      <c r="R685" s="8">
        <f t="shared" si="280"/>
        <v>4.0902028677352726</v>
      </c>
      <c r="S685" s="8">
        <f t="shared" si="280"/>
        <v>-0.58135202700240274</v>
      </c>
      <c r="T685" s="8">
        <f t="shared" si="280"/>
        <v>-0.37692154497387997</v>
      </c>
      <c r="U685" s="8">
        <f t="shared" si="280"/>
        <v>-0.36224298260371157</v>
      </c>
      <c r="V685" s="8">
        <f t="shared" si="280"/>
        <v>4.5476943669038716</v>
      </c>
      <c r="W685" s="8">
        <f t="shared" si="280"/>
        <v>-0.75313265346315239</v>
      </c>
      <c r="X685"/>
      <c r="Y685" s="8">
        <f t="shared" ref="Y685:AI685" si="281">(Y39-$Y39)/$Y39</f>
        <v>0</v>
      </c>
      <c r="Z685" s="8">
        <f t="shared" si="281"/>
        <v>-0.46506834354068743</v>
      </c>
      <c r="AA685" s="8">
        <f t="shared" si="281"/>
        <v>-0.44605412378080928</v>
      </c>
      <c r="AB685" s="8">
        <f t="shared" si="281"/>
        <v>4.6507459606334889</v>
      </c>
      <c r="AC685" s="8">
        <f t="shared" si="281"/>
        <v>-0.5783773117061477</v>
      </c>
      <c r="AD685" s="8">
        <f t="shared" si="281"/>
        <v>3.1177223205076552</v>
      </c>
      <c r="AE685" s="8">
        <f t="shared" si="281"/>
        <v>-0.59570988972775352</v>
      </c>
      <c r="AF685" s="8">
        <f t="shared" si="281"/>
        <v>-0.73752796464017434</v>
      </c>
      <c r="AG685" s="8">
        <f t="shared" si="281"/>
        <v>-0.5610795266094365</v>
      </c>
      <c r="AH685" s="8">
        <f t="shared" si="281"/>
        <v>1.5880982165130411</v>
      </c>
      <c r="AI685" s="8">
        <f t="shared" si="281"/>
        <v>-0.18330162328686395</v>
      </c>
      <c r="AK685" s="8">
        <f t="shared" ref="AK685:AU685" si="282">(AK39-$AK39)/$AK39</f>
        <v>0</v>
      </c>
      <c r="AL685" s="8">
        <f t="shared" si="282"/>
        <v>-0.80987739456625341</v>
      </c>
      <c r="AM685" s="8">
        <f t="shared" si="282"/>
        <v>-0.79151388806750211</v>
      </c>
      <c r="AN685" s="8">
        <f t="shared" si="282"/>
        <v>4.6507459606334889</v>
      </c>
      <c r="AO685" s="8">
        <f t="shared" si="282"/>
        <v>-0.83812009780847407</v>
      </c>
      <c r="AP685" s="8">
        <f t="shared" si="282"/>
        <v>3.1177223205076552</v>
      </c>
      <c r="AQ685" s="8">
        <f t="shared" si="282"/>
        <v>-0.85833816148725417</v>
      </c>
      <c r="AR685" s="8">
        <f t="shared" si="282"/>
        <v>-0.86728580172594316</v>
      </c>
      <c r="AS685" s="8">
        <f t="shared" si="282"/>
        <v>-0.90812942124991103</v>
      </c>
      <c r="AT685" s="8">
        <f t="shared" si="282"/>
        <v>1.5880982165130411</v>
      </c>
      <c r="AU685" s="8">
        <f t="shared" si="282"/>
        <v>-0.46076572052443998</v>
      </c>
      <c r="AW685">
        <f t="shared" si="166"/>
        <v>1.2556941147352261</v>
      </c>
      <c r="AX685" t="str">
        <f t="shared" si="175"/>
        <v/>
      </c>
      <c r="AY685" t="str">
        <f t="shared" si="176"/>
        <v/>
      </c>
      <c r="AZ685">
        <f t="shared" si="177"/>
        <v>1.2556941147352261</v>
      </c>
    </row>
    <row r="686" spans="1:52" s="17" customFormat="1" x14ac:dyDescent="0.3">
      <c r="A686">
        <v>3</v>
      </c>
      <c r="B686" t="s">
        <v>110</v>
      </c>
      <c r="C686" t="s">
        <v>105</v>
      </c>
      <c r="D686" t="s">
        <v>15</v>
      </c>
      <c r="E686"/>
      <c r="F686" s="2">
        <v>0</v>
      </c>
      <c r="G686" s="2">
        <f t="shared" si="167"/>
        <v>0</v>
      </c>
      <c r="H686" s="4">
        <f t="shared" si="168"/>
        <v>0</v>
      </c>
      <c r="I686">
        <f t="shared" si="169"/>
        <v>1</v>
      </c>
      <c r="J686">
        <f t="shared" si="162"/>
        <v>0</v>
      </c>
      <c r="K686">
        <f t="shared" si="170"/>
        <v>3</v>
      </c>
      <c r="L686">
        <f t="shared" si="171"/>
        <v>0</v>
      </c>
      <c r="M686" s="8">
        <f t="shared" ref="M686:W686" si="283">(M40-$M40)/$M40</f>
        <v>0</v>
      </c>
      <c r="N686" s="8">
        <f t="shared" si="283"/>
        <v>6.9036972167155017</v>
      </c>
      <c r="O686" s="8">
        <f t="shared" si="283"/>
        <v>6.9057446168272687</v>
      </c>
      <c r="P686" s="8">
        <f t="shared" si="283"/>
        <v>-2.9791271157553748E-4</v>
      </c>
      <c r="Q686" s="8">
        <f t="shared" si="283"/>
        <v>2.3582450342049781</v>
      </c>
      <c r="R686" s="8">
        <f t="shared" si="283"/>
        <v>-0.99999100263622764</v>
      </c>
      <c r="S686" s="8">
        <f t="shared" si="283"/>
        <v>3.9719482191717828</v>
      </c>
      <c r="T686" s="8">
        <f t="shared" si="283"/>
        <v>15.83868526521729</v>
      </c>
      <c r="U686" s="8">
        <f t="shared" si="283"/>
        <v>16.14895935490901</v>
      </c>
      <c r="V686" s="8">
        <f t="shared" si="283"/>
        <v>-0.99872337405140299</v>
      </c>
      <c r="W686" s="8">
        <f t="shared" si="283"/>
        <v>3.593073229543744</v>
      </c>
      <c r="X686"/>
      <c r="Y686" s="8">
        <f t="shared" ref="Y686:AI686" si="284">(Y40-$Y40)/$Y40</f>
        <v>0</v>
      </c>
      <c r="Z686" s="8">
        <f t="shared" si="284"/>
        <v>4.8832408817360333</v>
      </c>
      <c r="AA686" s="8">
        <f t="shared" si="284"/>
        <v>4.817600010393889</v>
      </c>
      <c r="AB686" s="8">
        <f t="shared" si="284"/>
        <v>0.12493237079460505</v>
      </c>
      <c r="AC686" s="8">
        <f t="shared" si="284"/>
        <v>4.0146311632859684</v>
      </c>
      <c r="AD686" s="8">
        <f t="shared" si="284"/>
        <v>-0.6965147449473722</v>
      </c>
      <c r="AE686" s="8">
        <f t="shared" si="284"/>
        <v>2.649495889355272</v>
      </c>
      <c r="AF686" s="8">
        <f t="shared" si="284"/>
        <v>3.1820134456359983</v>
      </c>
      <c r="AG686" s="8">
        <f t="shared" si="284"/>
        <v>5.9504263442091778</v>
      </c>
      <c r="AH686" s="8">
        <f t="shared" si="284"/>
        <v>-0.98316264984439405</v>
      </c>
      <c r="AI686" s="8">
        <f t="shared" si="284"/>
        <v>10.510736083165339</v>
      </c>
      <c r="AK686" s="8">
        <f t="shared" ref="AK686:AU686" si="285">(AK40-$AK40)/$AK40</f>
        <v>0</v>
      </c>
      <c r="AL686" s="8">
        <f t="shared" si="285"/>
        <v>0.90482922860924131</v>
      </c>
      <c r="AM686" s="8">
        <f t="shared" si="285"/>
        <v>0.85089980878258875</v>
      </c>
      <c r="AN686" s="8">
        <f t="shared" si="285"/>
        <v>0.12493237079460505</v>
      </c>
      <c r="AO686" s="8">
        <f t="shared" si="285"/>
        <v>0.69116958856121935</v>
      </c>
      <c r="AP686" s="8">
        <f t="shared" si="285"/>
        <v>-0.6965147449473722</v>
      </c>
      <c r="AQ686" s="8">
        <f t="shared" si="285"/>
        <v>0.41592924717735824</v>
      </c>
      <c r="AR686" s="8">
        <f t="shared" si="285"/>
        <v>1.1059765936346999</v>
      </c>
      <c r="AS686" s="8">
        <f t="shared" si="285"/>
        <v>0.46983308281589564</v>
      </c>
      <c r="AT686" s="8">
        <f t="shared" si="285"/>
        <v>-0.98316264984439405</v>
      </c>
      <c r="AU686" s="8">
        <f t="shared" si="285"/>
        <v>6.5308026481870325</v>
      </c>
      <c r="AW686">
        <f t="shared" si="166"/>
        <v>-2.6504572953165422</v>
      </c>
      <c r="AX686" t="str">
        <f t="shared" si="175"/>
        <v/>
      </c>
      <c r="AY686">
        <f t="shared" si="176"/>
        <v>-2.6504572953165422</v>
      </c>
      <c r="AZ686" t="str">
        <f t="shared" si="177"/>
        <v/>
      </c>
    </row>
    <row r="687" spans="1:52" s="17" customFormat="1" x14ac:dyDescent="0.3">
      <c r="A687">
        <v>3</v>
      </c>
      <c r="B687" t="s">
        <v>111</v>
      </c>
      <c r="C687" t="s">
        <v>105</v>
      </c>
      <c r="D687" t="s">
        <v>15</v>
      </c>
      <c r="E687"/>
      <c r="F687" s="2">
        <v>0</v>
      </c>
      <c r="G687" s="2">
        <f t="shared" si="167"/>
        <v>0</v>
      </c>
      <c r="H687" s="4">
        <f t="shared" si="168"/>
        <v>0</v>
      </c>
      <c r="I687">
        <f t="shared" si="169"/>
        <v>0</v>
      </c>
      <c r="J687">
        <f t="shared" si="162"/>
        <v>1</v>
      </c>
      <c r="K687">
        <f t="shared" si="170"/>
        <v>3</v>
      </c>
      <c r="L687">
        <f t="shared" si="171"/>
        <v>0</v>
      </c>
      <c r="M687" s="8">
        <f t="shared" ref="M687:W687" si="286">(M41-$M41)/$M41</f>
        <v>0</v>
      </c>
      <c r="N687" s="8">
        <f t="shared" si="286"/>
        <v>-0.81876653045877223</v>
      </c>
      <c r="O687" s="8">
        <f t="shared" si="286"/>
        <v>-0.81827927677901258</v>
      </c>
      <c r="P687" s="8">
        <f t="shared" si="286"/>
        <v>3.3678652612084621</v>
      </c>
      <c r="Q687" s="8">
        <f t="shared" si="286"/>
        <v>-0.89641072733306459</v>
      </c>
      <c r="R687" s="8">
        <f t="shared" si="286"/>
        <v>3.9156674083394396</v>
      </c>
      <c r="S687" s="8">
        <f t="shared" si="286"/>
        <v>-0.89442220177826481</v>
      </c>
      <c r="T687" s="8">
        <f t="shared" si="286"/>
        <v>-0.55350949816584261</v>
      </c>
      <c r="U687" s="8">
        <f t="shared" si="286"/>
        <v>-0.69530241723401864</v>
      </c>
      <c r="V687" s="8">
        <f t="shared" si="286"/>
        <v>3.1566963630803428</v>
      </c>
      <c r="W687" s="8">
        <f t="shared" si="286"/>
        <v>-0.90888351101806775</v>
      </c>
      <c r="X687"/>
      <c r="Y687" s="8">
        <f t="shared" ref="Y687:AI687" si="287">(Y41-$Y41)/$Y41</f>
        <v>0</v>
      </c>
      <c r="Z687" s="8">
        <f t="shared" si="287"/>
        <v>-0.79027012471664737</v>
      </c>
      <c r="AA687" s="8">
        <f t="shared" si="287"/>
        <v>-0.79184065766294287</v>
      </c>
      <c r="AB687" s="8">
        <f t="shared" si="287"/>
        <v>1.1737822879721884</v>
      </c>
      <c r="AC687" s="8">
        <f t="shared" si="287"/>
        <v>-0.86547590390272511</v>
      </c>
      <c r="AD687" s="8">
        <f t="shared" si="287"/>
        <v>2.6147478971871134</v>
      </c>
      <c r="AE687" s="8">
        <f t="shared" si="287"/>
        <v>-0.84474776728921097</v>
      </c>
      <c r="AF687" s="8">
        <f t="shared" si="287"/>
        <v>-0.63073138892268554</v>
      </c>
      <c r="AG687" s="8">
        <f t="shared" si="287"/>
        <v>-0.72160157738272179</v>
      </c>
      <c r="AH687" s="8">
        <f t="shared" si="287"/>
        <v>0.66077727834286715</v>
      </c>
      <c r="AI687" s="8">
        <f t="shared" si="287"/>
        <v>-0.72670141912246278</v>
      </c>
      <c r="AK687" s="8">
        <f t="shared" ref="AK687:AU687" si="288">(AK41-$AK41)/$AK41</f>
        <v>0</v>
      </c>
      <c r="AL687" s="8">
        <f t="shared" si="288"/>
        <v>-0.91992817814700556</v>
      </c>
      <c r="AM687" s="8">
        <f t="shared" si="288"/>
        <v>-0.92137164545730577</v>
      </c>
      <c r="AN687" s="8">
        <f t="shared" si="288"/>
        <v>1.1737822879721884</v>
      </c>
      <c r="AO687" s="8">
        <f t="shared" si="288"/>
        <v>-0.94514180003722026</v>
      </c>
      <c r="AP687" s="8">
        <f t="shared" si="288"/>
        <v>2.6147478971871134</v>
      </c>
      <c r="AQ687" s="8">
        <f t="shared" si="288"/>
        <v>-0.93897678773104243</v>
      </c>
      <c r="AR687" s="8">
        <f t="shared" si="288"/>
        <v>-0.81433356896681897</v>
      </c>
      <c r="AS687" s="8">
        <f t="shared" si="288"/>
        <v>-0.9542235748670207</v>
      </c>
      <c r="AT687" s="8">
        <f t="shared" si="288"/>
        <v>0.66077727834286715</v>
      </c>
      <c r="AU687" s="8">
        <f t="shared" si="288"/>
        <v>-0.84914549358095581</v>
      </c>
      <c r="AW687">
        <f t="shared" si="166"/>
        <v>0.65362782502065997</v>
      </c>
      <c r="AX687" t="str">
        <f t="shared" si="175"/>
        <v/>
      </c>
      <c r="AY687" t="str">
        <f t="shared" si="176"/>
        <v/>
      </c>
      <c r="AZ687">
        <f t="shared" si="177"/>
        <v>0.65362782502065997</v>
      </c>
    </row>
    <row r="688" spans="1:52" s="17" customFormat="1" x14ac:dyDescent="0.3">
      <c r="A688">
        <v>3</v>
      </c>
      <c r="B688" t="s">
        <v>112</v>
      </c>
      <c r="C688" t="s">
        <v>105</v>
      </c>
      <c r="D688" t="s">
        <v>15</v>
      </c>
      <c r="E688" t="s">
        <v>43</v>
      </c>
      <c r="F688" s="2">
        <v>0</v>
      </c>
      <c r="G688" s="2">
        <f t="shared" si="167"/>
        <v>1</v>
      </c>
      <c r="H688" s="4">
        <f t="shared" si="168"/>
        <v>1</v>
      </c>
      <c r="I688">
        <f t="shared" si="169"/>
        <v>0</v>
      </c>
      <c r="J688">
        <f t="shared" si="162"/>
        <v>1</v>
      </c>
      <c r="K688">
        <f t="shared" si="170"/>
        <v>3</v>
      </c>
      <c r="L688">
        <f t="shared" si="171"/>
        <v>3</v>
      </c>
      <c r="M688" s="8">
        <f t="shared" ref="M688:W688" si="289">(M42-$M42)/$M42</f>
        <v>0</v>
      </c>
      <c r="N688" s="8">
        <f t="shared" si="289"/>
        <v>-0.84562896417120959</v>
      </c>
      <c r="O688" s="8">
        <f t="shared" si="289"/>
        <v>-0.8457632473944211</v>
      </c>
      <c r="P688" s="8">
        <f t="shared" si="289"/>
        <v>3.3409632036379349</v>
      </c>
      <c r="Q688" s="8">
        <f t="shared" si="289"/>
        <v>-0.90016550834086995</v>
      </c>
      <c r="R688" s="8">
        <f t="shared" si="289"/>
        <v>4.1190069167984289</v>
      </c>
      <c r="S688" s="8">
        <f t="shared" si="289"/>
        <v>-0.92083088480482644</v>
      </c>
      <c r="T688" s="8">
        <f t="shared" si="289"/>
        <v>-0.56572179601670725</v>
      </c>
      <c r="U688" s="8">
        <f t="shared" si="289"/>
        <v>-0.70533250259352576</v>
      </c>
      <c r="V688" s="8">
        <f t="shared" si="289"/>
        <v>3.1759846963148535</v>
      </c>
      <c r="W688" s="8">
        <f t="shared" si="289"/>
        <v>-0.90172959735978442</v>
      </c>
      <c r="X688"/>
      <c r="Y688" s="8">
        <f t="shared" ref="Y688:AI688" si="290">(Y42-$Y42)/$Y42</f>
        <v>0</v>
      </c>
      <c r="Z688" s="8">
        <f t="shared" si="290"/>
        <v>-0.81618941716327387</v>
      </c>
      <c r="AA688" s="8">
        <f t="shared" si="290"/>
        <v>-0.81864384494215492</v>
      </c>
      <c r="AB688" s="8">
        <f t="shared" si="290"/>
        <v>2.9940672097667802</v>
      </c>
      <c r="AC688" s="8">
        <f t="shared" si="290"/>
        <v>-0.84814862069615671</v>
      </c>
      <c r="AD688" s="8">
        <f t="shared" si="290"/>
        <v>2.9764426592362563</v>
      </c>
      <c r="AE688" s="8">
        <f t="shared" si="290"/>
        <v>-0.87066005950020231</v>
      </c>
      <c r="AF688" s="8">
        <f t="shared" si="290"/>
        <v>-0.64084526961966282</v>
      </c>
      <c r="AG688" s="8">
        <f t="shared" si="290"/>
        <v>-0.72962621841716435</v>
      </c>
      <c r="AH688" s="8">
        <f t="shared" si="290"/>
        <v>1.1089843693166008</v>
      </c>
      <c r="AI688" s="8">
        <f t="shared" si="290"/>
        <v>-0.73739279833939286</v>
      </c>
      <c r="AK688" s="8">
        <f t="shared" ref="AK688:AU688" si="291">(AK42-$AK42)/$AK42</f>
        <v>0</v>
      </c>
      <c r="AL688" s="8">
        <f t="shared" si="291"/>
        <v>-0.92633875364557838</v>
      </c>
      <c r="AM688" s="8">
        <f t="shared" si="291"/>
        <v>-0.92838766989748123</v>
      </c>
      <c r="AN688" s="8">
        <f t="shared" si="291"/>
        <v>2.9940672097667802</v>
      </c>
      <c r="AO688" s="8">
        <f t="shared" si="291"/>
        <v>-0.92579002630668228</v>
      </c>
      <c r="AP688" s="8">
        <f t="shared" si="291"/>
        <v>2.9764426592362563</v>
      </c>
      <c r="AQ688" s="8">
        <f t="shared" si="291"/>
        <v>-0.9426030598764692</v>
      </c>
      <c r="AR688" s="8">
        <f t="shared" si="291"/>
        <v>-0.81943912861164747</v>
      </c>
      <c r="AS688" s="8">
        <f t="shared" si="291"/>
        <v>-0.95626642586371446</v>
      </c>
      <c r="AT688" s="8">
        <f t="shared" si="291"/>
        <v>1.1089843693166008</v>
      </c>
      <c r="AU688" s="8">
        <f t="shared" si="291"/>
        <v>-0.86440832328827644</v>
      </c>
      <c r="AW688">
        <f t="shared" si="166"/>
        <v>0.74113535556065646</v>
      </c>
      <c r="AX688">
        <f t="shared" si="175"/>
        <v>0.74113535556065646</v>
      </c>
      <c r="AY688" t="str">
        <f t="shared" si="176"/>
        <v/>
      </c>
      <c r="AZ688">
        <f t="shared" si="177"/>
        <v>0.74113535556065646</v>
      </c>
    </row>
    <row r="689" spans="1:52" s="17" customFormat="1" x14ac:dyDescent="0.3">
      <c r="A689">
        <v>3</v>
      </c>
      <c r="B689" t="s">
        <v>113</v>
      </c>
      <c r="C689" t="s">
        <v>114</v>
      </c>
      <c r="D689" t="s">
        <v>15</v>
      </c>
      <c r="E689"/>
      <c r="F689" s="2">
        <v>0</v>
      </c>
      <c r="G689" s="2">
        <f t="shared" si="167"/>
        <v>0</v>
      </c>
      <c r="H689" s="4">
        <f t="shared" si="168"/>
        <v>0</v>
      </c>
      <c r="I689">
        <f t="shared" si="169"/>
        <v>0</v>
      </c>
      <c r="J689">
        <f t="shared" si="162"/>
        <v>1</v>
      </c>
      <c r="K689">
        <f t="shared" si="170"/>
        <v>3</v>
      </c>
      <c r="L689">
        <f t="shared" si="171"/>
        <v>0</v>
      </c>
      <c r="M689" s="8">
        <f t="shared" ref="M689:W689" si="292">(M43-$M43)/$M43</f>
        <v>0</v>
      </c>
      <c r="N689" s="8">
        <f t="shared" si="292"/>
        <v>-0.8314100392666538</v>
      </c>
      <c r="O689" s="8">
        <f t="shared" si="292"/>
        <v>-0.8295859886893886</v>
      </c>
      <c r="P689" s="8">
        <f t="shared" si="292"/>
        <v>3.0055919573909295</v>
      </c>
      <c r="Q689" s="8">
        <f t="shared" si="292"/>
        <v>-0.89915132081806237</v>
      </c>
      <c r="R689" s="8">
        <f t="shared" si="292"/>
        <v>3.6241881045011999</v>
      </c>
      <c r="S689" s="8">
        <f t="shared" si="292"/>
        <v>-0.90358831797551975</v>
      </c>
      <c r="T689" s="8">
        <f t="shared" si="292"/>
        <v>-0.61084025401015485</v>
      </c>
      <c r="U689" s="8">
        <f t="shared" si="292"/>
        <v>-0.73376986731019167</v>
      </c>
      <c r="V689" s="8">
        <f t="shared" si="292"/>
        <v>2.8349617995656415</v>
      </c>
      <c r="W689" s="8">
        <f t="shared" si="292"/>
        <v>-0.91275493545251307</v>
      </c>
      <c r="X689"/>
      <c r="Y689" s="8">
        <f t="shared" ref="Y689:AI689" si="293">(Y43-$Y43)/$Y43</f>
        <v>0</v>
      </c>
      <c r="Z689" s="8">
        <f t="shared" si="293"/>
        <v>-0.80028156379688375</v>
      </c>
      <c r="AA689" s="8">
        <f t="shared" si="293"/>
        <v>-0.80288078940165675</v>
      </c>
      <c r="AB689" s="8">
        <f t="shared" si="293"/>
        <v>2.9249946246242913</v>
      </c>
      <c r="AC689" s="8">
        <f t="shared" si="293"/>
        <v>-0.83388825760497831</v>
      </c>
      <c r="AD689" s="8">
        <f t="shared" si="293"/>
        <v>2.7753061469040414</v>
      </c>
      <c r="AE689" s="8">
        <f t="shared" si="293"/>
        <v>-0.85598281978973134</v>
      </c>
      <c r="AF689" s="8">
        <f t="shared" si="293"/>
        <v>-0.66660406802063477</v>
      </c>
      <c r="AG689" s="8">
        <f t="shared" si="293"/>
        <v>-0.74736856599822943</v>
      </c>
      <c r="AH689" s="8">
        <f t="shared" si="293"/>
        <v>1.0406984618929196</v>
      </c>
      <c r="AI689" s="8">
        <f t="shared" si="293"/>
        <v>-0.73541116196133782</v>
      </c>
      <c r="AK689" s="8">
        <f t="shared" ref="AK689:AU689" si="294">(AK43-$AK43)/$AK43</f>
        <v>0</v>
      </c>
      <c r="AL689" s="8">
        <f t="shared" si="294"/>
        <v>-0.92492719455035688</v>
      </c>
      <c r="AM689" s="8">
        <f t="shared" si="294"/>
        <v>-0.9262065337813068</v>
      </c>
      <c r="AN689" s="8">
        <f t="shared" si="294"/>
        <v>2.9249946246242913</v>
      </c>
      <c r="AO689" s="8">
        <f t="shared" si="294"/>
        <v>-0.9216550265144855</v>
      </c>
      <c r="AP689" s="8">
        <f t="shared" si="294"/>
        <v>2.7753061469040414</v>
      </c>
      <c r="AQ689" s="8">
        <f t="shared" si="294"/>
        <v>-0.94121881945585384</v>
      </c>
      <c r="AR689" s="8">
        <f t="shared" si="294"/>
        <v>-0.83222398048806467</v>
      </c>
      <c r="AS689" s="8">
        <f t="shared" si="294"/>
        <v>-0.95865111712191853</v>
      </c>
      <c r="AT689" s="8">
        <f t="shared" si="294"/>
        <v>1.0406984618929196</v>
      </c>
      <c r="AU689" s="8">
        <f t="shared" si="294"/>
        <v>-0.85318470951955516</v>
      </c>
      <c r="AW689">
        <f t="shared" si="166"/>
        <v>0.64947938932340532</v>
      </c>
      <c r="AX689" t="str">
        <f t="shared" si="175"/>
        <v/>
      </c>
      <c r="AY689" t="str">
        <f t="shared" si="176"/>
        <v/>
      </c>
      <c r="AZ689">
        <f t="shared" si="177"/>
        <v>0.64947938932340532</v>
      </c>
    </row>
    <row r="690" spans="1:52" s="17" customFormat="1" x14ac:dyDescent="0.3">
      <c r="A690">
        <v>3</v>
      </c>
      <c r="B690" t="s">
        <v>115</v>
      </c>
      <c r="C690" t="s">
        <v>114</v>
      </c>
      <c r="D690" t="s">
        <v>15</v>
      </c>
      <c r="E690" t="s">
        <v>43</v>
      </c>
      <c r="F690" s="2">
        <v>0</v>
      </c>
      <c r="G690" s="2">
        <f t="shared" si="167"/>
        <v>1</v>
      </c>
      <c r="H690" s="4">
        <f t="shared" si="168"/>
        <v>1</v>
      </c>
      <c r="I690">
        <f t="shared" si="169"/>
        <v>0</v>
      </c>
      <c r="J690">
        <f t="shared" si="162"/>
        <v>1</v>
      </c>
      <c r="K690">
        <f t="shared" si="170"/>
        <v>3</v>
      </c>
      <c r="L690">
        <f t="shared" si="171"/>
        <v>3</v>
      </c>
      <c r="M690" s="8">
        <f t="shared" ref="M690:W690" si="295">(M44-$M44)/$M44</f>
        <v>0</v>
      </c>
      <c r="N690" s="8">
        <f t="shared" si="295"/>
        <v>-0.8546466751854912</v>
      </c>
      <c r="O690" s="8">
        <f t="shared" si="295"/>
        <v>-0.85414480132473791</v>
      </c>
      <c r="P690" s="8">
        <f t="shared" si="295"/>
        <v>3.0200088572256005</v>
      </c>
      <c r="Q690" s="8">
        <f t="shared" si="295"/>
        <v>-0.90997251555227843</v>
      </c>
      <c r="R690" s="8">
        <f t="shared" si="295"/>
        <v>3.6142255620322712</v>
      </c>
      <c r="S690" s="8">
        <f t="shared" si="295"/>
        <v>-0.92337147437505473</v>
      </c>
      <c r="T690" s="8">
        <f t="shared" si="295"/>
        <v>-0.60921810098916584</v>
      </c>
      <c r="U690" s="8">
        <f t="shared" si="295"/>
        <v>-0.73355675219090322</v>
      </c>
      <c r="V690" s="8">
        <f t="shared" si="295"/>
        <v>2.8371421601836562</v>
      </c>
      <c r="W690" s="8">
        <f t="shared" si="295"/>
        <v>-0.9085392639026928</v>
      </c>
      <c r="X690"/>
      <c r="Y690" s="8">
        <f t="shared" ref="Y690:AI690" si="296">(Y44-$Y44)/$Y44</f>
        <v>0</v>
      </c>
      <c r="Z690" s="8">
        <f t="shared" si="296"/>
        <v>-0.82500024028505192</v>
      </c>
      <c r="AA690" s="8">
        <f t="shared" si="296"/>
        <v>-0.82780823079374599</v>
      </c>
      <c r="AB690" s="8">
        <f t="shared" si="296"/>
        <v>1.0157374709220666</v>
      </c>
      <c r="AC690" s="8">
        <f t="shared" si="296"/>
        <v>-0.8839996334625112</v>
      </c>
      <c r="AD690" s="8">
        <f t="shared" si="296"/>
        <v>2.4982008179590425</v>
      </c>
      <c r="AE690" s="8">
        <f t="shared" si="296"/>
        <v>-0.87797696680934467</v>
      </c>
      <c r="AF690" s="8">
        <f t="shared" si="296"/>
        <v>-0.67036262832692461</v>
      </c>
      <c r="AG690" s="8">
        <f t="shared" si="296"/>
        <v>-0.75234161030499869</v>
      </c>
      <c r="AH690" s="8">
        <f t="shared" si="296"/>
        <v>0.58792253819543017</v>
      </c>
      <c r="AI690" s="8">
        <f t="shared" si="296"/>
        <v>-0.75308455407143415</v>
      </c>
      <c r="AK690" s="8">
        <f t="shared" ref="AK690:AU690" si="297">(AK44-$AK44)/$AK44</f>
        <v>0</v>
      </c>
      <c r="AL690" s="8">
        <f t="shared" si="297"/>
        <v>-0.93104752557516413</v>
      </c>
      <c r="AM690" s="8">
        <f t="shared" si="297"/>
        <v>-0.93294819762235359</v>
      </c>
      <c r="AN690" s="8">
        <f t="shared" si="297"/>
        <v>1.0157374709220666</v>
      </c>
      <c r="AO690" s="8">
        <f t="shared" si="297"/>
        <v>-0.95027169170349901</v>
      </c>
      <c r="AP690" s="8">
        <f t="shared" si="297"/>
        <v>2.4982008179590425</v>
      </c>
      <c r="AQ690" s="8">
        <f t="shared" si="297"/>
        <v>-0.94477237304338446</v>
      </c>
      <c r="AR690" s="8">
        <f t="shared" si="297"/>
        <v>-0.83433938513271899</v>
      </c>
      <c r="AS690" s="8">
        <f t="shared" si="297"/>
        <v>-0.95907964903606668</v>
      </c>
      <c r="AT690" s="8">
        <f t="shared" si="297"/>
        <v>0.58792253819543017</v>
      </c>
      <c r="AU690" s="8">
        <f t="shared" si="297"/>
        <v>-0.86963393219547225</v>
      </c>
      <c r="AW690">
        <f t="shared" si="166"/>
        <v>0.73635485854011173</v>
      </c>
      <c r="AX690">
        <f t="shared" si="175"/>
        <v>0.73635485854011173</v>
      </c>
      <c r="AY690" t="str">
        <f t="shared" si="176"/>
        <v/>
      </c>
      <c r="AZ690">
        <f t="shared" si="177"/>
        <v>0.73635485854011173</v>
      </c>
    </row>
    <row r="691" spans="1:52" s="17" customFormat="1" x14ac:dyDescent="0.3">
      <c r="A691">
        <v>3</v>
      </c>
      <c r="B691" t="s">
        <v>116</v>
      </c>
      <c r="C691" t="s">
        <v>114</v>
      </c>
      <c r="D691" t="s">
        <v>15</v>
      </c>
      <c r="E691"/>
      <c r="F691" s="2">
        <v>0</v>
      </c>
      <c r="G691" s="2">
        <f t="shared" si="167"/>
        <v>1</v>
      </c>
      <c r="H691" s="4">
        <f t="shared" si="168"/>
        <v>0</v>
      </c>
      <c r="I691">
        <f t="shared" si="169"/>
        <v>1</v>
      </c>
      <c r="J691">
        <f t="shared" si="162"/>
        <v>0</v>
      </c>
      <c r="K691">
        <f t="shared" si="170"/>
        <v>3</v>
      </c>
      <c r="L691">
        <f t="shared" si="171"/>
        <v>0</v>
      </c>
      <c r="M691" s="8">
        <f t="shared" ref="M691:W691" si="298">(M45-$M45)/$M45</f>
        <v>0</v>
      </c>
      <c r="N691" s="8">
        <f t="shared" si="298"/>
        <v>6.9460742855657598</v>
      </c>
      <c r="O691" s="8">
        <f t="shared" si="298"/>
        <v>6.9491263638381211</v>
      </c>
      <c r="P691" s="8">
        <f t="shared" si="298"/>
        <v>-3.0090912544402862E-4</v>
      </c>
      <c r="Q691" s="8">
        <f t="shared" si="298"/>
        <v>2.3262254799050686</v>
      </c>
      <c r="R691" s="8">
        <f t="shared" si="298"/>
        <v>-0.99998300513244998</v>
      </c>
      <c r="S691" s="8">
        <f t="shared" si="298"/>
        <v>3.7842641522260281</v>
      </c>
      <c r="T691" s="8">
        <f t="shared" si="298"/>
        <v>15.841914741747994</v>
      </c>
      <c r="U691" s="8">
        <f t="shared" si="298"/>
        <v>16.194383296244535</v>
      </c>
      <c r="V691" s="8">
        <f t="shared" si="298"/>
        <v>-0.9985654332391618</v>
      </c>
      <c r="W691" s="8">
        <f t="shared" si="298"/>
        <v>3.5480894769779527</v>
      </c>
      <c r="X691"/>
      <c r="Y691" s="8">
        <f t="shared" ref="Y691:AI691" si="299">(Y45-$Y45)/$Y45</f>
        <v>0</v>
      </c>
      <c r="Z691" s="8">
        <f t="shared" si="299"/>
        <v>4.8302091943615979</v>
      </c>
      <c r="AA691" s="8">
        <f t="shared" si="299"/>
        <v>4.7598047997358659</v>
      </c>
      <c r="AB691" s="8">
        <f t="shared" si="299"/>
        <v>0.10503398254821156</v>
      </c>
      <c r="AC691" s="8">
        <f t="shared" si="299"/>
        <v>3.8425099770314191</v>
      </c>
      <c r="AD691" s="8">
        <f t="shared" si="299"/>
        <v>-0.70599598676155073</v>
      </c>
      <c r="AE691" s="8">
        <f t="shared" si="299"/>
        <v>2.5114974475486935</v>
      </c>
      <c r="AF691" s="8">
        <f t="shared" si="299"/>
        <v>3.1857856021680653</v>
      </c>
      <c r="AG691" s="8">
        <f t="shared" si="299"/>
        <v>6.0005195597292378</v>
      </c>
      <c r="AH691" s="8">
        <f t="shared" si="299"/>
        <v>-0.97551846177995827</v>
      </c>
      <c r="AI691" s="8">
        <f t="shared" si="299"/>
        <v>11.010226340220056</v>
      </c>
      <c r="AK691" s="8">
        <f t="shared" ref="AK691:AU691" si="300">(AK45-$AK45)/$AK45</f>
        <v>0</v>
      </c>
      <c r="AL691" s="8">
        <f t="shared" si="300"/>
        <v>0.8269279782711132</v>
      </c>
      <c r="AM691" s="8">
        <f t="shared" si="300"/>
        <v>0.75520261084151719</v>
      </c>
      <c r="AN691" s="8">
        <f t="shared" si="300"/>
        <v>0.10503398254821156</v>
      </c>
      <c r="AO691" s="8">
        <f t="shared" si="300"/>
        <v>0.68962036486541989</v>
      </c>
      <c r="AP691" s="8">
        <f t="shared" si="300"/>
        <v>-0.70599598676155073</v>
      </c>
      <c r="AQ691" s="8">
        <f t="shared" si="300"/>
        <v>0.36161171956964105</v>
      </c>
      <c r="AR691" s="8">
        <f t="shared" si="300"/>
        <v>1.1140881871449537</v>
      </c>
      <c r="AS691" s="8">
        <f t="shared" si="300"/>
        <v>0.46688507007373004</v>
      </c>
      <c r="AT691" s="8">
        <f t="shared" si="300"/>
        <v>-0.97551846177995827</v>
      </c>
      <c r="AU691" s="8">
        <f t="shared" si="300"/>
        <v>6.9826970193452906</v>
      </c>
      <c r="AW691">
        <f t="shared" si="166"/>
        <v>-2.6388903620370008</v>
      </c>
      <c r="AX691" t="str">
        <f t="shared" si="175"/>
        <v/>
      </c>
      <c r="AY691">
        <f t="shared" si="176"/>
        <v>-2.6388903620370008</v>
      </c>
      <c r="AZ691" t="str">
        <f t="shared" si="177"/>
        <v/>
      </c>
    </row>
    <row r="692" spans="1:52" s="17" customFormat="1" x14ac:dyDescent="0.3">
      <c r="A692">
        <v>3</v>
      </c>
      <c r="B692" t="s">
        <v>117</v>
      </c>
      <c r="C692" t="s">
        <v>114</v>
      </c>
      <c r="D692" t="s">
        <v>15</v>
      </c>
      <c r="E692"/>
      <c r="F692" s="2">
        <v>0</v>
      </c>
      <c r="G692" s="2">
        <f t="shared" si="167"/>
        <v>0</v>
      </c>
      <c r="H692" s="4">
        <f t="shared" si="168"/>
        <v>0</v>
      </c>
      <c r="I692">
        <f t="shared" si="169"/>
        <v>0</v>
      </c>
      <c r="J692">
        <f t="shared" si="162"/>
        <v>1</v>
      </c>
      <c r="K692">
        <f t="shared" si="170"/>
        <v>3</v>
      </c>
      <c r="L692">
        <f t="shared" si="171"/>
        <v>0</v>
      </c>
      <c r="M692" s="8">
        <f t="shared" ref="M692:W692" si="301">(M46-$M46)/$M46</f>
        <v>0</v>
      </c>
      <c r="N692" s="8">
        <f t="shared" si="301"/>
        <v>-0.51685201412480086</v>
      </c>
      <c r="O692" s="8">
        <f t="shared" si="301"/>
        <v>-0.48892494821797988</v>
      </c>
      <c r="P692" s="8">
        <f t="shared" si="301"/>
        <v>3.3549806617076676</v>
      </c>
      <c r="Q692" s="8">
        <f t="shared" si="301"/>
        <v>-0.80941200053755968</v>
      </c>
      <c r="R692" s="8">
        <f t="shared" si="301"/>
        <v>3.4065744715204529</v>
      </c>
      <c r="S692" s="8">
        <f t="shared" si="301"/>
        <v>-0.62006867099958718</v>
      </c>
      <c r="T692" s="8">
        <f t="shared" si="301"/>
        <v>-0.45391469494291004</v>
      </c>
      <c r="U692" s="8">
        <f t="shared" si="301"/>
        <v>-0.44353025272075153</v>
      </c>
      <c r="V692" s="8">
        <f t="shared" si="301"/>
        <v>3.5373001030322819</v>
      </c>
      <c r="W692" s="8">
        <f t="shared" si="301"/>
        <v>-0.80014692654736153</v>
      </c>
      <c r="X692"/>
      <c r="Y692" s="8">
        <f t="shared" ref="Y692:AI692" si="302">(Y46-$Y46)/$Y46</f>
        <v>0</v>
      </c>
      <c r="Z692" s="8">
        <f t="shared" si="302"/>
        <v>-0.49074385692169953</v>
      </c>
      <c r="AA692" s="8">
        <f t="shared" si="302"/>
        <v>-0.48153564932094123</v>
      </c>
      <c r="AB692" s="8">
        <f t="shared" si="302"/>
        <v>3.797574784112935</v>
      </c>
      <c r="AC692" s="8">
        <f t="shared" si="302"/>
        <v>-0.64069735971172526</v>
      </c>
      <c r="AD692" s="8">
        <f t="shared" si="302"/>
        <v>2.6500262512236681</v>
      </c>
      <c r="AE692" s="8">
        <f t="shared" si="302"/>
        <v>-0.61663499368437436</v>
      </c>
      <c r="AF692" s="8">
        <f t="shared" si="302"/>
        <v>-0.75834384252235221</v>
      </c>
      <c r="AG692" s="8">
        <f t="shared" si="302"/>
        <v>-0.59999071400392834</v>
      </c>
      <c r="AH692" s="8">
        <f t="shared" si="302"/>
        <v>1.26962513235837</v>
      </c>
      <c r="AI692" s="8">
        <f t="shared" si="302"/>
        <v>-0.27162054336821728</v>
      </c>
      <c r="AK692" s="8">
        <f t="shared" ref="AK692:AU692" si="303">(AK46-$AK46)/$AK46</f>
        <v>0</v>
      </c>
      <c r="AL692" s="8">
        <f t="shared" si="303"/>
        <v>-0.81652660279321054</v>
      </c>
      <c r="AM692" s="8">
        <f t="shared" si="303"/>
        <v>-0.80295084071420364</v>
      </c>
      <c r="AN692" s="8">
        <f t="shared" si="303"/>
        <v>3.797574784112935</v>
      </c>
      <c r="AO692" s="8">
        <f t="shared" si="303"/>
        <v>-0.85997280148437227</v>
      </c>
      <c r="AP692" s="8">
        <f t="shared" si="303"/>
        <v>2.6500262512236681</v>
      </c>
      <c r="AQ692" s="8">
        <f t="shared" si="303"/>
        <v>-0.86637563020105146</v>
      </c>
      <c r="AR692" s="8">
        <f t="shared" si="303"/>
        <v>-0.87813262751770871</v>
      </c>
      <c r="AS692" s="8">
        <f t="shared" si="303"/>
        <v>-0.91608896627223424</v>
      </c>
      <c r="AT692" s="8">
        <f t="shared" si="303"/>
        <v>1.26962513235837</v>
      </c>
      <c r="AU692" s="8">
        <f t="shared" si="303"/>
        <v>-0.51832207121177487</v>
      </c>
      <c r="AW692">
        <f t="shared" si="166"/>
        <v>1.2530561141734839</v>
      </c>
      <c r="AX692" t="str">
        <f t="shared" si="175"/>
        <v/>
      </c>
      <c r="AY692" t="str">
        <f t="shared" si="176"/>
        <v/>
      </c>
      <c r="AZ692">
        <f t="shared" si="177"/>
        <v>1.2530561141734839</v>
      </c>
    </row>
    <row r="693" spans="1:52" s="17" customFormat="1" x14ac:dyDescent="0.3">
      <c r="A693">
        <v>3</v>
      </c>
      <c r="B693" t="s">
        <v>118</v>
      </c>
      <c r="C693" t="s">
        <v>114</v>
      </c>
      <c r="D693" t="s">
        <v>15</v>
      </c>
      <c r="E693"/>
      <c r="F693" s="2">
        <v>0</v>
      </c>
      <c r="G693" s="2">
        <f t="shared" si="167"/>
        <v>1</v>
      </c>
      <c r="H693" s="4">
        <f t="shared" si="168"/>
        <v>0</v>
      </c>
      <c r="I693">
        <f t="shared" si="169"/>
        <v>0</v>
      </c>
      <c r="J693">
        <f t="shared" si="162"/>
        <v>1</v>
      </c>
      <c r="K693">
        <f t="shared" si="170"/>
        <v>3</v>
      </c>
      <c r="L693">
        <f t="shared" si="171"/>
        <v>0</v>
      </c>
      <c r="M693" s="8">
        <f t="shared" ref="M693:W693" si="304">(M47-$M47)/$M47</f>
        <v>0</v>
      </c>
      <c r="N693" s="8">
        <f t="shared" si="304"/>
        <v>-0.48048315129142327</v>
      </c>
      <c r="O693" s="8">
        <f t="shared" si="304"/>
        <v>-0.44466314914895977</v>
      </c>
      <c r="P693" s="8">
        <f t="shared" si="304"/>
        <v>4.3372252299743161</v>
      </c>
      <c r="Q693" s="8">
        <f t="shared" si="304"/>
        <v>-0.77025660602120594</v>
      </c>
      <c r="R693" s="8">
        <f t="shared" si="304"/>
        <v>4.0902028677352726</v>
      </c>
      <c r="S693" s="8">
        <f t="shared" si="304"/>
        <v>-0.57572864926510192</v>
      </c>
      <c r="T693" s="8">
        <f t="shared" si="304"/>
        <v>-0.37692154497387997</v>
      </c>
      <c r="U693" s="8">
        <f t="shared" si="304"/>
        <v>-0.36320363084985491</v>
      </c>
      <c r="V693" s="8">
        <f t="shared" si="304"/>
        <v>4.5476943669038716</v>
      </c>
      <c r="W693" s="8">
        <f t="shared" si="304"/>
        <v>-0.75667625866970689</v>
      </c>
      <c r="X693"/>
      <c r="Y693" s="8">
        <f t="shared" ref="Y693:AI693" si="305">(Y47-$Y47)/$Y47</f>
        <v>0</v>
      </c>
      <c r="Z693" s="8">
        <f t="shared" si="305"/>
        <v>-0.46839300607074008</v>
      </c>
      <c r="AA693" s="8">
        <f t="shared" si="305"/>
        <v>-0.45290305227134448</v>
      </c>
      <c r="AB693" s="8">
        <f t="shared" si="305"/>
        <v>4.7442841155509949</v>
      </c>
      <c r="AC693" s="8">
        <f t="shared" si="305"/>
        <v>-0.58117263411802467</v>
      </c>
      <c r="AD693" s="8">
        <f t="shared" si="305"/>
        <v>3.0684716302216275</v>
      </c>
      <c r="AE693" s="8">
        <f t="shared" si="305"/>
        <v>-0.59073010173192919</v>
      </c>
      <c r="AF693" s="8">
        <f t="shared" si="305"/>
        <v>-0.73574706198440321</v>
      </c>
      <c r="AG693" s="8">
        <f t="shared" si="305"/>
        <v>-0.55814147787365898</v>
      </c>
      <c r="AH693" s="8">
        <f t="shared" si="305"/>
        <v>1.6412822696401399</v>
      </c>
      <c r="AI693" s="8">
        <f t="shared" si="305"/>
        <v>-0.16438381138324654</v>
      </c>
      <c r="AK693" s="8">
        <f t="shared" ref="AK693:AU693" si="306">(AK47-$AK47)/$AK47</f>
        <v>0</v>
      </c>
      <c r="AL693" s="8">
        <f t="shared" si="306"/>
        <v>-0.81187534090442992</v>
      </c>
      <c r="AM693" s="8">
        <f t="shared" si="306"/>
        <v>-0.7924192963979283</v>
      </c>
      <c r="AN693" s="8">
        <f t="shared" si="306"/>
        <v>4.7442841155509949</v>
      </c>
      <c r="AO693" s="8">
        <f t="shared" si="306"/>
        <v>-0.83986680344348474</v>
      </c>
      <c r="AP693" s="8">
        <f t="shared" si="306"/>
        <v>3.0684716302216275</v>
      </c>
      <c r="AQ693" s="8">
        <f t="shared" si="306"/>
        <v>-0.85657972229483825</v>
      </c>
      <c r="AR693" s="8">
        <f t="shared" si="306"/>
        <v>-0.86643467199557012</v>
      </c>
      <c r="AS693" s="8">
        <f t="shared" si="306"/>
        <v>-0.90838490017286722</v>
      </c>
      <c r="AT693" s="8">
        <f t="shared" si="306"/>
        <v>1.6412822696401399</v>
      </c>
      <c r="AU693" s="8">
        <f t="shared" si="306"/>
        <v>-0.4442973766060877</v>
      </c>
      <c r="AW693">
        <f t="shared" si="166"/>
        <v>1.2530561141734839</v>
      </c>
      <c r="AX693" t="str">
        <f t="shared" si="175"/>
        <v/>
      </c>
      <c r="AY693" t="str">
        <f t="shared" si="176"/>
        <v/>
      </c>
      <c r="AZ693">
        <f t="shared" si="177"/>
        <v>1.2530561141734839</v>
      </c>
    </row>
    <row r="694" spans="1:52" s="17" customFormat="1" x14ac:dyDescent="0.3">
      <c r="A694">
        <v>3</v>
      </c>
      <c r="B694" t="s">
        <v>119</v>
      </c>
      <c r="C694" t="s">
        <v>114</v>
      </c>
      <c r="D694" t="s">
        <v>15</v>
      </c>
      <c r="E694"/>
      <c r="F694" s="2">
        <v>0</v>
      </c>
      <c r="G694" s="2">
        <f t="shared" si="167"/>
        <v>0</v>
      </c>
      <c r="H694" s="4">
        <f t="shared" si="168"/>
        <v>0</v>
      </c>
      <c r="I694">
        <f t="shared" si="169"/>
        <v>1</v>
      </c>
      <c r="J694">
        <f t="shared" si="162"/>
        <v>0</v>
      </c>
      <c r="K694">
        <f t="shared" si="170"/>
        <v>3</v>
      </c>
      <c r="L694">
        <f t="shared" si="171"/>
        <v>0</v>
      </c>
      <c r="M694" s="8">
        <f t="shared" ref="M694:W694" si="307">(M48-$M48)/$M48</f>
        <v>0</v>
      </c>
      <c r="N694" s="8">
        <f t="shared" si="307"/>
        <v>6.9296945994823513</v>
      </c>
      <c r="O694" s="8">
        <f t="shared" si="307"/>
        <v>6.931887956828648</v>
      </c>
      <c r="P694" s="8">
        <f t="shared" si="307"/>
        <v>-2.9791271157553748E-4</v>
      </c>
      <c r="Q694" s="8">
        <f t="shared" si="307"/>
        <v>2.3577571771470955</v>
      </c>
      <c r="R694" s="8">
        <f t="shared" si="307"/>
        <v>-0.99999100263622764</v>
      </c>
      <c r="S694" s="8">
        <f t="shared" si="307"/>
        <v>4.0875593451118819</v>
      </c>
      <c r="T694" s="8">
        <f t="shared" si="307"/>
        <v>15.83868526521729</v>
      </c>
      <c r="U694" s="8">
        <f t="shared" si="307"/>
        <v>16.133644842061276</v>
      </c>
      <c r="V694" s="8">
        <f t="shared" si="307"/>
        <v>-0.99872337405140299</v>
      </c>
      <c r="W694" s="8">
        <f t="shared" si="307"/>
        <v>3.3939305783405462</v>
      </c>
      <c r="X694"/>
      <c r="Y694" s="8">
        <f t="shared" ref="Y694:AI694" si="308">(Y48-$Y48)/$Y48</f>
        <v>0</v>
      </c>
      <c r="Z694" s="8">
        <f t="shared" si="308"/>
        <v>4.7282968859907228</v>
      </c>
      <c r="AA694" s="8">
        <f t="shared" si="308"/>
        <v>4.6492503557252638</v>
      </c>
      <c r="AB694" s="8">
        <f t="shared" si="308"/>
        <v>0.10079591583695741</v>
      </c>
      <c r="AC694" s="8">
        <f t="shared" si="308"/>
        <v>3.8673995172616293</v>
      </c>
      <c r="AD694" s="8">
        <f t="shared" si="308"/>
        <v>-0.70789986295884155</v>
      </c>
      <c r="AE694" s="8">
        <f t="shared" si="308"/>
        <v>2.5626764793830992</v>
      </c>
      <c r="AF694" s="8">
        <f t="shared" si="308"/>
        <v>3.1467418071561815</v>
      </c>
      <c r="AG694" s="8">
        <f t="shared" si="308"/>
        <v>5.8741753748343184</v>
      </c>
      <c r="AH694" s="8">
        <f t="shared" si="308"/>
        <v>-0.9831195429291647</v>
      </c>
      <c r="AI694" s="8">
        <f t="shared" si="308"/>
        <v>10.409310148532436</v>
      </c>
      <c r="AK694" s="8">
        <f t="shared" ref="AK694:AU694" si="309">(AK48-$AK48)/$AK48</f>
        <v>0</v>
      </c>
      <c r="AL694" s="8">
        <f t="shared" si="309"/>
        <v>0.86147859696607165</v>
      </c>
      <c r="AM694" s="8">
        <f t="shared" si="309"/>
        <v>0.80072730968572647</v>
      </c>
      <c r="AN694" s="8">
        <f t="shared" si="309"/>
        <v>0.10079591583695741</v>
      </c>
      <c r="AO694" s="8">
        <f t="shared" si="309"/>
        <v>0.6873661892814763</v>
      </c>
      <c r="AP694" s="8">
        <f t="shared" si="309"/>
        <v>-0.70789986295884155</v>
      </c>
      <c r="AQ694" s="8">
        <f t="shared" si="309"/>
        <v>0.41569591452454357</v>
      </c>
      <c r="AR694" s="8">
        <f t="shared" si="309"/>
        <v>1.0896207940592422</v>
      </c>
      <c r="AS694" s="8">
        <f t="shared" si="309"/>
        <v>0.43994194670621045</v>
      </c>
      <c r="AT694" s="8">
        <f t="shared" si="309"/>
        <v>-0.9831195429291647</v>
      </c>
      <c r="AU694" s="8">
        <f t="shared" si="309"/>
        <v>6.5139866319409228</v>
      </c>
      <c r="AW694">
        <f t="shared" si="166"/>
        <v>-2.6388903620370008</v>
      </c>
      <c r="AX694" t="str">
        <f t="shared" si="175"/>
        <v/>
      </c>
      <c r="AY694">
        <f t="shared" si="176"/>
        <v>-2.6388903620370008</v>
      </c>
      <c r="AZ694" t="str">
        <f t="shared" si="177"/>
        <v/>
      </c>
    </row>
    <row r="695" spans="1:52" s="17" customFormat="1" x14ac:dyDescent="0.3">
      <c r="A695">
        <v>3</v>
      </c>
      <c r="B695" t="s">
        <v>120</v>
      </c>
      <c r="C695" t="s">
        <v>114</v>
      </c>
      <c r="D695" t="s">
        <v>15</v>
      </c>
      <c r="E695" t="s">
        <v>43</v>
      </c>
      <c r="F695" s="2">
        <v>0</v>
      </c>
      <c r="G695" s="2">
        <f t="shared" si="167"/>
        <v>0</v>
      </c>
      <c r="H695" s="4">
        <f t="shared" si="168"/>
        <v>1</v>
      </c>
      <c r="I695">
        <f t="shared" si="169"/>
        <v>0</v>
      </c>
      <c r="J695">
        <f t="shared" si="162"/>
        <v>1</v>
      </c>
      <c r="K695">
        <f t="shared" si="170"/>
        <v>3</v>
      </c>
      <c r="L695">
        <f t="shared" si="171"/>
        <v>3</v>
      </c>
      <c r="M695" s="8">
        <f t="shared" ref="M695:W695" si="310">(M49-$M49)/$M49</f>
        <v>0</v>
      </c>
      <c r="N695" s="8">
        <f t="shared" si="310"/>
        <v>-0.84383887076785147</v>
      </c>
      <c r="O695" s="8">
        <f t="shared" si="310"/>
        <v>-0.84335995925360807</v>
      </c>
      <c r="P695" s="8">
        <f t="shared" si="310"/>
        <v>3.3678652612084621</v>
      </c>
      <c r="Q695" s="8">
        <f t="shared" si="310"/>
        <v>-0.90370502275681708</v>
      </c>
      <c r="R695" s="8">
        <f t="shared" si="310"/>
        <v>3.9156674083394396</v>
      </c>
      <c r="S695" s="8">
        <f t="shared" si="310"/>
        <v>-0.92442547404355546</v>
      </c>
      <c r="T695" s="8">
        <f t="shared" si="310"/>
        <v>-0.55350949816584261</v>
      </c>
      <c r="U695" s="8">
        <f t="shared" si="310"/>
        <v>-0.69603867692441035</v>
      </c>
      <c r="V695" s="8">
        <f t="shared" si="310"/>
        <v>3.1566963630803428</v>
      </c>
      <c r="W695" s="8">
        <f t="shared" si="310"/>
        <v>-0.90437579136121971</v>
      </c>
      <c r="X695"/>
      <c r="Y695" s="8">
        <f t="shared" ref="Y695:AI695" si="311">(Y49-$Y49)/$Y49</f>
        <v>0</v>
      </c>
      <c r="Z695" s="8">
        <f t="shared" si="311"/>
        <v>-0.81205027722314971</v>
      </c>
      <c r="AA695" s="8">
        <f t="shared" si="311"/>
        <v>-0.81357993017216668</v>
      </c>
      <c r="AB695" s="8">
        <f t="shared" si="311"/>
        <v>1.1916598787471027</v>
      </c>
      <c r="AC695" s="8">
        <f t="shared" si="311"/>
        <v>-0.86967460102559957</v>
      </c>
      <c r="AD695" s="8">
        <f t="shared" si="311"/>
        <v>2.6220269928202122</v>
      </c>
      <c r="AE695" s="8">
        <f t="shared" si="311"/>
        <v>-0.87187354187020172</v>
      </c>
      <c r="AF695" s="8">
        <f t="shared" si="311"/>
        <v>-0.62449771114736374</v>
      </c>
      <c r="AG695" s="8">
        <f t="shared" si="311"/>
        <v>-0.7158433777540163</v>
      </c>
      <c r="AH695" s="8">
        <f t="shared" si="311"/>
        <v>0.71968890002290764</v>
      </c>
      <c r="AI695" s="8">
        <f t="shared" si="311"/>
        <v>-0.72763823216933365</v>
      </c>
      <c r="AK695" s="8">
        <f t="shared" ref="AK695:AU695" si="312">(AK49-$AK49)/$AK49</f>
        <v>0</v>
      </c>
      <c r="AL695" s="8">
        <f t="shared" si="312"/>
        <v>-0.92683497638095158</v>
      </c>
      <c r="AM695" s="8">
        <f t="shared" si="312"/>
        <v>-0.92865299005896829</v>
      </c>
      <c r="AN695" s="8">
        <f t="shared" si="312"/>
        <v>1.1916598787471027</v>
      </c>
      <c r="AO695" s="8">
        <f t="shared" si="312"/>
        <v>-0.94374891726087395</v>
      </c>
      <c r="AP695" s="8">
        <f t="shared" si="312"/>
        <v>2.6220269928202122</v>
      </c>
      <c r="AQ695" s="8">
        <f t="shared" si="312"/>
        <v>-0.94238710077787213</v>
      </c>
      <c r="AR695" s="8">
        <f t="shared" si="312"/>
        <v>-0.81147607492184726</v>
      </c>
      <c r="AS695" s="8">
        <f t="shared" si="312"/>
        <v>-0.95405510026476847</v>
      </c>
      <c r="AT695" s="8">
        <f t="shared" si="312"/>
        <v>0.71968890002290764</v>
      </c>
      <c r="AU695" s="8">
        <f t="shared" si="312"/>
        <v>-0.8575811689249353</v>
      </c>
      <c r="AW695">
        <f t="shared" si="166"/>
        <v>0.73635485854011173</v>
      </c>
      <c r="AX695">
        <f t="shared" si="175"/>
        <v>0.73635485854011173</v>
      </c>
      <c r="AY695" t="str">
        <f t="shared" si="176"/>
        <v/>
      </c>
      <c r="AZ695">
        <f t="shared" si="177"/>
        <v>0.73635485854011173</v>
      </c>
    </row>
    <row r="696" spans="1:52" s="17" customFormat="1" x14ac:dyDescent="0.3">
      <c r="A696">
        <v>3</v>
      </c>
      <c r="B696" t="s">
        <v>121</v>
      </c>
      <c r="C696" t="s">
        <v>114</v>
      </c>
      <c r="D696" t="s">
        <v>15</v>
      </c>
      <c r="E696"/>
      <c r="F696" s="2">
        <v>0</v>
      </c>
      <c r="G696" s="2">
        <f t="shared" si="167"/>
        <v>1</v>
      </c>
      <c r="H696" s="4">
        <f t="shared" si="168"/>
        <v>0</v>
      </c>
      <c r="I696">
        <f t="shared" si="169"/>
        <v>0</v>
      </c>
      <c r="J696">
        <f t="shared" si="162"/>
        <v>1</v>
      </c>
      <c r="K696">
        <f t="shared" si="170"/>
        <v>3</v>
      </c>
      <c r="L696">
        <f t="shared" si="171"/>
        <v>0</v>
      </c>
      <c r="M696" s="8">
        <f t="shared" ref="M696:W696" si="313">(M50-$M50)/$M50</f>
        <v>0</v>
      </c>
      <c r="N696" s="8">
        <f t="shared" si="313"/>
        <v>-0.82380617123580357</v>
      </c>
      <c r="O696" s="8">
        <f t="shared" si="313"/>
        <v>-0.82271240753599828</v>
      </c>
      <c r="P696" s="8">
        <f t="shared" si="313"/>
        <v>3.3409632036379349</v>
      </c>
      <c r="Q696" s="8">
        <f t="shared" si="313"/>
        <v>-0.88947064264271269</v>
      </c>
      <c r="R696" s="8">
        <f t="shared" si="313"/>
        <v>4.1190069167984289</v>
      </c>
      <c r="S696" s="8">
        <f t="shared" si="313"/>
        <v>-0.9003990502981728</v>
      </c>
      <c r="T696" s="8">
        <f t="shared" si="313"/>
        <v>-0.56572179601670725</v>
      </c>
      <c r="U696" s="8">
        <f t="shared" si="313"/>
        <v>-0.70431788112505289</v>
      </c>
      <c r="V696" s="8">
        <f t="shared" si="313"/>
        <v>3.1759846963148535</v>
      </c>
      <c r="W696" s="8">
        <f t="shared" si="313"/>
        <v>-0.90570885439993254</v>
      </c>
      <c r="X696"/>
      <c r="Y696" s="8">
        <f t="shared" ref="Y696:AI696" si="314">(Y50-$Y50)/$Y50</f>
        <v>0</v>
      </c>
      <c r="Z696" s="8">
        <f t="shared" si="314"/>
        <v>-0.79542557642505007</v>
      </c>
      <c r="AA696" s="8">
        <f t="shared" si="314"/>
        <v>-0.79742518741460777</v>
      </c>
      <c r="AB696" s="8">
        <f t="shared" si="314"/>
        <v>3.1789667669732387</v>
      </c>
      <c r="AC696" s="8">
        <f t="shared" si="314"/>
        <v>-0.82174805355800395</v>
      </c>
      <c r="AD696" s="8">
        <f t="shared" si="314"/>
        <v>3.0087655918454161</v>
      </c>
      <c r="AE696" s="8">
        <f t="shared" si="314"/>
        <v>-0.84631268337880983</v>
      </c>
      <c r="AF696" s="8">
        <f t="shared" si="314"/>
        <v>-0.63351362875087436</v>
      </c>
      <c r="AG696" s="8">
        <f t="shared" si="314"/>
        <v>-0.72436388991020362</v>
      </c>
      <c r="AH696" s="8">
        <f t="shared" si="314"/>
        <v>1.1784204449327649</v>
      </c>
      <c r="AI696" s="8">
        <f t="shared" si="314"/>
        <v>-0.71259847569915957</v>
      </c>
      <c r="AK696" s="8">
        <f t="shared" ref="AK696:AU696" si="315">(AK50-$AK50)/$AK50</f>
        <v>0</v>
      </c>
      <c r="AL696" s="8">
        <f t="shared" si="315"/>
        <v>-0.91963002738875577</v>
      </c>
      <c r="AM696" s="8">
        <f t="shared" si="315"/>
        <v>-0.9215920805969855</v>
      </c>
      <c r="AN696" s="8">
        <f t="shared" si="315"/>
        <v>3.1789667669732387</v>
      </c>
      <c r="AO696" s="8">
        <f t="shared" si="315"/>
        <v>-0.91864869774941837</v>
      </c>
      <c r="AP696" s="8">
        <f t="shared" si="315"/>
        <v>3.0087655918454161</v>
      </c>
      <c r="AQ696" s="8">
        <f t="shared" si="315"/>
        <v>-0.93556275317775783</v>
      </c>
      <c r="AR696" s="8">
        <f t="shared" si="315"/>
        <v>-0.81600405973854884</v>
      </c>
      <c r="AS696" s="8">
        <f t="shared" si="315"/>
        <v>-0.95524128876271375</v>
      </c>
      <c r="AT696" s="8">
        <f t="shared" si="315"/>
        <v>1.1784204449327649</v>
      </c>
      <c r="AU696" s="8">
        <f t="shared" si="315"/>
        <v>-0.84131131099090628</v>
      </c>
      <c r="AW696">
        <f t="shared" si="166"/>
        <v>0.64947938932340521</v>
      </c>
      <c r="AX696" t="str">
        <f t="shared" si="175"/>
        <v/>
      </c>
      <c r="AY696" t="str">
        <f t="shared" si="176"/>
        <v/>
      </c>
      <c r="AZ696">
        <f t="shared" si="177"/>
        <v>0.64947938932340521</v>
      </c>
    </row>
    <row r="697" spans="1:52" s="17" customFormat="1" x14ac:dyDescent="0.3">
      <c r="A697">
        <v>3</v>
      </c>
      <c r="B697" t="s">
        <v>122</v>
      </c>
      <c r="C697" t="s">
        <v>123</v>
      </c>
      <c r="D697" t="s">
        <v>15</v>
      </c>
      <c r="E697"/>
      <c r="F697" s="2">
        <v>0</v>
      </c>
      <c r="G697" s="2">
        <f t="shared" si="167"/>
        <v>0</v>
      </c>
      <c r="H697" s="4">
        <f t="shared" si="168"/>
        <v>0</v>
      </c>
      <c r="I697">
        <f t="shared" si="169"/>
        <v>0</v>
      </c>
      <c r="J697">
        <f t="shared" si="162"/>
        <v>1</v>
      </c>
      <c r="K697">
        <f t="shared" si="170"/>
        <v>3</v>
      </c>
      <c r="L697">
        <f t="shared" si="171"/>
        <v>0</v>
      </c>
      <c r="M697" s="8">
        <f t="shared" ref="M697:W697" si="316">(M51-$M51)/$M51</f>
        <v>0</v>
      </c>
      <c r="N697" s="8">
        <f t="shared" si="316"/>
        <v>-0.68056560767947416</v>
      </c>
      <c r="O697" s="8">
        <f t="shared" si="316"/>
        <v>-0.67032121565674518</v>
      </c>
      <c r="P697" s="8">
        <f t="shared" si="316"/>
        <v>3.0055919573909295</v>
      </c>
      <c r="Q697" s="8">
        <f t="shared" si="316"/>
        <v>-0.82085545317603981</v>
      </c>
      <c r="R697" s="8">
        <f t="shared" si="316"/>
        <v>3.6241881045011999</v>
      </c>
      <c r="S697" s="8">
        <f t="shared" si="316"/>
        <v>-0.74673972175130121</v>
      </c>
      <c r="T697" s="8">
        <f t="shared" si="316"/>
        <v>-0.61084025401015485</v>
      </c>
      <c r="U697" s="8">
        <f t="shared" si="316"/>
        <v>-0.63739985248415831</v>
      </c>
      <c r="V697" s="8">
        <f t="shared" si="316"/>
        <v>2.8349617995656415</v>
      </c>
      <c r="W697" s="8">
        <f t="shared" si="316"/>
        <v>-0.86668472946920538</v>
      </c>
      <c r="X697"/>
      <c r="Y697" s="8">
        <f t="shared" ref="Y697:AI697" si="317">(Y51-$Y51)/$Y51</f>
        <v>0</v>
      </c>
      <c r="Z697" s="8">
        <f t="shared" si="317"/>
        <v>-0.6717963300765456</v>
      </c>
      <c r="AA697" s="8">
        <f t="shared" si="317"/>
        <v>-0.6681467771644477</v>
      </c>
      <c r="AB697" s="8">
        <f t="shared" si="317"/>
        <v>2.9575335349197061</v>
      </c>
      <c r="AC697" s="8">
        <f t="shared" si="317"/>
        <v>-0.74832505386045167</v>
      </c>
      <c r="AD697" s="8">
        <f t="shared" si="317"/>
        <v>2.8198161738427183</v>
      </c>
      <c r="AE697" s="8">
        <f t="shared" si="317"/>
        <v>-0.68324666307263904</v>
      </c>
      <c r="AF697" s="8">
        <f t="shared" si="317"/>
        <v>-0.66190838483658032</v>
      </c>
      <c r="AG697" s="8">
        <f t="shared" si="317"/>
        <v>-0.64964616541177678</v>
      </c>
      <c r="AH697" s="8">
        <f t="shared" si="317"/>
        <v>1.080062831456897</v>
      </c>
      <c r="AI697" s="8">
        <f t="shared" si="317"/>
        <v>-0.58970554202207193</v>
      </c>
      <c r="AK697" s="8">
        <f t="shared" ref="AK697:AU697" si="318">(AK51-$AK51)/$AK51</f>
        <v>0</v>
      </c>
      <c r="AL697" s="8">
        <f t="shared" si="318"/>
        <v>-0.89439751329166972</v>
      </c>
      <c r="AM697" s="8">
        <f t="shared" si="318"/>
        <v>-0.88925843773158231</v>
      </c>
      <c r="AN697" s="8">
        <f t="shared" si="318"/>
        <v>2.9575335349197061</v>
      </c>
      <c r="AO697" s="8">
        <f t="shared" si="318"/>
        <v>-0.91008989749882363</v>
      </c>
      <c r="AP697" s="8">
        <f t="shared" si="318"/>
        <v>2.8198161738427183</v>
      </c>
      <c r="AQ697" s="8">
        <f t="shared" si="318"/>
        <v>-0.90681984373746838</v>
      </c>
      <c r="AR697" s="8">
        <f t="shared" si="318"/>
        <v>-0.82959582995794723</v>
      </c>
      <c r="AS697" s="8">
        <f t="shared" si="318"/>
        <v>-0.95162958292055844</v>
      </c>
      <c r="AT697" s="8">
        <f t="shared" si="318"/>
        <v>1.080062831456897</v>
      </c>
      <c r="AU697" s="8">
        <f t="shared" si="318"/>
        <v>-0.7189603622283145</v>
      </c>
      <c r="AW697">
        <f t="shared" si="166"/>
        <v>0.23449994491347209</v>
      </c>
      <c r="AX697" t="str">
        <f t="shared" si="175"/>
        <v/>
      </c>
      <c r="AY697" t="str">
        <f t="shared" si="176"/>
        <v/>
      </c>
      <c r="AZ697">
        <f t="shared" si="177"/>
        <v>0.23449994491347209</v>
      </c>
    </row>
    <row r="698" spans="1:52" s="17" customFormat="1" x14ac:dyDescent="0.3">
      <c r="A698">
        <v>3</v>
      </c>
      <c r="B698" t="s">
        <v>124</v>
      </c>
      <c r="C698" t="s">
        <v>123</v>
      </c>
      <c r="D698" t="s">
        <v>15</v>
      </c>
      <c r="E698"/>
      <c r="F698" s="2">
        <v>0</v>
      </c>
      <c r="G698" s="2">
        <f t="shared" si="167"/>
        <v>1</v>
      </c>
      <c r="H698" s="4">
        <f t="shared" si="168"/>
        <v>0</v>
      </c>
      <c r="I698">
        <f t="shared" si="169"/>
        <v>0</v>
      </c>
      <c r="J698">
        <f t="shared" si="162"/>
        <v>1</v>
      </c>
      <c r="K698">
        <f t="shared" si="170"/>
        <v>3</v>
      </c>
      <c r="L698">
        <f t="shared" si="171"/>
        <v>0</v>
      </c>
      <c r="M698" s="8">
        <f t="shared" ref="M698:W698" si="319">(M52-$M52)/$M52</f>
        <v>0</v>
      </c>
      <c r="N698" s="8">
        <f t="shared" si="319"/>
        <v>-0.67837775372070375</v>
      </c>
      <c r="O698" s="8">
        <f t="shared" si="319"/>
        <v>-0.66507232972715602</v>
      </c>
      <c r="P698" s="8">
        <f t="shared" si="319"/>
        <v>3.0200088572256005</v>
      </c>
      <c r="Q698" s="8">
        <f t="shared" si="319"/>
        <v>-0.83365870515476226</v>
      </c>
      <c r="R698" s="8">
        <f t="shared" si="319"/>
        <v>3.6142255620322712</v>
      </c>
      <c r="S698" s="8">
        <f t="shared" si="319"/>
        <v>-0.74537755267086925</v>
      </c>
      <c r="T698" s="8">
        <f t="shared" si="319"/>
        <v>-0.60921810098916584</v>
      </c>
      <c r="U698" s="8">
        <f t="shared" si="319"/>
        <v>-0.63492270658743566</v>
      </c>
      <c r="V698" s="8">
        <f t="shared" si="319"/>
        <v>2.8371421601836562</v>
      </c>
      <c r="W698" s="8">
        <f t="shared" si="319"/>
        <v>-0.88314386821193913</v>
      </c>
      <c r="X698"/>
      <c r="Y698" s="8">
        <f t="shared" ref="Y698:AI698" si="320">(Y52-$Y52)/$Y52</f>
        <v>0</v>
      </c>
      <c r="Z698" s="8">
        <f t="shared" si="320"/>
        <v>-0.66843259726012461</v>
      </c>
      <c r="AA698" s="8">
        <f t="shared" si="320"/>
        <v>-0.66429334688768638</v>
      </c>
      <c r="AB698" s="8">
        <f t="shared" si="320"/>
        <v>1.0357322420193456</v>
      </c>
      <c r="AC698" s="8">
        <f t="shared" si="320"/>
        <v>-0.82731229459569189</v>
      </c>
      <c r="AD698" s="8">
        <f t="shared" si="320"/>
        <v>2.5573436441749422</v>
      </c>
      <c r="AE698" s="8">
        <f t="shared" si="320"/>
        <v>-0.73736108608765671</v>
      </c>
      <c r="AF698" s="8">
        <f t="shared" si="320"/>
        <v>-0.66431042240791571</v>
      </c>
      <c r="AG698" s="8">
        <f t="shared" si="320"/>
        <v>-0.6507798744695642</v>
      </c>
      <c r="AH698" s="8">
        <f t="shared" si="320"/>
        <v>0.60414587542982834</v>
      </c>
      <c r="AI698" s="8">
        <f t="shared" si="320"/>
        <v>-0.62122600020181218</v>
      </c>
      <c r="AK698" s="8">
        <f t="shared" ref="AK698:AU698" si="321">(AK52-$AK52)/$AK52</f>
        <v>0</v>
      </c>
      <c r="AL698" s="8">
        <f t="shared" si="321"/>
        <v>-0.88846178445851953</v>
      </c>
      <c r="AM698" s="8">
        <f t="shared" si="321"/>
        <v>-0.88177560273681954</v>
      </c>
      <c r="AN698" s="8">
        <f t="shared" si="321"/>
        <v>1.0357322420193456</v>
      </c>
      <c r="AO698" s="8">
        <f t="shared" si="321"/>
        <v>-0.94179969619049309</v>
      </c>
      <c r="AP698" s="8">
        <f t="shared" si="321"/>
        <v>2.5573436441749422</v>
      </c>
      <c r="AQ698" s="8">
        <f t="shared" si="321"/>
        <v>-0.91711558792189773</v>
      </c>
      <c r="AR698" s="8">
        <f t="shared" si="321"/>
        <v>-0.83116724608584769</v>
      </c>
      <c r="AS698" s="8">
        <f t="shared" si="321"/>
        <v>-0.95180239058645144</v>
      </c>
      <c r="AT698" s="8">
        <f t="shared" si="321"/>
        <v>0.60414587542982834</v>
      </c>
      <c r="AU698" s="8">
        <f t="shared" si="321"/>
        <v>-0.74032547282912009</v>
      </c>
      <c r="AW698">
        <f t="shared" si="166"/>
        <v>0.23397186054739461</v>
      </c>
      <c r="AX698" t="str">
        <f t="shared" si="175"/>
        <v/>
      </c>
      <c r="AY698" t="str">
        <f t="shared" si="176"/>
        <v/>
      </c>
      <c r="AZ698">
        <f t="shared" si="177"/>
        <v>0.23397186054739461</v>
      </c>
    </row>
    <row r="699" spans="1:52" s="17" customFormat="1" x14ac:dyDescent="0.3">
      <c r="A699">
        <v>3</v>
      </c>
      <c r="B699" t="s">
        <v>125</v>
      </c>
      <c r="C699" t="s">
        <v>123</v>
      </c>
      <c r="D699" t="s">
        <v>15</v>
      </c>
      <c r="E699" t="s">
        <v>43</v>
      </c>
      <c r="F699" s="2">
        <v>0</v>
      </c>
      <c r="G699" s="2">
        <f t="shared" si="167"/>
        <v>1</v>
      </c>
      <c r="H699" s="4">
        <f t="shared" si="168"/>
        <v>1</v>
      </c>
      <c r="I699">
        <f t="shared" si="169"/>
        <v>1</v>
      </c>
      <c r="J699">
        <f t="shared" si="162"/>
        <v>0</v>
      </c>
      <c r="K699">
        <f t="shared" si="170"/>
        <v>3</v>
      </c>
      <c r="L699">
        <f t="shared" si="171"/>
        <v>3</v>
      </c>
      <c r="M699" s="8">
        <f t="shared" ref="M699:W699" si="322">(M53-$M53)/$M53</f>
        <v>0</v>
      </c>
      <c r="N699" s="8">
        <f t="shared" si="322"/>
        <v>0.45200949313307376</v>
      </c>
      <c r="O699" s="8">
        <f t="shared" si="322"/>
        <v>0.45232539772988556</v>
      </c>
      <c r="P699" s="8">
        <f t="shared" si="322"/>
        <v>-3.0090912544402862E-4</v>
      </c>
      <c r="Q699" s="8">
        <f t="shared" si="322"/>
        <v>0.11378263764343166</v>
      </c>
      <c r="R699" s="8">
        <f t="shared" si="322"/>
        <v>-0.99998300513244998</v>
      </c>
      <c r="S699" s="8">
        <f t="shared" si="322"/>
        <v>-0.79003840840066297</v>
      </c>
      <c r="T699" s="8">
        <f t="shared" si="322"/>
        <v>15.841914741747994</v>
      </c>
      <c r="U699" s="8">
        <f t="shared" si="322"/>
        <v>12.612391057900515</v>
      </c>
      <c r="V699" s="8">
        <f t="shared" si="322"/>
        <v>-0.9985654332391618</v>
      </c>
      <c r="W699" s="8">
        <f t="shared" si="322"/>
        <v>-0.70378545679204874</v>
      </c>
      <c r="X699"/>
      <c r="Y699" s="8">
        <f t="shared" ref="Y699:AI699" si="323">(Y53-$Y53)/$Y53</f>
        <v>0</v>
      </c>
      <c r="Z699" s="8">
        <f t="shared" si="323"/>
        <v>0.97762467557469013</v>
      </c>
      <c r="AA699" s="8">
        <f t="shared" si="323"/>
        <v>0.88645925806775661</v>
      </c>
      <c r="AB699" s="8">
        <f t="shared" si="323"/>
        <v>0.11104409840844862</v>
      </c>
      <c r="AC699" s="8">
        <f t="shared" si="323"/>
        <v>1.0143522137697736</v>
      </c>
      <c r="AD699" s="8">
        <f t="shared" si="323"/>
        <v>-0.69838766935674945</v>
      </c>
      <c r="AE699" s="8">
        <f t="shared" si="323"/>
        <v>8.4327068526395016E-2</v>
      </c>
      <c r="AF699" s="8">
        <f t="shared" si="323"/>
        <v>3.1390828120680974</v>
      </c>
      <c r="AG699" s="8">
        <f t="shared" si="323"/>
        <v>3.5091783134875372</v>
      </c>
      <c r="AH699" s="8">
        <f t="shared" si="323"/>
        <v>-0.9824477188609313</v>
      </c>
      <c r="AI699" s="8">
        <f t="shared" si="323"/>
        <v>0.33992898562604412</v>
      </c>
      <c r="AK699" s="8">
        <f t="shared" ref="AK699:AU699" si="324">(AK53-$AK53)/$AK53</f>
        <v>0</v>
      </c>
      <c r="AL699" s="8">
        <f t="shared" si="324"/>
        <v>-0.10181032314984632</v>
      </c>
      <c r="AM699" s="8">
        <f t="shared" si="324"/>
        <v>-0.18191561982209911</v>
      </c>
      <c r="AN699" s="8">
        <f t="shared" si="324"/>
        <v>0.11104409840844862</v>
      </c>
      <c r="AO699" s="8">
        <f t="shared" si="324"/>
        <v>-9.8313762947202982E-2</v>
      </c>
      <c r="AP699" s="8">
        <f t="shared" si="324"/>
        <v>-0.69838766935674945</v>
      </c>
      <c r="AQ699" s="8">
        <f t="shared" si="324"/>
        <v>-0.33789077382744986</v>
      </c>
      <c r="AR699" s="8">
        <f t="shared" si="324"/>
        <v>1.0813300901316056</v>
      </c>
      <c r="AS699" s="8">
        <f t="shared" si="324"/>
        <v>-7.8266154880869077E-2</v>
      </c>
      <c r="AT699" s="8">
        <f t="shared" si="324"/>
        <v>-0.9824477188609313</v>
      </c>
      <c r="AU699" s="8">
        <f t="shared" si="324"/>
        <v>-0.1030322532342238</v>
      </c>
      <c r="AW699">
        <f t="shared" si="166"/>
        <v>-1.7152205938368801</v>
      </c>
      <c r="AX699">
        <f t="shared" si="175"/>
        <v>-1.7152205938368801</v>
      </c>
      <c r="AY699">
        <f t="shared" si="176"/>
        <v>-1.7152205938368801</v>
      </c>
      <c r="AZ699" t="str">
        <f t="shared" si="177"/>
        <v/>
      </c>
    </row>
    <row r="700" spans="1:52" s="17" customFormat="1" x14ac:dyDescent="0.3">
      <c r="A700">
        <v>3</v>
      </c>
      <c r="B700" t="s">
        <v>126</v>
      </c>
      <c r="C700" t="s">
        <v>123</v>
      </c>
      <c r="D700" t="s">
        <v>15</v>
      </c>
      <c r="E700"/>
      <c r="F700" s="2">
        <v>0</v>
      </c>
      <c r="G700" s="2">
        <f t="shared" si="167"/>
        <v>0</v>
      </c>
      <c r="H700" s="4">
        <f t="shared" si="168"/>
        <v>0</v>
      </c>
      <c r="I700">
        <f t="shared" si="169"/>
        <v>0</v>
      </c>
      <c r="J700">
        <f t="shared" si="162"/>
        <v>1</v>
      </c>
      <c r="K700">
        <f t="shared" si="170"/>
        <v>3</v>
      </c>
      <c r="L700">
        <f t="shared" si="171"/>
        <v>0</v>
      </c>
      <c r="M700" s="8">
        <f t="shared" ref="M700:W700" si="325">(M54-$M54)/$M54</f>
        <v>0</v>
      </c>
      <c r="N700" s="8">
        <f t="shared" si="325"/>
        <v>-0.83155646423632523</v>
      </c>
      <c r="O700" s="8">
        <f t="shared" si="325"/>
        <v>-0.82866195646604102</v>
      </c>
      <c r="P700" s="8">
        <f t="shared" si="325"/>
        <v>3.3549806617076676</v>
      </c>
      <c r="Q700" s="8">
        <f t="shared" si="325"/>
        <v>-0.91112858216042936</v>
      </c>
      <c r="R700" s="8">
        <f t="shared" si="325"/>
        <v>3.4065744715204529</v>
      </c>
      <c r="S700" s="8">
        <f t="shared" si="325"/>
        <v>-0.91901066450181779</v>
      </c>
      <c r="T700" s="8">
        <f t="shared" si="325"/>
        <v>-0.45391469494291004</v>
      </c>
      <c r="U700" s="8">
        <f t="shared" si="325"/>
        <v>-0.55441367799463148</v>
      </c>
      <c r="V700" s="8">
        <f t="shared" si="325"/>
        <v>3.5373001030322819</v>
      </c>
      <c r="W700" s="8">
        <f t="shared" si="325"/>
        <v>-0.63469638671557127</v>
      </c>
      <c r="X700"/>
      <c r="Y700" s="8">
        <f t="shared" ref="Y700:AI700" si="326">(Y54-$Y54)/$Y54</f>
        <v>0</v>
      </c>
      <c r="Z700" s="8">
        <f t="shared" si="326"/>
        <v>-0.77917853443032326</v>
      </c>
      <c r="AA700" s="8">
        <f t="shared" si="326"/>
        <v>-0.78300501587867155</v>
      </c>
      <c r="AB700" s="8">
        <f t="shared" si="326"/>
        <v>3.8937481547145083</v>
      </c>
      <c r="AC700" s="8">
        <f t="shared" si="326"/>
        <v>-0.81132594925062496</v>
      </c>
      <c r="AD700" s="8">
        <f t="shared" si="326"/>
        <v>2.6601054314942254</v>
      </c>
      <c r="AE700" s="8">
        <f t="shared" si="326"/>
        <v>-0.84169104470064615</v>
      </c>
      <c r="AF700" s="8">
        <f t="shared" si="326"/>
        <v>-0.75948024603849229</v>
      </c>
      <c r="AG700" s="8">
        <f t="shared" si="326"/>
        <v>-0.73697393073832296</v>
      </c>
      <c r="AH700" s="8">
        <f t="shared" si="326"/>
        <v>1.2921866492716441</v>
      </c>
      <c r="AI700" s="8">
        <f t="shared" si="326"/>
        <v>-0.51121708512195363</v>
      </c>
      <c r="AK700" s="8">
        <f t="shared" ref="AK700:AU700" si="327">(AK54-$AK54)/$AK54</f>
        <v>0</v>
      </c>
      <c r="AL700" s="8">
        <f t="shared" si="327"/>
        <v>-0.91888269674489653</v>
      </c>
      <c r="AM700" s="8">
        <f t="shared" si="327"/>
        <v>-0.92098239885440547</v>
      </c>
      <c r="AN700" s="8">
        <f t="shared" si="327"/>
        <v>3.8937481547145083</v>
      </c>
      <c r="AO700" s="8">
        <f t="shared" si="327"/>
        <v>-0.92091234710304526</v>
      </c>
      <c r="AP700" s="8">
        <f t="shared" si="327"/>
        <v>2.6601054314942254</v>
      </c>
      <c r="AQ700" s="8">
        <f t="shared" si="327"/>
        <v>-0.93686471827928697</v>
      </c>
      <c r="AR700" s="8">
        <f t="shared" si="327"/>
        <v>-0.87896698928049533</v>
      </c>
      <c r="AS700" s="8">
        <f t="shared" si="327"/>
        <v>-0.94566474693237024</v>
      </c>
      <c r="AT700" s="8">
        <f t="shared" si="327"/>
        <v>1.2921866492716441</v>
      </c>
      <c r="AU700" s="8">
        <f t="shared" si="327"/>
        <v>-0.81877202647562763</v>
      </c>
      <c r="AW700">
        <f t="shared" si="166"/>
        <v>1.246748788376014</v>
      </c>
      <c r="AX700" t="str">
        <f t="shared" si="175"/>
        <v/>
      </c>
      <c r="AY700" t="str">
        <f t="shared" si="176"/>
        <v/>
      </c>
      <c r="AZ700">
        <f t="shared" si="177"/>
        <v>1.246748788376014</v>
      </c>
    </row>
    <row r="701" spans="1:52" s="17" customFormat="1" x14ac:dyDescent="0.3">
      <c r="A701">
        <v>3</v>
      </c>
      <c r="B701" t="s">
        <v>127</v>
      </c>
      <c r="C701" t="s">
        <v>123</v>
      </c>
      <c r="D701" t="s">
        <v>15</v>
      </c>
      <c r="E701"/>
      <c r="F701" s="2">
        <v>0</v>
      </c>
      <c r="G701" s="2">
        <f t="shared" si="167"/>
        <v>1</v>
      </c>
      <c r="H701" s="4">
        <f t="shared" si="168"/>
        <v>0</v>
      </c>
      <c r="I701">
        <f t="shared" si="169"/>
        <v>0</v>
      </c>
      <c r="J701">
        <f t="shared" si="162"/>
        <v>1</v>
      </c>
      <c r="K701">
        <f t="shared" si="170"/>
        <v>3</v>
      </c>
      <c r="L701">
        <f t="shared" si="171"/>
        <v>0</v>
      </c>
      <c r="M701" s="8">
        <f t="shared" ref="M701:W701" si="328">(M55-$M55)/$M55</f>
        <v>0</v>
      </c>
      <c r="N701" s="8">
        <f t="shared" si="328"/>
        <v>-0.78633248162432601</v>
      </c>
      <c r="O701" s="8">
        <f t="shared" si="328"/>
        <v>-0.7837921898738045</v>
      </c>
      <c r="P701" s="8">
        <f t="shared" si="328"/>
        <v>4.3372252299743161</v>
      </c>
      <c r="Q701" s="8">
        <f t="shared" si="328"/>
        <v>-0.90974055208560722</v>
      </c>
      <c r="R701" s="8">
        <f t="shared" si="328"/>
        <v>4.0902028677352726</v>
      </c>
      <c r="S701" s="8">
        <f t="shared" si="328"/>
        <v>-0.90014916258021804</v>
      </c>
      <c r="T701" s="8">
        <f t="shared" si="328"/>
        <v>-0.37692154497387997</v>
      </c>
      <c r="U701" s="8">
        <f t="shared" si="328"/>
        <v>-0.49186110504734215</v>
      </c>
      <c r="V701" s="8">
        <f t="shared" si="328"/>
        <v>4.5476943669038716</v>
      </c>
      <c r="W701" s="8">
        <f t="shared" si="328"/>
        <v>-0.56660550951794941</v>
      </c>
      <c r="X701"/>
      <c r="Y701" s="8">
        <f t="shared" ref="Y701:AI701" si="329">(Y55-$Y55)/$Y55</f>
        <v>0</v>
      </c>
      <c r="Z701" s="8">
        <f t="shared" si="329"/>
        <v>-0.74104068446661853</v>
      </c>
      <c r="AA701" s="8">
        <f t="shared" si="329"/>
        <v>-0.74396176372979383</v>
      </c>
      <c r="AB701" s="8">
        <f t="shared" si="329"/>
        <v>4.7349103538933397</v>
      </c>
      <c r="AC701" s="8">
        <f t="shared" si="329"/>
        <v>-0.80452242129502283</v>
      </c>
      <c r="AD701" s="8">
        <f t="shared" si="329"/>
        <v>3.0465395456653912</v>
      </c>
      <c r="AE701" s="8">
        <f t="shared" si="329"/>
        <v>-0.81531541781293282</v>
      </c>
      <c r="AF701" s="8">
        <f t="shared" si="329"/>
        <v>-0.73372642781966546</v>
      </c>
      <c r="AG701" s="8">
        <f t="shared" si="329"/>
        <v>-0.70831666881093336</v>
      </c>
      <c r="AH701" s="8">
        <f t="shared" si="329"/>
        <v>1.6619332854812707</v>
      </c>
      <c r="AI701" s="8">
        <f t="shared" si="329"/>
        <v>-0.45717477477547241</v>
      </c>
      <c r="AK701" s="8">
        <f t="shared" ref="AK701:AU701" si="330">(AK55-$AK55)/$AK55</f>
        <v>0</v>
      </c>
      <c r="AL701" s="8">
        <f t="shared" si="330"/>
        <v>-0.9047896675139605</v>
      </c>
      <c r="AM701" s="8">
        <f t="shared" si="330"/>
        <v>-0.90793730994794475</v>
      </c>
      <c r="AN701" s="8">
        <f t="shared" si="330"/>
        <v>4.7349103538933397</v>
      </c>
      <c r="AO701" s="8">
        <f t="shared" si="330"/>
        <v>-0.92351997855562695</v>
      </c>
      <c r="AP701" s="8">
        <f t="shared" si="330"/>
        <v>3.0465395456653912</v>
      </c>
      <c r="AQ701" s="8">
        <f t="shared" si="330"/>
        <v>-0.92729843427277436</v>
      </c>
      <c r="AR701" s="8">
        <f t="shared" si="330"/>
        <v>-0.865562797552757</v>
      </c>
      <c r="AS701" s="8">
        <f t="shared" si="330"/>
        <v>-0.94007175813079313</v>
      </c>
      <c r="AT701" s="8">
        <f t="shared" si="330"/>
        <v>1.6619332854812707</v>
      </c>
      <c r="AU701" s="8">
        <f t="shared" si="330"/>
        <v>-0.79780760908754045</v>
      </c>
      <c r="AW701">
        <f t="shared" si="166"/>
        <v>1.246748788376014</v>
      </c>
      <c r="AX701" t="str">
        <f t="shared" si="175"/>
        <v/>
      </c>
      <c r="AY701" t="str">
        <f t="shared" si="176"/>
        <v/>
      </c>
      <c r="AZ701">
        <f t="shared" si="177"/>
        <v>1.246748788376014</v>
      </c>
    </row>
    <row r="702" spans="1:52" s="17" customFormat="1" x14ac:dyDescent="0.3">
      <c r="A702">
        <v>3</v>
      </c>
      <c r="B702" t="s">
        <v>128</v>
      </c>
      <c r="C702" t="s">
        <v>123</v>
      </c>
      <c r="D702" t="s">
        <v>15</v>
      </c>
      <c r="E702" t="s">
        <v>43</v>
      </c>
      <c r="F702" s="2">
        <v>0</v>
      </c>
      <c r="G702" s="2">
        <f t="shared" si="167"/>
        <v>0</v>
      </c>
      <c r="H702" s="4">
        <f t="shared" si="168"/>
        <v>1</v>
      </c>
      <c r="I702">
        <f t="shared" si="169"/>
        <v>1</v>
      </c>
      <c r="J702">
        <f t="shared" si="162"/>
        <v>0</v>
      </c>
      <c r="K702">
        <f t="shared" si="170"/>
        <v>3</v>
      </c>
      <c r="L702">
        <f t="shared" si="171"/>
        <v>3</v>
      </c>
      <c r="M702" s="8">
        <f t="shared" ref="M702:W702" si="331">(M56-$M56)/$M56</f>
        <v>0</v>
      </c>
      <c r="N702" s="8">
        <f t="shared" si="331"/>
        <v>0.36150307959767797</v>
      </c>
      <c r="O702" s="8">
        <f t="shared" si="331"/>
        <v>0.36176400314707774</v>
      </c>
      <c r="P702" s="8">
        <f t="shared" si="331"/>
        <v>-2.9791271157553748E-4</v>
      </c>
      <c r="Q702" s="8">
        <f t="shared" si="331"/>
        <v>9.9075970740573005E-2</v>
      </c>
      <c r="R702" s="8">
        <f t="shared" si="331"/>
        <v>-0.99999100263622764</v>
      </c>
      <c r="S702" s="8">
        <f t="shared" si="331"/>
        <v>-0.78737929786572536</v>
      </c>
      <c r="T702" s="8">
        <f t="shared" si="331"/>
        <v>15.83868526521729</v>
      </c>
      <c r="U702" s="8">
        <f t="shared" si="331"/>
        <v>12.616889251449324</v>
      </c>
      <c r="V702" s="8">
        <f t="shared" si="331"/>
        <v>-0.99872337405140299</v>
      </c>
      <c r="W702" s="8">
        <f t="shared" si="331"/>
        <v>-0.70248317243047775</v>
      </c>
      <c r="X702"/>
      <c r="Y702" s="8">
        <f t="shared" ref="Y702:AI702" si="332">(Y56-$Y56)/$Y56</f>
        <v>0</v>
      </c>
      <c r="Z702" s="8">
        <f t="shared" si="332"/>
        <v>0.8805000500729232</v>
      </c>
      <c r="AA702" s="8">
        <f t="shared" si="332"/>
        <v>0.83063716266942944</v>
      </c>
      <c r="AB702" s="8">
        <f t="shared" si="332"/>
        <v>0.11136133303831555</v>
      </c>
      <c r="AC702" s="8">
        <f t="shared" si="332"/>
        <v>0.93258759109157574</v>
      </c>
      <c r="AD702" s="8">
        <f t="shared" si="332"/>
        <v>-0.70459936081196883</v>
      </c>
      <c r="AE702" s="8">
        <f t="shared" si="332"/>
        <v>7.0633478532941663E-2</v>
      </c>
      <c r="AF702" s="8">
        <f t="shared" si="332"/>
        <v>3.0661856642004155</v>
      </c>
      <c r="AG702" s="8">
        <f t="shared" si="332"/>
        <v>3.4479557561924232</v>
      </c>
      <c r="AH702" s="8">
        <f t="shared" si="332"/>
        <v>-0.9830275681241657</v>
      </c>
      <c r="AI702" s="8">
        <f t="shared" si="332"/>
        <v>0.35574881953335968</v>
      </c>
      <c r="AK702" s="8">
        <f t="shared" ref="AK702:AU702" si="333">(AK56-$AK56)/$AK56</f>
        <v>0</v>
      </c>
      <c r="AL702" s="8">
        <f t="shared" si="333"/>
        <v>-0.17176691413581549</v>
      </c>
      <c r="AM702" s="8">
        <f t="shared" si="333"/>
        <v>-0.21926542606345473</v>
      </c>
      <c r="AN702" s="8">
        <f t="shared" si="333"/>
        <v>0.11136133303831555</v>
      </c>
      <c r="AO702" s="8">
        <f t="shared" si="333"/>
        <v>-0.16655352533849341</v>
      </c>
      <c r="AP702" s="8">
        <f t="shared" si="333"/>
        <v>-0.70459936081196883</v>
      </c>
      <c r="AQ702" s="8">
        <f t="shared" si="333"/>
        <v>-0.35677945473127592</v>
      </c>
      <c r="AR702" s="8">
        <f t="shared" si="333"/>
        <v>1.0446580262013101</v>
      </c>
      <c r="AS702" s="8">
        <f t="shared" si="333"/>
        <v>-9.5987599437246496E-2</v>
      </c>
      <c r="AT702" s="8">
        <f t="shared" si="333"/>
        <v>-0.9830275681241657</v>
      </c>
      <c r="AU702" s="8">
        <f t="shared" si="333"/>
        <v>-0.14550667939769898</v>
      </c>
      <c r="AW702">
        <f t="shared" si="166"/>
        <v>-1.715220593836881</v>
      </c>
      <c r="AX702">
        <f t="shared" si="175"/>
        <v>-1.715220593836881</v>
      </c>
      <c r="AY702">
        <f t="shared" si="176"/>
        <v>-1.715220593836881</v>
      </c>
      <c r="AZ702" t="str">
        <f t="shared" si="177"/>
        <v/>
      </c>
    </row>
    <row r="703" spans="1:52" s="17" customFormat="1" x14ac:dyDescent="0.3">
      <c r="A703">
        <v>3</v>
      </c>
      <c r="B703" t="s">
        <v>129</v>
      </c>
      <c r="C703" t="s">
        <v>123</v>
      </c>
      <c r="D703" t="s">
        <v>15</v>
      </c>
      <c r="E703"/>
      <c r="F703" s="2">
        <v>0</v>
      </c>
      <c r="G703" s="2">
        <f t="shared" si="167"/>
        <v>0</v>
      </c>
      <c r="H703" s="4">
        <f t="shared" si="168"/>
        <v>0</v>
      </c>
      <c r="I703">
        <f t="shared" si="169"/>
        <v>0</v>
      </c>
      <c r="J703">
        <f t="shared" si="162"/>
        <v>1</v>
      </c>
      <c r="K703">
        <f t="shared" si="170"/>
        <v>3</v>
      </c>
      <c r="L703">
        <f t="shared" si="171"/>
        <v>0</v>
      </c>
      <c r="M703" s="8">
        <f t="shared" ref="M703:W703" si="334">(M57-$M57)/$M57</f>
        <v>0</v>
      </c>
      <c r="N703" s="8">
        <f t="shared" si="334"/>
        <v>-0.63800225686097334</v>
      </c>
      <c r="O703" s="8">
        <f t="shared" si="334"/>
        <v>-0.62568838125568305</v>
      </c>
      <c r="P703" s="8">
        <f t="shared" si="334"/>
        <v>3.3678652612084621</v>
      </c>
      <c r="Q703" s="8">
        <f t="shared" si="334"/>
        <v>-0.79197496648382404</v>
      </c>
      <c r="R703" s="8">
        <f t="shared" si="334"/>
        <v>3.9156674083394396</v>
      </c>
      <c r="S703" s="8">
        <f t="shared" si="334"/>
        <v>-0.70590693734484333</v>
      </c>
      <c r="T703" s="8">
        <f t="shared" si="334"/>
        <v>-0.55350949816584261</v>
      </c>
      <c r="U703" s="8">
        <f t="shared" si="334"/>
        <v>-0.58460049471076192</v>
      </c>
      <c r="V703" s="8">
        <f t="shared" si="334"/>
        <v>3.1566963630803428</v>
      </c>
      <c r="W703" s="8">
        <f t="shared" si="334"/>
        <v>-0.85860745400974325</v>
      </c>
      <c r="X703"/>
      <c r="Y703" s="8">
        <f t="shared" ref="Y703:AI703" si="335">(Y57-$Y57)/$Y57</f>
        <v>0</v>
      </c>
      <c r="Z703" s="8">
        <f t="shared" si="335"/>
        <v>-0.63356225705770897</v>
      </c>
      <c r="AA703" s="8">
        <f t="shared" si="335"/>
        <v>-0.63240983358322667</v>
      </c>
      <c r="AB703" s="8">
        <f t="shared" si="335"/>
        <v>1.1604111426484898</v>
      </c>
      <c r="AC703" s="8">
        <f t="shared" si="335"/>
        <v>-0.79905279005324814</v>
      </c>
      <c r="AD703" s="8">
        <f t="shared" si="335"/>
        <v>2.6114373566881763</v>
      </c>
      <c r="AE703" s="8">
        <f t="shared" si="335"/>
        <v>-0.70514031349913786</v>
      </c>
      <c r="AF703" s="8">
        <f t="shared" si="335"/>
        <v>-0.62761400283363789</v>
      </c>
      <c r="AG703" s="8">
        <f t="shared" si="335"/>
        <v>-0.61263590972350945</v>
      </c>
      <c r="AH703" s="8">
        <f t="shared" si="335"/>
        <v>0.69748943774894812</v>
      </c>
      <c r="AI703" s="8">
        <f t="shared" si="335"/>
        <v>-0.59267592233667965</v>
      </c>
      <c r="AK703" s="8">
        <f t="shared" ref="AK703:AU703" si="336">(AK57-$AK57)/$AK57</f>
        <v>0</v>
      </c>
      <c r="AL703" s="8">
        <f t="shared" si="336"/>
        <v>-0.88235905348344879</v>
      </c>
      <c r="AM703" s="8">
        <f t="shared" si="336"/>
        <v>-0.87649765154610582</v>
      </c>
      <c r="AN703" s="8">
        <f t="shared" si="336"/>
        <v>1.1604111426484898</v>
      </c>
      <c r="AO703" s="8">
        <f t="shared" si="336"/>
        <v>-0.93073050475131669</v>
      </c>
      <c r="AP703" s="8">
        <f t="shared" si="336"/>
        <v>2.6114373566881763</v>
      </c>
      <c r="AQ703" s="8">
        <f t="shared" si="336"/>
        <v>-0.90825248070325681</v>
      </c>
      <c r="AR703" s="8">
        <f t="shared" si="336"/>
        <v>-0.8128565733036246</v>
      </c>
      <c r="AS703" s="8">
        <f t="shared" si="336"/>
        <v>-0.94607682826119255</v>
      </c>
      <c r="AT703" s="8">
        <f t="shared" si="336"/>
        <v>0.69748943774894812</v>
      </c>
      <c r="AU703" s="8">
        <f t="shared" si="336"/>
        <v>-0.72692191670264583</v>
      </c>
      <c r="AW703">
        <f t="shared" si="166"/>
        <v>0.23397186054739449</v>
      </c>
      <c r="AX703" t="str">
        <f t="shared" si="175"/>
        <v/>
      </c>
      <c r="AY703" t="str">
        <f t="shared" si="176"/>
        <v/>
      </c>
      <c r="AZ703">
        <f t="shared" si="177"/>
        <v>0.23397186054739449</v>
      </c>
    </row>
    <row r="704" spans="1:52" s="17" customFormat="1" x14ac:dyDescent="0.3">
      <c r="A704">
        <v>3</v>
      </c>
      <c r="B704" t="s">
        <v>130</v>
      </c>
      <c r="C704" t="s">
        <v>123</v>
      </c>
      <c r="D704" t="s">
        <v>15</v>
      </c>
      <c r="E704"/>
      <c r="F704" s="2">
        <v>0</v>
      </c>
      <c r="G704" s="2">
        <f t="shared" si="167"/>
        <v>1</v>
      </c>
      <c r="H704" s="4">
        <f t="shared" si="168"/>
        <v>0</v>
      </c>
      <c r="I704">
        <f t="shared" si="169"/>
        <v>0</v>
      </c>
      <c r="J704">
        <f t="shared" si="162"/>
        <v>1</v>
      </c>
      <c r="K704">
        <f t="shared" si="170"/>
        <v>3</v>
      </c>
      <c r="L704">
        <f t="shared" si="171"/>
        <v>0</v>
      </c>
      <c r="M704" s="8">
        <f t="shared" ref="M704:W704" si="337">(M58-$M58)/$M58</f>
        <v>0</v>
      </c>
      <c r="N704" s="8">
        <f t="shared" si="337"/>
        <v>-0.65565990857334044</v>
      </c>
      <c r="O704" s="8">
        <f t="shared" si="337"/>
        <v>-0.64360779752762243</v>
      </c>
      <c r="P704" s="8">
        <f t="shared" si="337"/>
        <v>3.3409632036379349</v>
      </c>
      <c r="Q704" s="8">
        <f t="shared" si="337"/>
        <v>-0.81088613083305738</v>
      </c>
      <c r="R704" s="8">
        <f t="shared" si="337"/>
        <v>4.1190069167984289</v>
      </c>
      <c r="S704" s="8">
        <f t="shared" si="337"/>
        <v>-0.72444871039670222</v>
      </c>
      <c r="T704" s="8">
        <f t="shared" si="337"/>
        <v>-0.56572179601670725</v>
      </c>
      <c r="U704" s="8">
        <f t="shared" si="337"/>
        <v>-0.59577581402275881</v>
      </c>
      <c r="V704" s="8">
        <f t="shared" si="337"/>
        <v>3.1759846963148535</v>
      </c>
      <c r="W704" s="8">
        <f t="shared" si="337"/>
        <v>-0.87257723416372546</v>
      </c>
      <c r="X704"/>
      <c r="Y704" s="8">
        <f t="shared" ref="Y704:AI704" si="338">(Y58-$Y58)/$Y58</f>
        <v>0</v>
      </c>
      <c r="Z704" s="8">
        <f t="shared" si="338"/>
        <v>-0.65594476420660253</v>
      </c>
      <c r="AA704" s="8">
        <f t="shared" si="338"/>
        <v>-0.65189636638800441</v>
      </c>
      <c r="AB704" s="8">
        <f t="shared" si="338"/>
        <v>3.1297168241789017</v>
      </c>
      <c r="AC704" s="8">
        <f t="shared" si="338"/>
        <v>-0.73891464610351199</v>
      </c>
      <c r="AD704" s="8">
        <f t="shared" si="338"/>
        <v>2.983826922676819</v>
      </c>
      <c r="AE704" s="8">
        <f t="shared" si="338"/>
        <v>-0.66565632238671513</v>
      </c>
      <c r="AF704" s="8">
        <f t="shared" si="338"/>
        <v>-0.6380358815557331</v>
      </c>
      <c r="AG704" s="8">
        <f t="shared" si="338"/>
        <v>-0.62392546579331054</v>
      </c>
      <c r="AH704" s="8">
        <f t="shared" si="338"/>
        <v>1.1236857453302089</v>
      </c>
      <c r="AI704" s="8">
        <f t="shared" si="338"/>
        <v>-0.59722571804700419</v>
      </c>
      <c r="AK704" s="8">
        <f t="shared" ref="AK704:AU704" si="339">(AK58-$AK58)/$AK58</f>
        <v>0</v>
      </c>
      <c r="AL704" s="8">
        <f t="shared" si="339"/>
        <v>-0.88384467770265063</v>
      </c>
      <c r="AM704" s="8">
        <f t="shared" si="339"/>
        <v>-0.87856019204298108</v>
      </c>
      <c r="AN704" s="8">
        <f t="shared" si="339"/>
        <v>3.1297168241789017</v>
      </c>
      <c r="AO704" s="8">
        <f t="shared" si="339"/>
        <v>-0.90430377122659233</v>
      </c>
      <c r="AP704" s="8">
        <f t="shared" si="339"/>
        <v>2.983826922676819</v>
      </c>
      <c r="AQ704" s="8">
        <f t="shared" si="339"/>
        <v>-0.89720104709869575</v>
      </c>
      <c r="AR704" s="8">
        <f t="shared" si="339"/>
        <v>-0.81772915818952374</v>
      </c>
      <c r="AS704" s="8">
        <f t="shared" si="339"/>
        <v>-0.94817081559093697</v>
      </c>
      <c r="AT704" s="8">
        <f t="shared" si="339"/>
        <v>1.1236857453302089</v>
      </c>
      <c r="AU704" s="8">
        <f t="shared" si="339"/>
        <v>-0.72968654284575496</v>
      </c>
      <c r="AW704">
        <f t="shared" si="166"/>
        <v>0.23449994491347209</v>
      </c>
      <c r="AX704" t="str">
        <f t="shared" si="175"/>
        <v/>
      </c>
      <c r="AY704" t="str">
        <f t="shared" si="176"/>
        <v/>
      </c>
      <c r="AZ704">
        <f t="shared" si="177"/>
        <v>0.23449994491347209</v>
      </c>
    </row>
    <row r="705" spans="1:52" s="17" customFormat="1" x14ac:dyDescent="0.3">
      <c r="A705">
        <v>3</v>
      </c>
      <c r="B705" t="s">
        <v>131</v>
      </c>
      <c r="C705" t="s">
        <v>132</v>
      </c>
      <c r="D705" t="s">
        <v>15</v>
      </c>
      <c r="E705"/>
      <c r="F705" s="2">
        <v>0</v>
      </c>
      <c r="G705" s="2">
        <f t="shared" si="167"/>
        <v>0</v>
      </c>
      <c r="H705" s="4">
        <f t="shared" si="168"/>
        <v>0</v>
      </c>
      <c r="I705">
        <f t="shared" si="169"/>
        <v>0</v>
      </c>
      <c r="J705">
        <f t="shared" si="162"/>
        <v>1</v>
      </c>
      <c r="K705">
        <f t="shared" si="170"/>
        <v>3</v>
      </c>
      <c r="L705">
        <f t="shared" si="171"/>
        <v>0</v>
      </c>
      <c r="M705" s="8">
        <f t="shared" ref="M705:W705" si="340">(M59-$M59)/$M59</f>
        <v>0</v>
      </c>
      <c r="N705" s="8">
        <f t="shared" si="340"/>
        <v>-0.73826974748237506</v>
      </c>
      <c r="O705" s="8">
        <f t="shared" si="340"/>
        <v>-0.72928812306033153</v>
      </c>
      <c r="P705" s="8">
        <f t="shared" si="340"/>
        <v>3.0055919573909295</v>
      </c>
      <c r="Q705" s="8">
        <f t="shared" si="340"/>
        <v>-0.86577865347213512</v>
      </c>
      <c r="R705" s="8">
        <f t="shared" si="340"/>
        <v>3.6241881045011999</v>
      </c>
      <c r="S705" s="8">
        <f t="shared" si="340"/>
        <v>-0.77462708688296655</v>
      </c>
      <c r="T705" s="8">
        <f t="shared" si="340"/>
        <v>-0.61084025401015485</v>
      </c>
      <c r="U705" s="8">
        <f t="shared" si="340"/>
        <v>-0.68326401577756557</v>
      </c>
      <c r="V705" s="8">
        <f t="shared" si="340"/>
        <v>2.8349617995656415</v>
      </c>
      <c r="W705" s="8">
        <f t="shared" si="340"/>
        <v>-0.8824210377230729</v>
      </c>
      <c r="X705"/>
      <c r="Y705" s="8">
        <f t="shared" ref="Y705:AI705" si="341">(Y59-$Y59)/$Y59</f>
        <v>0</v>
      </c>
      <c r="Z705" s="8">
        <f t="shared" si="341"/>
        <v>-0.72122805224920028</v>
      </c>
      <c r="AA705" s="8">
        <f t="shared" si="341"/>
        <v>-0.7158607610928277</v>
      </c>
      <c r="AB705" s="8">
        <f t="shared" si="341"/>
        <v>2.9149779492505696</v>
      </c>
      <c r="AC705" s="8">
        <f t="shared" si="341"/>
        <v>-0.79862620543467877</v>
      </c>
      <c r="AD705" s="8">
        <f t="shared" si="341"/>
        <v>2.7515895518898472</v>
      </c>
      <c r="AE705" s="8">
        <f t="shared" si="341"/>
        <v>-0.7447441219900045</v>
      </c>
      <c r="AF705" s="8">
        <f t="shared" si="341"/>
        <v>-0.6668748193993268</v>
      </c>
      <c r="AG705" s="8">
        <f t="shared" si="341"/>
        <v>-0.69434672076137061</v>
      </c>
      <c r="AH705" s="8">
        <f t="shared" si="341"/>
        <v>1.0317872443465514</v>
      </c>
      <c r="AI705" s="8">
        <f t="shared" si="341"/>
        <v>-0.59588462839069634</v>
      </c>
      <c r="AK705" s="8">
        <f t="shared" ref="AK705:AU705" si="342">(AK59-$AK59)/$AK59</f>
        <v>0</v>
      </c>
      <c r="AL705" s="8">
        <f t="shared" si="342"/>
        <v>-0.89880369895297429</v>
      </c>
      <c r="AM705" s="8">
        <f t="shared" si="342"/>
        <v>-0.89415060465365226</v>
      </c>
      <c r="AN705" s="8">
        <f t="shared" si="342"/>
        <v>2.9149779492505696</v>
      </c>
      <c r="AO705" s="8">
        <f t="shared" si="342"/>
        <v>-0.91137708397371964</v>
      </c>
      <c r="AP705" s="8">
        <f t="shared" si="342"/>
        <v>2.7515895518898472</v>
      </c>
      <c r="AQ705" s="8">
        <f t="shared" si="342"/>
        <v>-0.9157632531475608</v>
      </c>
      <c r="AR705" s="8">
        <f t="shared" si="342"/>
        <v>-0.83229642793054182</v>
      </c>
      <c r="AS705" s="8">
        <f t="shared" si="342"/>
        <v>-0.95572234054646321</v>
      </c>
      <c r="AT705" s="8">
        <f t="shared" si="342"/>
        <v>1.0317872443465514</v>
      </c>
      <c r="AU705" s="8">
        <f t="shared" si="342"/>
        <v>-0.72250604155135412</v>
      </c>
      <c r="AW705">
        <f t="shared" si="166"/>
        <v>0.54531751857141564</v>
      </c>
      <c r="AX705" t="str">
        <f t="shared" si="175"/>
        <v/>
      </c>
      <c r="AY705" t="str">
        <f t="shared" si="176"/>
        <v/>
      </c>
      <c r="AZ705">
        <f t="shared" si="177"/>
        <v>0.54531751857141564</v>
      </c>
    </row>
    <row r="706" spans="1:52" s="17" customFormat="1" x14ac:dyDescent="0.3">
      <c r="A706">
        <v>3</v>
      </c>
      <c r="B706" t="s">
        <v>133</v>
      </c>
      <c r="C706" t="s">
        <v>132</v>
      </c>
      <c r="D706" t="s">
        <v>15</v>
      </c>
      <c r="E706"/>
      <c r="F706" s="2">
        <v>0</v>
      </c>
      <c r="G706" s="2">
        <f t="shared" si="167"/>
        <v>1</v>
      </c>
      <c r="H706" s="4">
        <f t="shared" si="168"/>
        <v>0</v>
      </c>
      <c r="I706">
        <f t="shared" si="169"/>
        <v>0</v>
      </c>
      <c r="J706">
        <f t="shared" si="162"/>
        <v>1</v>
      </c>
      <c r="K706">
        <f t="shared" si="170"/>
        <v>3</v>
      </c>
      <c r="L706">
        <f t="shared" si="171"/>
        <v>0</v>
      </c>
      <c r="M706" s="8">
        <f t="shared" ref="M706:W706" si="343">(M60-$M60)/$M60</f>
        <v>0</v>
      </c>
      <c r="N706" s="8">
        <f t="shared" si="343"/>
        <v>-0.55359621899521994</v>
      </c>
      <c r="O706" s="8">
        <f t="shared" si="343"/>
        <v>-0.53537254238487408</v>
      </c>
      <c r="P706" s="8">
        <f t="shared" si="343"/>
        <v>3.0200088572256005</v>
      </c>
      <c r="Q706" s="8">
        <f t="shared" si="343"/>
        <v>-0.80313160614060486</v>
      </c>
      <c r="R706" s="8">
        <f t="shared" si="343"/>
        <v>3.6142255620322712</v>
      </c>
      <c r="S706" s="8">
        <f t="shared" si="343"/>
        <v>-0.56438960443898289</v>
      </c>
      <c r="T706" s="8">
        <f t="shared" si="343"/>
        <v>-0.60921810098916584</v>
      </c>
      <c r="U706" s="8">
        <f t="shared" si="343"/>
        <v>-0.67615983271657254</v>
      </c>
      <c r="V706" s="8">
        <f t="shared" si="343"/>
        <v>2.8371421601836562</v>
      </c>
      <c r="W706" s="8">
        <f t="shared" si="343"/>
        <v>-0.83447222461002335</v>
      </c>
      <c r="X706"/>
      <c r="Y706" s="8">
        <f t="shared" ref="Y706:AI706" si="344">(Y60-$Y60)/$Y60</f>
        <v>0</v>
      </c>
      <c r="Z706" s="8">
        <f t="shared" si="344"/>
        <v>-0.54916230492177487</v>
      </c>
      <c r="AA706" s="8">
        <f t="shared" si="344"/>
        <v>-0.54155650072217365</v>
      </c>
      <c r="AB706" s="8">
        <f t="shared" si="344"/>
        <v>1.0390766602280923</v>
      </c>
      <c r="AC706" s="8">
        <f t="shared" si="344"/>
        <v>-0.74057758272877872</v>
      </c>
      <c r="AD706" s="8">
        <f t="shared" si="344"/>
        <v>2.542877605525895</v>
      </c>
      <c r="AE706" s="8">
        <f t="shared" si="344"/>
        <v>-0.54595813858507214</v>
      </c>
      <c r="AF706" s="8">
        <f t="shared" si="344"/>
        <v>-0.66053219304872313</v>
      </c>
      <c r="AG706" s="8">
        <f t="shared" si="344"/>
        <v>-0.68495499167743135</v>
      </c>
      <c r="AH706" s="8">
        <f t="shared" si="344"/>
        <v>0.59939367415796452</v>
      </c>
      <c r="AI706" s="8">
        <f t="shared" si="344"/>
        <v>-0.30441286212096241</v>
      </c>
      <c r="AK706" s="8">
        <f t="shared" ref="AK706:AU706" si="345">(AK60-$AK60)/$AK60</f>
        <v>0</v>
      </c>
      <c r="AL706" s="8">
        <f t="shared" si="345"/>
        <v>-0.83434273978070606</v>
      </c>
      <c r="AM706" s="8">
        <f t="shared" si="345"/>
        <v>-0.82480897054681601</v>
      </c>
      <c r="AN706" s="8">
        <f t="shared" si="345"/>
        <v>1.0390766602280923</v>
      </c>
      <c r="AO706" s="8">
        <f t="shared" si="345"/>
        <v>-0.91553184616732952</v>
      </c>
      <c r="AP706" s="8">
        <f t="shared" si="345"/>
        <v>2.542877605525895</v>
      </c>
      <c r="AQ706" s="8">
        <f t="shared" si="345"/>
        <v>-0.87188706854042808</v>
      </c>
      <c r="AR706" s="8">
        <f t="shared" si="345"/>
        <v>-0.82925565204571539</v>
      </c>
      <c r="AS706" s="8">
        <f t="shared" si="345"/>
        <v>-0.95314586503026644</v>
      </c>
      <c r="AT706" s="8">
        <f t="shared" si="345"/>
        <v>0.59939367415796452</v>
      </c>
      <c r="AU706" s="8">
        <f t="shared" si="345"/>
        <v>-0.44269135048679054</v>
      </c>
      <c r="AW706">
        <f t="shared" si="166"/>
        <v>0.38105261799333678</v>
      </c>
      <c r="AX706" t="str">
        <f t="shared" si="175"/>
        <v/>
      </c>
      <c r="AY706" t="str">
        <f t="shared" si="176"/>
        <v/>
      </c>
      <c r="AZ706">
        <f t="shared" si="177"/>
        <v>0.38105261799333678</v>
      </c>
    </row>
    <row r="707" spans="1:52" s="17" customFormat="1" x14ac:dyDescent="0.3">
      <c r="A707">
        <v>3</v>
      </c>
      <c r="B707" t="s">
        <v>134</v>
      </c>
      <c r="C707" t="s">
        <v>132</v>
      </c>
      <c r="D707" t="s">
        <v>15</v>
      </c>
      <c r="E707"/>
      <c r="F707" s="2">
        <v>0</v>
      </c>
      <c r="G707" s="2">
        <f t="shared" si="167"/>
        <v>1</v>
      </c>
      <c r="H707" s="4">
        <f t="shared" si="168"/>
        <v>0</v>
      </c>
      <c r="I707">
        <f t="shared" si="169"/>
        <v>1</v>
      </c>
      <c r="J707">
        <f t="shared" si="162"/>
        <v>0</v>
      </c>
      <c r="K707">
        <f t="shared" si="170"/>
        <v>3</v>
      </c>
      <c r="L707">
        <f t="shared" si="171"/>
        <v>0</v>
      </c>
      <c r="M707" s="8">
        <f t="shared" ref="M707:W707" si="346">(M61-$M61)/$M61</f>
        <v>0</v>
      </c>
      <c r="N707" s="8">
        <f t="shared" si="346"/>
        <v>11.891841663817528</v>
      </c>
      <c r="O707" s="8">
        <f t="shared" si="346"/>
        <v>11.896013403952008</v>
      </c>
      <c r="P707" s="8">
        <f t="shared" si="346"/>
        <v>-3.0090912544402862E-4</v>
      </c>
      <c r="Q707" s="8">
        <f t="shared" si="346"/>
        <v>6.9798360895009708</v>
      </c>
      <c r="R707" s="8">
        <f t="shared" si="346"/>
        <v>-0.99998300513244998</v>
      </c>
      <c r="S707" s="8">
        <f t="shared" si="346"/>
        <v>8.1037886558259409</v>
      </c>
      <c r="T707" s="8">
        <f t="shared" si="346"/>
        <v>15.841914741747994</v>
      </c>
      <c r="U707" s="8">
        <f t="shared" si="346"/>
        <v>14.253162544911437</v>
      </c>
      <c r="V707" s="8">
        <f t="shared" si="346"/>
        <v>-0.9985654332391618</v>
      </c>
      <c r="W707" s="8">
        <f t="shared" si="346"/>
        <v>12.635862969383249</v>
      </c>
      <c r="X707"/>
      <c r="Y707" s="8">
        <f t="shared" ref="Y707:AI707" si="347">(Y61-$Y61)/$Y61</f>
        <v>0</v>
      </c>
      <c r="Z707" s="8">
        <f t="shared" si="347"/>
        <v>7.4776487657205335</v>
      </c>
      <c r="AA707" s="8">
        <f t="shared" si="347"/>
        <v>7.329428198131386</v>
      </c>
      <c r="AB707" s="8">
        <f t="shared" si="347"/>
        <v>7.7772036396320063E-2</v>
      </c>
      <c r="AC707" s="8">
        <f t="shared" si="347"/>
        <v>7.7741757270338407</v>
      </c>
      <c r="AD707" s="8">
        <f t="shared" si="347"/>
        <v>-0.71416823894926362</v>
      </c>
      <c r="AE707" s="8">
        <f t="shared" si="347"/>
        <v>5.3838295916921401</v>
      </c>
      <c r="AF707" s="8">
        <f t="shared" si="347"/>
        <v>3.0217225692999268</v>
      </c>
      <c r="AG707" s="8">
        <f t="shared" si="347"/>
        <v>4.4276224546084268</v>
      </c>
      <c r="AH707" s="8">
        <f t="shared" si="347"/>
        <v>-0.98362047763810967</v>
      </c>
      <c r="AI707" s="8">
        <f t="shared" si="347"/>
        <v>18.636093975877266</v>
      </c>
      <c r="AK707" s="8">
        <f t="shared" ref="AK707:AU707" si="348">(AK61-$AK61)/$AK61</f>
        <v>0</v>
      </c>
      <c r="AL707" s="8">
        <f t="shared" si="348"/>
        <v>1.2916674841815436</v>
      </c>
      <c r="AM707" s="8">
        <f t="shared" si="348"/>
        <v>1.2047777974776888</v>
      </c>
      <c r="AN707" s="8">
        <f t="shared" si="348"/>
        <v>7.7772036396320063E-2</v>
      </c>
      <c r="AO707" s="8">
        <f t="shared" si="348"/>
        <v>1.4167288999693577</v>
      </c>
      <c r="AP707" s="8">
        <f t="shared" si="348"/>
        <v>-0.71416823894926362</v>
      </c>
      <c r="AQ707" s="8">
        <f t="shared" si="348"/>
        <v>0.88030278416059726</v>
      </c>
      <c r="AR707" s="8">
        <f t="shared" si="348"/>
        <v>1.0225419255695618</v>
      </c>
      <c r="AS707" s="8">
        <f t="shared" si="348"/>
        <v>0.25829895542499104</v>
      </c>
      <c r="AT707" s="8">
        <f t="shared" si="348"/>
        <v>-0.98362047763810967</v>
      </c>
      <c r="AU707" s="8">
        <f t="shared" si="348"/>
        <v>12.914312335544139</v>
      </c>
      <c r="AW707">
        <f t="shared" si="166"/>
        <v>-3.024985129346085</v>
      </c>
      <c r="AX707" t="str">
        <f t="shared" si="175"/>
        <v/>
      </c>
      <c r="AY707">
        <f t="shared" si="176"/>
        <v>-3.024985129346085</v>
      </c>
      <c r="AZ707" t="str">
        <f t="shared" si="177"/>
        <v/>
      </c>
    </row>
    <row r="708" spans="1:52" s="17" customFormat="1" x14ac:dyDescent="0.3">
      <c r="A708">
        <v>3</v>
      </c>
      <c r="B708" t="s">
        <v>135</v>
      </c>
      <c r="C708" t="s">
        <v>132</v>
      </c>
      <c r="D708" t="s">
        <v>15</v>
      </c>
      <c r="E708" t="s">
        <v>43</v>
      </c>
      <c r="F708" s="2">
        <v>0</v>
      </c>
      <c r="G708" s="2">
        <f t="shared" si="167"/>
        <v>0</v>
      </c>
      <c r="H708" s="4">
        <f t="shared" si="168"/>
        <v>1</v>
      </c>
      <c r="I708">
        <f t="shared" si="169"/>
        <v>0</v>
      </c>
      <c r="J708">
        <f t="shared" si="162"/>
        <v>1</v>
      </c>
      <c r="K708">
        <f t="shared" si="170"/>
        <v>3</v>
      </c>
      <c r="L708">
        <f t="shared" si="171"/>
        <v>3</v>
      </c>
      <c r="M708" s="8">
        <f t="shared" ref="M708:W708" si="349">(M62-$M62)/$M62</f>
        <v>0</v>
      </c>
      <c r="N708" s="8">
        <f t="shared" si="349"/>
        <v>-0.88389132011843075</v>
      </c>
      <c r="O708" s="8">
        <f t="shared" si="349"/>
        <v>-0.88351257899437008</v>
      </c>
      <c r="P708" s="8">
        <f t="shared" si="349"/>
        <v>3.3549806617076676</v>
      </c>
      <c r="Q708" s="8">
        <f t="shared" si="349"/>
        <v>-0.90489736895450756</v>
      </c>
      <c r="R708" s="8">
        <f t="shared" si="349"/>
        <v>3.4065744715204529</v>
      </c>
      <c r="S708" s="8">
        <f t="shared" si="349"/>
        <v>-0.96574500525474294</v>
      </c>
      <c r="T708" s="8">
        <f t="shared" si="349"/>
        <v>-0.45391469494291004</v>
      </c>
      <c r="U708" s="8">
        <f t="shared" si="349"/>
        <v>-0.53108539046076408</v>
      </c>
      <c r="V708" s="8">
        <f t="shared" si="349"/>
        <v>3.5373001030322819</v>
      </c>
      <c r="W708" s="8">
        <f t="shared" si="349"/>
        <v>-0.88282290404075392</v>
      </c>
      <c r="X708"/>
      <c r="Y708" s="8">
        <f t="shared" ref="Y708:AI708" si="350">(Y62-$Y62)/$Y62</f>
        <v>0</v>
      </c>
      <c r="Z708" s="8">
        <f t="shared" si="350"/>
        <v>-0.81182902788009426</v>
      </c>
      <c r="AA708" s="8">
        <f t="shared" si="350"/>
        <v>-0.81489095077964402</v>
      </c>
      <c r="AB708" s="8">
        <f t="shared" si="350"/>
        <v>3.8772893603454883</v>
      </c>
      <c r="AC708" s="8">
        <f t="shared" si="350"/>
        <v>-0.79727641324476384</v>
      </c>
      <c r="AD708" s="8">
        <f t="shared" si="350"/>
        <v>2.6725693494118987</v>
      </c>
      <c r="AE708" s="8">
        <f t="shared" si="350"/>
        <v>-0.88655102414343523</v>
      </c>
      <c r="AF708" s="8">
        <f t="shared" si="350"/>
        <v>-0.75816305335235246</v>
      </c>
      <c r="AG708" s="8">
        <f t="shared" si="350"/>
        <v>-0.69350140423059847</v>
      </c>
      <c r="AH708" s="8">
        <f t="shared" si="350"/>
        <v>1.3128982238405733</v>
      </c>
      <c r="AI708" s="8">
        <f t="shared" si="350"/>
        <v>-0.68203373724956529</v>
      </c>
      <c r="AK708" s="8">
        <f t="shared" ref="AK708:AU708" si="351">(AK62-$AK62)/$AK62</f>
        <v>0</v>
      </c>
      <c r="AL708" s="8">
        <f t="shared" si="351"/>
        <v>-0.91971033593921014</v>
      </c>
      <c r="AM708" s="8">
        <f t="shared" si="351"/>
        <v>-0.9224368796853587</v>
      </c>
      <c r="AN708" s="8">
        <f t="shared" si="351"/>
        <v>3.8772893603454883</v>
      </c>
      <c r="AO708" s="8">
        <f t="shared" si="351"/>
        <v>-0.89887665890859925</v>
      </c>
      <c r="AP708" s="8">
        <f t="shared" si="351"/>
        <v>2.6725693494118987</v>
      </c>
      <c r="AQ708" s="8">
        <f t="shared" si="351"/>
        <v>-0.93081141356222552</v>
      </c>
      <c r="AR708" s="8">
        <f t="shared" si="351"/>
        <v>-0.87787607697047532</v>
      </c>
      <c r="AS708" s="8">
        <f t="shared" si="351"/>
        <v>-0.93084267470243387</v>
      </c>
      <c r="AT708" s="8">
        <f t="shared" si="351"/>
        <v>1.3128982238405733</v>
      </c>
      <c r="AU708" s="8">
        <f t="shared" si="351"/>
        <v>-0.87507230221983823</v>
      </c>
      <c r="AW708">
        <f t="shared" si="166"/>
        <v>2.0986149927813331</v>
      </c>
      <c r="AX708">
        <f t="shared" si="175"/>
        <v>2.0986149927813331</v>
      </c>
      <c r="AY708" t="str">
        <f t="shared" si="176"/>
        <v/>
      </c>
      <c r="AZ708">
        <f t="shared" si="177"/>
        <v>2.0986149927813331</v>
      </c>
    </row>
    <row r="709" spans="1:52" s="17" customFormat="1" x14ac:dyDescent="0.3">
      <c r="A709">
        <v>3</v>
      </c>
      <c r="B709" t="s">
        <v>136</v>
      </c>
      <c r="C709" t="s">
        <v>132</v>
      </c>
      <c r="D709" t="s">
        <v>15</v>
      </c>
      <c r="E709" t="s">
        <v>43</v>
      </c>
      <c r="F709" s="2">
        <v>0</v>
      </c>
      <c r="G709" s="2">
        <f t="shared" si="167"/>
        <v>1</v>
      </c>
      <c r="H709" s="4">
        <f t="shared" si="168"/>
        <v>1</v>
      </c>
      <c r="I709">
        <f t="shared" si="169"/>
        <v>0</v>
      </c>
      <c r="J709">
        <f t="shared" si="162"/>
        <v>1</v>
      </c>
      <c r="K709">
        <f t="shared" si="170"/>
        <v>3</v>
      </c>
      <c r="L709">
        <f t="shared" si="171"/>
        <v>3</v>
      </c>
      <c r="M709" s="8">
        <f t="shared" ref="M709:W709" si="352">(M63-$M63)/$M63</f>
        <v>0</v>
      </c>
      <c r="N709" s="8">
        <f t="shared" si="352"/>
        <v>-0.86414182372237203</v>
      </c>
      <c r="O709" s="8">
        <f t="shared" si="352"/>
        <v>-0.86404095860149399</v>
      </c>
      <c r="P709" s="8">
        <f t="shared" si="352"/>
        <v>4.3372252299743161</v>
      </c>
      <c r="Q709" s="8">
        <f t="shared" si="352"/>
        <v>-0.90099734989779123</v>
      </c>
      <c r="R709" s="8">
        <f t="shared" si="352"/>
        <v>4.0902028677352726</v>
      </c>
      <c r="S709" s="8">
        <f t="shared" si="352"/>
        <v>-0.95750206423782958</v>
      </c>
      <c r="T709" s="8">
        <f t="shared" si="352"/>
        <v>-0.37692154497387997</v>
      </c>
      <c r="U709" s="8">
        <f t="shared" si="352"/>
        <v>-0.46254951685975221</v>
      </c>
      <c r="V709" s="8">
        <f t="shared" si="352"/>
        <v>4.5476943669038716</v>
      </c>
      <c r="W709" s="8">
        <f t="shared" si="352"/>
        <v>-0.874606101456323</v>
      </c>
      <c r="X709"/>
      <c r="Y709" s="8">
        <f t="shared" ref="Y709:AI709" si="353">(Y63-$Y63)/$Y63</f>
        <v>0</v>
      </c>
      <c r="Z709" s="8">
        <f t="shared" si="353"/>
        <v>-0.79414166376834883</v>
      </c>
      <c r="AA709" s="8">
        <f t="shared" si="353"/>
        <v>-0.79920136616583815</v>
      </c>
      <c r="AB709" s="8">
        <f t="shared" si="353"/>
        <v>4.711042284614666</v>
      </c>
      <c r="AC709" s="8">
        <f t="shared" si="353"/>
        <v>-0.79005147851437951</v>
      </c>
      <c r="AD709" s="8">
        <f t="shared" si="353"/>
        <v>2.9948130050711224</v>
      </c>
      <c r="AE709" s="8">
        <f t="shared" si="353"/>
        <v>-0.87568393573737002</v>
      </c>
      <c r="AF709" s="8">
        <f t="shared" si="353"/>
        <v>-0.73889943228456956</v>
      </c>
      <c r="AG709" s="8">
        <f t="shared" si="353"/>
        <v>-0.66814753641406266</v>
      </c>
      <c r="AH709" s="8">
        <f t="shared" si="353"/>
        <v>1.639333999302196</v>
      </c>
      <c r="AI709" s="8">
        <f t="shared" si="353"/>
        <v>-0.64963514060922001</v>
      </c>
      <c r="AK709" s="8">
        <f t="shared" ref="AK709:AU709" si="354">(AK63-$AK63)/$AK63</f>
        <v>0</v>
      </c>
      <c r="AL709" s="8">
        <f t="shared" si="354"/>
        <v>-0.91287175496946094</v>
      </c>
      <c r="AM709" s="8">
        <f t="shared" si="354"/>
        <v>-0.9165969383806819</v>
      </c>
      <c r="AN709" s="8">
        <f t="shared" si="354"/>
        <v>4.711042284614666</v>
      </c>
      <c r="AO709" s="8">
        <f t="shared" si="354"/>
        <v>-0.90037033555686408</v>
      </c>
      <c r="AP709" s="8">
        <f t="shared" si="354"/>
        <v>2.9948130050711224</v>
      </c>
      <c r="AQ709" s="8">
        <f t="shared" si="354"/>
        <v>-0.92397621341398473</v>
      </c>
      <c r="AR709" s="8">
        <f t="shared" si="354"/>
        <v>-0.86828126283053331</v>
      </c>
      <c r="AS709" s="8">
        <f t="shared" si="354"/>
        <v>-0.92620150121687939</v>
      </c>
      <c r="AT709" s="8">
        <f t="shared" si="354"/>
        <v>1.639333999302196</v>
      </c>
      <c r="AU709" s="8">
        <f t="shared" si="354"/>
        <v>-0.85708691538069814</v>
      </c>
      <c r="AW709">
        <f t="shared" si="166"/>
        <v>2.0986149927813318</v>
      </c>
      <c r="AX709">
        <f t="shared" si="175"/>
        <v>2.0986149927813318</v>
      </c>
      <c r="AY709" t="str">
        <f t="shared" si="176"/>
        <v/>
      </c>
      <c r="AZ709">
        <f t="shared" si="177"/>
        <v>2.0986149927813318</v>
      </c>
    </row>
    <row r="710" spans="1:52" s="17" customFormat="1" x14ac:dyDescent="0.3">
      <c r="A710">
        <v>3</v>
      </c>
      <c r="B710" t="s">
        <v>137</v>
      </c>
      <c r="C710" t="s">
        <v>132</v>
      </c>
      <c r="D710" t="s">
        <v>15</v>
      </c>
      <c r="E710"/>
      <c r="F710" s="2">
        <v>0</v>
      </c>
      <c r="G710" s="2">
        <f t="shared" si="167"/>
        <v>0</v>
      </c>
      <c r="H710" s="4">
        <f t="shared" si="168"/>
        <v>0</v>
      </c>
      <c r="I710">
        <f t="shared" si="169"/>
        <v>1</v>
      </c>
      <c r="J710">
        <f t="shared" si="162"/>
        <v>0</v>
      </c>
      <c r="K710">
        <f t="shared" si="170"/>
        <v>3</v>
      </c>
      <c r="L710">
        <f t="shared" si="171"/>
        <v>0</v>
      </c>
      <c r="M710" s="8">
        <f t="shared" ref="M710:W710" si="355">(M64-$M64)/$M64</f>
        <v>0</v>
      </c>
      <c r="N710" s="8">
        <f t="shared" si="355"/>
        <v>11.96681672270025</v>
      </c>
      <c r="O710" s="8">
        <f t="shared" si="355"/>
        <v>11.970255715075483</v>
      </c>
      <c r="P710" s="8">
        <f t="shared" si="355"/>
        <v>-2.9791271157553748E-4</v>
      </c>
      <c r="Q710" s="8">
        <f t="shared" si="355"/>
        <v>6.8565740238110227</v>
      </c>
      <c r="R710" s="8">
        <f t="shared" si="355"/>
        <v>-0.99999100263622764</v>
      </c>
      <c r="S710" s="8">
        <f t="shared" si="355"/>
        <v>8.1303148177583964</v>
      </c>
      <c r="T710" s="8">
        <f t="shared" si="355"/>
        <v>15.83868526521729</v>
      </c>
      <c r="U710" s="8">
        <f t="shared" si="355"/>
        <v>14.230654418255449</v>
      </c>
      <c r="V710" s="8">
        <f t="shared" si="355"/>
        <v>-0.99872337405140299</v>
      </c>
      <c r="W710" s="8">
        <f t="shared" si="355"/>
        <v>12.707489705516284</v>
      </c>
      <c r="X710"/>
      <c r="Y710" s="8">
        <f t="shared" ref="Y710:AI710" si="356">(Y64-$Y64)/$Y64</f>
        <v>0</v>
      </c>
      <c r="Z710" s="8">
        <f t="shared" si="356"/>
        <v>7.8144980070032339</v>
      </c>
      <c r="AA710" s="8">
        <f t="shared" si="356"/>
        <v>7.7005061920112272</v>
      </c>
      <c r="AB710" s="8">
        <f t="shared" si="356"/>
        <v>0.13138797699896301</v>
      </c>
      <c r="AC710" s="8">
        <f t="shared" si="356"/>
        <v>8.0798076172013431</v>
      </c>
      <c r="AD710" s="8">
        <f t="shared" si="356"/>
        <v>-0.70959745420403608</v>
      </c>
      <c r="AE710" s="8">
        <f t="shared" si="356"/>
        <v>5.6248468782407652</v>
      </c>
      <c r="AF710" s="8">
        <f t="shared" si="356"/>
        <v>3.1628654393152607</v>
      </c>
      <c r="AG710" s="8">
        <f t="shared" si="356"/>
        <v>4.6140493394528583</v>
      </c>
      <c r="AH710" s="8">
        <f t="shared" si="356"/>
        <v>-0.98304333188349402</v>
      </c>
      <c r="AI710" s="8">
        <f t="shared" si="356"/>
        <v>19.579622164293202</v>
      </c>
      <c r="AK710" s="8">
        <f t="shared" ref="AK710:AU710" si="357">(AK64-$AK64)/$AK64</f>
        <v>0</v>
      </c>
      <c r="AL710" s="8">
        <f t="shared" si="357"/>
        <v>1.3858407235548857</v>
      </c>
      <c r="AM710" s="8">
        <f t="shared" si="357"/>
        <v>1.329296807677403</v>
      </c>
      <c r="AN710" s="8">
        <f t="shared" si="357"/>
        <v>0.13138797699896301</v>
      </c>
      <c r="AO710" s="8">
        <f t="shared" si="357"/>
        <v>1.4971186700686836</v>
      </c>
      <c r="AP710" s="8">
        <f t="shared" si="357"/>
        <v>-0.70959745420403608</v>
      </c>
      <c r="AQ710" s="8">
        <f t="shared" si="357"/>
        <v>1.0043982757955245</v>
      </c>
      <c r="AR710" s="8">
        <f t="shared" si="357"/>
        <v>1.0966227819988734</v>
      </c>
      <c r="AS710" s="8">
        <f t="shared" si="357"/>
        <v>0.28944225083332731</v>
      </c>
      <c r="AT710" s="8">
        <f t="shared" si="357"/>
        <v>-0.98304333188349402</v>
      </c>
      <c r="AU710" s="8">
        <f t="shared" si="357"/>
        <v>13.532671352827846</v>
      </c>
      <c r="AW710">
        <f t="shared" si="166"/>
        <v>-3.024985129346085</v>
      </c>
      <c r="AX710" t="str">
        <f t="shared" si="175"/>
        <v/>
      </c>
      <c r="AY710">
        <f t="shared" si="176"/>
        <v>-3.024985129346085</v>
      </c>
      <c r="AZ710" t="str">
        <f t="shared" si="177"/>
        <v/>
      </c>
    </row>
    <row r="711" spans="1:52" s="17" customFormat="1" x14ac:dyDescent="0.3">
      <c r="A711">
        <v>3</v>
      </c>
      <c r="B711" t="s">
        <v>138</v>
      </c>
      <c r="C711" t="s">
        <v>132</v>
      </c>
      <c r="D711" t="s">
        <v>15</v>
      </c>
      <c r="E711"/>
      <c r="F711" s="2">
        <v>0</v>
      </c>
      <c r="G711" s="2">
        <f t="shared" si="167"/>
        <v>0</v>
      </c>
      <c r="H711" s="4">
        <f t="shared" si="168"/>
        <v>0</v>
      </c>
      <c r="I711">
        <f t="shared" si="169"/>
        <v>0</v>
      </c>
      <c r="J711">
        <f t="shared" si="162"/>
        <v>1</v>
      </c>
      <c r="K711">
        <f t="shared" si="170"/>
        <v>3</v>
      </c>
      <c r="L711">
        <f t="shared" si="171"/>
        <v>0</v>
      </c>
      <c r="M711" s="8">
        <f t="shared" ref="M711:W711" si="358">(M65-$M65)/$M65</f>
        <v>0</v>
      </c>
      <c r="N711" s="8">
        <f t="shared" si="358"/>
        <v>-0.48184546402888745</v>
      </c>
      <c r="O711" s="8">
        <f t="shared" si="358"/>
        <v>-0.46098514158587822</v>
      </c>
      <c r="P711" s="8">
        <f t="shared" si="358"/>
        <v>3.3678652612084621</v>
      </c>
      <c r="Q711" s="8">
        <f t="shared" si="358"/>
        <v>-0.77174513880651274</v>
      </c>
      <c r="R711" s="8">
        <f t="shared" si="358"/>
        <v>3.9156674083394396</v>
      </c>
      <c r="S711" s="8">
        <f t="shared" si="358"/>
        <v>-0.50933604043386582</v>
      </c>
      <c r="T711" s="8">
        <f t="shared" si="358"/>
        <v>-0.55350949816584261</v>
      </c>
      <c r="U711" s="8">
        <f t="shared" si="358"/>
        <v>-0.63090404047700088</v>
      </c>
      <c r="V711" s="8">
        <f t="shared" si="358"/>
        <v>3.1566963630803428</v>
      </c>
      <c r="W711" s="8">
        <f t="shared" si="358"/>
        <v>-0.81028102212281261</v>
      </c>
      <c r="X711"/>
      <c r="Y711" s="8">
        <f t="shared" ref="Y711:AI711" si="359">(Y65-$Y65)/$Y65</f>
        <v>0</v>
      </c>
      <c r="Z711" s="8">
        <f t="shared" si="359"/>
        <v>-0.49485662298436384</v>
      </c>
      <c r="AA711" s="8">
        <f t="shared" si="359"/>
        <v>-0.48500927740302718</v>
      </c>
      <c r="AB711" s="8">
        <f t="shared" si="359"/>
        <v>1.1627728662522385</v>
      </c>
      <c r="AC711" s="8">
        <f t="shared" si="359"/>
        <v>-0.70907793342280667</v>
      </c>
      <c r="AD711" s="8">
        <f t="shared" si="359"/>
        <v>2.5811300787271478</v>
      </c>
      <c r="AE711" s="8">
        <f t="shared" si="359"/>
        <v>-0.51770949717580228</v>
      </c>
      <c r="AF711" s="8">
        <f t="shared" si="359"/>
        <v>-0.6306323813325253</v>
      </c>
      <c r="AG711" s="8">
        <f t="shared" si="359"/>
        <v>-0.66033759762762489</v>
      </c>
      <c r="AH711" s="8">
        <f t="shared" si="359"/>
        <v>0.66973490611097231</v>
      </c>
      <c r="AI711" s="8">
        <f t="shared" si="359"/>
        <v>-0.24564124065365392</v>
      </c>
      <c r="AK711" s="8">
        <f t="shared" ref="AK711:AU711" si="360">(AK65-$AK65)/$AK65</f>
        <v>0</v>
      </c>
      <c r="AL711" s="8">
        <f t="shared" si="360"/>
        <v>-0.81711254366908814</v>
      </c>
      <c r="AM711" s="8">
        <f t="shared" si="360"/>
        <v>-0.8065759410822243</v>
      </c>
      <c r="AN711" s="8">
        <f t="shared" si="360"/>
        <v>1.1627728662522385</v>
      </c>
      <c r="AO711" s="8">
        <f t="shared" si="360"/>
        <v>-0.90718446818315202</v>
      </c>
      <c r="AP711" s="8">
        <f t="shared" si="360"/>
        <v>2.5811300787271478</v>
      </c>
      <c r="AQ711" s="8">
        <f t="shared" si="360"/>
        <v>-0.85819885191506251</v>
      </c>
      <c r="AR711" s="8">
        <f t="shared" si="360"/>
        <v>-0.81425543519025712</v>
      </c>
      <c r="AS711" s="8">
        <f t="shared" si="360"/>
        <v>-0.94992696558939205</v>
      </c>
      <c r="AT711" s="8">
        <f t="shared" si="360"/>
        <v>0.66973490611097231</v>
      </c>
      <c r="AU711" s="8">
        <f t="shared" si="360"/>
        <v>-0.40045541469836154</v>
      </c>
      <c r="AW711">
        <f t="shared" si="166"/>
        <v>0.3810526179933369</v>
      </c>
      <c r="AX711" t="str">
        <f t="shared" si="175"/>
        <v/>
      </c>
      <c r="AY711" t="str">
        <f t="shared" si="176"/>
        <v/>
      </c>
      <c r="AZ711">
        <f t="shared" si="177"/>
        <v>0.3810526179933369</v>
      </c>
    </row>
    <row r="712" spans="1:52" s="17" customFormat="1" x14ac:dyDescent="0.3">
      <c r="A712">
        <v>3</v>
      </c>
      <c r="B712" t="s">
        <v>139</v>
      </c>
      <c r="C712" t="s">
        <v>132</v>
      </c>
      <c r="D712" t="s">
        <v>15</v>
      </c>
      <c r="E712"/>
      <c r="F712" s="2">
        <v>0</v>
      </c>
      <c r="G712" s="2">
        <f t="shared" si="167"/>
        <v>1</v>
      </c>
      <c r="H712" s="4">
        <f t="shared" si="168"/>
        <v>0</v>
      </c>
      <c r="I712">
        <f t="shared" si="169"/>
        <v>0</v>
      </c>
      <c r="J712">
        <f t="shared" si="162"/>
        <v>1</v>
      </c>
      <c r="K712">
        <f t="shared" si="170"/>
        <v>3</v>
      </c>
      <c r="L712">
        <f t="shared" si="171"/>
        <v>0</v>
      </c>
      <c r="M712" s="8">
        <f t="shared" ref="M712:W712" si="361">(M66-$M66)/$M66</f>
        <v>0</v>
      </c>
      <c r="N712" s="8">
        <f t="shared" si="361"/>
        <v>-0.71553304173312016</v>
      </c>
      <c r="O712" s="8">
        <f t="shared" si="361"/>
        <v>-0.70647346460699911</v>
      </c>
      <c r="P712" s="8">
        <f t="shared" si="361"/>
        <v>3.3409632036379349</v>
      </c>
      <c r="Q712" s="8">
        <f t="shared" si="361"/>
        <v>-0.85673691099520166</v>
      </c>
      <c r="R712" s="8">
        <f t="shared" si="361"/>
        <v>4.1190069167984289</v>
      </c>
      <c r="S712" s="8">
        <f t="shared" si="361"/>
        <v>-0.77025367788374488</v>
      </c>
      <c r="T712" s="8">
        <f t="shared" si="361"/>
        <v>-0.56572179601670725</v>
      </c>
      <c r="U712" s="8">
        <f t="shared" si="361"/>
        <v>-0.64773258373256115</v>
      </c>
      <c r="V712" s="8">
        <f t="shared" si="361"/>
        <v>3.1759846963148535</v>
      </c>
      <c r="W712" s="8">
        <f t="shared" si="361"/>
        <v>-0.87611558596075456</v>
      </c>
      <c r="X712"/>
      <c r="Y712" s="8">
        <f t="shared" ref="Y712:AI712" si="362">(Y66-$Y66)/$Y66</f>
        <v>0</v>
      </c>
      <c r="Z712" s="8">
        <f t="shared" si="362"/>
        <v>-0.70466660910376899</v>
      </c>
      <c r="AA712" s="8">
        <f t="shared" si="362"/>
        <v>-0.70050576612735105</v>
      </c>
      <c r="AB712" s="8">
        <f t="shared" si="362"/>
        <v>3.0677127277327836</v>
      </c>
      <c r="AC712" s="8">
        <f t="shared" si="362"/>
        <v>-0.79900772665972319</v>
      </c>
      <c r="AD712" s="8">
        <f t="shared" si="362"/>
        <v>2.9014190444747379</v>
      </c>
      <c r="AE712" s="8">
        <f t="shared" si="362"/>
        <v>-0.74695931958101702</v>
      </c>
      <c r="AF712" s="8">
        <f t="shared" si="362"/>
        <v>-0.64015797307527667</v>
      </c>
      <c r="AG712" s="8">
        <f t="shared" si="362"/>
        <v>-0.67181247327434257</v>
      </c>
      <c r="AH712" s="8">
        <f t="shared" si="362"/>
        <v>1.1739124100241536</v>
      </c>
      <c r="AI712" s="8">
        <f t="shared" si="362"/>
        <v>-0.54927618751282103</v>
      </c>
      <c r="AK712" s="8">
        <f t="shared" ref="AK712:AU712" si="363">(AK66-$AK66)/$AK66</f>
        <v>0</v>
      </c>
      <c r="AL712" s="8">
        <f t="shared" si="363"/>
        <v>-0.89320009304130588</v>
      </c>
      <c r="AM712" s="8">
        <f t="shared" si="363"/>
        <v>-0.88961511811568095</v>
      </c>
      <c r="AN712" s="8">
        <f t="shared" si="363"/>
        <v>3.0677127277327836</v>
      </c>
      <c r="AO712" s="8">
        <f t="shared" si="363"/>
        <v>-0.91972518794182045</v>
      </c>
      <c r="AP712" s="8">
        <f t="shared" si="363"/>
        <v>2.9014190444747379</v>
      </c>
      <c r="AQ712" s="8">
        <f t="shared" si="363"/>
        <v>-0.91535309231947759</v>
      </c>
      <c r="AR712" s="8">
        <f t="shared" si="363"/>
        <v>-0.81922486442342657</v>
      </c>
      <c r="AS712" s="8">
        <f t="shared" si="363"/>
        <v>-0.95247610490144508</v>
      </c>
      <c r="AT712" s="8">
        <f t="shared" si="363"/>
        <v>1.1739124100241536</v>
      </c>
      <c r="AU712" s="8">
        <f t="shared" si="363"/>
        <v>-0.68343449941139955</v>
      </c>
      <c r="AW712">
        <f t="shared" si="166"/>
        <v>0.54531751857141553</v>
      </c>
      <c r="AX712" t="str">
        <f t="shared" si="175"/>
        <v/>
      </c>
      <c r="AY712" t="str">
        <f t="shared" si="176"/>
        <v/>
      </c>
      <c r="AZ712">
        <f t="shared" si="177"/>
        <v>0.54531751857141553</v>
      </c>
    </row>
    <row r="713" spans="1:52" s="17" customFormat="1" x14ac:dyDescent="0.3">
      <c r="A713">
        <v>3</v>
      </c>
      <c r="B713" t="s">
        <v>140</v>
      </c>
      <c r="C713" t="s">
        <v>141</v>
      </c>
      <c r="D713" t="s">
        <v>69</v>
      </c>
      <c r="E713" t="s">
        <v>43</v>
      </c>
      <c r="F713" s="2">
        <v>0</v>
      </c>
      <c r="G713" s="2">
        <f t="shared" si="167"/>
        <v>0</v>
      </c>
      <c r="H713" s="4">
        <f t="shared" si="168"/>
        <v>1</v>
      </c>
      <c r="I713">
        <f t="shared" si="169"/>
        <v>0</v>
      </c>
      <c r="J713">
        <f t="shared" ref="J713:J736" si="364">J403</f>
        <v>1</v>
      </c>
      <c r="K713">
        <f t="shared" si="170"/>
        <v>2</v>
      </c>
      <c r="L713">
        <f t="shared" si="171"/>
        <v>2</v>
      </c>
      <c r="M713" s="8">
        <f t="shared" ref="M713:W713" si="365">(M67-$M67)/$M67</f>
        <v>0</v>
      </c>
      <c r="N713" s="8">
        <f t="shared" si="365"/>
        <v>-0.91450924929512356</v>
      </c>
      <c r="O713" s="8">
        <f t="shared" si="365"/>
        <v>-0.91450570823995281</v>
      </c>
      <c r="P713" s="8">
        <f t="shared" si="365"/>
        <v>-0.62246951771182679</v>
      </c>
      <c r="Q713" s="8">
        <f t="shared" si="365"/>
        <v>-0.95568670443556114</v>
      </c>
      <c r="R713" s="8">
        <f t="shared" si="365"/>
        <v>1.8452820338310052</v>
      </c>
      <c r="S713" s="8">
        <f t="shared" si="365"/>
        <v>-0.97930955562000266</v>
      </c>
      <c r="T713" s="8">
        <f t="shared" si="365"/>
        <v>-0.56936803142474002</v>
      </c>
      <c r="U713" s="8">
        <f t="shared" si="365"/>
        <v>-0.66340659422375992</v>
      </c>
      <c r="V713" s="8">
        <f t="shared" si="365"/>
        <v>-0.70460865969763409</v>
      </c>
      <c r="W713" s="8">
        <f t="shared" si="365"/>
        <v>-0.95667229812473986</v>
      </c>
      <c r="X713"/>
      <c r="Y713" s="8">
        <f t="shared" ref="Y713:AI713" si="366">(Y67-$Y67)/$Y67</f>
        <v>0</v>
      </c>
      <c r="Z713" s="8">
        <f t="shared" si="366"/>
        <v>-0.82280686333473918</v>
      </c>
      <c r="AA713" s="8">
        <f t="shared" si="366"/>
        <v>-0.82594896431342446</v>
      </c>
      <c r="AB713" s="8">
        <f t="shared" si="366"/>
        <v>-0.4896521745549765</v>
      </c>
      <c r="AC713" s="8">
        <f t="shared" si="366"/>
        <v>-0.84683072753579269</v>
      </c>
      <c r="AD713" s="8">
        <f t="shared" si="366"/>
        <v>1.5093914178880101</v>
      </c>
      <c r="AE713" s="8">
        <f t="shared" si="366"/>
        <v>-0.87067214447181251</v>
      </c>
      <c r="AF713" s="8">
        <f t="shared" si="366"/>
        <v>-0.86040387704692578</v>
      </c>
      <c r="AG713" s="8">
        <f t="shared" si="366"/>
        <v>-0.80489264567635643</v>
      </c>
      <c r="AH713" s="8">
        <f t="shared" si="366"/>
        <v>-0.26819663203814575</v>
      </c>
      <c r="AI713" s="8">
        <f t="shared" si="366"/>
        <v>-0.61836112265936072</v>
      </c>
      <c r="AK713" s="8">
        <f t="shared" ref="AK713:AU713" si="367">(AK67-$AK67)/$AK67</f>
        <v>0</v>
      </c>
      <c r="AL713" s="8">
        <f t="shared" si="367"/>
        <v>-0.91765978912885227</v>
      </c>
      <c r="AM713" s="8">
        <f t="shared" si="367"/>
        <v>-0.92109131806192279</v>
      </c>
      <c r="AN713" s="8">
        <f t="shared" si="367"/>
        <v>-0.4896521745549765</v>
      </c>
      <c r="AO713" s="8">
        <f t="shared" si="367"/>
        <v>-0.9210083264677893</v>
      </c>
      <c r="AP713" s="8">
        <f t="shared" si="367"/>
        <v>1.5093914178880101</v>
      </c>
      <c r="AQ713" s="8">
        <f t="shared" si="367"/>
        <v>-0.92433649434142218</v>
      </c>
      <c r="AR713" s="8">
        <f t="shared" si="367"/>
        <v>-0.92958215392571941</v>
      </c>
      <c r="AS713" s="8">
        <f t="shared" si="367"/>
        <v>-0.92882787694105906</v>
      </c>
      <c r="AT713" s="8">
        <f t="shared" si="367"/>
        <v>-0.26819663203814575</v>
      </c>
      <c r="AU713" s="8">
        <f t="shared" si="367"/>
        <v>-0.86634218534118024</v>
      </c>
      <c r="AW713">
        <f t="shared" ref="AW713:AW736" si="368">BB403</f>
        <v>0.73154693836327245</v>
      </c>
      <c r="AX713">
        <f t="shared" si="175"/>
        <v>0.73154693836327245</v>
      </c>
      <c r="AY713" t="str">
        <f t="shared" si="176"/>
        <v/>
      </c>
      <c r="AZ713">
        <f t="shared" si="177"/>
        <v>0.73154693836327245</v>
      </c>
    </row>
    <row r="714" spans="1:52" s="17" customFormat="1" x14ac:dyDescent="0.3">
      <c r="A714">
        <v>3</v>
      </c>
      <c r="B714" t="s">
        <v>142</v>
      </c>
      <c r="C714" t="s">
        <v>141</v>
      </c>
      <c r="D714" t="s">
        <v>69</v>
      </c>
      <c r="E714"/>
      <c r="F714" s="2">
        <v>0</v>
      </c>
      <c r="G714" s="2">
        <f t="shared" ref="G714:G736" si="369">MOD(LEN(B714)-LEN(SUBSTITUTE(B714,"N","")),2)</f>
        <v>1</v>
      </c>
      <c r="H714" s="4">
        <f t="shared" ref="H714:H736" si="370">IF(E714&lt;&gt;"",1,0)</f>
        <v>0</v>
      </c>
      <c r="I714">
        <f t="shared" ref="I714:I736" si="371">1-J714</f>
        <v>1</v>
      </c>
      <c r="J714">
        <f t="shared" si="364"/>
        <v>0</v>
      </c>
      <c r="K714">
        <f t="shared" ref="K714:K736" si="372">LEN(D714) - LEN(SUBSTITUTE(D714, ",", "")) + 1</f>
        <v>2</v>
      </c>
      <c r="L714">
        <f t="shared" ref="L714:L736" si="373">H714*K714</f>
        <v>0</v>
      </c>
      <c r="M714" s="8">
        <f t="shared" ref="M714:W714" si="374">(M68-$M68)/$M68</f>
        <v>0</v>
      </c>
      <c r="N714" s="8">
        <f t="shared" si="374"/>
        <v>3.094558721633033</v>
      </c>
      <c r="O714" s="8">
        <f t="shared" si="374"/>
        <v>3.0960814916947541</v>
      </c>
      <c r="P714" s="8">
        <f t="shared" si="374"/>
        <v>-1.549765985336214E-4</v>
      </c>
      <c r="Q714" s="8">
        <f t="shared" si="374"/>
        <v>4.7848404890861485</v>
      </c>
      <c r="R714" s="8">
        <f t="shared" si="374"/>
        <v>-0.99998800181172642</v>
      </c>
      <c r="S714" s="8">
        <f t="shared" si="374"/>
        <v>3.0554456277102151</v>
      </c>
      <c r="T714" s="8">
        <f t="shared" si="374"/>
        <v>13.588171186150889</v>
      </c>
      <c r="U714" s="8">
        <f t="shared" si="374"/>
        <v>10.603000946857023</v>
      </c>
      <c r="V714" s="8">
        <f t="shared" si="374"/>
        <v>-0.99872619234495597</v>
      </c>
      <c r="W714" s="8">
        <f t="shared" si="374"/>
        <v>1.7464562851009493</v>
      </c>
      <c r="X714"/>
      <c r="Y714" s="8">
        <f t="shared" ref="Y714:AI714" si="375">(Y68-$Y68)/$Y68</f>
        <v>0</v>
      </c>
      <c r="Z714" s="8">
        <f t="shared" si="375"/>
        <v>3.6161416562305662</v>
      </c>
      <c r="AA714" s="8">
        <f t="shared" si="375"/>
        <v>3.5611809937986583</v>
      </c>
      <c r="AB714" s="8">
        <f t="shared" si="375"/>
        <v>0.1463578554530158</v>
      </c>
      <c r="AC714" s="8">
        <f t="shared" si="375"/>
        <v>4.8636091727622839</v>
      </c>
      <c r="AD714" s="8">
        <f t="shared" si="375"/>
        <v>-0.65515366715988232</v>
      </c>
      <c r="AE714" s="8">
        <f t="shared" si="375"/>
        <v>2.4814795026510348</v>
      </c>
      <c r="AF714" s="8">
        <f t="shared" si="375"/>
        <v>1.4168824652536289</v>
      </c>
      <c r="AG714" s="8">
        <f t="shared" si="375"/>
        <v>2.438797963687505</v>
      </c>
      <c r="AH714" s="8">
        <f t="shared" si="375"/>
        <v>-0.98149815529199369</v>
      </c>
      <c r="AI714" s="8">
        <f t="shared" si="375"/>
        <v>9.2783386664840037</v>
      </c>
      <c r="AK714" s="8">
        <f t="shared" ref="AK714:AU714" si="376">(AK68-$AK68)/$AK68</f>
        <v>0</v>
      </c>
      <c r="AL714" s="8">
        <f t="shared" si="376"/>
        <v>0.75672140200033844</v>
      </c>
      <c r="AM714" s="8">
        <f t="shared" si="376"/>
        <v>0.71025203511098534</v>
      </c>
      <c r="AN714" s="8">
        <f t="shared" si="376"/>
        <v>0.1463578554530158</v>
      </c>
      <c r="AO714" s="8">
        <f t="shared" si="376"/>
        <v>1.1355749095609124</v>
      </c>
      <c r="AP714" s="8">
        <f t="shared" si="376"/>
        <v>-0.65515366715988232</v>
      </c>
      <c r="AQ714" s="8">
        <f t="shared" si="376"/>
        <v>0.51803546692186819</v>
      </c>
      <c r="AR714" s="8">
        <f t="shared" si="376"/>
        <v>0.22465006511579949</v>
      </c>
      <c r="AS714" s="8">
        <f t="shared" si="376"/>
        <v>0.25885587108128943</v>
      </c>
      <c r="AT714" s="8">
        <f t="shared" si="376"/>
        <v>-0.98149815529199369</v>
      </c>
      <c r="AU714" s="8">
        <f t="shared" si="376"/>
        <v>4.8053062886440507</v>
      </c>
      <c r="AW714">
        <f t="shared" si="368"/>
        <v>-0.73154693836327256</v>
      </c>
      <c r="AX714" t="str">
        <f t="shared" ref="AX714:AX736" si="377">IF(H714=1,AW714,"")</f>
        <v/>
      </c>
      <c r="AY714">
        <f t="shared" ref="AY714:AY736" si="378">IF(I714=1,AW714,"")</f>
        <v>-0.73154693836327256</v>
      </c>
      <c r="AZ714" t="str">
        <f t="shared" ref="AZ714:AZ736" si="379">IF(J714=1,AW714,"")</f>
        <v/>
      </c>
    </row>
    <row r="715" spans="1:52" s="17" customFormat="1" x14ac:dyDescent="0.3">
      <c r="A715">
        <v>3</v>
      </c>
      <c r="B715" t="s">
        <v>143</v>
      </c>
      <c r="C715" t="s">
        <v>141</v>
      </c>
      <c r="D715" t="s">
        <v>69</v>
      </c>
      <c r="E715"/>
      <c r="F715" s="2">
        <v>0</v>
      </c>
      <c r="G715" s="2">
        <f t="shared" si="369"/>
        <v>1</v>
      </c>
      <c r="H715" s="4">
        <f t="shared" si="370"/>
        <v>0</v>
      </c>
      <c r="I715">
        <f t="shared" si="371"/>
        <v>1</v>
      </c>
      <c r="J715">
        <f t="shared" si="364"/>
        <v>0</v>
      </c>
      <c r="K715">
        <f t="shared" si="372"/>
        <v>2</v>
      </c>
      <c r="L715">
        <f t="shared" si="373"/>
        <v>0</v>
      </c>
      <c r="M715" s="8">
        <f t="shared" ref="M715:W715" si="380">(M69-$M69)/$M69</f>
        <v>0</v>
      </c>
      <c r="N715" s="8">
        <f t="shared" si="380"/>
        <v>2.981752937777018</v>
      </c>
      <c r="O715" s="8">
        <f t="shared" si="380"/>
        <v>2.983176708549923</v>
      </c>
      <c r="P715" s="8">
        <f t="shared" si="380"/>
        <v>-1.6597327830225153E-4</v>
      </c>
      <c r="Q715" s="8">
        <f t="shared" si="380"/>
        <v>4.5848918324149812</v>
      </c>
      <c r="R715" s="8">
        <f t="shared" si="380"/>
        <v>-0.99999400096584445</v>
      </c>
      <c r="S715" s="8">
        <f t="shared" si="380"/>
        <v>3.0341335045057738</v>
      </c>
      <c r="T715" s="8">
        <f t="shared" si="380"/>
        <v>13.587070481652452</v>
      </c>
      <c r="U715" s="8">
        <f t="shared" si="380"/>
        <v>10.578909795522918</v>
      </c>
      <c r="V715" s="8">
        <f t="shared" si="380"/>
        <v>-0.99900715984726451</v>
      </c>
      <c r="W715" s="8">
        <f t="shared" si="380"/>
        <v>1.7397219047733312</v>
      </c>
      <c r="X715"/>
      <c r="Y715" s="8">
        <f t="shared" ref="Y715:AI715" si="381">(Y69-$Y69)/$Y69</f>
        <v>0</v>
      </c>
      <c r="Z715" s="8">
        <f t="shared" si="381"/>
        <v>3.4981581457336031</v>
      </c>
      <c r="AA715" s="8">
        <f t="shared" si="381"/>
        <v>3.4071529244762591</v>
      </c>
      <c r="AB715" s="8">
        <f t="shared" si="381"/>
        <v>0.1432174127339903</v>
      </c>
      <c r="AC715" s="8">
        <f t="shared" si="381"/>
        <v>4.8052139980133379</v>
      </c>
      <c r="AD715" s="8">
        <f t="shared" si="381"/>
        <v>-0.64698828109785056</v>
      </c>
      <c r="AE715" s="8">
        <f t="shared" si="381"/>
        <v>2.5852374567733443</v>
      </c>
      <c r="AF715" s="8">
        <f t="shared" si="381"/>
        <v>1.4231823898625906</v>
      </c>
      <c r="AG715" s="8">
        <f t="shared" si="381"/>
        <v>2.4632135527277961</v>
      </c>
      <c r="AH715" s="8">
        <f t="shared" si="381"/>
        <v>-0.97729707344517003</v>
      </c>
      <c r="AI715" s="8">
        <f t="shared" si="381"/>
        <v>9.2407224068470661</v>
      </c>
      <c r="AK715" s="8">
        <f t="shared" ref="AK715:AU715" si="382">(AK69-$AK69)/$AK69</f>
        <v>0</v>
      </c>
      <c r="AL715" s="8">
        <f t="shared" si="382"/>
        <v>0.72976260809951399</v>
      </c>
      <c r="AM715" s="8">
        <f t="shared" si="382"/>
        <v>0.64240264517301759</v>
      </c>
      <c r="AN715" s="8">
        <f t="shared" si="382"/>
        <v>0.1432174127339903</v>
      </c>
      <c r="AO715" s="8">
        <f t="shared" si="382"/>
        <v>1.2240146598230279</v>
      </c>
      <c r="AP715" s="8">
        <f t="shared" si="382"/>
        <v>-0.64698828109785056</v>
      </c>
      <c r="AQ715" s="8">
        <f t="shared" si="382"/>
        <v>0.58433771555193792</v>
      </c>
      <c r="AR715" s="8">
        <f t="shared" si="382"/>
        <v>0.22525150159960025</v>
      </c>
      <c r="AS715" s="8">
        <f t="shared" si="382"/>
        <v>0.28445494994929521</v>
      </c>
      <c r="AT715" s="8">
        <f t="shared" si="382"/>
        <v>-0.97729707344517003</v>
      </c>
      <c r="AU715" s="8">
        <f t="shared" si="382"/>
        <v>4.7300824703146205</v>
      </c>
      <c r="AW715">
        <f t="shared" si="368"/>
        <v>-0.73154693836327245</v>
      </c>
      <c r="AX715" t="str">
        <f t="shared" si="377"/>
        <v/>
      </c>
      <c r="AY715">
        <f t="shared" si="378"/>
        <v>-0.73154693836327245</v>
      </c>
      <c r="AZ715" t="str">
        <f t="shared" si="379"/>
        <v/>
      </c>
    </row>
    <row r="716" spans="1:52" s="17" customFormat="1" x14ac:dyDescent="0.3">
      <c r="A716">
        <v>3</v>
      </c>
      <c r="B716" t="s">
        <v>144</v>
      </c>
      <c r="C716" t="s">
        <v>141</v>
      </c>
      <c r="D716" t="s">
        <v>69</v>
      </c>
      <c r="E716" t="s">
        <v>43</v>
      </c>
      <c r="F716" s="2">
        <v>0</v>
      </c>
      <c r="G716" s="2">
        <f t="shared" si="369"/>
        <v>0</v>
      </c>
      <c r="H716" s="4">
        <f t="shared" si="370"/>
        <v>1</v>
      </c>
      <c r="I716">
        <f t="shared" si="371"/>
        <v>0</v>
      </c>
      <c r="J716">
        <f t="shared" si="364"/>
        <v>1</v>
      </c>
      <c r="K716">
        <f t="shared" si="372"/>
        <v>2</v>
      </c>
      <c r="L716">
        <f t="shared" si="373"/>
        <v>2</v>
      </c>
      <c r="M716" s="8">
        <f t="shared" ref="M716:W716" si="383">(M70-$M70)/$M70</f>
        <v>0</v>
      </c>
      <c r="N716" s="8">
        <f t="shared" si="383"/>
        <v>-0.90419346475906281</v>
      </c>
      <c r="O716" s="8">
        <f t="shared" si="383"/>
        <v>-0.90418946018544588</v>
      </c>
      <c r="P716" s="8">
        <f t="shared" si="383"/>
        <v>-0.6368446507069746</v>
      </c>
      <c r="Q716" s="8">
        <f t="shared" si="383"/>
        <v>-0.95072559263258249</v>
      </c>
      <c r="R716" s="8">
        <f t="shared" si="383"/>
        <v>2.1201369787382744</v>
      </c>
      <c r="S716" s="8">
        <f t="shared" si="383"/>
        <v>-0.97739946665644295</v>
      </c>
      <c r="T716" s="8">
        <f t="shared" si="383"/>
        <v>-0.52051779399462328</v>
      </c>
      <c r="U716" s="8">
        <f t="shared" si="383"/>
        <v>-0.6255863499972395</v>
      </c>
      <c r="V716" s="8">
        <f t="shared" si="383"/>
        <v>-0.68897543509199988</v>
      </c>
      <c r="W716" s="8">
        <f t="shared" si="383"/>
        <v>-0.9530662659116973</v>
      </c>
      <c r="X716"/>
      <c r="Y716" s="8">
        <f t="shared" ref="Y716:AI716" si="384">(Y70-$Y70)/$Y70</f>
        <v>0</v>
      </c>
      <c r="Z716" s="8">
        <f t="shared" si="384"/>
        <v>-0.80419672111585039</v>
      </c>
      <c r="AA716" s="8">
        <f t="shared" si="384"/>
        <v>-0.81050578674125062</v>
      </c>
      <c r="AB716" s="8">
        <f t="shared" si="384"/>
        <v>-0.50374945214374112</v>
      </c>
      <c r="AC716" s="8">
        <f t="shared" si="384"/>
        <v>-0.84353737303160004</v>
      </c>
      <c r="AD716" s="8">
        <f t="shared" si="384"/>
        <v>1.6043120644298039</v>
      </c>
      <c r="AE716" s="8">
        <f t="shared" si="384"/>
        <v>-0.86121768748333516</v>
      </c>
      <c r="AF716" s="8">
        <f t="shared" si="384"/>
        <v>-0.8480836302703435</v>
      </c>
      <c r="AG716" s="8">
        <f t="shared" si="384"/>
        <v>-0.78872940571464056</v>
      </c>
      <c r="AH716" s="8">
        <f t="shared" si="384"/>
        <v>-0.20973167958256683</v>
      </c>
      <c r="AI716" s="8">
        <f t="shared" si="384"/>
        <v>-0.60048851718121865</v>
      </c>
      <c r="AK716" s="8">
        <f t="shared" ref="AK716:AU716" si="385">(AK70-$AK70)/$AK70</f>
        <v>0</v>
      </c>
      <c r="AL716" s="8">
        <f t="shared" si="385"/>
        <v>-0.90924322339785257</v>
      </c>
      <c r="AM716" s="8">
        <f t="shared" si="385"/>
        <v>-0.91446655446624814</v>
      </c>
      <c r="AN716" s="8">
        <f t="shared" si="385"/>
        <v>-0.50374945214374112</v>
      </c>
      <c r="AO716" s="8">
        <f t="shared" si="385"/>
        <v>-0.91913623397732369</v>
      </c>
      <c r="AP716" s="8">
        <f t="shared" si="385"/>
        <v>1.6043120644298039</v>
      </c>
      <c r="AQ716" s="8">
        <f t="shared" si="385"/>
        <v>-0.9200565885280082</v>
      </c>
      <c r="AR716" s="8">
        <f t="shared" si="385"/>
        <v>-0.92295079819480863</v>
      </c>
      <c r="AS716" s="8">
        <f t="shared" si="385"/>
        <v>-0.92258887752352892</v>
      </c>
      <c r="AT716" s="8">
        <f t="shared" si="385"/>
        <v>-0.20973167958256683</v>
      </c>
      <c r="AU716" s="8">
        <f t="shared" si="385"/>
        <v>-0.85833764777733657</v>
      </c>
      <c r="AW716">
        <f t="shared" si="368"/>
        <v>0.73154693836327267</v>
      </c>
      <c r="AX716">
        <f t="shared" si="377"/>
        <v>0.73154693836327267</v>
      </c>
      <c r="AY716" t="str">
        <f t="shared" si="378"/>
        <v/>
      </c>
      <c r="AZ716">
        <f t="shared" si="379"/>
        <v>0.73154693836327267</v>
      </c>
    </row>
    <row r="717" spans="1:52" s="17" customFormat="1" x14ac:dyDescent="0.3">
      <c r="A717">
        <v>3</v>
      </c>
      <c r="B717" t="s">
        <v>145</v>
      </c>
      <c r="C717" t="s">
        <v>146</v>
      </c>
      <c r="D717" t="s">
        <v>69</v>
      </c>
      <c r="E717"/>
      <c r="F717" s="2">
        <v>0</v>
      </c>
      <c r="G717" s="2">
        <f t="shared" si="369"/>
        <v>0</v>
      </c>
      <c r="H717" s="4">
        <f t="shared" si="370"/>
        <v>0</v>
      </c>
      <c r="I717">
        <f t="shared" si="371"/>
        <v>0</v>
      </c>
      <c r="J717">
        <f t="shared" si="364"/>
        <v>1</v>
      </c>
      <c r="K717">
        <f t="shared" si="372"/>
        <v>2</v>
      </c>
      <c r="L717">
        <f t="shared" si="373"/>
        <v>0</v>
      </c>
      <c r="M717" s="8">
        <f t="shared" ref="M717:W717" si="386">(M71-$M71)/$M71</f>
        <v>0</v>
      </c>
      <c r="N717" s="8">
        <f t="shared" si="386"/>
        <v>-0.7559494743362617</v>
      </c>
      <c r="O717" s="8">
        <f t="shared" si="386"/>
        <v>-0.75523388610384901</v>
      </c>
      <c r="P717" s="8">
        <f t="shared" si="386"/>
        <v>-0.62246951771182679</v>
      </c>
      <c r="Q717" s="8">
        <f t="shared" si="386"/>
        <v>-0.91998531406385542</v>
      </c>
      <c r="R717" s="8">
        <f t="shared" si="386"/>
        <v>1.8452820338310052</v>
      </c>
      <c r="S717" s="8">
        <f t="shared" si="386"/>
        <v>-0.80680513490771011</v>
      </c>
      <c r="T717" s="8">
        <f t="shared" si="386"/>
        <v>-0.56936803142474002</v>
      </c>
      <c r="U717" s="8">
        <f t="shared" si="386"/>
        <v>-0.66174731478835525</v>
      </c>
      <c r="V717" s="8">
        <f t="shared" si="386"/>
        <v>-0.70460865969763409</v>
      </c>
      <c r="W717" s="8">
        <f t="shared" si="386"/>
        <v>-0.92407600001463641</v>
      </c>
      <c r="X717"/>
      <c r="Y717" s="8">
        <f t="shared" ref="Y717:AI717" si="387">(Y71-$Y71)/$Y71</f>
        <v>0</v>
      </c>
      <c r="Z717" s="8">
        <f t="shared" si="387"/>
        <v>-0.6915897903902487</v>
      </c>
      <c r="AA717" s="8">
        <f t="shared" si="387"/>
        <v>-0.69992886893035489</v>
      </c>
      <c r="AB717" s="8">
        <f t="shared" si="387"/>
        <v>-0.48830024450693599</v>
      </c>
      <c r="AC717" s="8">
        <f t="shared" si="387"/>
        <v>-0.81447530287956649</v>
      </c>
      <c r="AD717" s="8">
        <f t="shared" si="387"/>
        <v>1.4961946502405992</v>
      </c>
      <c r="AE717" s="8">
        <f t="shared" si="387"/>
        <v>-0.6979230942805732</v>
      </c>
      <c r="AF717" s="8">
        <f t="shared" si="387"/>
        <v>-0.85834614338283577</v>
      </c>
      <c r="AG717" s="8">
        <f t="shared" si="387"/>
        <v>-0.81998634991325658</v>
      </c>
      <c r="AH717" s="8">
        <f t="shared" si="387"/>
        <v>-0.27903322295830152</v>
      </c>
      <c r="AI717" s="8">
        <f t="shared" si="387"/>
        <v>-0.56384430028985832</v>
      </c>
      <c r="AK717" s="8">
        <f t="shared" ref="AK717:AU717" si="388">(AK71-$AK71)/$AK71</f>
        <v>0</v>
      </c>
      <c r="AL717" s="8">
        <f t="shared" si="388"/>
        <v>-0.90126156143599001</v>
      </c>
      <c r="AM717" s="8">
        <f t="shared" si="388"/>
        <v>-0.90786168566074765</v>
      </c>
      <c r="AN717" s="8">
        <f t="shared" si="388"/>
        <v>-0.48830024450693599</v>
      </c>
      <c r="AO717" s="8">
        <f t="shared" si="388"/>
        <v>-0.93032272178770359</v>
      </c>
      <c r="AP717" s="8">
        <f t="shared" si="388"/>
        <v>1.4961946502405992</v>
      </c>
      <c r="AQ717" s="8">
        <f t="shared" si="388"/>
        <v>-0.91437649972134361</v>
      </c>
      <c r="AR717" s="8">
        <f t="shared" si="388"/>
        <v>-0.92841362926268645</v>
      </c>
      <c r="AS717" s="8">
        <f t="shared" si="388"/>
        <v>-0.94684437933762766</v>
      </c>
      <c r="AT717" s="8">
        <f t="shared" si="388"/>
        <v>-0.27903322295830152</v>
      </c>
      <c r="AU717" s="8">
        <f t="shared" si="388"/>
        <v>-0.8378777054928862</v>
      </c>
      <c r="AW717">
        <f t="shared" si="368"/>
        <v>0.2476097189989597</v>
      </c>
      <c r="AX717" t="str">
        <f t="shared" si="377"/>
        <v/>
      </c>
      <c r="AY717" t="str">
        <f t="shared" si="378"/>
        <v/>
      </c>
      <c r="AZ717">
        <f t="shared" si="379"/>
        <v>0.2476097189989597</v>
      </c>
    </row>
    <row r="718" spans="1:52" s="17" customFormat="1" x14ac:dyDescent="0.3">
      <c r="A718">
        <v>3</v>
      </c>
      <c r="B718" t="s">
        <v>147</v>
      </c>
      <c r="C718" t="s">
        <v>146</v>
      </c>
      <c r="D718" t="s">
        <v>69</v>
      </c>
      <c r="E718" t="s">
        <v>43</v>
      </c>
      <c r="F718" s="2">
        <v>0</v>
      </c>
      <c r="G718" s="2">
        <f t="shared" si="369"/>
        <v>1</v>
      </c>
      <c r="H718" s="4">
        <f t="shared" si="370"/>
        <v>1</v>
      </c>
      <c r="I718">
        <f t="shared" si="371"/>
        <v>1</v>
      </c>
      <c r="J718">
        <f t="shared" si="364"/>
        <v>0</v>
      </c>
      <c r="K718">
        <f t="shared" si="372"/>
        <v>2</v>
      </c>
      <c r="L718">
        <f t="shared" si="373"/>
        <v>2</v>
      </c>
      <c r="M718" s="8">
        <f t="shared" ref="M718:W718" si="389">(M72-$M72)/$M72</f>
        <v>0</v>
      </c>
      <c r="N718" s="8">
        <f t="shared" si="389"/>
        <v>9.9814927945879005E-3</v>
      </c>
      <c r="O718" s="8">
        <f t="shared" si="389"/>
        <v>1.0019487057454236E-2</v>
      </c>
      <c r="P718" s="8">
        <f t="shared" si="389"/>
        <v>-1.549765985336214E-4</v>
      </c>
      <c r="Q718" s="8">
        <f t="shared" si="389"/>
        <v>1.2998037296368248E-4</v>
      </c>
      <c r="R718" s="8">
        <f t="shared" si="389"/>
        <v>-0.99998800181172642</v>
      </c>
      <c r="S718" s="8">
        <f t="shared" si="389"/>
        <v>-0.99955606703387789</v>
      </c>
      <c r="T718" s="8">
        <f t="shared" si="389"/>
        <v>13.588171186150889</v>
      </c>
      <c r="U718" s="8">
        <f t="shared" si="389"/>
        <v>10.304146073942835</v>
      </c>
      <c r="V718" s="8">
        <f t="shared" si="389"/>
        <v>-0.99872619234495597</v>
      </c>
      <c r="W718" s="8">
        <f t="shared" si="389"/>
        <v>-0.98259462821114008</v>
      </c>
      <c r="X718"/>
      <c r="Y718" s="8">
        <f t="shared" ref="Y718:AI718" si="390">(Y72-$Y72)/$Y72</f>
        <v>0</v>
      </c>
      <c r="Z718" s="8">
        <f t="shared" si="390"/>
        <v>0.79038264710627182</v>
      </c>
      <c r="AA718" s="8">
        <f t="shared" si="390"/>
        <v>0.73964540422331948</v>
      </c>
      <c r="AB718" s="8">
        <f t="shared" si="390"/>
        <v>0.15513384991893298</v>
      </c>
      <c r="AC718" s="8">
        <f t="shared" si="390"/>
        <v>0.93455443425928331</v>
      </c>
      <c r="AD718" s="8">
        <f t="shared" si="390"/>
        <v>-0.65332295312125932</v>
      </c>
      <c r="AE718" s="8">
        <f t="shared" si="390"/>
        <v>3.2937095109159854E-2</v>
      </c>
      <c r="AF718" s="8">
        <f t="shared" si="390"/>
        <v>1.4190331367150155</v>
      </c>
      <c r="AG718" s="8">
        <f t="shared" si="390"/>
        <v>1.9848912530138392</v>
      </c>
      <c r="AH718" s="8">
        <f t="shared" si="390"/>
        <v>-0.98141215990783792</v>
      </c>
      <c r="AI718" s="8">
        <f t="shared" si="390"/>
        <v>-0.23087541278911472</v>
      </c>
      <c r="AK718" s="8">
        <f t="shared" ref="AK718:AU718" si="391">(AK72-$AK72)/$AK72</f>
        <v>0</v>
      </c>
      <c r="AL718" s="8">
        <f t="shared" si="391"/>
        <v>-6.4317656158637104E-2</v>
      </c>
      <c r="AM718" s="8">
        <f t="shared" si="391"/>
        <v>-0.13179637958597148</v>
      </c>
      <c r="AN718" s="8">
        <f t="shared" si="391"/>
        <v>0.15513384991893298</v>
      </c>
      <c r="AO718" s="8">
        <f t="shared" si="391"/>
        <v>-3.3176503657335397E-2</v>
      </c>
      <c r="AP718" s="8">
        <f t="shared" si="391"/>
        <v>-0.65332295312125932</v>
      </c>
      <c r="AQ718" s="8">
        <f t="shared" si="391"/>
        <v>-0.23074275274191569</v>
      </c>
      <c r="AR718" s="8">
        <f t="shared" si="391"/>
        <v>0.22272914059487545</v>
      </c>
      <c r="AS718" s="8">
        <f t="shared" si="391"/>
        <v>-0.12317228739302605</v>
      </c>
      <c r="AT718" s="8">
        <f t="shared" si="391"/>
        <v>-0.98141215990783792</v>
      </c>
      <c r="AU718" s="8">
        <f t="shared" si="391"/>
        <v>-0.28918324989599131</v>
      </c>
      <c r="AW718">
        <f t="shared" si="368"/>
        <v>-0.2476097189989595</v>
      </c>
      <c r="AX718">
        <f t="shared" si="377"/>
        <v>-0.2476097189989595</v>
      </c>
      <c r="AY718">
        <f t="shared" si="378"/>
        <v>-0.2476097189989595</v>
      </c>
      <c r="AZ718" t="str">
        <f t="shared" si="379"/>
        <v/>
      </c>
    </row>
    <row r="719" spans="1:52" s="17" customFormat="1" x14ac:dyDescent="0.3">
      <c r="A719">
        <v>3</v>
      </c>
      <c r="B719" t="s">
        <v>148</v>
      </c>
      <c r="C719" t="s">
        <v>146</v>
      </c>
      <c r="D719" t="s">
        <v>69</v>
      </c>
      <c r="E719" t="s">
        <v>43</v>
      </c>
      <c r="F719" s="2">
        <v>0</v>
      </c>
      <c r="G719" s="2">
        <f t="shared" si="369"/>
        <v>1</v>
      </c>
      <c r="H719" s="4">
        <f t="shared" si="370"/>
        <v>1</v>
      </c>
      <c r="I719">
        <f t="shared" si="371"/>
        <v>1</v>
      </c>
      <c r="J719">
        <f t="shared" si="364"/>
        <v>0</v>
      </c>
      <c r="K719">
        <f t="shared" si="372"/>
        <v>2</v>
      </c>
      <c r="L719">
        <f t="shared" si="373"/>
        <v>2</v>
      </c>
      <c r="M719" s="8">
        <f t="shared" ref="M719:W719" si="392">(M73-$M73)/$M73</f>
        <v>0</v>
      </c>
      <c r="N719" s="8">
        <f t="shared" si="392"/>
        <v>1.1706115315434099E-2</v>
      </c>
      <c r="O719" s="8">
        <f t="shared" si="392"/>
        <v>1.1753107749652306E-2</v>
      </c>
      <c r="P719" s="8">
        <f t="shared" si="392"/>
        <v>-1.6597327830225153E-4</v>
      </c>
      <c r="Q719" s="8">
        <f t="shared" si="392"/>
        <v>2.2896313693489525E-4</v>
      </c>
      <c r="R719" s="8">
        <f t="shared" si="392"/>
        <v>-0.99999400096584445</v>
      </c>
      <c r="S719" s="8">
        <f t="shared" si="392"/>
        <v>-0.99937610044782799</v>
      </c>
      <c r="T719" s="8">
        <f t="shared" si="392"/>
        <v>13.587070481652452</v>
      </c>
      <c r="U719" s="8">
        <f t="shared" si="392"/>
        <v>10.304540968904007</v>
      </c>
      <c r="V719" s="8">
        <f t="shared" si="392"/>
        <v>-0.99900715984726451</v>
      </c>
      <c r="W719" s="8">
        <f t="shared" si="392"/>
        <v>-0.97901337884600581</v>
      </c>
      <c r="X719"/>
      <c r="Y719" s="8">
        <f t="shared" ref="Y719:AI719" si="393">(Y73-$Y73)/$Y73</f>
        <v>0</v>
      </c>
      <c r="Z719" s="8">
        <f t="shared" si="393"/>
        <v>0.79624794183688519</v>
      </c>
      <c r="AA719" s="8">
        <f t="shared" si="393"/>
        <v>0.74155310261692575</v>
      </c>
      <c r="AB719" s="8">
        <f t="shared" si="393"/>
        <v>0.16289865977919327</v>
      </c>
      <c r="AC719" s="8">
        <f t="shared" si="393"/>
        <v>0.94656089729516635</v>
      </c>
      <c r="AD719" s="8">
        <f t="shared" si="393"/>
        <v>-0.651692383159033</v>
      </c>
      <c r="AE719" s="8">
        <f t="shared" si="393"/>
        <v>1.5780624573651984E-2</v>
      </c>
      <c r="AF719" s="8">
        <f t="shared" si="393"/>
        <v>1.4295638379814375</v>
      </c>
      <c r="AG719" s="8">
        <f t="shared" si="393"/>
        <v>2.0045771304598281</v>
      </c>
      <c r="AH719" s="8">
        <f t="shared" si="393"/>
        <v>-0.9822774662736008</v>
      </c>
      <c r="AI719" s="8">
        <f t="shared" si="393"/>
        <v>-0.21586162888499369</v>
      </c>
      <c r="AK719" s="8">
        <f t="shared" ref="AK719:AU719" si="394">(AK73-$AK73)/$AK73</f>
        <v>0</v>
      </c>
      <c r="AL719" s="8">
        <f t="shared" si="394"/>
        <v>-7.0063315922532218E-2</v>
      </c>
      <c r="AM719" s="8">
        <f t="shared" si="394"/>
        <v>-0.13413288421261513</v>
      </c>
      <c r="AN719" s="8">
        <f t="shared" si="394"/>
        <v>0.16289865977919327</v>
      </c>
      <c r="AO719" s="8">
        <f t="shared" si="394"/>
        <v>-4.2384571340757245E-2</v>
      </c>
      <c r="AP719" s="8">
        <f t="shared" si="394"/>
        <v>-0.651692383159033</v>
      </c>
      <c r="AQ719" s="8">
        <f t="shared" si="394"/>
        <v>-0.24948885055774497</v>
      </c>
      <c r="AR719" s="8">
        <f t="shared" si="394"/>
        <v>0.22525554668934669</v>
      </c>
      <c r="AS719" s="8">
        <f t="shared" si="394"/>
        <v>-0.12463139763588148</v>
      </c>
      <c r="AT719" s="8">
        <f t="shared" si="394"/>
        <v>-0.9822774662736008</v>
      </c>
      <c r="AU719" s="8">
        <f t="shared" si="394"/>
        <v>-0.28180385660056884</v>
      </c>
      <c r="AW719">
        <f t="shared" si="368"/>
        <v>-0.2476097189989597</v>
      </c>
      <c r="AX719">
        <f t="shared" si="377"/>
        <v>-0.2476097189989597</v>
      </c>
      <c r="AY719">
        <f t="shared" si="378"/>
        <v>-0.2476097189989597</v>
      </c>
      <c r="AZ719" t="str">
        <f t="shared" si="379"/>
        <v/>
      </c>
    </row>
    <row r="720" spans="1:52" s="17" customFormat="1" x14ac:dyDescent="0.3">
      <c r="A720">
        <v>3</v>
      </c>
      <c r="B720" t="s">
        <v>149</v>
      </c>
      <c r="C720" t="s">
        <v>146</v>
      </c>
      <c r="D720" t="s">
        <v>69</v>
      </c>
      <c r="E720"/>
      <c r="F720" s="2">
        <v>0</v>
      </c>
      <c r="G720" s="2">
        <f t="shared" si="369"/>
        <v>0</v>
      </c>
      <c r="H720" s="4">
        <f t="shared" si="370"/>
        <v>0</v>
      </c>
      <c r="I720">
        <f t="shared" si="371"/>
        <v>0</v>
      </c>
      <c r="J720">
        <f t="shared" si="364"/>
        <v>1</v>
      </c>
      <c r="K720">
        <f t="shared" si="372"/>
        <v>2</v>
      </c>
      <c r="L720">
        <f t="shared" si="373"/>
        <v>0</v>
      </c>
      <c r="M720" s="8">
        <f t="shared" ref="M720:W720" si="395">(M74-$M74)/$M74</f>
        <v>0</v>
      </c>
      <c r="N720" s="8">
        <f t="shared" si="395"/>
        <v>-0.74917146356596243</v>
      </c>
      <c r="O720" s="8">
        <f t="shared" si="395"/>
        <v>-0.74873069787310531</v>
      </c>
      <c r="P720" s="8">
        <f t="shared" si="395"/>
        <v>-0.6368446507069746</v>
      </c>
      <c r="Q720" s="8">
        <f t="shared" si="395"/>
        <v>-0.91572775280462948</v>
      </c>
      <c r="R720" s="8">
        <f t="shared" si="395"/>
        <v>2.1201369787382744</v>
      </c>
      <c r="S720" s="8">
        <f t="shared" si="395"/>
        <v>-0.79864908663225409</v>
      </c>
      <c r="T720" s="8">
        <f t="shared" si="395"/>
        <v>-0.52051779399462328</v>
      </c>
      <c r="U720" s="8">
        <f t="shared" si="395"/>
        <v>-0.62455425320840208</v>
      </c>
      <c r="V720" s="8">
        <f t="shared" si="395"/>
        <v>-0.68897543509199988</v>
      </c>
      <c r="W720" s="8">
        <f t="shared" si="395"/>
        <v>-0.9206958859177069</v>
      </c>
      <c r="X720"/>
      <c r="Y720" s="8">
        <f t="shared" ref="Y720:AI720" si="396">(Y74-$Y74)/$Y74</f>
        <v>0</v>
      </c>
      <c r="Z720" s="8">
        <f t="shared" si="396"/>
        <v>-0.68086576843918745</v>
      </c>
      <c r="AA720" s="8">
        <f t="shared" si="396"/>
        <v>-0.68663389477132608</v>
      </c>
      <c r="AB720" s="8">
        <f t="shared" si="396"/>
        <v>-0.47734752252554308</v>
      </c>
      <c r="AC720" s="8">
        <f t="shared" si="396"/>
        <v>-0.80064455963810621</v>
      </c>
      <c r="AD720" s="8">
        <f t="shared" si="396"/>
        <v>1.6285410348243725</v>
      </c>
      <c r="AE720" s="8">
        <f t="shared" si="396"/>
        <v>-0.68842863043042946</v>
      </c>
      <c r="AF720" s="8">
        <f t="shared" si="396"/>
        <v>-0.84450602877067082</v>
      </c>
      <c r="AG720" s="8">
        <f t="shared" si="396"/>
        <v>-0.80499015582317812</v>
      </c>
      <c r="AH720" s="8">
        <f t="shared" si="396"/>
        <v>-0.20374937867075946</v>
      </c>
      <c r="AI720" s="8">
        <f t="shared" si="396"/>
        <v>-0.51158723706185139</v>
      </c>
      <c r="AK720" s="8">
        <f t="shared" ref="AK720:AU720" si="397">(AK74-$AK74)/$AK74</f>
        <v>0</v>
      </c>
      <c r="AL720" s="8">
        <f t="shared" si="397"/>
        <v>-0.90130764858911627</v>
      </c>
      <c r="AM720" s="8">
        <f t="shared" si="397"/>
        <v>-0.90523124953244427</v>
      </c>
      <c r="AN720" s="8">
        <f t="shared" si="397"/>
        <v>-0.47734752252554308</v>
      </c>
      <c r="AO720" s="8">
        <f t="shared" si="397"/>
        <v>-0.92536079918158687</v>
      </c>
      <c r="AP720" s="8">
        <f t="shared" si="397"/>
        <v>1.6285410348243725</v>
      </c>
      <c r="AQ720" s="8">
        <f t="shared" si="397"/>
        <v>-0.91005577252102299</v>
      </c>
      <c r="AR720" s="8">
        <f t="shared" si="397"/>
        <v>-0.92136367161453225</v>
      </c>
      <c r="AS720" s="8">
        <f t="shared" si="397"/>
        <v>-0.94253596708600518</v>
      </c>
      <c r="AT720" s="8">
        <f t="shared" si="397"/>
        <v>-0.20374937867075946</v>
      </c>
      <c r="AU720" s="8">
        <f t="shared" si="397"/>
        <v>-0.8189311979908882</v>
      </c>
      <c r="AW720">
        <f t="shared" si="368"/>
        <v>0.24760971899895989</v>
      </c>
      <c r="AX720" t="str">
        <f t="shared" si="377"/>
        <v/>
      </c>
      <c r="AY720" t="str">
        <f t="shared" si="378"/>
        <v/>
      </c>
      <c r="AZ720">
        <f t="shared" si="379"/>
        <v>0.24760971899895989</v>
      </c>
    </row>
    <row r="721" spans="1:52" s="17" customFormat="1" x14ac:dyDescent="0.3">
      <c r="A721">
        <v>3</v>
      </c>
      <c r="B721" t="s">
        <v>150</v>
      </c>
      <c r="C721" t="s">
        <v>151</v>
      </c>
      <c r="D721" t="s">
        <v>152</v>
      </c>
      <c r="E721" t="s">
        <v>43</v>
      </c>
      <c r="F721" s="2">
        <v>0</v>
      </c>
      <c r="G721" s="2">
        <f t="shared" si="369"/>
        <v>0</v>
      </c>
      <c r="H721" s="4">
        <f t="shared" si="370"/>
        <v>1</v>
      </c>
      <c r="I721">
        <f t="shared" si="371"/>
        <v>0</v>
      </c>
      <c r="J721">
        <f t="shared" si="364"/>
        <v>1</v>
      </c>
      <c r="K721">
        <f t="shared" si="372"/>
        <v>2</v>
      </c>
      <c r="L721">
        <f t="shared" si="373"/>
        <v>2</v>
      </c>
      <c r="M721" s="8">
        <f t="shared" ref="M721:W721" si="398">(M75-$M75)/$M75</f>
        <v>0</v>
      </c>
      <c r="N721" s="8">
        <f t="shared" si="398"/>
        <v>-0.9038517770084008</v>
      </c>
      <c r="O721" s="8">
        <f t="shared" si="398"/>
        <v>-0.90385126203052679</v>
      </c>
      <c r="P721" s="8">
        <f t="shared" si="398"/>
        <v>-0.52285919835454264</v>
      </c>
      <c r="Q721" s="8">
        <f t="shared" si="398"/>
        <v>-0.93853244695341664</v>
      </c>
      <c r="R721" s="8">
        <f t="shared" si="398"/>
        <v>1.710194244504285</v>
      </c>
      <c r="S721" s="8">
        <f t="shared" si="398"/>
        <v>-0.98127627996463129</v>
      </c>
      <c r="T721" s="8">
        <f t="shared" si="398"/>
        <v>-0.24814734134947888</v>
      </c>
      <c r="U721" s="8">
        <f t="shared" si="398"/>
        <v>-0.41565398842638729</v>
      </c>
      <c r="V721" s="8">
        <f t="shared" si="398"/>
        <v>1.6398023308928531</v>
      </c>
      <c r="W721" s="8">
        <f t="shared" si="398"/>
        <v>-0.92936620128116199</v>
      </c>
      <c r="X721"/>
      <c r="Y721" s="8">
        <f t="shared" ref="Y721:AI721" si="399">(Y75-$Y75)/$Y75</f>
        <v>0</v>
      </c>
      <c r="Z721" s="8">
        <f t="shared" si="399"/>
        <v>-0.74521633478513494</v>
      </c>
      <c r="AA721" s="8">
        <f t="shared" si="399"/>
        <v>-0.75280179236976219</v>
      </c>
      <c r="AB721" s="8">
        <f t="shared" si="399"/>
        <v>-0.4294409790536472</v>
      </c>
      <c r="AC721" s="8">
        <f t="shared" si="399"/>
        <v>-0.75384668486447726</v>
      </c>
      <c r="AD721" s="8">
        <f t="shared" si="399"/>
        <v>1.2590856462941702</v>
      </c>
      <c r="AE721" s="8">
        <f t="shared" si="399"/>
        <v>-0.8180235427608874</v>
      </c>
      <c r="AF721" s="8">
        <f t="shared" si="399"/>
        <v>-0.77013650534818612</v>
      </c>
      <c r="AG721" s="8">
        <f t="shared" si="399"/>
        <v>-0.6680594358615346</v>
      </c>
      <c r="AH721" s="8">
        <f t="shared" si="399"/>
        <v>1.0590132836594797</v>
      </c>
      <c r="AI721" s="8">
        <f t="shared" si="399"/>
        <v>-0.6087207010509964</v>
      </c>
      <c r="AK721" s="8">
        <f t="shared" ref="AK721:AU721" si="400">(AK75-$AK75)/$AK75</f>
        <v>0</v>
      </c>
      <c r="AL721" s="8">
        <f t="shared" si="400"/>
        <v>-0.86470455172414129</v>
      </c>
      <c r="AM721" s="8">
        <f t="shared" si="400"/>
        <v>-0.87212007982876938</v>
      </c>
      <c r="AN721" s="8">
        <f t="shared" si="400"/>
        <v>-0.4294409790536472</v>
      </c>
      <c r="AO721" s="8">
        <f t="shared" si="400"/>
        <v>-0.86141805612455036</v>
      </c>
      <c r="AP721" s="8">
        <f t="shared" si="400"/>
        <v>1.2590856462941702</v>
      </c>
      <c r="AQ721" s="8">
        <f t="shared" si="400"/>
        <v>-0.86868860445974261</v>
      </c>
      <c r="AR721" s="8">
        <f t="shared" si="400"/>
        <v>-0.88386213787232459</v>
      </c>
      <c r="AS721" s="8">
        <f t="shared" si="400"/>
        <v>-0.87419071561403594</v>
      </c>
      <c r="AT721" s="8">
        <f t="shared" si="400"/>
        <v>1.0590132836594797</v>
      </c>
      <c r="AU721" s="8">
        <f t="shared" si="400"/>
        <v>-0.8116603154115305</v>
      </c>
      <c r="AW721">
        <f t="shared" si="368"/>
        <v>1.364227671498329</v>
      </c>
      <c r="AX721">
        <f t="shared" si="377"/>
        <v>1.364227671498329</v>
      </c>
      <c r="AY721" t="str">
        <f t="shared" si="378"/>
        <v/>
      </c>
      <c r="AZ721">
        <f t="shared" si="379"/>
        <v>1.364227671498329</v>
      </c>
    </row>
    <row r="722" spans="1:52" s="17" customFormat="1" x14ac:dyDescent="0.3">
      <c r="A722">
        <v>3</v>
      </c>
      <c r="B722" t="s">
        <v>153</v>
      </c>
      <c r="C722" t="s">
        <v>151</v>
      </c>
      <c r="D722" t="s">
        <v>152</v>
      </c>
      <c r="E722"/>
      <c r="F722" s="2">
        <v>0</v>
      </c>
      <c r="G722" s="2">
        <f t="shared" si="369"/>
        <v>1</v>
      </c>
      <c r="H722" s="4">
        <f t="shared" si="370"/>
        <v>0</v>
      </c>
      <c r="I722">
        <f t="shared" si="371"/>
        <v>1</v>
      </c>
      <c r="J722">
        <f t="shared" si="364"/>
        <v>0</v>
      </c>
      <c r="K722">
        <f t="shared" si="372"/>
        <v>2</v>
      </c>
      <c r="L722">
        <f t="shared" si="373"/>
        <v>0</v>
      </c>
      <c r="M722" s="8">
        <f t="shared" ref="M722:W722" si="401">(M76-$M76)/$M76</f>
        <v>0</v>
      </c>
      <c r="N722" s="8">
        <f t="shared" si="401"/>
        <v>3.2870719829478023</v>
      </c>
      <c r="O722" s="8">
        <f t="shared" si="401"/>
        <v>3.2878838019121734</v>
      </c>
      <c r="P722" s="8">
        <f t="shared" si="401"/>
        <v>-2.2794916733571323E-4</v>
      </c>
      <c r="Q722" s="8">
        <f t="shared" si="401"/>
        <v>6.0659532924157906</v>
      </c>
      <c r="R722" s="8">
        <f t="shared" si="401"/>
        <v>-0.99999300156065196</v>
      </c>
      <c r="S722" s="8">
        <f t="shared" si="401"/>
        <v>3.2298277484121041</v>
      </c>
      <c r="T722" s="8">
        <f t="shared" si="401"/>
        <v>13.58429870138959</v>
      </c>
      <c r="U722" s="8">
        <f t="shared" si="401"/>
        <v>10.459921437519432</v>
      </c>
      <c r="V722" s="8">
        <f t="shared" si="401"/>
        <v>-0.99879826798623905</v>
      </c>
      <c r="W722" s="8">
        <f t="shared" si="401"/>
        <v>10.693856270051777</v>
      </c>
      <c r="X722"/>
      <c r="Y722" s="8">
        <f t="shared" ref="Y722:AI722" si="402">(Y76-$Y76)/$Y76</f>
        <v>0</v>
      </c>
      <c r="Z722" s="8">
        <f t="shared" si="402"/>
        <v>3.4454789777633112</v>
      </c>
      <c r="AA722" s="8">
        <f t="shared" si="402"/>
        <v>3.3076038870626854</v>
      </c>
      <c r="AB722" s="8">
        <f t="shared" si="402"/>
        <v>0.15330100750148612</v>
      </c>
      <c r="AC722" s="8">
        <f t="shared" si="402"/>
        <v>5.0153996157875005</v>
      </c>
      <c r="AD722" s="8">
        <f t="shared" si="402"/>
        <v>-0.643040047977677</v>
      </c>
      <c r="AE722" s="8">
        <f t="shared" si="402"/>
        <v>2.7053722921716847</v>
      </c>
      <c r="AF722" s="8">
        <f t="shared" si="402"/>
        <v>1.3923455030654763</v>
      </c>
      <c r="AG722" s="8">
        <f t="shared" si="402"/>
        <v>2.4649774425326707</v>
      </c>
      <c r="AH722" s="8">
        <f t="shared" si="402"/>
        <v>-0.98148488171589832</v>
      </c>
      <c r="AI722" s="8">
        <f t="shared" si="402"/>
        <v>10.413359700346899</v>
      </c>
      <c r="AK722" s="8">
        <f t="shared" ref="AK722:AU722" si="403">(AK76-$AK76)/$AK76</f>
        <v>0</v>
      </c>
      <c r="AL722" s="8">
        <f t="shared" si="403"/>
        <v>0.82178142455817194</v>
      </c>
      <c r="AM722" s="8">
        <f t="shared" si="403"/>
        <v>0.71952096348277261</v>
      </c>
      <c r="AN722" s="8">
        <f t="shared" si="403"/>
        <v>0.15330100750148612</v>
      </c>
      <c r="AO722" s="8">
        <f t="shared" si="403"/>
        <v>1.3333044585765035</v>
      </c>
      <c r="AP722" s="8">
        <f t="shared" si="403"/>
        <v>-0.643040047977677</v>
      </c>
      <c r="AQ722" s="8">
        <f t="shared" si="403"/>
        <v>0.6014020318211637</v>
      </c>
      <c r="AR722" s="8">
        <f t="shared" si="403"/>
        <v>0.21029083298936205</v>
      </c>
      <c r="AS722" s="8">
        <f t="shared" si="403"/>
        <v>0.32170163737436558</v>
      </c>
      <c r="AT722" s="8">
        <f t="shared" si="403"/>
        <v>-0.98148488171589832</v>
      </c>
      <c r="AU722" s="8">
        <f t="shared" si="403"/>
        <v>4.2802981402070319</v>
      </c>
      <c r="AW722">
        <f t="shared" si="368"/>
        <v>-1.364227671498329</v>
      </c>
      <c r="AX722" t="str">
        <f t="shared" si="377"/>
        <v/>
      </c>
      <c r="AY722">
        <f t="shared" si="378"/>
        <v>-1.364227671498329</v>
      </c>
      <c r="AZ722" t="str">
        <f t="shared" si="379"/>
        <v/>
      </c>
    </row>
    <row r="723" spans="1:52" s="17" customFormat="1" x14ac:dyDescent="0.3">
      <c r="A723">
        <v>3</v>
      </c>
      <c r="B723" t="s">
        <v>154</v>
      </c>
      <c r="C723" t="s">
        <v>151</v>
      </c>
      <c r="D723" t="s">
        <v>152</v>
      </c>
      <c r="E723"/>
      <c r="F723" s="2">
        <v>0</v>
      </c>
      <c r="G723" s="2">
        <f t="shared" si="369"/>
        <v>1</v>
      </c>
      <c r="H723" s="4">
        <f t="shared" si="370"/>
        <v>0</v>
      </c>
      <c r="I723">
        <f t="shared" si="371"/>
        <v>1</v>
      </c>
      <c r="J723">
        <f t="shared" si="364"/>
        <v>0</v>
      </c>
      <c r="K723">
        <f t="shared" si="372"/>
        <v>2</v>
      </c>
      <c r="L723">
        <f t="shared" si="373"/>
        <v>0</v>
      </c>
      <c r="M723" s="8">
        <f t="shared" ref="M723:W723" si="404">(M77-$M77)/$M77</f>
        <v>0</v>
      </c>
      <c r="N723" s="8">
        <f t="shared" si="404"/>
        <v>3.2832749286396288</v>
      </c>
      <c r="O723" s="8">
        <f t="shared" si="404"/>
        <v>3.2849985752920654</v>
      </c>
      <c r="P723" s="8">
        <f t="shared" si="404"/>
        <v>-2.0495798361335927E-4</v>
      </c>
      <c r="Q723" s="8">
        <f t="shared" si="404"/>
        <v>5.1426477572097715</v>
      </c>
      <c r="R723" s="8">
        <f t="shared" si="404"/>
        <v>-0.9999830034842857</v>
      </c>
      <c r="S723" s="8">
        <f t="shared" si="404"/>
        <v>3.1505001474697685</v>
      </c>
      <c r="T723" s="8">
        <f t="shared" si="404"/>
        <v>13.592555526117145</v>
      </c>
      <c r="U723" s="8">
        <f t="shared" si="404"/>
        <v>10.471869266800306</v>
      </c>
      <c r="V723" s="8">
        <f t="shared" si="404"/>
        <v>-0.99831734494428637</v>
      </c>
      <c r="W723" s="8">
        <f t="shared" si="404"/>
        <v>10.738165676036411</v>
      </c>
      <c r="X723"/>
      <c r="Y723" s="8">
        <f t="shared" ref="Y723:AI723" si="405">(Y77-$Y77)/$Y77</f>
        <v>0</v>
      </c>
      <c r="Z723" s="8">
        <f t="shared" si="405"/>
        <v>3.2203069198968692</v>
      </c>
      <c r="AA723" s="8">
        <f t="shared" si="405"/>
        <v>3.1585861980194396</v>
      </c>
      <c r="AB723" s="8">
        <f t="shared" si="405"/>
        <v>0.12338218525831812</v>
      </c>
      <c r="AC723" s="8">
        <f t="shared" si="405"/>
        <v>4.4470284245989236</v>
      </c>
      <c r="AD723" s="8">
        <f t="shared" si="405"/>
        <v>-0.64870766830659665</v>
      </c>
      <c r="AE723" s="8">
        <f t="shared" si="405"/>
        <v>2.5428566633886498</v>
      </c>
      <c r="AF723" s="8">
        <f t="shared" si="405"/>
        <v>1.3131143288626637</v>
      </c>
      <c r="AG723" s="8">
        <f t="shared" si="405"/>
        <v>2.3633286456894989</v>
      </c>
      <c r="AH723" s="8">
        <f t="shared" si="405"/>
        <v>-0.98092687513624632</v>
      </c>
      <c r="AI723" s="8">
        <f t="shared" si="405"/>
        <v>9.9741935707804323</v>
      </c>
      <c r="AK723" s="8">
        <f t="shared" ref="AK723:AU723" si="406">(AK77-$AK77)/$AK77</f>
        <v>0</v>
      </c>
      <c r="AL723" s="8">
        <f t="shared" si="406"/>
        <v>0.73703671196386922</v>
      </c>
      <c r="AM723" s="8">
        <f t="shared" si="406"/>
        <v>0.67361423211233995</v>
      </c>
      <c r="AN723" s="8">
        <f t="shared" si="406"/>
        <v>0.12338218525831812</v>
      </c>
      <c r="AO723" s="8">
        <f t="shared" si="406"/>
        <v>1.1181848242897918</v>
      </c>
      <c r="AP723" s="8">
        <f t="shared" si="406"/>
        <v>-0.64870766830659665</v>
      </c>
      <c r="AQ723" s="8">
        <f t="shared" si="406"/>
        <v>0.5830468352652034</v>
      </c>
      <c r="AR723" s="8">
        <f t="shared" si="406"/>
        <v>0.16599867627376491</v>
      </c>
      <c r="AS723" s="8">
        <f t="shared" si="406"/>
        <v>0.27713344595798756</v>
      </c>
      <c r="AT723" s="8">
        <f t="shared" si="406"/>
        <v>-0.98092687513624632</v>
      </c>
      <c r="AU723" s="8">
        <f t="shared" si="406"/>
        <v>4.0650213338658299</v>
      </c>
      <c r="AW723">
        <f t="shared" si="368"/>
        <v>-1.364227671498329</v>
      </c>
      <c r="AX723" t="str">
        <f t="shared" si="377"/>
        <v/>
      </c>
      <c r="AY723">
        <f t="shared" si="378"/>
        <v>-1.364227671498329</v>
      </c>
      <c r="AZ723" t="str">
        <f t="shared" si="379"/>
        <v/>
      </c>
    </row>
    <row r="724" spans="1:52" s="17" customFormat="1" x14ac:dyDescent="0.3">
      <c r="A724">
        <v>3</v>
      </c>
      <c r="B724" t="s">
        <v>155</v>
      </c>
      <c r="C724" t="s">
        <v>151</v>
      </c>
      <c r="D724" t="s">
        <v>152</v>
      </c>
      <c r="E724" t="s">
        <v>43</v>
      </c>
      <c r="F724" s="2">
        <v>0</v>
      </c>
      <c r="G724" s="2">
        <f t="shared" si="369"/>
        <v>0</v>
      </c>
      <c r="H724" s="4">
        <f t="shared" si="370"/>
        <v>1</v>
      </c>
      <c r="I724">
        <f t="shared" si="371"/>
        <v>0</v>
      </c>
      <c r="J724">
        <f t="shared" si="364"/>
        <v>1</v>
      </c>
      <c r="K724">
        <f t="shared" si="372"/>
        <v>2</v>
      </c>
      <c r="L724">
        <f t="shared" si="373"/>
        <v>2</v>
      </c>
      <c r="M724" s="8">
        <f t="shared" ref="M724:W724" si="407">(M78-$M78)/$M78</f>
        <v>0</v>
      </c>
      <c r="N724" s="8">
        <f t="shared" si="407"/>
        <v>-0.90463662532391675</v>
      </c>
      <c r="O724" s="8">
        <f t="shared" si="407"/>
        <v>-0.90466220047678458</v>
      </c>
      <c r="P724" s="8">
        <f t="shared" si="407"/>
        <v>-0.67514717188929085</v>
      </c>
      <c r="Q724" s="8">
        <f t="shared" si="407"/>
        <v>-0.94557677731152301</v>
      </c>
      <c r="R724" s="8">
        <f t="shared" si="407"/>
        <v>1.4538012499598338</v>
      </c>
      <c r="S724" s="8">
        <f t="shared" si="407"/>
        <v>-0.98354697954165771</v>
      </c>
      <c r="T724" s="8">
        <f t="shared" si="407"/>
        <v>-0.31601239711036372</v>
      </c>
      <c r="U724" s="8">
        <f t="shared" si="407"/>
        <v>-0.46902825567246126</v>
      </c>
      <c r="V724" s="8">
        <f t="shared" si="407"/>
        <v>1.5486845518488448</v>
      </c>
      <c r="W724" s="8">
        <f t="shared" si="407"/>
        <v>-0.93726649206238122</v>
      </c>
      <c r="X724"/>
      <c r="Y724" s="8">
        <f t="shared" ref="Y724:AI724" si="408">(Y78-$Y78)/$Y78</f>
        <v>0</v>
      </c>
      <c r="Z724" s="8">
        <f t="shared" si="408"/>
        <v>-0.75571420117462507</v>
      </c>
      <c r="AA724" s="8">
        <f t="shared" si="408"/>
        <v>-0.76210693950856701</v>
      </c>
      <c r="AB724" s="8">
        <f t="shared" si="408"/>
        <v>-0.5423808415404483</v>
      </c>
      <c r="AC724" s="8">
        <f t="shared" si="408"/>
        <v>-0.77650716957441923</v>
      </c>
      <c r="AD724" s="8">
        <f t="shared" si="408"/>
        <v>1.2265998455789626</v>
      </c>
      <c r="AE724" s="8">
        <f t="shared" si="408"/>
        <v>-0.83289045019832064</v>
      </c>
      <c r="AF724" s="8">
        <f t="shared" si="408"/>
        <v>-0.78412168219228762</v>
      </c>
      <c r="AG724" s="8">
        <f t="shared" si="408"/>
        <v>-0.69418657474333645</v>
      </c>
      <c r="AH724" s="8">
        <f t="shared" si="408"/>
        <v>0.9710215406012086</v>
      </c>
      <c r="AI724" s="8">
        <f t="shared" si="408"/>
        <v>-0.66549595464194611</v>
      </c>
      <c r="AK724" s="8">
        <f t="shared" ref="AK724:AU724" si="409">(AK78-$AK78)/$AK78</f>
        <v>0</v>
      </c>
      <c r="AL724" s="8">
        <f t="shared" si="409"/>
        <v>-0.87062405309588398</v>
      </c>
      <c r="AM724" s="8">
        <f t="shared" si="409"/>
        <v>-0.87687569251809305</v>
      </c>
      <c r="AN724" s="8">
        <f t="shared" si="409"/>
        <v>-0.5423808415404483</v>
      </c>
      <c r="AO724" s="8">
        <f t="shared" si="409"/>
        <v>-0.87456119011868938</v>
      </c>
      <c r="AP724" s="8">
        <f t="shared" si="409"/>
        <v>1.2265998455789626</v>
      </c>
      <c r="AQ724" s="8">
        <f t="shared" si="409"/>
        <v>-0.87887320117171841</v>
      </c>
      <c r="AR724" s="8">
        <f t="shared" si="409"/>
        <v>-0.89118933813473322</v>
      </c>
      <c r="AS724" s="8">
        <f t="shared" si="409"/>
        <v>-0.88496234122090034</v>
      </c>
      <c r="AT724" s="8">
        <f t="shared" si="409"/>
        <v>0.9710215406012086</v>
      </c>
      <c r="AU724" s="8">
        <f t="shared" si="409"/>
        <v>-0.83313127311493818</v>
      </c>
      <c r="AW724">
        <f t="shared" si="368"/>
        <v>1.364227671498329</v>
      </c>
      <c r="AX724">
        <f t="shared" si="377"/>
        <v>1.364227671498329</v>
      </c>
      <c r="AY724" t="str">
        <f t="shared" si="378"/>
        <v/>
      </c>
      <c r="AZ724">
        <f t="shared" si="379"/>
        <v>1.364227671498329</v>
      </c>
    </row>
    <row r="725" spans="1:52" s="17" customFormat="1" x14ac:dyDescent="0.3">
      <c r="A725">
        <v>3</v>
      </c>
      <c r="B725" t="s">
        <v>156</v>
      </c>
      <c r="C725" t="s">
        <v>157</v>
      </c>
      <c r="D725" t="s">
        <v>152</v>
      </c>
      <c r="E725"/>
      <c r="F725" s="2">
        <v>0</v>
      </c>
      <c r="G725" s="2">
        <f t="shared" si="369"/>
        <v>0</v>
      </c>
      <c r="H725" s="4">
        <f t="shared" si="370"/>
        <v>0</v>
      </c>
      <c r="I725">
        <f t="shared" si="371"/>
        <v>0</v>
      </c>
      <c r="J725">
        <f t="shared" si="364"/>
        <v>1</v>
      </c>
      <c r="K725">
        <f t="shared" si="372"/>
        <v>2</v>
      </c>
      <c r="L725">
        <f t="shared" si="373"/>
        <v>0</v>
      </c>
      <c r="M725" s="8">
        <f t="shared" ref="M725:W725" si="410">(M79-$M79)/$M79</f>
        <v>0</v>
      </c>
      <c r="N725" s="8">
        <f t="shared" si="410"/>
        <v>-0.82011472677076425</v>
      </c>
      <c r="O725" s="8">
        <f t="shared" si="410"/>
        <v>-0.81930564503296122</v>
      </c>
      <c r="P725" s="8">
        <f t="shared" si="410"/>
        <v>-0.52285919835454264</v>
      </c>
      <c r="Q725" s="8">
        <f t="shared" si="410"/>
        <v>-0.9288168743829921</v>
      </c>
      <c r="R725" s="8">
        <f t="shared" si="410"/>
        <v>1.710194244504285</v>
      </c>
      <c r="S725" s="8">
        <f t="shared" si="410"/>
        <v>-0.94871603141571015</v>
      </c>
      <c r="T725" s="8">
        <f t="shared" si="410"/>
        <v>-0.24814734134947888</v>
      </c>
      <c r="U725" s="8">
        <f t="shared" si="410"/>
        <v>-0.41128939645108148</v>
      </c>
      <c r="V725" s="8">
        <f t="shared" si="410"/>
        <v>1.6398023308928531</v>
      </c>
      <c r="W725" s="8">
        <f t="shared" si="410"/>
        <v>-0.84286480131381158</v>
      </c>
      <c r="X725"/>
      <c r="Y725" s="8">
        <f t="shared" ref="Y725:AI725" si="411">(Y79-$Y79)/$Y79</f>
        <v>0</v>
      </c>
      <c r="Z725" s="8">
        <f t="shared" si="411"/>
        <v>-0.70632778130780283</v>
      </c>
      <c r="AA725" s="8">
        <f t="shared" si="411"/>
        <v>-0.71364398746495772</v>
      </c>
      <c r="AB725" s="8">
        <f t="shared" si="411"/>
        <v>-0.42454935899178836</v>
      </c>
      <c r="AC725" s="8">
        <f t="shared" si="411"/>
        <v>-0.78561428087849605</v>
      </c>
      <c r="AD725" s="8">
        <f t="shared" si="411"/>
        <v>1.3036538801364652</v>
      </c>
      <c r="AE725" s="8">
        <f t="shared" si="411"/>
        <v>-0.80317537915962622</v>
      </c>
      <c r="AF725" s="8">
        <f t="shared" si="411"/>
        <v>-0.76386941831806265</v>
      </c>
      <c r="AG725" s="8">
        <f t="shared" si="411"/>
        <v>-0.71008327578770081</v>
      </c>
      <c r="AH725" s="8">
        <f t="shared" si="411"/>
        <v>1.0555833326839013</v>
      </c>
      <c r="AI725" s="8">
        <f t="shared" si="411"/>
        <v>-0.3428432095105638</v>
      </c>
      <c r="AK725" s="8">
        <f t="shared" ref="AK725:AU725" si="412">(AK79-$AK79)/$AK79</f>
        <v>0</v>
      </c>
      <c r="AL725" s="8">
        <f t="shared" si="412"/>
        <v>-0.88421180744040229</v>
      </c>
      <c r="AM725" s="8">
        <f t="shared" si="412"/>
        <v>-0.89238299395386422</v>
      </c>
      <c r="AN725" s="8">
        <f t="shared" si="412"/>
        <v>-0.42454935899178836</v>
      </c>
      <c r="AO725" s="8">
        <f t="shared" si="412"/>
        <v>-0.90753497435252728</v>
      </c>
      <c r="AP725" s="8">
        <f t="shared" si="412"/>
        <v>1.3036538801364652</v>
      </c>
      <c r="AQ725" s="8">
        <f t="shared" si="412"/>
        <v>-0.91057502554611347</v>
      </c>
      <c r="AR725" s="8">
        <f t="shared" si="412"/>
        <v>-0.88073977296286499</v>
      </c>
      <c r="AS725" s="8">
        <f t="shared" si="412"/>
        <v>-0.91478596185264327</v>
      </c>
      <c r="AT725" s="8">
        <f t="shared" si="412"/>
        <v>1.0555833326839013</v>
      </c>
      <c r="AU725" s="8">
        <f t="shared" si="412"/>
        <v>-0.79102477218663581</v>
      </c>
      <c r="AW725">
        <f t="shared" si="368"/>
        <v>0.71616580670496766</v>
      </c>
      <c r="AX725" t="str">
        <f t="shared" si="377"/>
        <v/>
      </c>
      <c r="AY725" t="str">
        <f t="shared" si="378"/>
        <v/>
      </c>
      <c r="AZ725">
        <f t="shared" si="379"/>
        <v>0.71616580670496766</v>
      </c>
    </row>
    <row r="726" spans="1:52" s="17" customFormat="1" x14ac:dyDescent="0.3">
      <c r="A726">
        <v>3</v>
      </c>
      <c r="B726" t="s">
        <v>158</v>
      </c>
      <c r="C726" t="s">
        <v>157</v>
      </c>
      <c r="D726" t="s">
        <v>152</v>
      </c>
      <c r="E726" t="s">
        <v>43</v>
      </c>
      <c r="F726" s="2">
        <v>0</v>
      </c>
      <c r="G726" s="2">
        <f t="shared" si="369"/>
        <v>1</v>
      </c>
      <c r="H726" s="4">
        <f t="shared" si="370"/>
        <v>1</v>
      </c>
      <c r="I726">
        <f t="shared" si="371"/>
        <v>1</v>
      </c>
      <c r="J726">
        <f t="shared" si="364"/>
        <v>0</v>
      </c>
      <c r="K726">
        <f t="shared" si="372"/>
        <v>2</v>
      </c>
      <c r="L726">
        <f t="shared" si="373"/>
        <v>2</v>
      </c>
      <c r="M726" s="8">
        <f t="shared" ref="M726:W726" si="413">(M80-$M80)/$M80</f>
        <v>0</v>
      </c>
      <c r="N726" s="8">
        <f t="shared" si="413"/>
        <v>0.20583909788117249</v>
      </c>
      <c r="O726" s="8">
        <f t="shared" si="413"/>
        <v>0.20596407001238723</v>
      </c>
      <c r="P726" s="8">
        <f t="shared" si="413"/>
        <v>-2.2794916733571323E-4</v>
      </c>
      <c r="Q726" s="8">
        <f t="shared" si="413"/>
        <v>1.7825025019420609E-2</v>
      </c>
      <c r="R726" s="8">
        <f t="shared" si="413"/>
        <v>-0.99999300156065196</v>
      </c>
      <c r="S726" s="8">
        <f t="shared" si="413"/>
        <v>-0.96775818992364704</v>
      </c>
      <c r="T726" s="8">
        <f t="shared" si="413"/>
        <v>13.58429870138959</v>
      </c>
      <c r="U726" s="8">
        <f t="shared" si="413"/>
        <v>10.373935612358443</v>
      </c>
      <c r="V726" s="8">
        <f t="shared" si="413"/>
        <v>-0.99879826798623905</v>
      </c>
      <c r="W726" s="8">
        <f t="shared" si="413"/>
        <v>-0.89648808315745587</v>
      </c>
      <c r="X726"/>
      <c r="Y726" s="8">
        <f t="shared" ref="Y726:AI726" si="414">(Y80-$Y80)/$Y80</f>
        <v>0</v>
      </c>
      <c r="Z726" s="8">
        <f t="shared" si="414"/>
        <v>0.86680584503791669</v>
      </c>
      <c r="AA726" s="8">
        <f t="shared" si="414"/>
        <v>0.83482053333411954</v>
      </c>
      <c r="AB726" s="8">
        <f t="shared" si="414"/>
        <v>8.781365033278514E-2</v>
      </c>
      <c r="AC726" s="8">
        <f t="shared" si="414"/>
        <v>0.82857705893029265</v>
      </c>
      <c r="AD726" s="8">
        <f t="shared" si="414"/>
        <v>-0.62564022330878499</v>
      </c>
      <c r="AE726" s="8">
        <f t="shared" si="414"/>
        <v>2.9474353481434547E-2</v>
      </c>
      <c r="AF726" s="8">
        <f t="shared" si="414"/>
        <v>1.4222436575777309</v>
      </c>
      <c r="AG726" s="8">
        <f t="shared" si="414"/>
        <v>1.9678008466417156</v>
      </c>
      <c r="AH726" s="8">
        <f t="shared" si="414"/>
        <v>-0.98219122587860153</v>
      </c>
      <c r="AI726" s="8">
        <f t="shared" si="414"/>
        <v>-2.3615418758339429E-2</v>
      </c>
      <c r="AK726" s="8">
        <f t="shared" ref="AK726:AU726" si="415">(AK80-$AK80)/$AK80</f>
        <v>0</v>
      </c>
      <c r="AL726" s="8">
        <f t="shared" si="415"/>
        <v>-7.0005381935935085E-2</v>
      </c>
      <c r="AM726" s="8">
        <f t="shared" si="415"/>
        <v>-0.11273684478594331</v>
      </c>
      <c r="AN726" s="8">
        <f t="shared" si="415"/>
        <v>8.781365033278514E-2</v>
      </c>
      <c r="AO726" s="8">
        <f t="shared" si="415"/>
        <v>-0.12091638507312162</v>
      </c>
      <c r="AP726" s="8">
        <f t="shared" si="415"/>
        <v>-0.62564022330878499</v>
      </c>
      <c r="AQ726" s="8">
        <f t="shared" si="415"/>
        <v>-0.27412668283534181</v>
      </c>
      <c r="AR726" s="8">
        <f t="shared" si="415"/>
        <v>0.23118036775420397</v>
      </c>
      <c r="AS726" s="8">
        <f t="shared" si="415"/>
        <v>-0.13179031210572309</v>
      </c>
      <c r="AT726" s="8">
        <f t="shared" si="415"/>
        <v>-0.98219122587860153</v>
      </c>
      <c r="AU726" s="8">
        <f t="shared" si="415"/>
        <v>-0.27813703299895542</v>
      </c>
      <c r="AW726">
        <f t="shared" si="368"/>
        <v>-0.71616580670496766</v>
      </c>
      <c r="AX726">
        <f t="shared" si="377"/>
        <v>-0.71616580670496766</v>
      </c>
      <c r="AY726">
        <f t="shared" si="378"/>
        <v>-0.71616580670496766</v>
      </c>
      <c r="AZ726" t="str">
        <f t="shared" si="379"/>
        <v/>
      </c>
    </row>
    <row r="727" spans="1:52" s="17" customFormat="1" x14ac:dyDescent="0.3">
      <c r="A727">
        <v>3</v>
      </c>
      <c r="B727" t="s">
        <v>159</v>
      </c>
      <c r="C727" t="s">
        <v>157</v>
      </c>
      <c r="D727" t="s">
        <v>152</v>
      </c>
      <c r="E727" t="s">
        <v>43</v>
      </c>
      <c r="F727" s="2">
        <v>0</v>
      </c>
      <c r="G727" s="2">
        <f t="shared" si="369"/>
        <v>1</v>
      </c>
      <c r="H727" s="4">
        <f t="shared" si="370"/>
        <v>1</v>
      </c>
      <c r="I727">
        <f t="shared" si="371"/>
        <v>1</v>
      </c>
      <c r="J727">
        <f t="shared" si="364"/>
        <v>0</v>
      </c>
      <c r="K727">
        <f t="shared" si="372"/>
        <v>2</v>
      </c>
      <c r="L727">
        <f t="shared" si="373"/>
        <v>2</v>
      </c>
      <c r="M727" s="8">
        <f t="shared" ref="M727:W727" si="416">(M81-$M81)/$M81</f>
        <v>0</v>
      </c>
      <c r="N727" s="8">
        <f t="shared" si="416"/>
        <v>0.16461125469278798</v>
      </c>
      <c r="O727" s="8">
        <f t="shared" si="416"/>
        <v>0.16471623317219969</v>
      </c>
      <c r="P727" s="8">
        <f t="shared" si="416"/>
        <v>-2.0495798361335927E-4</v>
      </c>
      <c r="Q727" s="8">
        <f t="shared" si="416"/>
        <v>2.6131643013182267E-2</v>
      </c>
      <c r="R727" s="8">
        <f t="shared" si="416"/>
        <v>-0.9999830034842857</v>
      </c>
      <c r="S727" s="8">
        <f t="shared" si="416"/>
        <v>-0.94847956168985348</v>
      </c>
      <c r="T727" s="8">
        <f t="shared" si="416"/>
        <v>13.592555526117145</v>
      </c>
      <c r="U727" s="8">
        <f t="shared" si="416"/>
        <v>10.367448673022029</v>
      </c>
      <c r="V727" s="8">
        <f t="shared" si="416"/>
        <v>-0.99831734494428637</v>
      </c>
      <c r="W727" s="8">
        <f t="shared" si="416"/>
        <v>-0.89813988132432843</v>
      </c>
      <c r="X727"/>
      <c r="Y727" s="8">
        <f t="shared" ref="Y727:AI727" si="417">(Y81-$Y81)/$Y81</f>
        <v>0</v>
      </c>
      <c r="Z727" s="8">
        <f t="shared" si="417"/>
        <v>0.8721136631829437</v>
      </c>
      <c r="AA727" s="8">
        <f t="shared" si="417"/>
        <v>0.7951556018172532</v>
      </c>
      <c r="AB727" s="8">
        <f t="shared" si="417"/>
        <v>0.13605816736123377</v>
      </c>
      <c r="AC727" s="8">
        <f t="shared" si="417"/>
        <v>0.81715215533415586</v>
      </c>
      <c r="AD727" s="8">
        <f t="shared" si="417"/>
        <v>-0.63988940419634233</v>
      </c>
      <c r="AE727" s="8">
        <f t="shared" si="417"/>
        <v>5.299933295645104E-2</v>
      </c>
      <c r="AF727" s="8">
        <f t="shared" si="417"/>
        <v>1.3901693472781427</v>
      </c>
      <c r="AG727" s="8">
        <f t="shared" si="417"/>
        <v>1.9164291451011282</v>
      </c>
      <c r="AH727" s="8">
        <f t="shared" si="417"/>
        <v>-0.98062552326030628</v>
      </c>
      <c r="AI727" s="8">
        <f t="shared" si="417"/>
        <v>-5.2575723444966839E-2</v>
      </c>
      <c r="AK727" s="8">
        <f t="shared" ref="AK727:AU727" si="418">(AK81-$AK81)/$AK81</f>
        <v>0</v>
      </c>
      <c r="AL727" s="8">
        <f t="shared" si="418"/>
        <v>-5.4738945940950023E-2</v>
      </c>
      <c r="AM727" s="8">
        <f t="shared" si="418"/>
        <v>-0.1223952445948568</v>
      </c>
      <c r="AN727" s="8">
        <f t="shared" si="418"/>
        <v>0.13605816736123377</v>
      </c>
      <c r="AO727" s="8">
        <f t="shared" si="418"/>
        <v>-0.13124337899678826</v>
      </c>
      <c r="AP727" s="8">
        <f t="shared" si="418"/>
        <v>-0.63988940419634233</v>
      </c>
      <c r="AQ727" s="8">
        <f t="shared" si="418"/>
        <v>-0.26467100537344179</v>
      </c>
      <c r="AR727" s="8">
        <f t="shared" si="418"/>
        <v>0.21250978202283119</v>
      </c>
      <c r="AS727" s="8">
        <f t="shared" si="418"/>
        <v>-0.14943389289129111</v>
      </c>
      <c r="AT727" s="8">
        <f t="shared" si="418"/>
        <v>-0.98062552326030628</v>
      </c>
      <c r="AU727" s="8">
        <f t="shared" si="418"/>
        <v>-0.2961989497053788</v>
      </c>
      <c r="AW727">
        <f t="shared" si="368"/>
        <v>-0.71616580670496777</v>
      </c>
      <c r="AX727">
        <f t="shared" si="377"/>
        <v>-0.71616580670496777</v>
      </c>
      <c r="AY727">
        <f t="shared" si="378"/>
        <v>-0.71616580670496777</v>
      </c>
      <c r="AZ727" t="str">
        <f t="shared" si="379"/>
        <v/>
      </c>
    </row>
    <row r="728" spans="1:52" s="17" customFormat="1" x14ac:dyDescent="0.3">
      <c r="A728">
        <v>3</v>
      </c>
      <c r="B728" t="s">
        <v>160</v>
      </c>
      <c r="C728" t="s">
        <v>157</v>
      </c>
      <c r="D728" t="s">
        <v>152</v>
      </c>
      <c r="E728"/>
      <c r="F728" s="2">
        <v>0</v>
      </c>
      <c r="G728" s="2">
        <f t="shared" si="369"/>
        <v>0</v>
      </c>
      <c r="H728" s="4">
        <f t="shared" si="370"/>
        <v>0</v>
      </c>
      <c r="I728">
        <f t="shared" si="371"/>
        <v>0</v>
      </c>
      <c r="J728">
        <f t="shared" si="364"/>
        <v>1</v>
      </c>
      <c r="K728">
        <f t="shared" si="372"/>
        <v>2</v>
      </c>
      <c r="L728">
        <f t="shared" si="373"/>
        <v>0</v>
      </c>
      <c r="M728" s="8">
        <f t="shared" ref="M728:W728" si="419">(M82-$M82)/$M82</f>
        <v>0</v>
      </c>
      <c r="N728" s="8">
        <f t="shared" si="419"/>
        <v>-0.83505075637343584</v>
      </c>
      <c r="O728" s="8">
        <f t="shared" si="419"/>
        <v>-0.83441962155706217</v>
      </c>
      <c r="P728" s="8">
        <f t="shared" si="419"/>
        <v>-0.67514717188929085</v>
      </c>
      <c r="Q728" s="8">
        <f t="shared" si="419"/>
        <v>-0.93409245633230009</v>
      </c>
      <c r="R728" s="8">
        <f t="shared" si="419"/>
        <v>1.4538012499598338</v>
      </c>
      <c r="S728" s="8">
        <f t="shared" si="419"/>
        <v>-0.95984869627145186</v>
      </c>
      <c r="T728" s="8">
        <f t="shared" si="419"/>
        <v>-0.31601239711036372</v>
      </c>
      <c r="U728" s="8">
        <f t="shared" si="419"/>
        <v>-0.46392081333108126</v>
      </c>
      <c r="V728" s="8">
        <f t="shared" si="419"/>
        <v>1.5486845518488448</v>
      </c>
      <c r="W728" s="8">
        <f t="shared" si="419"/>
        <v>-0.8411745065752031</v>
      </c>
      <c r="X728"/>
      <c r="Y728" s="8">
        <f t="shared" ref="Y728:AI728" si="420">(Y82-$Y82)/$Y82</f>
        <v>0</v>
      </c>
      <c r="Z728" s="8">
        <f t="shared" si="420"/>
        <v>-0.73045198572548498</v>
      </c>
      <c r="AA728" s="8">
        <f t="shared" si="420"/>
        <v>-0.73579233643199171</v>
      </c>
      <c r="AB728" s="8">
        <f t="shared" si="420"/>
        <v>-0.55808865762965409</v>
      </c>
      <c r="AC728" s="8">
        <f t="shared" si="420"/>
        <v>-0.81272441602905743</v>
      </c>
      <c r="AD728" s="8">
        <f t="shared" si="420"/>
        <v>1.2115735045084695</v>
      </c>
      <c r="AE728" s="8">
        <f t="shared" si="420"/>
        <v>-0.82760061797617157</v>
      </c>
      <c r="AF728" s="8">
        <f t="shared" si="420"/>
        <v>-0.78676924327285191</v>
      </c>
      <c r="AG728" s="8">
        <f t="shared" si="420"/>
        <v>-0.73352562296748947</v>
      </c>
      <c r="AH728" s="8">
        <f t="shared" si="420"/>
        <v>0.94353118194480812</v>
      </c>
      <c r="AI728" s="8">
        <f t="shared" si="420"/>
        <v>-0.37594447668497782</v>
      </c>
      <c r="AK728" s="8">
        <f t="shared" ref="AK728:AU728" si="421">(AK82-$AK82)/$AK82</f>
        <v>0</v>
      </c>
      <c r="AL728" s="8">
        <f t="shared" si="421"/>
        <v>-0.89690360724168516</v>
      </c>
      <c r="AM728" s="8">
        <f t="shared" si="421"/>
        <v>-0.90126508345837808</v>
      </c>
      <c r="AN728" s="8">
        <f t="shared" si="421"/>
        <v>-0.55808865762965409</v>
      </c>
      <c r="AO728" s="8">
        <f t="shared" si="421"/>
        <v>-0.91718385992407447</v>
      </c>
      <c r="AP728" s="8">
        <f t="shared" si="421"/>
        <v>1.2115735045084695</v>
      </c>
      <c r="AQ728" s="8">
        <f t="shared" si="421"/>
        <v>-0.91884924108725063</v>
      </c>
      <c r="AR728" s="8">
        <f t="shared" si="421"/>
        <v>-0.89213401300141226</v>
      </c>
      <c r="AS728" s="8">
        <f t="shared" si="421"/>
        <v>-0.92153634104694382</v>
      </c>
      <c r="AT728" s="8">
        <f t="shared" si="421"/>
        <v>0.94353118194480812</v>
      </c>
      <c r="AU728" s="8">
        <f t="shared" si="421"/>
        <v>-0.80245411838801717</v>
      </c>
      <c r="AW728">
        <f t="shared" si="368"/>
        <v>0.71616580670496766</v>
      </c>
      <c r="AX728" t="str">
        <f t="shared" si="377"/>
        <v/>
      </c>
      <c r="AY728" t="str">
        <f t="shared" si="378"/>
        <v/>
      </c>
      <c r="AZ728">
        <f t="shared" si="379"/>
        <v>0.71616580670496766</v>
      </c>
    </row>
    <row r="729" spans="1:52" s="17" customFormat="1" x14ac:dyDescent="0.3">
      <c r="A729">
        <v>3</v>
      </c>
      <c r="B729" t="s">
        <v>161</v>
      </c>
      <c r="C729" t="s">
        <v>162</v>
      </c>
      <c r="D729" t="s">
        <v>163</v>
      </c>
      <c r="E729" t="s">
        <v>43</v>
      </c>
      <c r="F729" s="2">
        <v>0</v>
      </c>
      <c r="G729" s="2">
        <f t="shared" si="369"/>
        <v>0</v>
      </c>
      <c r="H729" s="4">
        <f t="shared" si="370"/>
        <v>1</v>
      </c>
      <c r="I729">
        <f t="shared" si="371"/>
        <v>1</v>
      </c>
      <c r="J729">
        <f t="shared" si="364"/>
        <v>0</v>
      </c>
      <c r="K729">
        <f t="shared" si="372"/>
        <v>2</v>
      </c>
      <c r="L729">
        <f t="shared" si="373"/>
        <v>2</v>
      </c>
      <c r="M729" s="8">
        <f t="shared" ref="M729:W729" si="422">(M83-$M83)/$M83</f>
        <v>0</v>
      </c>
      <c r="N729" s="8">
        <f t="shared" si="422"/>
        <v>0.19912818743970051</v>
      </c>
      <c r="O729" s="8">
        <f t="shared" si="422"/>
        <v>0.19923616422469162</v>
      </c>
      <c r="P729" s="8">
        <f t="shared" si="422"/>
        <v>-2.1795314007491299E-4</v>
      </c>
      <c r="Q729" s="8">
        <f t="shared" si="422"/>
        <v>1.4513879515904051E-2</v>
      </c>
      <c r="R729" s="8">
        <f t="shared" si="422"/>
        <v>-0.99998800257944542</v>
      </c>
      <c r="S729" s="8">
        <f t="shared" si="422"/>
        <v>-0.9598466329739106</v>
      </c>
      <c r="T729" s="8">
        <f t="shared" si="422"/>
        <v>13.592399634078673</v>
      </c>
      <c r="U729" s="8">
        <f t="shared" si="422"/>
        <v>10.386399924016336</v>
      </c>
      <c r="V729" s="8">
        <f t="shared" si="422"/>
        <v>-0.99879925815949566</v>
      </c>
      <c r="W729" s="8">
        <f t="shared" si="422"/>
        <v>-0.9043245702174032</v>
      </c>
      <c r="X729"/>
      <c r="Y729" s="8">
        <f t="shared" ref="Y729:AI729" si="423">(Y83-$Y83)/$Y83</f>
        <v>0</v>
      </c>
      <c r="Z729" s="8">
        <f t="shared" si="423"/>
        <v>0.90472425877161922</v>
      </c>
      <c r="AA729" s="8">
        <f t="shared" si="423"/>
        <v>0.85074779840363113</v>
      </c>
      <c r="AB729" s="8">
        <f t="shared" si="423"/>
        <v>0.10916754307154578</v>
      </c>
      <c r="AC729" s="8">
        <f t="shared" si="423"/>
        <v>0.78186027951774817</v>
      </c>
      <c r="AD729" s="8">
        <f t="shared" si="423"/>
        <v>-0.65020607743814951</v>
      </c>
      <c r="AE729" s="8">
        <f t="shared" si="423"/>
        <v>5.7230807448708204E-2</v>
      </c>
      <c r="AF729" s="8">
        <f t="shared" si="423"/>
        <v>1.401049991479504</v>
      </c>
      <c r="AG729" s="8">
        <f t="shared" si="423"/>
        <v>1.9619644311658835</v>
      </c>
      <c r="AH729" s="8">
        <f t="shared" si="423"/>
        <v>-0.98237468267023853</v>
      </c>
      <c r="AI729" s="8">
        <f t="shared" si="423"/>
        <v>-4.8194694784726294E-2</v>
      </c>
      <c r="AK729" s="8">
        <f t="shared" ref="AK729:AU729" si="424">(AK83-$AK83)/$AK83</f>
        <v>0</v>
      </c>
      <c r="AL729" s="8">
        <f t="shared" si="424"/>
        <v>-2.9793393339101873E-2</v>
      </c>
      <c r="AM729" s="8">
        <f t="shared" si="424"/>
        <v>-7.6695199451948276E-2</v>
      </c>
      <c r="AN729" s="8">
        <f t="shared" si="424"/>
        <v>0.10916754307154578</v>
      </c>
      <c r="AO729" s="8">
        <f t="shared" si="424"/>
        <v>-0.13211206977857809</v>
      </c>
      <c r="AP729" s="8">
        <f t="shared" si="424"/>
        <v>-0.65020607743814951</v>
      </c>
      <c r="AQ729" s="8">
        <f t="shared" si="424"/>
        <v>-0.23613463204737448</v>
      </c>
      <c r="AR729" s="8">
        <f t="shared" si="424"/>
        <v>0.22449390538899655</v>
      </c>
      <c r="AS729" s="8">
        <f t="shared" si="424"/>
        <v>-9.8743117751149634E-2</v>
      </c>
      <c r="AT729" s="8">
        <f t="shared" si="424"/>
        <v>-0.98237468267023853</v>
      </c>
      <c r="AU729" s="8">
        <f t="shared" si="424"/>
        <v>-0.2799051612321925</v>
      </c>
      <c r="AW729">
        <f t="shared" si="368"/>
        <v>-0.71730370594276438</v>
      </c>
      <c r="AX729">
        <f t="shared" si="377"/>
        <v>-0.71730370594276438</v>
      </c>
      <c r="AY729">
        <f t="shared" si="378"/>
        <v>-0.71730370594276438</v>
      </c>
      <c r="AZ729" t="str">
        <f t="shared" si="379"/>
        <v/>
      </c>
    </row>
    <row r="730" spans="1:52" s="17" customFormat="1" x14ac:dyDescent="0.3">
      <c r="A730">
        <v>3</v>
      </c>
      <c r="B730" t="s">
        <v>164</v>
      </c>
      <c r="C730" t="s">
        <v>162</v>
      </c>
      <c r="D730" t="s">
        <v>163</v>
      </c>
      <c r="E730"/>
      <c r="F730" s="2">
        <v>0</v>
      </c>
      <c r="G730" s="2">
        <f t="shared" si="369"/>
        <v>1</v>
      </c>
      <c r="H730" s="4">
        <f t="shared" si="370"/>
        <v>0</v>
      </c>
      <c r="I730">
        <f t="shared" si="371"/>
        <v>0</v>
      </c>
      <c r="J730">
        <f t="shared" si="364"/>
        <v>1</v>
      </c>
      <c r="K730">
        <f t="shared" si="372"/>
        <v>2</v>
      </c>
      <c r="L730">
        <f t="shared" si="373"/>
        <v>0</v>
      </c>
      <c r="M730" s="8">
        <f t="shared" ref="M730:W730" si="425">(M84-$M84)/$M84</f>
        <v>0</v>
      </c>
      <c r="N730" s="8">
        <f t="shared" si="425"/>
        <v>-0.83462846194796014</v>
      </c>
      <c r="O730" s="8">
        <f t="shared" si="425"/>
        <v>-0.83412796154450597</v>
      </c>
      <c r="P730" s="8">
        <f t="shared" si="425"/>
        <v>-0.6643201236451709</v>
      </c>
      <c r="Q730" s="8">
        <f t="shared" si="425"/>
        <v>-0.93119459775618751</v>
      </c>
      <c r="R730" s="8">
        <f t="shared" si="425"/>
        <v>1.4939237554409119</v>
      </c>
      <c r="S730" s="8">
        <f t="shared" si="425"/>
        <v>-0.95095280249686931</v>
      </c>
      <c r="T730" s="8">
        <f t="shared" si="425"/>
        <v>-0.29249742866402884</v>
      </c>
      <c r="U730" s="8">
        <f t="shared" si="425"/>
        <v>-0.44481373483629205</v>
      </c>
      <c r="V730" s="8">
        <f t="shared" si="425"/>
        <v>1.6417195128844075</v>
      </c>
      <c r="W730" s="8">
        <f t="shared" si="425"/>
        <v>-0.83977326677316222</v>
      </c>
      <c r="X730"/>
      <c r="Y730" s="8">
        <f t="shared" ref="Y730:AI730" si="426">(Y84-$Y84)/$Y84</f>
        <v>0</v>
      </c>
      <c r="Z730" s="8">
        <f t="shared" si="426"/>
        <v>-0.71680037505802208</v>
      </c>
      <c r="AA730" s="8">
        <f t="shared" si="426"/>
        <v>-0.72488406994123866</v>
      </c>
      <c r="AB730" s="8">
        <f t="shared" si="426"/>
        <v>-0.53999452684965743</v>
      </c>
      <c r="AC730" s="8">
        <f t="shared" si="426"/>
        <v>-0.79386025185577314</v>
      </c>
      <c r="AD730" s="8">
        <f t="shared" si="426"/>
        <v>1.2943668987233747</v>
      </c>
      <c r="AE730" s="8">
        <f t="shared" si="426"/>
        <v>-0.80664041677452969</v>
      </c>
      <c r="AF730" s="8">
        <f t="shared" si="426"/>
        <v>-0.77689540524212719</v>
      </c>
      <c r="AG730" s="8">
        <f t="shared" si="426"/>
        <v>-0.7218344255923882</v>
      </c>
      <c r="AH730" s="8">
        <f t="shared" si="426"/>
        <v>1.0227738375062561</v>
      </c>
      <c r="AI730" s="8">
        <f t="shared" si="426"/>
        <v>-0.3670269581632532</v>
      </c>
      <c r="AK730" s="8">
        <f t="shared" ref="AK730:AU730" si="427">(AK84-$AK84)/$AK84</f>
        <v>0</v>
      </c>
      <c r="AL730" s="8">
        <f t="shared" si="427"/>
        <v>-0.88441178013127308</v>
      </c>
      <c r="AM730" s="8">
        <f t="shared" si="427"/>
        <v>-0.89286001195930254</v>
      </c>
      <c r="AN730" s="8">
        <f t="shared" si="427"/>
        <v>-0.53999452684965743</v>
      </c>
      <c r="AO730" s="8">
        <f t="shared" si="427"/>
        <v>-0.9044331829055372</v>
      </c>
      <c r="AP730" s="8">
        <f t="shared" si="427"/>
        <v>1.2943668987233747</v>
      </c>
      <c r="AQ730" s="8">
        <f t="shared" si="427"/>
        <v>-0.90769932107011508</v>
      </c>
      <c r="AR730" s="8">
        <f t="shared" si="427"/>
        <v>-0.88741551411108455</v>
      </c>
      <c r="AS730" s="8">
        <f t="shared" si="427"/>
        <v>-0.91579229402249196</v>
      </c>
      <c r="AT730" s="8">
        <f t="shared" si="427"/>
        <v>1.0227738375062561</v>
      </c>
      <c r="AU730" s="8">
        <f t="shared" si="427"/>
        <v>-0.79612077567523054</v>
      </c>
      <c r="AW730">
        <f t="shared" si="368"/>
        <v>0.71730370594276438</v>
      </c>
      <c r="AX730" t="str">
        <f t="shared" si="377"/>
        <v/>
      </c>
      <c r="AY730" t="str">
        <f t="shared" si="378"/>
        <v/>
      </c>
      <c r="AZ730">
        <f t="shared" si="379"/>
        <v>0.71730370594276438</v>
      </c>
    </row>
    <row r="731" spans="1:52" s="17" customFormat="1" x14ac:dyDescent="0.3">
      <c r="A731">
        <v>3</v>
      </c>
      <c r="B731" t="s">
        <v>165</v>
      </c>
      <c r="C731" t="s">
        <v>162</v>
      </c>
      <c r="D731" t="s">
        <v>163</v>
      </c>
      <c r="E731"/>
      <c r="F731" s="2">
        <v>0</v>
      </c>
      <c r="G731" s="2">
        <f t="shared" si="369"/>
        <v>1</v>
      </c>
      <c r="H731" s="4">
        <f t="shared" si="370"/>
        <v>0</v>
      </c>
      <c r="I731">
        <f t="shared" si="371"/>
        <v>0</v>
      </c>
      <c r="J731">
        <f t="shared" si="364"/>
        <v>1</v>
      </c>
      <c r="K731">
        <f t="shared" si="372"/>
        <v>2</v>
      </c>
      <c r="L731">
        <f t="shared" si="373"/>
        <v>0</v>
      </c>
      <c r="M731" s="8">
        <f t="shared" ref="M731:W731" si="428">(M85-$M85)/$M85</f>
        <v>0</v>
      </c>
      <c r="N731" s="8">
        <f t="shared" si="428"/>
        <v>-0.80500901622283261</v>
      </c>
      <c r="O731" s="8">
        <f t="shared" si="428"/>
        <v>-0.80451359895199748</v>
      </c>
      <c r="P731" s="8">
        <f t="shared" si="428"/>
        <v>-0.67541077707432828</v>
      </c>
      <c r="Q731" s="8">
        <f t="shared" si="428"/>
        <v>-0.92649435309224759</v>
      </c>
      <c r="R731" s="8">
        <f t="shared" si="428"/>
        <v>1.6277267984177639</v>
      </c>
      <c r="S731" s="8">
        <f t="shared" si="428"/>
        <v>-0.94531442465098692</v>
      </c>
      <c r="T731" s="8">
        <f t="shared" si="428"/>
        <v>-0.22543996078694026</v>
      </c>
      <c r="U731" s="8">
        <f t="shared" si="428"/>
        <v>-0.39128257720150744</v>
      </c>
      <c r="V731" s="8">
        <f t="shared" si="428"/>
        <v>1.7093391913749947</v>
      </c>
      <c r="W731" s="8">
        <f t="shared" si="428"/>
        <v>-0.8468688301709596</v>
      </c>
      <c r="X731"/>
      <c r="Y731" s="8">
        <f t="shared" ref="Y731:AI731" si="429">(Y85-$Y85)/$Y85</f>
        <v>0</v>
      </c>
      <c r="Z731" s="8">
        <f t="shared" si="429"/>
        <v>-0.69072387811539659</v>
      </c>
      <c r="AA731" s="8">
        <f t="shared" si="429"/>
        <v>-0.69734307153442099</v>
      </c>
      <c r="AB731" s="8">
        <f t="shared" si="429"/>
        <v>-0.54613875480521379</v>
      </c>
      <c r="AC731" s="8">
        <f t="shared" si="429"/>
        <v>-0.78861073128157189</v>
      </c>
      <c r="AD731" s="8">
        <f t="shared" si="429"/>
        <v>1.2906898570530161</v>
      </c>
      <c r="AE731" s="8">
        <f t="shared" si="429"/>
        <v>-0.79890068920708324</v>
      </c>
      <c r="AF731" s="8">
        <f t="shared" si="429"/>
        <v>-0.76203532617098613</v>
      </c>
      <c r="AG731" s="8">
        <f t="shared" si="429"/>
        <v>-0.70119931819194048</v>
      </c>
      <c r="AH731" s="8">
        <f t="shared" si="429"/>
        <v>1.0689874674890996</v>
      </c>
      <c r="AI731" s="8">
        <f t="shared" si="429"/>
        <v>-0.36497393380160315</v>
      </c>
      <c r="AK731" s="8">
        <f t="shared" ref="AK731:AU731" si="430">(AK85-$AK85)/$AK85</f>
        <v>0</v>
      </c>
      <c r="AL731" s="8">
        <f t="shared" si="430"/>
        <v>-0.87150749165066044</v>
      </c>
      <c r="AM731" s="8">
        <f t="shared" si="430"/>
        <v>-0.8798262384089367</v>
      </c>
      <c r="AN731" s="8">
        <f t="shared" si="430"/>
        <v>-0.54613875480521379</v>
      </c>
      <c r="AO731" s="8">
        <f t="shared" si="430"/>
        <v>-0.90303318686077538</v>
      </c>
      <c r="AP731" s="8">
        <f t="shared" si="430"/>
        <v>1.2906898570530161</v>
      </c>
      <c r="AQ731" s="8">
        <f t="shared" si="430"/>
        <v>-0.89999389795286922</v>
      </c>
      <c r="AR731" s="8">
        <f t="shared" si="430"/>
        <v>-0.87947346318237818</v>
      </c>
      <c r="AS731" s="8">
        <f t="shared" si="430"/>
        <v>-0.91005718995679052</v>
      </c>
      <c r="AT731" s="8">
        <f t="shared" si="430"/>
        <v>1.0689874674890996</v>
      </c>
      <c r="AU731" s="8">
        <f t="shared" si="430"/>
        <v>-0.79454108846419935</v>
      </c>
      <c r="AW731">
        <f t="shared" si="368"/>
        <v>0.71730370594276471</v>
      </c>
      <c r="AX731" t="str">
        <f t="shared" si="377"/>
        <v/>
      </c>
      <c r="AY731" t="str">
        <f t="shared" si="378"/>
        <v/>
      </c>
      <c r="AZ731">
        <f t="shared" si="379"/>
        <v>0.71730370594276471</v>
      </c>
    </row>
    <row r="732" spans="1:52" s="17" customFormat="1" x14ac:dyDescent="0.3">
      <c r="A732">
        <v>3</v>
      </c>
      <c r="B732" t="s">
        <v>166</v>
      </c>
      <c r="C732" t="s">
        <v>162</v>
      </c>
      <c r="D732" t="s">
        <v>163</v>
      </c>
      <c r="E732" t="s">
        <v>43</v>
      </c>
      <c r="F732" s="2">
        <v>0</v>
      </c>
      <c r="G732" s="2">
        <f t="shared" si="369"/>
        <v>0</v>
      </c>
      <c r="H732" s="4">
        <f t="shared" si="370"/>
        <v>1</v>
      </c>
      <c r="I732">
        <f t="shared" si="371"/>
        <v>1</v>
      </c>
      <c r="J732">
        <f t="shared" si="364"/>
        <v>0</v>
      </c>
      <c r="K732">
        <f t="shared" si="372"/>
        <v>2</v>
      </c>
      <c r="L732">
        <f t="shared" si="373"/>
        <v>2</v>
      </c>
      <c r="M732" s="8">
        <f t="shared" ref="M732:W732" si="431">(M86-$M86)/$M86</f>
        <v>0</v>
      </c>
      <c r="N732" s="8">
        <f t="shared" si="431"/>
        <v>0.15992549840189474</v>
      </c>
      <c r="O732" s="8">
        <f t="shared" si="431"/>
        <v>0.16004146975697009</v>
      </c>
      <c r="P732" s="8">
        <f t="shared" si="431"/>
        <v>-2.4993826524848361E-4</v>
      </c>
      <c r="Q732" s="8">
        <f t="shared" si="431"/>
        <v>2.2466450786655667E-2</v>
      </c>
      <c r="R732" s="8">
        <f t="shared" si="431"/>
        <v>-0.99998800296326806</v>
      </c>
      <c r="S732" s="8">
        <f t="shared" si="431"/>
        <v>-0.95526105052052146</v>
      </c>
      <c r="T732" s="8">
        <f t="shared" si="431"/>
        <v>13.583954763173496</v>
      </c>
      <c r="U732" s="8">
        <f t="shared" si="431"/>
        <v>10.367847141755988</v>
      </c>
      <c r="V732" s="8">
        <f t="shared" si="431"/>
        <v>-0.99856535435747373</v>
      </c>
      <c r="W732" s="8">
        <f t="shared" si="431"/>
        <v>-0.90028862870870885</v>
      </c>
      <c r="X732"/>
      <c r="Y732" s="8">
        <f t="shared" ref="Y732:AI732" si="432">(Y86-$Y86)/$Y86</f>
        <v>0</v>
      </c>
      <c r="Z732" s="8">
        <f t="shared" si="432"/>
        <v>0.88646304567882284</v>
      </c>
      <c r="AA732" s="8">
        <f t="shared" si="432"/>
        <v>0.82908638617839758</v>
      </c>
      <c r="AB732" s="8">
        <f t="shared" si="432"/>
        <v>7.4218742916592764E-2</v>
      </c>
      <c r="AC732" s="8">
        <f t="shared" si="432"/>
        <v>0.8352083855639153</v>
      </c>
      <c r="AD732" s="8">
        <f t="shared" si="432"/>
        <v>-0.63736009411410322</v>
      </c>
      <c r="AE732" s="8">
        <f t="shared" si="432"/>
        <v>0.11313988703129303</v>
      </c>
      <c r="AF732" s="8">
        <f t="shared" si="432"/>
        <v>1.4173240198724404</v>
      </c>
      <c r="AG732" s="8">
        <f t="shared" si="432"/>
        <v>1.9744455460756223</v>
      </c>
      <c r="AH732" s="8">
        <f t="shared" si="432"/>
        <v>-0.98191210863806033</v>
      </c>
      <c r="AI732" s="8">
        <f t="shared" si="432"/>
        <v>-3.2179384301605621E-2</v>
      </c>
      <c r="AK732" s="8">
        <f t="shared" ref="AK732:AU732" si="433">(AK86-$AK86)/$AK86</f>
        <v>0</v>
      </c>
      <c r="AL732" s="8">
        <f t="shared" si="433"/>
        <v>-2.3654116650740877E-2</v>
      </c>
      <c r="AM732" s="8">
        <f t="shared" si="433"/>
        <v>-8.6016498283766993E-2</v>
      </c>
      <c r="AN732" s="8">
        <f t="shared" si="433"/>
        <v>7.4218742916592764E-2</v>
      </c>
      <c r="AO732" s="8">
        <f t="shared" si="433"/>
        <v>-7.3662283024483313E-2</v>
      </c>
      <c r="AP732" s="8">
        <f t="shared" si="433"/>
        <v>-0.63736009411410322</v>
      </c>
      <c r="AQ732" s="8">
        <f t="shared" si="433"/>
        <v>-0.21394103893253943</v>
      </c>
      <c r="AR732" s="8">
        <f t="shared" si="433"/>
        <v>0.22035603534673448</v>
      </c>
      <c r="AS732" s="8">
        <f t="shared" si="433"/>
        <v>-9.2061819770871675E-2</v>
      </c>
      <c r="AT732" s="8">
        <f t="shared" si="433"/>
        <v>-0.98191210863806033</v>
      </c>
      <c r="AU732" s="8">
        <f t="shared" si="433"/>
        <v>-0.26657625337782115</v>
      </c>
      <c r="AW732">
        <f t="shared" si="368"/>
        <v>-0.71730370594276449</v>
      </c>
      <c r="AX732">
        <f t="shared" si="377"/>
        <v>-0.71730370594276449</v>
      </c>
      <c r="AY732">
        <f t="shared" si="378"/>
        <v>-0.71730370594276449</v>
      </c>
      <c r="AZ732" t="str">
        <f t="shared" si="379"/>
        <v/>
      </c>
    </row>
    <row r="733" spans="1:52" s="17" customFormat="1" x14ac:dyDescent="0.3">
      <c r="A733">
        <v>3</v>
      </c>
      <c r="B733" t="s">
        <v>167</v>
      </c>
      <c r="C733" t="s">
        <v>168</v>
      </c>
      <c r="D733" t="s">
        <v>163</v>
      </c>
      <c r="E733"/>
      <c r="F733" s="2">
        <v>0</v>
      </c>
      <c r="G733" s="2">
        <f t="shared" si="369"/>
        <v>0</v>
      </c>
      <c r="H733" s="4">
        <f t="shared" si="370"/>
        <v>0</v>
      </c>
      <c r="I733">
        <f t="shared" si="371"/>
        <v>1</v>
      </c>
      <c r="J733">
        <f t="shared" si="364"/>
        <v>0</v>
      </c>
      <c r="K733">
        <f t="shared" si="372"/>
        <v>2</v>
      </c>
      <c r="L733">
        <f t="shared" si="373"/>
        <v>0</v>
      </c>
      <c r="M733" s="8">
        <f t="shared" ref="M733:W733" si="434">(M87-$M87)/$M87</f>
        <v>0</v>
      </c>
      <c r="N733" s="8">
        <f t="shared" si="434"/>
        <v>2.0996605729768101</v>
      </c>
      <c r="O733" s="8">
        <f t="shared" si="434"/>
        <v>2.1005013922006768</v>
      </c>
      <c r="P733" s="8">
        <f t="shared" si="434"/>
        <v>-2.1795314007491299E-4</v>
      </c>
      <c r="Q733" s="8">
        <f t="shared" si="434"/>
        <v>3.9860819923716404</v>
      </c>
      <c r="R733" s="8">
        <f t="shared" si="434"/>
        <v>-0.99998800257944542</v>
      </c>
      <c r="S733" s="8">
        <f t="shared" si="434"/>
        <v>1.3823797883455058</v>
      </c>
      <c r="T733" s="8">
        <f t="shared" si="434"/>
        <v>13.592399634078673</v>
      </c>
      <c r="U733" s="8">
        <f t="shared" si="434"/>
        <v>10.358633893712852</v>
      </c>
      <c r="V733" s="8">
        <f t="shared" si="434"/>
        <v>-0.99879925815949566</v>
      </c>
      <c r="W733" s="8">
        <f t="shared" si="434"/>
        <v>6.420513589578241</v>
      </c>
      <c r="X733"/>
      <c r="Y733" s="8">
        <f t="shared" ref="Y733:AI733" si="435">(Y87-$Y87)/$Y87</f>
        <v>0</v>
      </c>
      <c r="Z733" s="8">
        <f t="shared" si="435"/>
        <v>2.4511217038003377</v>
      </c>
      <c r="AA733" s="8">
        <f t="shared" si="435"/>
        <v>2.4151509379938667</v>
      </c>
      <c r="AB733" s="8">
        <f t="shared" si="435"/>
        <v>9.6607754375862054E-2</v>
      </c>
      <c r="AC733" s="8">
        <f t="shared" si="435"/>
        <v>3.0162188126597029</v>
      </c>
      <c r="AD733" s="8">
        <f t="shared" si="435"/>
        <v>-0.65091885936867655</v>
      </c>
      <c r="AE733" s="8">
        <f t="shared" si="435"/>
        <v>1.6880356537087235</v>
      </c>
      <c r="AF733" s="8">
        <f t="shared" si="435"/>
        <v>1.342252551351252</v>
      </c>
      <c r="AG733" s="8">
        <f t="shared" si="435"/>
        <v>2.2936497318940257</v>
      </c>
      <c r="AH733" s="8">
        <f t="shared" si="435"/>
        <v>-0.97649938780535017</v>
      </c>
      <c r="AI733" s="8">
        <f t="shared" si="435"/>
        <v>7.2420408884943912</v>
      </c>
      <c r="AK733" s="8">
        <f t="shared" ref="AK733:AU733" si="436">(AK87-$AK87)/$AK87</f>
        <v>0</v>
      </c>
      <c r="AL733" s="8">
        <f t="shared" si="436"/>
        <v>0.51240442021575017</v>
      </c>
      <c r="AM733" s="8">
        <f t="shared" si="436"/>
        <v>0.47037970054459854</v>
      </c>
      <c r="AN733" s="8">
        <f t="shared" si="436"/>
        <v>9.6607754375862054E-2</v>
      </c>
      <c r="AO733" s="8">
        <f t="shared" si="436"/>
        <v>0.71263953307397809</v>
      </c>
      <c r="AP733" s="8">
        <f t="shared" si="436"/>
        <v>-0.65091885936867655</v>
      </c>
      <c r="AQ733" s="8">
        <f t="shared" si="436"/>
        <v>0.38662922668919775</v>
      </c>
      <c r="AR733" s="8">
        <f t="shared" si="436"/>
        <v>0.19118046990573925</v>
      </c>
      <c r="AS733" s="8">
        <f t="shared" si="436"/>
        <v>0.22623116520927708</v>
      </c>
      <c r="AT733" s="8">
        <f t="shared" si="436"/>
        <v>-0.97649938780535017</v>
      </c>
      <c r="AU733" s="8">
        <f t="shared" si="436"/>
        <v>2.6002207144879961</v>
      </c>
      <c r="AW733">
        <f t="shared" si="368"/>
        <v>-1.3163816885218571</v>
      </c>
      <c r="AX733" t="str">
        <f t="shared" si="377"/>
        <v/>
      </c>
      <c r="AY733">
        <f t="shared" si="378"/>
        <v>-1.3163816885218571</v>
      </c>
      <c r="AZ733" t="str">
        <f t="shared" si="379"/>
        <v/>
      </c>
    </row>
    <row r="734" spans="1:52" s="17" customFormat="1" x14ac:dyDescent="0.3">
      <c r="A734">
        <v>3</v>
      </c>
      <c r="B734" t="s">
        <v>169</v>
      </c>
      <c r="C734" t="s">
        <v>168</v>
      </c>
      <c r="D734" t="s">
        <v>163</v>
      </c>
      <c r="E734" t="s">
        <v>43</v>
      </c>
      <c r="F734" s="2">
        <v>0</v>
      </c>
      <c r="G734" s="2">
        <f t="shared" si="369"/>
        <v>1</v>
      </c>
      <c r="H734" s="4">
        <f t="shared" si="370"/>
        <v>1</v>
      </c>
      <c r="I734">
        <f t="shared" si="371"/>
        <v>0</v>
      </c>
      <c r="J734">
        <f t="shared" si="364"/>
        <v>1</v>
      </c>
      <c r="K734">
        <f t="shared" si="372"/>
        <v>2</v>
      </c>
      <c r="L734">
        <f t="shared" si="373"/>
        <v>2</v>
      </c>
      <c r="M734" s="8">
        <f t="shared" ref="M734:W734" si="437">(M88-$M88)/$M88</f>
        <v>0</v>
      </c>
      <c r="N734" s="8">
        <f t="shared" si="437"/>
        <v>-0.90502320140514336</v>
      </c>
      <c r="O734" s="8">
        <f t="shared" si="437"/>
        <v>-0.90513527471582478</v>
      </c>
      <c r="P734" s="8">
        <f t="shared" si="437"/>
        <v>-0.6643201236451709</v>
      </c>
      <c r="Q734" s="8">
        <f t="shared" si="437"/>
        <v>-0.94223032868600731</v>
      </c>
      <c r="R734" s="8">
        <f t="shared" si="437"/>
        <v>1.4939237554409119</v>
      </c>
      <c r="S734" s="8">
        <f t="shared" si="437"/>
        <v>-0.98206953063096403</v>
      </c>
      <c r="T734" s="8">
        <f t="shared" si="437"/>
        <v>-0.29249742866402884</v>
      </c>
      <c r="U734" s="8">
        <f t="shared" si="437"/>
        <v>-0.45034546404119097</v>
      </c>
      <c r="V734" s="8">
        <f t="shared" si="437"/>
        <v>1.6417195128844075</v>
      </c>
      <c r="W734" s="8">
        <f t="shared" si="437"/>
        <v>-0.91407331514113332</v>
      </c>
      <c r="X734"/>
      <c r="Y734" s="8">
        <f t="shared" ref="Y734:AI734" si="438">(Y88-$Y88)/$Y88</f>
        <v>0</v>
      </c>
      <c r="Z734" s="8">
        <f t="shared" si="438"/>
        <v>-0.74745244459275917</v>
      </c>
      <c r="AA734" s="8">
        <f t="shared" si="438"/>
        <v>-0.75552894405374049</v>
      </c>
      <c r="AB734" s="8">
        <f t="shared" si="438"/>
        <v>-0.54481108127954248</v>
      </c>
      <c r="AC734" s="8">
        <f t="shared" si="438"/>
        <v>-0.78426046139362771</v>
      </c>
      <c r="AD734" s="8">
        <f t="shared" si="438"/>
        <v>1.2885159730495486</v>
      </c>
      <c r="AE734" s="8">
        <f t="shared" si="438"/>
        <v>-0.82265235236110879</v>
      </c>
      <c r="AF734" s="8">
        <f t="shared" si="438"/>
        <v>-0.77590632223828782</v>
      </c>
      <c r="AG734" s="8">
        <f t="shared" si="438"/>
        <v>-0.68165859954571661</v>
      </c>
      <c r="AH734" s="8">
        <f t="shared" si="438"/>
        <v>0.98163349349235396</v>
      </c>
      <c r="AI734" s="8">
        <f t="shared" si="438"/>
        <v>-0.60321483058893288</v>
      </c>
      <c r="AK734" s="8">
        <f t="shared" ref="AK734:AU734" si="439">(AK88-$AK88)/$AK88</f>
        <v>0</v>
      </c>
      <c r="AL734" s="8">
        <f t="shared" si="439"/>
        <v>-0.86836821940670827</v>
      </c>
      <c r="AM734" s="8">
        <f t="shared" si="439"/>
        <v>-0.87547233573319605</v>
      </c>
      <c r="AN734" s="8">
        <f t="shared" si="439"/>
        <v>-0.54481108127954248</v>
      </c>
      <c r="AO734" s="8">
        <f t="shared" si="439"/>
        <v>-0.88208577047003522</v>
      </c>
      <c r="AP734" s="8">
        <f t="shared" si="439"/>
        <v>1.2885159730495486</v>
      </c>
      <c r="AQ734" s="8">
        <f t="shared" si="439"/>
        <v>-0.87595304280133013</v>
      </c>
      <c r="AR734" s="8">
        <f t="shared" si="439"/>
        <v>-0.88687532631788113</v>
      </c>
      <c r="AS734" s="8">
        <f t="shared" si="439"/>
        <v>-0.87975144818088169</v>
      </c>
      <c r="AT734" s="8">
        <f t="shared" si="439"/>
        <v>0.98163349349235396</v>
      </c>
      <c r="AU734" s="8">
        <f t="shared" si="439"/>
        <v>-0.82307583968092435</v>
      </c>
      <c r="AW734">
        <f t="shared" si="368"/>
        <v>1.3163816885218571</v>
      </c>
      <c r="AX734">
        <f t="shared" si="377"/>
        <v>1.3163816885218571</v>
      </c>
      <c r="AY734" t="str">
        <f t="shared" si="378"/>
        <v/>
      </c>
      <c r="AZ734">
        <f t="shared" si="379"/>
        <v>1.3163816885218571</v>
      </c>
    </row>
    <row r="735" spans="1:52" s="17" customFormat="1" x14ac:dyDescent="0.3">
      <c r="A735">
        <v>3</v>
      </c>
      <c r="B735" t="s">
        <v>170</v>
      </c>
      <c r="C735" t="s">
        <v>168</v>
      </c>
      <c r="D735" t="s">
        <v>163</v>
      </c>
      <c r="E735" t="s">
        <v>43</v>
      </c>
      <c r="F735" s="2">
        <v>0</v>
      </c>
      <c r="G735" s="2">
        <f t="shared" si="369"/>
        <v>1</v>
      </c>
      <c r="H735" s="4">
        <f t="shared" si="370"/>
        <v>1</v>
      </c>
      <c r="I735">
        <f t="shared" si="371"/>
        <v>0</v>
      </c>
      <c r="J735">
        <f t="shared" si="364"/>
        <v>1</v>
      </c>
      <c r="K735">
        <f t="shared" si="372"/>
        <v>2</v>
      </c>
      <c r="L735">
        <f t="shared" si="373"/>
        <v>2</v>
      </c>
      <c r="M735" s="8">
        <f t="shared" ref="M735:W735" si="440">(M89-$M89)/$M89</f>
        <v>0</v>
      </c>
      <c r="N735" s="8">
        <f t="shared" si="440"/>
        <v>-0.89165242861666016</v>
      </c>
      <c r="O735" s="8">
        <f t="shared" si="440"/>
        <v>-0.89186503082201263</v>
      </c>
      <c r="P735" s="8">
        <f t="shared" si="440"/>
        <v>-0.67541077707432828</v>
      </c>
      <c r="Q735" s="8">
        <f t="shared" si="440"/>
        <v>-0.93718974062212523</v>
      </c>
      <c r="R735" s="8">
        <f t="shared" si="440"/>
        <v>1.6277267984177639</v>
      </c>
      <c r="S735" s="8">
        <f t="shared" si="440"/>
        <v>-0.98092189750705605</v>
      </c>
      <c r="T735" s="8">
        <f t="shared" si="440"/>
        <v>-0.22543996078694026</v>
      </c>
      <c r="U735" s="8">
        <f t="shared" si="440"/>
        <v>-0.39885351899106619</v>
      </c>
      <c r="V735" s="8">
        <f t="shared" si="440"/>
        <v>1.7093391913749947</v>
      </c>
      <c r="W735" s="8">
        <f t="shared" si="440"/>
        <v>-0.92579413504496333</v>
      </c>
      <c r="X735"/>
      <c r="Y735" s="8">
        <f t="shared" ref="Y735:AI735" si="441">(Y89-$Y89)/$Y89</f>
        <v>0</v>
      </c>
      <c r="Z735" s="8">
        <f t="shared" si="441"/>
        <v>-0.72999140887369274</v>
      </c>
      <c r="AA735" s="8">
        <f t="shared" si="441"/>
        <v>-0.73793860903968922</v>
      </c>
      <c r="AB735" s="8">
        <f t="shared" si="441"/>
        <v>-0.55013648827489869</v>
      </c>
      <c r="AC735" s="8">
        <f t="shared" si="441"/>
        <v>-0.77577367046964385</v>
      </c>
      <c r="AD735" s="8">
        <f t="shared" si="441"/>
        <v>1.2517477799284851</v>
      </c>
      <c r="AE735" s="8">
        <f t="shared" si="441"/>
        <v>-0.81374410087862448</v>
      </c>
      <c r="AF735" s="8">
        <f t="shared" si="441"/>
        <v>-0.76303768091784596</v>
      </c>
      <c r="AG735" s="8">
        <f t="shared" si="441"/>
        <v>-0.66523102589414262</v>
      </c>
      <c r="AH735" s="8">
        <f t="shared" si="441"/>
        <v>0.99362962240068164</v>
      </c>
      <c r="AI735" s="8">
        <f t="shared" si="441"/>
        <v>-0.61213047040808566</v>
      </c>
      <c r="AK735" s="8">
        <f t="shared" ref="AK735:AU735" si="442">(AK89-$AK89)/$AK89</f>
        <v>0</v>
      </c>
      <c r="AL735" s="8">
        <f t="shared" si="442"/>
        <v>-0.8602619978313325</v>
      </c>
      <c r="AM735" s="8">
        <f t="shared" si="442"/>
        <v>-0.86718505433804205</v>
      </c>
      <c r="AN735" s="8">
        <f t="shared" si="442"/>
        <v>-0.55013648827489869</v>
      </c>
      <c r="AO735" s="8">
        <f t="shared" si="442"/>
        <v>-0.87675826956680547</v>
      </c>
      <c r="AP735" s="8">
        <f t="shared" si="442"/>
        <v>1.2517477799284851</v>
      </c>
      <c r="AQ735" s="8">
        <f t="shared" si="442"/>
        <v>-0.86634568402150658</v>
      </c>
      <c r="AR735" s="8">
        <f t="shared" si="442"/>
        <v>-0.88039111145770088</v>
      </c>
      <c r="AS735" s="8">
        <f t="shared" si="442"/>
        <v>-0.87520371549790066</v>
      </c>
      <c r="AT735" s="8">
        <f t="shared" si="442"/>
        <v>0.99362962240068164</v>
      </c>
      <c r="AU735" s="8">
        <f t="shared" si="442"/>
        <v>-0.82405566173004485</v>
      </c>
      <c r="AW735">
        <f t="shared" si="368"/>
        <v>1.3163816885218571</v>
      </c>
      <c r="AX735">
        <f t="shared" si="377"/>
        <v>1.3163816885218571</v>
      </c>
      <c r="AY735" t="str">
        <f t="shared" si="378"/>
        <v/>
      </c>
      <c r="AZ735">
        <f t="shared" si="379"/>
        <v>1.3163816885218571</v>
      </c>
    </row>
    <row r="736" spans="1:52" s="17" customFormat="1" x14ac:dyDescent="0.3">
      <c r="A736">
        <v>3</v>
      </c>
      <c r="B736" t="s">
        <v>171</v>
      </c>
      <c r="C736" t="s">
        <v>168</v>
      </c>
      <c r="D736" t="s">
        <v>163</v>
      </c>
      <c r="E736"/>
      <c r="F736" s="2">
        <v>0</v>
      </c>
      <c r="G736" s="2">
        <f t="shared" si="369"/>
        <v>0</v>
      </c>
      <c r="H736" s="4">
        <f t="shared" si="370"/>
        <v>0</v>
      </c>
      <c r="I736">
        <f t="shared" si="371"/>
        <v>1</v>
      </c>
      <c r="J736">
        <f t="shared" si="364"/>
        <v>0</v>
      </c>
      <c r="K736">
        <f t="shared" si="372"/>
        <v>2</v>
      </c>
      <c r="L736">
        <f t="shared" si="373"/>
        <v>0</v>
      </c>
      <c r="M736" s="8">
        <f t="shared" ref="M736:W736" si="443">(M90-$M90)/$M90</f>
        <v>0</v>
      </c>
      <c r="N736" s="8">
        <f t="shared" si="443"/>
        <v>2.1761174989777525</v>
      </c>
      <c r="O736" s="8">
        <f t="shared" si="443"/>
        <v>2.1771052550020142</v>
      </c>
      <c r="P736" s="8">
        <f t="shared" si="443"/>
        <v>-2.4993826524848361E-4</v>
      </c>
      <c r="Q736" s="8">
        <f t="shared" si="443"/>
        <v>4.3475551538769919</v>
      </c>
      <c r="R736" s="8">
        <f t="shared" si="443"/>
        <v>-0.99998800296326806</v>
      </c>
      <c r="S736" s="8">
        <f t="shared" si="443"/>
        <v>1.2238137180116511</v>
      </c>
      <c r="T736" s="8">
        <f t="shared" si="443"/>
        <v>13.583954763173496</v>
      </c>
      <c r="U736" s="8">
        <f t="shared" si="443"/>
        <v>10.37293888409563</v>
      </c>
      <c r="V736" s="8">
        <f t="shared" si="443"/>
        <v>-0.99856535435747373</v>
      </c>
      <c r="W736" s="8">
        <f t="shared" si="443"/>
        <v>5.935141020168019</v>
      </c>
      <c r="X736"/>
      <c r="Y736" s="8">
        <f t="shared" ref="Y736:AI736" si="444">(Y90-$Y90)/$Y90</f>
        <v>0</v>
      </c>
      <c r="Z736" s="8">
        <f t="shared" si="444"/>
        <v>2.5962559237962113</v>
      </c>
      <c r="AA736" s="8">
        <f t="shared" si="444"/>
        <v>2.4935689495678042</v>
      </c>
      <c r="AB736" s="8">
        <f t="shared" si="444"/>
        <v>7.349512874756875E-2</v>
      </c>
      <c r="AC736" s="8">
        <f t="shared" si="444"/>
        <v>3.2726324913974882</v>
      </c>
      <c r="AD736" s="8">
        <f t="shared" si="444"/>
        <v>-0.64836994528039826</v>
      </c>
      <c r="AE736" s="8">
        <f t="shared" si="444"/>
        <v>1.6168347987739498</v>
      </c>
      <c r="AF736" s="8">
        <f t="shared" si="444"/>
        <v>1.3639083944957253</v>
      </c>
      <c r="AG736" s="8">
        <f t="shared" si="444"/>
        <v>2.3743092281337068</v>
      </c>
      <c r="AH736" s="8">
        <f t="shared" si="444"/>
        <v>-0.98192679195667398</v>
      </c>
      <c r="AI736" s="8">
        <f t="shared" si="444"/>
        <v>7.0849924547367147</v>
      </c>
      <c r="AK736" s="8">
        <f t="shared" ref="AK736:AU736" si="445">(AK90-$AK90)/$AK90</f>
        <v>0</v>
      </c>
      <c r="AL736" s="8">
        <f t="shared" si="445"/>
        <v>0.60617069282995895</v>
      </c>
      <c r="AM736" s="8">
        <f t="shared" si="445"/>
        <v>0.51012947592370095</v>
      </c>
      <c r="AN736" s="8">
        <f t="shared" si="445"/>
        <v>7.349512874756875E-2</v>
      </c>
      <c r="AO736" s="8">
        <f t="shared" si="445"/>
        <v>0.72028884275431815</v>
      </c>
      <c r="AP736" s="8">
        <f t="shared" si="445"/>
        <v>-0.64836994528039826</v>
      </c>
      <c r="AQ736" s="8">
        <f t="shared" si="445"/>
        <v>0.35328298615617026</v>
      </c>
      <c r="AR736" s="8">
        <f t="shared" si="445"/>
        <v>0.19459053664895673</v>
      </c>
      <c r="AS736" s="8">
        <f t="shared" si="445"/>
        <v>0.26468067170110465</v>
      </c>
      <c r="AT736" s="8">
        <f t="shared" si="445"/>
        <v>-0.98192679195667398</v>
      </c>
      <c r="AU736" s="8">
        <f t="shared" si="445"/>
        <v>2.3799366730287241</v>
      </c>
      <c r="AW736">
        <f t="shared" si="368"/>
        <v>-1.3163816885218571</v>
      </c>
      <c r="AX736" t="str">
        <f t="shared" si="377"/>
        <v/>
      </c>
      <c r="AY736">
        <f t="shared" si="378"/>
        <v>-1.3163816885218571</v>
      </c>
      <c r="AZ736" t="str">
        <f t="shared" si="379"/>
        <v/>
      </c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6:47" x14ac:dyDescent="0.3">
      <c r="F881" s="2"/>
      <c r="G881" s="2"/>
      <c r="H881" s="4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</row>
    <row r="882" spans="6:47" x14ac:dyDescent="0.3">
      <c r="F882" s="2"/>
      <c r="G882" s="2"/>
      <c r="H882" s="4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</row>
    <row r="883" spans="6:47" x14ac:dyDescent="0.3">
      <c r="F883" s="2"/>
      <c r="G883" s="2"/>
      <c r="H883" s="4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</row>
    <row r="884" spans="6:47" x14ac:dyDescent="0.3">
      <c r="F884" s="2"/>
      <c r="G884" s="2"/>
      <c r="H884" s="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</row>
    <row r="885" spans="6:47" x14ac:dyDescent="0.3">
      <c r="F885" s="2"/>
      <c r="G885" s="2"/>
      <c r="H885" s="4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</row>
    <row r="886" spans="6:47" x14ac:dyDescent="0.3">
      <c r="F886" s="2"/>
      <c r="G886" s="2"/>
      <c r="H886" s="4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</row>
    <row r="887" spans="6:47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6:47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6:47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6:47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6:47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6:47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6:47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6:47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6:47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6:47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9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9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9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9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9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9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9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9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8" spans="6:49" x14ac:dyDescent="0.3">
      <c r="L938" s="35" t="s">
        <v>61</v>
      </c>
      <c r="M938" s="15">
        <f>Y938</f>
        <v>1</v>
      </c>
      <c r="N938" s="3" t="s">
        <v>3</v>
      </c>
      <c r="O938" s="3" t="s">
        <v>4</v>
      </c>
      <c r="P938" s="3" t="s">
        <v>5</v>
      </c>
      <c r="Q938" s="3" t="s">
        <v>6</v>
      </c>
      <c r="R938" s="3" t="s">
        <v>7</v>
      </c>
      <c r="S938" s="3" t="s">
        <v>8</v>
      </c>
      <c r="T938" s="3" t="s">
        <v>9</v>
      </c>
      <c r="U938" s="3" t="s">
        <v>10</v>
      </c>
      <c r="V938" s="3" t="s">
        <v>11</v>
      </c>
      <c r="W938" s="3" t="s">
        <v>12</v>
      </c>
      <c r="Y938" s="7">
        <f>X292</f>
        <v>1</v>
      </c>
      <c r="Z938" s="3" t="s">
        <v>3</v>
      </c>
      <c r="AA938" s="3" t="s">
        <v>4</v>
      </c>
      <c r="AB938" s="3" t="s">
        <v>5</v>
      </c>
      <c r="AC938" s="3" t="s">
        <v>6</v>
      </c>
      <c r="AD938" s="3" t="s">
        <v>7</v>
      </c>
      <c r="AE938" s="3" t="s">
        <v>8</v>
      </c>
      <c r="AF938" s="3" t="s">
        <v>9</v>
      </c>
      <c r="AG938" s="3" t="s">
        <v>10</v>
      </c>
      <c r="AH938" s="3" t="s">
        <v>11</v>
      </c>
      <c r="AI938" s="3" t="s">
        <v>12</v>
      </c>
      <c r="AK938" s="15">
        <f t="shared" ref="AK938:AK948" si="446">Y938</f>
        <v>1</v>
      </c>
      <c r="AL938" s="3" t="s">
        <v>3</v>
      </c>
      <c r="AM938" s="3" t="s">
        <v>4</v>
      </c>
      <c r="AN938" s="3" t="s">
        <v>5</v>
      </c>
      <c r="AO938" s="3" t="s">
        <v>6</v>
      </c>
      <c r="AP938" s="3" t="s">
        <v>7</v>
      </c>
      <c r="AQ938" s="3" t="s">
        <v>8</v>
      </c>
      <c r="AR938" s="3" t="s">
        <v>9</v>
      </c>
      <c r="AS938" s="3" t="s">
        <v>10</v>
      </c>
      <c r="AT938" s="3" t="s">
        <v>11</v>
      </c>
      <c r="AU938" s="3" t="s">
        <v>12</v>
      </c>
    </row>
    <row r="939" spans="6:49" x14ac:dyDescent="0.3">
      <c r="M939" s="8" t="s">
        <v>16</v>
      </c>
      <c r="N939" s="8">
        <f>-1 *AVERAGE(N649:N936)</f>
        <v>-0.62545677261816401</v>
      </c>
      <c r="O939" s="8">
        <f t="shared" ref="O939:W939" si="447">-1 *AVERAGE(O649:O936)</f>
        <v>-0.62887681183539879</v>
      </c>
      <c r="P939" s="8">
        <f t="shared" si="447"/>
        <v>-0.71678999348678896</v>
      </c>
      <c r="Q939" s="8">
        <f t="shared" si="447"/>
        <v>-0.47917743015484954</v>
      </c>
      <c r="R939" s="8">
        <f t="shared" si="447"/>
        <v>-1.2325546758900332</v>
      </c>
      <c r="S939" s="8">
        <f t="shared" si="447"/>
        <v>-0.16743473498228251</v>
      </c>
      <c r="T939" s="8">
        <f t="shared" si="447"/>
        <v>-5.4662161533328142</v>
      </c>
      <c r="U939" s="8">
        <f t="shared" si="447"/>
        <v>-4.3118670954107596</v>
      </c>
      <c r="V939" s="8">
        <f t="shared" si="447"/>
        <v>-0.49111769150369605</v>
      </c>
      <c r="W939" s="8">
        <f t="shared" si="447"/>
        <v>-0.33845186313985454</v>
      </c>
      <c r="Y939" s="8" t="s">
        <v>16</v>
      </c>
      <c r="Z939" s="8">
        <f>-1 *AVERAGE(Z649:Z936)</f>
        <v>-0.66914772344417284</v>
      </c>
      <c r="AA939" s="8">
        <f t="shared" ref="AA939:AI939" si="448">-1 *AVERAGE(AA649:AA936)</f>
        <v>-0.63798531333500863</v>
      </c>
      <c r="AB939" s="8">
        <f t="shared" si="448"/>
        <v>-0.64217361580938237</v>
      </c>
      <c r="AC939" s="8">
        <f t="shared" si="448"/>
        <v>-0.73980894666939934</v>
      </c>
      <c r="AD939" s="8">
        <f t="shared" si="448"/>
        <v>-0.98282207979293479</v>
      </c>
      <c r="AE939" s="8">
        <f t="shared" si="448"/>
        <v>-0.22397772775916025</v>
      </c>
      <c r="AF939" s="8">
        <f t="shared" si="448"/>
        <v>-0.28237348321374456</v>
      </c>
      <c r="AG939" s="8">
        <f t="shared" si="448"/>
        <v>-0.71675973014846783</v>
      </c>
      <c r="AH939" s="8">
        <f t="shared" si="448"/>
        <v>7.5516629753250755E-2</v>
      </c>
      <c r="AI939" s="8">
        <f t="shared" si="448"/>
        <v>-1.9990882983476039</v>
      </c>
      <c r="AK939" s="8" t="str">
        <f t="shared" si="446"/>
        <v>ALL</v>
      </c>
      <c r="AL939" s="8">
        <f>-1 *AVERAGE(AL649:AL936)</f>
        <v>0.35300311930001882</v>
      </c>
      <c r="AM939" s="8">
        <f t="shared" ref="AM939:AU939" si="449">-1 *AVERAGE(AM649:AM936)</f>
        <v>0.38211810481489505</v>
      </c>
      <c r="AN939" s="8">
        <f t="shared" si="449"/>
        <v>-0.64217361580938237</v>
      </c>
      <c r="AO939" s="8">
        <f t="shared" si="449"/>
        <v>0.32463442165501627</v>
      </c>
      <c r="AP939" s="8">
        <f t="shared" si="449"/>
        <v>-0.98282207979293479</v>
      </c>
      <c r="AQ939" s="8">
        <f t="shared" si="449"/>
        <v>0.45399098741128197</v>
      </c>
      <c r="AR939" s="8">
        <f t="shared" si="449"/>
        <v>0.35191321589904151</v>
      </c>
      <c r="AS939" s="8">
        <f t="shared" si="449"/>
        <v>0.50441302237427965</v>
      </c>
      <c r="AT939" s="8">
        <f t="shared" si="449"/>
        <v>7.5516629753250755E-2</v>
      </c>
      <c r="AU939" s="8">
        <f t="shared" si="449"/>
        <v>-0.77418322136038897</v>
      </c>
    </row>
    <row r="940" spans="6:49" x14ac:dyDescent="0.3">
      <c r="M940" s="8" t="str">
        <f>"Target; Gain &gt; "&amp;M938</f>
        <v>Target; Gain &gt; 1</v>
      </c>
      <c r="N940" s="8">
        <f t="shared" ref="N940:W940" si="450">-1* AVERAGEIF($AX649:$AX936,"&gt;"&amp;$Y938,N649:N936)</f>
        <v>0.89219952936582059</v>
      </c>
      <c r="O940" s="8">
        <f t="shared" si="450"/>
        <v>0.8921778842735022</v>
      </c>
      <c r="P940" s="8">
        <f t="shared" si="450"/>
        <v>-0.85907810345310853</v>
      </c>
      <c r="Q940" s="8">
        <f t="shared" si="450"/>
        <v>0.92823733540422859</v>
      </c>
      <c r="R940" s="8">
        <f t="shared" si="450"/>
        <v>-2.2970705645964204</v>
      </c>
      <c r="S940" s="8">
        <f t="shared" si="450"/>
        <v>0.97517695952281347</v>
      </c>
      <c r="T940" s="8">
        <f t="shared" si="450"/>
        <v>0.31882222797126697</v>
      </c>
      <c r="U940" s="8">
        <f t="shared" si="450"/>
        <v>0.45458602240860363</v>
      </c>
      <c r="V940" s="8">
        <f t="shared" si="450"/>
        <v>-2.4374233428228758</v>
      </c>
      <c r="W940" s="8">
        <f t="shared" si="450"/>
        <v>0.91065485817111946</v>
      </c>
      <c r="Y940" s="8" t="str">
        <f>"Target; Gain &gt; "&amp;Y938</f>
        <v>Target; Gain &gt; 1</v>
      </c>
      <c r="Z940" s="8">
        <f t="shared" ref="Z940:AI940" si="451">-1* AVERAGEIF($AX649:$AX936,"&gt;"&amp;$Y938,Z649:Z936)</f>
        <v>0.76405751351244255</v>
      </c>
      <c r="AA940" s="8">
        <f t="shared" si="451"/>
        <v>0.77041143365287346</v>
      </c>
      <c r="AB940" s="8">
        <f t="shared" si="451"/>
        <v>-1.0869270424686031</v>
      </c>
      <c r="AC940" s="8">
        <f t="shared" si="451"/>
        <v>0.77961931301021858</v>
      </c>
      <c r="AD940" s="8">
        <f t="shared" si="451"/>
        <v>-1.7822219332223643</v>
      </c>
      <c r="AE940" s="8">
        <f t="shared" si="451"/>
        <v>0.84159090101329115</v>
      </c>
      <c r="AF940" s="8">
        <f t="shared" si="451"/>
        <v>0.76504411272225481</v>
      </c>
      <c r="AG940" s="8">
        <f t="shared" si="451"/>
        <v>0.67846409611489855</v>
      </c>
      <c r="AH940" s="8">
        <f t="shared" si="451"/>
        <v>-1.1595883605494155</v>
      </c>
      <c r="AI940" s="8">
        <f t="shared" si="451"/>
        <v>0.63687180575812441</v>
      </c>
      <c r="AK940" s="8" t="str">
        <f t="shared" si="446"/>
        <v>Target; Gain &gt; 1</v>
      </c>
      <c r="AL940" s="8">
        <f t="shared" ref="AL940:AU940" si="452">-1* AVERAGEIF($AX649:$AX936,"&gt;"&amp;$Y938,AL649:AL936)</f>
        <v>0.88275681882778956</v>
      </c>
      <c r="AM940" s="8">
        <f t="shared" si="452"/>
        <v>0.88844783008069017</v>
      </c>
      <c r="AN940" s="8">
        <f t="shared" si="452"/>
        <v>-1.0869270424686031</v>
      </c>
      <c r="AO940" s="8">
        <f t="shared" si="452"/>
        <v>0.88234504679092396</v>
      </c>
      <c r="AP940" s="8">
        <f t="shared" si="452"/>
        <v>-1.7822219332223643</v>
      </c>
      <c r="AQ940" s="8">
        <f t="shared" si="452"/>
        <v>0.89077469323841807</v>
      </c>
      <c r="AR940" s="8">
        <f t="shared" si="452"/>
        <v>0.8814125422639415</v>
      </c>
      <c r="AS940" s="8">
        <f t="shared" si="452"/>
        <v>0.89519206607217194</v>
      </c>
      <c r="AT940" s="8">
        <f t="shared" si="452"/>
        <v>-1.1595883605494155</v>
      </c>
      <c r="AU940" s="8">
        <f t="shared" si="452"/>
        <v>0.83734705125632891</v>
      </c>
      <c r="AV940" s="4"/>
      <c r="AW940" s="4" t="s">
        <v>14</v>
      </c>
    </row>
    <row r="941" spans="6:49" x14ac:dyDescent="0.3">
      <c r="M941" s="8" t="str">
        <f>"Gain &gt; "&amp;M938</f>
        <v>Gain &gt; 1</v>
      </c>
      <c r="N941" s="8">
        <f t="shared" ref="N941:W941" si="453">-1* AVERAGEIF($AW649:$AW936,"&gt;"&amp;$Y938,N649:N936)</f>
        <v>0.74696794498255681</v>
      </c>
      <c r="O941" s="8">
        <f t="shared" si="453"/>
        <v>0.73592071921083024</v>
      </c>
      <c r="P941" s="8">
        <f t="shared" si="453"/>
        <v>-2.35259052464705</v>
      </c>
      <c r="Q941" s="8">
        <f t="shared" si="453"/>
        <v>0.87918191965995918</v>
      </c>
      <c r="R941" s="8">
        <f t="shared" si="453"/>
        <v>-3.0227296171121409</v>
      </c>
      <c r="S941" s="8">
        <f t="shared" si="453"/>
        <v>0.83901805391743922</v>
      </c>
      <c r="T941" s="8">
        <f t="shared" si="453"/>
        <v>0.36712017396483104</v>
      </c>
      <c r="U941" s="8">
        <f t="shared" si="453"/>
        <v>0.44880487297220767</v>
      </c>
      <c r="V941" s="8">
        <f t="shared" si="453"/>
        <v>-3.2399602888954764</v>
      </c>
      <c r="W941" s="8">
        <f t="shared" si="453"/>
        <v>0.8148038382139271</v>
      </c>
      <c r="Y941" s="8" t="str">
        <f>"Gain &gt; "&amp;Y938</f>
        <v>Gain &gt; 1</v>
      </c>
      <c r="Z941" s="8">
        <f t="shared" ref="Z941:AI941" si="454">-1* AVERAGEIF($AW649:$AW936,"&gt;"&amp;$Y938,Z649:Z936)</f>
        <v>0.66895795260774349</v>
      </c>
      <c r="AA941" s="8">
        <f t="shared" si="454"/>
        <v>0.66788137742004838</v>
      </c>
      <c r="AB941" s="8">
        <f t="shared" si="454"/>
        <v>-2.6796598484131064</v>
      </c>
      <c r="AC941" s="8">
        <f t="shared" si="454"/>
        <v>0.72780022702581304</v>
      </c>
      <c r="AD941" s="8">
        <f t="shared" si="454"/>
        <v>-2.3349082365012062</v>
      </c>
      <c r="AE941" s="8">
        <f t="shared" si="454"/>
        <v>0.75928760524896421</v>
      </c>
      <c r="AF941" s="8">
        <f t="shared" si="454"/>
        <v>0.75584940461592021</v>
      </c>
      <c r="AG941" s="8">
        <f t="shared" si="454"/>
        <v>0.65200906827985017</v>
      </c>
      <c r="AH941" s="8">
        <f t="shared" si="454"/>
        <v>-1.3065423182482998</v>
      </c>
      <c r="AI941" s="8">
        <f t="shared" si="454"/>
        <v>0.47275712098888295</v>
      </c>
      <c r="AK941" s="8" t="str">
        <f t="shared" si="446"/>
        <v>Gain &gt; 1</v>
      </c>
      <c r="AL941" s="8">
        <f t="shared" ref="AL941:AU941" si="455">-1* AVERAGEIF($AW649:$AW936,"&gt;"&amp;$Y938,AL649:AL936)</f>
        <v>0.86493564904165154</v>
      </c>
      <c r="AM941" s="8">
        <f t="shared" si="455"/>
        <v>0.86262574594245722</v>
      </c>
      <c r="AN941" s="8">
        <f t="shared" si="455"/>
        <v>-2.6796598484131064</v>
      </c>
      <c r="AO941" s="8">
        <f t="shared" si="455"/>
        <v>0.87812193021364437</v>
      </c>
      <c r="AP941" s="8">
        <f t="shared" si="455"/>
        <v>-2.3349082365012062</v>
      </c>
      <c r="AQ941" s="8">
        <f t="shared" si="455"/>
        <v>0.88757798181831749</v>
      </c>
      <c r="AR941" s="8">
        <f t="shared" si="455"/>
        <v>0.87678827183727792</v>
      </c>
      <c r="AS941" s="8">
        <f t="shared" si="455"/>
        <v>0.9084924910992519</v>
      </c>
      <c r="AT941" s="8">
        <f t="shared" si="455"/>
        <v>-1.3065423182482998</v>
      </c>
      <c r="AU941" s="8">
        <f t="shared" si="455"/>
        <v>0.71506959389919478</v>
      </c>
      <c r="AV941" s="4" t="s">
        <v>39</v>
      </c>
      <c r="AW941" s="18">
        <f>AVERAGEIF($H649:$H936,"=1",AW649:AW936)</f>
        <v>0.29331887545777113</v>
      </c>
    </row>
    <row r="942" spans="6:49" x14ac:dyDescent="0.3">
      <c r="M942" t="s">
        <v>39</v>
      </c>
      <c r="N942" s="8">
        <f>-1* AVERAGEIF($H649:$H936,"=1",N649:N936)</f>
        <v>0.43531028683255102</v>
      </c>
      <c r="O942" s="8">
        <f t="shared" ref="O942:W942" si="456">-1* AVERAGEIF($H649:$H936,"=1",O649:O936)</f>
        <v>0.43522081477936581</v>
      </c>
      <c r="P942" s="8">
        <f t="shared" si="456"/>
        <v>-0.30868676011418961</v>
      </c>
      <c r="Q942" s="8">
        <f t="shared" si="456"/>
        <v>0.50843491931893248</v>
      </c>
      <c r="R942" s="8">
        <f t="shared" si="456"/>
        <v>-0.92951428933341751</v>
      </c>
      <c r="S942" s="8">
        <f t="shared" si="456"/>
        <v>0.95544412184997896</v>
      </c>
      <c r="T942" s="8">
        <f t="shared" si="456"/>
        <v>-5.888973239688255</v>
      </c>
      <c r="U942" s="8">
        <f t="shared" si="456"/>
        <v>-4.3784565040107619</v>
      </c>
      <c r="V942" s="8">
        <f t="shared" si="456"/>
        <v>-9.7685770677014741E-2</v>
      </c>
      <c r="W942" s="8">
        <f t="shared" si="456"/>
        <v>0.91768229978024962</v>
      </c>
      <c r="Y942" t="s">
        <v>39</v>
      </c>
      <c r="Z942" s="8">
        <f>-1* AVERAGEIF($H649:$H936,"=1",Z649:Z936)</f>
        <v>6.4449590805860726E-2</v>
      </c>
      <c r="AA942" s="8">
        <f t="shared" ref="AA942:AI942" si="457">-1* AVERAGEIF($H649:$H936,"=1",AA649:AA936)</f>
        <v>9.1482471277263319E-2</v>
      </c>
      <c r="AB942" s="8">
        <f t="shared" si="457"/>
        <v>-0.31325729284104242</v>
      </c>
      <c r="AC942" s="8">
        <f t="shared" si="457"/>
        <v>6.7516710688125633E-2</v>
      </c>
      <c r="AD942" s="8">
        <f t="shared" si="457"/>
        <v>-0.77880104010230211</v>
      </c>
      <c r="AE942" s="8">
        <f t="shared" si="457"/>
        <v>0.44252684042090978</v>
      </c>
      <c r="AF942" s="8">
        <f t="shared" si="457"/>
        <v>-0.28589078597047268</v>
      </c>
      <c r="AG942" s="8">
        <f t="shared" si="457"/>
        <v>-0.54474492276324549</v>
      </c>
      <c r="AH942" s="8">
        <f t="shared" si="457"/>
        <v>0.2145091237853359</v>
      </c>
      <c r="AI942" s="8">
        <f t="shared" si="457"/>
        <v>0.370286393231129</v>
      </c>
      <c r="AK942" t="str">
        <f t="shared" si="446"/>
        <v>Target (or sym)</v>
      </c>
      <c r="AL942" s="8">
        <f>-1* AVERAGEIF($H649:$H936,"=1",AL649:AL936)</f>
        <v>0.5307562705420541</v>
      </c>
      <c r="AM942" s="8">
        <f t="shared" ref="AM942:AU942" si="458">-1* AVERAGEIF($H649:$H936,"=1",AM649:AM936)</f>
        <v>0.55995223988098786</v>
      </c>
      <c r="AN942" s="8">
        <f t="shared" si="458"/>
        <v>-0.31325729284104242</v>
      </c>
      <c r="AO942" s="8">
        <f t="shared" si="458"/>
        <v>0.54453270224777439</v>
      </c>
      <c r="AP942" s="8">
        <f t="shared" si="458"/>
        <v>-0.77880104010230211</v>
      </c>
      <c r="AQ942" s="8">
        <f t="shared" si="458"/>
        <v>0.61652959291518217</v>
      </c>
      <c r="AR942" s="8">
        <f t="shared" si="458"/>
        <v>0.34942082026944399</v>
      </c>
      <c r="AS942" s="8">
        <f t="shared" si="458"/>
        <v>0.56019417336569299</v>
      </c>
      <c r="AT942" s="8">
        <f t="shared" si="458"/>
        <v>0.2145091237853359</v>
      </c>
      <c r="AU942" s="8">
        <f t="shared" si="458"/>
        <v>0.58413803375376228</v>
      </c>
      <c r="AV942" s="4" t="s">
        <v>44</v>
      </c>
      <c r="AW942" s="18">
        <f>AVERAGEIF($J649:$J936,"=1",AW649:AW936)</f>
        <v>0.72034951880097475</v>
      </c>
    </row>
    <row r="943" spans="6:49" x14ac:dyDescent="0.3">
      <c r="M943" t="str">
        <f t="shared" ref="M943:M948" si="459">Y943</f>
        <v>Gain &gt; 0</v>
      </c>
      <c r="N943" s="8">
        <f>-1* AVERAGEIF($J649:$J936,"=1",N649:N936)</f>
        <v>0.72801623025526396</v>
      </c>
      <c r="O943" s="8">
        <f t="shared" ref="O943:W943" si="460">-1* AVERAGEIF($J649:$J936,"=1",O649:O936)</f>
        <v>0.7229804585056161</v>
      </c>
      <c r="P943" s="8">
        <f t="shared" si="460"/>
        <v>-1.213164113890203</v>
      </c>
      <c r="Q943" s="8">
        <f t="shared" si="460"/>
        <v>0.88227528605842154</v>
      </c>
      <c r="R943" s="8">
        <f t="shared" si="460"/>
        <v>-2.7781630682484297</v>
      </c>
      <c r="S943" s="8">
        <f t="shared" si="460"/>
        <v>0.72051862533567279</v>
      </c>
      <c r="T943" s="8">
        <f t="shared" si="460"/>
        <v>0.50079543370744595</v>
      </c>
      <c r="U943" s="8">
        <f t="shared" si="460"/>
        <v>0.59648909702085939</v>
      </c>
      <c r="V943" s="8">
        <f t="shared" si="460"/>
        <v>-1.5225971054037868</v>
      </c>
      <c r="W943" s="8">
        <f t="shared" si="460"/>
        <v>0.8673256858061269</v>
      </c>
      <c r="Y943" t="s">
        <v>18</v>
      </c>
      <c r="Z943" s="8">
        <f>-1* AVERAGEIF($J649:$J936,"=1",Z649:Z936)</f>
        <v>0.67103078488946499</v>
      </c>
      <c r="AA943" s="8">
        <f t="shared" ref="AA943:AI943" si="461">-1* AVERAGEIF($J649:$J936,"=1",AA649:AA936)</f>
        <v>0.67287310836644987</v>
      </c>
      <c r="AB943" s="8">
        <f t="shared" si="461"/>
        <v>-1.0043803116433965</v>
      </c>
      <c r="AC943" s="8">
        <f t="shared" si="461"/>
        <v>0.78148291156495442</v>
      </c>
      <c r="AD943" s="8">
        <f t="shared" si="461"/>
        <v>-2.1181683463384724</v>
      </c>
      <c r="AE943" s="8">
        <f t="shared" si="461"/>
        <v>0.65632803490210989</v>
      </c>
      <c r="AF943" s="8">
        <f t="shared" si="461"/>
        <v>0.76233444760356539</v>
      </c>
      <c r="AG943" s="8">
        <f t="shared" si="461"/>
        <v>0.73054819923878334</v>
      </c>
      <c r="AH943" s="8">
        <f t="shared" si="461"/>
        <v>-0.55159549666101704</v>
      </c>
      <c r="AI943" s="8">
        <f t="shared" si="461"/>
        <v>0.52233792991330441</v>
      </c>
      <c r="AK943" t="str">
        <f t="shared" si="446"/>
        <v>Gain &gt; 0</v>
      </c>
      <c r="AL943" s="8">
        <f>-1* AVERAGEIF($J649:$J936,"=1",AL649:AL936)</f>
        <v>0.88459682900568493</v>
      </c>
      <c r="AM943" s="8">
        <f t="shared" ref="AM943:AU943" si="462">-1* AVERAGEIF($J649:$J936,"=1",AM649:AM936)</f>
        <v>0.88568369097601929</v>
      </c>
      <c r="AN943" s="8">
        <f t="shared" si="462"/>
        <v>-1.0043803116433965</v>
      </c>
      <c r="AO943" s="8">
        <f t="shared" si="462"/>
        <v>0.91024464882836509</v>
      </c>
      <c r="AP943" s="8">
        <f t="shared" si="462"/>
        <v>-2.1181683463384724</v>
      </c>
      <c r="AQ943" s="8">
        <f t="shared" si="462"/>
        <v>0.88915759902741542</v>
      </c>
      <c r="AR943" s="8">
        <f t="shared" si="462"/>
        <v>0.88019409616183752</v>
      </c>
      <c r="AS943" s="8">
        <f t="shared" si="462"/>
        <v>0.9339332876463875</v>
      </c>
      <c r="AT943" s="8">
        <f t="shared" si="462"/>
        <v>-0.55159549666101704</v>
      </c>
      <c r="AU943" s="8">
        <f t="shared" si="462"/>
        <v>0.76067370221843322</v>
      </c>
      <c r="AV943" s="4" t="s">
        <v>19</v>
      </c>
      <c r="AW943" s="18">
        <f>AVERAGEIF($I649:$I936,"=1",AW649:AW936)</f>
        <v>-1.0405048604902969</v>
      </c>
    </row>
    <row r="944" spans="6:49" x14ac:dyDescent="0.3">
      <c r="M944" t="str">
        <f t="shared" si="459"/>
        <v>Gain &lt;=0</v>
      </c>
      <c r="N944" s="8">
        <f>-1* AVERAGEIF($I649:$I936,"=1",N649:N936)</f>
        <v>-2.5804733323242264</v>
      </c>
      <c r="O944" s="8">
        <f t="shared" ref="O944:W944" si="463">-1* AVERAGEIF($I649:$I936,"=1",O649:O936)</f>
        <v>-2.5815595356613086</v>
      </c>
      <c r="P944" s="8">
        <f t="shared" si="463"/>
        <v>1.9484709592005223E-4</v>
      </c>
      <c r="Q944" s="8">
        <f t="shared" si="463"/>
        <v>-2.4457202424629076</v>
      </c>
      <c r="R944" s="8">
        <f t="shared" si="463"/>
        <v>0.99999077973876205</v>
      </c>
      <c r="S944" s="8">
        <f t="shared" si="463"/>
        <v>-1.4500340332193289</v>
      </c>
      <c r="T944" s="8">
        <f t="shared" si="463"/>
        <v>-14.085232890168742</v>
      </c>
      <c r="U944" s="8">
        <f t="shared" si="463"/>
        <v>-11.401714928923099</v>
      </c>
      <c r="V944" s="8">
        <f t="shared" si="463"/>
        <v>0.99879701746310312</v>
      </c>
      <c r="W944" s="8">
        <f t="shared" si="463"/>
        <v>-2.0801305449507175</v>
      </c>
      <c r="Y944" t="s">
        <v>19</v>
      </c>
      <c r="Z944" s="8">
        <f>-1* AVERAGEIF($I649:$I936,"=1",Z649:Z936)</f>
        <v>-2.6049611243705382</v>
      </c>
      <c r="AA944" s="8">
        <f t="shared" ref="AA944:AI944" si="464">-1* AVERAGEIF($I649:$I936,"=1",AA649:AA936)</f>
        <v>-2.5314474780148943</v>
      </c>
      <c r="AB944" s="8">
        <f t="shared" si="464"/>
        <v>-0.11898616627136233</v>
      </c>
      <c r="AC944" s="8">
        <f t="shared" si="464"/>
        <v>-2.9372305196745767</v>
      </c>
      <c r="AD944" s="8">
        <f t="shared" si="464"/>
        <v>0.65712252743950872</v>
      </c>
      <c r="AE944" s="8">
        <f t="shared" si="464"/>
        <v>-1.4955304960476619</v>
      </c>
      <c r="AF944" s="8">
        <f t="shared" si="464"/>
        <v>-1.7913960499498589</v>
      </c>
      <c r="AG944" s="8">
        <f t="shared" si="464"/>
        <v>-2.8073156281522755</v>
      </c>
      <c r="AH944" s="8">
        <f t="shared" si="464"/>
        <v>0.98134525679608209</v>
      </c>
      <c r="AI944" s="8">
        <f t="shared" si="464"/>
        <v>-5.6411484058355823</v>
      </c>
      <c r="AK944" t="str">
        <f t="shared" si="446"/>
        <v>Gain &lt;=0</v>
      </c>
      <c r="AL944" s="8">
        <f>-1* AVERAGEIF($I649:$I936,"=1",AL649:AL936)</f>
        <v>-0.41485446138594345</v>
      </c>
      <c r="AM944" s="8">
        <f t="shared" ref="AM944:AU944" si="465">-1* AVERAGEIF($I649:$I936,"=1",AM649:AM936)</f>
        <v>-0.34525440852895112</v>
      </c>
      <c r="AN944" s="8">
        <f t="shared" si="465"/>
        <v>-0.11898616627136233</v>
      </c>
      <c r="AO944" s="8">
        <f t="shared" si="465"/>
        <v>-0.52124701759537639</v>
      </c>
      <c r="AP944" s="8">
        <f t="shared" si="465"/>
        <v>0.65712252743950872</v>
      </c>
      <c r="AQ944" s="8">
        <f t="shared" si="465"/>
        <v>-0.17458300714535527</v>
      </c>
      <c r="AR944" s="8">
        <f t="shared" si="465"/>
        <v>-0.41115916670277486</v>
      </c>
      <c r="AS944" s="8">
        <f t="shared" si="465"/>
        <v>-0.1160051385743201</v>
      </c>
      <c r="AT944" s="8">
        <f t="shared" si="465"/>
        <v>0.98134525679608209</v>
      </c>
      <c r="AU944" s="8">
        <f t="shared" si="465"/>
        <v>-2.991198777640911</v>
      </c>
    </row>
    <row r="945" spans="13:49" x14ac:dyDescent="0.3">
      <c r="M945" t="str">
        <f t="shared" si="459"/>
        <v>Target; Gain &gt; 1; #pref=2</v>
      </c>
      <c r="N945" s="8">
        <f t="shared" ref="N945:W945" si="466">-1* AVERAGEIFS(N649:N936, $H$649:$H$936,"=1",$K649:$K936,"=2",$AW649:$AW936,"&gt;"&amp;$Y$938)</f>
        <v>0.90129100808853024</v>
      </c>
      <c r="O945" s="8">
        <f t="shared" si="466"/>
        <v>0.90137844201128714</v>
      </c>
      <c r="P945" s="8">
        <f t="shared" si="466"/>
        <v>0.63443431774083314</v>
      </c>
      <c r="Q945" s="8">
        <f t="shared" si="466"/>
        <v>0.94088232339326794</v>
      </c>
      <c r="R945" s="8">
        <f t="shared" si="466"/>
        <v>-1.5714115120806986</v>
      </c>
      <c r="S945" s="8">
        <f t="shared" si="466"/>
        <v>0.9819536719110773</v>
      </c>
      <c r="T945" s="8">
        <f t="shared" si="466"/>
        <v>0.2705242819777029</v>
      </c>
      <c r="U945" s="8">
        <f t="shared" si="466"/>
        <v>0.43347030678277643</v>
      </c>
      <c r="V945" s="8">
        <f t="shared" si="466"/>
        <v>-1.6348863967502749</v>
      </c>
      <c r="W945" s="8">
        <f t="shared" si="466"/>
        <v>0.92662503588240996</v>
      </c>
      <c r="Y945" t="str">
        <f>"Target; Gain &gt; "&amp;Y938&amp;"; #pref=2"</f>
        <v>Target; Gain &gt; 1; #pref=2</v>
      </c>
      <c r="Z945" s="8">
        <f t="shared" ref="Z945:AI945" si="467">-1* AVERAGEIFS(Z649:Z936, $H$649:$H$936,"=1",$K649:$K936,"=2",$AW649:$AW936,"&gt;"&amp;$Y$938)</f>
        <v>0.74459359735655295</v>
      </c>
      <c r="AA945" s="8">
        <f t="shared" si="467"/>
        <v>0.7520940712429397</v>
      </c>
      <c r="AB945" s="8">
        <f t="shared" si="467"/>
        <v>0.51669234753713411</v>
      </c>
      <c r="AC945" s="8">
        <f t="shared" si="467"/>
        <v>0.77259699657554204</v>
      </c>
      <c r="AD945" s="8">
        <f t="shared" si="467"/>
        <v>-1.2564873112127917</v>
      </c>
      <c r="AE945" s="8">
        <f t="shared" si="467"/>
        <v>0.82182761154973527</v>
      </c>
      <c r="AF945" s="8">
        <f t="shared" si="467"/>
        <v>0.77330054767415179</v>
      </c>
      <c r="AG945" s="8">
        <f t="shared" si="467"/>
        <v>0.67728390901118263</v>
      </c>
      <c r="AH945" s="8">
        <f t="shared" si="467"/>
        <v>-1.0013244850384311</v>
      </c>
      <c r="AI945" s="8">
        <f t="shared" si="467"/>
        <v>0.62239048917249029</v>
      </c>
      <c r="AK945" t="str">
        <f t="shared" si="446"/>
        <v>Target; Gain &gt; 1; #pref=2</v>
      </c>
      <c r="AL945" s="8">
        <f t="shared" ref="AL945:AU945" si="468">-1* AVERAGEIFS(AL649:AL936, $H$649:$H$936,"=1",$K649:$K936,"=2",$AW649:$AW936,"&gt;"&amp;$Y$938)</f>
        <v>0.86598970551451648</v>
      </c>
      <c r="AM945" s="8">
        <f t="shared" si="468"/>
        <v>0.87291329060452516</v>
      </c>
      <c r="AN945" s="8">
        <f t="shared" si="468"/>
        <v>0.51669234753713411</v>
      </c>
      <c r="AO945" s="8">
        <f t="shared" si="468"/>
        <v>0.87370582157002008</v>
      </c>
      <c r="AP945" s="8">
        <f t="shared" si="468"/>
        <v>-1.2564873112127917</v>
      </c>
      <c r="AQ945" s="8">
        <f t="shared" si="468"/>
        <v>0.87246513311357443</v>
      </c>
      <c r="AR945" s="8">
        <f t="shared" si="468"/>
        <v>0.88557947844565987</v>
      </c>
      <c r="AS945" s="8">
        <f t="shared" si="468"/>
        <v>0.87852705512842966</v>
      </c>
      <c r="AT945" s="8">
        <f t="shared" si="468"/>
        <v>-1.0013244850384311</v>
      </c>
      <c r="AU945" s="8">
        <f t="shared" si="468"/>
        <v>0.82298077248435952</v>
      </c>
    </row>
    <row r="946" spans="13:49" x14ac:dyDescent="0.3">
      <c r="M946" t="str">
        <f t="shared" si="459"/>
        <v>Target; Gain &gt; 1; #pref=3</v>
      </c>
      <c r="N946" s="8">
        <f t="shared" ref="N946:W946" si="469">-1* AVERAGEIFS(N649:N936,  $H$649:$H$936,"=1",$K649:$K936,"=3",$AW649:$AW936,"&gt;"&amp;$Y$938)</f>
        <v>0.87401657192040139</v>
      </c>
      <c r="O946" s="8">
        <f t="shared" si="469"/>
        <v>0.87377676879793209</v>
      </c>
      <c r="P946" s="8">
        <f t="shared" si="469"/>
        <v>-3.8461029458409919</v>
      </c>
      <c r="Q946" s="8">
        <f t="shared" si="469"/>
        <v>0.90294735942614945</v>
      </c>
      <c r="R946" s="8">
        <f t="shared" si="469"/>
        <v>-3.7483886696278628</v>
      </c>
      <c r="S946" s="8">
        <f t="shared" si="469"/>
        <v>0.96162353474628626</v>
      </c>
      <c r="T946" s="8">
        <f t="shared" si="469"/>
        <v>0.415418119958395</v>
      </c>
      <c r="U946" s="8">
        <f t="shared" si="469"/>
        <v>0.49681745366025815</v>
      </c>
      <c r="V946" s="8">
        <f t="shared" si="469"/>
        <v>-4.042497234968077</v>
      </c>
      <c r="W946" s="8">
        <f t="shared" si="469"/>
        <v>0.87871450274853846</v>
      </c>
      <c r="Y946" t="str">
        <f>"Target; Gain &gt; "&amp;Y938&amp;"; #pref=3"</f>
        <v>Target; Gain &gt; 1; #pref=3</v>
      </c>
      <c r="Z946" s="8">
        <f t="shared" ref="Z946:AI946" si="470">-1* AVERAGEIFS(Z649:Z936,  $H$649:$H$936,"=1",$K649:$K936,"=3",$AW649:$AW936,"&gt;"&amp;$Y$938)</f>
        <v>0.80298534582422154</v>
      </c>
      <c r="AA946" s="8">
        <f t="shared" si="470"/>
        <v>0.80704615847274108</v>
      </c>
      <c r="AB946" s="8">
        <f t="shared" si="470"/>
        <v>-4.2941658224800774</v>
      </c>
      <c r="AC946" s="8">
        <f t="shared" si="470"/>
        <v>0.79366394587957168</v>
      </c>
      <c r="AD946" s="8">
        <f t="shared" si="470"/>
        <v>-2.8336911772415103</v>
      </c>
      <c r="AE946" s="8">
        <f t="shared" si="470"/>
        <v>0.88111747994040268</v>
      </c>
      <c r="AF946" s="8">
        <f t="shared" si="470"/>
        <v>0.74853124281846095</v>
      </c>
      <c r="AG946" s="8">
        <f t="shared" si="470"/>
        <v>0.68082447032233051</v>
      </c>
      <c r="AH946" s="8">
        <f t="shared" si="470"/>
        <v>-1.4761161115713848</v>
      </c>
      <c r="AI946" s="8">
        <f t="shared" si="470"/>
        <v>0.66583443892939265</v>
      </c>
      <c r="AK946" t="str">
        <f t="shared" si="446"/>
        <v>Target; Gain &gt; 1; #pref=3</v>
      </c>
      <c r="AL946" s="8">
        <f t="shared" ref="AL946:AU946" si="471">-1* AVERAGEIFS(AL649:AL936,  $H$649:$H$936,"=1",$K649:$K936,"=3",$AW649:$AW936,"&gt;"&amp;$Y$938)</f>
        <v>0.9162910454543356</v>
      </c>
      <c r="AM946" s="8">
        <f t="shared" si="471"/>
        <v>0.9195169090330203</v>
      </c>
      <c r="AN946" s="8">
        <f t="shared" si="471"/>
        <v>-4.2941658224800774</v>
      </c>
      <c r="AO946" s="8">
        <f t="shared" si="471"/>
        <v>0.89962349723273172</v>
      </c>
      <c r="AP946" s="8">
        <f t="shared" si="471"/>
        <v>-2.8336911772415103</v>
      </c>
      <c r="AQ946" s="8">
        <f t="shared" si="471"/>
        <v>0.92739381348810512</v>
      </c>
      <c r="AR946" s="8">
        <f t="shared" si="471"/>
        <v>0.87307866990050431</v>
      </c>
      <c r="AS946" s="8">
        <f t="shared" si="471"/>
        <v>0.92852208795965663</v>
      </c>
      <c r="AT946" s="8">
        <f t="shared" si="471"/>
        <v>-1.4761161115713848</v>
      </c>
      <c r="AU946" s="8">
        <f t="shared" si="471"/>
        <v>0.86607960880026824</v>
      </c>
    </row>
    <row r="947" spans="13:49" x14ac:dyDescent="0.3">
      <c r="M947" t="str">
        <f t="shared" si="459"/>
        <v>Target; Gain &gt; 1; #pref=4</v>
      </c>
      <c r="N947" s="8" t="e">
        <f t="shared" ref="N947:W947" si="472">-1* AVERAGEIFS(N649:N936,  $H$649:$H$936,"=1",$K649:$K936,"=4",$AW649:$AW936,"&gt;"&amp;$Y$938)</f>
        <v>#DIV/0!</v>
      </c>
      <c r="O947" s="8" t="e">
        <f t="shared" si="472"/>
        <v>#DIV/0!</v>
      </c>
      <c r="P947" s="8" t="e">
        <f t="shared" si="472"/>
        <v>#DIV/0!</v>
      </c>
      <c r="Q947" s="8" t="e">
        <f t="shared" si="472"/>
        <v>#DIV/0!</v>
      </c>
      <c r="R947" s="8" t="e">
        <f t="shared" si="472"/>
        <v>#DIV/0!</v>
      </c>
      <c r="S947" s="8" t="e">
        <f t="shared" si="472"/>
        <v>#DIV/0!</v>
      </c>
      <c r="T947" s="8" t="e">
        <f t="shared" si="472"/>
        <v>#DIV/0!</v>
      </c>
      <c r="U947" s="8" t="e">
        <f t="shared" si="472"/>
        <v>#DIV/0!</v>
      </c>
      <c r="V947" s="8" t="e">
        <f t="shared" si="472"/>
        <v>#DIV/0!</v>
      </c>
      <c r="W947" s="8" t="e">
        <f t="shared" si="472"/>
        <v>#DIV/0!</v>
      </c>
      <c r="Y947" t="str">
        <f>"Target; Gain &gt; "&amp;Y938&amp;"; #pref=4"</f>
        <v>Target; Gain &gt; 1; #pref=4</v>
      </c>
      <c r="Z947" s="8" t="e">
        <f t="shared" ref="Z947:AI947" si="473">-1* AVERAGEIFS(Z649:Z936,  $H$649:$H$936,"=1",$K649:$K936,"=4",$AW649:$AW936,"&gt;"&amp;$Y$938)</f>
        <v>#DIV/0!</v>
      </c>
      <c r="AA947" s="8" t="e">
        <f t="shared" si="473"/>
        <v>#DIV/0!</v>
      </c>
      <c r="AB947" s="8" t="e">
        <f t="shared" si="473"/>
        <v>#DIV/0!</v>
      </c>
      <c r="AC947" s="8" t="e">
        <f t="shared" si="473"/>
        <v>#DIV/0!</v>
      </c>
      <c r="AD947" s="8" t="e">
        <f t="shared" si="473"/>
        <v>#DIV/0!</v>
      </c>
      <c r="AE947" s="8" t="e">
        <f t="shared" si="473"/>
        <v>#DIV/0!</v>
      </c>
      <c r="AF947" s="8" t="e">
        <f t="shared" si="473"/>
        <v>#DIV/0!</v>
      </c>
      <c r="AG947" s="8" t="e">
        <f t="shared" si="473"/>
        <v>#DIV/0!</v>
      </c>
      <c r="AH947" s="8" t="e">
        <f t="shared" si="473"/>
        <v>#DIV/0!</v>
      </c>
      <c r="AI947" s="8" t="e">
        <f t="shared" si="473"/>
        <v>#DIV/0!</v>
      </c>
      <c r="AK947" t="str">
        <f t="shared" si="446"/>
        <v>Target; Gain &gt; 1; #pref=4</v>
      </c>
      <c r="AL947" s="8" t="e">
        <f t="shared" ref="AL947:AU947" si="474">-1* AVERAGEIFS(AL649:AL936,  $H$649:$H$936,"=1",$K649:$K936,"=4",$AW649:$AW936,"&gt;"&amp;$Y$938)</f>
        <v>#DIV/0!</v>
      </c>
      <c r="AM947" s="8" t="e">
        <f t="shared" si="474"/>
        <v>#DIV/0!</v>
      </c>
      <c r="AN947" s="8" t="e">
        <f t="shared" si="474"/>
        <v>#DIV/0!</v>
      </c>
      <c r="AO947" s="8" t="e">
        <f t="shared" si="474"/>
        <v>#DIV/0!</v>
      </c>
      <c r="AP947" s="8" t="e">
        <f t="shared" si="474"/>
        <v>#DIV/0!</v>
      </c>
      <c r="AQ947" s="8" t="e">
        <f t="shared" si="474"/>
        <v>#DIV/0!</v>
      </c>
      <c r="AR947" s="8" t="e">
        <f t="shared" si="474"/>
        <v>#DIV/0!</v>
      </c>
      <c r="AS947" s="8" t="e">
        <f t="shared" si="474"/>
        <v>#DIV/0!</v>
      </c>
      <c r="AT947" s="8" t="e">
        <f t="shared" si="474"/>
        <v>#DIV/0!</v>
      </c>
      <c r="AU947" s="8" t="e">
        <f t="shared" si="474"/>
        <v>#DIV/0!</v>
      </c>
    </row>
    <row r="948" spans="13:49" x14ac:dyDescent="0.3">
      <c r="M948" t="str">
        <f t="shared" si="459"/>
        <v>Target (or sym); Gain &gt; 0</v>
      </c>
      <c r="N948" s="8">
        <f>-1* AVERAGEIFS(N649:N936,$H649:$H936,"=1",$J649:$J936,"=1")</f>
        <v>0.89089371615572688</v>
      </c>
      <c r="O948" s="8">
        <f t="shared" ref="O948:W948" si="475">-1* AVERAGEIFS(O649:O936,$H649:$H936,"=1",$J649:$J936,"=1")</f>
        <v>0.89081774835828753</v>
      </c>
      <c r="P948" s="8">
        <f t="shared" si="475"/>
        <v>-0.55578158950001832</v>
      </c>
      <c r="Q948" s="8">
        <f t="shared" si="475"/>
        <v>0.93720045530731644</v>
      </c>
      <c r="R948" s="8">
        <f t="shared" si="475"/>
        <v>-2.4731187221766038</v>
      </c>
      <c r="S948" s="8">
        <f t="shared" si="475"/>
        <v>0.96560815641284348</v>
      </c>
      <c r="T948" s="8">
        <f t="shared" si="475"/>
        <v>0.49252776936474685</v>
      </c>
      <c r="U948" s="8">
        <f t="shared" si="475"/>
        <v>0.60804967310476532</v>
      </c>
      <c r="V948" s="8">
        <f t="shared" si="475"/>
        <v>-0.97488726257089109</v>
      </c>
      <c r="W948" s="8">
        <f t="shared" si="475"/>
        <v>0.93220787990294018</v>
      </c>
      <c r="Y948" t="s">
        <v>53</v>
      </c>
      <c r="Z948" s="8">
        <f>-1* AVERAGEIFS(Z649:Z936,$H649:$H936,"=1",$J649:$J936,"=1")</f>
        <v>0.79891916906790628</v>
      </c>
      <c r="AA948" s="8">
        <f t="shared" ref="AA948:AI948" si="476">-1* AVERAGEIFS(AA649:AA936,$H649:$H936,"=1",$J649:$J936,"=1")</f>
        <v>0.80420083378017693</v>
      </c>
      <c r="AB948" s="8">
        <f t="shared" si="476"/>
        <v>-0.4627874054088893</v>
      </c>
      <c r="AC948" s="8">
        <f t="shared" si="476"/>
        <v>0.83185350391411073</v>
      </c>
      <c r="AD948" s="8">
        <f t="shared" si="476"/>
        <v>-1.9209813916410234</v>
      </c>
      <c r="AE948" s="8">
        <f t="shared" si="476"/>
        <v>0.85847503983770113</v>
      </c>
      <c r="AF948" s="8">
        <f t="shared" si="476"/>
        <v>0.78649609912808771</v>
      </c>
      <c r="AG948" s="8">
        <f t="shared" si="476"/>
        <v>0.75017093950923508</v>
      </c>
      <c r="AH948" s="8">
        <f t="shared" si="476"/>
        <v>-0.39909546546094321</v>
      </c>
      <c r="AI948" s="8">
        <f t="shared" si="476"/>
        <v>0.64200838906111479</v>
      </c>
      <c r="AK948" t="str">
        <f t="shared" si="446"/>
        <v>Target (or sym); Gain &gt; 0</v>
      </c>
      <c r="AL948" s="8">
        <f>-1* AVERAGEIFS(AL649:AL936,$H649:$H936,"=1",$J649:$J936,"=1")</f>
        <v>0.90734108421491766</v>
      </c>
      <c r="AM948" s="8">
        <f t="shared" ref="AM948:AU948" si="477">-1* AVERAGEIFS(AM649:AM936,$H649:$H936,"=1",$J649:$J936,"=1")</f>
        <v>0.91204345905874484</v>
      </c>
      <c r="AN948" s="8">
        <f t="shared" si="477"/>
        <v>-0.4627874054088893</v>
      </c>
      <c r="AO948" s="8">
        <f t="shared" si="477"/>
        <v>0.91364728982973986</v>
      </c>
      <c r="AP948" s="8">
        <f t="shared" si="477"/>
        <v>-1.9209813916410234</v>
      </c>
      <c r="AQ948" s="8">
        <f t="shared" si="477"/>
        <v>0.91640403712621477</v>
      </c>
      <c r="AR948" s="8">
        <f t="shared" si="477"/>
        <v>0.89233477598629141</v>
      </c>
      <c r="AS948" s="8">
        <f t="shared" si="477"/>
        <v>0.92358922845696356</v>
      </c>
      <c r="AT948" s="8">
        <f t="shared" si="477"/>
        <v>-0.39909546546094321</v>
      </c>
      <c r="AU948" s="8">
        <f t="shared" si="477"/>
        <v>0.85465138685915176</v>
      </c>
      <c r="AV948" s="4" t="s">
        <v>44</v>
      </c>
      <c r="AW948" s="18">
        <f>AVERAGEIF($J649:$J936,"=1",AW649:AW936)</f>
        <v>0.72034951880097475</v>
      </c>
    </row>
    <row r="949" spans="13:49" x14ac:dyDescent="0.3">
      <c r="M949" s="19">
        <f t="shared" ref="M949:O959" si="478">M938</f>
        <v>1</v>
      </c>
      <c r="N949" s="19" t="str">
        <f t="shared" si="478"/>
        <v>BNL Causal</v>
      </c>
      <c r="O949" s="19" t="str">
        <f t="shared" si="478"/>
        <v>BNL Causal HM</v>
      </c>
      <c r="P949" s="19" t="str">
        <f>Q938</f>
        <v>SFS Causal</v>
      </c>
      <c r="Q949" s="19" t="str">
        <f>S938</f>
        <v>SaLSa Causal</v>
      </c>
      <c r="R949" s="19" t="str">
        <f>U938</f>
        <v>D&amp;C Causal</v>
      </c>
      <c r="S949" s="19" t="str">
        <f>W938</f>
        <v>BBS Causal</v>
      </c>
      <c r="T949" s="19"/>
      <c r="U949" s="19">
        <f t="shared" ref="U949:W959" si="479">Y938</f>
        <v>1</v>
      </c>
      <c r="V949" s="19" t="str">
        <f t="shared" si="479"/>
        <v>BNL Causal</v>
      </c>
      <c r="W949" s="19" t="str">
        <f t="shared" si="479"/>
        <v>BNL Causal HM</v>
      </c>
      <c r="X949" s="19" t="str">
        <f>AC938</f>
        <v>SFS Causal</v>
      </c>
      <c r="Y949" s="19" t="str">
        <f>AE938</f>
        <v>SaLSa Causal</v>
      </c>
      <c r="Z949" s="19" t="str">
        <f>AG938</f>
        <v>D&amp;C Causal</v>
      </c>
      <c r="AA949" s="19" t="str">
        <f>AI938</f>
        <v>BBS Causal</v>
      </c>
      <c r="AB949" s="17"/>
      <c r="AC949" s="32">
        <f>AK938</f>
        <v>1</v>
      </c>
      <c r="AD949" s="32" t="str">
        <f>AL938</f>
        <v>BNL Causal</v>
      </c>
      <c r="AE949" s="32" t="str">
        <f>AM938</f>
        <v>BNL Causal HM</v>
      </c>
      <c r="AF949" s="32" t="str">
        <f>AO938</f>
        <v>SFS Causal</v>
      </c>
      <c r="AG949" s="32" t="str">
        <f>AQ938</f>
        <v>SaLSa Causal</v>
      </c>
      <c r="AH949" s="32" t="str">
        <f>AS938</f>
        <v>D&amp;C Causal</v>
      </c>
      <c r="AI949" s="32" t="str">
        <f>AU938</f>
        <v>BBS Causal</v>
      </c>
      <c r="AK949" s="19"/>
      <c r="AL949" s="19"/>
      <c r="AM949" s="19"/>
      <c r="AN949" s="17"/>
      <c r="AO949" s="17"/>
      <c r="AP949" s="17"/>
      <c r="AQ949" s="17"/>
      <c r="AR949" s="17"/>
      <c r="AS949" s="17"/>
      <c r="AT949" s="17"/>
      <c r="AU949" s="17"/>
    </row>
    <row r="950" spans="13:49" x14ac:dyDescent="0.3">
      <c r="M950" t="str">
        <f t="shared" si="478"/>
        <v>ALL</v>
      </c>
      <c r="N950" s="8">
        <f t="shared" si="478"/>
        <v>-0.62545677261816401</v>
      </c>
      <c r="O950" s="8">
        <f t="shared" si="478"/>
        <v>-0.62887681183539879</v>
      </c>
      <c r="P950" s="8">
        <f>Q939</f>
        <v>-0.47917743015484954</v>
      </c>
      <c r="Q950" s="8">
        <f>S939</f>
        <v>-0.16743473498228251</v>
      </c>
      <c r="R950" s="8">
        <f>U939</f>
        <v>-4.3118670954107596</v>
      </c>
      <c r="S950" s="8">
        <f>W939</f>
        <v>-0.33845186313985454</v>
      </c>
      <c r="T950" s="8"/>
      <c r="U950" s="8" t="str">
        <f t="shared" si="479"/>
        <v>ALL</v>
      </c>
      <c r="V950" s="8">
        <f t="shared" si="479"/>
        <v>-0.66914772344417284</v>
      </c>
      <c r="W950" s="8">
        <f t="shared" si="479"/>
        <v>-0.63798531333500863</v>
      </c>
      <c r="X950" s="8">
        <f>AC939</f>
        <v>-0.73980894666939934</v>
      </c>
      <c r="Y950" s="8">
        <f>AE939</f>
        <v>-0.22397772775916025</v>
      </c>
      <c r="Z950" s="8">
        <f>AG939</f>
        <v>-0.71675973014846783</v>
      </c>
      <c r="AA950" s="8">
        <f>AI939</f>
        <v>-1.9990882983476039</v>
      </c>
      <c r="AB950" s="17"/>
      <c r="AC950" s="33" t="str">
        <f t="shared" ref="AC950:AE959" si="480">AK939</f>
        <v>ALL</v>
      </c>
      <c r="AD950" s="8">
        <f t="shared" si="480"/>
        <v>0.35300311930001882</v>
      </c>
      <c r="AE950" s="8">
        <f t="shared" si="480"/>
        <v>0.38211810481489505</v>
      </c>
      <c r="AF950" s="8">
        <f t="shared" ref="AF950:AF959" si="481">AO939</f>
        <v>0.32463442165501627</v>
      </c>
      <c r="AG950" s="8">
        <f t="shared" ref="AG950:AG959" si="482">AQ939</f>
        <v>0.45399098741128197</v>
      </c>
      <c r="AH950" s="8">
        <f t="shared" ref="AH950:AH959" si="483">AS939</f>
        <v>0.50441302237427965</v>
      </c>
      <c r="AI950" s="8">
        <f t="shared" ref="AI950:AI959" si="484">AU939</f>
        <v>-0.77418322136038897</v>
      </c>
      <c r="AK950" s="8"/>
      <c r="AL950" s="8"/>
      <c r="AM950" s="8"/>
      <c r="AN950" s="17"/>
      <c r="AO950" s="17"/>
      <c r="AP950" s="17"/>
      <c r="AQ950" s="17"/>
      <c r="AR950" s="17"/>
      <c r="AS950" s="17"/>
      <c r="AT950" s="17"/>
      <c r="AU950" s="17"/>
    </row>
    <row r="951" spans="13:49" x14ac:dyDescent="0.3">
      <c r="M951" t="str">
        <f t="shared" si="478"/>
        <v>Target; Gain &gt; 1</v>
      </c>
      <c r="N951" s="8">
        <f t="shared" si="478"/>
        <v>0.89219952936582059</v>
      </c>
      <c r="O951" s="8">
        <f t="shared" si="478"/>
        <v>0.8921778842735022</v>
      </c>
      <c r="P951" s="8">
        <f>Q940</f>
        <v>0.92823733540422859</v>
      </c>
      <c r="Q951" s="8">
        <f>S940</f>
        <v>0.97517695952281347</v>
      </c>
      <c r="R951" s="8">
        <f>U940</f>
        <v>0.45458602240860363</v>
      </c>
      <c r="S951" s="8">
        <f>W940</f>
        <v>0.91065485817111946</v>
      </c>
      <c r="T951" s="8"/>
      <c r="U951" s="8" t="str">
        <f t="shared" si="479"/>
        <v>Target; Gain &gt; 1</v>
      </c>
      <c r="V951" s="8">
        <f t="shared" si="479"/>
        <v>0.76405751351244255</v>
      </c>
      <c r="W951" s="8">
        <f t="shared" si="479"/>
        <v>0.77041143365287346</v>
      </c>
      <c r="X951" s="8">
        <f>AC940</f>
        <v>0.77961931301021858</v>
      </c>
      <c r="Y951" s="8">
        <f>AE940</f>
        <v>0.84159090101329115</v>
      </c>
      <c r="Z951" s="8">
        <f>AG940</f>
        <v>0.67846409611489855</v>
      </c>
      <c r="AA951" s="8">
        <f>AI940</f>
        <v>0.63687180575812441</v>
      </c>
      <c r="AB951" s="17"/>
      <c r="AC951" s="33" t="str">
        <f t="shared" si="480"/>
        <v>Target; Gain &gt; 1</v>
      </c>
      <c r="AD951" s="8">
        <f t="shared" si="480"/>
        <v>0.88275681882778956</v>
      </c>
      <c r="AE951" s="8">
        <f t="shared" si="480"/>
        <v>0.88844783008069017</v>
      </c>
      <c r="AF951" s="8">
        <f t="shared" si="481"/>
        <v>0.88234504679092396</v>
      </c>
      <c r="AG951" s="8">
        <f t="shared" si="482"/>
        <v>0.89077469323841807</v>
      </c>
      <c r="AH951" s="8">
        <f t="shared" si="483"/>
        <v>0.89519206607217194</v>
      </c>
      <c r="AI951" s="8">
        <f t="shared" si="484"/>
        <v>0.83734705125632891</v>
      </c>
      <c r="AK951" s="8"/>
      <c r="AL951" s="8"/>
      <c r="AM951" s="8"/>
      <c r="AN951" s="17"/>
      <c r="AO951" s="17"/>
      <c r="AP951" s="17"/>
      <c r="AQ951" s="17"/>
      <c r="AR951" s="17"/>
      <c r="AS951" s="17"/>
      <c r="AT951" s="17"/>
      <c r="AU951" s="17"/>
    </row>
    <row r="952" spans="13:49" x14ac:dyDescent="0.3">
      <c r="M952" t="str">
        <f t="shared" si="478"/>
        <v>Gain &gt; 1</v>
      </c>
      <c r="N952" s="8">
        <f t="shared" si="478"/>
        <v>0.74696794498255681</v>
      </c>
      <c r="O952" s="8">
        <f t="shared" si="478"/>
        <v>0.73592071921083024</v>
      </c>
      <c r="P952" s="8">
        <f t="shared" ref="P952:P959" si="485">Q941</f>
        <v>0.87918191965995918</v>
      </c>
      <c r="Q952" s="8">
        <f t="shared" ref="Q952:Q959" si="486">S941</f>
        <v>0.83901805391743922</v>
      </c>
      <c r="R952" s="8">
        <f t="shared" ref="R952:R956" si="487">U941</f>
        <v>0.44880487297220767</v>
      </c>
      <c r="S952" s="8">
        <f t="shared" ref="S952:S959" si="488">W941</f>
        <v>0.8148038382139271</v>
      </c>
      <c r="T952" s="8"/>
      <c r="U952" s="8" t="str">
        <f t="shared" si="479"/>
        <v>Gain &gt; 1</v>
      </c>
      <c r="V952" s="8">
        <f t="shared" si="479"/>
        <v>0.66895795260774349</v>
      </c>
      <c r="W952" s="8">
        <f t="shared" si="479"/>
        <v>0.66788137742004838</v>
      </c>
      <c r="X952" s="8">
        <f t="shared" ref="X952:X959" si="489">AC941</f>
        <v>0.72780022702581304</v>
      </c>
      <c r="Y952" s="8">
        <f t="shared" ref="Y952:Y956" si="490">AE941</f>
        <v>0.75928760524896421</v>
      </c>
      <c r="Z952" s="8">
        <f t="shared" ref="Z952:Z959" si="491">AG941</f>
        <v>0.65200906827985017</v>
      </c>
      <c r="AA952" s="8">
        <f t="shared" ref="AA952:AA959" si="492">AI941</f>
        <v>0.47275712098888295</v>
      </c>
      <c r="AB952" s="17"/>
      <c r="AC952" s="33" t="str">
        <f t="shared" si="480"/>
        <v>Gain &gt; 1</v>
      </c>
      <c r="AD952" s="8">
        <f t="shared" si="480"/>
        <v>0.86493564904165154</v>
      </c>
      <c r="AE952" s="8">
        <f t="shared" si="480"/>
        <v>0.86262574594245722</v>
      </c>
      <c r="AF952" s="8">
        <f t="shared" si="481"/>
        <v>0.87812193021364437</v>
      </c>
      <c r="AG952" s="8">
        <f t="shared" si="482"/>
        <v>0.88757798181831749</v>
      </c>
      <c r="AH952" s="8">
        <f t="shared" si="483"/>
        <v>0.9084924910992519</v>
      </c>
      <c r="AI952" s="8">
        <f t="shared" si="484"/>
        <v>0.71506959389919478</v>
      </c>
      <c r="AK952" s="8"/>
      <c r="AL952" s="8"/>
      <c r="AM952" s="8"/>
      <c r="AN952" s="17"/>
      <c r="AO952" s="17"/>
      <c r="AP952" s="17"/>
      <c r="AQ952" s="17"/>
      <c r="AR952" s="17"/>
      <c r="AS952" s="17"/>
      <c r="AT952" s="17"/>
      <c r="AU952" s="17"/>
    </row>
    <row r="953" spans="13:49" x14ac:dyDescent="0.3">
      <c r="M953" t="str">
        <f t="shared" si="478"/>
        <v>Target (or sym)</v>
      </c>
      <c r="N953" s="8">
        <f t="shared" si="478"/>
        <v>0.43531028683255102</v>
      </c>
      <c r="O953" s="8">
        <f t="shared" si="478"/>
        <v>0.43522081477936581</v>
      </c>
      <c r="P953" s="8">
        <f t="shared" si="485"/>
        <v>0.50843491931893248</v>
      </c>
      <c r="Q953" s="8">
        <f t="shared" si="486"/>
        <v>0.95544412184997896</v>
      </c>
      <c r="R953" s="8">
        <f t="shared" si="487"/>
        <v>-4.3784565040107619</v>
      </c>
      <c r="S953" s="8">
        <f t="shared" si="488"/>
        <v>0.91768229978024962</v>
      </c>
      <c r="T953" s="8"/>
      <c r="U953" s="8" t="str">
        <f t="shared" si="479"/>
        <v>Target (or sym)</v>
      </c>
      <c r="V953" s="8">
        <f>Z942</f>
        <v>6.4449590805860726E-2</v>
      </c>
      <c r="W953" s="8">
        <f t="shared" si="479"/>
        <v>9.1482471277263319E-2</v>
      </c>
      <c r="X953" s="8">
        <f t="shared" si="489"/>
        <v>6.7516710688125633E-2</v>
      </c>
      <c r="Y953" s="8">
        <f t="shared" si="490"/>
        <v>0.44252684042090978</v>
      </c>
      <c r="Z953" s="8">
        <f t="shared" si="491"/>
        <v>-0.54474492276324549</v>
      </c>
      <c r="AA953" s="8">
        <f t="shared" si="492"/>
        <v>0.370286393231129</v>
      </c>
      <c r="AB953" s="17"/>
      <c r="AC953" s="14" t="str">
        <f t="shared" si="480"/>
        <v>Target (or sym)</v>
      </c>
      <c r="AD953" s="8">
        <f t="shared" si="480"/>
        <v>0.5307562705420541</v>
      </c>
      <c r="AE953" s="8">
        <f t="shared" si="480"/>
        <v>0.55995223988098786</v>
      </c>
      <c r="AF953" s="8">
        <f t="shared" si="481"/>
        <v>0.54453270224777439</v>
      </c>
      <c r="AG953" s="8">
        <f t="shared" si="482"/>
        <v>0.61652959291518217</v>
      </c>
      <c r="AH953" s="8">
        <f t="shared" si="483"/>
        <v>0.56019417336569299</v>
      </c>
      <c r="AI953" s="8">
        <f t="shared" si="484"/>
        <v>0.58413803375376228</v>
      </c>
      <c r="AK953" s="8"/>
      <c r="AL953" s="8"/>
      <c r="AM953" s="8"/>
      <c r="AN953" s="17"/>
      <c r="AO953" s="17"/>
      <c r="AP953" s="17"/>
      <c r="AQ953" s="17"/>
      <c r="AR953" s="17"/>
      <c r="AS953" s="17"/>
      <c r="AT953" s="17"/>
      <c r="AU953" s="17"/>
    </row>
    <row r="954" spans="13:49" x14ac:dyDescent="0.3">
      <c r="M954" t="str">
        <f>M943</f>
        <v>Gain &gt; 0</v>
      </c>
      <c r="N954" s="8">
        <f t="shared" si="478"/>
        <v>0.72801623025526396</v>
      </c>
      <c r="O954" s="8">
        <f t="shared" si="478"/>
        <v>0.7229804585056161</v>
      </c>
      <c r="P954" s="8">
        <f t="shared" si="485"/>
        <v>0.88227528605842154</v>
      </c>
      <c r="Q954" s="8">
        <f t="shared" si="486"/>
        <v>0.72051862533567279</v>
      </c>
      <c r="R954" s="8">
        <f t="shared" si="487"/>
        <v>0.59648909702085939</v>
      </c>
      <c r="S954" s="8">
        <f t="shared" si="488"/>
        <v>0.8673256858061269</v>
      </c>
      <c r="T954" s="8"/>
      <c r="U954" s="8" t="str">
        <f t="shared" si="479"/>
        <v>Gain &gt; 0</v>
      </c>
      <c r="V954" s="8">
        <f t="shared" si="479"/>
        <v>0.67103078488946499</v>
      </c>
      <c r="W954" s="8">
        <f t="shared" si="479"/>
        <v>0.67287310836644987</v>
      </c>
      <c r="X954" s="8">
        <f t="shared" si="489"/>
        <v>0.78148291156495442</v>
      </c>
      <c r="Y954" s="8">
        <f t="shared" si="490"/>
        <v>0.65632803490210989</v>
      </c>
      <c r="Z954" s="8">
        <f t="shared" si="491"/>
        <v>0.73054819923878334</v>
      </c>
      <c r="AA954" s="8">
        <f t="shared" si="492"/>
        <v>0.52233792991330441</v>
      </c>
      <c r="AB954" s="17"/>
      <c r="AC954" s="14" t="str">
        <f t="shared" si="480"/>
        <v>Gain &gt; 0</v>
      </c>
      <c r="AD954" s="8">
        <f t="shared" si="480"/>
        <v>0.88459682900568493</v>
      </c>
      <c r="AE954" s="8">
        <f t="shared" si="480"/>
        <v>0.88568369097601929</v>
      </c>
      <c r="AF954" s="8">
        <f t="shared" si="481"/>
        <v>0.91024464882836509</v>
      </c>
      <c r="AG954" s="8">
        <f t="shared" si="482"/>
        <v>0.88915759902741542</v>
      </c>
      <c r="AH954" s="8">
        <f t="shared" si="483"/>
        <v>0.9339332876463875</v>
      </c>
      <c r="AI954" s="8">
        <f t="shared" si="484"/>
        <v>0.76067370221843322</v>
      </c>
      <c r="AK954" s="8"/>
      <c r="AL954" s="8"/>
      <c r="AM954" s="8"/>
      <c r="AN954" s="17"/>
      <c r="AO954" s="17"/>
      <c r="AP954" s="17"/>
      <c r="AQ954" s="17"/>
      <c r="AR954" s="17"/>
      <c r="AS954" s="17"/>
      <c r="AT954" s="17"/>
      <c r="AU954" s="17"/>
    </row>
    <row r="955" spans="13:49" x14ac:dyDescent="0.3">
      <c r="M955" t="str">
        <f t="shared" ref="M955" si="493">M944</f>
        <v>Gain &lt;=0</v>
      </c>
      <c r="N955" s="8">
        <f t="shared" si="478"/>
        <v>-2.5804733323242264</v>
      </c>
      <c r="O955" s="8">
        <f t="shared" si="478"/>
        <v>-2.5815595356613086</v>
      </c>
      <c r="P955" s="8">
        <f t="shared" si="485"/>
        <v>-2.4457202424629076</v>
      </c>
      <c r="Q955" s="8">
        <f>S944</f>
        <v>-1.4500340332193289</v>
      </c>
      <c r="R955" s="8">
        <f>U944</f>
        <v>-11.401714928923099</v>
      </c>
      <c r="S955" s="8">
        <f t="shared" si="488"/>
        <v>-2.0801305449507175</v>
      </c>
      <c r="T955" s="8"/>
      <c r="U955" s="8" t="str">
        <f t="shared" si="479"/>
        <v>Gain &lt;=0</v>
      </c>
      <c r="V955" s="8">
        <f t="shared" si="479"/>
        <v>-2.6049611243705382</v>
      </c>
      <c r="W955" s="8">
        <f t="shared" si="479"/>
        <v>-2.5314474780148943</v>
      </c>
      <c r="X955" s="8">
        <f t="shared" si="489"/>
        <v>-2.9372305196745767</v>
      </c>
      <c r="Y955" s="8">
        <f t="shared" si="490"/>
        <v>-1.4955304960476619</v>
      </c>
      <c r="Z955" s="8">
        <f t="shared" si="491"/>
        <v>-2.8073156281522755</v>
      </c>
      <c r="AA955" s="8">
        <f t="shared" si="492"/>
        <v>-5.6411484058355823</v>
      </c>
      <c r="AB955" s="17"/>
      <c r="AC955" s="14" t="str">
        <f t="shared" si="480"/>
        <v>Gain &lt;=0</v>
      </c>
      <c r="AD955" s="8">
        <f t="shared" si="480"/>
        <v>-0.41485446138594345</v>
      </c>
      <c r="AE955" s="8">
        <f t="shared" si="480"/>
        <v>-0.34525440852895112</v>
      </c>
      <c r="AF955" s="8">
        <f t="shared" si="481"/>
        <v>-0.52124701759537639</v>
      </c>
      <c r="AG955" s="8">
        <f t="shared" si="482"/>
        <v>-0.17458300714535527</v>
      </c>
      <c r="AH955" s="8">
        <f t="shared" si="483"/>
        <v>-0.1160051385743201</v>
      </c>
      <c r="AI955" s="8">
        <f t="shared" si="484"/>
        <v>-2.991198777640911</v>
      </c>
      <c r="AK955" s="8"/>
      <c r="AL955" s="8"/>
      <c r="AM955" s="8"/>
      <c r="AN955" s="17"/>
      <c r="AO955" s="17"/>
      <c r="AP955" s="17"/>
      <c r="AQ955" s="17"/>
      <c r="AR955" s="17"/>
      <c r="AS955" s="17"/>
      <c r="AT955" s="17"/>
      <c r="AU955" s="17"/>
    </row>
    <row r="956" spans="13:49" x14ac:dyDescent="0.3">
      <c r="M956" t="str">
        <f>M945</f>
        <v>Target; Gain &gt; 1; #pref=2</v>
      </c>
      <c r="N956" s="8">
        <f t="shared" si="478"/>
        <v>0.90129100808853024</v>
      </c>
      <c r="O956" s="8">
        <f t="shared" si="478"/>
        <v>0.90137844201128714</v>
      </c>
      <c r="P956" s="8">
        <f t="shared" si="485"/>
        <v>0.94088232339326794</v>
      </c>
      <c r="Q956" s="8">
        <f t="shared" si="486"/>
        <v>0.9819536719110773</v>
      </c>
      <c r="R956" s="8">
        <f t="shared" si="487"/>
        <v>0.43347030678277643</v>
      </c>
      <c r="S956" s="8">
        <f t="shared" si="488"/>
        <v>0.92662503588240996</v>
      </c>
      <c r="T956" s="8"/>
      <c r="U956" s="8" t="str">
        <f t="shared" si="479"/>
        <v>Target; Gain &gt; 1; #pref=2</v>
      </c>
      <c r="V956" s="8">
        <f t="shared" si="479"/>
        <v>0.74459359735655295</v>
      </c>
      <c r="W956" s="8">
        <f t="shared" si="479"/>
        <v>0.7520940712429397</v>
      </c>
      <c r="X956" s="8">
        <f t="shared" si="489"/>
        <v>0.77259699657554204</v>
      </c>
      <c r="Y956" s="8">
        <f t="shared" si="490"/>
        <v>0.82182761154973527</v>
      </c>
      <c r="Z956" s="8">
        <f t="shared" si="491"/>
        <v>0.67728390901118263</v>
      </c>
      <c r="AA956" s="8">
        <f t="shared" si="492"/>
        <v>0.62239048917249029</v>
      </c>
      <c r="AB956" s="17"/>
      <c r="AC956" s="14" t="str">
        <f t="shared" si="480"/>
        <v>Target; Gain &gt; 1; #pref=2</v>
      </c>
      <c r="AD956" s="8">
        <f t="shared" si="480"/>
        <v>0.86598970551451648</v>
      </c>
      <c r="AE956" s="8">
        <f t="shared" si="480"/>
        <v>0.87291329060452516</v>
      </c>
      <c r="AF956" s="8">
        <f t="shared" si="481"/>
        <v>0.87370582157002008</v>
      </c>
      <c r="AG956" s="8">
        <f t="shared" si="482"/>
        <v>0.87246513311357443</v>
      </c>
      <c r="AH956" s="8">
        <f t="shared" si="483"/>
        <v>0.87852705512842966</v>
      </c>
      <c r="AI956" s="8">
        <f t="shared" si="484"/>
        <v>0.82298077248435952</v>
      </c>
      <c r="AK956" s="8"/>
      <c r="AL956" s="8"/>
      <c r="AM956" s="8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>M946</f>
        <v>Target; Gain &gt; 1; #pref=3</v>
      </c>
      <c r="N957" s="8">
        <f t="shared" si="478"/>
        <v>0.87401657192040139</v>
      </c>
      <c r="O957" s="8">
        <f t="shared" si="478"/>
        <v>0.87377676879793209</v>
      </c>
      <c r="P957" s="8">
        <f t="shared" si="485"/>
        <v>0.90294735942614945</v>
      </c>
      <c r="Q957" s="8">
        <f t="shared" si="486"/>
        <v>0.96162353474628626</v>
      </c>
      <c r="R957" s="8">
        <f>U946</f>
        <v>0.49681745366025815</v>
      </c>
      <c r="S957" s="8">
        <f t="shared" si="488"/>
        <v>0.87871450274853846</v>
      </c>
      <c r="T957" s="8"/>
      <c r="U957" s="8" t="str">
        <f t="shared" si="479"/>
        <v>Target; Gain &gt; 1; #pref=3</v>
      </c>
      <c r="V957" s="8">
        <f t="shared" si="479"/>
        <v>0.80298534582422154</v>
      </c>
      <c r="W957" s="8">
        <f t="shared" si="479"/>
        <v>0.80704615847274108</v>
      </c>
      <c r="X957" s="8">
        <f t="shared" si="489"/>
        <v>0.79366394587957168</v>
      </c>
      <c r="Y957" s="8">
        <f>AE946</f>
        <v>0.88111747994040268</v>
      </c>
      <c r="Z957" s="8">
        <f t="shared" si="491"/>
        <v>0.68082447032233051</v>
      </c>
      <c r="AA957" s="8">
        <f t="shared" si="492"/>
        <v>0.66583443892939265</v>
      </c>
      <c r="AB957" s="17"/>
      <c r="AC957" s="14" t="str">
        <f t="shared" si="480"/>
        <v>Target; Gain &gt; 1; #pref=3</v>
      </c>
      <c r="AD957" s="8">
        <f t="shared" si="480"/>
        <v>0.9162910454543356</v>
      </c>
      <c r="AE957" s="8">
        <f t="shared" si="480"/>
        <v>0.9195169090330203</v>
      </c>
      <c r="AF957" s="8">
        <f t="shared" si="481"/>
        <v>0.89962349723273172</v>
      </c>
      <c r="AG957" s="8">
        <f t="shared" si="482"/>
        <v>0.92739381348810512</v>
      </c>
      <c r="AH957" s="8">
        <f t="shared" si="483"/>
        <v>0.92852208795965663</v>
      </c>
      <c r="AI957" s="8">
        <f t="shared" si="484"/>
        <v>0.86607960880026824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>M947</f>
        <v>Target; Gain &gt; 1; #pref=4</v>
      </c>
      <c r="N958" s="8" t="e">
        <f t="shared" si="478"/>
        <v>#DIV/0!</v>
      </c>
      <c r="O958" s="8" t="e">
        <f t="shared" si="478"/>
        <v>#DIV/0!</v>
      </c>
      <c r="P958" s="8" t="e">
        <f t="shared" si="485"/>
        <v>#DIV/0!</v>
      </c>
      <c r="Q958" s="8" t="e">
        <f t="shared" si="486"/>
        <v>#DIV/0!</v>
      </c>
      <c r="R958" s="8" t="e">
        <f>U947</f>
        <v>#DIV/0!</v>
      </c>
      <c r="S958" s="8" t="e">
        <f t="shared" si="488"/>
        <v>#DIV/0!</v>
      </c>
      <c r="T958" s="8"/>
      <c r="U958" s="8" t="str">
        <f t="shared" si="479"/>
        <v>Target; Gain &gt; 1; #pref=4</v>
      </c>
      <c r="V958" s="8" t="e">
        <f t="shared" si="479"/>
        <v>#DIV/0!</v>
      </c>
      <c r="W958" s="8" t="e">
        <f t="shared" si="479"/>
        <v>#DIV/0!</v>
      </c>
      <c r="X958" s="8" t="e">
        <f t="shared" si="489"/>
        <v>#DIV/0!</v>
      </c>
      <c r="Y958" s="8" t="e">
        <f>AE947</f>
        <v>#DIV/0!</v>
      </c>
      <c r="Z958" s="8" t="e">
        <f t="shared" si="491"/>
        <v>#DIV/0!</v>
      </c>
      <c r="AA958" s="8" t="e">
        <f t="shared" si="492"/>
        <v>#DIV/0!</v>
      </c>
      <c r="AC958" s="14" t="str">
        <f t="shared" si="480"/>
        <v>Target; Gain &gt; 1; #pref=4</v>
      </c>
      <c r="AD958" s="8" t="e">
        <f t="shared" si="480"/>
        <v>#DIV/0!</v>
      </c>
      <c r="AE958" s="8" t="e">
        <f t="shared" si="480"/>
        <v>#DIV/0!</v>
      </c>
      <c r="AF958" s="8" t="e">
        <f t="shared" si="481"/>
        <v>#DIV/0!</v>
      </c>
      <c r="AG958" s="8" t="e">
        <f t="shared" si="482"/>
        <v>#DIV/0!</v>
      </c>
      <c r="AH958" s="8" t="e">
        <f t="shared" si="483"/>
        <v>#DIV/0!</v>
      </c>
      <c r="AI958" s="8" t="e">
        <f t="shared" si="484"/>
        <v>#DIV/0!</v>
      </c>
      <c r="AK958" s="8"/>
      <c r="AL958" s="8"/>
      <c r="AM958" s="8"/>
    </row>
    <row r="959" spans="13:49" x14ac:dyDescent="0.3">
      <c r="M959" t="str">
        <f>M948</f>
        <v>Target (or sym); Gain &gt; 0</v>
      </c>
      <c r="N959" s="8">
        <f t="shared" si="478"/>
        <v>0.89089371615572688</v>
      </c>
      <c r="O959" s="8">
        <f t="shared" si="478"/>
        <v>0.89081774835828753</v>
      </c>
      <c r="P959" s="8">
        <f t="shared" si="485"/>
        <v>0.93720045530731644</v>
      </c>
      <c r="Q959" s="8">
        <f t="shared" si="486"/>
        <v>0.96560815641284348</v>
      </c>
      <c r="R959" s="8">
        <f>U948</f>
        <v>0.60804967310476532</v>
      </c>
      <c r="S959" s="8">
        <f t="shared" si="488"/>
        <v>0.93220787990294018</v>
      </c>
      <c r="T959" s="8"/>
      <c r="U959" s="8" t="str">
        <f t="shared" si="479"/>
        <v>Target (or sym); Gain &gt; 0</v>
      </c>
      <c r="V959" s="8">
        <f t="shared" si="479"/>
        <v>0.79891916906790628</v>
      </c>
      <c r="W959" s="8">
        <f t="shared" si="479"/>
        <v>0.80420083378017693</v>
      </c>
      <c r="X959" s="8">
        <f t="shared" si="489"/>
        <v>0.83185350391411073</v>
      </c>
      <c r="Y959" s="8">
        <f>AE948</f>
        <v>0.85847503983770113</v>
      </c>
      <c r="Z959" s="8">
        <f t="shared" si="491"/>
        <v>0.75017093950923508</v>
      </c>
      <c r="AA959" s="8">
        <f t="shared" si="492"/>
        <v>0.64200838906111479</v>
      </c>
      <c r="AC959" s="14" t="str">
        <f t="shared" si="480"/>
        <v>Target (or sym); Gain &gt; 0</v>
      </c>
      <c r="AD959" s="8">
        <f t="shared" si="480"/>
        <v>0.90734108421491766</v>
      </c>
      <c r="AE959" s="8">
        <f t="shared" si="480"/>
        <v>0.91204345905874484</v>
      </c>
      <c r="AF959" s="8">
        <f t="shared" si="481"/>
        <v>0.91364728982973986</v>
      </c>
      <c r="AG959" s="8">
        <f t="shared" si="482"/>
        <v>0.91640403712621477</v>
      </c>
      <c r="AH959" s="8">
        <f t="shared" si="483"/>
        <v>0.92358922845696356</v>
      </c>
      <c r="AI959" s="8">
        <f t="shared" si="484"/>
        <v>0.85465138685915176</v>
      </c>
      <c r="AK959" s="8"/>
      <c r="AL959" s="8"/>
      <c r="AM959" s="8"/>
    </row>
    <row r="961" spans="12:49" x14ac:dyDescent="0.3">
      <c r="L961" s="35" t="s">
        <v>62</v>
      </c>
      <c r="M961" s="15">
        <f>Y961</f>
        <v>1</v>
      </c>
      <c r="N961" s="3" t="s">
        <v>3</v>
      </c>
      <c r="O961" s="3" t="s">
        <v>4</v>
      </c>
      <c r="P961" s="3" t="s">
        <v>5</v>
      </c>
      <c r="Q961" s="3" t="s">
        <v>6</v>
      </c>
      <c r="R961" s="3" t="s">
        <v>7</v>
      </c>
      <c r="S961" s="3" t="s">
        <v>8</v>
      </c>
      <c r="T961" s="3" t="s">
        <v>9</v>
      </c>
      <c r="U961" s="3" t="s">
        <v>10</v>
      </c>
      <c r="V961" s="3" t="s">
        <v>11</v>
      </c>
      <c r="W961" s="3" t="s">
        <v>12</v>
      </c>
      <c r="Y961" s="7">
        <f>X292</f>
        <v>1</v>
      </c>
      <c r="Z961" s="3" t="s">
        <v>3</v>
      </c>
      <c r="AA961" s="3" t="s">
        <v>4</v>
      </c>
      <c r="AB961" s="3" t="s">
        <v>5</v>
      </c>
      <c r="AC961" s="3" t="s">
        <v>6</v>
      </c>
      <c r="AD961" s="3" t="s">
        <v>7</v>
      </c>
      <c r="AE961" s="3" t="s">
        <v>8</v>
      </c>
      <c r="AF961" s="3" t="s">
        <v>9</v>
      </c>
      <c r="AG961" s="3" t="s">
        <v>10</v>
      </c>
      <c r="AH961" s="3" t="s">
        <v>11</v>
      </c>
      <c r="AI961" s="3" t="s">
        <v>12</v>
      </c>
      <c r="AK961" s="15">
        <f t="shared" ref="AK961:AK971" si="494">Y961</f>
        <v>1</v>
      </c>
      <c r="AL961" s="3" t="s">
        <v>3</v>
      </c>
      <c r="AM961" s="3" t="s">
        <v>4</v>
      </c>
      <c r="AN961" s="3" t="s">
        <v>5</v>
      </c>
      <c r="AO961" s="3" t="s">
        <v>6</v>
      </c>
      <c r="AP961" s="3" t="s">
        <v>7</v>
      </c>
      <c r="AQ961" s="3" t="s">
        <v>8</v>
      </c>
      <c r="AR961" s="3" t="s">
        <v>9</v>
      </c>
      <c r="AS961" s="3" t="s">
        <v>10</v>
      </c>
      <c r="AT961" s="3" t="s">
        <v>11</v>
      </c>
      <c r="AU961" s="3" t="s">
        <v>12</v>
      </c>
    </row>
    <row r="962" spans="12:49" x14ac:dyDescent="0.3">
      <c r="M962" s="8" t="s">
        <v>16</v>
      </c>
      <c r="N962" s="8">
        <f>-1* MEDIAN(N649:N936)</f>
        <v>0.51968659429806396</v>
      </c>
      <c r="O962" s="8">
        <f t="shared" ref="O962:W962" si="495">-1* MEDIAN(O649:O936)</f>
        <v>0.49201549770521941</v>
      </c>
      <c r="P962" s="8">
        <f t="shared" si="495"/>
        <v>1.854656309578054E-4</v>
      </c>
      <c r="Q962" s="8">
        <f t="shared" si="495"/>
        <v>0.79755328631221445</v>
      </c>
      <c r="R962" s="8">
        <f t="shared" si="495"/>
        <v>-1.7512370541039042</v>
      </c>
      <c r="S962" s="8">
        <f t="shared" si="495"/>
        <v>0.90199368413684633</v>
      </c>
      <c r="T962" s="8">
        <f t="shared" si="495"/>
        <v>0.34646697104212187</v>
      </c>
      <c r="U962" s="8">
        <f t="shared" si="495"/>
        <v>0.44417199377852179</v>
      </c>
      <c r="V962" s="8">
        <f t="shared" si="495"/>
        <v>0.71860648766458168</v>
      </c>
      <c r="W962" s="8">
        <f t="shared" si="495"/>
        <v>0.87219228285765671</v>
      </c>
      <c r="Y962" s="8" t="s">
        <v>16</v>
      </c>
      <c r="Z962" s="8">
        <f>-1* MEDIAN(Z649:Z936)</f>
        <v>0.49679127388628141</v>
      </c>
      <c r="AA962" s="8">
        <f t="shared" ref="AA962:AI962" si="496">-1* MEDIAN(AA649:AA936)</f>
        <v>0.48482879977240279</v>
      </c>
      <c r="AB962" s="8">
        <f t="shared" si="496"/>
        <v>-0.11120271572338208</v>
      </c>
      <c r="AC962" s="8">
        <f t="shared" si="496"/>
        <v>0.67488764656726596</v>
      </c>
      <c r="AD962" s="8">
        <f t="shared" si="496"/>
        <v>-1.3912285094272678</v>
      </c>
      <c r="AE962" s="8">
        <f t="shared" si="496"/>
        <v>0.59876714948897103</v>
      </c>
      <c r="AF962" s="8">
        <f t="shared" si="496"/>
        <v>0.65034924628610757</v>
      </c>
      <c r="AG962" s="8">
        <f t="shared" si="496"/>
        <v>0.6555587360485946</v>
      </c>
      <c r="AH962" s="8">
        <f t="shared" si="496"/>
        <v>0.25491901384787813</v>
      </c>
      <c r="AI962" s="8">
        <f t="shared" si="496"/>
        <v>0.26788866137515577</v>
      </c>
      <c r="AK962" s="8" t="str">
        <f t="shared" si="494"/>
        <v>ALL</v>
      </c>
      <c r="AL962" s="8">
        <f>-1* MEDIAN(AL649:AL936)</f>
        <v>0.81892385833970982</v>
      </c>
      <c r="AM962" s="8">
        <f t="shared" ref="AM962:AU962" si="497">-1* MEDIAN(AM649:AM936)</f>
        <v>0.80579708896279278</v>
      </c>
      <c r="AN962" s="8">
        <f t="shared" si="497"/>
        <v>-0.11120271572338208</v>
      </c>
      <c r="AO962" s="8">
        <f t="shared" si="497"/>
        <v>0.87810393672647225</v>
      </c>
      <c r="AP962" s="8">
        <f t="shared" si="497"/>
        <v>-1.3912285094272678</v>
      </c>
      <c r="AQ962" s="8">
        <f t="shared" si="497"/>
        <v>0.86358831993780161</v>
      </c>
      <c r="AR962" s="8">
        <f t="shared" si="497"/>
        <v>0.82411986367935741</v>
      </c>
      <c r="AS962" s="8">
        <f t="shared" si="497"/>
        <v>0.9136018329262301</v>
      </c>
      <c r="AT962" s="8">
        <f t="shared" si="497"/>
        <v>0.25491901384787813</v>
      </c>
      <c r="AU962" s="8">
        <f t="shared" si="497"/>
        <v>0.52679343930049682</v>
      </c>
    </row>
    <row r="963" spans="12:49" x14ac:dyDescent="0.3">
      <c r="M963" s="8" t="str">
        <f>"Target; Gain &gt; "&amp;M961</f>
        <v>Target; Gain &gt; 1</v>
      </c>
      <c r="N963" s="8" cm="1">
        <f t="array" ref="N963">-1* MEDIAN(_xlfn._xlws.FILTER(N649:N936, ($AX649:$AX936 &gt; $Y938)*($AX649:$AX936&lt;&gt;"")))</f>
        <v>0.89775210281253048</v>
      </c>
      <c r="O963" s="8" cm="1">
        <f t="array" ref="O963">-1* MEDIAN(_xlfn._xlws.FILTER(O649:O936, ($AX649:$AX936 &gt; $Y938)*($AX649:$AX936&lt;&gt;"")))</f>
        <v>0.89785814642626971</v>
      </c>
      <c r="P963" s="8" cm="1">
        <f t="array" ref="P963">-1* MEDIAN(_xlfn._xlws.FILTER(P649:P936, ($AX649:$AX936 &gt; $Y938)*($AX649:$AX936&lt;&gt;"")))</f>
        <v>0.59358966099985677</v>
      </c>
      <c r="Q963" s="8" cm="1">
        <f t="array" ref="Q963">-1* MEDIAN(_xlfn._xlws.FILTER(Q649:Q936, ($AX649:$AX936 &gt; $Y938)*($AX649:$AX936&lt;&gt;"")))</f>
        <v>0.93786109378777094</v>
      </c>
      <c r="R963" s="8" cm="1">
        <f t="array" ref="R963">-1* MEDIAN(_xlfn._xlws.FILTER(R649:R936, ($AX649:$AX936 &gt; $Y938)*($AX649:$AX936&lt;&gt;"")))</f>
        <v>-1.6689605214610244</v>
      </c>
      <c r="S963" s="8" cm="1">
        <f t="array" ref="S963">-1* MEDIAN(_xlfn._xlws.FILTER(S649:S936, ($AX649:$AX936 &gt; $Y938)*($AX649:$AX936&lt;&gt;"")))</f>
        <v>0.98109908873584373</v>
      </c>
      <c r="T963" s="8" cm="1">
        <f t="array" ref="T963">-1* MEDIAN(_xlfn._xlws.FILTER(T649:T936, ($AX649:$AX936 &gt; $Y938)*($AX649:$AX936&lt;&gt;"")))</f>
        <v>0.3042549128871963</v>
      </c>
      <c r="U963" s="8" cm="1">
        <f t="array" ref="U963">-1* MEDIAN(_xlfn._xlws.FILTER(U649:U936, ($AX649:$AX936 &gt; $Y938)*($AX649:$AX936&lt;&gt;"")))</f>
        <v>0.45644749045047162</v>
      </c>
      <c r="V963" s="8" cm="1">
        <f t="array" ref="V963">-1* MEDIAN(_xlfn._xlws.FILTER(V649:V936, ($AX649:$AX936 &gt; $Y938)*($AX649:$AX936&lt;&gt;"")))</f>
        <v>-1.675529352129701</v>
      </c>
      <c r="W963" s="8" cm="1">
        <f t="array" ref="W963">-1* MEDIAN(_xlfn._xlws.FILTER(W649:W936, ($AX649:$AX936 &gt; $Y938)*($AX649:$AX936&lt;&gt;"")))</f>
        <v>0.91993372509304838</v>
      </c>
      <c r="Y963" s="8" t="str">
        <f>"Target; Gain &gt; "&amp;Y961</f>
        <v>Target; Gain &gt; 1</v>
      </c>
      <c r="Z963" s="8" cm="1">
        <f t="array" ref="Z963">-1* MEDIAN(_xlfn._xlws.FILTER(Z649:Z936, ($AX649:$AX936 &gt; $Y938)*($AX649:$AX936 &lt;&gt; "")))</f>
        <v>0.75158332288369212</v>
      </c>
      <c r="AA963" s="8" cm="1">
        <f t="array" ref="AA963">-1* MEDIAN(_xlfn._xlws.FILTER(AA649:AA936, ($AX649:$AX936 &gt; $Y938)*($AX649:$AX936 &lt;&gt; "")))</f>
        <v>0.7588179417811538</v>
      </c>
      <c r="AB963" s="8" cm="1">
        <f t="array" ref="AB963">-1* MEDIAN(_xlfn._xlws.FILTER(AB649:AB936, ($AX649:$AX936 &gt; $Y938)*($AX649:$AX936 &lt;&gt; "")))</f>
        <v>0.48591091029704775</v>
      </c>
      <c r="AC963" s="8" cm="1">
        <f t="array" ref="AC963">-1* MEDIAN(_xlfn._xlws.FILTER(AC649:AC936, ($AX649:$AX936 &gt; $Y938)*($AX649:$AX936 &lt;&gt; "")))</f>
        <v>0.78038381548402347</v>
      </c>
      <c r="AD963" s="8" cm="1">
        <f t="array" ref="AD963">-1* MEDIAN(_xlfn._xlws.FILTER(AD649:AD936, ($AX649:$AX936 &gt; $Y938)*($AX649:$AX936 &lt;&gt; "")))</f>
        <v>-1.2738008096718594</v>
      </c>
      <c r="AE963" s="8" cm="1">
        <f t="array" ref="AE963">-1* MEDIAN(_xlfn._xlws.FILTER(AE649:AE936, ($AX649:$AX936 &gt; $Y938)*($AX649:$AX936 &lt;&gt; "")))</f>
        <v>0.82777140127971471</v>
      </c>
      <c r="AF963" s="8" cm="1">
        <f t="array" ref="AF963">-1* MEDIAN(_xlfn._xlws.FILTER(AF649:AF936, ($AX649:$AX936 &gt; $Y938)*($AX649:$AX936 &lt;&gt; "")))</f>
        <v>0.7665870931330161</v>
      </c>
      <c r="AG963" s="8" cm="1">
        <f t="array" ref="AG963">-1* MEDIAN(_xlfn._xlws.FILTER(AG649:AG936, ($AX649:$AX936 &gt; $Y938)*($AX649:$AX936 &lt;&gt; "")))</f>
        <v>0.67490306797988964</v>
      </c>
      <c r="AH963" s="8" cm="1">
        <f t="array" ref="AH963">-1* MEDIAN(_xlfn._xlws.FILTER(AH649:AH936, ($AX649:$AX936 &gt; $Y938)*($AX649:$AX936 &lt;&gt; "")))</f>
        <v>-1.0263214530300806</v>
      </c>
      <c r="AI963" s="8" cm="1">
        <f t="array" ref="AI963">-1* MEDIAN(_xlfn._xlws.FILTER(AI649:AI936, ($AX649:$AX936 &gt; $Y938)*($AX649:$AX936 &lt;&gt; "")))</f>
        <v>0.63088280550865283</v>
      </c>
      <c r="AK963" s="8" t="str">
        <f t="shared" si="494"/>
        <v>Target; Gain &gt; 1</v>
      </c>
      <c r="AL963" s="8" cm="1">
        <f t="array" ref="AL963">-1* MEDIAN(_xlfn._xlws.FILTER(AL649:AL936, ($AX649:$AX936 &gt; $Y938)*($AX649:$AX936 &lt;&gt; "")))</f>
        <v>0.86949613625129607</v>
      </c>
      <c r="AM963" s="8" cm="1">
        <f t="array" ref="AM963">-1* MEDIAN(_xlfn._xlws.FILTER(AM649:AM936, ($AX649:$AX936 &gt; $Y938)*($AX649:$AX936 &lt;&gt; "")))</f>
        <v>0.87617401412564455</v>
      </c>
      <c r="AN963" s="8" cm="1">
        <f t="array" ref="AN963">-1* MEDIAN(_xlfn._xlws.FILTER(AN649:AN936, ($AX649:$AX936 &gt; $Y938)*($AX649:$AX936 &lt;&gt; "")))</f>
        <v>0.48591091029704775</v>
      </c>
      <c r="AO963" s="8" cm="1">
        <f t="array" ref="AO963">-1* MEDIAN(_xlfn._xlws.FILTER(AO649:AO936, ($AX649:$AX936 &gt; $Y938)*($AX649:$AX936 &lt;&gt; "")))</f>
        <v>0.8794220200184204</v>
      </c>
      <c r="AP963" s="8" cm="1">
        <f t="array" ref="AP963">-1* MEDIAN(_xlfn._xlws.FILTER(AP649:AP936, ($AX649:$AX936 &gt; $Y938)*($AX649:$AX936 &lt;&gt; "")))</f>
        <v>-1.2738008096718594</v>
      </c>
      <c r="AQ963" s="8" cm="1">
        <f t="array" ref="AQ963">-1* MEDIAN(_xlfn._xlws.FILTER(AQ649:AQ936, ($AX649:$AX936 &gt; $Y938)*($AX649:$AX936 &lt;&gt; "")))</f>
        <v>0.87741312198652421</v>
      </c>
      <c r="AR963" s="8" cm="1">
        <f t="array" ref="AR963">-1* MEDIAN(_xlfn._xlws.FILTER(AR649:AR936, ($AX649:$AX936 &gt; $Y938)*($AX649:$AX936 &lt;&gt; "")))</f>
        <v>0.88212662466501279</v>
      </c>
      <c r="AS963" s="8" cm="1">
        <f t="array" ref="AS963">-1* MEDIAN(_xlfn._xlws.FILTER(AS649:AS936, ($AX649:$AX936 &gt; $Y938)*($AX649:$AX936 &lt;&gt; "")))</f>
        <v>0.88235689470089107</v>
      </c>
      <c r="AT963" s="8" cm="1">
        <f t="array" ref="AT963">-1* MEDIAN(_xlfn._xlws.FILTER(AT649:AT936, ($AX649:$AX936 &gt; $Y938)*($AX649:$AX936 &lt;&gt; "")))</f>
        <v>-1.0263214530300806</v>
      </c>
      <c r="AU963" s="8" cm="1">
        <f t="array" ref="AU963">-1* MEDIAN(_xlfn._xlws.FILTER(AU649:AU936, ($AX649:$AX936 &gt; $Y938)*($AX649:$AX936 &lt;&gt; "")))</f>
        <v>0.82859346742249151</v>
      </c>
      <c r="AV963" s="4"/>
      <c r="AW963" s="4" t="s">
        <v>14</v>
      </c>
    </row>
    <row r="964" spans="12:49" x14ac:dyDescent="0.3">
      <c r="M964" s="8" t="str">
        <f>"Gain &gt; "&amp;M961</f>
        <v>Gain &gt; 1</v>
      </c>
      <c r="N964" s="8" cm="1">
        <f t="array" ref="N964">-1* MEDIAN(_xlfn._xlws.FILTER(N649:N936, $AW649:$AW936 &gt; $Y938))</f>
        <v>0.84784914397934863</v>
      </c>
      <c r="O964" s="8" cm="1">
        <f t="array" ref="O964">-1* MEDIAN(_xlfn._xlws.FILTER(O649:O936, $AW649:$AW936 &gt; $Y938))</f>
        <v>0.8463514575337675</v>
      </c>
      <c r="P964" s="8" cm="1">
        <f t="array" ref="P964">-1* MEDIAN(_xlfn._xlws.FILTER(P649:P936, $AW649:$AW936 &gt; $Y938))</f>
        <v>-3.3549806617076676</v>
      </c>
      <c r="Q964" s="8" cm="1">
        <f t="array" ref="Q964">-1* MEDIAN(_xlfn._xlws.FILTER(Q649:Q936, $AW649:$AW936 &gt; $Y938))</f>
        <v>0.90731896052005734</v>
      </c>
      <c r="R964" s="8" cm="1">
        <f t="array" ref="R964">-1* MEDIAN(_xlfn._xlws.FILTER(R649:R936, $AW649:$AW936 &gt; $Y938))</f>
        <v>-3.4065744715204529</v>
      </c>
      <c r="S964" s="8" cm="1">
        <f t="array" ref="S964">-1* MEDIAN(_xlfn._xlws.FILTER(S649:S936, $AW649:$AW936 &gt; $Y938))</f>
        <v>0.93825636436982363</v>
      </c>
      <c r="T964" s="8" cm="1">
        <f t="array" ref="T964">-1* MEDIAN(_xlfn._xlws.FILTER(T649:T936, $AW649:$AW936 &gt; $Y938))</f>
        <v>0.37692154497387997</v>
      </c>
      <c r="U964" s="8" cm="1">
        <f t="array" ref="U964">-1* MEDIAN(_xlfn._xlws.FILTER(U649:U936, $AW649:$AW936 &gt; $Y938))</f>
        <v>0.44693785838097122</v>
      </c>
      <c r="V964" s="8" cm="1">
        <f t="array" ref="V964">-1* MEDIAN(_xlfn._xlws.FILTER(V649:V936, $AW649:$AW936 &gt; $Y938))</f>
        <v>-3.5373001030322819</v>
      </c>
      <c r="W964" s="8" cm="1">
        <f t="array" ref="W964">-1* MEDIAN(_xlfn._xlws.FILTER(W649:W936, $AW649:$AW936 &gt; $Y938))</f>
        <v>0.83853263804149403</v>
      </c>
      <c r="Y964" s="8" t="str">
        <f>"Gain &gt; "&amp;Y961</f>
        <v>Gain &gt; 1</v>
      </c>
      <c r="Z964" s="8" cm="1">
        <f t="array" ref="Z964">-1* MEDIAN(_xlfn._xlws.FILTER(Z649:Z936, $AW649:$AW936 &gt; $Y938))</f>
        <v>0.74312850962587673</v>
      </c>
      <c r="AA964" s="8" cm="1">
        <f t="array" ref="AA964">-1* MEDIAN(_xlfn._xlws.FILTER(AA649:AA936, $AW649:$AW936 &gt; $Y938))</f>
        <v>0.74838177804977801</v>
      </c>
      <c r="AB964" s="8" cm="1">
        <f t="array" ref="AB964">-1* MEDIAN(_xlfn._xlws.FILTER(AB649:AB936, $AW649:$AW936 &gt; $Y938))</f>
        <v>-3.8451909587929407</v>
      </c>
      <c r="AC964" s="8" cm="1">
        <f t="array" ref="AC964">-1* MEDIAN(_xlfn._xlws.FILTER(AC649:AC936, $AW649:$AW936 &gt; $Y938))</f>
        <v>0.77614042002203154</v>
      </c>
      <c r="AD964" s="8" cm="1">
        <f t="array" ref="AD964">-1* MEDIAN(_xlfn._xlws.FILTER(AD649:AD936, $AW649:$AW936 &gt; $Y938))</f>
        <v>-2.6663373904530623</v>
      </c>
      <c r="AE964" s="8" cm="1">
        <f t="array" ref="AE964">-1* MEDIAN(_xlfn._xlws.FILTER(AE649:AE936, $AW649:$AW936 &gt; $Y938))</f>
        <v>0.81666948028691011</v>
      </c>
      <c r="AF964" s="8" cm="1">
        <f t="array" ref="AF964">-1* MEDIAN(_xlfn._xlws.FILTER(AF649:AF936, $AW649:$AW936 &gt; $Y938))</f>
        <v>0.75825344793735239</v>
      </c>
      <c r="AG964" s="8" cm="1">
        <f t="array" ref="AG964">-1* MEDIAN(_xlfn._xlws.FILTER(AG649:AG936, $AW649:$AW936 &gt; $Y938))</f>
        <v>0.66810348613779857</v>
      </c>
      <c r="AH964" s="8" cm="1">
        <f t="array" ref="AH964">-1* MEDIAN(_xlfn._xlws.FILTER(AH649:AH936, $AW649:$AW936 &gt; $Y938))</f>
        <v>-1.2809058908150071</v>
      </c>
      <c r="AI964" s="8" cm="1">
        <f t="array" ref="AI964">-1* MEDIAN(_xlfn._xlws.FILTER(AI649:AI936, $AW649:$AW936 &gt; $Y938))</f>
        <v>0.5572159578554432</v>
      </c>
      <c r="AK964" s="8" t="str">
        <f t="shared" si="494"/>
        <v>Gain &gt; 1</v>
      </c>
      <c r="AL964" s="8" cm="1">
        <f t="array" ref="AL964">-1* MEDIAN(_xlfn._xlws.FILTER(AL649:AL936, $AW649:$AW936 &gt; $Y938))</f>
        <v>0.86653638556542478</v>
      </c>
      <c r="AM964" s="8" cm="1">
        <f t="array" ref="AM964">-1* MEDIAN(_xlfn._xlws.FILTER(AM649:AM936, $AW649:$AW936 &gt; $Y938))</f>
        <v>0.87379620778098266</v>
      </c>
      <c r="AN964" s="8" cm="1">
        <f t="array" ref="AN964">-1* MEDIAN(_xlfn._xlws.FILTER(AN649:AN936, $AW649:$AW936 &gt; $Y938))</f>
        <v>-3.8451909587929407</v>
      </c>
      <c r="AO964" s="8" cm="1">
        <f t="array" ref="AO964">-1* MEDIAN(_xlfn._xlws.FILTER(AO649:AO936, $AW649:$AW936 &gt; $Y938))</f>
        <v>0.87565972984274743</v>
      </c>
      <c r="AP964" s="8" cm="1">
        <f t="array" ref="AP964">-1* MEDIAN(_xlfn._xlws.FILTER(AP649:AP936, $AW649:$AW936 &gt; $Y938))</f>
        <v>-2.6663373904530623</v>
      </c>
      <c r="AQ964" s="8" cm="1">
        <f t="array" ref="AQ964">-1* MEDIAN(_xlfn._xlws.FILTER(AQ649:AQ936, $AW649:$AW936 &gt; $Y938))</f>
        <v>0.87232082363053642</v>
      </c>
      <c r="AR964" s="8" cm="1">
        <f t="array" ref="AR964">-1* MEDIAN(_xlfn._xlws.FILTER(AR649:AR936, $AW649:$AW936 &gt; $Y938))</f>
        <v>0.87800435224409201</v>
      </c>
      <c r="AS964" s="8" cm="1">
        <f t="array" ref="AS964">-1* MEDIAN(_xlfn._xlws.FILTER(AS649:AS936, $AW649:$AW936 &gt; $Y938))</f>
        <v>0.91040130208634207</v>
      </c>
      <c r="AT964" s="8" cm="1">
        <f t="array" ref="AT964">-1* MEDIAN(_xlfn._xlws.FILTER(AT649:AT936, $AW649:$AW936 &gt; $Y938))</f>
        <v>-1.2809058908150071</v>
      </c>
      <c r="AU964" s="8" cm="1">
        <f t="array" ref="AU964">-1* MEDIAN(_xlfn._xlws.FILTER(AU649:AU936, $AW649:$AW936 &gt; $Y938))</f>
        <v>0.81521617094357901</v>
      </c>
      <c r="AV964" s="4" t="s">
        <v>39</v>
      </c>
      <c r="AW964" s="18">
        <f>AVERAGEIF($H649:$H936,"=1",AW649:AW936)</f>
        <v>0.29331887545777113</v>
      </c>
    </row>
    <row r="965" spans="12:49" x14ac:dyDescent="0.3">
      <c r="M965" t="s">
        <v>39</v>
      </c>
      <c r="N965" s="8" cm="1">
        <f t="array" ref="N965">-1* MEDIAN(_xlfn._xlws.FILTER(N649:N936, $H649:$H936=1))</f>
        <v>0.84975216856321301</v>
      </c>
      <c r="O965" s="8" cm="1">
        <f t="array" ref="O965">-1* MEDIAN(_xlfn._xlws.FILTER(O649:O936, $H649:$H936=1))</f>
        <v>0.84958872250269035</v>
      </c>
      <c r="P965" s="8" cm="1">
        <f t="array" ref="P965">-1* MEDIAN(_xlfn._xlws.FILTER(P649:P936, $H649:$H936=1))</f>
        <v>2.2295115370531311E-4</v>
      </c>
      <c r="Q965" s="8" cm="1">
        <f t="array" ref="Q965">-1* MEDIAN(_xlfn._xlws.FILTER(Q649:Q936, $H649:$H936=1))</f>
        <v>0.90235118632730416</v>
      </c>
      <c r="R965" s="8" cm="1">
        <f t="array" ref="R965">-1* MEDIAN(_xlfn._xlws.FILTER(R649:R936, $H649:$H936=1))</f>
        <v>-1.560825276929338</v>
      </c>
      <c r="S965" s="8" cm="1">
        <f t="array" ref="S965">-1* MEDIAN(_xlfn._xlws.FILTER(S649:S936, $H649:$H936=1))</f>
        <v>0.97440694614743228</v>
      </c>
      <c r="T965" s="8" cm="1">
        <f t="array" ref="T965">-1* MEDIAN(_xlfn._xlws.FILTER(T649:T936, $H649:$H936=1))</f>
        <v>0.27032238500675387</v>
      </c>
      <c r="U965" s="8" cm="1">
        <f t="array" ref="U965">-1* MEDIAN(_xlfn._xlws.FILTER(U649:U936, $H649:$H936=1))</f>
        <v>0.43299972623378913</v>
      </c>
      <c r="V965" s="8" cm="1">
        <f t="array" ref="V965">-1* MEDIAN(_xlfn._xlws.FILTER(V649:V936, $H649:$H936=1))</f>
        <v>0.7326414636201144</v>
      </c>
      <c r="W965" s="8" cm="1">
        <f t="array" ref="W965">-1* MEDIAN(_xlfn._xlws.FILTER(W649:W936, $H649:$H936=1))</f>
        <v>0.92758016816306266</v>
      </c>
      <c r="Y965" t="s">
        <v>39</v>
      </c>
      <c r="Z965" s="8" cm="1">
        <f t="array" ref="Z965">-1* MEDIAN(_xlfn._xlws.FILTER(Z649:Z936, $H649:$H936=1))</f>
        <v>0.74633438968894705</v>
      </c>
      <c r="AA965" s="8" cm="1">
        <f t="array" ref="AA965">-1* MEDIAN(_xlfn._xlws.FILTER(AA649:AA936, $H649:$H936=1))</f>
        <v>0.75416536821175129</v>
      </c>
      <c r="AB965" s="8" cm="1">
        <f t="array" ref="AB965">-1* MEDIAN(_xlfn._xlws.FILTER(AB649:AB936, $H649:$H936=1))</f>
        <v>-9.849059670216545E-2</v>
      </c>
      <c r="AC965" s="8" cm="1">
        <f t="array" ref="AC965">-1* MEDIAN(_xlfn._xlws.FILTER(AC649:AC936, $H649:$H936=1))</f>
        <v>0.77614042002203154</v>
      </c>
      <c r="AD965" s="8" cm="1">
        <f t="array" ref="AD965">-1* MEDIAN(_xlfn._xlws.FILTER(AD649:AD936, $H649:$H936=1))</f>
        <v>-1.2554167131113276</v>
      </c>
      <c r="AE965" s="8" cm="1">
        <f t="array" ref="AE965">-1* MEDIAN(_xlfn._xlws.FILTER(AE649:AE936, $H649:$H936=1))</f>
        <v>0.82033794756099809</v>
      </c>
      <c r="AF965" s="8" cm="1">
        <f t="array" ref="AF965">-1* MEDIAN(_xlfn._xlws.FILTER(AF649:AF936, $H649:$H936=1))</f>
        <v>0.65040025756747533</v>
      </c>
      <c r="AG965" s="8" cm="1">
        <f t="array" ref="AG965">-1* MEDIAN(_xlfn._xlws.FILTER(AG649:AG936, $H649:$H936=1))</f>
        <v>0.66810348613779857</v>
      </c>
      <c r="AH965" s="8" cm="1">
        <f t="array" ref="AH965">-1* MEDIAN(_xlfn._xlws.FILTER(AH649:AH936, $H649:$H936=1))</f>
        <v>0.30504439711849279</v>
      </c>
      <c r="AI965" s="8" cm="1">
        <f t="array" ref="AI965">-1* MEDIAN(_xlfn._xlws.FILTER(AI649:AI936, $H649:$H936=1))</f>
        <v>0.58517729947388664</v>
      </c>
      <c r="AK965" t="str">
        <f t="shared" si="494"/>
        <v>Target (or sym)</v>
      </c>
      <c r="AL965" s="8" cm="1">
        <f t="array" ref="AL965">-1* MEDIAN(_xlfn._xlws.FILTER(AL649:AL936, $H649:$H936=1))</f>
        <v>0.86653638556542478</v>
      </c>
      <c r="AM965" s="8" cm="1">
        <f t="array" ref="AM965">-1* MEDIAN(_xlfn._xlws.FILTER(AM649:AM936, $H649:$H936=1))</f>
        <v>0.87379620778098266</v>
      </c>
      <c r="AN965" s="8" cm="1">
        <f t="array" ref="AN965">-1* MEDIAN(_xlfn._xlws.FILTER(AN649:AN936, $H649:$H936=1))</f>
        <v>-9.849059670216545E-2</v>
      </c>
      <c r="AO965" s="8" cm="1">
        <f t="array" ref="AO965">-1* MEDIAN(_xlfn._xlws.FILTER(AO649:AO936, $H649:$H936=1))</f>
        <v>0.87565972984274743</v>
      </c>
      <c r="AP965" s="8" cm="1">
        <f t="array" ref="AP965">-1* MEDIAN(_xlfn._xlws.FILTER(AP649:AP936, $H649:$H936=1))</f>
        <v>-1.2554167131113276</v>
      </c>
      <c r="AQ965" s="8" cm="1">
        <f t="array" ref="AQ965">-1* MEDIAN(_xlfn._xlws.FILTER(AQ649:AQ936, $H649:$H936=1))</f>
        <v>0.87232082363053642</v>
      </c>
      <c r="AR965" s="8" cm="1">
        <f t="array" ref="AR965">-1* MEDIAN(_xlfn._xlws.FILTER(AR649:AR936, $H649:$H936=1))</f>
        <v>0.82411986367935741</v>
      </c>
      <c r="AS965" s="8" cm="1">
        <f t="array" ref="AS965">-1* MEDIAN(_xlfn._xlws.FILTER(AS649:AS936, $H649:$H936=1))</f>
        <v>0.87747758183939117</v>
      </c>
      <c r="AT965" s="8" cm="1">
        <f t="array" ref="AT965">-1* MEDIAN(_xlfn._xlws.FILTER(AT649:AT936, $H649:$H936=1))</f>
        <v>0.30504439711849279</v>
      </c>
      <c r="AU965" s="8" cm="1">
        <f t="array" ref="AU965">-1* MEDIAN(_xlfn._xlws.FILTER(AU649:AU936, $H649:$H936=1))</f>
        <v>0.82356575070548454</v>
      </c>
      <c r="AV965" s="4" t="s">
        <v>44</v>
      </c>
      <c r="AW965" s="18">
        <f>AVERAGEIF($J649:$J936,"=1",AW649:AW936)</f>
        <v>0.72034951880097475</v>
      </c>
    </row>
    <row r="966" spans="12:49" x14ac:dyDescent="0.3">
      <c r="M966" t="str">
        <f t="shared" ref="M966:M971" si="498">Y966</f>
        <v>Gain &gt; 0</v>
      </c>
      <c r="N966" s="8" cm="1">
        <f t="array" ref="N966">-1* MEDIAN(_xlfn._xlws.FILTER(N649:N936, $J649:$J936=1))</f>
        <v>0.83336618233128668</v>
      </c>
      <c r="O966" s="8" cm="1">
        <f t="array" ref="O966">-1* MEDIAN(_xlfn._xlws.FILTER(O649:O936, $J649:$J936=1))</f>
        <v>0.83290959941233644</v>
      </c>
      <c r="P966" s="8" cm="1">
        <f t="array" ref="P966">-1* MEDIAN(_xlfn._xlws.FILTER(P649:P936, $J649:$J936=1))</f>
        <v>0.57266435803318472</v>
      </c>
      <c r="Q966" s="8" cm="1">
        <f t="array" ref="Q966">-1* MEDIAN(_xlfn._xlws.FILTER(Q649:Q936, $J649:$J936=1))</f>
        <v>0.91055054885635389</v>
      </c>
      <c r="R966" s="8" cm="1">
        <f t="array" ref="R966">-1* MEDIAN(_xlfn._xlws.FILTER(R649:R936, $J649:$J936=1))</f>
        <v>-2.3783780759143909</v>
      </c>
      <c r="S966" s="8" cm="1">
        <f t="array" ref="S966">-1* MEDIAN(_xlfn._xlws.FILTER(S649:S936, $J649:$J936=1))</f>
        <v>0.92389847420930504</v>
      </c>
      <c r="T966" s="8" cm="1">
        <f t="array" ref="T966">-1* MEDIAN(_xlfn._xlws.FILTER(T649:T936, $J649:$J936=1))</f>
        <v>0.55086088542856548</v>
      </c>
      <c r="U966" s="8" cm="1">
        <f t="array" ref="U966">-1* MEDIAN(_xlfn._xlws.FILTER(U649:U936, $J649:$J936=1))</f>
        <v>0.63616127953579693</v>
      </c>
      <c r="V966" s="8" cm="1">
        <f t="array" ref="V966">-1* MEDIAN(_xlfn._xlws.FILTER(V649:V936, $J649:$J936=1))</f>
        <v>-1.675529352129701</v>
      </c>
      <c r="W966" s="8" cm="1">
        <f t="array" ref="W966">-1* MEDIAN(_xlfn._xlws.FILTER(W649:W936, $J649:$J936=1))</f>
        <v>0.90128877496999338</v>
      </c>
      <c r="Y966" t="s">
        <v>18</v>
      </c>
      <c r="Z966" s="8" cm="1">
        <f t="array" ref="Z966">-1* MEDIAN(_xlfn._xlws.FILTER(Z649:Z936, $J649:$J936=1))</f>
        <v>0.75158332288369212</v>
      </c>
      <c r="AA966" s="8" cm="1">
        <f t="array" ref="AA966">-1* MEDIAN(_xlfn._xlws.FILTER(AA649:AA936, $J649:$J936=1))</f>
        <v>0.7588179417811538</v>
      </c>
      <c r="AB966" s="8" cm="1">
        <f t="array" ref="AB966">-1* MEDIAN(_xlfn._xlws.FILTER(AB649:AB936, $J649:$J936=1))</f>
        <v>0.45339425078959517</v>
      </c>
      <c r="AC966" s="8" cm="1">
        <f t="array" ref="AC966">-1* MEDIAN(_xlfn._xlws.FILTER(AC649:AC936, $J649:$J936=1))</f>
        <v>0.80792418527282384</v>
      </c>
      <c r="AD966" s="8" cm="1">
        <f t="array" ref="AD966">-1* MEDIAN(_xlfn._xlws.FILTER(AD649:AD936, $J649:$J936=1))</f>
        <v>-1.8507692688955693</v>
      </c>
      <c r="AE966" s="8" cm="1">
        <f t="array" ref="AE966">-1* MEDIAN(_xlfn._xlws.FILTER(AE649:AE936, $J649:$J936=1))</f>
        <v>0.82539171796872668</v>
      </c>
      <c r="AF966" s="8" cm="1">
        <f t="array" ref="AF966">-1* MEDIAN(_xlfn._xlws.FILTER(AF649:AF936, $J649:$J936=1))</f>
        <v>0.76345354961795431</v>
      </c>
      <c r="AG966" s="8" cm="1">
        <f t="array" ref="AG966">-1* MEDIAN(_xlfn._xlws.FILTER(AG649:AG936, $J649:$J936=1))</f>
        <v>0.73157592069232691</v>
      </c>
      <c r="AH966" s="8" cm="1">
        <f t="array" ref="AH966">-1* MEDIAN(_xlfn._xlws.FILTER(AH649:AH936, $J649:$J936=1))</f>
        <v>-0.68361217192996016</v>
      </c>
      <c r="AI966" s="8" cm="1">
        <f t="array" ref="AI966">-1* MEDIAN(_xlfn._xlws.FILTER(AI649:AI936, $J649:$J936=1))</f>
        <v>0.58783265755676073</v>
      </c>
      <c r="AK966" t="str">
        <f t="shared" si="494"/>
        <v>Gain &gt; 0</v>
      </c>
      <c r="AL966" s="8" cm="1">
        <f t="array" ref="AL966">-1* MEDIAN(_xlfn._xlws.FILTER(AL649:AL936, $J649:$J936=1))</f>
        <v>0.90210052880817793</v>
      </c>
      <c r="AM966" s="8" cm="1">
        <f t="array" ref="AM966">-1* MEDIAN(_xlfn._xlws.FILTER(AM649:AM936, $J649:$J936=1))</f>
        <v>0.9078994978043462</v>
      </c>
      <c r="AN966" s="8" cm="1">
        <f t="array" ref="AN966">-1* MEDIAN(_xlfn._xlws.FILTER(AN649:AN936, $J649:$J936=1))</f>
        <v>0.45339425078959517</v>
      </c>
      <c r="AO966" s="8" cm="1">
        <f t="array" ref="AO966">-1* MEDIAN(_xlfn._xlws.FILTER(AO649:AO936, $J649:$J936=1))</f>
        <v>0.91791627883674642</v>
      </c>
      <c r="AP966" s="8" cm="1">
        <f t="array" ref="AP966">-1* MEDIAN(_xlfn._xlws.FILTER(AP649:AP936, $J649:$J936=1))</f>
        <v>-1.8507692688955693</v>
      </c>
      <c r="AQ966" s="8" cm="1">
        <f t="array" ref="AQ966">-1* MEDIAN(_xlfn._xlws.FILTER(AQ649:AQ936, $J649:$J936=1))</f>
        <v>0.91555817273351914</v>
      </c>
      <c r="AR966" s="8" cm="1">
        <f t="array" ref="AR966">-1* MEDIAN(_xlfn._xlws.FILTER(AR649:AR936, $J649:$J936=1))</f>
        <v>0.88056544221028288</v>
      </c>
      <c r="AS966" s="8" cm="1">
        <f t="array" ref="AS966">-1* MEDIAN(_xlfn._xlws.FILTER(AS649:AS936, $J649:$J936=1))</f>
        <v>0.94333466434661117</v>
      </c>
      <c r="AT966" s="8" cm="1">
        <f t="array" ref="AT966">-1* MEDIAN(_xlfn._xlws.FILTER(AT649:AT936, $J649:$J936=1))</f>
        <v>-0.68361217192996016</v>
      </c>
      <c r="AU966" s="8" cm="1">
        <f t="array" ref="AU966">-1* MEDIAN(_xlfn._xlws.FILTER(AU649:AU936, $J649:$J936=1))</f>
        <v>0.82859346742249151</v>
      </c>
      <c r="AV966" s="4" t="s">
        <v>19</v>
      </c>
      <c r="AW966" s="18">
        <f>AVERAGEIF($I649:$I936,"=1",AW649:AW936)</f>
        <v>-1.0405048604902969</v>
      </c>
    </row>
    <row r="967" spans="12:49" x14ac:dyDescent="0.3">
      <c r="M967" t="str">
        <f t="shared" si="498"/>
        <v>Gain &lt;=0</v>
      </c>
      <c r="N967" s="8" cm="1">
        <f t="array" ref="N967">-1* MEDIAN(_xlfn._xlws.FILTER(N649:N936, $I649:$I936=1))</f>
        <v>-2.3052161959740287</v>
      </c>
      <c r="O967" s="8" cm="1">
        <f t="array" ref="O967">-1* MEDIAN(_xlfn._xlws.FILTER(O649:O936, $I649:$I936=1))</f>
        <v>-2.3063389840520205</v>
      </c>
      <c r="P967" s="8" cm="1">
        <f t="array" ref="P967">-1* MEDIAN(_xlfn._xlws.FILTER(P649:P936, $I649:$I936=1))</f>
        <v>1.6047493841793648E-4</v>
      </c>
      <c r="Q967" s="8" cm="1">
        <f t="array" ref="Q967">-1* MEDIAN(_xlfn._xlws.FILTER(Q649:Q936, $I649:$I936=1))</f>
        <v>-2.3419913285260821</v>
      </c>
      <c r="R967" s="8" cm="1">
        <f t="array" ref="R967">-1* MEDIAN(_xlfn._xlws.FILTER(R649:R936, $I649:$I936=1))</f>
        <v>0.99999200114383635</v>
      </c>
      <c r="S967" s="8" cm="1">
        <f t="array" ref="S967">-1* MEDIAN(_xlfn._xlws.FILTER(S649:S936, $I649:$I936=1))</f>
        <v>-1.6551204700176825</v>
      </c>
      <c r="T967" s="8" cm="1">
        <f t="array" ref="T967">-1* MEDIAN(_xlfn._xlws.FILTER(T649:T936, $I649:$I936=1))</f>
        <v>-13.587318780584996</v>
      </c>
      <c r="U967" s="8" cm="1">
        <f t="array" ref="U967">-1* MEDIAN(_xlfn._xlws.FILTER(U649:U936, $I649:$I936=1))</f>
        <v>-10.499449450781267</v>
      </c>
      <c r="V967" s="8" cm="1">
        <f t="array" ref="V967">-1* MEDIAN(_xlfn._xlws.FILTER(V649:V936, $I649:$I936=1))</f>
        <v>0.99876223016559751</v>
      </c>
      <c r="W967" s="8" cm="1">
        <f t="array" ref="W967">-1* MEDIAN(_xlfn._xlws.FILTER(W649:W936, $I649:$I936=1))</f>
        <v>-1.4013858262149956</v>
      </c>
      <c r="Y967" t="s">
        <v>19</v>
      </c>
      <c r="Z967" s="8" cm="1">
        <f t="array" ref="Z967">-1* MEDIAN(_xlfn._xlws.FILTER(Z649:Z936, $I649:$I936=1))</f>
        <v>-2.7972883692146384</v>
      </c>
      <c r="AA967" s="8" cm="1">
        <f t="array" ref="AA967">-1* MEDIAN(_xlfn._xlws.FILTER(AA649:AA936, $I649:$I936=1))</f>
        <v>-2.7114384380513288</v>
      </c>
      <c r="AB967" s="8" cm="1">
        <f t="array" ref="AB967">-1* MEDIAN(_xlfn._xlws.FILTER(AB649:AB936, $I649:$I936=1))</f>
        <v>-0.11480463184538503</v>
      </c>
      <c r="AC967" s="8" cm="1">
        <f t="array" ref="AC967">-1* MEDIAN(_xlfn._xlws.FILTER(AC649:AC936, $I649:$I936=1))</f>
        <v>-3.5255102966185694</v>
      </c>
      <c r="AD967" s="8" cm="1">
        <f t="array" ref="AD967">-1* MEDIAN(_xlfn._xlws.FILTER(AD649:AD936, $I649:$I936=1))</f>
        <v>0.64889413972523236</v>
      </c>
      <c r="AE967" s="8" cm="1">
        <f t="array" ref="AE967">-1* MEDIAN(_xlfn._xlws.FILTER(AE649:AE936, $I649:$I936=1))</f>
        <v>-1.7772090894098924</v>
      </c>
      <c r="AF967" s="8" cm="1">
        <f t="array" ref="AF967">-1* MEDIAN(_xlfn._xlws.FILTER(AF649:AF936, $I649:$I936=1))</f>
        <v>-1.4206383971463732</v>
      </c>
      <c r="AG967" s="8" cm="1">
        <f t="array" ref="AG967">-1* MEDIAN(_xlfn._xlws.FILTER(AG649:AG936, $I649:$I936=1))</f>
        <v>-2.3684648838479196</v>
      </c>
      <c r="AH967" s="8" cm="1">
        <f t="array" ref="AH967">-1* MEDIAN(_xlfn._xlws.FILTER(AH649:AH936, $I649:$I936=1))</f>
        <v>0.98201485104803765</v>
      </c>
      <c r="AI967" s="8" cm="1">
        <f t="array" ref="AI967">-1* MEDIAN(_xlfn._xlws.FILTER(AI649:AI936, $I649:$I936=1))</f>
        <v>-7.3936490339762919</v>
      </c>
      <c r="AK967" t="str">
        <f t="shared" si="494"/>
        <v>Gain &lt;=0</v>
      </c>
      <c r="AL967" s="8" cm="1">
        <f t="array" ref="AL967">-1* MEDIAN(_xlfn._xlws.FILTER(AL649:AL936, $I649:$I936=1))</f>
        <v>-0.61512956725033008</v>
      </c>
      <c r="AM967" s="8" cm="1">
        <f t="array" ref="AM967">-1* MEDIAN(_xlfn._xlws.FILTER(AM649:AM936, $I649:$I936=1))</f>
        <v>-0.53192968768910021</v>
      </c>
      <c r="AN967" s="8" cm="1">
        <f t="array" ref="AN967">-1* MEDIAN(_xlfn._xlws.FILTER(AN649:AN936, $I649:$I936=1))</f>
        <v>-0.11480463184538503</v>
      </c>
      <c r="AO967" s="8" cm="1">
        <f t="array" ref="AO967">-1* MEDIAN(_xlfn._xlws.FILTER(AO649:AO936, $I649:$I936=1))</f>
        <v>-0.6884932770734481</v>
      </c>
      <c r="AP967" s="8" cm="1">
        <f t="array" ref="AP967">-1* MEDIAN(_xlfn._xlws.FILTER(AP649:AP936, $I649:$I936=1))</f>
        <v>0.64889413972523236</v>
      </c>
      <c r="AQ967" s="8" cm="1">
        <f t="array" ref="AQ967">-1* MEDIAN(_xlfn._xlws.FILTER(AQ649:AQ936, $I649:$I936=1))</f>
        <v>-0.36575876759403714</v>
      </c>
      <c r="AR967" s="8" cm="1">
        <f t="array" ref="AR967">-1* MEDIAN(_xlfn._xlws.FILTER(AR649:AR936, $I649:$I936=1))</f>
        <v>-0.22525352414447347</v>
      </c>
      <c r="AS967" s="8" cm="1">
        <f t="array" ref="AS967">-1* MEDIAN(_xlfn._xlws.FILTER(AS649:AS936, $I649:$I936=1))</f>
        <v>-0.20830753789660311</v>
      </c>
      <c r="AT967" s="8" cm="1">
        <f t="array" ref="AT967">-1* MEDIAN(_xlfn._xlws.FILTER(AT649:AT936, $I649:$I936=1))</f>
        <v>0.98201485104803765</v>
      </c>
      <c r="AU967" s="8" cm="1">
        <f t="array" ref="AU967">-1* MEDIAN(_xlfn._xlws.FILTER(AU649:AU936, $I649:$I936=1))</f>
        <v>-3.0820360142918011</v>
      </c>
    </row>
    <row r="968" spans="12:49" x14ac:dyDescent="0.3">
      <c r="M968" t="str">
        <f t="shared" si="498"/>
        <v>Target; Gain &gt; 1; #pref=2</v>
      </c>
      <c r="N968" s="8" cm="1">
        <f t="array" ref="N968">-1* AVERAGE(_xlfn._xlws.FILTER(N649:N936,($H$649:$H$936=1)*($K$649:$K$936=2)*($AW649:$AW936&gt;$Y$938)))</f>
        <v>0.90129100808853024</v>
      </c>
      <c r="O968" s="8" cm="1">
        <f t="array" ref="O968">-1* AVERAGE(_xlfn._xlws.FILTER(O649:O936,($H$649:$H$936=1)*($K$649:$K$936=2)*($AW649:$AW936&gt;$Y$938)))</f>
        <v>0.90137844201128714</v>
      </c>
      <c r="P968" s="8" cm="1">
        <f t="array" ref="P968">-1* AVERAGE(_xlfn._xlws.FILTER(P649:P936,($H$649:$H$936=1)*($K$649:$K$936=2)*($AW649:$AW936&gt;$Y$938)))</f>
        <v>0.63443431774083314</v>
      </c>
      <c r="Q968" s="8" cm="1">
        <f t="array" ref="Q968">-1* AVERAGE(_xlfn._xlws.FILTER(Q649:Q936,($H$649:$H$936=1)*($K$649:$K$936=2)*($AW649:$AW936&gt;$Y$938)))</f>
        <v>0.94088232339326794</v>
      </c>
      <c r="R968" s="8" cm="1">
        <f t="array" ref="R968">-1* AVERAGE(_xlfn._xlws.FILTER(R649:R936,($H$649:$H$936=1)*($K$649:$K$936=2)*($AW649:$AW936&gt;$Y$938)))</f>
        <v>-1.5714115120806986</v>
      </c>
      <c r="S968" s="8" cm="1">
        <f t="array" ref="S968">-1* AVERAGE(_xlfn._xlws.FILTER(S649:S936,($H$649:$H$936=1)*($K$649:$K$936=2)*($AW649:$AW936&gt;$Y$938)))</f>
        <v>0.9819536719110773</v>
      </c>
      <c r="T968" s="8" cm="1">
        <f t="array" ref="T968">-1* AVERAGE(_xlfn._xlws.FILTER(T649:T936,($H$649:$H$936=1)*($K$649:$K$936=2)*($AW649:$AW936&gt;$Y$938)))</f>
        <v>0.2705242819777029</v>
      </c>
      <c r="U968" s="8" cm="1">
        <f t="array" ref="U968">-1* AVERAGE(_xlfn._xlws.FILTER(U649:U936,($H$649:$H$936=1)*($K$649:$K$936=2)*($AW649:$AW936&gt;$Y$938)))</f>
        <v>0.43347030678277643</v>
      </c>
      <c r="V968" s="8" cm="1">
        <f t="array" ref="V968">-1* AVERAGE(_xlfn._xlws.FILTER(V649:V936,($H$649:$H$936=1)*($K$649:$K$936=2)*($AW649:$AW936&gt;$Y$938)))</f>
        <v>-1.6348863967502749</v>
      </c>
      <c r="W968" s="8" cm="1">
        <f t="array" ref="W968">-1* AVERAGE(_xlfn._xlws.FILTER(W649:W936,($H$649:$H$936=1)*($K$649:$K$936=2)*($AW649:$AW936&gt;$Y$938)))</f>
        <v>0.92662503588240996</v>
      </c>
      <c r="Y968" t="str">
        <f>"Target; Gain &gt; "&amp;Y961&amp;"; #pref=2"</f>
        <v>Target; Gain &gt; 1; #pref=2</v>
      </c>
      <c r="Z968" s="8" cm="1">
        <f t="array" ref="Z968">-1* AVERAGE(_xlfn._xlws.FILTER(Z649:Z936,($H$649:$H$936=1)*($K$649:$K$936=2)*($AW649:$AW936&gt;$Y$938)))</f>
        <v>0.74459359735655295</v>
      </c>
      <c r="AA968" s="8" cm="1">
        <f t="array" ref="AA968">-1* AVERAGE(_xlfn._xlws.FILTER(AA649:AA936,($H$649:$H$936=1)*($K$649:$K$936=2)*($AW649:$AW936&gt;$Y$938)))</f>
        <v>0.7520940712429397</v>
      </c>
      <c r="AB968" s="8" cm="1">
        <f t="array" ref="AB968">-1* AVERAGE(_xlfn._xlws.FILTER(AB649:AB936,($H$649:$H$936=1)*($K$649:$K$936=2)*($AW649:$AW936&gt;$Y$938)))</f>
        <v>0.51669234753713411</v>
      </c>
      <c r="AC968" s="8" cm="1">
        <f t="array" ref="AC968">-1* AVERAGE(_xlfn._xlws.FILTER(AC649:AC936,($H$649:$H$936=1)*($K$649:$K$936=2)*($AW649:$AW936&gt;$Y$938)))</f>
        <v>0.77259699657554204</v>
      </c>
      <c r="AD968" s="8" cm="1">
        <f t="array" ref="AD968">-1* AVERAGE(_xlfn._xlws.FILTER(AD649:AD936,($H$649:$H$936=1)*($K$649:$K$936=2)*($AW649:$AW936&gt;$Y$938)))</f>
        <v>-1.2564873112127917</v>
      </c>
      <c r="AE968" s="8" cm="1">
        <f t="array" ref="AE968">-1* AVERAGE(_xlfn._xlws.FILTER(AE649:AE936,($H$649:$H$936=1)*($K$649:$K$936=2)*($AW649:$AW936&gt;$Y$938)))</f>
        <v>0.82182761154973527</v>
      </c>
      <c r="AF968" s="8" cm="1">
        <f t="array" ref="AF968">-1* AVERAGE(_xlfn._xlws.FILTER(AF649:AF936,($H$649:$H$936=1)*($K$649:$K$936=2)*($AW649:$AW936&gt;$Y$938)))</f>
        <v>0.77330054767415179</v>
      </c>
      <c r="AG968" s="8" cm="1">
        <f t="array" ref="AG968">-1* AVERAGE(_xlfn._xlws.FILTER(AG649:AG936,($H$649:$H$936=1)*($K$649:$K$936=2)*($AW649:$AW936&gt;$Y$938)))</f>
        <v>0.67728390901118263</v>
      </c>
      <c r="AH968" s="8" cm="1">
        <f t="array" ref="AH968">-1* AVERAGE(_xlfn._xlws.FILTER(AH649:AH936,($H$649:$H$936=1)*($K$649:$K$936=2)*($AW649:$AW936&gt;$Y$938)))</f>
        <v>-1.0013244850384311</v>
      </c>
      <c r="AI968" s="8" cm="1">
        <f t="array" ref="AI968">-1* AVERAGE(_xlfn._xlws.FILTER(AI649:AI936,($H$649:$H$936=1)*($K$649:$K$936=2)*($AW649:$AW936&gt;$Y$938)))</f>
        <v>0.62239048917249029</v>
      </c>
      <c r="AK968" t="str">
        <f t="shared" si="494"/>
        <v>Target; Gain &gt; 1; #pref=2</v>
      </c>
      <c r="AL968" s="8" cm="1">
        <f t="array" ref="AL968">-1* AVERAGE(_xlfn._xlws.FILTER(AL649:AL936,($H$649:$H$936=1)*($K$649:$K$936=2)*($AW649:$AW936&gt;$Y$938)))</f>
        <v>0.86598970551451648</v>
      </c>
      <c r="AM968" s="8" cm="1">
        <f t="array" ref="AM968">-1* AVERAGE(_xlfn._xlws.FILTER(AM649:AM936,($H$649:$H$936=1)*($K$649:$K$936=2)*($AW649:$AW936&gt;$Y$938)))</f>
        <v>0.87291329060452516</v>
      </c>
      <c r="AN968" s="8" cm="1">
        <f t="array" ref="AN968">-1* AVERAGE(_xlfn._xlws.FILTER(AN649:AN936,($H$649:$H$936=1)*($K$649:$K$936=2)*($AW649:$AW936&gt;$Y$938)))</f>
        <v>0.51669234753713411</v>
      </c>
      <c r="AO968" s="8" cm="1">
        <f t="array" ref="AO968">-1* AVERAGE(_xlfn._xlws.FILTER(AO649:AO936,($H$649:$H$936=1)*($K$649:$K$936=2)*($AW649:$AW936&gt;$Y$938)))</f>
        <v>0.87370582157002008</v>
      </c>
      <c r="AP968" s="8" cm="1">
        <f t="array" ref="AP968">-1* AVERAGE(_xlfn._xlws.FILTER(AP649:AP936,($H$649:$H$936=1)*($K$649:$K$936=2)*($AW649:$AW936&gt;$Y$938)))</f>
        <v>-1.2564873112127917</v>
      </c>
      <c r="AQ968" s="8" cm="1">
        <f t="array" ref="AQ968">-1* AVERAGE(_xlfn._xlws.FILTER(AQ649:AQ936,($H$649:$H$936=1)*($K$649:$K$936=2)*($AW649:$AW936&gt;$Y$938)))</f>
        <v>0.87246513311357443</v>
      </c>
      <c r="AR968" s="8" cm="1">
        <f t="array" ref="AR968">-1* AVERAGE(_xlfn._xlws.FILTER(AR649:AR936,($H$649:$H$936=1)*($K$649:$K$936=2)*($AW649:$AW936&gt;$Y$938)))</f>
        <v>0.88557947844565987</v>
      </c>
      <c r="AS968" s="8" cm="1">
        <f t="array" ref="AS968">-1* AVERAGE(_xlfn._xlws.FILTER(AS649:AS936,($H$649:$H$936=1)*($K$649:$K$936=2)*($AW649:$AW936&gt;$Y$938)))</f>
        <v>0.87852705512842966</v>
      </c>
      <c r="AT968" s="8" cm="1">
        <f t="array" ref="AT968">-1* AVERAGE(_xlfn._xlws.FILTER(AT649:AT936,($H$649:$H$936=1)*($K$649:$K$936=2)*($AW649:$AW936&gt;$Y$938)))</f>
        <v>-1.0013244850384311</v>
      </c>
      <c r="AU968" s="8" cm="1">
        <f t="array" ref="AU968">-1* AVERAGE(_xlfn._xlws.FILTER(AU649:AU936,($H$649:$H$936=1)*($K$649:$K$936=2)*($AW649:$AW936&gt;$Y$938)))</f>
        <v>0.82298077248435952</v>
      </c>
    </row>
    <row r="969" spans="12:49" x14ac:dyDescent="0.3">
      <c r="M969" t="str">
        <f t="shared" si="498"/>
        <v>Target; Gain &gt; 1; #pref=3</v>
      </c>
      <c r="N969" s="8" cm="1">
        <f t="array" ref="N969">-1* MEDIAN(_xlfn._xlws.FILTER(N649:N936,($H$649:$H$936=1)*($K$649:$K$936=3)*($AW649:$AW936&gt;$Y$938)))</f>
        <v>0.87401657192040139</v>
      </c>
      <c r="O969" s="8" cm="1">
        <f t="array" ref="O969">-1* MEDIAN(_xlfn._xlws.FILTER(O649:O936,($H$649:$H$936=1)*($K$649:$K$936=3)*($AW649:$AW936&gt;$Y$938)))</f>
        <v>0.87377676879793209</v>
      </c>
      <c r="P969" s="8" cm="1">
        <f t="array" ref="P969">-1* MEDIAN(_xlfn._xlws.FILTER(P649:P936,($H$649:$H$936=1)*($K$649:$K$936=3)*($AW649:$AW936&gt;$Y$938)))</f>
        <v>-3.8461029458409919</v>
      </c>
      <c r="Q969" s="8" cm="1">
        <f t="array" ref="Q969">-1* MEDIAN(_xlfn._xlws.FILTER(Q649:Q936,($H$649:$H$936=1)*($K$649:$K$936=3)*($AW649:$AW936&gt;$Y$938)))</f>
        <v>0.90294735942614945</v>
      </c>
      <c r="R969" s="8" cm="1">
        <f t="array" ref="R969">-1* MEDIAN(_xlfn._xlws.FILTER(R649:R936,($H$649:$H$936=1)*($K$649:$K$936=3)*($AW649:$AW936&gt;$Y$938)))</f>
        <v>-3.7483886696278628</v>
      </c>
      <c r="S969" s="8" cm="1">
        <f t="array" ref="S969">-1* MEDIAN(_xlfn._xlws.FILTER(S649:S936,($H$649:$H$936=1)*($K$649:$K$936=3)*($AW649:$AW936&gt;$Y$938)))</f>
        <v>0.96162353474628626</v>
      </c>
      <c r="T969" s="8" cm="1">
        <f t="array" ref="T969">-1* MEDIAN(_xlfn._xlws.FILTER(T649:T936,($H$649:$H$936=1)*($K$649:$K$936=3)*($AW649:$AW936&gt;$Y$938)))</f>
        <v>0.415418119958395</v>
      </c>
      <c r="U969" s="8" cm="1">
        <f t="array" ref="U969">-1* MEDIAN(_xlfn._xlws.FILTER(U649:U936,($H$649:$H$936=1)*($K$649:$K$936=3)*($AW649:$AW936&gt;$Y$938)))</f>
        <v>0.49681745366025815</v>
      </c>
      <c r="V969" s="8" cm="1">
        <f t="array" ref="V969">-1* MEDIAN(_xlfn._xlws.FILTER(V649:V936,($H$649:$H$936=1)*($K$649:$K$936=3)*($AW649:$AW936&gt;$Y$938)))</f>
        <v>-4.042497234968077</v>
      </c>
      <c r="W969" s="8" cm="1">
        <f t="array" ref="W969">-1* MEDIAN(_xlfn._xlws.FILTER(W649:W936,($H$649:$H$936=1)*($K$649:$K$936=3)*($AW649:$AW936&gt;$Y$938)))</f>
        <v>0.87871450274853846</v>
      </c>
      <c r="Y969" t="str">
        <f>"Target; Gain &gt; "&amp;Y961&amp;"; #pref=3"</f>
        <v>Target; Gain &gt; 1; #pref=3</v>
      </c>
      <c r="Z969" s="8" cm="1">
        <f t="array" ref="Z969">-1* MEDIAN(_xlfn._xlws.FILTER(Z649:Z936,($H$649:$H$936=1)*($K$649:$K$936=3)*($AW649:$AW936&gt;$Y$938)))</f>
        <v>0.80298534582422154</v>
      </c>
      <c r="AA969" s="8" cm="1">
        <f t="array" ref="AA969">-1* MEDIAN(_xlfn._xlws.FILTER(AA649:AA936,($H$649:$H$936=1)*($K$649:$K$936=3)*($AW649:$AW936&gt;$Y$938)))</f>
        <v>0.80704615847274108</v>
      </c>
      <c r="AB969" s="8" cm="1">
        <f t="array" ref="AB969">-1* MEDIAN(_xlfn._xlws.FILTER(AB649:AB936,($H$649:$H$936=1)*($K$649:$K$936=3)*($AW649:$AW936&gt;$Y$938)))</f>
        <v>-4.2941658224800774</v>
      </c>
      <c r="AC969" s="8" cm="1">
        <f t="array" ref="AC969">-1* MEDIAN(_xlfn._xlws.FILTER(AC649:AC936,($H$649:$H$936=1)*($K$649:$K$936=3)*($AW649:$AW936&gt;$Y$938)))</f>
        <v>0.79366394587957168</v>
      </c>
      <c r="AD969" s="8" cm="1">
        <f t="array" ref="AD969">-1* MEDIAN(_xlfn._xlws.FILTER(AD649:AD936,($H$649:$H$936=1)*($K$649:$K$936=3)*($AW649:$AW936&gt;$Y$938)))</f>
        <v>-2.8336911772415103</v>
      </c>
      <c r="AE969" s="8" cm="1">
        <f t="array" ref="AE969">-1* MEDIAN(_xlfn._xlws.FILTER(AE649:AE936,($H$649:$H$936=1)*($K$649:$K$936=3)*($AW649:$AW936&gt;$Y$938)))</f>
        <v>0.88111747994040268</v>
      </c>
      <c r="AF969" s="8" cm="1">
        <f t="array" ref="AF969">-1* MEDIAN(_xlfn._xlws.FILTER(AF649:AF936,($H$649:$H$936=1)*($K$649:$K$936=3)*($AW649:$AW936&gt;$Y$938)))</f>
        <v>0.74853124281846095</v>
      </c>
      <c r="AG969" s="8" cm="1">
        <f t="array" ref="AG969">-1* MEDIAN(_xlfn._xlws.FILTER(AG649:AG936,($H$649:$H$936=1)*($K$649:$K$936=3)*($AW649:$AW936&gt;$Y$938)))</f>
        <v>0.68082447032233051</v>
      </c>
      <c r="AH969" s="8" cm="1">
        <f t="array" ref="AH969">-1* MEDIAN(_xlfn._xlws.FILTER(AH649:AH936,($H$649:$H$936=1)*($K$649:$K$936=3)*($AW649:$AW936&gt;$Y$938)))</f>
        <v>-1.4761161115713848</v>
      </c>
      <c r="AI969" s="8" cm="1">
        <f t="array" ref="AI969">-1* MEDIAN(_xlfn._xlws.FILTER(AI649:AI936,($H$649:$H$936=1)*($K$649:$K$936=3)*($AW649:$AW936&gt;$Y$938)))</f>
        <v>0.66583443892939265</v>
      </c>
      <c r="AK969" t="str">
        <f t="shared" si="494"/>
        <v>Target; Gain &gt; 1; #pref=3</v>
      </c>
      <c r="AL969" s="8" cm="1">
        <f t="array" ref="AL969">-1* MEDIAN(_xlfn._xlws.FILTER(AL649:AL936,($H$649:$H$936=1)*($K$649:$K$936=3)*($AW649:$AW936&gt;$Y$938)))</f>
        <v>0.9162910454543356</v>
      </c>
      <c r="AM969" s="8" cm="1">
        <f t="array" ref="AM969">-1* MEDIAN(_xlfn._xlws.FILTER(AM649:AM936,($H$649:$H$936=1)*($K$649:$K$936=3)*($AW649:$AW936&gt;$Y$938)))</f>
        <v>0.9195169090330203</v>
      </c>
      <c r="AN969" s="8" cm="1">
        <f t="array" ref="AN969">-1* MEDIAN(_xlfn._xlws.FILTER(AN649:AN936,($H$649:$H$936=1)*($K$649:$K$936=3)*($AW649:$AW936&gt;$Y$938)))</f>
        <v>-4.2941658224800774</v>
      </c>
      <c r="AO969" s="8" cm="1">
        <f t="array" ref="AO969">-1* MEDIAN(_xlfn._xlws.FILTER(AO649:AO936,($H$649:$H$936=1)*($K$649:$K$936=3)*($AW649:$AW936&gt;$Y$938)))</f>
        <v>0.89962349723273172</v>
      </c>
      <c r="AP969" s="8" cm="1">
        <f t="array" ref="AP969">-1* MEDIAN(_xlfn._xlws.FILTER(AP649:AP936,($H$649:$H$936=1)*($K$649:$K$936=3)*($AW649:$AW936&gt;$Y$938)))</f>
        <v>-2.8336911772415103</v>
      </c>
      <c r="AQ969" s="8" cm="1">
        <f t="array" ref="AQ969">-1* MEDIAN(_xlfn._xlws.FILTER(AQ649:AQ936,($H$649:$H$936=1)*($K$649:$K$936=3)*($AW649:$AW936&gt;$Y$938)))</f>
        <v>0.92739381348810512</v>
      </c>
      <c r="AR969" s="8" cm="1">
        <f t="array" ref="AR969">-1* MEDIAN(_xlfn._xlws.FILTER(AR649:AR936,($H$649:$H$936=1)*($K$649:$K$936=3)*($AW649:$AW936&gt;$Y$938)))</f>
        <v>0.87307866990050431</v>
      </c>
      <c r="AS969" s="8" cm="1">
        <f t="array" ref="AS969">-1* MEDIAN(_xlfn._xlws.FILTER(AS649:AS936,($H$649:$H$936=1)*($K$649:$K$936=3)*($AW649:$AW936&gt;$Y$938)))</f>
        <v>0.92852208795965663</v>
      </c>
      <c r="AT969" s="8" cm="1">
        <f t="array" ref="AT969">-1* MEDIAN(_xlfn._xlws.FILTER(AT649:AT936,($H$649:$H$936=1)*($K$649:$K$936=3)*($AW649:$AW936&gt;$Y$938)))</f>
        <v>-1.4761161115713848</v>
      </c>
      <c r="AU969" s="8" cm="1">
        <f t="array" ref="AU969">-1* MEDIAN(_xlfn._xlws.FILTER(AU649:AU936,($H$649:$H$936=1)*($K$649:$K$936=3)*($AW649:$AW936&gt;$Y$938)))</f>
        <v>0.86607960880026824</v>
      </c>
    </row>
    <row r="970" spans="12:49" x14ac:dyDescent="0.3">
      <c r="M970" t="str">
        <f t="shared" si="498"/>
        <v>Target; Gain &gt; 1; #pref=4</v>
      </c>
      <c r="N970" s="8" t="e" cm="1" vm="1">
        <f t="array" ref="N970">-1* MEDIAN(_xlfn._xlws.FILTER(N649:N936,($H$649:$H$936=1)*($K$649:$K$936=4)*($AW649:$AW936&gt;$Y$938)))</f>
        <v>#VALUE!</v>
      </c>
      <c r="O970" s="8" t="e" cm="1" vm="1">
        <f t="array" ref="O970">-1* MEDIAN(_xlfn._xlws.FILTER(O649:O936,($H$649:$H$936=1)*($K$649:$K$936=4)*($AW649:$AW936&gt;$Y$938)))</f>
        <v>#VALUE!</v>
      </c>
      <c r="P970" s="8" t="e" cm="1" vm="1">
        <f t="array" ref="P970">-1* MEDIAN(_xlfn._xlws.FILTER(P649:P936,($H$649:$H$936=1)*($K$649:$K$936=4)*($AW649:$AW936&gt;$Y$938)))</f>
        <v>#VALUE!</v>
      </c>
      <c r="Q970" s="8" t="e" cm="1" vm="1">
        <f t="array" ref="Q970">-1* MEDIAN(_xlfn._xlws.FILTER(Q649:Q936,($H$649:$H$936=1)*($K$649:$K$936=4)*($AW649:$AW936&gt;$Y$938)))</f>
        <v>#VALUE!</v>
      </c>
      <c r="R970" s="8" t="e" cm="1" vm="1">
        <f t="array" ref="R970">-1* MEDIAN(_xlfn._xlws.FILTER(R649:R936,($H$649:$H$936=1)*($K$649:$K$936=4)*($AW649:$AW936&gt;$Y$938)))</f>
        <v>#VALUE!</v>
      </c>
      <c r="S970" s="8" t="e" cm="1" vm="1">
        <f t="array" ref="S970">-1* MEDIAN(_xlfn._xlws.FILTER(S649:S936,($H$649:$H$936=1)*($K$649:$K$936=4)*($AW649:$AW936&gt;$Y$938)))</f>
        <v>#VALUE!</v>
      </c>
      <c r="T970" s="8" t="e" cm="1" vm="1">
        <f t="array" ref="T970">-1* MEDIAN(_xlfn._xlws.FILTER(T649:T936,($H$649:$H$936=1)*($K$649:$K$936=4)*($AW649:$AW936&gt;$Y$938)))</f>
        <v>#VALUE!</v>
      </c>
      <c r="U970" s="8" t="e" cm="1" vm="1">
        <f t="array" ref="U970">-1* MEDIAN(_xlfn._xlws.FILTER(U649:U936,($H$649:$H$936=1)*($K$649:$K$936=4)*($AW649:$AW936&gt;$Y$938)))</f>
        <v>#VALUE!</v>
      </c>
      <c r="V970" s="8" t="e" cm="1" vm="1">
        <f t="array" ref="V970">-1* MEDIAN(_xlfn._xlws.FILTER(V649:V936,($H$649:$H$936=1)*($K$649:$K$936=4)*($AW649:$AW936&gt;$Y$938)))</f>
        <v>#VALUE!</v>
      </c>
      <c r="W970" s="8" t="e" cm="1" vm="1">
        <f t="array" ref="W970">-1* MEDIAN(_xlfn._xlws.FILTER(W649:W936,($H$649:$H$936=1)*($K$649:$K$936=4)*($AW649:$AW936&gt;$Y$938)))</f>
        <v>#VALUE!</v>
      </c>
      <c r="Y970" t="str">
        <f>"Target; Gain &gt; "&amp;Y961&amp;"; #pref=4"</f>
        <v>Target; Gain &gt; 1; #pref=4</v>
      </c>
      <c r="Z970" s="8" t="e" cm="1" vm="1">
        <f t="array" ref="Z970">-1* MEDIAN(_xlfn._xlws.FILTER(Z649:Z936,($H$649:$H$936=1)*($K$649:$K$936=4)*($AW649:$AW936&gt;$Y$938)))</f>
        <v>#VALUE!</v>
      </c>
      <c r="AA970" s="8" t="e" cm="1" vm="1">
        <f t="array" ref="AA970">-1* MEDIAN(_xlfn._xlws.FILTER(AA649:AA936,($H$649:$H$936=1)*($K$649:$K$936=4)*($AW649:$AW936&gt;$Y$938)))</f>
        <v>#VALUE!</v>
      </c>
      <c r="AB970" s="8" t="e" cm="1" vm="1">
        <f t="array" ref="AB970">-1* MEDIAN(_xlfn._xlws.FILTER(AB649:AB936,($H$649:$H$936=1)*($K$649:$K$936=4)*($AW649:$AW936&gt;$Y$938)))</f>
        <v>#VALUE!</v>
      </c>
      <c r="AC970" s="8" t="e" cm="1" vm="1">
        <f t="array" ref="AC970">-1* MEDIAN(_xlfn._xlws.FILTER(AC649:AC936,($H$649:$H$936=1)*($K$649:$K$936=4)*($AW649:$AW936&gt;$Y$938)))</f>
        <v>#VALUE!</v>
      </c>
      <c r="AD970" s="8" t="e" cm="1" vm="1">
        <f t="array" ref="AD970">-1* MEDIAN(_xlfn._xlws.FILTER(AD649:AD936,($H$649:$H$936=1)*($K$649:$K$936=4)*($AW649:$AW936&gt;$Y$938)))</f>
        <v>#VALUE!</v>
      </c>
      <c r="AE970" s="8" t="e" cm="1" vm="1">
        <f t="array" ref="AE970">-1* MEDIAN(_xlfn._xlws.FILTER(AE649:AE936,($H$649:$H$936=1)*($K$649:$K$936=4)*($AW649:$AW936&gt;$Y$938)))</f>
        <v>#VALUE!</v>
      </c>
      <c r="AF970" s="8" t="e" cm="1" vm="1">
        <f t="array" ref="AF970">-1* MEDIAN(_xlfn._xlws.FILTER(AF649:AF936,($H$649:$H$936=1)*($K$649:$K$936=4)*($AW649:$AW936&gt;$Y$938)))</f>
        <v>#VALUE!</v>
      </c>
      <c r="AG970" s="8" t="e" cm="1" vm="1">
        <f t="array" ref="AG970">-1* MEDIAN(_xlfn._xlws.FILTER(AG649:AG936,($H$649:$H$936=1)*($K$649:$K$936=4)*($AW649:$AW936&gt;$Y$938)))</f>
        <v>#VALUE!</v>
      </c>
      <c r="AH970" s="8" t="e" cm="1" vm="1">
        <f t="array" ref="AH970">-1* MEDIAN(_xlfn._xlws.FILTER(AH649:AH936,($H$649:$H$936=1)*($K$649:$K$936=4)*($AW649:$AW936&gt;$Y$938)))</f>
        <v>#VALUE!</v>
      </c>
      <c r="AI970" s="8" t="e" cm="1" vm="1">
        <f t="array" ref="AI970">-1* MEDIAN(_xlfn._xlws.FILTER(AI649:AI936,($H$649:$H$936=1)*($K$649:$K$936=4)*($AW649:$AW936&gt;$Y$938)))</f>
        <v>#VALUE!</v>
      </c>
      <c r="AK970" t="str">
        <f t="shared" si="494"/>
        <v>Target; Gain &gt; 1; #pref=4</v>
      </c>
      <c r="AL970" s="8" t="e" cm="1" vm="1">
        <f t="array" ref="AL970">-1* MEDIAN(_xlfn._xlws.FILTER(AL649:AL936,($H$649:$H$936=1)*($K$649:$K$936=4)*($AW649:$AW936&gt;$Y$938)))</f>
        <v>#VALUE!</v>
      </c>
      <c r="AM970" s="8" t="e" cm="1" vm="1">
        <f t="array" ref="AM970">-1* MEDIAN(_xlfn._xlws.FILTER(AM649:AM936,($H$649:$H$936=1)*($K$649:$K$936=4)*($AW649:$AW936&gt;$Y$938)))</f>
        <v>#VALUE!</v>
      </c>
      <c r="AN970" s="8" t="e" cm="1" vm="1">
        <f t="array" ref="AN970">-1* MEDIAN(_xlfn._xlws.FILTER(AN649:AN936,($H$649:$H$936=1)*($K$649:$K$936=4)*($AW649:$AW936&gt;$Y$938)))</f>
        <v>#VALUE!</v>
      </c>
      <c r="AO970" s="8" t="e" cm="1" vm="1">
        <f t="array" ref="AO970">-1* MEDIAN(_xlfn._xlws.FILTER(AO649:AO936,($H$649:$H$936=1)*($K$649:$K$936=4)*($AW649:$AW936&gt;$Y$938)))</f>
        <v>#VALUE!</v>
      </c>
      <c r="AP970" s="8" t="e" cm="1" vm="1">
        <f t="array" ref="AP970">-1* MEDIAN(_xlfn._xlws.FILTER(AP649:AP936,($H$649:$H$936=1)*($K$649:$K$936=4)*($AW649:$AW936&gt;$Y$938)))</f>
        <v>#VALUE!</v>
      </c>
      <c r="AQ970" s="8" t="e" cm="1" vm="1">
        <f t="array" ref="AQ970">-1* MEDIAN(_xlfn._xlws.FILTER(AQ649:AQ936,($H$649:$H$936=1)*($K$649:$K$936=4)*($AW649:$AW936&gt;$Y$938)))</f>
        <v>#VALUE!</v>
      </c>
      <c r="AR970" s="8" t="e" cm="1" vm="1">
        <f t="array" ref="AR970">-1* MEDIAN(_xlfn._xlws.FILTER(AR649:AR936,($H$649:$H$936=1)*($K$649:$K$936=4)*($AW649:$AW936&gt;$Y$938)))</f>
        <v>#VALUE!</v>
      </c>
      <c r="AS970" s="8" t="e" cm="1" vm="1">
        <f t="array" ref="AS970">-1* MEDIAN(_xlfn._xlws.FILTER(AS649:AS936,($H$649:$H$936=1)*($K$649:$K$936=4)*($AW649:$AW936&gt;$Y$938)))</f>
        <v>#VALUE!</v>
      </c>
      <c r="AT970" s="8" t="e" cm="1" vm="1">
        <f t="array" ref="AT970">-1* MEDIAN(_xlfn._xlws.FILTER(AT649:AT936,($H$649:$H$936=1)*($K$649:$K$936=4)*($AW649:$AW936&gt;$Y$938)))</f>
        <v>#VALUE!</v>
      </c>
      <c r="AU970" s="8" t="e" cm="1" vm="1">
        <f t="array" ref="AU970">-1* MEDIAN(_xlfn._xlws.FILTER(AU649:AU936,($H$649:$H$936=1)*($K$649:$K$936=4)*($AW649:$AW936&gt;$Y$938)))</f>
        <v>#VALUE!</v>
      </c>
    </row>
    <row r="971" spans="12:49" x14ac:dyDescent="0.3">
      <c r="M971" t="str">
        <f t="shared" si="498"/>
        <v>Target (or sym); Gain &gt; 0</v>
      </c>
      <c r="N971" s="8" cm="1">
        <f t="array" ref="N971">-1* MEDIAN(_xlfn._xlws.FILTER(N649:N936,($H649:$H936=1)*($J649:$J936=1)))</f>
        <v>0.90392220639866872</v>
      </c>
      <c r="O971" s="8" cm="1">
        <f t="array" ref="O971">-1* MEDIAN(_xlfn._xlws.FILTER(O649:O936,($H649:$H936=1)*($J649:$J936=1)))</f>
        <v>0.90392223729518995</v>
      </c>
      <c r="P971" s="8" cm="1">
        <f t="array" ref="P971">-1* MEDIAN(_xlfn._xlws.FILTER(P649:P936,($H649:$H936=1)*($J649:$J936=1)))</f>
        <v>0.66899662992397901</v>
      </c>
      <c r="Q971" s="8" cm="1">
        <f t="array" ref="Q971">-1* MEDIAN(_xlfn._xlws.FILTER(Q649:Q936,($H649:$H936=1)*($J649:$J936=1)))</f>
        <v>0.94815118497205275</v>
      </c>
      <c r="R971" s="8" cm="1">
        <f t="array" ref="R971">-1* MEDIAN(_xlfn._xlws.FILTER(R649:R936,($H649:$H936=1)*($J649:$J936=1)))</f>
        <v>-2.0522348094642084</v>
      </c>
      <c r="S971" s="8" cm="1">
        <f t="array" ref="S971">-1* MEDIAN(_xlfn._xlws.FILTER(S649:S936,($H649:$H936=1)*($J649:$J936=1)))</f>
        <v>0.97663123305450439</v>
      </c>
      <c r="T971" s="8" cm="1">
        <f t="array" ref="T971">-1* MEDIAN(_xlfn._xlws.FILTER(T649:T936,($H649:$H936=1)*($J649:$J936=1)))</f>
        <v>0.54821227269128836</v>
      </c>
      <c r="U971" s="8" cm="1">
        <f t="array" ref="U971">-1* MEDIAN(_xlfn._xlws.FILTER(U649:U936,($H649:$H936=1)*($J649:$J936=1)))</f>
        <v>0.64759323495728982</v>
      </c>
      <c r="V971" s="8" cm="1">
        <f t="array" ref="V971">-1* MEDIAN(_xlfn._xlws.FILTER(V649:V936,($H649:$H936=1)*($J649:$J936=1)))</f>
        <v>-0.42985455837842235</v>
      </c>
      <c r="W971" s="8" cm="1">
        <f t="array" ref="W971">-1* MEDIAN(_xlfn._xlws.FILTER(W649:W936,($H649:$H936=1)*($J649:$J936=1)))</f>
        <v>0.94516637898703926</v>
      </c>
      <c r="Y971" t="s">
        <v>53</v>
      </c>
      <c r="Z971" s="8" cm="1">
        <f t="array" ref="Z971">-1* MEDIAN(_xlfn._xlws.FILTER(Z649:Z936,($H649:$H936=1)*($J649:$J936=1)))</f>
        <v>0.81019957121204011</v>
      </c>
      <c r="AA971" s="8" cm="1">
        <f t="array" ref="AA971">-1* MEDIAN(_xlfn._xlws.FILTER(AA649:AA936,($H649:$H936=1)*($J649:$J936=1)))</f>
        <v>0.81397532786810411</v>
      </c>
      <c r="AB971" s="8" cm="1">
        <f t="array" ref="AB971">-1* MEDIAN(_xlfn._xlws.FILTER(AB649:AB936,($H649:$H936=1)*($J649:$J936=1)))</f>
        <v>0.52358650694101261</v>
      </c>
      <c r="AC971" s="8" cm="1">
        <f t="array" ref="AC971">-1* MEDIAN(_xlfn._xlws.FILTER(AC649:AC936,($H649:$H936=1)*($J649:$J936=1)))</f>
        <v>0.84487554624692085</v>
      </c>
      <c r="AD971" s="8" cm="1">
        <f t="array" ref="AD971">-1* MEDIAN(_xlfn._xlws.FILTER(AD649:AD936,($H649:$H936=1)*($J649:$J936=1)))</f>
        <v>-1.7261831635970739</v>
      </c>
      <c r="AE971" s="8" cm="1">
        <f t="array" ref="AE971">-1* MEDIAN(_xlfn._xlws.FILTER(AE649:AE936,($H649:$H936=1)*($J649:$J936=1)))</f>
        <v>0.8611005272203982</v>
      </c>
      <c r="AF971" s="8" cm="1">
        <f t="array" ref="AF971">-1* MEDIAN(_xlfn._xlws.FILTER(AF649:AF936,($H649:$H936=1)*($J649:$J936=1)))</f>
        <v>0.809514382358127</v>
      </c>
      <c r="AG971" s="8" cm="1">
        <f t="array" ref="AG971">-1* MEDIAN(_xlfn._xlws.FILTER(AG649:AG936,($H649:$H936=1)*($J649:$J936=1)))</f>
        <v>0.76105016269768488</v>
      </c>
      <c r="AH971" s="8" cm="1">
        <f t="array" ref="AH971">-1* MEDIAN(_xlfn._xlws.FILTER(AH649:AH936,($H649:$H936=1)*($J649:$J936=1)))</f>
        <v>-0.2370449163456545</v>
      </c>
      <c r="AI971" s="8" cm="1">
        <f t="array" ref="AI971">-1* MEDIAN(_xlfn._xlws.FILTER(AI649:AI936,($H649:$H936=1)*($J649:$J936=1)))</f>
        <v>0.61524579653372324</v>
      </c>
      <c r="AK971" t="str">
        <f t="shared" si="494"/>
        <v>Target (or sym); Gain &gt; 0</v>
      </c>
      <c r="AL971" s="8" cm="1">
        <f t="array" ref="AL971">-1* MEDIAN(_xlfn._xlws.FILTER(AL649:AL936,($H649:$H936=1)*($J649:$J936=1)))</f>
        <v>0.91384249641568793</v>
      </c>
      <c r="AM971" s="8" cm="1">
        <f t="array" ref="AM971">-1* MEDIAN(_xlfn._xlws.FILTER(AM649:AM936,($H649:$H936=1)*($J649:$J936=1)))</f>
        <v>0.91788936205192284</v>
      </c>
      <c r="AN971" s="8" cm="1">
        <f t="array" ref="AN971">-1* MEDIAN(_xlfn._xlws.FILTER(AN649:AN936,($H649:$H936=1)*($J649:$J936=1)))</f>
        <v>0.52358650694101261</v>
      </c>
      <c r="AO971" s="8" cm="1">
        <f t="array" ref="AO971">-1* MEDIAN(_xlfn._xlws.FILTER(AO649:AO936,($H649:$H936=1)*($J649:$J936=1)))</f>
        <v>0.91955995224728615</v>
      </c>
      <c r="AP971" s="8" cm="1">
        <f t="array" ref="AP971">-1* MEDIAN(_xlfn._xlws.FILTER(AP649:AP936,($H649:$H936=1)*($J649:$J936=1)))</f>
        <v>-1.7261831635970739</v>
      </c>
      <c r="AQ971" s="8" cm="1">
        <f t="array" ref="AQ971">-1* MEDIAN(_xlfn._xlws.FILTER(AQ649:AQ936,($H649:$H936=1)*($J649:$J936=1)))</f>
        <v>0.92241752173487579</v>
      </c>
      <c r="AR971" s="8" cm="1">
        <f t="array" ref="AR971">-1* MEDIAN(_xlfn._xlws.FILTER(AR649:AR936,($H649:$H936=1)*($J649:$J936=1)))</f>
        <v>0.90387964566087642</v>
      </c>
      <c r="AS971" s="8" cm="1">
        <f t="array" ref="AS971">-1* MEDIAN(_xlfn._xlws.FILTER(AS649:AS936,($H649:$H936=1)*($J649:$J936=1)))</f>
        <v>0.92751468907896917</v>
      </c>
      <c r="AT971" s="8" cm="1">
        <f t="array" ref="AT971">-1* MEDIAN(_xlfn._xlws.FILTER(AT649:AT936,($H649:$H936=1)*($J649:$J936=1)))</f>
        <v>-0.2370449163456545</v>
      </c>
      <c r="AU971" s="8" cm="1">
        <f t="array" ref="AU971">-1* MEDIAN(_xlfn._xlws.FILTER(AU649:AU936,($H649:$H936=1)*($J649:$J936=1)))</f>
        <v>0.85859585343796829</v>
      </c>
      <c r="AV971" s="4" t="s">
        <v>44</v>
      </c>
      <c r="AW971" s="18">
        <f>AVERAGEIF($J649:$J936,"=1",AW649:AW936)</f>
        <v>0.72034951880097475</v>
      </c>
    </row>
    <row r="972" spans="12:49" x14ac:dyDescent="0.3">
      <c r="M972" s="19">
        <f t="shared" ref="M972:O977" si="499">M961</f>
        <v>1</v>
      </c>
      <c r="N972" s="19" t="str">
        <f t="shared" si="499"/>
        <v>BNL Causal</v>
      </c>
      <c r="O972" s="19" t="str">
        <f t="shared" si="499"/>
        <v>BNL Causal HM</v>
      </c>
      <c r="P972" s="19" t="str">
        <f>Q961</f>
        <v>SFS Causal</v>
      </c>
      <c r="Q972" s="19" t="str">
        <f>S961</f>
        <v>SaLSa Causal</v>
      </c>
      <c r="R972" s="19" t="str">
        <f>U961</f>
        <v>D&amp;C Causal</v>
      </c>
      <c r="S972" s="19" t="str">
        <f>W961</f>
        <v>BBS Causal</v>
      </c>
      <c r="T972" s="19"/>
      <c r="U972" s="19">
        <f t="shared" ref="U972:W982" si="500">Y961</f>
        <v>1</v>
      </c>
      <c r="V972" s="19" t="str">
        <f t="shared" si="500"/>
        <v>BNL Causal</v>
      </c>
      <c r="W972" s="19" t="str">
        <f t="shared" si="500"/>
        <v>BNL Causal HM</v>
      </c>
      <c r="X972" s="19" t="str">
        <f>AC961</f>
        <v>SFS Causal</v>
      </c>
      <c r="Y972" s="19" t="str">
        <f>AE961</f>
        <v>SaLSa Causal</v>
      </c>
      <c r="Z972" s="19" t="str">
        <f>AG961</f>
        <v>D&amp;C Causal</v>
      </c>
      <c r="AA972" s="19" t="str">
        <f>AI961</f>
        <v>BBS Causal</v>
      </c>
      <c r="AB972" s="17"/>
      <c r="AC972" s="32">
        <f>AK961</f>
        <v>1</v>
      </c>
      <c r="AD972" s="32" t="str">
        <f>AL961</f>
        <v>BNL Causal</v>
      </c>
      <c r="AE972" s="32" t="str">
        <f>AM961</f>
        <v>BNL Causal HM</v>
      </c>
      <c r="AF972" s="32" t="str">
        <f>AO961</f>
        <v>SFS Causal</v>
      </c>
      <c r="AG972" s="32" t="str">
        <f>AQ961</f>
        <v>SaLSa Causal</v>
      </c>
      <c r="AH972" s="32" t="str">
        <f>AS961</f>
        <v>D&amp;C Causal</v>
      </c>
      <c r="AI972" s="32" t="str">
        <f>AU961</f>
        <v>BBS Causal</v>
      </c>
      <c r="AK972" s="19"/>
      <c r="AL972" s="19"/>
      <c r="AM972" s="19"/>
      <c r="AN972" s="17"/>
      <c r="AO972" s="17"/>
      <c r="AP972" s="17"/>
      <c r="AQ972" s="17"/>
      <c r="AR972" s="17"/>
      <c r="AS972" s="17"/>
      <c r="AT972" s="17"/>
      <c r="AU972" s="17"/>
    </row>
    <row r="973" spans="12:49" x14ac:dyDescent="0.3">
      <c r="M973" t="str">
        <f t="shared" si="499"/>
        <v>ALL</v>
      </c>
      <c r="N973" s="8">
        <f t="shared" si="499"/>
        <v>0.51968659429806396</v>
      </c>
      <c r="O973" s="8">
        <f t="shared" si="499"/>
        <v>0.49201549770521941</v>
      </c>
      <c r="P973" s="8">
        <f>Q962</f>
        <v>0.79755328631221445</v>
      </c>
      <c r="Q973" s="8">
        <f>S962</f>
        <v>0.90199368413684633</v>
      </c>
      <c r="R973" s="8">
        <f>U962</f>
        <v>0.44417199377852179</v>
      </c>
      <c r="S973" s="8">
        <f>W962</f>
        <v>0.87219228285765671</v>
      </c>
      <c r="T973" s="8"/>
      <c r="U973" s="8" t="str">
        <f t="shared" si="500"/>
        <v>ALL</v>
      </c>
      <c r="V973" s="8">
        <f t="shared" si="500"/>
        <v>0.49679127388628141</v>
      </c>
      <c r="W973" s="8">
        <f t="shared" si="500"/>
        <v>0.48482879977240279</v>
      </c>
      <c r="X973" s="8">
        <f>AC962</f>
        <v>0.67488764656726596</v>
      </c>
      <c r="Y973" s="8">
        <f>AE962</f>
        <v>0.59876714948897103</v>
      </c>
      <c r="Z973" s="8">
        <f>AG962</f>
        <v>0.6555587360485946</v>
      </c>
      <c r="AA973" s="8">
        <f>AI962</f>
        <v>0.26788866137515577</v>
      </c>
      <c r="AB973" s="17"/>
      <c r="AC973" s="33" t="str">
        <f t="shared" ref="AC973:AE982" si="501">AK962</f>
        <v>ALL</v>
      </c>
      <c r="AD973" s="8">
        <f t="shared" si="501"/>
        <v>0.81892385833970982</v>
      </c>
      <c r="AE973" s="8">
        <f t="shared" si="501"/>
        <v>0.80579708896279278</v>
      </c>
      <c r="AF973" s="8">
        <f t="shared" ref="AF973:AF982" si="502">AO962</f>
        <v>0.87810393672647225</v>
      </c>
      <c r="AG973" s="8">
        <f t="shared" ref="AG973:AG982" si="503">AQ962</f>
        <v>0.86358831993780161</v>
      </c>
      <c r="AH973" s="8">
        <f t="shared" ref="AH973:AH982" si="504">AS962</f>
        <v>0.9136018329262301</v>
      </c>
      <c r="AI973" s="8">
        <f t="shared" ref="AI973:AI982" si="505">AU962</f>
        <v>0.52679343930049682</v>
      </c>
      <c r="AK973" s="8"/>
      <c r="AL973" s="8"/>
      <c r="AM973" s="8"/>
      <c r="AN973" s="17"/>
      <c r="AO973" s="17"/>
      <c r="AP973" s="17"/>
      <c r="AQ973" s="17"/>
      <c r="AR973" s="17"/>
      <c r="AS973" s="17"/>
      <c r="AT973" s="17"/>
      <c r="AU973" s="17"/>
    </row>
    <row r="974" spans="12:49" x14ac:dyDescent="0.3">
      <c r="M974" t="str">
        <f t="shared" si="499"/>
        <v>Target; Gain &gt; 1</v>
      </c>
      <c r="N974" s="8">
        <f t="shared" si="499"/>
        <v>0.89775210281253048</v>
      </c>
      <c r="O974" s="8">
        <f t="shared" si="499"/>
        <v>0.89785814642626971</v>
      </c>
      <c r="P974" s="8">
        <f>Q963</f>
        <v>0.93786109378777094</v>
      </c>
      <c r="Q974" s="8">
        <f>S963</f>
        <v>0.98109908873584373</v>
      </c>
      <c r="R974" s="8">
        <f>U963</f>
        <v>0.45644749045047162</v>
      </c>
      <c r="S974" s="8">
        <f>W963</f>
        <v>0.91993372509304838</v>
      </c>
      <c r="T974" s="8"/>
      <c r="U974" s="8" t="str">
        <f t="shared" si="500"/>
        <v>Target; Gain &gt; 1</v>
      </c>
      <c r="V974" s="8">
        <f t="shared" si="500"/>
        <v>0.75158332288369212</v>
      </c>
      <c r="W974" s="8">
        <f t="shared" si="500"/>
        <v>0.7588179417811538</v>
      </c>
      <c r="X974" s="8">
        <f>AC963</f>
        <v>0.78038381548402347</v>
      </c>
      <c r="Y974" s="8">
        <f>AE963</f>
        <v>0.82777140127971471</v>
      </c>
      <c r="Z974" s="8">
        <f>AG963</f>
        <v>0.67490306797988964</v>
      </c>
      <c r="AA974" s="8">
        <f>AI963</f>
        <v>0.63088280550865283</v>
      </c>
      <c r="AB974" s="17"/>
      <c r="AC974" s="33" t="str">
        <f t="shared" si="501"/>
        <v>Target; Gain &gt; 1</v>
      </c>
      <c r="AD974" s="8">
        <f t="shared" si="501"/>
        <v>0.86949613625129607</v>
      </c>
      <c r="AE974" s="8">
        <f t="shared" si="501"/>
        <v>0.87617401412564455</v>
      </c>
      <c r="AF974" s="8">
        <f t="shared" si="502"/>
        <v>0.8794220200184204</v>
      </c>
      <c r="AG974" s="8">
        <f t="shared" si="503"/>
        <v>0.87741312198652421</v>
      </c>
      <c r="AH974" s="8">
        <f t="shared" si="504"/>
        <v>0.88235689470089107</v>
      </c>
      <c r="AI974" s="8">
        <f t="shared" si="505"/>
        <v>0.82859346742249151</v>
      </c>
      <c r="AK974" s="8"/>
      <c r="AL974" s="8"/>
      <c r="AM974" s="8"/>
      <c r="AN974" s="17"/>
      <c r="AO974" s="17"/>
      <c r="AP974" s="17"/>
      <c r="AQ974" s="17"/>
      <c r="AR974" s="17"/>
      <c r="AS974" s="17"/>
      <c r="AT974" s="17"/>
      <c r="AU974" s="17"/>
    </row>
    <row r="975" spans="12:49" x14ac:dyDescent="0.3">
      <c r="M975" t="str">
        <f t="shared" si="499"/>
        <v>Gain &gt; 1</v>
      </c>
      <c r="N975" s="8">
        <f t="shared" si="499"/>
        <v>0.84784914397934863</v>
      </c>
      <c r="O975" s="8">
        <f t="shared" si="499"/>
        <v>0.8463514575337675</v>
      </c>
      <c r="P975" s="8">
        <f t="shared" ref="P975:P982" si="506">Q964</f>
        <v>0.90731896052005734</v>
      </c>
      <c r="Q975" s="8">
        <f t="shared" ref="Q975:Q977" si="507">S964</f>
        <v>0.93825636436982363</v>
      </c>
      <c r="R975" s="8">
        <f t="shared" ref="R975:R977" si="508">U964</f>
        <v>0.44693785838097122</v>
      </c>
      <c r="S975" s="8">
        <f t="shared" ref="S975:S982" si="509">W964</f>
        <v>0.83853263804149403</v>
      </c>
      <c r="T975" s="8"/>
      <c r="U975" s="8" t="str">
        <f t="shared" si="500"/>
        <v>Gain &gt; 1</v>
      </c>
      <c r="V975" s="8">
        <f t="shared" si="500"/>
        <v>0.74312850962587673</v>
      </c>
      <c r="W975" s="8">
        <f t="shared" si="500"/>
        <v>0.74838177804977801</v>
      </c>
      <c r="X975" s="8">
        <f t="shared" ref="X975:X982" si="510">AC964</f>
        <v>0.77614042002203154</v>
      </c>
      <c r="Y975" s="8">
        <f t="shared" ref="Y975:Y979" si="511">AE964</f>
        <v>0.81666948028691011</v>
      </c>
      <c r="Z975" s="8">
        <f t="shared" ref="Z975:Z982" si="512">AG964</f>
        <v>0.66810348613779857</v>
      </c>
      <c r="AA975" s="8">
        <f t="shared" ref="AA975:AA982" si="513">AI964</f>
        <v>0.5572159578554432</v>
      </c>
      <c r="AB975" s="17"/>
      <c r="AC975" s="33" t="str">
        <f t="shared" si="501"/>
        <v>Gain &gt; 1</v>
      </c>
      <c r="AD975" s="8">
        <f t="shared" si="501"/>
        <v>0.86653638556542478</v>
      </c>
      <c r="AE975" s="8">
        <f t="shared" si="501"/>
        <v>0.87379620778098266</v>
      </c>
      <c r="AF975" s="8">
        <f t="shared" si="502"/>
        <v>0.87565972984274743</v>
      </c>
      <c r="AG975" s="8">
        <f t="shared" si="503"/>
        <v>0.87232082363053642</v>
      </c>
      <c r="AH975" s="8">
        <f t="shared" si="504"/>
        <v>0.91040130208634207</v>
      </c>
      <c r="AI975" s="8">
        <f t="shared" si="505"/>
        <v>0.81521617094357901</v>
      </c>
      <c r="AK975" s="8"/>
      <c r="AL975" s="8"/>
      <c r="AM975" s="8"/>
      <c r="AN975" s="17"/>
      <c r="AO975" s="17"/>
      <c r="AP975" s="17"/>
      <c r="AQ975" s="17"/>
      <c r="AR975" s="17"/>
      <c r="AS975" s="17"/>
      <c r="AT975" s="17"/>
      <c r="AU975" s="17"/>
    </row>
    <row r="976" spans="12:49" x14ac:dyDescent="0.3">
      <c r="M976" t="str">
        <f t="shared" si="499"/>
        <v>Target (or sym)</v>
      </c>
      <c r="N976" s="8">
        <f t="shared" si="499"/>
        <v>0.84975216856321301</v>
      </c>
      <c r="O976" s="8">
        <f t="shared" si="499"/>
        <v>0.84958872250269035</v>
      </c>
      <c r="P976" s="8">
        <f t="shared" si="506"/>
        <v>0.90235118632730416</v>
      </c>
      <c r="Q976" s="8">
        <f t="shared" si="507"/>
        <v>0.97440694614743228</v>
      </c>
      <c r="R976" s="8">
        <f t="shared" si="508"/>
        <v>0.43299972623378913</v>
      </c>
      <c r="S976" s="8">
        <f t="shared" si="509"/>
        <v>0.92758016816306266</v>
      </c>
      <c r="T976" s="8"/>
      <c r="U976" s="8" t="str">
        <f t="shared" si="500"/>
        <v>Target (or sym)</v>
      </c>
      <c r="V976" s="8">
        <f>Z965</f>
        <v>0.74633438968894705</v>
      </c>
      <c r="W976" s="8">
        <f t="shared" si="500"/>
        <v>0.75416536821175129</v>
      </c>
      <c r="X976" s="8">
        <f t="shared" si="510"/>
        <v>0.77614042002203154</v>
      </c>
      <c r="Y976" s="8">
        <f t="shared" si="511"/>
        <v>0.82033794756099809</v>
      </c>
      <c r="Z976" s="8">
        <f t="shared" si="512"/>
        <v>0.66810348613779857</v>
      </c>
      <c r="AA976" s="8">
        <f t="shared" si="513"/>
        <v>0.58517729947388664</v>
      </c>
      <c r="AB976" s="17"/>
      <c r="AC976" s="14" t="str">
        <f t="shared" si="501"/>
        <v>Target (or sym)</v>
      </c>
      <c r="AD976" s="8">
        <f t="shared" si="501"/>
        <v>0.86653638556542478</v>
      </c>
      <c r="AE976" s="8">
        <f t="shared" si="501"/>
        <v>0.87379620778098266</v>
      </c>
      <c r="AF976" s="8">
        <f t="shared" si="502"/>
        <v>0.87565972984274743</v>
      </c>
      <c r="AG976" s="8">
        <f t="shared" si="503"/>
        <v>0.87232082363053642</v>
      </c>
      <c r="AH976" s="8">
        <f t="shared" si="504"/>
        <v>0.87747758183939117</v>
      </c>
      <c r="AI976" s="8">
        <f t="shared" si="505"/>
        <v>0.82356575070548454</v>
      </c>
      <c r="AK976" s="8"/>
      <c r="AL976" s="8"/>
      <c r="AM976" s="8"/>
      <c r="AN976" s="17"/>
      <c r="AO976" s="17"/>
      <c r="AP976" s="17"/>
      <c r="AQ976" s="17"/>
      <c r="AR976" s="17"/>
      <c r="AS976" s="17"/>
      <c r="AT976" s="17"/>
      <c r="AU976" s="17"/>
    </row>
    <row r="977" spans="13:47" x14ac:dyDescent="0.3">
      <c r="M977" t="str">
        <f>M966</f>
        <v>Gain &gt; 0</v>
      </c>
      <c r="N977" s="8">
        <f t="shared" si="499"/>
        <v>0.83336618233128668</v>
      </c>
      <c r="O977" s="8">
        <f t="shared" si="499"/>
        <v>0.83290959941233644</v>
      </c>
      <c r="P977" s="8">
        <f t="shared" si="506"/>
        <v>0.91055054885635389</v>
      </c>
      <c r="Q977" s="8">
        <f t="shared" si="507"/>
        <v>0.92389847420930504</v>
      </c>
      <c r="R977" s="8">
        <f t="shared" si="508"/>
        <v>0.63616127953579693</v>
      </c>
      <c r="S977" s="8">
        <f t="shared" si="509"/>
        <v>0.90128877496999338</v>
      </c>
      <c r="T977" s="8"/>
      <c r="U977" s="8" t="str">
        <f t="shared" si="500"/>
        <v>Gain &gt; 0</v>
      </c>
      <c r="V977" s="8">
        <f t="shared" si="500"/>
        <v>0.75158332288369212</v>
      </c>
      <c r="W977" s="8">
        <f t="shared" si="500"/>
        <v>0.7588179417811538</v>
      </c>
      <c r="X977" s="8">
        <f t="shared" si="510"/>
        <v>0.80792418527282384</v>
      </c>
      <c r="Y977" s="8">
        <f t="shared" si="511"/>
        <v>0.82539171796872668</v>
      </c>
      <c r="Z977" s="8">
        <f t="shared" si="512"/>
        <v>0.73157592069232691</v>
      </c>
      <c r="AA977" s="8">
        <f t="shared" si="513"/>
        <v>0.58783265755676073</v>
      </c>
      <c r="AB977" s="17"/>
      <c r="AC977" s="14" t="str">
        <f t="shared" si="501"/>
        <v>Gain &gt; 0</v>
      </c>
      <c r="AD977" s="8">
        <f t="shared" si="501"/>
        <v>0.90210052880817793</v>
      </c>
      <c r="AE977" s="8">
        <f t="shared" si="501"/>
        <v>0.9078994978043462</v>
      </c>
      <c r="AF977" s="8">
        <f t="shared" si="502"/>
        <v>0.91791627883674642</v>
      </c>
      <c r="AG977" s="8">
        <f t="shared" si="503"/>
        <v>0.91555817273351914</v>
      </c>
      <c r="AH977" s="8">
        <f t="shared" si="504"/>
        <v>0.94333466434661117</v>
      </c>
      <c r="AI977" s="8">
        <f t="shared" si="505"/>
        <v>0.82859346742249151</v>
      </c>
      <c r="AK977" s="8"/>
      <c r="AL977" s="8"/>
      <c r="AM977" s="8"/>
      <c r="AN977" s="17"/>
      <c r="AO977" s="17"/>
      <c r="AP977" s="17"/>
      <c r="AQ977" s="17"/>
      <c r="AR977" s="17"/>
      <c r="AS977" s="17"/>
      <c r="AT977" s="17"/>
      <c r="AU977" s="17"/>
    </row>
    <row r="978" spans="13:47" x14ac:dyDescent="0.3">
      <c r="M978" t="str">
        <f t="shared" ref="M978:O982" si="514">M967</f>
        <v>Gain &lt;=0</v>
      </c>
      <c r="N978" s="8">
        <f t="shared" si="514"/>
        <v>-2.3052161959740287</v>
      </c>
      <c r="O978" s="8">
        <f t="shared" si="514"/>
        <v>-2.3063389840520205</v>
      </c>
      <c r="P978" s="8">
        <f t="shared" si="506"/>
        <v>-2.3419913285260821</v>
      </c>
      <c r="Q978" s="8">
        <f>S967</f>
        <v>-1.6551204700176825</v>
      </c>
      <c r="R978" s="8">
        <f>U967</f>
        <v>-10.499449450781267</v>
      </c>
      <c r="S978" s="8">
        <f t="shared" si="509"/>
        <v>-1.4013858262149956</v>
      </c>
      <c r="T978" s="8"/>
      <c r="U978" s="8" t="str">
        <f t="shared" si="500"/>
        <v>Gain &lt;=0</v>
      </c>
      <c r="V978" s="8">
        <f t="shared" si="500"/>
        <v>-2.7972883692146384</v>
      </c>
      <c r="W978" s="8">
        <f t="shared" si="500"/>
        <v>-2.7114384380513288</v>
      </c>
      <c r="X978" s="8">
        <f t="shared" si="510"/>
        <v>-3.5255102966185694</v>
      </c>
      <c r="Y978" s="8">
        <f t="shared" si="511"/>
        <v>-1.7772090894098924</v>
      </c>
      <c r="Z978" s="8">
        <f t="shared" si="512"/>
        <v>-2.3684648838479196</v>
      </c>
      <c r="AA978" s="8">
        <f t="shared" si="513"/>
        <v>-7.3936490339762919</v>
      </c>
      <c r="AB978" s="17"/>
      <c r="AC978" s="14" t="str">
        <f t="shared" si="501"/>
        <v>Gain &lt;=0</v>
      </c>
      <c r="AD978" s="8">
        <f t="shared" si="501"/>
        <v>-0.61512956725033008</v>
      </c>
      <c r="AE978" s="8">
        <f t="shared" si="501"/>
        <v>-0.53192968768910021</v>
      </c>
      <c r="AF978" s="8">
        <f t="shared" si="502"/>
        <v>-0.6884932770734481</v>
      </c>
      <c r="AG978" s="8">
        <f t="shared" si="503"/>
        <v>-0.36575876759403714</v>
      </c>
      <c r="AH978" s="8">
        <f t="shared" si="504"/>
        <v>-0.20830753789660311</v>
      </c>
      <c r="AI978" s="8">
        <f t="shared" si="505"/>
        <v>-3.0820360142918011</v>
      </c>
      <c r="AK978" s="8"/>
      <c r="AL978" s="8"/>
      <c r="AM978" s="8"/>
      <c r="AN978" s="17"/>
      <c r="AO978" s="17"/>
      <c r="AP978" s="17"/>
      <c r="AQ978" s="17"/>
      <c r="AR978" s="17"/>
      <c r="AS978" s="17"/>
      <c r="AT978" s="17"/>
      <c r="AU978" s="17"/>
    </row>
    <row r="979" spans="13:47" x14ac:dyDescent="0.3">
      <c r="M979" t="str">
        <f>M968</f>
        <v>Target; Gain &gt; 1; #pref=2</v>
      </c>
      <c r="N979" s="8">
        <f t="shared" si="514"/>
        <v>0.90129100808853024</v>
      </c>
      <c r="O979" s="8">
        <f t="shared" si="514"/>
        <v>0.90137844201128714</v>
      </c>
      <c r="P979" s="8">
        <f t="shared" si="506"/>
        <v>0.94088232339326794</v>
      </c>
      <c r="Q979" s="8">
        <f t="shared" ref="Q979:Q982" si="515">S968</f>
        <v>0.9819536719110773</v>
      </c>
      <c r="R979" s="8">
        <f t="shared" ref="R979" si="516">U968</f>
        <v>0.43347030678277643</v>
      </c>
      <c r="S979" s="8">
        <f t="shared" si="509"/>
        <v>0.92662503588240996</v>
      </c>
      <c r="T979" s="8"/>
      <c r="U979" s="8" t="str">
        <f t="shared" si="500"/>
        <v>Target; Gain &gt; 1; #pref=2</v>
      </c>
      <c r="V979" s="8">
        <f t="shared" si="500"/>
        <v>0.74459359735655295</v>
      </c>
      <c r="W979" s="8">
        <f t="shared" si="500"/>
        <v>0.7520940712429397</v>
      </c>
      <c r="X979" s="8">
        <f t="shared" si="510"/>
        <v>0.77259699657554204</v>
      </c>
      <c r="Y979" s="8">
        <f t="shared" si="511"/>
        <v>0.82182761154973527</v>
      </c>
      <c r="Z979" s="8">
        <f t="shared" si="512"/>
        <v>0.67728390901118263</v>
      </c>
      <c r="AA979" s="8">
        <f t="shared" si="513"/>
        <v>0.62239048917249029</v>
      </c>
      <c r="AB979" s="17"/>
      <c r="AC979" s="14" t="str">
        <f t="shared" si="501"/>
        <v>Target; Gain &gt; 1; #pref=2</v>
      </c>
      <c r="AD979" s="8">
        <f t="shared" si="501"/>
        <v>0.86598970551451648</v>
      </c>
      <c r="AE979" s="8">
        <f t="shared" si="501"/>
        <v>0.87291329060452516</v>
      </c>
      <c r="AF979" s="8">
        <f t="shared" si="502"/>
        <v>0.87370582157002008</v>
      </c>
      <c r="AG979" s="8">
        <f t="shared" si="503"/>
        <v>0.87246513311357443</v>
      </c>
      <c r="AH979" s="8">
        <f t="shared" si="504"/>
        <v>0.87852705512842966</v>
      </c>
      <c r="AI979" s="8">
        <f t="shared" si="505"/>
        <v>0.82298077248435952</v>
      </c>
      <c r="AK979" s="8"/>
      <c r="AL979" s="8"/>
      <c r="AM979" s="8"/>
      <c r="AN979" s="17"/>
      <c r="AO979" s="17"/>
      <c r="AP979" s="17"/>
      <c r="AQ979" s="17"/>
      <c r="AR979" s="17"/>
      <c r="AS979" s="17"/>
      <c r="AT979" s="17"/>
      <c r="AU979" s="17"/>
    </row>
    <row r="980" spans="13:47" x14ac:dyDescent="0.3">
      <c r="M980" t="str">
        <f>M969</f>
        <v>Target; Gain &gt; 1; #pref=3</v>
      </c>
      <c r="N980" s="8">
        <f t="shared" si="514"/>
        <v>0.87401657192040139</v>
      </c>
      <c r="O980" s="8">
        <f t="shared" si="514"/>
        <v>0.87377676879793209</v>
      </c>
      <c r="P980" s="8">
        <f t="shared" si="506"/>
        <v>0.90294735942614945</v>
      </c>
      <c r="Q980" s="8">
        <f t="shared" si="515"/>
        <v>0.96162353474628626</v>
      </c>
      <c r="R980" s="8">
        <f>U969</f>
        <v>0.49681745366025815</v>
      </c>
      <c r="S980" s="8">
        <f t="shared" si="509"/>
        <v>0.87871450274853846</v>
      </c>
      <c r="T980" s="8"/>
      <c r="U980" s="8" t="str">
        <f t="shared" si="500"/>
        <v>Target; Gain &gt; 1; #pref=3</v>
      </c>
      <c r="V980" s="8">
        <f t="shared" si="500"/>
        <v>0.80298534582422154</v>
      </c>
      <c r="W980" s="8">
        <f t="shared" si="500"/>
        <v>0.80704615847274108</v>
      </c>
      <c r="X980" s="8">
        <f t="shared" si="510"/>
        <v>0.79366394587957168</v>
      </c>
      <c r="Y980" s="8">
        <f>AE969</f>
        <v>0.88111747994040268</v>
      </c>
      <c r="Z980" s="8">
        <f t="shared" si="512"/>
        <v>0.68082447032233051</v>
      </c>
      <c r="AA980" s="8">
        <f t="shared" si="513"/>
        <v>0.66583443892939265</v>
      </c>
      <c r="AB980" s="17"/>
      <c r="AC980" s="14" t="str">
        <f t="shared" si="501"/>
        <v>Target; Gain &gt; 1; #pref=3</v>
      </c>
      <c r="AD980" s="8">
        <f t="shared" si="501"/>
        <v>0.9162910454543356</v>
      </c>
      <c r="AE980" s="8">
        <f t="shared" si="501"/>
        <v>0.9195169090330203</v>
      </c>
      <c r="AF980" s="8">
        <f t="shared" si="502"/>
        <v>0.89962349723273172</v>
      </c>
      <c r="AG980" s="8">
        <f t="shared" si="503"/>
        <v>0.92739381348810512</v>
      </c>
      <c r="AH980" s="8">
        <f t="shared" si="504"/>
        <v>0.92852208795965663</v>
      </c>
      <c r="AI980" s="8">
        <f t="shared" si="505"/>
        <v>0.86607960880026824</v>
      </c>
      <c r="AK980" s="8"/>
      <c r="AL980" s="8"/>
      <c r="AM980" s="8"/>
      <c r="AN980" s="17"/>
      <c r="AO980" s="17"/>
      <c r="AP980" s="17"/>
      <c r="AQ980" s="17"/>
      <c r="AR980" s="17"/>
      <c r="AS980" s="17"/>
      <c r="AT980" s="17"/>
      <c r="AU980" s="17"/>
    </row>
    <row r="981" spans="13:47" x14ac:dyDescent="0.3">
      <c r="M981" t="str">
        <f>M970</f>
        <v>Target; Gain &gt; 1; #pref=4</v>
      </c>
      <c r="N981" s="8" t="e" vm="2">
        <f t="shared" si="514"/>
        <v>#VALUE!</v>
      </c>
      <c r="O981" s="8" t="e" vm="2">
        <f t="shared" si="514"/>
        <v>#VALUE!</v>
      </c>
      <c r="P981" s="8" t="e" vm="2">
        <f t="shared" si="506"/>
        <v>#VALUE!</v>
      </c>
      <c r="Q981" s="8" t="e" vm="2">
        <f t="shared" si="515"/>
        <v>#VALUE!</v>
      </c>
      <c r="R981" s="8" t="e" vm="2">
        <f>U970</f>
        <v>#VALUE!</v>
      </c>
      <c r="S981" s="8" t="e" vm="2">
        <f t="shared" si="509"/>
        <v>#VALUE!</v>
      </c>
      <c r="T981" s="8"/>
      <c r="U981" s="8" t="str">
        <f t="shared" si="500"/>
        <v>Target; Gain &gt; 1; #pref=4</v>
      </c>
      <c r="V981" s="8" t="e" vm="2">
        <f t="shared" si="500"/>
        <v>#VALUE!</v>
      </c>
      <c r="W981" s="8" t="e" vm="2">
        <f t="shared" si="500"/>
        <v>#VALUE!</v>
      </c>
      <c r="X981" s="8" t="e" vm="2">
        <f t="shared" si="510"/>
        <v>#VALUE!</v>
      </c>
      <c r="Y981" s="8" t="e" vm="2">
        <f>AE970</f>
        <v>#VALUE!</v>
      </c>
      <c r="Z981" s="8" t="e" vm="2">
        <f t="shared" si="512"/>
        <v>#VALUE!</v>
      </c>
      <c r="AA981" s="8" t="e" vm="2">
        <f t="shared" si="513"/>
        <v>#VALUE!</v>
      </c>
      <c r="AC981" s="14" t="str">
        <f t="shared" si="501"/>
        <v>Target; Gain &gt; 1; #pref=4</v>
      </c>
      <c r="AD981" s="8" t="e" vm="2">
        <f t="shared" si="501"/>
        <v>#VALUE!</v>
      </c>
      <c r="AE981" s="8" t="e" vm="2">
        <f t="shared" si="501"/>
        <v>#VALUE!</v>
      </c>
      <c r="AF981" s="8" t="e" vm="2">
        <f t="shared" si="502"/>
        <v>#VALUE!</v>
      </c>
      <c r="AG981" s="8" t="e" vm="2">
        <f t="shared" si="503"/>
        <v>#VALUE!</v>
      </c>
      <c r="AH981" s="8" t="e" vm="2">
        <f t="shared" si="504"/>
        <v>#VALUE!</v>
      </c>
      <c r="AI981" s="8" t="e" vm="2">
        <f t="shared" si="505"/>
        <v>#VALUE!</v>
      </c>
      <c r="AK981" s="8"/>
      <c r="AL981" s="8"/>
      <c r="AM981" s="8"/>
    </row>
    <row r="982" spans="13:47" x14ac:dyDescent="0.3">
      <c r="M982" t="str">
        <f>M971</f>
        <v>Target (or sym); Gain &gt; 0</v>
      </c>
      <c r="N982" s="8">
        <f t="shared" si="514"/>
        <v>0.90392220639866872</v>
      </c>
      <c r="O982" s="8">
        <f t="shared" si="514"/>
        <v>0.90392223729518995</v>
      </c>
      <c r="P982" s="8">
        <f t="shared" si="506"/>
        <v>0.94815118497205275</v>
      </c>
      <c r="Q982" s="8">
        <f t="shared" si="515"/>
        <v>0.97663123305450439</v>
      </c>
      <c r="R982" s="8">
        <f>U971</f>
        <v>0.64759323495728982</v>
      </c>
      <c r="S982" s="8">
        <f t="shared" si="509"/>
        <v>0.94516637898703926</v>
      </c>
      <c r="T982" s="8"/>
      <c r="U982" s="8" t="str">
        <f t="shared" si="500"/>
        <v>Target (or sym); Gain &gt; 0</v>
      </c>
      <c r="V982" s="8">
        <f t="shared" si="500"/>
        <v>0.81019957121204011</v>
      </c>
      <c r="W982" s="8">
        <f t="shared" si="500"/>
        <v>0.81397532786810411</v>
      </c>
      <c r="X982" s="8">
        <f t="shared" si="510"/>
        <v>0.84487554624692085</v>
      </c>
      <c r="Y982" s="8">
        <f>AE971</f>
        <v>0.8611005272203982</v>
      </c>
      <c r="Z982" s="8">
        <f t="shared" si="512"/>
        <v>0.76105016269768488</v>
      </c>
      <c r="AA982" s="8">
        <f t="shared" si="513"/>
        <v>0.61524579653372324</v>
      </c>
      <c r="AC982" s="14" t="str">
        <f t="shared" si="501"/>
        <v>Target (or sym); Gain &gt; 0</v>
      </c>
      <c r="AD982" s="8">
        <f t="shared" si="501"/>
        <v>0.91384249641568793</v>
      </c>
      <c r="AE982" s="8">
        <f t="shared" si="501"/>
        <v>0.91788936205192284</v>
      </c>
      <c r="AF982" s="8">
        <f t="shared" si="502"/>
        <v>0.91955995224728615</v>
      </c>
      <c r="AG982" s="8">
        <f t="shared" si="503"/>
        <v>0.92241752173487579</v>
      </c>
      <c r="AH982" s="8">
        <f t="shared" si="504"/>
        <v>0.92751468907896917</v>
      </c>
      <c r="AI982" s="8">
        <f t="shared" si="505"/>
        <v>0.85859585343796829</v>
      </c>
      <c r="AK982" s="8"/>
      <c r="AL982" s="8"/>
      <c r="AM982" s="8"/>
    </row>
  </sheetData>
  <mergeCells count="11">
    <mergeCell ref="M647:W647"/>
    <mergeCell ref="Y647:AI647"/>
    <mergeCell ref="AK647:AU647"/>
    <mergeCell ref="M1:W1"/>
    <mergeCell ref="Y1:AI1"/>
    <mergeCell ref="AK1:AU1"/>
    <mergeCell ref="M337:R337"/>
    <mergeCell ref="T337:Y337"/>
    <mergeCell ref="AA337:AF337"/>
    <mergeCell ref="AJ337:AQ337"/>
    <mergeCell ref="AS337:AZ337"/>
  </mergeCells>
  <conditionalFormatting sqref="G629:K629 M339:R626 T339:Y626 M649:W936 Y649:AI936 AG339:AG626">
    <cfRule type="colorScale" priority="12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0:K630">
    <cfRule type="colorScale" priority="12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8:K638">
    <cfRule type="colorScale" priority="8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9:K639">
    <cfRule type="colorScale" priority="8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7:K647">
    <cfRule type="colorScale" priority="12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5:L646 L647">
    <cfRule type="colorScale" priority="12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29:L636 L638:L644">
    <cfRule type="colorScale" priority="1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39">
    <cfRule type="colorScale" priority="13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0">
    <cfRule type="colorScale" priority="13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1">
    <cfRule type="colorScale" priority="13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2">
    <cfRule type="colorScale" priority="7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3">
    <cfRule type="colorScale" priority="7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4">
    <cfRule type="colorScale" priority="6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29:R636 N950:S959 V950:AA959 M638:R644">
    <cfRule type="colorScale" priority="12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90">
    <cfRule type="colorScale" priority="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1:W290">
    <cfRule type="colorScale" priority="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5:W32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4:S312">
    <cfRule type="colorScale" priority="117">
      <colorScale>
        <cfvo type="min"/>
        <cfvo type="max"/>
        <color rgb="FF63BE7B"/>
        <color rgb="FFFCFCFF"/>
      </colorScale>
    </cfRule>
  </conditionalFormatting>
  <conditionalFormatting sqref="N326:S334">
    <cfRule type="colorScale" priority="48">
      <colorScale>
        <cfvo type="min"/>
        <cfvo type="max"/>
        <color rgb="FF63BE7B"/>
        <color rgb="FFFCFCFF"/>
      </colorScale>
    </cfRule>
  </conditionalFormatting>
  <conditionalFormatting sqref="N973:S982 V973:AA982">
    <cfRule type="colorScale" priority="6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39:W948">
    <cfRule type="colorScale" priority="1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62:W971">
    <cfRule type="colorScale" priority="6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1:S632">
    <cfRule type="colorScale" priority="11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0:S641">
    <cfRule type="colorScale" priority="7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29:Y634">
    <cfRule type="colorScale" priority="11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5:Y636 T644:Y644">
    <cfRule type="colorScale" priority="10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8:Y643">
    <cfRule type="colorScale" priority="7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4:AA312">
    <cfRule type="colorScale" priority="116">
      <colorScale>
        <cfvo type="min"/>
        <cfvo type="max"/>
        <color rgb="FF63BE7B"/>
        <color rgb="FFFCFCFF"/>
      </colorScale>
    </cfRule>
  </conditionalFormatting>
  <conditionalFormatting sqref="V326:AA334">
    <cfRule type="colorScale" priority="47">
      <colorScale>
        <cfvo type="min"/>
        <cfvo type="max"/>
        <color rgb="FF63BE7B"/>
        <color rgb="FFFCFCFF"/>
      </colorScale>
    </cfRule>
  </conditionalFormatting>
  <conditionalFormatting sqref="Y3:AI90">
    <cfRule type="colorScale" priority="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91:AI290">
    <cfRule type="colorScale" priority="1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5:AI315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6:AI316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29:Z636 Z638:Z644">
    <cfRule type="colorScale" priority="8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39:AI946">
    <cfRule type="colorScale" priority="1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7:AI947">
    <cfRule type="colorScale" priority="1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8:AI948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2:AI965">
    <cfRule type="colorScale" priority="6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6:AI966">
    <cfRule type="colorScale" priority="6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7:AI967">
    <cfRule type="colorScale" priority="5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8:AI968">
    <cfRule type="colorScale" priority="5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9:AI969">
    <cfRule type="colorScale" priority="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0">
    <cfRule type="colorScale" priority="5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1:AI971">
    <cfRule type="colorScale" priority="5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39:AF626">
    <cfRule type="colorScale" priority="8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29:AF634">
    <cfRule type="colorScale" priority="8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5:AF636 AA644:AF644">
    <cfRule type="colorScale" priority="8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8:AF643">
    <cfRule type="colorScale" priority="7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4:AI312">
    <cfRule type="colorScale" priority="87">
      <colorScale>
        <cfvo type="min"/>
        <cfvo type="max"/>
        <color rgb="FF63BE7B"/>
        <color rgb="FFFCFCFF"/>
      </colorScale>
    </cfRule>
  </conditionalFormatting>
  <conditionalFormatting sqref="AD326:AI334">
    <cfRule type="colorScale" priority="44">
      <colorScale>
        <cfvo type="min"/>
        <cfvo type="max"/>
        <color rgb="FF63BE7B"/>
        <color rgb="FFFCFCFF"/>
      </colorScale>
    </cfRule>
  </conditionalFormatting>
  <conditionalFormatting sqref="AD950:AI959">
    <cfRule type="colorScale" priority="8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73:AI982">
    <cfRule type="colorScale" priority="6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39:AH426">
    <cfRule type="colorScale" priority="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427:AH626">
    <cfRule type="colorScale" priority="1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39:AQ426">
    <cfRule type="colorScale" priority="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427:AQ626">
    <cfRule type="colorScale" priority="1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29:AK634">
    <cfRule type="colorScale" priority="9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5:AK636 AK644">
    <cfRule type="colorScale" priority="9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8:AK643">
    <cfRule type="colorScale" priority="7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4:AM312">
    <cfRule type="colorScale" priority="98">
      <colorScale>
        <cfvo type="min"/>
        <cfvo type="max"/>
        <color rgb="FF63BE7B"/>
        <color rgb="FFFCFCFF"/>
      </colorScale>
    </cfRule>
  </conditionalFormatting>
  <conditionalFormatting sqref="AK326:AM334">
    <cfRule type="colorScale" priority="45">
      <colorScale>
        <cfvo type="min"/>
        <cfvo type="max"/>
        <color rgb="FF63BE7B"/>
        <color rgb="FFFCFCFF"/>
      </colorScale>
    </cfRule>
  </conditionalFormatting>
  <conditionalFormatting sqref="AK950:AM959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73:AM982">
    <cfRule type="colorScale" priority="6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90">
    <cfRule type="colorScale" priority="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91:AU290">
    <cfRule type="colorScale" priority="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5:AU315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6:AU316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49:AU936">
    <cfRule type="colorScale" priority="10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29:AO629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0:AO630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8:AO638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9:AO639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39:AU946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7:AU947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8:AU948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2:AU962 AL964:AU964">
    <cfRule type="colorScale" priority="6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3:AU963">
    <cfRule type="colorScale" priority="4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5:AU965">
    <cfRule type="colorScale" priority="6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6:AU966">
    <cfRule type="colorScale" priority="6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7:AU967">
    <cfRule type="colorScale" priority="5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8:AU968">
    <cfRule type="colorScale" priority="5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9:AU969">
    <cfRule type="colorScale" priority="5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">
    <cfRule type="colorScale" priority="5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5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39:AZ426">
    <cfRule type="colorScale" priority="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427:AZ626">
    <cfRule type="colorScale" priority="1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90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91:AW290">
    <cfRule type="colorScale" priority="2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49:AW936">
    <cfRule type="colorScale" priority="11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49:AY936">
    <cfRule type="cellIs" dxfId="11" priority="129" operator="lessThan">
      <formula>0</formula>
    </cfRule>
  </conditionalFormatting>
  <conditionalFormatting sqref="AX291:BB335 AZ336:BD336">
    <cfRule type="colorScale" priority="8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2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49:AZ936">
    <cfRule type="cellIs" dxfId="10" priority="128" operator="greaterThan">
      <formula>0</formula>
    </cfRule>
  </conditionalFormatting>
  <conditionalFormatting sqref="BB339:BB626">
    <cfRule type="colorScale" priority="2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8226-58BE-42D7-A25F-E92728CB444D}">
  <dimension ref="A1:BB982"/>
  <sheetViews>
    <sheetView topLeftCell="AS49" zoomScale="85" zoomScaleNormal="85" workbookViewId="0">
      <selection activeCell="AY2" sqref="AY2:AY90"/>
    </sheetView>
  </sheetViews>
  <sheetFormatPr defaultColWidth="8.77734375" defaultRowHeight="14.4" x14ac:dyDescent="0.3"/>
  <cols>
    <col min="1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56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55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F648</f>
        <v>TargetN</v>
      </c>
      <c r="G2" s="2" t="str">
        <f t="shared" ref="G2:K2" si="0">G648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L648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65" si="1">AX648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1</v>
      </c>
      <c r="B3" t="s">
        <v>67</v>
      </c>
      <c r="C3" t="s">
        <v>68</v>
      </c>
      <c r="D3" t="s">
        <v>69</v>
      </c>
      <c r="F3" s="2">
        <f t="shared" ref="F3:L18" si="2">F649</f>
        <v>0</v>
      </c>
      <c r="G3" s="2">
        <f t="shared" si="2"/>
        <v>0</v>
      </c>
      <c r="H3" s="4">
        <f>H649</f>
        <v>1</v>
      </c>
      <c r="I3">
        <f t="shared" si="2"/>
        <v>0</v>
      </c>
      <c r="J3">
        <f t="shared" si="2"/>
        <v>1</v>
      </c>
      <c r="K3">
        <f t="shared" si="2"/>
        <v>2</v>
      </c>
      <c r="L3">
        <f>L649</f>
        <v>2</v>
      </c>
      <c r="M3">
        <v>6472497.2000000002</v>
      </c>
      <c r="N3">
        <v>734058.25714285707</v>
      </c>
      <c r="O3">
        <v>734726</v>
      </c>
      <c r="P3">
        <v>2003733</v>
      </c>
      <c r="Q3">
        <v>344353.54285714292</v>
      </c>
      <c r="R3">
        <v>19403441.600000001</v>
      </c>
      <c r="S3">
        <v>221000.48571428569</v>
      </c>
      <c r="T3">
        <v>2924194.8</v>
      </c>
      <c r="U3">
        <v>2288775.5714285718</v>
      </c>
      <c r="V3">
        <v>1778593.2</v>
      </c>
      <c r="W3">
        <v>392301.02857142861</v>
      </c>
      <c r="Y3">
        <v>5.510538793203887</v>
      </c>
      <c r="Z3">
        <v>0.85645834779965568</v>
      </c>
      <c r="AA3">
        <v>0.83261816901753516</v>
      </c>
      <c r="AB3">
        <v>2.3156772630056368</v>
      </c>
      <c r="AC3">
        <v>1.152168068061084</v>
      </c>
      <c r="AD3">
        <v>14.395985287998339</v>
      </c>
      <c r="AE3">
        <v>0.61515914893243462</v>
      </c>
      <c r="AF3">
        <v>0.70183392935432498</v>
      </c>
      <c r="AG3">
        <v>0.81142182382089756</v>
      </c>
      <c r="AH3">
        <v>2.9666783576016309</v>
      </c>
      <c r="AI3">
        <v>1.696889421242356</v>
      </c>
      <c r="AK3">
        <v>5.510538793203887</v>
      </c>
      <c r="AL3">
        <v>0.34712693399217509</v>
      </c>
      <c r="AM3">
        <v>0.33932147577870642</v>
      </c>
      <c r="AN3">
        <v>2.3156772630056368</v>
      </c>
      <c r="AO3">
        <v>0.63726572194386144</v>
      </c>
      <c r="AP3">
        <v>14.395985287998339</v>
      </c>
      <c r="AQ3">
        <v>0.30413074010284619</v>
      </c>
      <c r="AR3">
        <v>0.35413642836501819</v>
      </c>
      <c r="AS3">
        <v>0.274471959809307</v>
      </c>
      <c r="AT3">
        <v>2.9666783576016309</v>
      </c>
      <c r="AU3">
        <v>0.59125220027386338</v>
      </c>
      <c r="AW3">
        <v>0.22944372571406091</v>
      </c>
      <c r="AY3">
        <f t="shared" ref="AY3:AY66" si="3">BB339</f>
        <v>1</v>
      </c>
      <c r="AZ3">
        <f t="shared" si="1"/>
        <v>1</v>
      </c>
      <c r="BA3" t="str">
        <f t="shared" si="1"/>
        <v/>
      </c>
      <c r="BB3">
        <f t="shared" si="1"/>
        <v>1</v>
      </c>
    </row>
    <row r="4" spans="1:54" x14ac:dyDescent="0.3">
      <c r="A4">
        <v>1</v>
      </c>
      <c r="B4" t="s">
        <v>70</v>
      </c>
      <c r="C4" t="s">
        <v>68</v>
      </c>
      <c r="D4" t="s">
        <v>69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1</v>
      </c>
      <c r="J4">
        <f t="shared" si="2"/>
        <v>0</v>
      </c>
      <c r="K4">
        <f t="shared" si="2"/>
        <v>2</v>
      </c>
      <c r="L4">
        <f t="shared" si="2"/>
        <v>0</v>
      </c>
      <c r="M4">
        <v>200022.6</v>
      </c>
      <c r="N4">
        <v>364523.51428571419</v>
      </c>
      <c r="O4">
        <v>364617.74285714288</v>
      </c>
      <c r="P4">
        <v>199999</v>
      </c>
      <c r="Q4">
        <v>387811.8285714286</v>
      </c>
      <c r="R4">
        <v>1</v>
      </c>
      <c r="S4">
        <v>152413.28571428571</v>
      </c>
      <c r="T4">
        <v>2915786.6</v>
      </c>
      <c r="U4">
        <v>2283031.6</v>
      </c>
      <c r="V4">
        <v>181.4</v>
      </c>
      <c r="W4">
        <v>181258.62857142859</v>
      </c>
      <c r="Y4">
        <v>0.25255288138287141</v>
      </c>
      <c r="Z4">
        <v>0.6449171539562355</v>
      </c>
      <c r="AA4">
        <v>0.64834394515492022</v>
      </c>
      <c r="AB4">
        <v>0.28706510360352688</v>
      </c>
      <c r="AC4">
        <v>1.28284892034218</v>
      </c>
      <c r="AD4">
        <v>0.1104883978026919</v>
      </c>
      <c r="AE4">
        <v>0.4210554065182805</v>
      </c>
      <c r="AF4">
        <v>0.6904925874085166</v>
      </c>
      <c r="AG4">
        <v>0.81208062591197494</v>
      </c>
      <c r="AH4">
        <v>5.4614150198175806E-3</v>
      </c>
      <c r="AI4">
        <v>0.98345998412530344</v>
      </c>
      <c r="AK4">
        <v>0.25255288138287141</v>
      </c>
      <c r="AL4">
        <v>0.30336450530282622</v>
      </c>
      <c r="AM4">
        <v>0.30457309670746319</v>
      </c>
      <c r="AN4">
        <v>0.28706510360352688</v>
      </c>
      <c r="AO4">
        <v>0.62435563034461139</v>
      </c>
      <c r="AP4">
        <v>0.1104883978026919</v>
      </c>
      <c r="AQ4">
        <v>0.26422842197851942</v>
      </c>
      <c r="AR4">
        <v>0.34905745680443939</v>
      </c>
      <c r="AS4">
        <v>0.27731251714119148</v>
      </c>
      <c r="AT4">
        <v>5.4614150198175806E-3</v>
      </c>
      <c r="AU4">
        <v>0.51369318800778796</v>
      </c>
      <c r="AW4">
        <v>0.22625749035838191</v>
      </c>
      <c r="AY4">
        <f t="shared" si="3"/>
        <v>-1</v>
      </c>
      <c r="AZ4" t="str">
        <f t="shared" si="1"/>
        <v/>
      </c>
      <c r="BA4">
        <f t="shared" si="1"/>
        <v>-1</v>
      </c>
      <c r="BB4" t="str">
        <f t="shared" si="1"/>
        <v/>
      </c>
    </row>
    <row r="5" spans="1:54" x14ac:dyDescent="0.3">
      <c r="A5">
        <v>1</v>
      </c>
      <c r="B5" t="s">
        <v>71</v>
      </c>
      <c r="C5" t="s">
        <v>68</v>
      </c>
      <c r="D5" t="s">
        <v>69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1</v>
      </c>
      <c r="J5">
        <f t="shared" si="2"/>
        <v>0</v>
      </c>
      <c r="K5">
        <f t="shared" si="2"/>
        <v>2</v>
      </c>
      <c r="L5">
        <f t="shared" si="2"/>
        <v>0</v>
      </c>
      <c r="M5">
        <v>200028.6</v>
      </c>
      <c r="N5">
        <v>361995.02857142861</v>
      </c>
      <c r="O5">
        <v>362061.3142857143</v>
      </c>
      <c r="P5">
        <v>199999</v>
      </c>
      <c r="Q5">
        <v>393157.97142857139</v>
      </c>
      <c r="R5">
        <v>1.6</v>
      </c>
      <c r="S5">
        <v>155416.34285714291</v>
      </c>
      <c r="T5">
        <v>2915994.6</v>
      </c>
      <c r="U5">
        <v>2282243.0285714278</v>
      </c>
      <c r="V5">
        <v>275.39999999999998</v>
      </c>
      <c r="W5">
        <v>178995.71428571429</v>
      </c>
      <c r="Y5">
        <v>0.25473666361067437</v>
      </c>
      <c r="Z5">
        <v>0.64946222597999237</v>
      </c>
      <c r="AA5">
        <v>0.67734510719975716</v>
      </c>
      <c r="AB5">
        <v>0.29004592439741828</v>
      </c>
      <c r="AC5">
        <v>1.2450688612622409</v>
      </c>
      <c r="AD5">
        <v>0.116538581601344</v>
      </c>
      <c r="AE5">
        <v>0.42577137504704299</v>
      </c>
      <c r="AF5">
        <v>0.80652693661395458</v>
      </c>
      <c r="AG5">
        <v>0.84083864794977536</v>
      </c>
      <c r="AH5">
        <v>9.9479260155930799E-3</v>
      </c>
      <c r="AI5">
        <v>0.9793441225092725</v>
      </c>
      <c r="AK5">
        <v>0.25473666361067437</v>
      </c>
      <c r="AL5">
        <v>0.30865391968483369</v>
      </c>
      <c r="AM5">
        <v>0.31790195432092461</v>
      </c>
      <c r="AN5">
        <v>0.29004592439741828</v>
      </c>
      <c r="AO5">
        <v>0.60942448028779062</v>
      </c>
      <c r="AP5">
        <v>0.116538581601344</v>
      </c>
      <c r="AQ5">
        <v>0.26871547285201292</v>
      </c>
      <c r="AR5">
        <v>0.40801131061743939</v>
      </c>
      <c r="AS5">
        <v>0.28470914364360012</v>
      </c>
      <c r="AT5">
        <v>9.9479260155930799E-3</v>
      </c>
      <c r="AU5">
        <v>0.51771268141455951</v>
      </c>
      <c r="AW5">
        <v>0.22912273919376139</v>
      </c>
      <c r="AY5">
        <f t="shared" si="3"/>
        <v>-1</v>
      </c>
      <c r="AZ5" t="str">
        <f t="shared" si="1"/>
        <v/>
      </c>
      <c r="BA5">
        <f t="shared" si="1"/>
        <v>-1</v>
      </c>
      <c r="BB5" t="str">
        <f t="shared" si="1"/>
        <v/>
      </c>
    </row>
    <row r="6" spans="1:54" x14ac:dyDescent="0.3">
      <c r="A6">
        <v>1</v>
      </c>
      <c r="B6" t="s">
        <v>72</v>
      </c>
      <c r="C6" t="s">
        <v>68</v>
      </c>
      <c r="D6" t="s">
        <v>69</v>
      </c>
      <c r="F6" s="2">
        <f t="shared" si="2"/>
        <v>0</v>
      </c>
      <c r="G6" s="2">
        <f t="shared" si="2"/>
        <v>0</v>
      </c>
      <c r="H6" s="4">
        <f t="shared" si="2"/>
        <v>1</v>
      </c>
      <c r="I6">
        <f t="shared" si="2"/>
        <v>0</v>
      </c>
      <c r="J6">
        <f t="shared" si="2"/>
        <v>1</v>
      </c>
      <c r="K6">
        <f t="shared" si="2"/>
        <v>2</v>
      </c>
      <c r="L6">
        <f t="shared" si="2"/>
        <v>2</v>
      </c>
      <c r="M6">
        <v>6241646.2000000002</v>
      </c>
      <c r="N6">
        <v>726248.85714285716</v>
      </c>
      <c r="O6">
        <v>726910.54285714286</v>
      </c>
      <c r="P6">
        <v>1951224.2</v>
      </c>
      <c r="Q6">
        <v>332657.02857142861</v>
      </c>
      <c r="R6">
        <v>19050969.800000001</v>
      </c>
      <c r="S6">
        <v>213741.48571428569</v>
      </c>
      <c r="T6">
        <v>2921896.8</v>
      </c>
      <c r="U6">
        <v>2287243.1428571432</v>
      </c>
      <c r="V6">
        <v>1797560.4</v>
      </c>
      <c r="W6">
        <v>399422.25714285712</v>
      </c>
      <c r="Y6">
        <v>6.0795212764060116</v>
      </c>
      <c r="Z6">
        <v>0.87039047011141002</v>
      </c>
      <c r="AA6">
        <v>0.86586382234236225</v>
      </c>
      <c r="AB6">
        <v>2.6081911088083869</v>
      </c>
      <c r="AC6">
        <v>1.0974591989120071</v>
      </c>
      <c r="AD6">
        <v>14.662586450390521</v>
      </c>
      <c r="AE6">
        <v>0.61726074031155032</v>
      </c>
      <c r="AF6">
        <v>0.70013723139418294</v>
      </c>
      <c r="AG6">
        <v>0.804494581093812</v>
      </c>
      <c r="AH6">
        <v>3.2054955201921991</v>
      </c>
      <c r="AI6">
        <v>1.706752853632705</v>
      </c>
      <c r="AK6">
        <v>6.0795212764060116</v>
      </c>
      <c r="AL6">
        <v>0.35103443823754787</v>
      </c>
      <c r="AM6">
        <v>0.3490203146789489</v>
      </c>
      <c r="AN6">
        <v>2.6081911088083869</v>
      </c>
      <c r="AO6">
        <v>0.57868982756793097</v>
      </c>
      <c r="AP6">
        <v>14.662586450390521</v>
      </c>
      <c r="AQ6">
        <v>0.30380922845465003</v>
      </c>
      <c r="AR6">
        <v>0.37827392378821972</v>
      </c>
      <c r="AS6">
        <v>0.27381544107338412</v>
      </c>
      <c r="AT6">
        <v>3.2054955201921991</v>
      </c>
      <c r="AU6">
        <v>0.58999818931167414</v>
      </c>
      <c r="AW6">
        <v>0.2333866616577974</v>
      </c>
      <c r="AY6">
        <f t="shared" si="3"/>
        <v>1</v>
      </c>
      <c r="AZ6">
        <f t="shared" si="1"/>
        <v>1</v>
      </c>
      <c r="BA6" t="str">
        <f t="shared" si="1"/>
        <v/>
      </c>
      <c r="BB6">
        <f t="shared" si="1"/>
        <v>1</v>
      </c>
    </row>
    <row r="7" spans="1:54" x14ac:dyDescent="0.3">
      <c r="A7">
        <v>1</v>
      </c>
      <c r="B7" t="s">
        <v>73</v>
      </c>
      <c r="C7" t="s">
        <v>74</v>
      </c>
      <c r="D7" t="s">
        <v>69</v>
      </c>
      <c r="F7" s="2">
        <f t="shared" si="2"/>
        <v>0</v>
      </c>
      <c r="G7" s="2">
        <f t="shared" si="2"/>
        <v>0</v>
      </c>
      <c r="H7" s="4">
        <f t="shared" si="2"/>
        <v>0</v>
      </c>
      <c r="I7">
        <f t="shared" si="2"/>
        <v>0</v>
      </c>
      <c r="J7">
        <f t="shared" si="2"/>
        <v>1</v>
      </c>
      <c r="K7">
        <f t="shared" si="2"/>
        <v>2</v>
      </c>
      <c r="L7">
        <f t="shared" si="2"/>
        <v>0</v>
      </c>
      <c r="M7">
        <v>6472497.2000000002</v>
      </c>
      <c r="N7">
        <v>734058.25714285707</v>
      </c>
      <c r="O7">
        <v>734726</v>
      </c>
      <c r="P7">
        <v>2003733</v>
      </c>
      <c r="Q7">
        <v>344353.54285714292</v>
      </c>
      <c r="R7">
        <v>19403441.600000001</v>
      </c>
      <c r="S7">
        <v>221000.48571428569</v>
      </c>
      <c r="T7">
        <v>2924194.8</v>
      </c>
      <c r="U7">
        <v>2288775.5714285718</v>
      </c>
      <c r="V7">
        <v>1778593.2</v>
      </c>
      <c r="W7">
        <v>392301.02857142861</v>
      </c>
      <c r="Y7">
        <v>7.8040640685823748</v>
      </c>
      <c r="Z7">
        <v>0.8935116818856581</v>
      </c>
      <c r="AA7">
        <v>0.88604617139623909</v>
      </c>
      <c r="AB7">
        <v>3.1468449452018832</v>
      </c>
      <c r="AC7">
        <v>1.2404470557321989</v>
      </c>
      <c r="AD7">
        <v>13.84920095922425</v>
      </c>
      <c r="AE7">
        <v>0.60803756291279565</v>
      </c>
      <c r="AF7">
        <v>0.62734288017963991</v>
      </c>
      <c r="AG7">
        <v>0.80014518503199472</v>
      </c>
      <c r="AH7">
        <v>3.0055790483951572</v>
      </c>
      <c r="AI7">
        <v>1.6977987858766159</v>
      </c>
      <c r="AK7">
        <v>7.8040640685823748</v>
      </c>
      <c r="AL7">
        <v>0.35657691899853361</v>
      </c>
      <c r="AM7">
        <v>0.35297994256585041</v>
      </c>
      <c r="AN7">
        <v>3.1468449452018832</v>
      </c>
      <c r="AO7">
        <v>0.6889567999086077</v>
      </c>
      <c r="AP7">
        <v>13.84920095922425</v>
      </c>
      <c r="AQ7">
        <v>0.30141549529008832</v>
      </c>
      <c r="AR7">
        <v>0.31656899057561533</v>
      </c>
      <c r="AS7">
        <v>0.27168308529570429</v>
      </c>
      <c r="AT7">
        <v>3.0055790483951572</v>
      </c>
      <c r="AU7">
        <v>0.59174625939257175</v>
      </c>
      <c r="AW7">
        <v>0.23295369288285389</v>
      </c>
      <c r="AY7">
        <f t="shared" si="3"/>
        <v>1</v>
      </c>
      <c r="AZ7" t="str">
        <f t="shared" si="1"/>
        <v/>
      </c>
      <c r="BA7" t="str">
        <f t="shared" si="1"/>
        <v/>
      </c>
      <c r="BB7">
        <f t="shared" si="1"/>
        <v>1</v>
      </c>
    </row>
    <row r="8" spans="1:54" x14ac:dyDescent="0.3">
      <c r="A8">
        <v>1</v>
      </c>
      <c r="B8" t="s">
        <v>75</v>
      </c>
      <c r="C8" t="s">
        <v>74</v>
      </c>
      <c r="D8" t="s">
        <v>69</v>
      </c>
      <c r="F8" s="2">
        <f t="shared" si="2"/>
        <v>0</v>
      </c>
      <c r="G8" s="2">
        <f t="shared" si="2"/>
        <v>1</v>
      </c>
      <c r="H8" s="4">
        <f t="shared" si="2"/>
        <v>1</v>
      </c>
      <c r="I8">
        <f t="shared" si="2"/>
        <v>1</v>
      </c>
      <c r="J8">
        <f t="shared" si="2"/>
        <v>0</v>
      </c>
      <c r="K8">
        <f t="shared" si="2"/>
        <v>2</v>
      </c>
      <c r="L8">
        <f t="shared" si="2"/>
        <v>2</v>
      </c>
      <c r="M8">
        <v>200022.6</v>
      </c>
      <c r="N8">
        <v>364523.51428571419</v>
      </c>
      <c r="O8">
        <v>364617.74285714288</v>
      </c>
      <c r="P8">
        <v>199999</v>
      </c>
      <c r="Q8">
        <v>387811.8285714286</v>
      </c>
      <c r="R8">
        <v>1</v>
      </c>
      <c r="S8">
        <v>152413.28571428571</v>
      </c>
      <c r="T8">
        <v>2915786.6</v>
      </c>
      <c r="U8">
        <v>2283031.6</v>
      </c>
      <c r="V8">
        <v>181.4</v>
      </c>
      <c r="W8">
        <v>181258.62857142859</v>
      </c>
      <c r="Y8">
        <v>0.41288396280724549</v>
      </c>
      <c r="Z8">
        <v>0.65878562279810604</v>
      </c>
      <c r="AA8">
        <v>0.65430674862582239</v>
      </c>
      <c r="AB8">
        <v>0.5654503291996662</v>
      </c>
      <c r="AC8">
        <v>1.4175849157410481</v>
      </c>
      <c r="AD8">
        <v>0.113311268587131</v>
      </c>
      <c r="AE8">
        <v>0.42190611291776542</v>
      </c>
      <c r="AF8">
        <v>0.87075319960713382</v>
      </c>
      <c r="AG8">
        <v>0.82523846026909131</v>
      </c>
      <c r="AH8">
        <v>6.2624125974252414E-3</v>
      </c>
      <c r="AI8">
        <v>0.98744904196355487</v>
      </c>
      <c r="AK8">
        <v>0.41288396280724549</v>
      </c>
      <c r="AL8">
        <v>0.30780238020233808</v>
      </c>
      <c r="AM8">
        <v>0.30435821502968402</v>
      </c>
      <c r="AN8">
        <v>0.5654503291996662</v>
      </c>
      <c r="AO8">
        <v>0.69123286645626647</v>
      </c>
      <c r="AP8">
        <v>0.113311268587131</v>
      </c>
      <c r="AQ8">
        <v>0.26450958023945398</v>
      </c>
      <c r="AR8">
        <v>0.45199293640907862</v>
      </c>
      <c r="AS8">
        <v>0.27848300491792283</v>
      </c>
      <c r="AT8">
        <v>6.2624125974252414E-3</v>
      </c>
      <c r="AU8">
        <v>0.51432874969073705</v>
      </c>
      <c r="AW8">
        <v>0.22905914137372749</v>
      </c>
      <c r="AY8">
        <f t="shared" si="3"/>
        <v>-1</v>
      </c>
      <c r="AZ8">
        <f t="shared" si="1"/>
        <v>-1</v>
      </c>
      <c r="BA8">
        <f t="shared" si="1"/>
        <v>-1</v>
      </c>
      <c r="BB8" t="str">
        <f t="shared" si="1"/>
        <v/>
      </c>
    </row>
    <row r="9" spans="1:54" x14ac:dyDescent="0.3">
      <c r="A9">
        <v>1</v>
      </c>
      <c r="B9" t="s">
        <v>76</v>
      </c>
      <c r="C9" t="s">
        <v>74</v>
      </c>
      <c r="D9" t="s">
        <v>69</v>
      </c>
      <c r="F9" s="2">
        <f t="shared" si="2"/>
        <v>0</v>
      </c>
      <c r="G9" s="2">
        <f t="shared" si="2"/>
        <v>1</v>
      </c>
      <c r="H9" s="4">
        <f t="shared" si="2"/>
        <v>1</v>
      </c>
      <c r="I9">
        <f t="shared" si="2"/>
        <v>1</v>
      </c>
      <c r="J9">
        <f t="shared" si="2"/>
        <v>0</v>
      </c>
      <c r="K9">
        <f t="shared" si="2"/>
        <v>2</v>
      </c>
      <c r="L9">
        <f t="shared" si="2"/>
        <v>2</v>
      </c>
      <c r="M9">
        <v>200028.6</v>
      </c>
      <c r="N9">
        <v>361995.02857142861</v>
      </c>
      <c r="O9">
        <v>362061.3142857143</v>
      </c>
      <c r="P9">
        <v>199999</v>
      </c>
      <c r="Q9">
        <v>393157.97142857139</v>
      </c>
      <c r="R9">
        <v>1.6</v>
      </c>
      <c r="S9">
        <v>155416.34285714291</v>
      </c>
      <c r="T9">
        <v>2915994.6</v>
      </c>
      <c r="U9">
        <v>2282243.0285714278</v>
      </c>
      <c r="V9">
        <v>275.39999999999998</v>
      </c>
      <c r="W9">
        <v>178995.71428571429</v>
      </c>
      <c r="Y9">
        <v>0.29094961459049962</v>
      </c>
      <c r="Z9">
        <v>0.6478906396410562</v>
      </c>
      <c r="AA9">
        <v>0.64323260191595177</v>
      </c>
      <c r="AB9">
        <v>0.49178427860024387</v>
      </c>
      <c r="AC9">
        <v>0.96734813203469705</v>
      </c>
      <c r="AD9">
        <v>9.1971516190096719E-2</v>
      </c>
      <c r="AE9">
        <v>0.416607034570604</v>
      </c>
      <c r="AF9">
        <v>0.7079623265308328</v>
      </c>
      <c r="AG9">
        <v>0.81364158250258423</v>
      </c>
      <c r="AH9">
        <v>6.5644211834295996E-3</v>
      </c>
      <c r="AI9">
        <v>0.98348971897669668</v>
      </c>
      <c r="AK9">
        <v>0.29094961459049962</v>
      </c>
      <c r="AL9">
        <v>0.30575280574017338</v>
      </c>
      <c r="AM9">
        <v>0.30194009223154622</v>
      </c>
      <c r="AN9">
        <v>0.49178427860024387</v>
      </c>
      <c r="AO9">
        <v>0.46813937560488872</v>
      </c>
      <c r="AP9">
        <v>9.1971516190096719E-2</v>
      </c>
      <c r="AQ9">
        <v>0.26181677819196397</v>
      </c>
      <c r="AR9">
        <v>0.36025903873378412</v>
      </c>
      <c r="AS9">
        <v>0.27650651281666272</v>
      </c>
      <c r="AT9">
        <v>6.5644211834295996E-3</v>
      </c>
      <c r="AU9">
        <v>0.51845163034408215</v>
      </c>
      <c r="AW9">
        <v>0.22726936279463439</v>
      </c>
      <c r="AY9">
        <f t="shared" si="3"/>
        <v>-1</v>
      </c>
      <c r="AZ9">
        <f t="shared" si="1"/>
        <v>-1</v>
      </c>
      <c r="BA9">
        <f t="shared" si="1"/>
        <v>-1</v>
      </c>
      <c r="BB9" t="str">
        <f t="shared" si="1"/>
        <v/>
      </c>
    </row>
    <row r="10" spans="1:54" x14ac:dyDescent="0.3">
      <c r="A10">
        <v>1</v>
      </c>
      <c r="B10" t="s">
        <v>77</v>
      </c>
      <c r="C10" t="s">
        <v>74</v>
      </c>
      <c r="D10" t="s">
        <v>69</v>
      </c>
      <c r="F10" s="2">
        <f t="shared" si="2"/>
        <v>0</v>
      </c>
      <c r="G10" s="2">
        <f t="shared" si="2"/>
        <v>0</v>
      </c>
      <c r="H10" s="4">
        <f t="shared" si="2"/>
        <v>0</v>
      </c>
      <c r="I10">
        <f t="shared" si="2"/>
        <v>0</v>
      </c>
      <c r="J10">
        <f t="shared" si="2"/>
        <v>1</v>
      </c>
      <c r="K10">
        <f t="shared" si="2"/>
        <v>2</v>
      </c>
      <c r="L10">
        <f t="shared" si="2"/>
        <v>0</v>
      </c>
      <c r="M10">
        <v>6241646.2000000002</v>
      </c>
      <c r="N10">
        <v>726248.85714285716</v>
      </c>
      <c r="O10">
        <v>726910.54285714286</v>
      </c>
      <c r="P10">
        <v>1951224.2</v>
      </c>
      <c r="Q10">
        <v>332657.02857142861</v>
      </c>
      <c r="R10">
        <v>19050969.800000001</v>
      </c>
      <c r="S10">
        <v>213741.48571428569</v>
      </c>
      <c r="T10">
        <v>2921896.8</v>
      </c>
      <c r="U10">
        <v>2287243.1428571432</v>
      </c>
      <c r="V10">
        <v>1797560.4</v>
      </c>
      <c r="W10">
        <v>399422.25714285712</v>
      </c>
      <c r="Y10">
        <v>6.5787480180035347</v>
      </c>
      <c r="Z10">
        <v>0.86291634649803339</v>
      </c>
      <c r="AA10">
        <v>0.84245214037031746</v>
      </c>
      <c r="AB10">
        <v>3.2332645278016572</v>
      </c>
      <c r="AC10">
        <v>1.1035634555313401</v>
      </c>
      <c r="AD10">
        <v>12.170142835401929</v>
      </c>
      <c r="AE10">
        <v>0.61286649461669318</v>
      </c>
      <c r="AF10">
        <v>0.64196343742078166</v>
      </c>
      <c r="AG10">
        <v>0.80358270224948813</v>
      </c>
      <c r="AH10">
        <v>3.0259405153919938</v>
      </c>
      <c r="AI10">
        <v>1.702981231200309</v>
      </c>
      <c r="AK10">
        <v>6.5787480180035347</v>
      </c>
      <c r="AL10">
        <v>0.34787020609946923</v>
      </c>
      <c r="AM10">
        <v>0.34179333722651267</v>
      </c>
      <c r="AN10">
        <v>3.2332645278016572</v>
      </c>
      <c r="AO10">
        <v>0.62662849147953759</v>
      </c>
      <c r="AP10">
        <v>12.170142835401929</v>
      </c>
      <c r="AQ10">
        <v>0.30261854657271342</v>
      </c>
      <c r="AR10">
        <v>0.32385875681648019</v>
      </c>
      <c r="AS10">
        <v>0.27240249124588439</v>
      </c>
      <c r="AT10">
        <v>3.0259405153919938</v>
      </c>
      <c r="AU10">
        <v>0.5866197689203545</v>
      </c>
      <c r="AW10">
        <v>0.23020097040072349</v>
      </c>
      <c r="AY10">
        <f t="shared" si="3"/>
        <v>1</v>
      </c>
      <c r="AZ10" t="str">
        <f t="shared" si="1"/>
        <v/>
      </c>
      <c r="BA10" t="str">
        <f t="shared" si="1"/>
        <v/>
      </c>
      <c r="BB10">
        <f t="shared" si="1"/>
        <v>1</v>
      </c>
    </row>
    <row r="11" spans="1:54" x14ac:dyDescent="0.3">
      <c r="A11">
        <v>1</v>
      </c>
      <c r="B11" t="s">
        <v>78</v>
      </c>
      <c r="C11" t="s">
        <v>74</v>
      </c>
      <c r="D11" t="s">
        <v>69</v>
      </c>
      <c r="F11" s="2">
        <f t="shared" si="2"/>
        <v>0</v>
      </c>
      <c r="G11" s="2">
        <f t="shared" si="2"/>
        <v>0</v>
      </c>
      <c r="H11" s="4">
        <f t="shared" si="2"/>
        <v>0</v>
      </c>
      <c r="I11">
        <f t="shared" si="2"/>
        <v>0</v>
      </c>
      <c r="J11">
        <f t="shared" si="2"/>
        <v>1</v>
      </c>
      <c r="K11">
        <f t="shared" si="2"/>
        <v>2</v>
      </c>
      <c r="L11">
        <f t="shared" si="2"/>
        <v>0</v>
      </c>
      <c r="M11">
        <v>6472497.2000000002</v>
      </c>
      <c r="N11">
        <v>734058.25714285707</v>
      </c>
      <c r="O11">
        <v>734726</v>
      </c>
      <c r="P11">
        <v>2003733</v>
      </c>
      <c r="Q11">
        <v>344353.54285714292</v>
      </c>
      <c r="R11">
        <v>19403441.600000001</v>
      </c>
      <c r="S11">
        <v>221000.48571428569</v>
      </c>
      <c r="T11">
        <v>2924194.8</v>
      </c>
      <c r="U11">
        <v>2288775.5714285718</v>
      </c>
      <c r="V11">
        <v>1778593.2</v>
      </c>
      <c r="W11">
        <v>392301.02857142861</v>
      </c>
      <c r="Y11">
        <v>4.173745566990692</v>
      </c>
      <c r="Z11">
        <v>0.79903963894383723</v>
      </c>
      <c r="AA11">
        <v>0.79640459455716028</v>
      </c>
      <c r="AB11">
        <v>2.0644089926092422</v>
      </c>
      <c r="AC11">
        <v>0.81019085516870426</v>
      </c>
      <c r="AD11">
        <v>10.759292295598421</v>
      </c>
      <c r="AE11">
        <v>0.60090277591454133</v>
      </c>
      <c r="AF11">
        <v>0.59577989560784772</v>
      </c>
      <c r="AG11">
        <v>0.79422464581272956</v>
      </c>
      <c r="AH11">
        <v>2.977847019792534</v>
      </c>
      <c r="AI11">
        <v>1.693955461009006</v>
      </c>
      <c r="AK11">
        <v>4.173745566990692</v>
      </c>
      <c r="AL11">
        <v>0.32723235632625541</v>
      </c>
      <c r="AM11">
        <v>0.32574187560239809</v>
      </c>
      <c r="AN11">
        <v>2.0644089926092422</v>
      </c>
      <c r="AO11">
        <v>0.40125277762667139</v>
      </c>
      <c r="AP11">
        <v>10.759292295598421</v>
      </c>
      <c r="AQ11">
        <v>0.29734500154486992</v>
      </c>
      <c r="AR11">
        <v>0.30035428761038918</v>
      </c>
      <c r="AS11">
        <v>0.2692860442263606</v>
      </c>
      <c r="AT11">
        <v>2.977847019792534</v>
      </c>
      <c r="AU11">
        <v>0.58873395614459045</v>
      </c>
      <c r="AW11">
        <v>0.21891977263148871</v>
      </c>
      <c r="AY11">
        <f t="shared" si="3"/>
        <v>1</v>
      </c>
      <c r="AZ11" t="str">
        <f t="shared" si="1"/>
        <v/>
      </c>
      <c r="BA11" t="str">
        <f t="shared" si="1"/>
        <v/>
      </c>
      <c r="BB11">
        <f t="shared" si="1"/>
        <v>1</v>
      </c>
    </row>
    <row r="12" spans="1:54" x14ac:dyDescent="0.3">
      <c r="A12">
        <v>1</v>
      </c>
      <c r="B12" t="s">
        <v>79</v>
      </c>
      <c r="C12" t="s">
        <v>74</v>
      </c>
      <c r="D12" t="s">
        <v>69</v>
      </c>
      <c r="F12" s="2">
        <f t="shared" si="2"/>
        <v>0</v>
      </c>
      <c r="G12" s="2">
        <f t="shared" si="2"/>
        <v>1</v>
      </c>
      <c r="H12" s="4">
        <f t="shared" si="2"/>
        <v>1</v>
      </c>
      <c r="I12">
        <f t="shared" si="2"/>
        <v>1</v>
      </c>
      <c r="J12">
        <f t="shared" si="2"/>
        <v>0</v>
      </c>
      <c r="K12">
        <f t="shared" si="2"/>
        <v>2</v>
      </c>
      <c r="L12">
        <f t="shared" si="2"/>
        <v>2</v>
      </c>
      <c r="M12">
        <v>200022.6</v>
      </c>
      <c r="N12">
        <v>364523.51428571419</v>
      </c>
      <c r="O12">
        <v>364617.74285714288</v>
      </c>
      <c r="P12">
        <v>199999</v>
      </c>
      <c r="Q12">
        <v>387811.8285714286</v>
      </c>
      <c r="R12">
        <v>1</v>
      </c>
      <c r="S12">
        <v>152413.28571428571</v>
      </c>
      <c r="T12">
        <v>2915786.6</v>
      </c>
      <c r="U12">
        <v>2283031.6</v>
      </c>
      <c r="V12">
        <v>181.4</v>
      </c>
      <c r="W12">
        <v>181258.62857142859</v>
      </c>
      <c r="Y12">
        <v>0.29719329500803721</v>
      </c>
      <c r="Z12">
        <v>0.63665094072265282</v>
      </c>
      <c r="AA12">
        <v>0.63558647918149025</v>
      </c>
      <c r="AB12">
        <v>0.31148718480835669</v>
      </c>
      <c r="AC12">
        <v>0.86725926950873278</v>
      </c>
      <c r="AD12">
        <v>9.4259289593901424E-2</v>
      </c>
      <c r="AE12">
        <v>0.41230988288298248</v>
      </c>
      <c r="AF12">
        <v>0.59754260557238015</v>
      </c>
      <c r="AG12">
        <v>0.79723196768235149</v>
      </c>
      <c r="AH12">
        <v>6.2977105961180809E-3</v>
      </c>
      <c r="AI12">
        <v>0.99205086856215663</v>
      </c>
      <c r="AK12">
        <v>0.29719329500803721</v>
      </c>
      <c r="AL12">
        <v>0.29776414309162652</v>
      </c>
      <c r="AM12">
        <v>0.29655367265555199</v>
      </c>
      <c r="AN12">
        <v>0.31148718480835669</v>
      </c>
      <c r="AO12">
        <v>0.41611678437080368</v>
      </c>
      <c r="AP12">
        <v>9.4259289593901424E-2</v>
      </c>
      <c r="AQ12">
        <v>0.25693657174872758</v>
      </c>
      <c r="AR12">
        <v>0.30273171998560428</v>
      </c>
      <c r="AS12">
        <v>0.27098714002973529</v>
      </c>
      <c r="AT12">
        <v>6.2977105961180809E-3</v>
      </c>
      <c r="AU12">
        <v>0.51490735574126512</v>
      </c>
      <c r="AW12">
        <v>0.22129680532130541</v>
      </c>
      <c r="AY12">
        <f t="shared" si="3"/>
        <v>-1</v>
      </c>
      <c r="AZ12">
        <f t="shared" si="1"/>
        <v>-1</v>
      </c>
      <c r="BA12">
        <f t="shared" si="1"/>
        <v>-1</v>
      </c>
      <c r="BB12" t="str">
        <f t="shared" si="1"/>
        <v/>
      </c>
    </row>
    <row r="13" spans="1:54" x14ac:dyDescent="0.3">
      <c r="A13">
        <v>1</v>
      </c>
      <c r="B13" t="s">
        <v>80</v>
      </c>
      <c r="C13" t="s">
        <v>74</v>
      </c>
      <c r="D13" t="s">
        <v>69</v>
      </c>
      <c r="F13" s="2">
        <f t="shared" si="2"/>
        <v>0</v>
      </c>
      <c r="G13" s="2">
        <f t="shared" si="2"/>
        <v>1</v>
      </c>
      <c r="H13" s="4">
        <f t="shared" si="2"/>
        <v>1</v>
      </c>
      <c r="I13">
        <f t="shared" si="2"/>
        <v>1</v>
      </c>
      <c r="J13">
        <f t="shared" si="2"/>
        <v>0</v>
      </c>
      <c r="K13">
        <f t="shared" si="2"/>
        <v>2</v>
      </c>
      <c r="L13">
        <f t="shared" si="2"/>
        <v>2</v>
      </c>
      <c r="M13">
        <v>200028.6</v>
      </c>
      <c r="N13">
        <v>361995.02857142861</v>
      </c>
      <c r="O13">
        <v>362061.3142857143</v>
      </c>
      <c r="P13">
        <v>199999</v>
      </c>
      <c r="Q13">
        <v>393157.97142857139</v>
      </c>
      <c r="R13">
        <v>1.6</v>
      </c>
      <c r="S13">
        <v>155416.34285714291</v>
      </c>
      <c r="T13">
        <v>2915994.6</v>
      </c>
      <c r="U13">
        <v>2282243.0285714278</v>
      </c>
      <c r="V13">
        <v>275.39999999999998</v>
      </c>
      <c r="W13">
        <v>178995.71428571429</v>
      </c>
      <c r="Y13">
        <v>0.32581007138360291</v>
      </c>
      <c r="Z13">
        <v>0.63633807767016282</v>
      </c>
      <c r="AA13">
        <v>0.63427342698144318</v>
      </c>
      <c r="AB13">
        <v>0.43282608419540342</v>
      </c>
      <c r="AC13">
        <v>0.93087833496974781</v>
      </c>
      <c r="AD13">
        <v>9.9190586211625437E-2</v>
      </c>
      <c r="AE13">
        <v>0.41228774101972321</v>
      </c>
      <c r="AF13">
        <v>0.59485729318112135</v>
      </c>
      <c r="AG13">
        <v>0.79428407155542768</v>
      </c>
      <c r="AH13">
        <v>4.6957499813287994E-3</v>
      </c>
      <c r="AI13">
        <v>0.97846986276895864</v>
      </c>
      <c r="AK13">
        <v>0.32581007138360291</v>
      </c>
      <c r="AL13">
        <v>0.2989725765173456</v>
      </c>
      <c r="AM13">
        <v>0.29730161376397263</v>
      </c>
      <c r="AN13">
        <v>0.43282608419540342</v>
      </c>
      <c r="AO13">
        <v>0.44103986714284737</v>
      </c>
      <c r="AP13">
        <v>9.9190586211625437E-2</v>
      </c>
      <c r="AQ13">
        <v>0.25677565728713359</v>
      </c>
      <c r="AR13">
        <v>0.30221568259876219</v>
      </c>
      <c r="AS13">
        <v>0.26981953336591158</v>
      </c>
      <c r="AT13">
        <v>4.6957499813287994E-3</v>
      </c>
      <c r="AU13">
        <v>0.51473692976038099</v>
      </c>
      <c r="AW13">
        <v>0.2213964957178437</v>
      </c>
      <c r="AY13">
        <f t="shared" si="3"/>
        <v>-1</v>
      </c>
      <c r="AZ13">
        <f t="shared" si="1"/>
        <v>-1</v>
      </c>
      <c r="BA13">
        <f t="shared" si="1"/>
        <v>-1</v>
      </c>
      <c r="BB13" t="str">
        <f t="shared" si="1"/>
        <v/>
      </c>
    </row>
    <row r="14" spans="1:54" x14ac:dyDescent="0.3">
      <c r="A14">
        <v>1</v>
      </c>
      <c r="B14" t="s">
        <v>81</v>
      </c>
      <c r="C14" t="s">
        <v>74</v>
      </c>
      <c r="D14" t="s">
        <v>69</v>
      </c>
      <c r="F14" s="2">
        <f t="shared" si="2"/>
        <v>0</v>
      </c>
      <c r="G14" s="2">
        <f t="shared" si="2"/>
        <v>0</v>
      </c>
      <c r="H14" s="4">
        <f t="shared" si="2"/>
        <v>0</v>
      </c>
      <c r="I14">
        <f t="shared" si="2"/>
        <v>0</v>
      </c>
      <c r="J14">
        <f t="shared" si="2"/>
        <v>1</v>
      </c>
      <c r="K14">
        <f t="shared" si="2"/>
        <v>2</v>
      </c>
      <c r="L14">
        <f t="shared" si="2"/>
        <v>0</v>
      </c>
      <c r="M14">
        <v>6241646.2000000002</v>
      </c>
      <c r="N14">
        <v>726248.85714285716</v>
      </c>
      <c r="O14">
        <v>726910.54285714286</v>
      </c>
      <c r="P14">
        <v>1951224.2</v>
      </c>
      <c r="Q14">
        <v>332657.02857142861</v>
      </c>
      <c r="R14">
        <v>19050969.800000001</v>
      </c>
      <c r="S14">
        <v>213741.48571428569</v>
      </c>
      <c r="T14">
        <v>2921896.8</v>
      </c>
      <c r="U14">
        <v>2287243.1428571432</v>
      </c>
      <c r="V14">
        <v>1797560.4</v>
      </c>
      <c r="W14">
        <v>399422.25714285712</v>
      </c>
      <c r="Y14">
        <v>4.0474733734037729</v>
      </c>
      <c r="Z14">
        <v>0.79424044672466276</v>
      </c>
      <c r="AA14">
        <v>0.7906384161440656</v>
      </c>
      <c r="AB14">
        <v>1.8816104362020269</v>
      </c>
      <c r="AC14">
        <v>0.64964158890569323</v>
      </c>
      <c r="AD14">
        <v>10.3837035177974</v>
      </c>
      <c r="AE14">
        <v>0.60152006984488771</v>
      </c>
      <c r="AF14">
        <v>0.60037264354759823</v>
      </c>
      <c r="AG14">
        <v>0.79418461076150249</v>
      </c>
      <c r="AH14">
        <v>3.0769786536111501</v>
      </c>
      <c r="AI14">
        <v>1.711419562574676</v>
      </c>
      <c r="AK14">
        <v>4.0474733734037729</v>
      </c>
      <c r="AL14">
        <v>0.32704932797766678</v>
      </c>
      <c r="AM14">
        <v>0.32476154380544492</v>
      </c>
      <c r="AN14">
        <v>1.8816104362020269</v>
      </c>
      <c r="AO14">
        <v>0.31265587125755179</v>
      </c>
      <c r="AP14">
        <v>10.3837035177974</v>
      </c>
      <c r="AQ14">
        <v>0.29597892128430042</v>
      </c>
      <c r="AR14">
        <v>0.30338228715118021</v>
      </c>
      <c r="AS14">
        <v>0.2700548703033876</v>
      </c>
      <c r="AT14">
        <v>3.0769786536111501</v>
      </c>
      <c r="AU14">
        <v>0.58859157693805175</v>
      </c>
      <c r="AW14">
        <v>0.2205652822307976</v>
      </c>
      <c r="AY14">
        <f t="shared" si="3"/>
        <v>1</v>
      </c>
      <c r="AZ14" t="str">
        <f t="shared" si="1"/>
        <v/>
      </c>
      <c r="BA14" t="str">
        <f t="shared" si="1"/>
        <v/>
      </c>
      <c r="BB14">
        <f t="shared" si="1"/>
        <v>1</v>
      </c>
    </row>
    <row r="15" spans="1:54" x14ac:dyDescent="0.3">
      <c r="A15">
        <v>1</v>
      </c>
      <c r="B15" t="s">
        <v>82</v>
      </c>
      <c r="C15" t="s">
        <v>68</v>
      </c>
      <c r="D15" t="s">
        <v>69</v>
      </c>
      <c r="F15" s="2">
        <f t="shared" si="2"/>
        <v>0</v>
      </c>
      <c r="G15" s="2">
        <f t="shared" si="2"/>
        <v>0</v>
      </c>
      <c r="H15" s="4">
        <f t="shared" si="2"/>
        <v>1</v>
      </c>
      <c r="I15">
        <f t="shared" si="2"/>
        <v>0</v>
      </c>
      <c r="J15">
        <f t="shared" si="2"/>
        <v>1</v>
      </c>
      <c r="K15">
        <f t="shared" si="2"/>
        <v>2</v>
      </c>
      <c r="L15">
        <f t="shared" si="2"/>
        <v>2</v>
      </c>
      <c r="M15">
        <v>6472497.2000000002</v>
      </c>
      <c r="N15">
        <v>734058.25714285707</v>
      </c>
      <c r="O15">
        <v>734726</v>
      </c>
      <c r="P15">
        <v>2003733</v>
      </c>
      <c r="Q15">
        <v>344353.54285714292</v>
      </c>
      <c r="R15">
        <v>19403441.600000001</v>
      </c>
      <c r="S15">
        <v>221000.48571428569</v>
      </c>
      <c r="T15">
        <v>2924194.8</v>
      </c>
      <c r="U15">
        <v>2288775.5714285718</v>
      </c>
      <c r="V15">
        <v>1778593.2</v>
      </c>
      <c r="W15">
        <v>392301.02857142861</v>
      </c>
      <c r="Y15">
        <v>4.1426225984119807</v>
      </c>
      <c r="Z15">
        <v>0.8008458762995101</v>
      </c>
      <c r="AA15">
        <v>0.79529513269163932</v>
      </c>
      <c r="AB15">
        <v>2.286731710995082</v>
      </c>
      <c r="AC15">
        <v>0.81595308599976968</v>
      </c>
      <c r="AD15">
        <v>10.786343908600969</v>
      </c>
      <c r="AE15">
        <v>0.60056452913309577</v>
      </c>
      <c r="AF15">
        <v>0.59618127802386878</v>
      </c>
      <c r="AG15">
        <v>0.79387380814379349</v>
      </c>
      <c r="AH15">
        <v>3.0682809940073641</v>
      </c>
      <c r="AI15">
        <v>1.702415975524179</v>
      </c>
      <c r="AK15">
        <v>4.1426225984119807</v>
      </c>
      <c r="AL15">
        <v>0.32809352489254839</v>
      </c>
      <c r="AM15">
        <v>0.32488260857062412</v>
      </c>
      <c r="AN15">
        <v>2.286731710995082</v>
      </c>
      <c r="AO15">
        <v>0.42259662928991021</v>
      </c>
      <c r="AP15">
        <v>10.786343908600969</v>
      </c>
      <c r="AQ15">
        <v>0.29728610897270419</v>
      </c>
      <c r="AR15">
        <v>0.30147860681172461</v>
      </c>
      <c r="AS15">
        <v>0.26885236846449379</v>
      </c>
      <c r="AT15">
        <v>3.0682809940073641</v>
      </c>
      <c r="AU15">
        <v>0.5906748040030444</v>
      </c>
      <c r="AW15">
        <v>0.2194428059472037</v>
      </c>
      <c r="AY15">
        <f t="shared" si="3"/>
        <v>1</v>
      </c>
      <c r="AZ15">
        <f t="shared" si="1"/>
        <v>1</v>
      </c>
      <c r="BA15" t="str">
        <f t="shared" si="1"/>
        <v/>
      </c>
      <c r="BB15">
        <f t="shared" si="1"/>
        <v>1</v>
      </c>
    </row>
    <row r="16" spans="1:54" x14ac:dyDescent="0.3">
      <c r="A16">
        <v>1</v>
      </c>
      <c r="B16" t="s">
        <v>83</v>
      </c>
      <c r="C16" t="s">
        <v>68</v>
      </c>
      <c r="D16" t="s">
        <v>69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1</v>
      </c>
      <c r="J16">
        <f t="shared" si="2"/>
        <v>0</v>
      </c>
      <c r="K16">
        <f t="shared" si="2"/>
        <v>2</v>
      </c>
      <c r="L16">
        <f t="shared" si="2"/>
        <v>0</v>
      </c>
      <c r="M16">
        <v>200022.6</v>
      </c>
      <c r="N16">
        <v>364523.51428571419</v>
      </c>
      <c r="O16">
        <v>364617.74285714288</v>
      </c>
      <c r="P16">
        <v>199999</v>
      </c>
      <c r="Q16">
        <v>387811.8285714286</v>
      </c>
      <c r="R16">
        <v>1</v>
      </c>
      <c r="S16">
        <v>152413.28571428571</v>
      </c>
      <c r="T16">
        <v>2915786.6</v>
      </c>
      <c r="U16">
        <v>2283031.6</v>
      </c>
      <c r="V16">
        <v>181.4</v>
      </c>
      <c r="W16">
        <v>181258.62857142859</v>
      </c>
      <c r="Y16">
        <v>0.28901905579259618</v>
      </c>
      <c r="Z16">
        <v>0.63709152930782043</v>
      </c>
      <c r="AA16">
        <v>0.6348150212833259</v>
      </c>
      <c r="AB16">
        <v>0.38139630700461569</v>
      </c>
      <c r="AC16">
        <v>0.88456706537399443</v>
      </c>
      <c r="AD16">
        <v>9.3316270806826598E-2</v>
      </c>
      <c r="AE16">
        <v>0.41074981048669928</v>
      </c>
      <c r="AF16">
        <v>0.60283698982093481</v>
      </c>
      <c r="AG16">
        <v>0.79713926547805647</v>
      </c>
      <c r="AH16">
        <v>4.4790010200812993E-3</v>
      </c>
      <c r="AI16">
        <v>0.98936777100399398</v>
      </c>
      <c r="AK16">
        <v>0.28901905579259618</v>
      </c>
      <c r="AL16">
        <v>0.29742747250545237</v>
      </c>
      <c r="AM16">
        <v>0.29536394913614328</v>
      </c>
      <c r="AN16">
        <v>0.38139630700461569</v>
      </c>
      <c r="AO16">
        <v>0.42259459591587067</v>
      </c>
      <c r="AP16">
        <v>9.3316270806826598E-2</v>
      </c>
      <c r="AQ16">
        <v>0.25565095951315009</v>
      </c>
      <c r="AR16">
        <v>0.305089517426677</v>
      </c>
      <c r="AS16">
        <v>0.27008305142932959</v>
      </c>
      <c r="AT16">
        <v>4.4790010200812993E-3</v>
      </c>
      <c r="AU16">
        <v>0.51269962962916382</v>
      </c>
      <c r="AW16">
        <v>0.22113677660402439</v>
      </c>
      <c r="AY16">
        <f t="shared" si="3"/>
        <v>-1</v>
      </c>
      <c r="AZ16" t="str">
        <f t="shared" si="1"/>
        <v/>
      </c>
      <c r="BA16">
        <f t="shared" si="1"/>
        <v>-1</v>
      </c>
      <c r="BB16" t="str">
        <f t="shared" si="1"/>
        <v/>
      </c>
    </row>
    <row r="17" spans="1:54" x14ac:dyDescent="0.3">
      <c r="A17">
        <v>1</v>
      </c>
      <c r="B17" t="s">
        <v>84</v>
      </c>
      <c r="C17" t="s">
        <v>68</v>
      </c>
      <c r="D17" t="s">
        <v>69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1</v>
      </c>
      <c r="J17">
        <f t="shared" si="2"/>
        <v>0</v>
      </c>
      <c r="K17">
        <f t="shared" si="2"/>
        <v>2</v>
      </c>
      <c r="L17">
        <f t="shared" si="2"/>
        <v>0</v>
      </c>
      <c r="M17">
        <v>200028.6</v>
      </c>
      <c r="N17">
        <v>361995.02857142861</v>
      </c>
      <c r="O17">
        <v>362061.3142857143</v>
      </c>
      <c r="P17">
        <v>199999</v>
      </c>
      <c r="Q17">
        <v>393157.97142857139</v>
      </c>
      <c r="R17">
        <v>1.6</v>
      </c>
      <c r="S17">
        <v>155416.34285714291</v>
      </c>
      <c r="T17">
        <v>2915994.6</v>
      </c>
      <c r="U17">
        <v>2282243.0285714278</v>
      </c>
      <c r="V17">
        <v>275.39999999999998</v>
      </c>
      <c r="W17">
        <v>178995.71428571429</v>
      </c>
      <c r="Y17">
        <v>0.2901465611997992</v>
      </c>
      <c r="Z17">
        <v>0.63536644966640909</v>
      </c>
      <c r="AA17">
        <v>0.63220154894016944</v>
      </c>
      <c r="AB17">
        <v>0.49903730579535482</v>
      </c>
      <c r="AC17">
        <v>0.92762262290343644</v>
      </c>
      <c r="AD17">
        <v>9.5636165991891134E-2</v>
      </c>
      <c r="AE17">
        <v>0.41292787519882301</v>
      </c>
      <c r="AF17">
        <v>0.58975669221254068</v>
      </c>
      <c r="AG17">
        <v>0.7963030036921348</v>
      </c>
      <c r="AH17">
        <v>4.6381693915463398E-3</v>
      </c>
      <c r="AI17">
        <v>0.98054684310253448</v>
      </c>
      <c r="AK17">
        <v>0.2901465611997992</v>
      </c>
      <c r="AL17">
        <v>0.29866440359702601</v>
      </c>
      <c r="AM17">
        <v>0.29608061308806233</v>
      </c>
      <c r="AN17">
        <v>0.49903730579535482</v>
      </c>
      <c r="AO17">
        <v>0.45082132202473341</v>
      </c>
      <c r="AP17">
        <v>9.5636165991891134E-2</v>
      </c>
      <c r="AQ17">
        <v>0.25764133314868171</v>
      </c>
      <c r="AR17">
        <v>0.29841455542482442</v>
      </c>
      <c r="AS17">
        <v>0.27029716841477358</v>
      </c>
      <c r="AT17">
        <v>4.6381693915463398E-3</v>
      </c>
      <c r="AU17">
        <v>0.51507539801199786</v>
      </c>
      <c r="AW17">
        <v>0.22105742207994411</v>
      </c>
      <c r="AY17">
        <f t="shared" si="3"/>
        <v>-1</v>
      </c>
      <c r="AZ17" t="str">
        <f t="shared" si="1"/>
        <v/>
      </c>
      <c r="BA17">
        <f t="shared" si="1"/>
        <v>-1</v>
      </c>
      <c r="BB17" t="str">
        <f t="shared" si="1"/>
        <v/>
      </c>
    </row>
    <row r="18" spans="1:54" x14ac:dyDescent="0.3">
      <c r="A18">
        <v>1</v>
      </c>
      <c r="B18" t="s">
        <v>85</v>
      </c>
      <c r="C18" t="s">
        <v>68</v>
      </c>
      <c r="D18" t="s">
        <v>69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0</v>
      </c>
      <c r="J18">
        <f t="shared" si="2"/>
        <v>1</v>
      </c>
      <c r="K18">
        <f t="shared" si="2"/>
        <v>2</v>
      </c>
      <c r="L18">
        <f t="shared" si="2"/>
        <v>2</v>
      </c>
      <c r="M18">
        <v>6241646.2000000002</v>
      </c>
      <c r="N18">
        <v>726248.85714285716</v>
      </c>
      <c r="O18">
        <v>726910.54285714286</v>
      </c>
      <c r="P18">
        <v>1951224.2</v>
      </c>
      <c r="Q18">
        <v>332657.02857142861</v>
      </c>
      <c r="R18">
        <v>19050969.800000001</v>
      </c>
      <c r="S18">
        <v>213741.48571428569</v>
      </c>
      <c r="T18">
        <v>2921896.8</v>
      </c>
      <c r="U18">
        <v>2287243.1428571432</v>
      </c>
      <c r="V18">
        <v>1797560.4</v>
      </c>
      <c r="W18">
        <v>399422.25714285712</v>
      </c>
      <c r="Y18">
        <v>4.030740439216606</v>
      </c>
      <c r="Z18">
        <v>0.79648964305108949</v>
      </c>
      <c r="AA18">
        <v>0.79051840332103895</v>
      </c>
      <c r="AB18">
        <v>1.8663310646021269</v>
      </c>
      <c r="AC18">
        <v>0.65584296914416229</v>
      </c>
      <c r="AD18">
        <v>10.129105650796561</v>
      </c>
      <c r="AE18">
        <v>0.5991891416438323</v>
      </c>
      <c r="AF18">
        <v>0.58954674693522979</v>
      </c>
      <c r="AG18">
        <v>0.79429975456192292</v>
      </c>
      <c r="AH18">
        <v>3.039190605212934</v>
      </c>
      <c r="AI18">
        <v>1.710755462054762</v>
      </c>
      <c r="AK18">
        <v>4.030740439216606</v>
      </c>
      <c r="AL18">
        <v>0.32852192428628252</v>
      </c>
      <c r="AM18">
        <v>0.32528445360284042</v>
      </c>
      <c r="AN18">
        <v>1.8663310646021269</v>
      </c>
      <c r="AO18">
        <v>0.317711135711787</v>
      </c>
      <c r="AP18">
        <v>10.129105650796561</v>
      </c>
      <c r="AQ18">
        <v>0.29672262945179162</v>
      </c>
      <c r="AR18">
        <v>0.2982006603386253</v>
      </c>
      <c r="AS18">
        <v>0.27076633995498661</v>
      </c>
      <c r="AT18">
        <v>3.039190605212934</v>
      </c>
      <c r="AU18">
        <v>0.58869402655067726</v>
      </c>
      <c r="AW18">
        <v>0.22181382422900889</v>
      </c>
      <c r="AY18">
        <f t="shared" si="3"/>
        <v>1</v>
      </c>
      <c r="AZ18">
        <f t="shared" si="1"/>
        <v>1</v>
      </c>
      <c r="BA18" t="str">
        <f t="shared" si="1"/>
        <v/>
      </c>
      <c r="BB18">
        <f t="shared" si="1"/>
        <v>1</v>
      </c>
    </row>
    <row r="19" spans="1:54" x14ac:dyDescent="0.3">
      <c r="A19">
        <v>2</v>
      </c>
      <c r="B19" t="s">
        <v>86</v>
      </c>
      <c r="C19" t="s">
        <v>87</v>
      </c>
      <c r="D19" t="s">
        <v>69</v>
      </c>
      <c r="F19" s="2">
        <f t="shared" ref="F19:L34" si="4">F665</f>
        <v>0</v>
      </c>
      <c r="G19" s="2">
        <f t="shared" si="4"/>
        <v>0</v>
      </c>
      <c r="H19" s="4">
        <f t="shared" si="4"/>
        <v>1</v>
      </c>
      <c r="I19">
        <f t="shared" si="4"/>
        <v>0</v>
      </c>
      <c r="J19">
        <f t="shared" si="4"/>
        <v>1</v>
      </c>
      <c r="K19">
        <f t="shared" si="4"/>
        <v>2</v>
      </c>
      <c r="L19">
        <f t="shared" si="4"/>
        <v>2</v>
      </c>
      <c r="M19">
        <v>7645979</v>
      </c>
      <c r="N19">
        <v>1675919.3428571429</v>
      </c>
      <c r="O19">
        <v>1680492.085714286</v>
      </c>
      <c r="P19">
        <v>2251794</v>
      </c>
      <c r="Q19">
        <v>689446.28571428568</v>
      </c>
      <c r="R19">
        <v>21349713.199999999</v>
      </c>
      <c r="S19">
        <v>1374201.971428572</v>
      </c>
      <c r="T19">
        <v>2923754.4</v>
      </c>
      <c r="U19">
        <v>2277101.0857142862</v>
      </c>
      <c r="V19">
        <v>1987378.4</v>
      </c>
      <c r="W19">
        <v>637721.6857142857</v>
      </c>
      <c r="Y19">
        <v>5.3866799520212227</v>
      </c>
      <c r="Z19">
        <v>1.390720770799089</v>
      </c>
      <c r="AA19">
        <v>1.3843372129818561</v>
      </c>
      <c r="AB19">
        <v>2.690411650208989</v>
      </c>
      <c r="AC19">
        <v>1.6125285087618979</v>
      </c>
      <c r="AD19">
        <v>12.85212812179234</v>
      </c>
      <c r="AE19">
        <v>1.5109238304879651</v>
      </c>
      <c r="AF19">
        <v>0.66177403558976944</v>
      </c>
      <c r="AG19">
        <v>0.84482191299986353</v>
      </c>
      <c r="AH19">
        <v>3.0373748974059711</v>
      </c>
      <c r="AI19">
        <v>1.963777910339247</v>
      </c>
      <c r="AK19">
        <v>5.3866799520212227</v>
      </c>
      <c r="AL19">
        <v>0.45350001460007788</v>
      </c>
      <c r="AM19">
        <v>0.45272828270847509</v>
      </c>
      <c r="AN19">
        <v>2.690411650208989</v>
      </c>
      <c r="AO19">
        <v>0.80276774982422849</v>
      </c>
      <c r="AP19">
        <v>12.85212812179234</v>
      </c>
      <c r="AQ19">
        <v>0.46502139394038489</v>
      </c>
      <c r="AR19">
        <v>0.33549080360680822</v>
      </c>
      <c r="AS19">
        <v>0.30941326713488843</v>
      </c>
      <c r="AT19">
        <v>3.0373748974059711</v>
      </c>
      <c r="AU19">
        <v>0.79205383663564655</v>
      </c>
      <c r="AW19">
        <v>0.25870225703110922</v>
      </c>
      <c r="AY19">
        <f t="shared" si="3"/>
        <v>1.25</v>
      </c>
      <c r="AZ19">
        <f t="shared" si="1"/>
        <v>1.25</v>
      </c>
      <c r="BA19" t="str">
        <f t="shared" si="1"/>
        <v/>
      </c>
      <c r="BB19">
        <f t="shared" si="1"/>
        <v>1.25</v>
      </c>
    </row>
    <row r="20" spans="1:54" x14ac:dyDescent="0.3">
      <c r="A20">
        <v>2</v>
      </c>
      <c r="B20" t="s">
        <v>88</v>
      </c>
      <c r="C20" t="s">
        <v>87</v>
      </c>
      <c r="D20" t="s">
        <v>69</v>
      </c>
      <c r="F20" s="2">
        <f t="shared" si="4"/>
        <v>0</v>
      </c>
      <c r="G20" s="2">
        <f t="shared" si="4"/>
        <v>1</v>
      </c>
      <c r="H20" s="4">
        <f t="shared" si="4"/>
        <v>0</v>
      </c>
      <c r="I20">
        <f t="shared" si="4"/>
        <v>1</v>
      </c>
      <c r="J20">
        <f t="shared" si="4"/>
        <v>0</v>
      </c>
      <c r="K20">
        <f t="shared" si="4"/>
        <v>2</v>
      </c>
      <c r="L20">
        <f t="shared" si="4"/>
        <v>0</v>
      </c>
      <c r="M20">
        <v>200029.8</v>
      </c>
      <c r="N20">
        <v>306148.88571428572</v>
      </c>
      <c r="O20">
        <v>306228.91428571427</v>
      </c>
      <c r="P20">
        <v>199999</v>
      </c>
      <c r="Q20">
        <v>349356.57142857142</v>
      </c>
      <c r="R20">
        <v>1.2</v>
      </c>
      <c r="S20">
        <v>123763.2571428571</v>
      </c>
      <c r="T20">
        <v>2916340.4</v>
      </c>
      <c r="U20">
        <v>2257890.6571428571</v>
      </c>
      <c r="V20">
        <v>206.6</v>
      </c>
      <c r="W20">
        <v>102741.8285714286</v>
      </c>
      <c r="Y20">
        <v>0.35120459558675071</v>
      </c>
      <c r="Z20">
        <v>0.66753379563867521</v>
      </c>
      <c r="AA20">
        <v>0.66350763052302819</v>
      </c>
      <c r="AB20">
        <v>0.28709804380196141</v>
      </c>
      <c r="AC20">
        <v>1.221373185826399</v>
      </c>
      <c r="AD20">
        <v>0.12530203221831471</v>
      </c>
      <c r="AE20">
        <v>0.43754501970750947</v>
      </c>
      <c r="AF20">
        <v>0.88692635403713216</v>
      </c>
      <c r="AG20">
        <v>0.86338475371178769</v>
      </c>
      <c r="AH20">
        <v>6.6949349944479212E-3</v>
      </c>
      <c r="AI20">
        <v>0.68451891520193642</v>
      </c>
      <c r="AK20">
        <v>0.35120459558675071</v>
      </c>
      <c r="AL20">
        <v>0.34131324735935781</v>
      </c>
      <c r="AM20">
        <v>0.33874940199145509</v>
      </c>
      <c r="AN20">
        <v>0.28709804380196141</v>
      </c>
      <c r="AO20">
        <v>0.67956529688006939</v>
      </c>
      <c r="AP20">
        <v>0.12530203221831471</v>
      </c>
      <c r="AQ20">
        <v>0.29926337639501838</v>
      </c>
      <c r="AR20">
        <v>0.48788968183798709</v>
      </c>
      <c r="AS20">
        <v>0.3136060702847317</v>
      </c>
      <c r="AT20">
        <v>6.6949349944479212E-3</v>
      </c>
      <c r="AU20">
        <v>0.45862125045220759</v>
      </c>
      <c r="AW20">
        <v>0.27030751648126172</v>
      </c>
      <c r="AY20">
        <f t="shared" si="3"/>
        <v>-1.25</v>
      </c>
      <c r="AZ20" t="str">
        <f t="shared" si="1"/>
        <v/>
      </c>
      <c r="BA20">
        <f t="shared" si="1"/>
        <v>-1.25</v>
      </c>
      <c r="BB20" t="str">
        <f t="shared" si="1"/>
        <v/>
      </c>
    </row>
    <row r="21" spans="1:54" x14ac:dyDescent="0.3">
      <c r="A21">
        <v>2</v>
      </c>
      <c r="B21" t="s">
        <v>89</v>
      </c>
      <c r="C21" t="s">
        <v>87</v>
      </c>
      <c r="D21" t="s">
        <v>69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2</v>
      </c>
      <c r="L21">
        <f t="shared" si="4"/>
        <v>0</v>
      </c>
      <c r="M21">
        <v>200023.8</v>
      </c>
      <c r="N21">
        <v>308762.94285714289</v>
      </c>
      <c r="O21">
        <v>308841.62857142859</v>
      </c>
      <c r="P21">
        <v>199999</v>
      </c>
      <c r="Q21">
        <v>341293.48571428581</v>
      </c>
      <c r="R21">
        <v>1</v>
      </c>
      <c r="S21">
        <v>124923.57142857141</v>
      </c>
      <c r="T21">
        <v>2917860.6</v>
      </c>
      <c r="U21">
        <v>2258275.0285714278</v>
      </c>
      <c r="V21">
        <v>181.2</v>
      </c>
      <c r="W21">
        <v>98825.8</v>
      </c>
      <c r="Y21">
        <v>0.29734518598997961</v>
      </c>
      <c r="Z21">
        <v>0.64518961153724896</v>
      </c>
      <c r="AA21">
        <v>0.65423138666498881</v>
      </c>
      <c r="AB21">
        <v>0.43444467420340521</v>
      </c>
      <c r="AC21">
        <v>1.215097538199708</v>
      </c>
      <c r="AD21">
        <v>0.1315355019993148</v>
      </c>
      <c r="AE21">
        <v>0.43890689151594409</v>
      </c>
      <c r="AF21">
        <v>1.0091321807936771</v>
      </c>
      <c r="AG21">
        <v>0.89223242166252548</v>
      </c>
      <c r="AH21">
        <v>6.29167598672206E-3</v>
      </c>
      <c r="AI21">
        <v>0.70459857092604838</v>
      </c>
      <c r="AK21">
        <v>0.29734518598997961</v>
      </c>
      <c r="AL21">
        <v>0.33190742782483412</v>
      </c>
      <c r="AM21">
        <v>0.33517405039664089</v>
      </c>
      <c r="AN21">
        <v>0.43444467420340521</v>
      </c>
      <c r="AO21">
        <v>0.67432600866055248</v>
      </c>
      <c r="AP21">
        <v>0.1315355019993148</v>
      </c>
      <c r="AQ21">
        <v>0.30043746317803333</v>
      </c>
      <c r="AR21">
        <v>0.50976956076920033</v>
      </c>
      <c r="AS21">
        <v>0.32015956445663629</v>
      </c>
      <c r="AT21">
        <v>6.29167598672206E-3</v>
      </c>
      <c r="AU21">
        <v>0.47764192370897418</v>
      </c>
      <c r="AW21">
        <v>0.26392620679689571</v>
      </c>
      <c r="AY21">
        <f t="shared" si="3"/>
        <v>-1.25</v>
      </c>
      <c r="AZ21" t="str">
        <f t="shared" si="1"/>
        <v/>
      </c>
      <c r="BA21">
        <f t="shared" si="1"/>
        <v>-1.25</v>
      </c>
      <c r="BB21" t="str">
        <f t="shared" si="1"/>
        <v/>
      </c>
    </row>
    <row r="22" spans="1:54" x14ac:dyDescent="0.3">
      <c r="A22">
        <v>2</v>
      </c>
      <c r="B22" t="s">
        <v>90</v>
      </c>
      <c r="C22" t="s">
        <v>87</v>
      </c>
      <c r="D22" t="s">
        <v>69</v>
      </c>
      <c r="F22" s="2">
        <f t="shared" si="4"/>
        <v>0</v>
      </c>
      <c r="G22" s="2">
        <f t="shared" si="4"/>
        <v>0</v>
      </c>
      <c r="H22" s="4">
        <f t="shared" si="4"/>
        <v>1</v>
      </c>
      <c r="I22">
        <f t="shared" si="4"/>
        <v>0</v>
      </c>
      <c r="J22">
        <f t="shared" si="4"/>
        <v>1</v>
      </c>
      <c r="K22">
        <f t="shared" si="4"/>
        <v>2</v>
      </c>
      <c r="L22">
        <f t="shared" si="4"/>
        <v>2</v>
      </c>
      <c r="M22">
        <v>6594486.2000000002</v>
      </c>
      <c r="N22">
        <v>1562510.828571429</v>
      </c>
      <c r="O22">
        <v>1566581.771428572</v>
      </c>
      <c r="P22">
        <v>2151958</v>
      </c>
      <c r="Q22">
        <v>669439.51428571425</v>
      </c>
      <c r="R22">
        <v>22278667.600000001</v>
      </c>
      <c r="S22">
        <v>1349743.4285714291</v>
      </c>
      <c r="T22">
        <v>2924448.2</v>
      </c>
      <c r="U22">
        <v>2276853.4285714291</v>
      </c>
      <c r="V22">
        <v>2033017.2</v>
      </c>
      <c r="W22">
        <v>625567.85714285704</v>
      </c>
      <c r="Y22">
        <v>8.2282646099920385</v>
      </c>
      <c r="Z22">
        <v>1.4230708939705179</v>
      </c>
      <c r="AA22">
        <v>1.37913911731947</v>
      </c>
      <c r="AB22">
        <v>3.2448047960002442</v>
      </c>
      <c r="AC22">
        <v>1.361831489547954</v>
      </c>
      <c r="AD22">
        <v>16.33469454558799</v>
      </c>
      <c r="AE22">
        <v>1.4835329641172259</v>
      </c>
      <c r="AF22">
        <v>0.64084981116466222</v>
      </c>
      <c r="AG22">
        <v>0.84014350249199199</v>
      </c>
      <c r="AH22">
        <v>3.2606533281970771</v>
      </c>
      <c r="AI22">
        <v>1.971205811353866</v>
      </c>
      <c r="AK22">
        <v>8.2282646099920385</v>
      </c>
      <c r="AL22">
        <v>0.47716771590889301</v>
      </c>
      <c r="AM22">
        <v>0.46407640836135078</v>
      </c>
      <c r="AN22">
        <v>3.2448047960002442</v>
      </c>
      <c r="AO22">
        <v>0.64771466660147003</v>
      </c>
      <c r="AP22">
        <v>16.33469454558799</v>
      </c>
      <c r="AQ22">
        <v>0.46586327216355128</v>
      </c>
      <c r="AR22">
        <v>0.32401983417803421</v>
      </c>
      <c r="AS22">
        <v>0.30776242847953522</v>
      </c>
      <c r="AT22">
        <v>3.2606533281970771</v>
      </c>
      <c r="AU22">
        <v>0.79319809228015536</v>
      </c>
      <c r="AW22">
        <v>0.2705854157717632</v>
      </c>
      <c r="AY22">
        <f t="shared" si="3"/>
        <v>1.25</v>
      </c>
      <c r="AZ22">
        <f t="shared" si="1"/>
        <v>1.25</v>
      </c>
      <c r="BA22" t="str">
        <f t="shared" si="1"/>
        <v/>
      </c>
      <c r="BB22">
        <f t="shared" si="1"/>
        <v>1.25</v>
      </c>
    </row>
    <row r="23" spans="1:54" x14ac:dyDescent="0.3">
      <c r="A23">
        <v>2</v>
      </c>
      <c r="B23" t="s">
        <v>91</v>
      </c>
      <c r="C23" t="s">
        <v>92</v>
      </c>
      <c r="D23" t="s">
        <v>69</v>
      </c>
      <c r="F23" s="2">
        <f t="shared" si="4"/>
        <v>0</v>
      </c>
      <c r="G23" s="2">
        <f t="shared" si="4"/>
        <v>0</v>
      </c>
      <c r="H23" s="4">
        <f t="shared" si="4"/>
        <v>0</v>
      </c>
      <c r="I23">
        <f t="shared" si="4"/>
        <v>0</v>
      </c>
      <c r="J23">
        <f t="shared" si="4"/>
        <v>1</v>
      </c>
      <c r="K23">
        <f t="shared" si="4"/>
        <v>2</v>
      </c>
      <c r="L23">
        <f t="shared" si="4"/>
        <v>0</v>
      </c>
      <c r="M23">
        <v>7645979</v>
      </c>
      <c r="N23">
        <v>7741142.4000000004</v>
      </c>
      <c r="O23">
        <v>7766438</v>
      </c>
      <c r="P23">
        <v>2251794</v>
      </c>
      <c r="Q23">
        <v>2389947.2000000002</v>
      </c>
      <c r="R23">
        <v>21349713.199999999</v>
      </c>
      <c r="S23">
        <v>15144927.800000001</v>
      </c>
      <c r="T23">
        <v>2923754.4</v>
      </c>
      <c r="U23">
        <v>2328404.2000000002</v>
      </c>
      <c r="V23">
        <v>1987378.4</v>
      </c>
      <c r="W23">
        <v>2190763.2000000002</v>
      </c>
      <c r="Y23">
        <v>4.7894740147981789</v>
      </c>
      <c r="Z23">
        <v>4.722329865233041</v>
      </c>
      <c r="AA23">
        <v>4.7573107741773129</v>
      </c>
      <c r="AB23">
        <v>3.6253258554032071</v>
      </c>
      <c r="AC23">
        <v>3.1804801526246589</v>
      </c>
      <c r="AD23">
        <v>11.45266714839963</v>
      </c>
      <c r="AE23">
        <v>8.6579514775890853</v>
      </c>
      <c r="AF23">
        <v>0.59421094094868754</v>
      </c>
      <c r="AG23">
        <v>0.76759753361111505</v>
      </c>
      <c r="AH23">
        <v>3.0917893573991022</v>
      </c>
      <c r="AI23">
        <v>3.6612775519955898</v>
      </c>
      <c r="AK23">
        <v>4.7894740147981789</v>
      </c>
      <c r="AL23">
        <v>1.035750043590087</v>
      </c>
      <c r="AM23">
        <v>1.0539983825990931</v>
      </c>
      <c r="AN23">
        <v>3.6253258554032071</v>
      </c>
      <c r="AO23">
        <v>1.0255107392091301</v>
      </c>
      <c r="AP23">
        <v>11.45266714839963</v>
      </c>
      <c r="AQ23">
        <v>1.7675015767686999</v>
      </c>
      <c r="AR23">
        <v>0.30023473396431649</v>
      </c>
      <c r="AS23">
        <v>0.22667629620991639</v>
      </c>
      <c r="AT23">
        <v>3.0917893573991022</v>
      </c>
      <c r="AU23">
        <v>2.1269946661894208</v>
      </c>
      <c r="AW23">
        <v>0.1749395588063635</v>
      </c>
      <c r="AY23">
        <f t="shared" si="3"/>
        <v>0.25</v>
      </c>
      <c r="AZ23" t="str">
        <f t="shared" si="1"/>
        <v/>
      </c>
      <c r="BA23" t="str">
        <f t="shared" si="1"/>
        <v/>
      </c>
      <c r="BB23">
        <f t="shared" si="1"/>
        <v>0.25</v>
      </c>
    </row>
    <row r="24" spans="1:54" x14ac:dyDescent="0.3">
      <c r="A24">
        <v>2</v>
      </c>
      <c r="B24" t="s">
        <v>93</v>
      </c>
      <c r="C24" t="s">
        <v>92</v>
      </c>
      <c r="D24" t="s">
        <v>69</v>
      </c>
      <c r="F24" s="2">
        <f t="shared" si="4"/>
        <v>0</v>
      </c>
      <c r="G24" s="2">
        <f t="shared" si="4"/>
        <v>1</v>
      </c>
      <c r="H24" s="4">
        <f t="shared" si="4"/>
        <v>1</v>
      </c>
      <c r="I24">
        <f t="shared" si="4"/>
        <v>1</v>
      </c>
      <c r="J24">
        <f t="shared" si="4"/>
        <v>0</v>
      </c>
      <c r="K24">
        <f t="shared" si="4"/>
        <v>2</v>
      </c>
      <c r="L24">
        <f t="shared" si="4"/>
        <v>2</v>
      </c>
      <c r="M24">
        <v>200029.8</v>
      </c>
      <c r="N24">
        <v>200195.6</v>
      </c>
      <c r="O24">
        <v>200199.2</v>
      </c>
      <c r="P24">
        <v>199999</v>
      </c>
      <c r="Q24">
        <v>200002.8</v>
      </c>
      <c r="R24">
        <v>1.2</v>
      </c>
      <c r="S24">
        <v>15.4</v>
      </c>
      <c r="T24">
        <v>2916340.4</v>
      </c>
      <c r="U24">
        <v>2248504.4</v>
      </c>
      <c r="V24">
        <v>206.6</v>
      </c>
      <c r="W24">
        <v>1801.6</v>
      </c>
      <c r="Y24">
        <v>0.31983101399382569</v>
      </c>
      <c r="Z24">
        <v>0.43175626636948439</v>
      </c>
      <c r="AA24">
        <v>0.43200748137896883</v>
      </c>
      <c r="AB24">
        <v>0.5233794672007207</v>
      </c>
      <c r="AC24">
        <v>0.77944983238703569</v>
      </c>
      <c r="AD24">
        <v>9.2581584211438833E-2</v>
      </c>
      <c r="AE24">
        <v>0.25706333802081638</v>
      </c>
      <c r="AF24">
        <v>0.61760487922001628</v>
      </c>
      <c r="AG24">
        <v>0.74138796394690876</v>
      </c>
      <c r="AH24">
        <v>6.4962783828377193E-3</v>
      </c>
      <c r="AI24">
        <v>0.18513581524603059</v>
      </c>
      <c r="AK24">
        <v>0.31983101399382569</v>
      </c>
      <c r="AL24">
        <v>0.22340229580877341</v>
      </c>
      <c r="AM24">
        <v>0.22371931184316049</v>
      </c>
      <c r="AN24">
        <v>0.5233794672007207</v>
      </c>
      <c r="AO24">
        <v>0.40254832179634831</v>
      </c>
      <c r="AP24">
        <v>9.2581584211438833E-2</v>
      </c>
      <c r="AQ24">
        <v>0.1936127651948481</v>
      </c>
      <c r="AR24">
        <v>0.31556847761385137</v>
      </c>
      <c r="AS24">
        <v>0.22502520220587019</v>
      </c>
      <c r="AT24">
        <v>6.4962783828377193E-3</v>
      </c>
      <c r="AU24">
        <v>0.17547734398394821</v>
      </c>
      <c r="AW24">
        <v>0.1832325126044452</v>
      </c>
      <c r="AY24">
        <f t="shared" si="3"/>
        <v>-0.25</v>
      </c>
      <c r="AZ24">
        <f t="shared" si="1"/>
        <v>-0.25</v>
      </c>
      <c r="BA24">
        <f t="shared" si="1"/>
        <v>-0.25</v>
      </c>
      <c r="BB24" t="str">
        <f t="shared" si="1"/>
        <v/>
      </c>
    </row>
    <row r="25" spans="1:54" x14ac:dyDescent="0.3">
      <c r="A25">
        <v>2</v>
      </c>
      <c r="B25" t="s">
        <v>94</v>
      </c>
      <c r="C25" t="s">
        <v>92</v>
      </c>
      <c r="D25" t="s">
        <v>69</v>
      </c>
      <c r="F25" s="2">
        <f t="shared" si="4"/>
        <v>0</v>
      </c>
      <c r="G25" s="2">
        <f t="shared" si="4"/>
        <v>1</v>
      </c>
      <c r="H25" s="4">
        <f t="shared" si="4"/>
        <v>1</v>
      </c>
      <c r="I25">
        <f t="shared" si="4"/>
        <v>1</v>
      </c>
      <c r="J25">
        <f t="shared" si="4"/>
        <v>0</v>
      </c>
      <c r="K25">
        <f t="shared" si="4"/>
        <v>2</v>
      </c>
      <c r="L25">
        <f t="shared" si="4"/>
        <v>2</v>
      </c>
      <c r="M25">
        <v>200023.8</v>
      </c>
      <c r="N25">
        <v>200240.8</v>
      </c>
      <c r="O25">
        <v>200247.2</v>
      </c>
      <c r="P25">
        <v>199999</v>
      </c>
      <c r="Q25">
        <v>200002.8</v>
      </c>
      <c r="R25">
        <v>1</v>
      </c>
      <c r="S25">
        <v>15.2</v>
      </c>
      <c r="T25">
        <v>2917860.6</v>
      </c>
      <c r="U25">
        <v>2247799</v>
      </c>
      <c r="V25">
        <v>181.2</v>
      </c>
      <c r="W25">
        <v>1863.2</v>
      </c>
      <c r="Y25">
        <v>0.27962126157945022</v>
      </c>
      <c r="Z25">
        <v>0.42713369416305802</v>
      </c>
      <c r="AA25">
        <v>0.42558535338612269</v>
      </c>
      <c r="AB25">
        <v>0.27960256039514209</v>
      </c>
      <c r="AC25">
        <v>0.45272977181011798</v>
      </c>
      <c r="AD25">
        <v>8.7593358813319325E-2</v>
      </c>
      <c r="AE25">
        <v>0.25061089140363041</v>
      </c>
      <c r="AF25">
        <v>0.59600617921678345</v>
      </c>
      <c r="AG25">
        <v>0.72996977178845557</v>
      </c>
      <c r="AH25">
        <v>4.3140882044098803E-3</v>
      </c>
      <c r="AI25">
        <v>0.1877515251864679</v>
      </c>
      <c r="AK25">
        <v>0.27962126157945022</v>
      </c>
      <c r="AL25">
        <v>0.22512813858920699</v>
      </c>
      <c r="AM25">
        <v>0.21827453699661409</v>
      </c>
      <c r="AN25">
        <v>0.27960256039514209</v>
      </c>
      <c r="AO25">
        <v>0.22219802201143471</v>
      </c>
      <c r="AP25">
        <v>8.7593358813319325E-2</v>
      </c>
      <c r="AQ25">
        <v>0.187474503996782</v>
      </c>
      <c r="AR25">
        <v>0.3008556520333513</v>
      </c>
      <c r="AS25">
        <v>0.22088029816513879</v>
      </c>
      <c r="AT25">
        <v>4.3140882044098803E-3</v>
      </c>
      <c r="AU25">
        <v>0.1778994974447414</v>
      </c>
      <c r="AW25">
        <v>0.18638263938482849</v>
      </c>
      <c r="AY25">
        <f t="shared" si="3"/>
        <v>-0.25</v>
      </c>
      <c r="AZ25">
        <f t="shared" si="1"/>
        <v>-0.25</v>
      </c>
      <c r="BA25">
        <f t="shared" si="1"/>
        <v>-0.25</v>
      </c>
      <c r="BB25" t="str">
        <f t="shared" si="1"/>
        <v/>
      </c>
    </row>
    <row r="26" spans="1:54" x14ac:dyDescent="0.3">
      <c r="A26">
        <v>2</v>
      </c>
      <c r="B26" t="s">
        <v>95</v>
      </c>
      <c r="C26" t="s">
        <v>92</v>
      </c>
      <c r="D26" t="s">
        <v>69</v>
      </c>
      <c r="F26" s="2">
        <f t="shared" si="4"/>
        <v>0</v>
      </c>
      <c r="G26" s="2">
        <f t="shared" si="4"/>
        <v>0</v>
      </c>
      <c r="H26" s="4">
        <f t="shared" si="4"/>
        <v>0</v>
      </c>
      <c r="I26">
        <f t="shared" si="4"/>
        <v>0</v>
      </c>
      <c r="J26">
        <f t="shared" si="4"/>
        <v>1</v>
      </c>
      <c r="K26">
        <f t="shared" si="4"/>
        <v>2</v>
      </c>
      <c r="L26">
        <f t="shared" si="4"/>
        <v>0</v>
      </c>
      <c r="M26">
        <v>6594486.2000000002</v>
      </c>
      <c r="N26">
        <v>7439479.4000000004</v>
      </c>
      <c r="O26">
        <v>7467520.7999999998</v>
      </c>
      <c r="P26">
        <v>2151958</v>
      </c>
      <c r="Q26">
        <v>2199103.7999999998</v>
      </c>
      <c r="R26">
        <v>22278667.600000001</v>
      </c>
      <c r="S26">
        <v>14658537.6</v>
      </c>
      <c r="T26">
        <v>2924448.2</v>
      </c>
      <c r="U26">
        <v>2324385.2000000002</v>
      </c>
      <c r="V26">
        <v>2033017.2</v>
      </c>
      <c r="W26">
        <v>2088094</v>
      </c>
      <c r="Y26">
        <v>4.1784128987812439</v>
      </c>
      <c r="Z26">
        <v>4.5302264701924289</v>
      </c>
      <c r="AA26">
        <v>4.5580274773528799</v>
      </c>
      <c r="AB26">
        <v>1.9916300558019431</v>
      </c>
      <c r="AC26">
        <v>2.002573787426809</v>
      </c>
      <c r="AD26">
        <v>11.723742780194151</v>
      </c>
      <c r="AE26">
        <v>8.4272936808178205</v>
      </c>
      <c r="AF26">
        <v>0.60122367579024283</v>
      </c>
      <c r="AG26">
        <v>0.76815037666819985</v>
      </c>
      <c r="AH26">
        <v>3.2792390618007632</v>
      </c>
      <c r="AI26">
        <v>3.6302603123942392</v>
      </c>
      <c r="AK26">
        <v>4.1784128987812439</v>
      </c>
      <c r="AL26">
        <v>0.9909153633983806</v>
      </c>
      <c r="AM26">
        <v>1.0089752911822869</v>
      </c>
      <c r="AN26">
        <v>1.9916300558019431</v>
      </c>
      <c r="AO26">
        <v>0.52028320560348218</v>
      </c>
      <c r="AP26">
        <v>11.723742780194151</v>
      </c>
      <c r="AQ26">
        <v>1.6364195982227101</v>
      </c>
      <c r="AR26">
        <v>0.30302998778643081</v>
      </c>
      <c r="AS26">
        <v>0.2255526797496713</v>
      </c>
      <c r="AT26">
        <v>3.2792390618007632</v>
      </c>
      <c r="AU26">
        <v>2.0788687565829611</v>
      </c>
      <c r="AW26">
        <v>0.17281567121390251</v>
      </c>
      <c r="AY26">
        <f t="shared" si="3"/>
        <v>0.25</v>
      </c>
      <c r="AZ26" t="str">
        <f t="shared" si="1"/>
        <v/>
      </c>
      <c r="BA26" t="str">
        <f t="shared" si="1"/>
        <v/>
      </c>
      <c r="BB26">
        <f t="shared" si="1"/>
        <v>0.25</v>
      </c>
    </row>
    <row r="27" spans="1:54" x14ac:dyDescent="0.3">
      <c r="A27">
        <v>2</v>
      </c>
      <c r="B27" t="s">
        <v>96</v>
      </c>
      <c r="C27" t="s">
        <v>92</v>
      </c>
      <c r="D27" t="s">
        <v>69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0</v>
      </c>
      <c r="J27">
        <f t="shared" si="4"/>
        <v>1</v>
      </c>
      <c r="K27">
        <f t="shared" si="4"/>
        <v>2</v>
      </c>
      <c r="L27">
        <f t="shared" si="4"/>
        <v>0</v>
      </c>
      <c r="M27">
        <v>7645979</v>
      </c>
      <c r="N27">
        <v>7741142.4000000004</v>
      </c>
      <c r="O27">
        <v>7766438</v>
      </c>
      <c r="P27">
        <v>2251794</v>
      </c>
      <c r="Q27">
        <v>2389947.2000000002</v>
      </c>
      <c r="R27">
        <v>21349713.199999999</v>
      </c>
      <c r="S27">
        <v>15144927.800000001</v>
      </c>
      <c r="T27">
        <v>2923754.4</v>
      </c>
      <c r="U27">
        <v>2328404.2000000002</v>
      </c>
      <c r="V27">
        <v>1987378.4</v>
      </c>
      <c r="W27">
        <v>2190763.2000000002</v>
      </c>
      <c r="Y27">
        <v>4.69047882881714</v>
      </c>
      <c r="Z27">
        <v>4.6535218028235246</v>
      </c>
      <c r="AA27">
        <v>4.6534171827603128</v>
      </c>
      <c r="AB27">
        <v>2.529293720197165</v>
      </c>
      <c r="AC27">
        <v>2.4324915992154268</v>
      </c>
      <c r="AD27">
        <v>11.40846590461442</v>
      </c>
      <c r="AE27">
        <v>8.5627527834149078</v>
      </c>
      <c r="AF27">
        <v>0.59413631142815571</v>
      </c>
      <c r="AG27">
        <v>0.7681326171150431</v>
      </c>
      <c r="AH27">
        <v>3.1744833834003661</v>
      </c>
      <c r="AI27">
        <v>3.6493612417718402</v>
      </c>
      <c r="AK27">
        <v>4.69047882881714</v>
      </c>
      <c r="AL27">
        <v>1.029718989785761</v>
      </c>
      <c r="AM27">
        <v>1.0312376911868339</v>
      </c>
      <c r="AN27">
        <v>2.529293720197165</v>
      </c>
      <c r="AO27">
        <v>0.64492407501675186</v>
      </c>
      <c r="AP27">
        <v>11.40846590461442</v>
      </c>
      <c r="AQ27">
        <v>1.741986680414993</v>
      </c>
      <c r="AR27">
        <v>0.30009127942612401</v>
      </c>
      <c r="AS27">
        <v>0.22603035193169491</v>
      </c>
      <c r="AT27">
        <v>3.1744833834003661</v>
      </c>
      <c r="AU27">
        <v>2.1125073345843699</v>
      </c>
      <c r="AW27">
        <v>0.18364446599734949</v>
      </c>
      <c r="AY27">
        <f t="shared" si="3"/>
        <v>0.25</v>
      </c>
      <c r="AZ27" t="str">
        <f t="shared" si="1"/>
        <v/>
      </c>
      <c r="BA27" t="str">
        <f t="shared" si="1"/>
        <v/>
      </c>
      <c r="BB27">
        <f t="shared" si="1"/>
        <v>0.25</v>
      </c>
    </row>
    <row r="28" spans="1:54" x14ac:dyDescent="0.3">
      <c r="A28">
        <v>2</v>
      </c>
      <c r="B28" t="s">
        <v>97</v>
      </c>
      <c r="C28" t="s">
        <v>92</v>
      </c>
      <c r="D28" t="s">
        <v>69</v>
      </c>
      <c r="F28" s="2">
        <f t="shared" si="4"/>
        <v>0</v>
      </c>
      <c r="G28" s="2">
        <f t="shared" si="4"/>
        <v>1</v>
      </c>
      <c r="H28" s="4">
        <f t="shared" si="4"/>
        <v>1</v>
      </c>
      <c r="I28">
        <f t="shared" si="4"/>
        <v>1</v>
      </c>
      <c r="J28">
        <f t="shared" si="4"/>
        <v>0</v>
      </c>
      <c r="K28">
        <f t="shared" si="4"/>
        <v>2</v>
      </c>
      <c r="L28">
        <f t="shared" si="4"/>
        <v>2</v>
      </c>
      <c r="M28">
        <v>200029.8</v>
      </c>
      <c r="N28">
        <v>200195.6</v>
      </c>
      <c r="O28">
        <v>200199.2</v>
      </c>
      <c r="P28">
        <v>199999</v>
      </c>
      <c r="Q28">
        <v>200002.8</v>
      </c>
      <c r="R28">
        <v>1.2</v>
      </c>
      <c r="S28">
        <v>15.4</v>
      </c>
      <c r="T28">
        <v>2916340.4</v>
      </c>
      <c r="U28">
        <v>2248504.4</v>
      </c>
      <c r="V28">
        <v>206.6</v>
      </c>
      <c r="W28">
        <v>1801.6</v>
      </c>
      <c r="Y28">
        <v>0.25041236799443128</v>
      </c>
      <c r="Z28">
        <v>0.42851749029941849</v>
      </c>
      <c r="AA28">
        <v>0.41762196262134238</v>
      </c>
      <c r="AB28">
        <v>0.45374763018917291</v>
      </c>
      <c r="AC28">
        <v>0.81275271418271589</v>
      </c>
      <c r="AD28">
        <v>8.5319422616157617E-2</v>
      </c>
      <c r="AE28">
        <v>0.24884097564499821</v>
      </c>
      <c r="AF28">
        <v>0.60315743915271014</v>
      </c>
      <c r="AG28">
        <v>0.73241306383861227</v>
      </c>
      <c r="AH28">
        <v>4.43628239445382E-3</v>
      </c>
      <c r="AI28">
        <v>0.18527219541138029</v>
      </c>
      <c r="AK28">
        <v>0.25041236799443128</v>
      </c>
      <c r="AL28">
        <v>0.22646790263243019</v>
      </c>
      <c r="AM28">
        <v>0.2145696308230981</v>
      </c>
      <c r="AN28">
        <v>0.45374763018917291</v>
      </c>
      <c r="AO28">
        <v>0.38598072438617231</v>
      </c>
      <c r="AP28">
        <v>8.5319422616157617E-2</v>
      </c>
      <c r="AQ28">
        <v>0.18695916561409831</v>
      </c>
      <c r="AR28">
        <v>0.30666762075852599</v>
      </c>
      <c r="AS28">
        <v>0.22014866673853251</v>
      </c>
      <c r="AT28">
        <v>4.43628239445382E-3</v>
      </c>
      <c r="AU28">
        <v>0.1755456179846078</v>
      </c>
      <c r="AW28">
        <v>0.1866916988161392</v>
      </c>
      <c r="AY28">
        <f t="shared" si="3"/>
        <v>-0.25</v>
      </c>
      <c r="AZ28">
        <f t="shared" si="1"/>
        <v>-0.25</v>
      </c>
      <c r="BA28">
        <f t="shared" si="1"/>
        <v>-0.25</v>
      </c>
      <c r="BB28" t="str">
        <f t="shared" si="1"/>
        <v/>
      </c>
    </row>
    <row r="29" spans="1:54" x14ac:dyDescent="0.3">
      <c r="A29">
        <v>2</v>
      </c>
      <c r="B29" t="s">
        <v>98</v>
      </c>
      <c r="C29" t="s">
        <v>92</v>
      </c>
      <c r="D29" t="s">
        <v>69</v>
      </c>
      <c r="F29" s="2">
        <f t="shared" si="4"/>
        <v>0</v>
      </c>
      <c r="G29" s="2">
        <f t="shared" si="4"/>
        <v>1</v>
      </c>
      <c r="H29" s="4">
        <f t="shared" si="4"/>
        <v>1</v>
      </c>
      <c r="I29">
        <f t="shared" si="4"/>
        <v>1</v>
      </c>
      <c r="J29">
        <f t="shared" si="4"/>
        <v>0</v>
      </c>
      <c r="K29">
        <f t="shared" si="4"/>
        <v>2</v>
      </c>
      <c r="L29">
        <f t="shared" si="4"/>
        <v>2</v>
      </c>
      <c r="M29">
        <v>200023.8</v>
      </c>
      <c r="N29">
        <v>200240.8</v>
      </c>
      <c r="O29">
        <v>200247.2</v>
      </c>
      <c r="P29">
        <v>199999</v>
      </c>
      <c r="Q29">
        <v>200002.8</v>
      </c>
      <c r="R29">
        <v>1</v>
      </c>
      <c r="S29">
        <v>15.2</v>
      </c>
      <c r="T29">
        <v>2917860.6</v>
      </c>
      <c r="U29">
        <v>2247799</v>
      </c>
      <c r="V29">
        <v>181.2</v>
      </c>
      <c r="W29">
        <v>1863.2</v>
      </c>
      <c r="Y29">
        <v>0.2448835849878378</v>
      </c>
      <c r="Z29">
        <v>0.43047476077917962</v>
      </c>
      <c r="AA29">
        <v>0.42570759736699981</v>
      </c>
      <c r="AB29">
        <v>0.46670807258924468</v>
      </c>
      <c r="AC29">
        <v>0.7407979179639369</v>
      </c>
      <c r="AD29">
        <v>9.0603091206867228E-2</v>
      </c>
      <c r="AE29">
        <v>0.25160760480212052</v>
      </c>
      <c r="AF29">
        <v>0.59738103119889274</v>
      </c>
      <c r="AG29">
        <v>0.72914854270638896</v>
      </c>
      <c r="AH29">
        <v>5.212248594034399E-3</v>
      </c>
      <c r="AI29">
        <v>0.18606572879943989</v>
      </c>
      <c r="AK29">
        <v>0.2448835849878378</v>
      </c>
      <c r="AL29">
        <v>0.22933562579564751</v>
      </c>
      <c r="AM29">
        <v>0.22085074398200949</v>
      </c>
      <c r="AN29">
        <v>0.46670807258924468</v>
      </c>
      <c r="AO29">
        <v>0.42524564578197899</v>
      </c>
      <c r="AP29">
        <v>9.0603091206867228E-2</v>
      </c>
      <c r="AQ29">
        <v>0.18987290741642929</v>
      </c>
      <c r="AR29">
        <v>0.30139581478433691</v>
      </c>
      <c r="AS29">
        <v>0.2186873672064393</v>
      </c>
      <c r="AT29">
        <v>5.212248594034399E-3</v>
      </c>
      <c r="AU29">
        <v>0.17642700679134571</v>
      </c>
      <c r="AW29">
        <v>0.19088423278881231</v>
      </c>
      <c r="AY29">
        <f t="shared" si="3"/>
        <v>-0.25</v>
      </c>
      <c r="AZ29">
        <f t="shared" si="1"/>
        <v>-0.25</v>
      </c>
      <c r="BA29">
        <f t="shared" si="1"/>
        <v>-0.25</v>
      </c>
      <c r="BB29" t="str">
        <f t="shared" si="1"/>
        <v/>
      </c>
    </row>
    <row r="30" spans="1:54" x14ac:dyDescent="0.3">
      <c r="A30">
        <v>2</v>
      </c>
      <c r="B30" t="s">
        <v>99</v>
      </c>
      <c r="C30" t="s">
        <v>92</v>
      </c>
      <c r="D30" t="s">
        <v>69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0</v>
      </c>
      <c r="J30">
        <f t="shared" si="4"/>
        <v>1</v>
      </c>
      <c r="K30">
        <f t="shared" si="4"/>
        <v>2</v>
      </c>
      <c r="L30">
        <f t="shared" si="4"/>
        <v>0</v>
      </c>
      <c r="M30">
        <v>6594486.2000000002</v>
      </c>
      <c r="N30">
        <v>7439479.4000000004</v>
      </c>
      <c r="O30">
        <v>7467520.7999999998</v>
      </c>
      <c r="P30">
        <v>2151958</v>
      </c>
      <c r="Q30">
        <v>2199103.7999999998</v>
      </c>
      <c r="R30">
        <v>22278667.600000001</v>
      </c>
      <c r="S30">
        <v>14658537.6</v>
      </c>
      <c r="T30">
        <v>2924448.2</v>
      </c>
      <c r="U30">
        <v>2324385.2000000002</v>
      </c>
      <c r="V30">
        <v>2033017.2</v>
      </c>
      <c r="W30">
        <v>2088094</v>
      </c>
      <c r="Y30">
        <v>4.1937991889892148</v>
      </c>
      <c r="Z30">
        <v>4.5256175164133312</v>
      </c>
      <c r="AA30">
        <v>4.5135283270035869</v>
      </c>
      <c r="AB30">
        <v>2.3024856825941238</v>
      </c>
      <c r="AC30">
        <v>2.0966554514248861</v>
      </c>
      <c r="AD30">
        <v>11.8261834156001</v>
      </c>
      <c r="AE30">
        <v>8.2948887890204794</v>
      </c>
      <c r="AF30">
        <v>0.59701612021308392</v>
      </c>
      <c r="AG30">
        <v>0.76956380096962673</v>
      </c>
      <c r="AH30">
        <v>3.1234691564110109</v>
      </c>
      <c r="AI30">
        <v>3.615439290797803</v>
      </c>
      <c r="AK30">
        <v>4.1937991889892148</v>
      </c>
      <c r="AL30">
        <v>0.99843115401454274</v>
      </c>
      <c r="AM30">
        <v>0.99948112338315698</v>
      </c>
      <c r="AN30">
        <v>2.3024856825941238</v>
      </c>
      <c r="AO30">
        <v>0.5404025328054558</v>
      </c>
      <c r="AP30">
        <v>11.8261834156001</v>
      </c>
      <c r="AQ30">
        <v>1.6118425715831111</v>
      </c>
      <c r="AR30">
        <v>0.30087958462536329</v>
      </c>
      <c r="AS30">
        <v>0.22459416514029731</v>
      </c>
      <c r="AT30">
        <v>3.1234691564110109</v>
      </c>
      <c r="AU30">
        <v>2.0697459730086849</v>
      </c>
      <c r="AW30">
        <v>0.1836195630021393</v>
      </c>
      <c r="AY30">
        <f t="shared" si="3"/>
        <v>0.25</v>
      </c>
      <c r="AZ30" t="str">
        <f t="shared" si="1"/>
        <v/>
      </c>
      <c r="BA30" t="str">
        <f t="shared" si="1"/>
        <v/>
      </c>
      <c r="BB30">
        <f t="shared" si="1"/>
        <v>0.25</v>
      </c>
    </row>
    <row r="31" spans="1:54" x14ac:dyDescent="0.3">
      <c r="A31">
        <v>2</v>
      </c>
      <c r="B31" t="s">
        <v>100</v>
      </c>
      <c r="C31" t="s">
        <v>87</v>
      </c>
      <c r="D31" t="s">
        <v>69</v>
      </c>
      <c r="F31" s="2">
        <f t="shared" si="4"/>
        <v>0</v>
      </c>
      <c r="G31" s="2">
        <f t="shared" si="4"/>
        <v>0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2</v>
      </c>
      <c r="L31">
        <f t="shared" si="4"/>
        <v>2</v>
      </c>
      <c r="M31">
        <v>7645979</v>
      </c>
      <c r="N31">
        <v>1675919.3428571429</v>
      </c>
      <c r="O31">
        <v>1680492.085714286</v>
      </c>
      <c r="P31">
        <v>2251794</v>
      </c>
      <c r="Q31">
        <v>689446.28571428568</v>
      </c>
      <c r="R31">
        <v>21349713.199999999</v>
      </c>
      <c r="S31">
        <v>1374201.971428572</v>
      </c>
      <c r="T31">
        <v>2923754.4</v>
      </c>
      <c r="U31">
        <v>2277101.0857142862</v>
      </c>
      <c r="V31">
        <v>1987378.4</v>
      </c>
      <c r="W31">
        <v>637721.6857142857</v>
      </c>
      <c r="Y31">
        <v>4.6964077963959427</v>
      </c>
      <c r="Z31">
        <v>1.3695481161088019</v>
      </c>
      <c r="AA31">
        <v>1.3675714005466679</v>
      </c>
      <c r="AB31">
        <v>2.28545499900356</v>
      </c>
      <c r="AC31">
        <v>0.96271658996036946</v>
      </c>
      <c r="AD31">
        <v>11.474614552815909</v>
      </c>
      <c r="AE31">
        <v>1.4965591520104291</v>
      </c>
      <c r="AF31">
        <v>0.59623912019887937</v>
      </c>
      <c r="AG31">
        <v>0.83429181133895847</v>
      </c>
      <c r="AH31">
        <v>3.1171987169887871</v>
      </c>
      <c r="AI31">
        <v>1.9621582527146011</v>
      </c>
      <c r="AK31">
        <v>4.6964077963959427</v>
      </c>
      <c r="AL31">
        <v>0.44666330608140142</v>
      </c>
      <c r="AM31">
        <v>0.44440904223759259</v>
      </c>
      <c r="AN31">
        <v>2.28545499900356</v>
      </c>
      <c r="AO31">
        <v>0.40627972954036001</v>
      </c>
      <c r="AP31">
        <v>11.474614552815909</v>
      </c>
      <c r="AQ31">
        <v>0.45955824605022949</v>
      </c>
      <c r="AR31">
        <v>0.30142248680349443</v>
      </c>
      <c r="AS31">
        <v>0.30440224046220199</v>
      </c>
      <c r="AT31">
        <v>3.1171987169887871</v>
      </c>
      <c r="AU31">
        <v>0.7818630047425229</v>
      </c>
      <c r="AW31">
        <v>0.25516041591430882</v>
      </c>
      <c r="AY31">
        <f t="shared" si="3"/>
        <v>1.25</v>
      </c>
      <c r="AZ31">
        <f t="shared" si="1"/>
        <v>1.25</v>
      </c>
      <c r="BA31" t="str">
        <f t="shared" si="1"/>
        <v/>
      </c>
      <c r="BB31">
        <f t="shared" si="1"/>
        <v>1.25</v>
      </c>
    </row>
    <row r="32" spans="1:54" x14ac:dyDescent="0.3">
      <c r="A32">
        <v>2</v>
      </c>
      <c r="B32" t="s">
        <v>101</v>
      </c>
      <c r="C32" t="s">
        <v>87</v>
      </c>
      <c r="D32" t="s">
        <v>69</v>
      </c>
      <c r="F32" s="2">
        <f t="shared" si="4"/>
        <v>0</v>
      </c>
      <c r="G32" s="2">
        <f t="shared" si="4"/>
        <v>1</v>
      </c>
      <c r="H32" s="4">
        <f t="shared" si="4"/>
        <v>0</v>
      </c>
      <c r="I32">
        <f t="shared" si="4"/>
        <v>1</v>
      </c>
      <c r="J32">
        <f t="shared" si="4"/>
        <v>0</v>
      </c>
      <c r="K32">
        <f t="shared" si="4"/>
        <v>2</v>
      </c>
      <c r="L32">
        <f t="shared" si="4"/>
        <v>0</v>
      </c>
      <c r="M32">
        <v>200029.8</v>
      </c>
      <c r="N32">
        <v>306148.88571428572</v>
      </c>
      <c r="O32">
        <v>306228.91428571427</v>
      </c>
      <c r="P32">
        <v>199999</v>
      </c>
      <c r="Q32">
        <v>349356.57142857142</v>
      </c>
      <c r="R32">
        <v>1.2</v>
      </c>
      <c r="S32">
        <v>123763.2571428571</v>
      </c>
      <c r="T32">
        <v>2916340.4</v>
      </c>
      <c r="U32">
        <v>2257890.6571428571</v>
      </c>
      <c r="V32">
        <v>206.6</v>
      </c>
      <c r="W32">
        <v>102741.8285714286</v>
      </c>
      <c r="Y32">
        <v>0.24864269919926299</v>
      </c>
      <c r="Z32">
        <v>0.62474052991019557</v>
      </c>
      <c r="AA32">
        <v>0.62084100048190782</v>
      </c>
      <c r="AB32">
        <v>0.38603515420691098</v>
      </c>
      <c r="AC32">
        <v>0.74517067074359922</v>
      </c>
      <c r="AD32">
        <v>9.0377042198087981E-2</v>
      </c>
      <c r="AE32">
        <v>0.41986990623408932</v>
      </c>
      <c r="AF32">
        <v>0.58870798757998277</v>
      </c>
      <c r="AG32">
        <v>0.82865611184554699</v>
      </c>
      <c r="AH32">
        <v>5.6811011862009193E-3</v>
      </c>
      <c r="AI32">
        <v>0.69994535445335448</v>
      </c>
      <c r="AK32">
        <v>0.24864269919926299</v>
      </c>
      <c r="AL32">
        <v>0.32285839671801242</v>
      </c>
      <c r="AM32">
        <v>0.31954482762375852</v>
      </c>
      <c r="AN32">
        <v>0.38603515420691098</v>
      </c>
      <c r="AO32">
        <v>0.37581776465272659</v>
      </c>
      <c r="AP32">
        <v>9.0377042198087981E-2</v>
      </c>
      <c r="AQ32">
        <v>0.28737548587877032</v>
      </c>
      <c r="AR32">
        <v>0.29626625458477063</v>
      </c>
      <c r="AS32">
        <v>0.30477091345237572</v>
      </c>
      <c r="AT32">
        <v>5.6811011862009193E-3</v>
      </c>
      <c r="AU32">
        <v>0.47144618971838748</v>
      </c>
      <c r="AW32">
        <v>0.25776571599833131</v>
      </c>
      <c r="AY32">
        <f t="shared" si="3"/>
        <v>-1.25</v>
      </c>
      <c r="AZ32" t="str">
        <f t="shared" si="1"/>
        <v/>
      </c>
      <c r="BA32">
        <f t="shared" si="1"/>
        <v>-1.25</v>
      </c>
      <c r="BB32" t="str">
        <f t="shared" si="1"/>
        <v/>
      </c>
    </row>
    <row r="33" spans="1:54" x14ac:dyDescent="0.3">
      <c r="A33">
        <v>2</v>
      </c>
      <c r="B33" t="s">
        <v>102</v>
      </c>
      <c r="C33" t="s">
        <v>87</v>
      </c>
      <c r="D33" t="s">
        <v>69</v>
      </c>
      <c r="F33" s="2">
        <f t="shared" si="4"/>
        <v>0</v>
      </c>
      <c r="G33" s="2">
        <f t="shared" si="4"/>
        <v>1</v>
      </c>
      <c r="H33" s="4">
        <f t="shared" si="4"/>
        <v>0</v>
      </c>
      <c r="I33">
        <f t="shared" si="4"/>
        <v>1</v>
      </c>
      <c r="J33">
        <f t="shared" si="4"/>
        <v>0</v>
      </c>
      <c r="K33">
        <f t="shared" si="4"/>
        <v>2</v>
      </c>
      <c r="L33">
        <f t="shared" si="4"/>
        <v>0</v>
      </c>
      <c r="M33">
        <v>200023.8</v>
      </c>
      <c r="N33">
        <v>308762.94285714289</v>
      </c>
      <c r="O33">
        <v>308841.62857142859</v>
      </c>
      <c r="P33">
        <v>199999</v>
      </c>
      <c r="Q33">
        <v>341293.48571428581</v>
      </c>
      <c r="R33">
        <v>1</v>
      </c>
      <c r="S33">
        <v>124923.57142857141</v>
      </c>
      <c r="T33">
        <v>2917860.6</v>
      </c>
      <c r="U33">
        <v>2258275.0285714278</v>
      </c>
      <c r="V33">
        <v>181.2</v>
      </c>
      <c r="W33">
        <v>98825.8</v>
      </c>
      <c r="Y33">
        <v>0.27433536240132522</v>
      </c>
      <c r="Z33">
        <v>0.62440798834764533</v>
      </c>
      <c r="AA33">
        <v>0.61905349276161625</v>
      </c>
      <c r="AB33">
        <v>0.27967056940542528</v>
      </c>
      <c r="AC33">
        <v>0.68776334989067567</v>
      </c>
      <c r="AD33">
        <v>8.9478793798480116E-2</v>
      </c>
      <c r="AE33">
        <v>0.41882707677182868</v>
      </c>
      <c r="AF33">
        <v>0.5962372667738236</v>
      </c>
      <c r="AG33">
        <v>0.82792793434512402</v>
      </c>
      <c r="AH33">
        <v>5.3481211885809399E-3</v>
      </c>
      <c r="AI33">
        <v>0.70623351312907678</v>
      </c>
      <c r="AK33">
        <v>0.27433536240132522</v>
      </c>
      <c r="AL33">
        <v>0.32224978983202679</v>
      </c>
      <c r="AM33">
        <v>0.31800748017184172</v>
      </c>
      <c r="AN33">
        <v>0.27967056940542528</v>
      </c>
      <c r="AO33">
        <v>0.33909067546150518</v>
      </c>
      <c r="AP33">
        <v>8.9478793798480116E-2</v>
      </c>
      <c r="AQ33">
        <v>0.28584107002243397</v>
      </c>
      <c r="AR33">
        <v>0.30170730418758468</v>
      </c>
      <c r="AS33">
        <v>0.30357603863147747</v>
      </c>
      <c r="AT33">
        <v>5.3481211885809399E-3</v>
      </c>
      <c r="AU33">
        <v>0.47820558548306252</v>
      </c>
      <c r="AW33">
        <v>0.25641984420030239</v>
      </c>
      <c r="AY33">
        <f t="shared" si="3"/>
        <v>-1.25</v>
      </c>
      <c r="AZ33" t="str">
        <f t="shared" si="1"/>
        <v/>
      </c>
      <c r="BA33">
        <f t="shared" si="1"/>
        <v>-1.25</v>
      </c>
      <c r="BB33" t="str">
        <f t="shared" si="1"/>
        <v/>
      </c>
    </row>
    <row r="34" spans="1:54" x14ac:dyDescent="0.3">
      <c r="A34">
        <v>2</v>
      </c>
      <c r="B34" t="s">
        <v>103</v>
      </c>
      <c r="C34" t="s">
        <v>87</v>
      </c>
      <c r="D34" t="s">
        <v>69</v>
      </c>
      <c r="F34" s="2">
        <f t="shared" si="4"/>
        <v>0</v>
      </c>
      <c r="G34" s="2">
        <f t="shared" si="4"/>
        <v>0</v>
      </c>
      <c r="H34" s="4">
        <f t="shared" si="4"/>
        <v>1</v>
      </c>
      <c r="I34">
        <f t="shared" si="4"/>
        <v>0</v>
      </c>
      <c r="J34">
        <f t="shared" si="4"/>
        <v>1</v>
      </c>
      <c r="K34">
        <f t="shared" si="4"/>
        <v>2</v>
      </c>
      <c r="L34">
        <f t="shared" si="4"/>
        <v>2</v>
      </c>
      <c r="M34">
        <v>6594486.2000000002</v>
      </c>
      <c r="N34">
        <v>1562510.828571429</v>
      </c>
      <c r="O34">
        <v>1566581.771428572</v>
      </c>
      <c r="P34">
        <v>2151958</v>
      </c>
      <c r="Q34">
        <v>669439.51428571425</v>
      </c>
      <c r="R34">
        <v>22278667.600000001</v>
      </c>
      <c r="S34">
        <v>1349743.4285714291</v>
      </c>
      <c r="T34">
        <v>2924448.2</v>
      </c>
      <c r="U34">
        <v>2276853.4285714291</v>
      </c>
      <c r="V34">
        <v>2033017.2</v>
      </c>
      <c r="W34">
        <v>625567.85714285704</v>
      </c>
      <c r="Y34">
        <v>4.2897255919990132</v>
      </c>
      <c r="Z34">
        <v>1.313167378098504</v>
      </c>
      <c r="AA34">
        <v>1.3120105391368271</v>
      </c>
      <c r="AB34">
        <v>2.0240481404005548</v>
      </c>
      <c r="AC34">
        <v>0.90387557626069925</v>
      </c>
      <c r="AD34">
        <v>11.94267158919247</v>
      </c>
      <c r="AE34">
        <v>1.478246457365874</v>
      </c>
      <c r="AF34">
        <v>0.60862423820653933</v>
      </c>
      <c r="AG34">
        <v>0.83412421956724891</v>
      </c>
      <c r="AH34">
        <v>3.1412235557916568</v>
      </c>
      <c r="AI34">
        <v>1.9612250264334889</v>
      </c>
      <c r="AK34">
        <v>4.2897255919990132</v>
      </c>
      <c r="AL34">
        <v>0.44125840839863351</v>
      </c>
      <c r="AM34">
        <v>0.4411850985106347</v>
      </c>
      <c r="AN34">
        <v>2.0240481404005548</v>
      </c>
      <c r="AO34">
        <v>0.37385683529261898</v>
      </c>
      <c r="AP34">
        <v>11.94267158919247</v>
      </c>
      <c r="AQ34">
        <v>0.46284361765054721</v>
      </c>
      <c r="AR34">
        <v>0.30807339618913832</v>
      </c>
      <c r="AS34">
        <v>0.3049177717517263</v>
      </c>
      <c r="AT34">
        <v>3.1412235557916568</v>
      </c>
      <c r="AU34">
        <v>0.78094415350684099</v>
      </c>
      <c r="AW34">
        <v>0.25448785348063602</v>
      </c>
      <c r="AY34">
        <f t="shared" si="3"/>
        <v>1.25</v>
      </c>
      <c r="AZ34">
        <f t="shared" si="1"/>
        <v>1.25</v>
      </c>
      <c r="BA34" t="str">
        <f t="shared" si="1"/>
        <v/>
      </c>
      <c r="BB34">
        <f t="shared" si="1"/>
        <v>1.25</v>
      </c>
    </row>
    <row r="35" spans="1:54" x14ac:dyDescent="0.3">
      <c r="A35">
        <v>3</v>
      </c>
      <c r="B35" t="s">
        <v>104</v>
      </c>
      <c r="C35" t="s">
        <v>105</v>
      </c>
      <c r="D35" t="s">
        <v>15</v>
      </c>
      <c r="F35" s="2">
        <f t="shared" ref="F35:L50" si="5">F681</f>
        <v>0</v>
      </c>
      <c r="G35" s="2">
        <f t="shared" si="5"/>
        <v>0</v>
      </c>
      <c r="H35" s="4">
        <f t="shared" si="5"/>
        <v>1</v>
      </c>
      <c r="I35">
        <f t="shared" si="5"/>
        <v>0</v>
      </c>
      <c r="J35">
        <f t="shared" si="5"/>
        <v>1</v>
      </c>
      <c r="K35">
        <f t="shared" si="5"/>
        <v>3</v>
      </c>
      <c r="L35">
        <f t="shared" si="5"/>
        <v>3</v>
      </c>
      <c r="M35">
        <v>18052569.600000001</v>
      </c>
      <c r="N35">
        <v>3136504.4</v>
      </c>
      <c r="O35">
        <v>3143143</v>
      </c>
      <c r="P35">
        <v>72311227.599999994</v>
      </c>
      <c r="Q35">
        <v>1440754.4</v>
      </c>
      <c r="R35">
        <v>83478477.599999994</v>
      </c>
      <c r="S35">
        <v>1839490.4</v>
      </c>
      <c r="T35">
        <v>7025333.4000000004</v>
      </c>
      <c r="U35">
        <v>5180563.2</v>
      </c>
      <c r="V35">
        <v>69230914.799999997</v>
      </c>
      <c r="W35">
        <v>3287527.4</v>
      </c>
      <c r="Y35">
        <v>19.40205352740595</v>
      </c>
      <c r="Z35">
        <v>2.9554008677834651</v>
      </c>
      <c r="AA35">
        <v>2.9153136275825089</v>
      </c>
      <c r="AB35">
        <v>52.373696571995971</v>
      </c>
      <c r="AC35">
        <v>1.649213047593366</v>
      </c>
      <c r="AD35">
        <v>46.004473201802469</v>
      </c>
      <c r="AE35">
        <v>1.7249408717849291</v>
      </c>
      <c r="AF35">
        <v>4.0055118229822257</v>
      </c>
      <c r="AG35">
        <v>3.2026167185977101</v>
      </c>
      <c r="AH35">
        <v>24.8985695175943</v>
      </c>
      <c r="AI35">
        <v>3.711054054019042</v>
      </c>
      <c r="AK35">
        <v>19.40205352740595</v>
      </c>
      <c r="AL35">
        <v>1.0457931859884411</v>
      </c>
      <c r="AM35">
        <v>1.034396225993987</v>
      </c>
      <c r="AN35">
        <v>52.373696571995971</v>
      </c>
      <c r="AO35">
        <v>0.6998387712053955</v>
      </c>
      <c r="AP35">
        <v>46.004473201802469</v>
      </c>
      <c r="AQ35">
        <v>0.67484914857195688</v>
      </c>
      <c r="AR35">
        <v>2.014495568792336</v>
      </c>
      <c r="AS35">
        <v>0.44556365860626101</v>
      </c>
      <c r="AT35">
        <v>24.8985695175943</v>
      </c>
      <c r="AU35">
        <v>1.894983183790464</v>
      </c>
      <c r="AW35">
        <v>0.20895275698276231</v>
      </c>
      <c r="AY35">
        <f t="shared" si="3"/>
        <v>1.5</v>
      </c>
      <c r="AZ35">
        <f t="shared" si="1"/>
        <v>1.5</v>
      </c>
      <c r="BA35" t="str">
        <f t="shared" si="1"/>
        <v/>
      </c>
      <c r="BB35">
        <f t="shared" si="1"/>
        <v>1.5</v>
      </c>
    </row>
    <row r="36" spans="1:54" x14ac:dyDescent="0.3">
      <c r="A36">
        <v>3</v>
      </c>
      <c r="B36" t="s">
        <v>106</v>
      </c>
      <c r="C36" t="s">
        <v>105</v>
      </c>
      <c r="D36" t="s">
        <v>15</v>
      </c>
      <c r="F36" s="2">
        <f t="shared" si="5"/>
        <v>0</v>
      </c>
      <c r="G36" s="2">
        <f t="shared" si="5"/>
        <v>1</v>
      </c>
      <c r="H36" s="4">
        <f t="shared" si="5"/>
        <v>0</v>
      </c>
      <c r="I36">
        <f t="shared" si="5"/>
        <v>0</v>
      </c>
      <c r="J36">
        <f t="shared" si="5"/>
        <v>1</v>
      </c>
      <c r="K36">
        <f t="shared" si="5"/>
        <v>3</v>
      </c>
      <c r="L36">
        <f t="shared" si="5"/>
        <v>0</v>
      </c>
      <c r="M36">
        <v>17982606.199999999</v>
      </c>
      <c r="N36">
        <v>3878819.8</v>
      </c>
      <c r="O36">
        <v>3897883.2</v>
      </c>
      <c r="P36">
        <v>72290236.200000003</v>
      </c>
      <c r="Q36">
        <v>2856685.2</v>
      </c>
      <c r="R36">
        <v>82975801.200000003</v>
      </c>
      <c r="S36">
        <v>2848854.6</v>
      </c>
      <c r="T36">
        <v>7027277</v>
      </c>
      <c r="U36">
        <v>5189088.2</v>
      </c>
      <c r="V36">
        <v>69001816.400000006</v>
      </c>
      <c r="W36">
        <v>1644375.4</v>
      </c>
      <c r="Y36">
        <v>17.082880916993599</v>
      </c>
      <c r="Z36">
        <v>3.528114715183619</v>
      </c>
      <c r="AA36">
        <v>3.504585443402175</v>
      </c>
      <c r="AB36">
        <v>31.270318460802081</v>
      </c>
      <c r="AC36">
        <v>1.945383521000621</v>
      </c>
      <c r="AD36">
        <v>43.609588061401148</v>
      </c>
      <c r="AE36">
        <v>2.2220462489756749</v>
      </c>
      <c r="AF36">
        <v>4.0110257424181324</v>
      </c>
      <c r="AG36">
        <v>3.2177878604969008</v>
      </c>
      <c r="AH36">
        <v>19.600528150401079</v>
      </c>
      <c r="AI36">
        <v>3.556802991009318</v>
      </c>
      <c r="AK36">
        <v>17.082880916993599</v>
      </c>
      <c r="AL36">
        <v>1.214832799625583</v>
      </c>
      <c r="AM36">
        <v>1.216369754797779</v>
      </c>
      <c r="AN36">
        <v>31.270318460802081</v>
      </c>
      <c r="AO36">
        <v>0.69499436238547785</v>
      </c>
      <c r="AP36">
        <v>43.609588061401148</v>
      </c>
      <c r="AQ36">
        <v>0.78491909240838142</v>
      </c>
      <c r="AR36">
        <v>2.0202126350020988</v>
      </c>
      <c r="AS36">
        <v>0.45649623757926749</v>
      </c>
      <c r="AT36">
        <v>19.600528150401079</v>
      </c>
      <c r="AU36">
        <v>2.1631136485957541</v>
      </c>
      <c r="AW36">
        <v>0.2052532330038957</v>
      </c>
      <c r="AY36">
        <f t="shared" si="3"/>
        <v>0.5</v>
      </c>
      <c r="AZ36" t="str">
        <f t="shared" si="1"/>
        <v/>
      </c>
      <c r="BA36" t="str">
        <f t="shared" si="1"/>
        <v/>
      </c>
      <c r="BB36">
        <f t="shared" si="1"/>
        <v>0.5</v>
      </c>
    </row>
    <row r="37" spans="1:54" x14ac:dyDescent="0.3">
      <c r="A37">
        <v>3</v>
      </c>
      <c r="B37" t="s">
        <v>107</v>
      </c>
      <c r="C37" t="s">
        <v>105</v>
      </c>
      <c r="D37" t="s">
        <v>15</v>
      </c>
      <c r="F37" s="2">
        <f t="shared" si="5"/>
        <v>0</v>
      </c>
      <c r="G37" s="2">
        <f t="shared" si="5"/>
        <v>1</v>
      </c>
      <c r="H37" s="4">
        <f t="shared" si="5"/>
        <v>0</v>
      </c>
      <c r="I37">
        <f t="shared" si="5"/>
        <v>1</v>
      </c>
      <c r="J37">
        <f t="shared" si="5"/>
        <v>0</v>
      </c>
      <c r="K37">
        <f t="shared" si="5"/>
        <v>3</v>
      </c>
      <c r="L37">
        <f t="shared" si="5"/>
        <v>0</v>
      </c>
      <c r="M37">
        <v>200060.4</v>
      </c>
      <c r="N37">
        <v>342717.8</v>
      </c>
      <c r="O37">
        <v>342781.4</v>
      </c>
      <c r="P37">
        <v>200000.2</v>
      </c>
      <c r="Q37">
        <v>224594.4</v>
      </c>
      <c r="R37">
        <v>3.4</v>
      </c>
      <c r="S37">
        <v>76088.800000000003</v>
      </c>
      <c r="T37">
        <v>3369400.2</v>
      </c>
      <c r="U37">
        <v>3042214.8</v>
      </c>
      <c r="V37">
        <v>287</v>
      </c>
      <c r="W37">
        <v>96434.4</v>
      </c>
      <c r="Y37">
        <v>0.3697969518019818</v>
      </c>
      <c r="Z37">
        <v>1.134563640761189</v>
      </c>
      <c r="AA37">
        <v>1.1717322086449711</v>
      </c>
      <c r="AB37">
        <v>0.55207935580401679</v>
      </c>
      <c r="AC37">
        <v>1.0232108047581281</v>
      </c>
      <c r="AD37">
        <v>0.1324903106084093</v>
      </c>
      <c r="AE37">
        <v>0.6607587242266163</v>
      </c>
      <c r="AF37">
        <v>2.336402681434993</v>
      </c>
      <c r="AG37">
        <v>2.9820598242804408</v>
      </c>
      <c r="AH37">
        <v>1.1483967199455899E-2</v>
      </c>
      <c r="AI37">
        <v>0.67171879664529111</v>
      </c>
      <c r="AK37">
        <v>0.3697969518019818</v>
      </c>
      <c r="AL37">
        <v>0.41102998275309799</v>
      </c>
      <c r="AM37">
        <v>0.44238762739114462</v>
      </c>
      <c r="AN37">
        <v>0.55207935580401679</v>
      </c>
      <c r="AO37">
        <v>0.40874227358726778</v>
      </c>
      <c r="AP37">
        <v>0.1324903106084093</v>
      </c>
      <c r="AQ37">
        <v>0.34197031800867977</v>
      </c>
      <c r="AR37">
        <v>1.1791632102453149</v>
      </c>
      <c r="AS37">
        <v>0.51582841001218183</v>
      </c>
      <c r="AT37">
        <v>1.1483967199455899E-2</v>
      </c>
      <c r="AU37">
        <v>0.39289920382434501</v>
      </c>
      <c r="AW37">
        <v>0.25358208639081559</v>
      </c>
      <c r="AY37">
        <f t="shared" si="3"/>
        <v>-1.5</v>
      </c>
      <c r="AZ37" t="str">
        <f t="shared" si="1"/>
        <v/>
      </c>
      <c r="BA37">
        <f t="shared" si="1"/>
        <v>-1.5</v>
      </c>
      <c r="BB37" t="str">
        <f t="shared" si="1"/>
        <v/>
      </c>
    </row>
    <row r="38" spans="1:54" x14ac:dyDescent="0.3">
      <c r="A38">
        <v>3</v>
      </c>
      <c r="B38" t="s">
        <v>108</v>
      </c>
      <c r="C38" t="s">
        <v>105</v>
      </c>
      <c r="D38" t="s">
        <v>15</v>
      </c>
      <c r="F38" s="2">
        <f t="shared" si="5"/>
        <v>0</v>
      </c>
      <c r="G38" s="2">
        <f t="shared" si="5"/>
        <v>0</v>
      </c>
      <c r="H38" s="4">
        <f t="shared" si="5"/>
        <v>0</v>
      </c>
      <c r="I38">
        <f t="shared" si="5"/>
        <v>1</v>
      </c>
      <c r="J38">
        <f t="shared" si="5"/>
        <v>0</v>
      </c>
      <c r="K38">
        <f t="shared" si="5"/>
        <v>3</v>
      </c>
      <c r="L38">
        <f t="shared" si="5"/>
        <v>0</v>
      </c>
      <c r="M38">
        <v>6205822</v>
      </c>
      <c r="N38">
        <v>1756465.4</v>
      </c>
      <c r="O38">
        <v>1782279.6</v>
      </c>
      <c r="P38">
        <v>27026234.800000001</v>
      </c>
      <c r="Q38">
        <v>888294.40000000002</v>
      </c>
      <c r="R38">
        <v>27346416.800000001</v>
      </c>
      <c r="S38">
        <v>1108932.3999999999</v>
      </c>
      <c r="T38">
        <v>3388908.2</v>
      </c>
      <c r="U38">
        <v>3099954.4</v>
      </c>
      <c r="V38">
        <v>28157676.800000001</v>
      </c>
      <c r="W38">
        <v>1100757</v>
      </c>
      <c r="Y38">
        <v>6.6779393074219113</v>
      </c>
      <c r="Z38">
        <v>1.841771423013415</v>
      </c>
      <c r="AA38">
        <v>1.858235586190131</v>
      </c>
      <c r="AB38">
        <v>31.70981478380272</v>
      </c>
      <c r="AC38">
        <v>1.504725698806578</v>
      </c>
      <c r="AD38">
        <v>20.23622967178235</v>
      </c>
      <c r="AE38">
        <v>1.510081685625482</v>
      </c>
      <c r="AF38">
        <v>1.289156528213061</v>
      </c>
      <c r="AG38">
        <v>1.7075103269191461</v>
      </c>
      <c r="AH38">
        <v>12.37642822080525</v>
      </c>
      <c r="AI38">
        <v>2.6359191582538188</v>
      </c>
      <c r="AK38">
        <v>6.6779393074219113</v>
      </c>
      <c r="AL38">
        <v>0.60134350580628959</v>
      </c>
      <c r="AM38">
        <v>0.61449385404121126</v>
      </c>
      <c r="AN38">
        <v>31.70981478380272</v>
      </c>
      <c r="AO38">
        <v>0.50385845200507906</v>
      </c>
      <c r="AP38">
        <v>20.23622967178235</v>
      </c>
      <c r="AQ38">
        <v>0.47349029040196911</v>
      </c>
      <c r="AR38">
        <v>0.64993293380830441</v>
      </c>
      <c r="AS38">
        <v>0.31876758460421112</v>
      </c>
      <c r="AT38">
        <v>12.37642822080525</v>
      </c>
      <c r="AU38">
        <v>1.233405032788869</v>
      </c>
      <c r="AW38">
        <v>0.18578904119785869</v>
      </c>
      <c r="AY38">
        <f t="shared" si="3"/>
        <v>-0.5</v>
      </c>
      <c r="AZ38" t="str">
        <f t="shared" si="1"/>
        <v/>
      </c>
      <c r="BA38">
        <f t="shared" si="1"/>
        <v>-0.5</v>
      </c>
      <c r="BB38" t="str">
        <f t="shared" si="1"/>
        <v/>
      </c>
    </row>
    <row r="39" spans="1:54" x14ac:dyDescent="0.3">
      <c r="A39">
        <v>3</v>
      </c>
      <c r="B39" t="s">
        <v>109</v>
      </c>
      <c r="C39" t="s">
        <v>105</v>
      </c>
      <c r="D39" t="s">
        <v>15</v>
      </c>
      <c r="F39" s="2">
        <f t="shared" si="5"/>
        <v>0</v>
      </c>
      <c r="G39" s="2">
        <f t="shared" si="5"/>
        <v>1</v>
      </c>
      <c r="H39" s="4">
        <f t="shared" si="5"/>
        <v>0</v>
      </c>
      <c r="I39">
        <f t="shared" si="5"/>
        <v>1</v>
      </c>
      <c r="J39">
        <f t="shared" si="5"/>
        <v>0</v>
      </c>
      <c r="K39">
        <f t="shared" si="5"/>
        <v>3</v>
      </c>
      <c r="L39">
        <f t="shared" si="5"/>
        <v>0</v>
      </c>
      <c r="M39">
        <v>5432998</v>
      </c>
      <c r="N39">
        <v>1762698</v>
      </c>
      <c r="O39">
        <v>1777492.6</v>
      </c>
      <c r="P39">
        <v>28997134</v>
      </c>
      <c r="Q39">
        <v>927879.8</v>
      </c>
      <c r="R39">
        <v>27655062</v>
      </c>
      <c r="S39">
        <v>1164396.6000000001</v>
      </c>
      <c r="T39">
        <v>3385184</v>
      </c>
      <c r="U39">
        <v>3099598.2</v>
      </c>
      <c r="V39">
        <v>30140612.399999999</v>
      </c>
      <c r="W39">
        <v>1149670.3999999999</v>
      </c>
      <c r="Y39">
        <v>9.7805374465999186</v>
      </c>
      <c r="Z39">
        <v>3.334003952669446</v>
      </c>
      <c r="AA39">
        <v>3.308591246185824</v>
      </c>
      <c r="AB39">
        <v>34.32238895819755</v>
      </c>
      <c r="AC39">
        <v>1.6479008689813781</v>
      </c>
      <c r="AD39">
        <v>20.36571174999699</v>
      </c>
      <c r="AE39">
        <v>1.579912381072063</v>
      </c>
      <c r="AF39">
        <v>1.293353249609936</v>
      </c>
      <c r="AG39">
        <v>1.7194144856533971</v>
      </c>
      <c r="AH39">
        <v>13.040547135006641</v>
      </c>
      <c r="AI39">
        <v>2.6962182571878661</v>
      </c>
      <c r="AK39">
        <v>9.7805374465999186</v>
      </c>
      <c r="AL39">
        <v>1.075590171816293</v>
      </c>
      <c r="AM39">
        <v>1.0780939533957281</v>
      </c>
      <c r="AN39">
        <v>34.32238895819755</v>
      </c>
      <c r="AO39">
        <v>0.6165645554079674</v>
      </c>
      <c r="AP39">
        <v>20.36571174999699</v>
      </c>
      <c r="AQ39">
        <v>0.51422282124403862</v>
      </c>
      <c r="AR39">
        <v>0.65370679179904978</v>
      </c>
      <c r="AS39">
        <v>0.32291029632324347</v>
      </c>
      <c r="AT39">
        <v>13.040547135006641</v>
      </c>
      <c r="AU39">
        <v>1.2672753665945491</v>
      </c>
      <c r="AW39">
        <v>0.28645502341678358</v>
      </c>
      <c r="AY39">
        <f t="shared" si="3"/>
        <v>-0.5</v>
      </c>
      <c r="AZ39" t="str">
        <f t="shared" si="1"/>
        <v/>
      </c>
      <c r="BA39">
        <f t="shared" si="1"/>
        <v>-0.5</v>
      </c>
      <c r="BB39" t="str">
        <f t="shared" si="1"/>
        <v/>
      </c>
    </row>
    <row r="40" spans="1:54" x14ac:dyDescent="0.3">
      <c r="A40">
        <v>3</v>
      </c>
      <c r="B40" t="s">
        <v>110</v>
      </c>
      <c r="C40" t="s">
        <v>105</v>
      </c>
      <c r="D40" t="s">
        <v>15</v>
      </c>
      <c r="F40" s="2">
        <f t="shared" si="5"/>
        <v>0</v>
      </c>
      <c r="G40" s="2">
        <f t="shared" si="5"/>
        <v>0</v>
      </c>
      <c r="H40" s="4">
        <f t="shared" si="5"/>
        <v>0</v>
      </c>
      <c r="I40">
        <f t="shared" si="5"/>
        <v>1</v>
      </c>
      <c r="J40">
        <f t="shared" si="5"/>
        <v>0</v>
      </c>
      <c r="K40">
        <f t="shared" si="5"/>
        <v>3</v>
      </c>
      <c r="L40">
        <f t="shared" si="5"/>
        <v>0</v>
      </c>
      <c r="M40">
        <v>200058.6</v>
      </c>
      <c r="N40">
        <v>330797.59999999998</v>
      </c>
      <c r="O40">
        <v>330887.8</v>
      </c>
      <c r="P40">
        <v>199999</v>
      </c>
      <c r="Q40">
        <v>225627.6</v>
      </c>
      <c r="R40">
        <v>1.8</v>
      </c>
      <c r="S40">
        <v>75201.600000000006</v>
      </c>
      <c r="T40">
        <v>3368723.8</v>
      </c>
      <c r="U40">
        <v>3038324.2</v>
      </c>
      <c r="V40">
        <v>255.4</v>
      </c>
      <c r="W40">
        <v>97123.199999999997</v>
      </c>
      <c r="Y40">
        <v>0.56623966317856689</v>
      </c>
      <c r="Z40">
        <v>1.166249682789203</v>
      </c>
      <c r="AA40">
        <v>1.152038295834791</v>
      </c>
      <c r="AB40">
        <v>0.64786660780082461</v>
      </c>
      <c r="AC40">
        <v>1.232707221998135</v>
      </c>
      <c r="AD40">
        <v>0.13355681360699229</v>
      </c>
      <c r="AE40">
        <v>0.64500684256199747</v>
      </c>
      <c r="AF40">
        <v>1.9124480877886529</v>
      </c>
      <c r="AG40">
        <v>2.4097856626263821</v>
      </c>
      <c r="AH40">
        <v>9.1902563930488599E-3</v>
      </c>
      <c r="AI40">
        <v>0.69105445117456843</v>
      </c>
      <c r="AK40">
        <v>0.56623966317856689</v>
      </c>
      <c r="AL40">
        <v>0.44828086160123348</v>
      </c>
      <c r="AM40">
        <v>0.44168733919505032</v>
      </c>
      <c r="AN40">
        <v>0.64786660780082461</v>
      </c>
      <c r="AO40">
        <v>0.49696292161243039</v>
      </c>
      <c r="AP40">
        <v>0.13355681360699229</v>
      </c>
      <c r="AQ40">
        <v>0.34737552778096858</v>
      </c>
      <c r="AR40">
        <v>0.98420510620344426</v>
      </c>
      <c r="AS40">
        <v>0.43026222758926452</v>
      </c>
      <c r="AT40">
        <v>9.1902563930488599E-3</v>
      </c>
      <c r="AU40">
        <v>0.39554382700007412</v>
      </c>
      <c r="AW40">
        <v>0.28010894919279961</v>
      </c>
      <c r="AY40">
        <f t="shared" si="3"/>
        <v>-1.5</v>
      </c>
      <c r="AZ40" t="str">
        <f t="shared" si="1"/>
        <v/>
      </c>
      <c r="BA40">
        <f t="shared" si="1"/>
        <v>-1.5</v>
      </c>
      <c r="BB40" t="str">
        <f t="shared" si="1"/>
        <v/>
      </c>
    </row>
    <row r="41" spans="1:54" x14ac:dyDescent="0.3">
      <c r="A41">
        <v>3</v>
      </c>
      <c r="B41" t="s">
        <v>111</v>
      </c>
      <c r="C41" t="s">
        <v>105</v>
      </c>
      <c r="D41" t="s">
        <v>15</v>
      </c>
      <c r="F41" s="2">
        <f t="shared" si="5"/>
        <v>0</v>
      </c>
      <c r="G41" s="2">
        <f t="shared" si="5"/>
        <v>0</v>
      </c>
      <c r="H41" s="4">
        <f t="shared" si="5"/>
        <v>0</v>
      </c>
      <c r="I41">
        <f t="shared" si="5"/>
        <v>0</v>
      </c>
      <c r="J41">
        <f t="shared" si="5"/>
        <v>1</v>
      </c>
      <c r="K41">
        <f t="shared" si="5"/>
        <v>3</v>
      </c>
      <c r="L41">
        <f t="shared" si="5"/>
        <v>0</v>
      </c>
      <c r="M41">
        <v>15727331.199999999</v>
      </c>
      <c r="N41">
        <v>3631076.6</v>
      </c>
      <c r="O41">
        <v>3686869.4</v>
      </c>
      <c r="P41">
        <v>68694863.599999994</v>
      </c>
      <c r="Q41">
        <v>2586123</v>
      </c>
      <c r="R41">
        <v>77310329.400000006</v>
      </c>
      <c r="S41">
        <v>2792854.4</v>
      </c>
      <c r="T41">
        <v>7022104</v>
      </c>
      <c r="U41">
        <v>5175793</v>
      </c>
      <c r="V41">
        <v>65373740.399999999</v>
      </c>
      <c r="W41">
        <v>1346426.8</v>
      </c>
      <c r="Y41">
        <v>14.55198380940128</v>
      </c>
      <c r="Z41">
        <v>2.8101805323502052</v>
      </c>
      <c r="AA41">
        <v>2.821958144218661</v>
      </c>
      <c r="AB41">
        <v>31.571504987595841</v>
      </c>
      <c r="AC41">
        <v>1.8193940143741201</v>
      </c>
      <c r="AD41">
        <v>39.120527238410432</v>
      </c>
      <c r="AE41">
        <v>2.1471708052209579</v>
      </c>
      <c r="AF41">
        <v>4.0004163976060223</v>
      </c>
      <c r="AG41">
        <v>3.1936191358603541</v>
      </c>
      <c r="AH41">
        <v>18.117469775199421</v>
      </c>
      <c r="AI41">
        <v>3.293714092194568</v>
      </c>
      <c r="AK41">
        <v>14.55198380940128</v>
      </c>
      <c r="AL41">
        <v>0.97078059319173915</v>
      </c>
      <c r="AM41">
        <v>0.99222478161100303</v>
      </c>
      <c r="AN41">
        <v>31.571504987595841</v>
      </c>
      <c r="AO41">
        <v>0.59593609659932556</v>
      </c>
      <c r="AP41">
        <v>39.120527238410432</v>
      </c>
      <c r="AQ41">
        <v>0.71208614078350363</v>
      </c>
      <c r="AR41">
        <v>2.0121892988099721</v>
      </c>
      <c r="AS41">
        <v>0.4538403491838835</v>
      </c>
      <c r="AT41">
        <v>18.117469775199421</v>
      </c>
      <c r="AU41">
        <v>1.963451719610021</v>
      </c>
      <c r="AW41">
        <v>0.1790179375908337</v>
      </c>
      <c r="AY41">
        <f t="shared" si="3"/>
        <v>0.5</v>
      </c>
      <c r="AZ41" t="str">
        <f t="shared" si="1"/>
        <v/>
      </c>
      <c r="BA41" t="str">
        <f t="shared" si="1"/>
        <v/>
      </c>
      <c r="BB41">
        <f t="shared" si="1"/>
        <v>0.5</v>
      </c>
    </row>
    <row r="42" spans="1:54" x14ac:dyDescent="0.3">
      <c r="A42">
        <v>3</v>
      </c>
      <c r="B42" t="s">
        <v>112</v>
      </c>
      <c r="C42" t="s">
        <v>105</v>
      </c>
      <c r="D42" t="s">
        <v>15</v>
      </c>
      <c r="F42" s="2">
        <f t="shared" si="5"/>
        <v>0</v>
      </c>
      <c r="G42" s="2">
        <f t="shared" si="5"/>
        <v>1</v>
      </c>
      <c r="H42" s="4">
        <f t="shared" si="5"/>
        <v>1</v>
      </c>
      <c r="I42">
        <f t="shared" si="5"/>
        <v>0</v>
      </c>
      <c r="J42">
        <f t="shared" si="5"/>
        <v>1</v>
      </c>
      <c r="K42">
        <f t="shared" si="5"/>
        <v>3</v>
      </c>
      <c r="L42">
        <f t="shared" si="5"/>
        <v>3</v>
      </c>
      <c r="M42">
        <v>16165831.800000001</v>
      </c>
      <c r="N42">
        <v>3013164.2</v>
      </c>
      <c r="O42">
        <v>3025175.2</v>
      </c>
      <c r="P42">
        <v>70175281</v>
      </c>
      <c r="Q42">
        <v>1488534.8</v>
      </c>
      <c r="R42">
        <v>82753004.799999997</v>
      </c>
      <c r="S42">
        <v>1821278</v>
      </c>
      <c r="T42">
        <v>7020468.4000000004</v>
      </c>
      <c r="U42">
        <v>5142471.8</v>
      </c>
      <c r="V42">
        <v>67508266.200000003</v>
      </c>
      <c r="W42">
        <v>3244789.2</v>
      </c>
      <c r="Y42">
        <v>18.73669479398523</v>
      </c>
      <c r="Z42">
        <v>3.263542626739945</v>
      </c>
      <c r="AA42">
        <v>3.20632227177266</v>
      </c>
      <c r="AB42">
        <v>52.433117029396819</v>
      </c>
      <c r="AC42">
        <v>1.6385254323715339</v>
      </c>
      <c r="AD42">
        <v>44.772599519800863</v>
      </c>
      <c r="AE42">
        <v>1.701356183970347</v>
      </c>
      <c r="AF42">
        <v>4.0087649940280254</v>
      </c>
      <c r="AG42">
        <v>3.186861976771616</v>
      </c>
      <c r="AH42">
        <v>24.13576340740547</v>
      </c>
      <c r="AI42">
        <v>3.5656567660043952</v>
      </c>
      <c r="AK42">
        <v>18.73669479398523</v>
      </c>
      <c r="AL42">
        <v>1.187987443397287</v>
      </c>
      <c r="AM42">
        <v>1.1486442449735479</v>
      </c>
      <c r="AN42">
        <v>52.433117029396819</v>
      </c>
      <c r="AO42">
        <v>0.74417294379090893</v>
      </c>
      <c r="AP42">
        <v>44.772599519800863</v>
      </c>
      <c r="AQ42">
        <v>0.63890519639244303</v>
      </c>
      <c r="AR42">
        <v>2.0152842326322569</v>
      </c>
      <c r="AS42">
        <v>0.44554623673902832</v>
      </c>
      <c r="AT42">
        <v>24.13576340740547</v>
      </c>
      <c r="AU42">
        <v>1.799026564799715</v>
      </c>
      <c r="AW42">
        <v>0.2261655773851089</v>
      </c>
      <c r="AY42">
        <f t="shared" si="3"/>
        <v>1.5</v>
      </c>
      <c r="AZ42">
        <f t="shared" si="1"/>
        <v>1.5</v>
      </c>
      <c r="BA42" t="str">
        <f t="shared" si="1"/>
        <v/>
      </c>
      <c r="BB42">
        <f t="shared" si="1"/>
        <v>1.5</v>
      </c>
    </row>
    <row r="43" spans="1:54" x14ac:dyDescent="0.3">
      <c r="A43">
        <v>3</v>
      </c>
      <c r="B43" t="s">
        <v>113</v>
      </c>
      <c r="C43" t="s">
        <v>114</v>
      </c>
      <c r="D43" t="s">
        <v>15</v>
      </c>
      <c r="F43" s="2">
        <f t="shared" si="5"/>
        <v>0</v>
      </c>
      <c r="G43" s="2">
        <f t="shared" si="5"/>
        <v>0</v>
      </c>
      <c r="H43" s="4">
        <f t="shared" si="5"/>
        <v>0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0</v>
      </c>
      <c r="M43">
        <v>18052569.600000001</v>
      </c>
      <c r="N43">
        <v>4026055.8</v>
      </c>
      <c r="O43">
        <v>4089492.8</v>
      </c>
      <c r="P43">
        <v>72311227.599999994</v>
      </c>
      <c r="Q43">
        <v>2767224.2</v>
      </c>
      <c r="R43">
        <v>83478477.599999994</v>
      </c>
      <c r="S43">
        <v>2933044.4</v>
      </c>
      <c r="T43">
        <v>7025333.4000000004</v>
      </c>
      <c r="U43">
        <v>5146272.8</v>
      </c>
      <c r="V43">
        <v>69230914.799999997</v>
      </c>
      <c r="W43">
        <v>1596871.6</v>
      </c>
      <c r="Y43">
        <v>12.14129701480269</v>
      </c>
      <c r="Z43">
        <v>2.8856073245289742</v>
      </c>
      <c r="AA43">
        <v>2.9012751541566102</v>
      </c>
      <c r="AB43">
        <v>49.261790373007543</v>
      </c>
      <c r="AC43">
        <v>2.5712820837914481</v>
      </c>
      <c r="AD43">
        <v>45.874356161803007</v>
      </c>
      <c r="AE43">
        <v>2.676672932214569</v>
      </c>
      <c r="AF43">
        <v>4.0384326500236059</v>
      </c>
      <c r="AG43">
        <v>3.196361917175818</v>
      </c>
      <c r="AH43">
        <v>24.64619164442411</v>
      </c>
      <c r="AI43">
        <v>3.6009703601361251</v>
      </c>
      <c r="AK43">
        <v>12.14129701480269</v>
      </c>
      <c r="AL43">
        <v>0.99548428457928817</v>
      </c>
      <c r="AM43">
        <v>1.021772882784717</v>
      </c>
      <c r="AN43">
        <v>49.261790373007543</v>
      </c>
      <c r="AO43">
        <v>0.8793720546003897</v>
      </c>
      <c r="AP43">
        <v>45.874356161803007</v>
      </c>
      <c r="AQ43">
        <v>0.82235277621075509</v>
      </c>
      <c r="AR43">
        <v>2.0340865598293019</v>
      </c>
      <c r="AS43">
        <v>0.44275256901746618</v>
      </c>
      <c r="AT43">
        <v>24.64619164442411</v>
      </c>
      <c r="AU43">
        <v>2.1847657751874072</v>
      </c>
      <c r="AW43">
        <v>0.16526840038131921</v>
      </c>
      <c r="AY43">
        <f t="shared" si="3"/>
        <v>0.5</v>
      </c>
      <c r="AZ43" t="str">
        <f t="shared" si="1"/>
        <v/>
      </c>
      <c r="BA43" t="str">
        <f t="shared" si="1"/>
        <v/>
      </c>
      <c r="BB43">
        <f t="shared" si="1"/>
        <v>0.5</v>
      </c>
    </row>
    <row r="44" spans="1:54" x14ac:dyDescent="0.3">
      <c r="A44">
        <v>3</v>
      </c>
      <c r="B44" t="s">
        <v>115</v>
      </c>
      <c r="C44" t="s">
        <v>114</v>
      </c>
      <c r="D44" t="s">
        <v>15</v>
      </c>
      <c r="F44" s="2">
        <f t="shared" si="5"/>
        <v>0</v>
      </c>
      <c r="G44" s="2">
        <f t="shared" si="5"/>
        <v>1</v>
      </c>
      <c r="H44" s="4">
        <f t="shared" si="5"/>
        <v>1</v>
      </c>
      <c r="I44">
        <f t="shared" si="5"/>
        <v>0</v>
      </c>
      <c r="J44">
        <f t="shared" si="5"/>
        <v>1</v>
      </c>
      <c r="K44">
        <f t="shared" si="5"/>
        <v>3</v>
      </c>
      <c r="L44">
        <f t="shared" si="5"/>
        <v>3</v>
      </c>
      <c r="M44">
        <v>17982606.199999999</v>
      </c>
      <c r="N44">
        <v>3167116</v>
      </c>
      <c r="O44">
        <v>3181631</v>
      </c>
      <c r="P44">
        <v>72290236.200000003</v>
      </c>
      <c r="Q44">
        <v>1563929</v>
      </c>
      <c r="R44">
        <v>82975801.200000003</v>
      </c>
      <c r="S44">
        <v>1956976.8</v>
      </c>
      <c r="T44">
        <v>7027277</v>
      </c>
      <c r="U44">
        <v>5137057</v>
      </c>
      <c r="V44">
        <v>69001816.400000006</v>
      </c>
      <c r="W44">
        <v>3210078.2</v>
      </c>
      <c r="Y44">
        <v>12.21666416100925</v>
      </c>
      <c r="Z44">
        <v>2.355676837021019</v>
      </c>
      <c r="AA44">
        <v>2.3445499292458409</v>
      </c>
      <c r="AB44">
        <v>25.03440651761484</v>
      </c>
      <c r="AC44">
        <v>1.463523616833845</v>
      </c>
      <c r="AD44">
        <v>42.961539570207243</v>
      </c>
      <c r="AE44">
        <v>1.8737385026062841</v>
      </c>
      <c r="AF44">
        <v>4.0346579766133797</v>
      </c>
      <c r="AG44">
        <v>3.1713406820548702</v>
      </c>
      <c r="AH44">
        <v>19.361074900592211</v>
      </c>
      <c r="AI44">
        <v>3.4780377227696588</v>
      </c>
      <c r="AK44">
        <v>12.21666416100925</v>
      </c>
      <c r="AL44">
        <v>0.8207118895836174</v>
      </c>
      <c r="AM44">
        <v>0.82010566639946769</v>
      </c>
      <c r="AN44">
        <v>25.03440651761484</v>
      </c>
      <c r="AO44">
        <v>0.51013687280355957</v>
      </c>
      <c r="AP44">
        <v>42.961539570207243</v>
      </c>
      <c r="AQ44">
        <v>0.62631634399294855</v>
      </c>
      <c r="AR44">
        <v>2.029130653000903</v>
      </c>
      <c r="AS44">
        <v>0.43427935559302572</v>
      </c>
      <c r="AT44">
        <v>19.361074900592211</v>
      </c>
      <c r="AU44">
        <v>1.8245168716181071</v>
      </c>
      <c r="AW44">
        <v>0.1696295251953415</v>
      </c>
      <c r="AY44">
        <f t="shared" si="3"/>
        <v>1.5</v>
      </c>
      <c r="AZ44">
        <f t="shared" si="1"/>
        <v>1.5</v>
      </c>
      <c r="BA44" t="str">
        <f t="shared" si="1"/>
        <v/>
      </c>
      <c r="BB44">
        <f t="shared" si="1"/>
        <v>1.5</v>
      </c>
    </row>
    <row r="45" spans="1:54" x14ac:dyDescent="0.3">
      <c r="A45">
        <v>3</v>
      </c>
      <c r="B45" t="s">
        <v>116</v>
      </c>
      <c r="C45" t="s">
        <v>114</v>
      </c>
      <c r="D45" t="s">
        <v>15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1</v>
      </c>
      <c r="J45">
        <f t="shared" si="5"/>
        <v>0</v>
      </c>
      <c r="K45">
        <f t="shared" si="5"/>
        <v>3</v>
      </c>
      <c r="L45">
        <f t="shared" si="5"/>
        <v>0</v>
      </c>
      <c r="M45">
        <v>200060.4</v>
      </c>
      <c r="N45">
        <v>328087</v>
      </c>
      <c r="O45">
        <v>328155</v>
      </c>
      <c r="P45">
        <v>200000.2</v>
      </c>
      <c r="Q45">
        <v>226954.6</v>
      </c>
      <c r="R45">
        <v>3.4</v>
      </c>
      <c r="S45">
        <v>80090</v>
      </c>
      <c r="T45">
        <v>3369400.2</v>
      </c>
      <c r="U45">
        <v>3046747.2</v>
      </c>
      <c r="V45">
        <v>287</v>
      </c>
      <c r="W45">
        <v>100098.2</v>
      </c>
      <c r="Y45">
        <v>0.31919387901434682</v>
      </c>
      <c r="Z45">
        <v>0.6473672296153381</v>
      </c>
      <c r="AA45">
        <v>0.63272698657820003</v>
      </c>
      <c r="AB45">
        <v>0.35587694060523062</v>
      </c>
      <c r="AC45">
        <v>0.65836335163330661</v>
      </c>
      <c r="AD45">
        <v>9.4772713596466884E-2</v>
      </c>
      <c r="AE45">
        <v>0.40420847521163522</v>
      </c>
      <c r="AF45">
        <v>1.2642922347760761</v>
      </c>
      <c r="AG45">
        <v>1.676873254706152</v>
      </c>
      <c r="AH45">
        <v>5.3768206154927401E-3</v>
      </c>
      <c r="AI45">
        <v>0.67408386684255672</v>
      </c>
      <c r="AK45">
        <v>0.31919387901434682</v>
      </c>
      <c r="AL45">
        <v>0.25804951922036701</v>
      </c>
      <c r="AM45">
        <v>0.25271424138918508</v>
      </c>
      <c r="AN45">
        <v>0.35587694060523062</v>
      </c>
      <c r="AO45">
        <v>0.25644502000068309</v>
      </c>
      <c r="AP45">
        <v>9.4772713596466884E-2</v>
      </c>
      <c r="AQ45">
        <v>0.20760063581401481</v>
      </c>
      <c r="AR45">
        <v>0.63538133377442141</v>
      </c>
      <c r="AS45">
        <v>0.30466748683247707</v>
      </c>
      <c r="AT45">
        <v>5.3768206154927401E-3</v>
      </c>
      <c r="AU45">
        <v>0.37321562180295592</v>
      </c>
      <c r="AW45">
        <v>0.1719174664118327</v>
      </c>
      <c r="AY45">
        <f t="shared" si="3"/>
        <v>-1.5</v>
      </c>
      <c r="AZ45" t="str">
        <f t="shared" si="1"/>
        <v/>
      </c>
      <c r="BA45">
        <f t="shared" si="1"/>
        <v>-1.5</v>
      </c>
      <c r="BB45" t="str">
        <f t="shared" si="1"/>
        <v/>
      </c>
    </row>
    <row r="46" spans="1:54" x14ac:dyDescent="0.3">
      <c r="A46">
        <v>3</v>
      </c>
      <c r="B46" t="s">
        <v>117</v>
      </c>
      <c r="C46" t="s">
        <v>114</v>
      </c>
      <c r="D46" t="s">
        <v>15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1</v>
      </c>
      <c r="J46">
        <f t="shared" si="5"/>
        <v>0</v>
      </c>
      <c r="K46">
        <f t="shared" si="5"/>
        <v>3</v>
      </c>
      <c r="L46">
        <f t="shared" si="5"/>
        <v>0</v>
      </c>
      <c r="M46">
        <v>6205822</v>
      </c>
      <c r="N46">
        <v>1808699</v>
      </c>
      <c r="O46">
        <v>1842313.4</v>
      </c>
      <c r="P46">
        <v>27026234.800000001</v>
      </c>
      <c r="Q46">
        <v>922140.6</v>
      </c>
      <c r="R46">
        <v>27346416.800000001</v>
      </c>
      <c r="S46">
        <v>1160880.6000000001</v>
      </c>
      <c r="T46">
        <v>3388908.2</v>
      </c>
      <c r="U46">
        <v>3104365.4</v>
      </c>
      <c r="V46">
        <v>28157676.800000001</v>
      </c>
      <c r="W46">
        <v>1107945.2</v>
      </c>
      <c r="Y46">
        <v>5.5511830660048869</v>
      </c>
      <c r="Z46">
        <v>1.7422577673918569</v>
      </c>
      <c r="AA46">
        <v>1.7686471177265051</v>
      </c>
      <c r="AB46">
        <v>26.710330249206159</v>
      </c>
      <c r="AC46">
        <v>1.46280516316765</v>
      </c>
      <c r="AD46">
        <v>19.954658014781309</v>
      </c>
      <c r="AE46">
        <v>1.59119396538008</v>
      </c>
      <c r="AF46">
        <v>1.2987000756198539</v>
      </c>
      <c r="AG46">
        <v>1.737665567430668</v>
      </c>
      <c r="AH46">
        <v>12.31515974161448</v>
      </c>
      <c r="AI46">
        <v>2.6286796333617528</v>
      </c>
      <c r="AK46">
        <v>5.5511830660048869</v>
      </c>
      <c r="AL46">
        <v>0.55414827679051082</v>
      </c>
      <c r="AM46">
        <v>0.57563294696155931</v>
      </c>
      <c r="AN46">
        <v>26.710330249206159</v>
      </c>
      <c r="AO46">
        <v>0.51865757760242559</v>
      </c>
      <c r="AP46">
        <v>19.954658014781309</v>
      </c>
      <c r="AQ46">
        <v>0.49891511760652058</v>
      </c>
      <c r="AR46">
        <v>0.65461902702227237</v>
      </c>
      <c r="AS46">
        <v>0.3137910174205899</v>
      </c>
      <c r="AT46">
        <v>12.31515974161448</v>
      </c>
      <c r="AU46">
        <v>1.203268126794137</v>
      </c>
      <c r="AW46">
        <v>0.16943190058227631</v>
      </c>
      <c r="AY46">
        <f t="shared" si="3"/>
        <v>-0.5</v>
      </c>
      <c r="AZ46" t="str">
        <f t="shared" si="1"/>
        <v/>
      </c>
      <c r="BA46">
        <f t="shared" si="1"/>
        <v>-0.5</v>
      </c>
      <c r="BB46" t="str">
        <f t="shared" si="1"/>
        <v/>
      </c>
    </row>
    <row r="47" spans="1:54" x14ac:dyDescent="0.3">
      <c r="A47">
        <v>3</v>
      </c>
      <c r="B47" t="s">
        <v>118</v>
      </c>
      <c r="C47" t="s">
        <v>114</v>
      </c>
      <c r="D47" t="s">
        <v>15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1</v>
      </c>
      <c r="J47">
        <f t="shared" si="5"/>
        <v>0</v>
      </c>
      <c r="K47">
        <f t="shared" si="5"/>
        <v>3</v>
      </c>
      <c r="L47">
        <f t="shared" si="5"/>
        <v>0</v>
      </c>
      <c r="M47">
        <v>5432998</v>
      </c>
      <c r="N47">
        <v>1795186.4</v>
      </c>
      <c r="O47">
        <v>1825998</v>
      </c>
      <c r="P47">
        <v>28997134</v>
      </c>
      <c r="Q47">
        <v>911625.8</v>
      </c>
      <c r="R47">
        <v>27655062</v>
      </c>
      <c r="S47">
        <v>1150303.6000000001</v>
      </c>
      <c r="T47">
        <v>3385184</v>
      </c>
      <c r="U47">
        <v>3098955</v>
      </c>
      <c r="V47">
        <v>30140612.399999999</v>
      </c>
      <c r="W47">
        <v>1083508.8</v>
      </c>
      <c r="Y47">
        <v>4.9821344614028931</v>
      </c>
      <c r="Z47">
        <v>1.7456176574225539</v>
      </c>
      <c r="AA47">
        <v>1.7648569431737999</v>
      </c>
      <c r="AB47">
        <v>28.476367594004842</v>
      </c>
      <c r="AC47">
        <v>1.4639570175844709</v>
      </c>
      <c r="AD47">
        <v>19.95917101576924</v>
      </c>
      <c r="AE47">
        <v>1.5552112811827099</v>
      </c>
      <c r="AF47">
        <v>1.275386588170659</v>
      </c>
      <c r="AG47">
        <v>1.7021056839730591</v>
      </c>
      <c r="AH47">
        <v>13.02105997300241</v>
      </c>
      <c r="AI47">
        <v>2.6399295018287381</v>
      </c>
      <c r="AK47">
        <v>4.9821344614028931</v>
      </c>
      <c r="AL47">
        <v>0.55442693980876356</v>
      </c>
      <c r="AM47">
        <v>0.57184072219533844</v>
      </c>
      <c r="AN47">
        <v>28.476367594004842</v>
      </c>
      <c r="AO47">
        <v>0.52463758479570965</v>
      </c>
      <c r="AP47">
        <v>19.95917101576924</v>
      </c>
      <c r="AQ47">
        <v>0.46908008739119389</v>
      </c>
      <c r="AR47">
        <v>0.64507864936022086</v>
      </c>
      <c r="AS47">
        <v>0.30809123779181391</v>
      </c>
      <c r="AT47">
        <v>13.02105997300241</v>
      </c>
      <c r="AU47">
        <v>1.231587325234432</v>
      </c>
      <c r="AW47">
        <v>0.1696963416063226</v>
      </c>
      <c r="AY47">
        <f t="shared" si="3"/>
        <v>-0.5</v>
      </c>
      <c r="AZ47" t="str">
        <f t="shared" si="1"/>
        <v/>
      </c>
      <c r="BA47">
        <f t="shared" si="1"/>
        <v>-0.5</v>
      </c>
      <c r="BB47" t="str">
        <f t="shared" si="1"/>
        <v/>
      </c>
    </row>
    <row r="48" spans="1:54" x14ac:dyDescent="0.3">
      <c r="A48">
        <v>3</v>
      </c>
      <c r="B48" t="s">
        <v>119</v>
      </c>
      <c r="C48" t="s">
        <v>114</v>
      </c>
      <c r="D48" t="s">
        <v>15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1</v>
      </c>
      <c r="J48">
        <f t="shared" si="5"/>
        <v>0</v>
      </c>
      <c r="K48">
        <f t="shared" si="5"/>
        <v>3</v>
      </c>
      <c r="L48">
        <f t="shared" si="5"/>
        <v>0</v>
      </c>
      <c r="M48">
        <v>200058.6</v>
      </c>
      <c r="N48">
        <v>360743.6</v>
      </c>
      <c r="O48">
        <v>360839.6</v>
      </c>
      <c r="P48">
        <v>199999</v>
      </c>
      <c r="Q48">
        <v>220511</v>
      </c>
      <c r="R48">
        <v>1.8</v>
      </c>
      <c r="S48">
        <v>74071.8</v>
      </c>
      <c r="T48">
        <v>3368723.8</v>
      </c>
      <c r="U48">
        <v>3046266.4</v>
      </c>
      <c r="V48">
        <v>255.4</v>
      </c>
      <c r="W48">
        <v>90174.2</v>
      </c>
      <c r="Y48">
        <v>0.31121411159401757</v>
      </c>
      <c r="Z48">
        <v>0.66646098436322065</v>
      </c>
      <c r="AA48">
        <v>0.65742236288497224</v>
      </c>
      <c r="AB48">
        <v>0.48974618400097819</v>
      </c>
      <c r="AC48">
        <v>0.67111813240335327</v>
      </c>
      <c r="AD48">
        <v>9.6932191797532097E-2</v>
      </c>
      <c r="AE48">
        <v>0.39998674438102172</v>
      </c>
      <c r="AF48">
        <v>1.2691792863537561</v>
      </c>
      <c r="AG48">
        <v>1.666013452154584</v>
      </c>
      <c r="AH48">
        <v>8.534306997898939E-3</v>
      </c>
      <c r="AI48">
        <v>0.64540720282820985</v>
      </c>
      <c r="AK48">
        <v>0.31121411159401757</v>
      </c>
      <c r="AL48">
        <v>0.26498634538147597</v>
      </c>
      <c r="AM48">
        <v>0.26466607443289819</v>
      </c>
      <c r="AN48">
        <v>0.48974618400097819</v>
      </c>
      <c r="AO48">
        <v>0.26414876380586072</v>
      </c>
      <c r="AP48">
        <v>9.6932191797532097E-2</v>
      </c>
      <c r="AQ48">
        <v>0.20938603600952771</v>
      </c>
      <c r="AR48">
        <v>0.64031922175781797</v>
      </c>
      <c r="AS48">
        <v>0.30231921100057663</v>
      </c>
      <c r="AT48">
        <v>8.534306997898939E-3</v>
      </c>
      <c r="AU48">
        <v>0.36279898420907553</v>
      </c>
      <c r="AW48">
        <v>0.17202892061322919</v>
      </c>
      <c r="AY48">
        <f t="shared" si="3"/>
        <v>-1.5</v>
      </c>
      <c r="AZ48" t="str">
        <f t="shared" si="1"/>
        <v/>
      </c>
      <c r="BA48">
        <f t="shared" si="1"/>
        <v>-1.5</v>
      </c>
      <c r="BB48" t="str">
        <f t="shared" si="1"/>
        <v/>
      </c>
    </row>
    <row r="49" spans="1:54" x14ac:dyDescent="0.3">
      <c r="A49">
        <v>3</v>
      </c>
      <c r="B49" t="s">
        <v>120</v>
      </c>
      <c r="C49" t="s">
        <v>114</v>
      </c>
      <c r="D49" t="s">
        <v>15</v>
      </c>
      <c r="F49" s="2">
        <f t="shared" si="5"/>
        <v>0</v>
      </c>
      <c r="G49" s="2">
        <f t="shared" si="5"/>
        <v>0</v>
      </c>
      <c r="H49" s="4">
        <f t="shared" si="5"/>
        <v>1</v>
      </c>
      <c r="I49">
        <f t="shared" si="5"/>
        <v>0</v>
      </c>
      <c r="J49">
        <f t="shared" si="5"/>
        <v>1</v>
      </c>
      <c r="K49">
        <f t="shared" si="5"/>
        <v>3</v>
      </c>
      <c r="L49">
        <f t="shared" si="5"/>
        <v>3</v>
      </c>
      <c r="M49">
        <v>15727331.199999999</v>
      </c>
      <c r="N49">
        <v>2994430.2</v>
      </c>
      <c r="O49">
        <v>3015559</v>
      </c>
      <c r="P49">
        <v>68694863.599999994</v>
      </c>
      <c r="Q49">
        <v>1404068.8</v>
      </c>
      <c r="R49">
        <v>77310329.400000006</v>
      </c>
      <c r="S49">
        <v>1832345.8</v>
      </c>
      <c r="T49">
        <v>7022104</v>
      </c>
      <c r="U49">
        <v>5127099</v>
      </c>
      <c r="V49">
        <v>65373740.399999999</v>
      </c>
      <c r="W49">
        <v>3149932.8</v>
      </c>
      <c r="Y49">
        <v>10.91653464359697</v>
      </c>
      <c r="Z49">
        <v>2.2530412737745791</v>
      </c>
      <c r="AA49">
        <v>2.264951684197877</v>
      </c>
      <c r="AB49">
        <v>24.107594807207349</v>
      </c>
      <c r="AC49">
        <v>1.3723646453931</v>
      </c>
      <c r="AD49">
        <v>39.255982277204751</v>
      </c>
      <c r="AE49">
        <v>1.799491498956922</v>
      </c>
      <c r="AF49">
        <v>4.0358137714210898</v>
      </c>
      <c r="AG49">
        <v>3.184586219827179</v>
      </c>
      <c r="AH49">
        <v>18.374115335394158</v>
      </c>
      <c r="AI49">
        <v>3.3439649750129319</v>
      </c>
      <c r="AK49">
        <v>10.91653464359697</v>
      </c>
      <c r="AL49">
        <v>0.80300695557380097</v>
      </c>
      <c r="AM49">
        <v>0.8151616547722369</v>
      </c>
      <c r="AN49">
        <v>24.107594807207349</v>
      </c>
      <c r="AO49">
        <v>0.47887925700051709</v>
      </c>
      <c r="AP49">
        <v>39.255982277204751</v>
      </c>
      <c r="AQ49">
        <v>0.59375644939718764</v>
      </c>
      <c r="AR49">
        <v>2.028389057819731</v>
      </c>
      <c r="AS49">
        <v>0.44085116357309739</v>
      </c>
      <c r="AT49">
        <v>18.374115335394158</v>
      </c>
      <c r="AU49">
        <v>1.7149628476123331</v>
      </c>
      <c r="AW49">
        <v>0.16980478198966009</v>
      </c>
      <c r="AY49">
        <f t="shared" si="3"/>
        <v>1.5</v>
      </c>
      <c r="AZ49">
        <f t="shared" si="1"/>
        <v>1.5</v>
      </c>
      <c r="BA49" t="str">
        <f t="shared" si="1"/>
        <v/>
      </c>
      <c r="BB49">
        <f t="shared" si="1"/>
        <v>1.5</v>
      </c>
    </row>
    <row r="50" spans="1:54" x14ac:dyDescent="0.3">
      <c r="A50">
        <v>3</v>
      </c>
      <c r="B50" t="s">
        <v>121</v>
      </c>
      <c r="C50" t="s">
        <v>114</v>
      </c>
      <c r="D50" t="s">
        <v>15</v>
      </c>
      <c r="F50" s="2">
        <f t="shared" si="5"/>
        <v>0</v>
      </c>
      <c r="G50" s="2">
        <f t="shared" si="5"/>
        <v>1</v>
      </c>
      <c r="H50" s="4">
        <f t="shared" si="5"/>
        <v>0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0</v>
      </c>
      <c r="M50">
        <v>16165831.800000001</v>
      </c>
      <c r="N50">
        <v>3782813.2</v>
      </c>
      <c r="O50">
        <v>3827849.8</v>
      </c>
      <c r="P50">
        <v>70175281</v>
      </c>
      <c r="Q50">
        <v>2579066.6</v>
      </c>
      <c r="R50">
        <v>82753004.799999997</v>
      </c>
      <c r="S50">
        <v>2782254.8</v>
      </c>
      <c r="T50">
        <v>7020468.4000000004</v>
      </c>
      <c r="U50">
        <v>5141098.5999999996</v>
      </c>
      <c r="V50">
        <v>67508266.200000003</v>
      </c>
      <c r="W50">
        <v>1495416.4</v>
      </c>
      <c r="Y50">
        <v>11.224348505609671</v>
      </c>
      <c r="Z50">
        <v>2.7569540173397402</v>
      </c>
      <c r="AA50">
        <v>2.7581989683210848</v>
      </c>
      <c r="AB50">
        <v>47.651967294199864</v>
      </c>
      <c r="AC50">
        <v>2.4609634705993808</v>
      </c>
      <c r="AD50">
        <v>44.487597757810732</v>
      </c>
      <c r="AE50">
        <v>2.5213199439924212</v>
      </c>
      <c r="AF50">
        <v>3.9974371499847621</v>
      </c>
      <c r="AG50">
        <v>3.1796460256562571</v>
      </c>
      <c r="AH50">
        <v>23.949869061191571</v>
      </c>
      <c r="AI50">
        <v>3.4410868716426188</v>
      </c>
      <c r="AK50">
        <v>11.224348505609671</v>
      </c>
      <c r="AL50">
        <v>0.96664436300052325</v>
      </c>
      <c r="AM50">
        <v>0.97822019556770101</v>
      </c>
      <c r="AN50">
        <v>47.651967294199864</v>
      </c>
      <c r="AO50">
        <v>0.82590398520696906</v>
      </c>
      <c r="AP50">
        <v>44.487597757810732</v>
      </c>
      <c r="AQ50">
        <v>0.7758858368149959</v>
      </c>
      <c r="AR50">
        <v>2.0098451061872771</v>
      </c>
      <c r="AS50">
        <v>0.43778527423273772</v>
      </c>
      <c r="AT50">
        <v>23.949869061191571</v>
      </c>
      <c r="AU50">
        <v>2.0680425024009308</v>
      </c>
      <c r="AW50">
        <v>0.1686203434015624</v>
      </c>
      <c r="AY50">
        <f t="shared" si="3"/>
        <v>0.5</v>
      </c>
      <c r="AZ50" t="str">
        <f t="shared" si="1"/>
        <v/>
      </c>
      <c r="BA50" t="str">
        <f t="shared" si="1"/>
        <v/>
      </c>
      <c r="BB50">
        <f t="shared" si="1"/>
        <v>0.5</v>
      </c>
    </row>
    <row r="51" spans="1:54" x14ac:dyDescent="0.3">
      <c r="A51">
        <v>3</v>
      </c>
      <c r="B51" t="s">
        <v>122</v>
      </c>
      <c r="C51" t="s">
        <v>123</v>
      </c>
      <c r="D51" t="s">
        <v>15</v>
      </c>
      <c r="F51" s="2">
        <f t="shared" ref="F51:L66" si="6">F697</f>
        <v>0</v>
      </c>
      <c r="G51" s="2">
        <f t="shared" si="6"/>
        <v>0</v>
      </c>
      <c r="H51" s="4">
        <f t="shared" si="6"/>
        <v>0</v>
      </c>
      <c r="I51">
        <f t="shared" si="6"/>
        <v>1</v>
      </c>
      <c r="J51">
        <f t="shared" si="6"/>
        <v>0</v>
      </c>
      <c r="K51">
        <f t="shared" si="6"/>
        <v>3</v>
      </c>
      <c r="L51">
        <f t="shared" si="6"/>
        <v>0</v>
      </c>
      <c r="M51">
        <v>18052569.600000001</v>
      </c>
      <c r="N51">
        <v>5766611.5999999996</v>
      </c>
      <c r="O51">
        <v>5951549.2000000002</v>
      </c>
      <c r="P51">
        <v>72311227.599999994</v>
      </c>
      <c r="Q51">
        <v>3234019.4</v>
      </c>
      <c r="R51">
        <v>83478477.599999994</v>
      </c>
      <c r="S51">
        <v>4571998.8</v>
      </c>
      <c r="T51">
        <v>7025333.4000000004</v>
      </c>
      <c r="U51">
        <v>6545864.4000000004</v>
      </c>
      <c r="V51">
        <v>69230914.799999997</v>
      </c>
      <c r="W51">
        <v>2406683.2000000002</v>
      </c>
      <c r="Y51">
        <v>12.07701039959211</v>
      </c>
      <c r="Z51">
        <v>3.9777348452014851</v>
      </c>
      <c r="AA51">
        <v>4.0390959160169588</v>
      </c>
      <c r="AB51">
        <v>48.290111830603557</v>
      </c>
      <c r="AC51">
        <v>3.0310429872071838</v>
      </c>
      <c r="AD51">
        <v>46.17863567461027</v>
      </c>
      <c r="AE51">
        <v>3.7803567183902489</v>
      </c>
      <c r="AF51">
        <v>4.0385521124117076</v>
      </c>
      <c r="AG51">
        <v>4.1948850408312861</v>
      </c>
      <c r="AH51">
        <v>24.788568728987588</v>
      </c>
      <c r="AI51">
        <v>4.858473569317721</v>
      </c>
      <c r="AK51">
        <v>12.07701039959211</v>
      </c>
      <c r="AL51">
        <v>1.272041866800282</v>
      </c>
      <c r="AM51">
        <v>1.3525719315977771</v>
      </c>
      <c r="AN51">
        <v>48.290111830603557</v>
      </c>
      <c r="AO51">
        <v>1.0731164423981681</v>
      </c>
      <c r="AP51">
        <v>46.17863567461027</v>
      </c>
      <c r="AQ51">
        <v>1.117632866790518</v>
      </c>
      <c r="AR51">
        <v>2.0341225318028591</v>
      </c>
      <c r="AS51">
        <v>0.58163154318463062</v>
      </c>
      <c r="AT51">
        <v>24.788568728987588</v>
      </c>
      <c r="AU51">
        <v>3.2796979063656182</v>
      </c>
      <c r="AW51">
        <v>0.1733145276084542</v>
      </c>
      <c r="AY51">
        <f t="shared" si="3"/>
        <v>0</v>
      </c>
      <c r="AZ51" t="str">
        <f t="shared" si="1"/>
        <v/>
      </c>
      <c r="BA51">
        <f t="shared" si="1"/>
        <v>0</v>
      </c>
      <c r="BB51" t="str">
        <f t="shared" si="1"/>
        <v/>
      </c>
    </row>
    <row r="52" spans="1:54" x14ac:dyDescent="0.3">
      <c r="A52">
        <v>3</v>
      </c>
      <c r="B52" t="s">
        <v>124</v>
      </c>
      <c r="C52" t="s">
        <v>123</v>
      </c>
      <c r="D52" t="s">
        <v>15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17982606.199999999</v>
      </c>
      <c r="N52">
        <v>5783606.2000000002</v>
      </c>
      <c r="O52">
        <v>6022872.4000000004</v>
      </c>
      <c r="P52">
        <v>72290236.200000003</v>
      </c>
      <c r="Q52">
        <v>2991250</v>
      </c>
      <c r="R52">
        <v>82975801.200000003</v>
      </c>
      <c r="S52">
        <v>4578775.2</v>
      </c>
      <c r="T52">
        <v>7027277</v>
      </c>
      <c r="U52">
        <v>6565041.2000000002</v>
      </c>
      <c r="V52">
        <v>69001816.400000006</v>
      </c>
      <c r="W52">
        <v>2101377.7999999998</v>
      </c>
      <c r="Y52">
        <v>12.33019372579875</v>
      </c>
      <c r="Z52">
        <v>3.9805042428313748</v>
      </c>
      <c r="AA52">
        <v>4.0922740132431503</v>
      </c>
      <c r="AB52">
        <v>25.162063453200972</v>
      </c>
      <c r="AC52">
        <v>2.1174837040132841</v>
      </c>
      <c r="AD52">
        <v>43.154197071213282</v>
      </c>
      <c r="AE52">
        <v>3.163073413388338</v>
      </c>
      <c r="AF52">
        <v>4.062509975826833</v>
      </c>
      <c r="AG52">
        <v>4.2139736062963493</v>
      </c>
      <c r="AH52">
        <v>19.807293011806909</v>
      </c>
      <c r="AI52">
        <v>4.6227020803955394</v>
      </c>
      <c r="AK52">
        <v>12.33019372579875</v>
      </c>
      <c r="AL52">
        <v>1.326144902815577</v>
      </c>
      <c r="AM52">
        <v>1.4416747980401849</v>
      </c>
      <c r="AN52">
        <v>25.162063453200972</v>
      </c>
      <c r="AO52">
        <v>0.70096287061460316</v>
      </c>
      <c r="AP52">
        <v>43.154197071213282</v>
      </c>
      <c r="AQ52">
        <v>1.0020749857882041</v>
      </c>
      <c r="AR52">
        <v>2.0445230706245638</v>
      </c>
      <c r="AS52">
        <v>0.58300429681548849</v>
      </c>
      <c r="AT52">
        <v>19.807293011806909</v>
      </c>
      <c r="AU52">
        <v>3.159464808786288</v>
      </c>
      <c r="AW52">
        <v>0.17412026220699769</v>
      </c>
      <c r="AY52">
        <f t="shared" si="3"/>
        <v>0</v>
      </c>
      <c r="AZ52" t="str">
        <f t="shared" si="1"/>
        <v/>
      </c>
      <c r="BA52">
        <f t="shared" si="1"/>
        <v>0</v>
      </c>
      <c r="BB52" t="str">
        <f t="shared" si="1"/>
        <v/>
      </c>
    </row>
    <row r="53" spans="1:54" x14ac:dyDescent="0.3">
      <c r="A53">
        <v>3</v>
      </c>
      <c r="B53" t="s">
        <v>125</v>
      </c>
      <c r="C53" t="s">
        <v>123</v>
      </c>
      <c r="D53" t="s">
        <v>15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1</v>
      </c>
      <c r="J53">
        <f t="shared" si="6"/>
        <v>0</v>
      </c>
      <c r="K53">
        <f t="shared" si="6"/>
        <v>3</v>
      </c>
      <c r="L53">
        <f t="shared" si="6"/>
        <v>3</v>
      </c>
      <c r="M53">
        <v>200060.4</v>
      </c>
      <c r="N53">
        <v>290489.59999999998</v>
      </c>
      <c r="O53">
        <v>290552.8</v>
      </c>
      <c r="P53">
        <v>200000.2</v>
      </c>
      <c r="Q53">
        <v>222823.8</v>
      </c>
      <c r="R53">
        <v>3.4</v>
      </c>
      <c r="S53">
        <v>42005</v>
      </c>
      <c r="T53">
        <v>3369400.2</v>
      </c>
      <c r="U53">
        <v>2723300.4</v>
      </c>
      <c r="V53">
        <v>287</v>
      </c>
      <c r="W53">
        <v>59260.800000000003</v>
      </c>
      <c r="Y53">
        <v>0.36753847401123502</v>
      </c>
      <c r="Z53">
        <v>0.62605648416792969</v>
      </c>
      <c r="AA53">
        <v>0.61149959780741481</v>
      </c>
      <c r="AB53">
        <v>0.35629763879696841</v>
      </c>
      <c r="AC53">
        <v>0.6262366458249744</v>
      </c>
      <c r="AD53">
        <v>9.3869103200267978E-2</v>
      </c>
      <c r="AE53">
        <v>0.34102430796483529</v>
      </c>
      <c r="AF53">
        <v>1.294005471805576</v>
      </c>
      <c r="AG53">
        <v>1.4115874224808069</v>
      </c>
      <c r="AH53">
        <v>5.3869801922700796E-3</v>
      </c>
      <c r="AI53">
        <v>0.41902344216359783</v>
      </c>
      <c r="AK53">
        <v>0.36753847401123502</v>
      </c>
      <c r="AL53">
        <v>0.27506582880159841</v>
      </c>
      <c r="AM53">
        <v>0.27051338361343358</v>
      </c>
      <c r="AN53">
        <v>0.35629763879696841</v>
      </c>
      <c r="AO53">
        <v>0.26691075801500119</v>
      </c>
      <c r="AP53">
        <v>9.3869103200267978E-2</v>
      </c>
      <c r="AQ53">
        <v>0.20863589160144319</v>
      </c>
      <c r="AR53">
        <v>0.65103457100922246</v>
      </c>
      <c r="AS53">
        <v>0.29272898660274221</v>
      </c>
      <c r="AT53">
        <v>5.3869801922700796E-3</v>
      </c>
      <c r="AU53">
        <v>0.28083492158912121</v>
      </c>
      <c r="AW53">
        <v>0.18849309702636671</v>
      </c>
      <c r="AY53">
        <f t="shared" si="3"/>
        <v>-1</v>
      </c>
      <c r="AZ53">
        <f t="shared" si="1"/>
        <v>-1</v>
      </c>
      <c r="BA53">
        <f t="shared" si="1"/>
        <v>-1</v>
      </c>
      <c r="BB53" t="str">
        <f t="shared" si="1"/>
        <v/>
      </c>
    </row>
    <row r="54" spans="1:54" x14ac:dyDescent="0.3">
      <c r="A54">
        <v>3</v>
      </c>
      <c r="B54" t="s">
        <v>126</v>
      </c>
      <c r="C54" t="s">
        <v>123</v>
      </c>
      <c r="D54" t="s">
        <v>15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0</v>
      </c>
      <c r="J54">
        <f t="shared" si="6"/>
        <v>1</v>
      </c>
      <c r="K54">
        <f t="shared" si="6"/>
        <v>3</v>
      </c>
      <c r="L54">
        <f t="shared" si="6"/>
        <v>0</v>
      </c>
      <c r="M54">
        <v>6205822</v>
      </c>
      <c r="N54">
        <v>1045330.6</v>
      </c>
      <c r="O54">
        <v>1063293.3999999999</v>
      </c>
      <c r="P54">
        <v>27026234.800000001</v>
      </c>
      <c r="Q54">
        <v>551520.19999999995</v>
      </c>
      <c r="R54">
        <v>27346416.800000001</v>
      </c>
      <c r="S54">
        <v>502605.4</v>
      </c>
      <c r="T54">
        <v>3388908.2</v>
      </c>
      <c r="U54">
        <v>2765229.4</v>
      </c>
      <c r="V54">
        <v>28157676.800000001</v>
      </c>
      <c r="W54">
        <v>2267009.2000000002</v>
      </c>
      <c r="Y54">
        <v>5.4744039618060922</v>
      </c>
      <c r="Z54">
        <v>1.20915905830916</v>
      </c>
      <c r="AA54">
        <v>1.205867061228491</v>
      </c>
      <c r="AB54">
        <v>26.781307310401459</v>
      </c>
      <c r="AC54">
        <v>1.0091820075875151</v>
      </c>
      <c r="AD54">
        <v>20.065244951809291</v>
      </c>
      <c r="AE54">
        <v>0.86323698657797654</v>
      </c>
      <c r="AF54">
        <v>1.3118717310251671</v>
      </c>
      <c r="AG54">
        <v>1.441209600609727</v>
      </c>
      <c r="AH54">
        <v>12.43897380700801</v>
      </c>
      <c r="AI54">
        <v>2.654281580203679</v>
      </c>
      <c r="AK54">
        <v>5.4744039618060922</v>
      </c>
      <c r="AL54">
        <v>0.42969427539501343</v>
      </c>
      <c r="AM54">
        <v>0.43811529459198939</v>
      </c>
      <c r="AN54">
        <v>26.781307310401459</v>
      </c>
      <c r="AO54">
        <v>0.41402121158898808</v>
      </c>
      <c r="AP54">
        <v>20.065244951809291</v>
      </c>
      <c r="AQ54">
        <v>0.34446835836861278</v>
      </c>
      <c r="AR54">
        <v>0.66193903442472224</v>
      </c>
      <c r="AS54">
        <v>0.30003521863836802</v>
      </c>
      <c r="AT54">
        <v>12.43897380700801</v>
      </c>
      <c r="AU54">
        <v>0.98803735199617226</v>
      </c>
      <c r="AW54">
        <v>0.1748285923968069</v>
      </c>
      <c r="AY54">
        <f t="shared" si="3"/>
        <v>1</v>
      </c>
      <c r="AZ54" t="str">
        <f t="shared" si="1"/>
        <v/>
      </c>
      <c r="BA54" t="str">
        <f t="shared" si="1"/>
        <v/>
      </c>
      <c r="BB54">
        <f t="shared" si="1"/>
        <v>1</v>
      </c>
    </row>
    <row r="55" spans="1:54" x14ac:dyDescent="0.3">
      <c r="A55">
        <v>3</v>
      </c>
      <c r="B55" t="s">
        <v>127</v>
      </c>
      <c r="C55" t="s">
        <v>123</v>
      </c>
      <c r="D55" t="s">
        <v>15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0</v>
      </c>
      <c r="J55">
        <f t="shared" si="6"/>
        <v>1</v>
      </c>
      <c r="K55">
        <f t="shared" si="6"/>
        <v>3</v>
      </c>
      <c r="L55">
        <f t="shared" si="6"/>
        <v>0</v>
      </c>
      <c r="M55">
        <v>5432998</v>
      </c>
      <c r="N55">
        <v>1160855.2</v>
      </c>
      <c r="O55">
        <v>1174656.6000000001</v>
      </c>
      <c r="P55">
        <v>28997134</v>
      </c>
      <c r="Q55">
        <v>490379.4</v>
      </c>
      <c r="R55">
        <v>27655062</v>
      </c>
      <c r="S55">
        <v>542489.4</v>
      </c>
      <c r="T55">
        <v>3385184</v>
      </c>
      <c r="U55">
        <v>2760717.6</v>
      </c>
      <c r="V55">
        <v>30140612.399999999</v>
      </c>
      <c r="W55">
        <v>2354631.4</v>
      </c>
      <c r="Y55">
        <v>5.0609971199883148</v>
      </c>
      <c r="Z55">
        <v>1.2751105213770639</v>
      </c>
      <c r="AA55">
        <v>1.2657720913528461</v>
      </c>
      <c r="AB55">
        <v>28.776774173189189</v>
      </c>
      <c r="AC55">
        <v>0.96995497618336235</v>
      </c>
      <c r="AD55">
        <v>19.95250222758623</v>
      </c>
      <c r="AE55">
        <v>0.89424837538972501</v>
      </c>
      <c r="AF55">
        <v>1.2845753433881331</v>
      </c>
      <c r="AG55">
        <v>1.4164532541297381</v>
      </c>
      <c r="AH55">
        <v>13.06792018319247</v>
      </c>
      <c r="AI55">
        <v>2.6704860333586109</v>
      </c>
      <c r="AK55">
        <v>5.0609971199883148</v>
      </c>
      <c r="AL55">
        <v>0.44825069238431747</v>
      </c>
      <c r="AM55">
        <v>0.45681019639596337</v>
      </c>
      <c r="AN55">
        <v>28.776774173189189</v>
      </c>
      <c r="AO55">
        <v>0.37187032218789678</v>
      </c>
      <c r="AP55">
        <v>19.95250222758623</v>
      </c>
      <c r="AQ55">
        <v>0.35366766002262012</v>
      </c>
      <c r="AR55">
        <v>0.64845760737080127</v>
      </c>
      <c r="AS55">
        <v>0.29237551903352138</v>
      </c>
      <c r="AT55">
        <v>13.06792018319247</v>
      </c>
      <c r="AU55">
        <v>0.98919724659062924</v>
      </c>
      <c r="AW55">
        <v>0.17418320858851069</v>
      </c>
      <c r="AY55">
        <f t="shared" si="3"/>
        <v>1</v>
      </c>
      <c r="AZ55" t="str">
        <f t="shared" si="1"/>
        <v/>
      </c>
      <c r="BA55" t="str">
        <f t="shared" si="1"/>
        <v/>
      </c>
      <c r="BB55">
        <f t="shared" si="1"/>
        <v>1</v>
      </c>
    </row>
    <row r="56" spans="1:54" x14ac:dyDescent="0.3">
      <c r="A56">
        <v>3</v>
      </c>
      <c r="B56" t="s">
        <v>128</v>
      </c>
      <c r="C56" t="s">
        <v>123</v>
      </c>
      <c r="D56" t="s">
        <v>15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1</v>
      </c>
      <c r="J56">
        <f t="shared" si="6"/>
        <v>0</v>
      </c>
      <c r="K56">
        <f t="shared" si="6"/>
        <v>3</v>
      </c>
      <c r="L56">
        <f t="shared" si="6"/>
        <v>3</v>
      </c>
      <c r="M56">
        <v>200058.6</v>
      </c>
      <c r="N56">
        <v>272380.40000000002</v>
      </c>
      <c r="O56">
        <v>272432.59999999998</v>
      </c>
      <c r="P56">
        <v>199999</v>
      </c>
      <c r="Q56">
        <v>219879.6</v>
      </c>
      <c r="R56">
        <v>1.8</v>
      </c>
      <c r="S56">
        <v>42536.6</v>
      </c>
      <c r="T56">
        <v>3368723.8</v>
      </c>
      <c r="U56">
        <v>2724175.8</v>
      </c>
      <c r="V56">
        <v>255.4</v>
      </c>
      <c r="W56">
        <v>59520.800000000003</v>
      </c>
      <c r="Y56">
        <v>0.39824559522094199</v>
      </c>
      <c r="Z56">
        <v>0.59329024218022819</v>
      </c>
      <c r="AA56">
        <v>0.58236462679924439</v>
      </c>
      <c r="AB56">
        <v>0.35545792919583608</v>
      </c>
      <c r="AC56">
        <v>0.60936525836004873</v>
      </c>
      <c r="AD56">
        <v>9.56127814133651E-2</v>
      </c>
      <c r="AE56">
        <v>0.34013205318478862</v>
      </c>
      <c r="AF56">
        <v>1.272086096426938</v>
      </c>
      <c r="AG56">
        <v>1.3947447501821439</v>
      </c>
      <c r="AH56">
        <v>5.23568260250606E-3</v>
      </c>
      <c r="AI56">
        <v>0.42724764518206942</v>
      </c>
      <c r="AK56">
        <v>0.39824559522094199</v>
      </c>
      <c r="AL56">
        <v>0.25892282960703589</v>
      </c>
      <c r="AM56">
        <v>0.25128296120092269</v>
      </c>
      <c r="AN56">
        <v>0.35545792919583608</v>
      </c>
      <c r="AO56">
        <v>0.26398028460098433</v>
      </c>
      <c r="AP56">
        <v>9.56127814133651E-2</v>
      </c>
      <c r="AQ56">
        <v>0.20597393657080831</v>
      </c>
      <c r="AR56">
        <v>0.64160259902710093</v>
      </c>
      <c r="AS56">
        <v>0.28618220142088818</v>
      </c>
      <c r="AT56">
        <v>5.23568260250606E-3</v>
      </c>
      <c r="AU56">
        <v>0.27046070018550378</v>
      </c>
      <c r="AW56">
        <v>0.1805909606162458</v>
      </c>
      <c r="AY56">
        <f t="shared" si="3"/>
        <v>-1</v>
      </c>
      <c r="AZ56">
        <f t="shared" si="1"/>
        <v>-1</v>
      </c>
      <c r="BA56">
        <f t="shared" si="1"/>
        <v>-1</v>
      </c>
      <c r="BB56" t="str">
        <f t="shared" si="1"/>
        <v/>
      </c>
    </row>
    <row r="57" spans="1:54" x14ac:dyDescent="0.3">
      <c r="A57">
        <v>3</v>
      </c>
      <c r="B57" t="s">
        <v>129</v>
      </c>
      <c r="C57" t="s">
        <v>123</v>
      </c>
      <c r="D57" t="s">
        <v>15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15727331.199999999</v>
      </c>
      <c r="N57">
        <v>5693258.4000000004</v>
      </c>
      <c r="O57">
        <v>5886922.7999999998</v>
      </c>
      <c r="P57">
        <v>68694863.599999994</v>
      </c>
      <c r="Q57">
        <v>3271678.6</v>
      </c>
      <c r="R57">
        <v>77310329.400000006</v>
      </c>
      <c r="S57">
        <v>4625299</v>
      </c>
      <c r="T57">
        <v>7022104</v>
      </c>
      <c r="U57">
        <v>6533125.5999999996</v>
      </c>
      <c r="V57">
        <v>65373740.399999999</v>
      </c>
      <c r="W57">
        <v>2223727.4</v>
      </c>
      <c r="Y57">
        <v>10.97485886919312</v>
      </c>
      <c r="Z57">
        <v>3.91065036279615</v>
      </c>
      <c r="AA57">
        <v>4.0093724245438356</v>
      </c>
      <c r="AB57">
        <v>23.86191933919326</v>
      </c>
      <c r="AC57">
        <v>2.2124224137922281</v>
      </c>
      <c r="AD57">
        <v>39.176030912995337</v>
      </c>
      <c r="AE57">
        <v>3.2120154017698952</v>
      </c>
      <c r="AF57">
        <v>4.0107517381431537</v>
      </c>
      <c r="AG57">
        <v>4.1682526077493094</v>
      </c>
      <c r="AH57">
        <v>18.579958550387531</v>
      </c>
      <c r="AI57">
        <v>4.4493992372532372</v>
      </c>
      <c r="AK57">
        <v>10.97485886919312</v>
      </c>
      <c r="AL57">
        <v>1.254304304986726</v>
      </c>
      <c r="AM57">
        <v>1.350326929613948</v>
      </c>
      <c r="AN57">
        <v>23.86191933919326</v>
      </c>
      <c r="AO57">
        <v>0.75741189359105188</v>
      </c>
      <c r="AP57">
        <v>39.176030912995337</v>
      </c>
      <c r="AQ57">
        <v>1.0016927508055229</v>
      </c>
      <c r="AR57">
        <v>2.015295348549262</v>
      </c>
      <c r="AS57">
        <v>0.57914629641454662</v>
      </c>
      <c r="AT57">
        <v>18.579958550387531</v>
      </c>
      <c r="AU57">
        <v>2.987609305023216</v>
      </c>
      <c r="AW57">
        <v>0.17442918099695809</v>
      </c>
      <c r="AY57">
        <f t="shared" si="3"/>
        <v>0</v>
      </c>
      <c r="AZ57" t="str">
        <f t="shared" si="1"/>
        <v/>
      </c>
      <c r="BA57">
        <f t="shared" si="1"/>
        <v>0</v>
      </c>
      <c r="BB57" t="str">
        <f t="shared" si="1"/>
        <v/>
      </c>
    </row>
    <row r="58" spans="1:54" x14ac:dyDescent="0.3">
      <c r="A58">
        <v>3</v>
      </c>
      <c r="B58" t="s">
        <v>130</v>
      </c>
      <c r="C58" t="s">
        <v>123</v>
      </c>
      <c r="D58" t="s">
        <v>15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1</v>
      </c>
      <c r="J58">
        <f t="shared" si="6"/>
        <v>0</v>
      </c>
      <c r="K58">
        <f t="shared" si="6"/>
        <v>3</v>
      </c>
      <c r="L58">
        <f t="shared" si="6"/>
        <v>0</v>
      </c>
      <c r="M58">
        <v>16165831.800000001</v>
      </c>
      <c r="N58">
        <v>5566544</v>
      </c>
      <c r="O58">
        <v>5761376.4000000004</v>
      </c>
      <c r="P58">
        <v>70175281</v>
      </c>
      <c r="Q58">
        <v>3057183</v>
      </c>
      <c r="R58">
        <v>82753004.799999997</v>
      </c>
      <c r="S58">
        <v>4454515.8</v>
      </c>
      <c r="T58">
        <v>7020468.4000000004</v>
      </c>
      <c r="U58">
        <v>6534620.2000000002</v>
      </c>
      <c r="V58">
        <v>67508266.200000003</v>
      </c>
      <c r="W58">
        <v>2059895</v>
      </c>
      <c r="Y58">
        <v>11.15235075920355</v>
      </c>
      <c r="Z58">
        <v>3.8455808627884829</v>
      </c>
      <c r="AA58">
        <v>3.9231915986514649</v>
      </c>
      <c r="AB58">
        <v>47.286857124004747</v>
      </c>
      <c r="AC58">
        <v>2.7507005641644349</v>
      </c>
      <c r="AD58">
        <v>44.279626563610513</v>
      </c>
      <c r="AE58">
        <v>3.726689765416086</v>
      </c>
      <c r="AF58">
        <v>4.0223610335728157</v>
      </c>
      <c r="AG58">
        <v>4.1729770223028027</v>
      </c>
      <c r="AH58">
        <v>24.149677643214819</v>
      </c>
      <c r="AI58">
        <v>4.5463628855766727</v>
      </c>
      <c r="AK58">
        <v>11.15235075920355</v>
      </c>
      <c r="AL58">
        <v>1.2794250270118941</v>
      </c>
      <c r="AM58">
        <v>1.370732169004623</v>
      </c>
      <c r="AN58">
        <v>47.286857124004747</v>
      </c>
      <c r="AO58">
        <v>0.98874547840096061</v>
      </c>
      <c r="AP58">
        <v>44.279626563610513</v>
      </c>
      <c r="AQ58">
        <v>1.149456366430968</v>
      </c>
      <c r="AR58">
        <v>2.0258486937731499</v>
      </c>
      <c r="AS58">
        <v>0.57649964611046012</v>
      </c>
      <c r="AT58">
        <v>24.149677643214819</v>
      </c>
      <c r="AU58">
        <v>3.0719661465846002</v>
      </c>
      <c r="AW58">
        <v>0.17107805340783669</v>
      </c>
      <c r="AY58">
        <f t="shared" si="3"/>
        <v>0</v>
      </c>
      <c r="AZ58" t="str">
        <f t="shared" si="1"/>
        <v/>
      </c>
      <c r="BA58">
        <f t="shared" si="1"/>
        <v>0</v>
      </c>
      <c r="BB58" t="str">
        <f t="shared" si="1"/>
        <v/>
      </c>
    </row>
    <row r="59" spans="1:54" x14ac:dyDescent="0.3">
      <c r="A59">
        <v>3</v>
      </c>
      <c r="B59" t="s">
        <v>131</v>
      </c>
      <c r="C59" t="s">
        <v>132</v>
      </c>
      <c r="D59" t="s">
        <v>15</v>
      </c>
      <c r="F59" s="2">
        <f t="shared" si="6"/>
        <v>0</v>
      </c>
      <c r="G59" s="2">
        <f t="shared" si="6"/>
        <v>0</v>
      </c>
      <c r="H59" s="4">
        <f t="shared" si="6"/>
        <v>0</v>
      </c>
      <c r="I59">
        <f t="shared" si="6"/>
        <v>1</v>
      </c>
      <c r="J59">
        <f t="shared" si="6"/>
        <v>0</v>
      </c>
      <c r="K59">
        <f t="shared" si="6"/>
        <v>3</v>
      </c>
      <c r="L59">
        <f t="shared" si="6"/>
        <v>0</v>
      </c>
      <c r="M59">
        <v>18052569.600000001</v>
      </c>
      <c r="N59">
        <v>5766611.5999999996</v>
      </c>
      <c r="O59">
        <v>5951549.2000000002</v>
      </c>
      <c r="P59">
        <v>72311227.599999994</v>
      </c>
      <c r="Q59">
        <v>3234019.4</v>
      </c>
      <c r="R59">
        <v>83478477.599999994</v>
      </c>
      <c r="S59">
        <v>4571998.8</v>
      </c>
      <c r="T59">
        <v>7025333.4000000004</v>
      </c>
      <c r="U59">
        <v>6545864.4000000004</v>
      </c>
      <c r="V59">
        <v>69230914.799999997</v>
      </c>
      <c r="W59">
        <v>2406683.2000000002</v>
      </c>
      <c r="Y59">
        <v>12.119542534602809</v>
      </c>
      <c r="Z59">
        <v>3.946768859180156</v>
      </c>
      <c r="AA59">
        <v>4.0414834814146161</v>
      </c>
      <c r="AB59">
        <v>48.746810220798942</v>
      </c>
      <c r="AC59">
        <v>2.8132144447823522</v>
      </c>
      <c r="AD59">
        <v>45.757986484200231</v>
      </c>
      <c r="AE59">
        <v>3.8014634177437978</v>
      </c>
      <c r="AF59">
        <v>4.0420900807715956</v>
      </c>
      <c r="AG59">
        <v>4.2061556520522574</v>
      </c>
      <c r="AH59">
        <v>24.868503328179941</v>
      </c>
      <c r="AI59">
        <v>4.8245443363790397</v>
      </c>
      <c r="AK59">
        <v>12.119542534602809</v>
      </c>
      <c r="AL59">
        <v>1.2628926782170311</v>
      </c>
      <c r="AM59">
        <v>1.350291959836613</v>
      </c>
      <c r="AN59">
        <v>48.746810220798942</v>
      </c>
      <c r="AO59">
        <v>0.99011652399203742</v>
      </c>
      <c r="AP59">
        <v>45.757986484200231</v>
      </c>
      <c r="AQ59">
        <v>1.1204636024078349</v>
      </c>
      <c r="AR59">
        <v>2.034045164566487</v>
      </c>
      <c r="AS59">
        <v>0.58499955696752293</v>
      </c>
      <c r="AT59">
        <v>24.868503328179941</v>
      </c>
      <c r="AU59">
        <v>3.2648451115936039</v>
      </c>
      <c r="AW59">
        <v>0.17402195461327211</v>
      </c>
      <c r="AY59">
        <f t="shared" si="3"/>
        <v>0</v>
      </c>
      <c r="AZ59" t="str">
        <f t="shared" si="1"/>
        <v/>
      </c>
      <c r="BA59">
        <f t="shared" si="1"/>
        <v>0</v>
      </c>
      <c r="BB59" t="str">
        <f t="shared" si="1"/>
        <v/>
      </c>
    </row>
    <row r="60" spans="1:54" x14ac:dyDescent="0.3">
      <c r="A60">
        <v>3</v>
      </c>
      <c r="B60" t="s">
        <v>133</v>
      </c>
      <c r="C60" t="s">
        <v>132</v>
      </c>
      <c r="D60" t="s">
        <v>15</v>
      </c>
      <c r="F60" s="2">
        <f t="shared" si="6"/>
        <v>0</v>
      </c>
      <c r="G60" s="2">
        <f t="shared" si="6"/>
        <v>1</v>
      </c>
      <c r="H60" s="4">
        <f t="shared" si="6"/>
        <v>0</v>
      </c>
      <c r="I60">
        <f t="shared" si="6"/>
        <v>1</v>
      </c>
      <c r="J60">
        <f t="shared" si="6"/>
        <v>0</v>
      </c>
      <c r="K60">
        <f t="shared" si="6"/>
        <v>3</v>
      </c>
      <c r="L60">
        <f t="shared" si="6"/>
        <v>0</v>
      </c>
      <c r="M60">
        <v>17982606.199999999</v>
      </c>
      <c r="N60">
        <v>5783606.2000000002</v>
      </c>
      <c r="O60">
        <v>6022872.4000000004</v>
      </c>
      <c r="P60">
        <v>72290236.200000003</v>
      </c>
      <c r="Q60">
        <v>2991250</v>
      </c>
      <c r="R60">
        <v>82975801.200000003</v>
      </c>
      <c r="S60">
        <v>4578775.2</v>
      </c>
      <c r="T60">
        <v>7027277</v>
      </c>
      <c r="U60">
        <v>6565041.2000000002</v>
      </c>
      <c r="V60">
        <v>69001816.400000006</v>
      </c>
      <c r="W60">
        <v>2101377.7999999998</v>
      </c>
      <c r="Y60">
        <v>12.32712487420067</v>
      </c>
      <c r="Z60">
        <v>4.0162292509805413</v>
      </c>
      <c r="AA60">
        <v>4.1106197840534149</v>
      </c>
      <c r="AB60">
        <v>24.81891261599376</v>
      </c>
      <c r="AC60">
        <v>2.120921322214417</v>
      </c>
      <c r="AD60">
        <v>42.906775284209289</v>
      </c>
      <c r="AE60">
        <v>3.1816938621806909</v>
      </c>
      <c r="AF60">
        <v>4.0444051523809321</v>
      </c>
      <c r="AG60">
        <v>4.2053220095229333</v>
      </c>
      <c r="AH60">
        <v>19.434212685411332</v>
      </c>
      <c r="AI60">
        <v>4.6135349044576284</v>
      </c>
      <c r="AK60">
        <v>12.32712487420067</v>
      </c>
      <c r="AL60">
        <v>1.340051643981133</v>
      </c>
      <c r="AM60">
        <v>1.454123538429849</v>
      </c>
      <c r="AN60">
        <v>24.81891261599376</v>
      </c>
      <c r="AO60">
        <v>0.70254607601673347</v>
      </c>
      <c r="AP60">
        <v>42.906775284209289</v>
      </c>
      <c r="AQ60">
        <v>1.0120709029841239</v>
      </c>
      <c r="AR60">
        <v>2.0351202405756341</v>
      </c>
      <c r="AS60">
        <v>0.58333699498325586</v>
      </c>
      <c r="AT60">
        <v>19.434212685411332</v>
      </c>
      <c r="AU60">
        <v>3.1625952136004338</v>
      </c>
      <c r="AW60">
        <v>0.1802645953954197</v>
      </c>
      <c r="AY60">
        <f t="shared" si="3"/>
        <v>0</v>
      </c>
      <c r="AZ60" t="str">
        <f t="shared" si="1"/>
        <v/>
      </c>
      <c r="BA60">
        <f t="shared" si="1"/>
        <v>0</v>
      </c>
      <c r="BB60" t="str">
        <f t="shared" si="1"/>
        <v/>
      </c>
    </row>
    <row r="61" spans="1:54" x14ac:dyDescent="0.3">
      <c r="A61">
        <v>3</v>
      </c>
      <c r="B61" t="s">
        <v>134</v>
      </c>
      <c r="C61" t="s">
        <v>132</v>
      </c>
      <c r="D61" t="s">
        <v>15</v>
      </c>
      <c r="F61" s="2">
        <f t="shared" si="6"/>
        <v>0</v>
      </c>
      <c r="G61" s="2">
        <f t="shared" si="6"/>
        <v>1</v>
      </c>
      <c r="H61" s="4">
        <f t="shared" si="6"/>
        <v>0</v>
      </c>
      <c r="I61">
        <f t="shared" si="6"/>
        <v>1</v>
      </c>
      <c r="J61">
        <f t="shared" si="6"/>
        <v>0</v>
      </c>
      <c r="K61">
        <f t="shared" si="6"/>
        <v>3</v>
      </c>
      <c r="L61">
        <f t="shared" si="6"/>
        <v>0</v>
      </c>
      <c r="M61">
        <v>200060.4</v>
      </c>
      <c r="N61">
        <v>290489.59999999998</v>
      </c>
      <c r="O61">
        <v>290552.8</v>
      </c>
      <c r="P61">
        <v>200000.2</v>
      </c>
      <c r="Q61">
        <v>222823.8</v>
      </c>
      <c r="R61">
        <v>3.4</v>
      </c>
      <c r="S61">
        <v>42005</v>
      </c>
      <c r="T61">
        <v>3369400.2</v>
      </c>
      <c r="U61">
        <v>2723300.4</v>
      </c>
      <c r="V61">
        <v>287</v>
      </c>
      <c r="W61">
        <v>59260.800000000003</v>
      </c>
      <c r="Y61">
        <v>0.38777977799763902</v>
      </c>
      <c r="Z61">
        <v>0.62350210484582935</v>
      </c>
      <c r="AA61">
        <v>0.60650374543620278</v>
      </c>
      <c r="AB61">
        <v>0.34665125738829372</v>
      </c>
      <c r="AC61">
        <v>0.60561849900986997</v>
      </c>
      <c r="AD61">
        <v>9.5529277995228729E-2</v>
      </c>
      <c r="AE61">
        <v>0.34408003417775029</v>
      </c>
      <c r="AF61">
        <v>1.2909959004027769</v>
      </c>
      <c r="AG61">
        <v>1.4062960766954351</v>
      </c>
      <c r="AH61">
        <v>5.60473719378928E-3</v>
      </c>
      <c r="AI61">
        <v>0.42027326858369629</v>
      </c>
      <c r="AK61">
        <v>0.38777977799763902</v>
      </c>
      <c r="AL61">
        <v>0.27578663121676072</v>
      </c>
      <c r="AM61">
        <v>0.26739622999448331</v>
      </c>
      <c r="AN61">
        <v>0.34665125738829372</v>
      </c>
      <c r="AO61">
        <v>0.25557681940845212</v>
      </c>
      <c r="AP61">
        <v>9.5529277995228729E-2</v>
      </c>
      <c r="AQ61">
        <v>0.2114013933925889</v>
      </c>
      <c r="AR61">
        <v>0.65370681580388923</v>
      </c>
      <c r="AS61">
        <v>0.28940164261730378</v>
      </c>
      <c r="AT61">
        <v>5.60473719378928E-3</v>
      </c>
      <c r="AU61">
        <v>0.28076625422108908</v>
      </c>
      <c r="AW61">
        <v>0.18582260221010069</v>
      </c>
      <c r="AY61">
        <f t="shared" si="3"/>
        <v>-1</v>
      </c>
      <c r="AZ61" t="str">
        <f t="shared" si="1"/>
        <v/>
      </c>
      <c r="BA61">
        <f t="shared" si="1"/>
        <v>-1</v>
      </c>
      <c r="BB61" t="str">
        <f t="shared" si="1"/>
        <v/>
      </c>
    </row>
    <row r="62" spans="1:54" x14ac:dyDescent="0.3">
      <c r="A62">
        <v>3</v>
      </c>
      <c r="B62" t="s">
        <v>135</v>
      </c>
      <c r="C62" t="s">
        <v>132</v>
      </c>
      <c r="D62" t="s">
        <v>15</v>
      </c>
      <c r="F62" s="2">
        <f t="shared" si="6"/>
        <v>0</v>
      </c>
      <c r="G62" s="2">
        <f t="shared" si="6"/>
        <v>0</v>
      </c>
      <c r="H62" s="4">
        <f t="shared" si="6"/>
        <v>1</v>
      </c>
      <c r="I62">
        <f t="shared" si="6"/>
        <v>0</v>
      </c>
      <c r="J62">
        <f t="shared" si="6"/>
        <v>1</v>
      </c>
      <c r="K62">
        <f t="shared" si="6"/>
        <v>3</v>
      </c>
      <c r="L62">
        <f t="shared" si="6"/>
        <v>3</v>
      </c>
      <c r="M62">
        <v>6205822</v>
      </c>
      <c r="N62">
        <v>1045330.6</v>
      </c>
      <c r="O62">
        <v>1063293.3999999999</v>
      </c>
      <c r="P62">
        <v>27026234.800000001</v>
      </c>
      <c r="Q62">
        <v>551520.19999999995</v>
      </c>
      <c r="R62">
        <v>27346416.800000001</v>
      </c>
      <c r="S62">
        <v>502605.4</v>
      </c>
      <c r="T62">
        <v>3388908.2</v>
      </c>
      <c r="U62">
        <v>2765229.4</v>
      </c>
      <c r="V62">
        <v>28157676.800000001</v>
      </c>
      <c r="W62">
        <v>2267009.2000000002</v>
      </c>
      <c r="Y62">
        <v>5.5367861624108627</v>
      </c>
      <c r="Z62">
        <v>1.2044171434827149</v>
      </c>
      <c r="AA62">
        <v>1.210011833393946</v>
      </c>
      <c r="AB62">
        <v>26.92184914879617</v>
      </c>
      <c r="AC62">
        <v>1.0328177019604481</v>
      </c>
      <c r="AD62">
        <v>20.11609242878621</v>
      </c>
      <c r="AE62">
        <v>0.86799557976191866</v>
      </c>
      <c r="AF62">
        <v>1.312888557999395</v>
      </c>
      <c r="AG62">
        <v>1.442822264204733</v>
      </c>
      <c r="AH62">
        <v>12.20746976879891</v>
      </c>
      <c r="AI62">
        <v>2.622823442239314</v>
      </c>
      <c r="AK62">
        <v>5.5367861624108627</v>
      </c>
      <c r="AL62">
        <v>0.43035112902289258</v>
      </c>
      <c r="AM62">
        <v>0.44047414759406822</v>
      </c>
      <c r="AN62">
        <v>26.92184914879617</v>
      </c>
      <c r="AO62">
        <v>0.42624644159222952</v>
      </c>
      <c r="AP62">
        <v>20.11609242878621</v>
      </c>
      <c r="AQ62">
        <v>0.34594197896076367</v>
      </c>
      <c r="AR62">
        <v>0.66204929898958653</v>
      </c>
      <c r="AS62">
        <v>0.30027475382667029</v>
      </c>
      <c r="AT62">
        <v>12.20746976879891</v>
      </c>
      <c r="AU62">
        <v>0.97179714441299436</v>
      </c>
      <c r="AW62">
        <v>0.1764381596120074</v>
      </c>
      <c r="AY62">
        <f t="shared" si="3"/>
        <v>1</v>
      </c>
      <c r="AZ62">
        <f t="shared" si="1"/>
        <v>1</v>
      </c>
      <c r="BA62" t="str">
        <f t="shared" si="1"/>
        <v/>
      </c>
      <c r="BB62">
        <f t="shared" si="1"/>
        <v>1</v>
      </c>
    </row>
    <row r="63" spans="1:54" x14ac:dyDescent="0.3">
      <c r="A63">
        <v>3</v>
      </c>
      <c r="B63" t="s">
        <v>136</v>
      </c>
      <c r="C63" t="s">
        <v>132</v>
      </c>
      <c r="D63" t="s">
        <v>15</v>
      </c>
      <c r="F63" s="2">
        <f t="shared" si="6"/>
        <v>0</v>
      </c>
      <c r="G63" s="2">
        <f t="shared" si="6"/>
        <v>1</v>
      </c>
      <c r="H63" s="4">
        <f t="shared" si="6"/>
        <v>1</v>
      </c>
      <c r="I63">
        <f t="shared" si="6"/>
        <v>0</v>
      </c>
      <c r="J63">
        <f t="shared" si="6"/>
        <v>1</v>
      </c>
      <c r="K63">
        <f t="shared" si="6"/>
        <v>3</v>
      </c>
      <c r="L63">
        <f t="shared" si="6"/>
        <v>3</v>
      </c>
      <c r="M63">
        <v>5432998</v>
      </c>
      <c r="N63">
        <v>1160855.2</v>
      </c>
      <c r="O63">
        <v>1174656.6000000001</v>
      </c>
      <c r="P63">
        <v>28997134</v>
      </c>
      <c r="Q63">
        <v>490379.4</v>
      </c>
      <c r="R63">
        <v>27655062</v>
      </c>
      <c r="S63">
        <v>542489.4</v>
      </c>
      <c r="T63">
        <v>3385184</v>
      </c>
      <c r="U63">
        <v>2760717.6</v>
      </c>
      <c r="V63">
        <v>30140612.399999999</v>
      </c>
      <c r="W63">
        <v>2354631.4</v>
      </c>
      <c r="Y63">
        <v>5.0490803278051306</v>
      </c>
      <c r="Z63">
        <v>1.272845824155957</v>
      </c>
      <c r="AA63">
        <v>1.2788926711888049</v>
      </c>
      <c r="AB63">
        <v>28.403351868205942</v>
      </c>
      <c r="AC63">
        <v>0.94475982418516646</v>
      </c>
      <c r="AD63">
        <v>20.027424001402689</v>
      </c>
      <c r="AE63">
        <v>0.89946090781595556</v>
      </c>
      <c r="AF63">
        <v>1.2797349067404871</v>
      </c>
      <c r="AG63">
        <v>1.4184471059008501</v>
      </c>
      <c r="AH63">
        <v>13.4628960139933</v>
      </c>
      <c r="AI63">
        <v>2.6852384514524599</v>
      </c>
      <c r="AK63">
        <v>5.0490803278051306</v>
      </c>
      <c r="AL63">
        <v>0.45620937279891222</v>
      </c>
      <c r="AM63">
        <v>0.46143441122258078</v>
      </c>
      <c r="AN63">
        <v>28.403351868205942</v>
      </c>
      <c r="AO63">
        <v>0.3602716029970906</v>
      </c>
      <c r="AP63">
        <v>20.027424001402689</v>
      </c>
      <c r="AQ63">
        <v>0.35680455560795959</v>
      </c>
      <c r="AR63">
        <v>0.64677612214582036</v>
      </c>
      <c r="AS63">
        <v>0.2951344876200892</v>
      </c>
      <c r="AT63">
        <v>13.4628960139933</v>
      </c>
      <c r="AU63">
        <v>0.99320318683749065</v>
      </c>
      <c r="AW63">
        <v>0.18075367360142991</v>
      </c>
      <c r="AY63">
        <f t="shared" si="3"/>
        <v>1</v>
      </c>
      <c r="AZ63">
        <f t="shared" si="1"/>
        <v>1</v>
      </c>
      <c r="BA63" t="str">
        <f t="shared" si="1"/>
        <v/>
      </c>
      <c r="BB63">
        <f t="shared" si="1"/>
        <v>1</v>
      </c>
    </row>
    <row r="64" spans="1:54" x14ac:dyDescent="0.3">
      <c r="A64">
        <v>3</v>
      </c>
      <c r="B64" t="s">
        <v>137</v>
      </c>
      <c r="C64" t="s">
        <v>132</v>
      </c>
      <c r="D64" t="s">
        <v>15</v>
      </c>
      <c r="F64" s="2">
        <f t="shared" si="6"/>
        <v>0</v>
      </c>
      <c r="G64" s="2">
        <f t="shared" si="6"/>
        <v>0</v>
      </c>
      <c r="H64" s="4">
        <f t="shared" si="6"/>
        <v>0</v>
      </c>
      <c r="I64">
        <f t="shared" si="6"/>
        <v>1</v>
      </c>
      <c r="J64">
        <f t="shared" si="6"/>
        <v>0</v>
      </c>
      <c r="K64">
        <f t="shared" si="6"/>
        <v>3</v>
      </c>
      <c r="L64">
        <f t="shared" si="6"/>
        <v>0</v>
      </c>
      <c r="M64">
        <v>200058.6</v>
      </c>
      <c r="N64">
        <v>272380.40000000002</v>
      </c>
      <c r="O64">
        <v>272432.59999999998</v>
      </c>
      <c r="P64">
        <v>199999</v>
      </c>
      <c r="Q64">
        <v>219879.6</v>
      </c>
      <c r="R64">
        <v>1.8</v>
      </c>
      <c r="S64">
        <v>42536.6</v>
      </c>
      <c r="T64">
        <v>3368723.8</v>
      </c>
      <c r="U64">
        <v>2724175.8</v>
      </c>
      <c r="V64">
        <v>255.4</v>
      </c>
      <c r="W64">
        <v>59520.800000000003</v>
      </c>
      <c r="Y64">
        <v>0.35244071600027382</v>
      </c>
      <c r="Z64">
        <v>0.59784892158349978</v>
      </c>
      <c r="AA64">
        <v>0.58934798048576342</v>
      </c>
      <c r="AB64">
        <v>0.352546017797431</v>
      </c>
      <c r="AC64">
        <v>0.61305437219562009</v>
      </c>
      <c r="AD64">
        <v>9.4200498599093338E-2</v>
      </c>
      <c r="AE64">
        <v>0.3443675075890496</v>
      </c>
      <c r="AF64">
        <v>1.2690103833912869</v>
      </c>
      <c r="AG64">
        <v>1.389304379560053</v>
      </c>
      <c r="AH64">
        <v>5.3158622118643804E-3</v>
      </c>
      <c r="AI64">
        <v>0.42400838688481601</v>
      </c>
      <c r="AK64">
        <v>0.35244071600027382</v>
      </c>
      <c r="AL64">
        <v>0.25878250639652828</v>
      </c>
      <c r="AM64">
        <v>0.25823780942009761</v>
      </c>
      <c r="AN64">
        <v>0.352546017797431</v>
      </c>
      <c r="AO64">
        <v>0.25961466159205882</v>
      </c>
      <c r="AP64">
        <v>9.4200498599093338E-2</v>
      </c>
      <c r="AQ64">
        <v>0.20992022897116841</v>
      </c>
      <c r="AR64">
        <v>0.63980870816158131</v>
      </c>
      <c r="AS64">
        <v>0.29033969242591412</v>
      </c>
      <c r="AT64">
        <v>5.3158622118643804E-3</v>
      </c>
      <c r="AU64">
        <v>0.26656328364042559</v>
      </c>
      <c r="AW64">
        <v>0.18101176660275081</v>
      </c>
      <c r="AY64">
        <f t="shared" si="3"/>
        <v>-1</v>
      </c>
      <c r="AZ64" t="str">
        <f t="shared" si="1"/>
        <v/>
      </c>
      <c r="BA64">
        <f t="shared" si="1"/>
        <v>-1</v>
      </c>
      <c r="BB64" t="str">
        <f t="shared" si="1"/>
        <v/>
      </c>
    </row>
    <row r="65" spans="1:54" x14ac:dyDescent="0.3">
      <c r="A65">
        <v>3</v>
      </c>
      <c r="B65" t="s">
        <v>138</v>
      </c>
      <c r="C65" t="s">
        <v>132</v>
      </c>
      <c r="D65" t="s">
        <v>15</v>
      </c>
      <c r="F65" s="2">
        <f t="shared" si="6"/>
        <v>0</v>
      </c>
      <c r="G65" s="2">
        <f t="shared" si="6"/>
        <v>0</v>
      </c>
      <c r="H65" s="4">
        <f t="shared" si="6"/>
        <v>0</v>
      </c>
      <c r="I65">
        <f t="shared" si="6"/>
        <v>1</v>
      </c>
      <c r="J65">
        <f t="shared" si="6"/>
        <v>0</v>
      </c>
      <c r="K65">
        <f t="shared" si="6"/>
        <v>3</v>
      </c>
      <c r="L65">
        <f t="shared" si="6"/>
        <v>0</v>
      </c>
      <c r="M65">
        <v>15727331.199999999</v>
      </c>
      <c r="N65">
        <v>5693258.4000000004</v>
      </c>
      <c r="O65">
        <v>5886922.7999999998</v>
      </c>
      <c r="P65">
        <v>68694863.599999994</v>
      </c>
      <c r="Q65">
        <v>3271678.6</v>
      </c>
      <c r="R65">
        <v>77310329.400000006</v>
      </c>
      <c r="S65">
        <v>4625299</v>
      </c>
      <c r="T65">
        <v>7022104</v>
      </c>
      <c r="U65">
        <v>6533125.5999999996</v>
      </c>
      <c r="V65">
        <v>65373740.399999999</v>
      </c>
      <c r="W65">
        <v>2223727.4</v>
      </c>
      <c r="Y65">
        <v>11.05501442380482</v>
      </c>
      <c r="Z65">
        <v>3.9699565904098559</v>
      </c>
      <c r="AA65">
        <v>4.0217127393814733</v>
      </c>
      <c r="AB65">
        <v>24.014007893606319</v>
      </c>
      <c r="AC65">
        <v>2.2244271394039972</v>
      </c>
      <c r="AD65">
        <v>39.295187415985858</v>
      </c>
      <c r="AE65">
        <v>3.2247954614227639</v>
      </c>
      <c r="AF65">
        <v>4.0311138042015946</v>
      </c>
      <c r="AG65">
        <v>4.1710628513013948</v>
      </c>
      <c r="AH65">
        <v>18.28064364858437</v>
      </c>
      <c r="AI65">
        <v>4.4594129093922676</v>
      </c>
      <c r="AK65">
        <v>11.05501442380482</v>
      </c>
      <c r="AL65">
        <v>1.2738707179785711</v>
      </c>
      <c r="AM65">
        <v>1.3612293105921709</v>
      </c>
      <c r="AN65">
        <v>24.014007893606319</v>
      </c>
      <c r="AO65">
        <v>0.76998066281084898</v>
      </c>
      <c r="AP65">
        <v>39.295187415985858</v>
      </c>
      <c r="AQ65">
        <v>1.0060692341881809</v>
      </c>
      <c r="AR65">
        <v>2.0259380725794469</v>
      </c>
      <c r="AS65">
        <v>0.58184799459995706</v>
      </c>
      <c r="AT65">
        <v>18.28064364858437</v>
      </c>
      <c r="AU65">
        <v>2.9908602050039921</v>
      </c>
      <c r="AW65">
        <v>0.17383954798569901</v>
      </c>
      <c r="AY65">
        <f t="shared" si="3"/>
        <v>0</v>
      </c>
      <c r="AZ65" t="str">
        <f t="shared" si="1"/>
        <v/>
      </c>
      <c r="BA65">
        <f t="shared" si="1"/>
        <v>0</v>
      </c>
      <c r="BB65" t="str">
        <f t="shared" si="1"/>
        <v/>
      </c>
    </row>
    <row r="66" spans="1:54" x14ac:dyDescent="0.3">
      <c r="A66">
        <v>3</v>
      </c>
      <c r="B66" t="s">
        <v>139</v>
      </c>
      <c r="C66" t="s">
        <v>132</v>
      </c>
      <c r="D66" t="s">
        <v>15</v>
      </c>
      <c r="F66" s="2">
        <f t="shared" si="6"/>
        <v>0</v>
      </c>
      <c r="G66" s="2">
        <f t="shared" si="6"/>
        <v>1</v>
      </c>
      <c r="H66" s="4">
        <f t="shared" si="6"/>
        <v>0</v>
      </c>
      <c r="I66">
        <f t="shared" si="6"/>
        <v>1</v>
      </c>
      <c r="J66">
        <f t="shared" si="6"/>
        <v>0</v>
      </c>
      <c r="K66">
        <f t="shared" si="6"/>
        <v>3</v>
      </c>
      <c r="L66">
        <f t="shared" si="6"/>
        <v>0</v>
      </c>
      <c r="M66">
        <v>16165831.800000001</v>
      </c>
      <c r="N66">
        <v>5566544</v>
      </c>
      <c r="O66">
        <v>5761376.4000000004</v>
      </c>
      <c r="P66">
        <v>70175281</v>
      </c>
      <c r="Q66">
        <v>3057183</v>
      </c>
      <c r="R66">
        <v>82753004.799999997</v>
      </c>
      <c r="S66">
        <v>4454515.8</v>
      </c>
      <c r="T66">
        <v>7020468.4000000004</v>
      </c>
      <c r="U66">
        <v>6534620.2000000002</v>
      </c>
      <c r="V66">
        <v>67508266.200000003</v>
      </c>
      <c r="W66">
        <v>2059895</v>
      </c>
      <c r="Y66">
        <v>11.29162564839935</v>
      </c>
      <c r="Z66">
        <v>3.8519366190186699</v>
      </c>
      <c r="AA66">
        <v>3.9276220085564999</v>
      </c>
      <c r="AB66">
        <v>46.497327454190227</v>
      </c>
      <c r="AC66">
        <v>2.689495377783897</v>
      </c>
      <c r="AD66">
        <v>45.102820179401903</v>
      </c>
      <c r="AE66">
        <v>3.7471714508486911</v>
      </c>
      <c r="AF66">
        <v>4.0023054392077029</v>
      </c>
      <c r="AG66">
        <v>4.1832845665863712</v>
      </c>
      <c r="AH66">
        <v>24.226163127401382</v>
      </c>
      <c r="AI66">
        <v>4.5216491677681914</v>
      </c>
      <c r="AK66">
        <v>11.29162564839935</v>
      </c>
      <c r="AL66">
        <v>1.286367146170232</v>
      </c>
      <c r="AM66">
        <v>1.3777694449760021</v>
      </c>
      <c r="AN66">
        <v>46.497327454190227</v>
      </c>
      <c r="AO66">
        <v>0.97049603079794911</v>
      </c>
      <c r="AP66">
        <v>45.102820179401903</v>
      </c>
      <c r="AQ66">
        <v>1.1592802766244861</v>
      </c>
      <c r="AR66">
        <v>2.012072807399091</v>
      </c>
      <c r="AS66">
        <v>0.5828053245553747</v>
      </c>
      <c r="AT66">
        <v>24.226163127401382</v>
      </c>
      <c r="AU66">
        <v>3.0100156847969628</v>
      </c>
      <c r="AW66">
        <v>0.17374879817944011</v>
      </c>
      <c r="AY66">
        <f t="shared" si="3"/>
        <v>0</v>
      </c>
      <c r="AZ66" t="str">
        <f t="shared" ref="AZ66:BB90" si="7">AX712</f>
        <v/>
      </c>
      <c r="BA66">
        <f t="shared" si="7"/>
        <v>0</v>
      </c>
      <c r="BB66" t="str">
        <f t="shared" si="7"/>
        <v/>
      </c>
    </row>
    <row r="67" spans="1:54" x14ac:dyDescent="0.3">
      <c r="A67">
        <v>3</v>
      </c>
      <c r="B67" t="s">
        <v>140</v>
      </c>
      <c r="C67" t="s">
        <v>141</v>
      </c>
      <c r="D67" t="s">
        <v>69</v>
      </c>
      <c r="F67" s="2">
        <f t="shared" ref="F67:L82" si="8">F713</f>
        <v>0</v>
      </c>
      <c r="G67" s="2">
        <f t="shared" si="8"/>
        <v>0</v>
      </c>
      <c r="H67" s="4">
        <f t="shared" si="8"/>
        <v>1</v>
      </c>
      <c r="I67">
        <f t="shared" si="8"/>
        <v>0</v>
      </c>
      <c r="J67">
        <f t="shared" si="8"/>
        <v>1</v>
      </c>
      <c r="K67">
        <f t="shared" si="8"/>
        <v>2</v>
      </c>
      <c r="L67">
        <f t="shared" si="8"/>
        <v>2</v>
      </c>
      <c r="M67">
        <v>6777640.7999999998</v>
      </c>
      <c r="N67">
        <v>732769</v>
      </c>
      <c r="O67">
        <v>733676.17142857146</v>
      </c>
      <c r="P67">
        <v>2558766</v>
      </c>
      <c r="Q67">
        <v>346877.28571428568</v>
      </c>
      <c r="R67">
        <v>19284299.600000001</v>
      </c>
      <c r="S67">
        <v>228810.11428571431</v>
      </c>
      <c r="T67">
        <v>2918668.8</v>
      </c>
      <c r="U67">
        <v>2286793.6857142858</v>
      </c>
      <c r="V67">
        <v>2002056.4</v>
      </c>
      <c r="W67">
        <v>406571.74285714288</v>
      </c>
      <c r="Y67">
        <v>4.2710369608015757</v>
      </c>
      <c r="Z67">
        <v>0.80361866076044475</v>
      </c>
      <c r="AA67">
        <v>0.79790706741789885</v>
      </c>
      <c r="AB67">
        <v>2.155787481396692</v>
      </c>
      <c r="AC67">
        <v>0.65065758677415686</v>
      </c>
      <c r="AD67">
        <v>10.493714414385609</v>
      </c>
      <c r="AE67">
        <v>0.61142174260956905</v>
      </c>
      <c r="AF67">
        <v>0.60053724116878582</v>
      </c>
      <c r="AG67">
        <v>0.79841470320908614</v>
      </c>
      <c r="AH67">
        <v>3.1204687114106489</v>
      </c>
      <c r="AI67">
        <v>1.7128516858327201</v>
      </c>
      <c r="AK67">
        <v>4.2710369608015757</v>
      </c>
      <c r="AL67">
        <v>0.32809624756253991</v>
      </c>
      <c r="AM67">
        <v>0.32491199786641772</v>
      </c>
      <c r="AN67">
        <v>2.155787481396692</v>
      </c>
      <c r="AO67">
        <v>0.30649589690978501</v>
      </c>
      <c r="AP67">
        <v>10.493714414385609</v>
      </c>
      <c r="AQ67">
        <v>0.30030928811590579</v>
      </c>
      <c r="AR67">
        <v>0.30350426356308158</v>
      </c>
      <c r="AS67">
        <v>0.27045733805779099</v>
      </c>
      <c r="AT67">
        <v>3.1204687114106489</v>
      </c>
      <c r="AU67">
        <v>0.58768310431124904</v>
      </c>
      <c r="AW67">
        <v>0.22231110908157589</v>
      </c>
      <c r="AY67">
        <f t="shared" ref="AY67:AY90" si="9">BB403</f>
        <v>1</v>
      </c>
      <c r="AZ67">
        <f t="shared" si="7"/>
        <v>1</v>
      </c>
      <c r="BA67" t="str">
        <f t="shared" si="7"/>
        <v/>
      </c>
      <c r="BB67">
        <f t="shared" si="7"/>
        <v>1</v>
      </c>
    </row>
    <row r="68" spans="1:54" x14ac:dyDescent="0.3">
      <c r="A68">
        <v>3</v>
      </c>
      <c r="B68" t="s">
        <v>142</v>
      </c>
      <c r="C68" t="s">
        <v>141</v>
      </c>
      <c r="D68" t="s">
        <v>69</v>
      </c>
      <c r="F68" s="2">
        <f t="shared" si="8"/>
        <v>0</v>
      </c>
      <c r="G68" s="2">
        <f t="shared" si="8"/>
        <v>1</v>
      </c>
      <c r="H68" s="4">
        <f t="shared" si="8"/>
        <v>0</v>
      </c>
      <c r="I68">
        <f t="shared" si="8"/>
        <v>1</v>
      </c>
      <c r="J68">
        <f t="shared" si="8"/>
        <v>0</v>
      </c>
      <c r="K68">
        <f t="shared" si="8"/>
        <v>2</v>
      </c>
      <c r="L68">
        <f t="shared" si="8"/>
        <v>0</v>
      </c>
      <c r="M68">
        <v>200030.2</v>
      </c>
      <c r="N68">
        <v>375012.62857142847</v>
      </c>
      <c r="O68">
        <v>375102.54285714292</v>
      </c>
      <c r="P68">
        <v>199999.2</v>
      </c>
      <c r="Q68">
        <v>386086.94285714289</v>
      </c>
      <c r="R68">
        <v>2.4</v>
      </c>
      <c r="S68">
        <v>163287.1428571429</v>
      </c>
      <c r="T68">
        <v>2918074.8</v>
      </c>
      <c r="U68">
        <v>2280523.2000000002</v>
      </c>
      <c r="V68">
        <v>254.8</v>
      </c>
      <c r="W68">
        <v>171526.34285714291</v>
      </c>
      <c r="Y68">
        <v>0.31310495741199701</v>
      </c>
      <c r="Z68">
        <v>0.64328618594777898</v>
      </c>
      <c r="AA68">
        <v>0.63999995062227488</v>
      </c>
      <c r="AB68">
        <v>0.28814347918960259</v>
      </c>
      <c r="AC68">
        <v>0.71159703162016474</v>
      </c>
      <c r="AD68">
        <v>9.0877179813105585E-2</v>
      </c>
      <c r="AE68">
        <v>0.41922765083644281</v>
      </c>
      <c r="AF68">
        <v>0.60543128838762639</v>
      </c>
      <c r="AG68">
        <v>0.79504422373637296</v>
      </c>
      <c r="AH68">
        <v>4.5833888114429596E-3</v>
      </c>
      <c r="AI68">
        <v>0.98923976987134665</v>
      </c>
      <c r="AK68">
        <v>0.31310495741199701</v>
      </c>
      <c r="AL68">
        <v>0.29757234840653829</v>
      </c>
      <c r="AM68">
        <v>0.29600038347998642</v>
      </c>
      <c r="AN68">
        <v>0.28814347918960259</v>
      </c>
      <c r="AO68">
        <v>0.32167415154066742</v>
      </c>
      <c r="AP68">
        <v>9.0877179813105585E-2</v>
      </c>
      <c r="AQ68">
        <v>0.25832546440817949</v>
      </c>
      <c r="AR68">
        <v>0.3065608833916485</v>
      </c>
      <c r="AS68">
        <v>0.26990424152629983</v>
      </c>
      <c r="AT68">
        <v>4.5833888114429596E-3</v>
      </c>
      <c r="AU68">
        <v>0.51506895467672231</v>
      </c>
      <c r="AW68">
        <v>0.22206364039863849</v>
      </c>
      <c r="AY68">
        <f t="shared" si="9"/>
        <v>-1</v>
      </c>
      <c r="AZ68" t="str">
        <f t="shared" si="7"/>
        <v/>
      </c>
      <c r="BA68">
        <f t="shared" si="7"/>
        <v>-1</v>
      </c>
      <c r="BB68" t="str">
        <f t="shared" si="7"/>
        <v/>
      </c>
    </row>
    <row r="69" spans="1:54" x14ac:dyDescent="0.3">
      <c r="A69">
        <v>3</v>
      </c>
      <c r="B69" t="s">
        <v>143</v>
      </c>
      <c r="C69" t="s">
        <v>141</v>
      </c>
      <c r="D69" t="s">
        <v>69</v>
      </c>
      <c r="F69" s="2">
        <f t="shared" si="8"/>
        <v>0</v>
      </c>
      <c r="G69" s="2">
        <f t="shared" si="8"/>
        <v>1</v>
      </c>
      <c r="H69" s="4">
        <f t="shared" si="8"/>
        <v>0</v>
      </c>
      <c r="I69">
        <f t="shared" si="8"/>
        <v>1</v>
      </c>
      <c r="J69">
        <f t="shared" si="8"/>
        <v>0</v>
      </c>
      <c r="K69">
        <f t="shared" si="8"/>
        <v>2</v>
      </c>
      <c r="L69">
        <f t="shared" si="8"/>
        <v>0</v>
      </c>
      <c r="M69">
        <v>200032.2</v>
      </c>
      <c r="N69">
        <v>369137.85714285722</v>
      </c>
      <c r="O69">
        <v>369214.71428571432</v>
      </c>
      <c r="P69">
        <v>199999</v>
      </c>
      <c r="Q69">
        <v>382655.02857142861</v>
      </c>
      <c r="R69">
        <v>1.2</v>
      </c>
      <c r="S69">
        <v>162023.94285714289</v>
      </c>
      <c r="T69">
        <v>2917883.8</v>
      </c>
      <c r="U69">
        <v>2277595.8571428568</v>
      </c>
      <c r="V69">
        <v>198.6</v>
      </c>
      <c r="W69">
        <v>169626.97142857141</v>
      </c>
      <c r="Y69">
        <v>0.29188298899680371</v>
      </c>
      <c r="Z69">
        <v>0.6389715645944567</v>
      </c>
      <c r="AA69">
        <v>0.63538656584652409</v>
      </c>
      <c r="AB69">
        <v>0.28302480860729701</v>
      </c>
      <c r="AC69">
        <v>0.84504309079992324</v>
      </c>
      <c r="AD69">
        <v>9.7831527399830476E-2</v>
      </c>
      <c r="AE69">
        <v>0.41805440740260691</v>
      </c>
      <c r="AF69">
        <v>0.6066595290205441</v>
      </c>
      <c r="AG69">
        <v>0.79482272050310188</v>
      </c>
      <c r="AH69">
        <v>5.59160498669366E-3</v>
      </c>
      <c r="AI69">
        <v>0.9762296584335024</v>
      </c>
      <c r="AK69">
        <v>0.29188298899680371</v>
      </c>
      <c r="AL69">
        <v>0.29759981003922542</v>
      </c>
      <c r="AM69">
        <v>0.29611982338496351</v>
      </c>
      <c r="AN69">
        <v>0.28302480860729701</v>
      </c>
      <c r="AO69">
        <v>0.39347768702760472</v>
      </c>
      <c r="AP69">
        <v>9.7831527399830476E-2</v>
      </c>
      <c r="AQ69">
        <v>0.25893555516709699</v>
      </c>
      <c r="AR69">
        <v>0.3080569114303216</v>
      </c>
      <c r="AS69">
        <v>0.27001091940993699</v>
      </c>
      <c r="AT69">
        <v>5.59160498669366E-3</v>
      </c>
      <c r="AU69">
        <v>0.51099157173053489</v>
      </c>
      <c r="AW69">
        <v>0.2229531339386345</v>
      </c>
      <c r="AY69">
        <f t="shared" si="9"/>
        <v>-1</v>
      </c>
      <c r="AZ69" t="str">
        <f t="shared" si="7"/>
        <v/>
      </c>
      <c r="BA69">
        <f t="shared" si="7"/>
        <v>-1</v>
      </c>
      <c r="BB69" t="str">
        <f t="shared" si="7"/>
        <v/>
      </c>
    </row>
    <row r="70" spans="1:54" x14ac:dyDescent="0.3">
      <c r="A70">
        <v>3</v>
      </c>
      <c r="B70" t="s">
        <v>144</v>
      </c>
      <c r="C70" t="s">
        <v>141</v>
      </c>
      <c r="D70" t="s">
        <v>69</v>
      </c>
      <c r="F70" s="2">
        <f t="shared" si="8"/>
        <v>0</v>
      </c>
      <c r="G70" s="2">
        <f t="shared" si="8"/>
        <v>0</v>
      </c>
      <c r="H70" s="4">
        <f t="shared" si="8"/>
        <v>1</v>
      </c>
      <c r="I70">
        <f t="shared" si="8"/>
        <v>0</v>
      </c>
      <c r="J70">
        <f t="shared" si="8"/>
        <v>1</v>
      </c>
      <c r="K70">
        <f t="shared" si="8"/>
        <v>2</v>
      </c>
      <c r="L70">
        <f t="shared" si="8"/>
        <v>2</v>
      </c>
      <c r="M70">
        <v>6093033.2000000002</v>
      </c>
      <c r="N70">
        <v>724682.22857142857</v>
      </c>
      <c r="O70">
        <v>725374.34285714291</v>
      </c>
      <c r="P70">
        <v>2212717.6</v>
      </c>
      <c r="Q70">
        <v>347380.28571428568</v>
      </c>
      <c r="R70">
        <v>19011098.199999999</v>
      </c>
      <c r="S70">
        <v>215300.9142857143</v>
      </c>
      <c r="T70">
        <v>2921501</v>
      </c>
      <c r="U70">
        <v>2286667.6</v>
      </c>
      <c r="V70">
        <v>1895083</v>
      </c>
      <c r="W70">
        <v>397999.6857142857</v>
      </c>
      <c r="Y70">
        <v>3.9522591201821342</v>
      </c>
      <c r="Z70">
        <v>0.79681084433936378</v>
      </c>
      <c r="AA70">
        <v>0.79201488205497816</v>
      </c>
      <c r="AB70">
        <v>2.171192976390012</v>
      </c>
      <c r="AC70">
        <v>0.78459337921147898</v>
      </c>
      <c r="AD70">
        <v>10.147114179201891</v>
      </c>
      <c r="AE70">
        <v>0.60061712356483832</v>
      </c>
      <c r="AF70">
        <v>0.6068557732040063</v>
      </c>
      <c r="AG70">
        <v>0.79875614211029777</v>
      </c>
      <c r="AH70">
        <v>3.114844763593283</v>
      </c>
      <c r="AI70">
        <v>1.6904438724641559</v>
      </c>
      <c r="AK70">
        <v>3.9522591201821342</v>
      </c>
      <c r="AL70">
        <v>0.32338604343822219</v>
      </c>
      <c r="AM70">
        <v>0.32167335668345909</v>
      </c>
      <c r="AN70">
        <v>2.171192976390012</v>
      </c>
      <c r="AO70">
        <v>0.40123552891309372</v>
      </c>
      <c r="AP70">
        <v>10.147114179201891</v>
      </c>
      <c r="AQ70">
        <v>0.29302042717380178</v>
      </c>
      <c r="AR70">
        <v>0.30860318021150313</v>
      </c>
      <c r="AS70">
        <v>0.27048766014964448</v>
      </c>
      <c r="AT70">
        <v>3.114844763593283</v>
      </c>
      <c r="AU70">
        <v>0.57445492314208035</v>
      </c>
      <c r="AW70">
        <v>0.22030936934752379</v>
      </c>
      <c r="AY70">
        <f t="shared" si="9"/>
        <v>1</v>
      </c>
      <c r="AZ70">
        <f t="shared" si="7"/>
        <v>1</v>
      </c>
      <c r="BA70" t="str">
        <f t="shared" si="7"/>
        <v/>
      </c>
      <c r="BB70">
        <f t="shared" si="7"/>
        <v>1</v>
      </c>
    </row>
    <row r="71" spans="1:54" x14ac:dyDescent="0.3">
      <c r="A71">
        <v>3</v>
      </c>
      <c r="B71" t="s">
        <v>145</v>
      </c>
      <c r="C71" t="s">
        <v>146</v>
      </c>
      <c r="D71" t="s">
        <v>69</v>
      </c>
      <c r="F71" s="2">
        <f t="shared" si="8"/>
        <v>0</v>
      </c>
      <c r="G71" s="2">
        <f t="shared" si="8"/>
        <v>0</v>
      </c>
      <c r="H71" s="4">
        <f t="shared" si="8"/>
        <v>0</v>
      </c>
      <c r="I71">
        <f t="shared" si="8"/>
        <v>1</v>
      </c>
      <c r="J71">
        <f t="shared" si="8"/>
        <v>0</v>
      </c>
      <c r="K71">
        <f t="shared" si="8"/>
        <v>2</v>
      </c>
      <c r="L71">
        <f t="shared" si="8"/>
        <v>0</v>
      </c>
      <c r="M71">
        <v>6777640.7999999998</v>
      </c>
      <c r="N71">
        <v>1654086.8</v>
      </c>
      <c r="O71">
        <v>1658936.8</v>
      </c>
      <c r="P71">
        <v>2558766</v>
      </c>
      <c r="Q71">
        <v>542310.80000000005</v>
      </c>
      <c r="R71">
        <v>19284299.600000001</v>
      </c>
      <c r="S71">
        <v>1309405.3999999999</v>
      </c>
      <c r="T71">
        <v>2918668.8</v>
      </c>
      <c r="U71">
        <v>2292555.2000000002</v>
      </c>
      <c r="V71">
        <v>2002056.4</v>
      </c>
      <c r="W71">
        <v>514585.59999999998</v>
      </c>
      <c r="Y71">
        <v>4.3090811018017119</v>
      </c>
      <c r="Z71">
        <v>1.297998286958318</v>
      </c>
      <c r="AA71">
        <v>1.3011594337876891</v>
      </c>
      <c r="AB71">
        <v>2.1635886359959842</v>
      </c>
      <c r="AC71">
        <v>0.76968693181406711</v>
      </c>
      <c r="AD71">
        <v>10.74589895760873</v>
      </c>
      <c r="AE71">
        <v>1.282137516420335</v>
      </c>
      <c r="AF71">
        <v>0.60593359342310582</v>
      </c>
      <c r="AG71">
        <v>0.76247723608976226</v>
      </c>
      <c r="AH71">
        <v>3.1129035247955472</v>
      </c>
      <c r="AI71">
        <v>1.930726864805911</v>
      </c>
      <c r="AK71">
        <v>4.3090811018017119</v>
      </c>
      <c r="AL71">
        <v>0.39552509479690351</v>
      </c>
      <c r="AM71">
        <v>0.39773193260189138</v>
      </c>
      <c r="AN71">
        <v>2.1635886359959842</v>
      </c>
      <c r="AO71">
        <v>0.2824603110027965</v>
      </c>
      <c r="AP71">
        <v>10.74589895760873</v>
      </c>
      <c r="AQ71">
        <v>0.36506052658660337</v>
      </c>
      <c r="AR71">
        <v>0.30597211001440883</v>
      </c>
      <c r="AS71">
        <v>0.22556204420980061</v>
      </c>
      <c r="AT71">
        <v>3.1129035247955472</v>
      </c>
      <c r="AU71">
        <v>0.75681102899834518</v>
      </c>
      <c r="AW71">
        <v>0.1747370122000575</v>
      </c>
      <c r="AY71">
        <f t="shared" si="9"/>
        <v>0</v>
      </c>
      <c r="AZ71" t="str">
        <f t="shared" si="7"/>
        <v/>
      </c>
      <c r="BA71">
        <f t="shared" si="7"/>
        <v>0</v>
      </c>
      <c r="BB71" t="str">
        <f t="shared" si="7"/>
        <v/>
      </c>
    </row>
    <row r="72" spans="1:54" x14ac:dyDescent="0.3">
      <c r="A72">
        <v>3</v>
      </c>
      <c r="B72" t="s">
        <v>147</v>
      </c>
      <c r="C72" t="s">
        <v>146</v>
      </c>
      <c r="D72" t="s">
        <v>69</v>
      </c>
      <c r="F72" s="2">
        <f t="shared" si="8"/>
        <v>0</v>
      </c>
      <c r="G72" s="2">
        <f t="shared" si="8"/>
        <v>1</v>
      </c>
      <c r="H72" s="4">
        <f t="shared" si="8"/>
        <v>1</v>
      </c>
      <c r="I72">
        <f t="shared" si="8"/>
        <v>1</v>
      </c>
      <c r="J72">
        <f t="shared" si="8"/>
        <v>0</v>
      </c>
      <c r="K72">
        <f t="shared" si="8"/>
        <v>2</v>
      </c>
      <c r="L72">
        <f t="shared" si="8"/>
        <v>2</v>
      </c>
      <c r="M72">
        <v>200030.2</v>
      </c>
      <c r="N72">
        <v>202026.8</v>
      </c>
      <c r="O72">
        <v>202034.4</v>
      </c>
      <c r="P72">
        <v>199999.2</v>
      </c>
      <c r="Q72">
        <v>200056.2</v>
      </c>
      <c r="R72">
        <v>2.4</v>
      </c>
      <c r="S72">
        <v>88.8</v>
      </c>
      <c r="T72">
        <v>2918074.8</v>
      </c>
      <c r="U72">
        <v>2261170.6</v>
      </c>
      <c r="V72">
        <v>254.8</v>
      </c>
      <c r="W72">
        <v>3481.6</v>
      </c>
      <c r="Y72">
        <v>0.34317664040718221</v>
      </c>
      <c r="Z72">
        <v>0.45478388741612441</v>
      </c>
      <c r="AA72">
        <v>0.44814771881792692</v>
      </c>
      <c r="AB72">
        <v>0.28669998479308562</v>
      </c>
      <c r="AC72">
        <v>0.46396408597938721</v>
      </c>
      <c r="AD72">
        <v>9.2465735797304632E-2</v>
      </c>
      <c r="AE72">
        <v>0.26300509521970522</v>
      </c>
      <c r="AF72">
        <v>0.62015749759739269</v>
      </c>
      <c r="AG72">
        <v>0.76238269166788086</v>
      </c>
      <c r="AH72">
        <v>4.5507625909521603E-3</v>
      </c>
      <c r="AI72">
        <v>0.19639896998414769</v>
      </c>
      <c r="AK72">
        <v>0.34317664040718221</v>
      </c>
      <c r="AL72">
        <v>0.2323452708078548</v>
      </c>
      <c r="AM72">
        <v>0.23151606901083141</v>
      </c>
      <c r="AN72">
        <v>0.28669998479308562</v>
      </c>
      <c r="AO72">
        <v>0.22516429859679191</v>
      </c>
      <c r="AP72">
        <v>9.2465735797304632E-2</v>
      </c>
      <c r="AQ72">
        <v>0.19652114718919619</v>
      </c>
      <c r="AR72">
        <v>0.316571702004876</v>
      </c>
      <c r="AS72">
        <v>0.23318241739179929</v>
      </c>
      <c r="AT72">
        <v>4.5507625909521603E-3</v>
      </c>
      <c r="AU72">
        <v>0.18189567462541159</v>
      </c>
      <c r="AW72">
        <v>0.19158874501008541</v>
      </c>
      <c r="AY72">
        <f t="shared" si="9"/>
        <v>0</v>
      </c>
      <c r="AZ72">
        <f t="shared" si="7"/>
        <v>0</v>
      </c>
      <c r="BA72">
        <f t="shared" si="7"/>
        <v>0</v>
      </c>
      <c r="BB72" t="str">
        <f t="shared" si="7"/>
        <v/>
      </c>
    </row>
    <row r="73" spans="1:54" x14ac:dyDescent="0.3">
      <c r="A73">
        <v>3</v>
      </c>
      <c r="B73" t="s">
        <v>148</v>
      </c>
      <c r="C73" t="s">
        <v>146</v>
      </c>
      <c r="D73" t="s">
        <v>69</v>
      </c>
      <c r="F73" s="2">
        <f t="shared" si="8"/>
        <v>0</v>
      </c>
      <c r="G73" s="2">
        <f t="shared" si="8"/>
        <v>1</v>
      </c>
      <c r="H73" s="4">
        <f t="shared" si="8"/>
        <v>1</v>
      </c>
      <c r="I73">
        <f t="shared" si="8"/>
        <v>1</v>
      </c>
      <c r="J73">
        <f t="shared" si="8"/>
        <v>0</v>
      </c>
      <c r="K73">
        <f t="shared" si="8"/>
        <v>2</v>
      </c>
      <c r="L73">
        <f t="shared" si="8"/>
        <v>2</v>
      </c>
      <c r="M73">
        <v>200032.2</v>
      </c>
      <c r="N73">
        <v>202373.8</v>
      </c>
      <c r="O73">
        <v>202383.2</v>
      </c>
      <c r="P73">
        <v>199999</v>
      </c>
      <c r="Q73">
        <v>200078</v>
      </c>
      <c r="R73">
        <v>1.2</v>
      </c>
      <c r="S73">
        <v>124.8</v>
      </c>
      <c r="T73">
        <v>2917883.8</v>
      </c>
      <c r="U73">
        <v>2261272.2000000002</v>
      </c>
      <c r="V73">
        <v>198.6</v>
      </c>
      <c r="W73">
        <v>4198</v>
      </c>
      <c r="Y73">
        <v>0.32619257338810709</v>
      </c>
      <c r="Z73">
        <v>0.45336781815858562</v>
      </c>
      <c r="AA73">
        <v>0.44915461422642688</v>
      </c>
      <c r="AB73">
        <v>0.33482420880463898</v>
      </c>
      <c r="AC73">
        <v>0.46210914461407809</v>
      </c>
      <c r="AD73">
        <v>9.3409248220268581E-2</v>
      </c>
      <c r="AE73">
        <v>0.26532807784387841</v>
      </c>
      <c r="AF73">
        <v>0.60779501000652092</v>
      </c>
      <c r="AG73">
        <v>0.75957911263685673</v>
      </c>
      <c r="AH73">
        <v>4.3703378061763602E-3</v>
      </c>
      <c r="AI73">
        <v>0.19719205776927989</v>
      </c>
      <c r="AK73">
        <v>0.32619257338810709</v>
      </c>
      <c r="AL73">
        <v>0.23216051900526499</v>
      </c>
      <c r="AM73">
        <v>0.22896816700231279</v>
      </c>
      <c r="AN73">
        <v>0.33482420880463898</v>
      </c>
      <c r="AO73">
        <v>0.22025771000189709</v>
      </c>
      <c r="AP73">
        <v>9.3409248220268581E-2</v>
      </c>
      <c r="AQ73">
        <v>0.1980320104397833</v>
      </c>
      <c r="AR73">
        <v>0.30837640900863328</v>
      </c>
      <c r="AS73">
        <v>0.22696132841520009</v>
      </c>
      <c r="AT73">
        <v>4.3703378061763602E-3</v>
      </c>
      <c r="AU73">
        <v>0.18074632680509239</v>
      </c>
      <c r="AW73">
        <v>0.19135561338625839</v>
      </c>
      <c r="AY73">
        <f t="shared" si="9"/>
        <v>0</v>
      </c>
      <c r="AZ73">
        <f t="shared" si="7"/>
        <v>0</v>
      </c>
      <c r="BA73">
        <f t="shared" si="7"/>
        <v>0</v>
      </c>
      <c r="BB73" t="str">
        <f t="shared" si="7"/>
        <v/>
      </c>
    </row>
    <row r="74" spans="1:54" x14ac:dyDescent="0.3">
      <c r="A74">
        <v>3</v>
      </c>
      <c r="B74" t="s">
        <v>149</v>
      </c>
      <c r="C74" t="s">
        <v>146</v>
      </c>
      <c r="D74" t="s">
        <v>69</v>
      </c>
      <c r="F74" s="2">
        <f t="shared" si="8"/>
        <v>0</v>
      </c>
      <c r="G74" s="2">
        <f t="shared" si="8"/>
        <v>0</v>
      </c>
      <c r="H74" s="4">
        <f t="shared" si="8"/>
        <v>0</v>
      </c>
      <c r="I74">
        <f t="shared" si="8"/>
        <v>1</v>
      </c>
      <c r="J74">
        <f t="shared" si="8"/>
        <v>0</v>
      </c>
      <c r="K74">
        <f t="shared" si="8"/>
        <v>2</v>
      </c>
      <c r="L74">
        <f t="shared" si="8"/>
        <v>0</v>
      </c>
      <c r="M74">
        <v>6093033.2000000002</v>
      </c>
      <c r="N74">
        <v>1528306.6</v>
      </c>
      <c r="O74">
        <v>1530992.2</v>
      </c>
      <c r="P74">
        <v>2212717.6</v>
      </c>
      <c r="Q74">
        <v>513473.6</v>
      </c>
      <c r="R74">
        <v>19011098.199999999</v>
      </c>
      <c r="S74">
        <v>1226837.8</v>
      </c>
      <c r="T74">
        <v>2921501</v>
      </c>
      <c r="U74">
        <v>2287603.4</v>
      </c>
      <c r="V74">
        <v>1895083</v>
      </c>
      <c r="W74">
        <v>483202.6</v>
      </c>
      <c r="Y74">
        <v>4.0026918662129898</v>
      </c>
      <c r="Z74">
        <v>1.2359999409643929</v>
      </c>
      <c r="AA74">
        <v>1.229938421584666</v>
      </c>
      <c r="AB74">
        <v>2.0662477297999429</v>
      </c>
      <c r="AC74">
        <v>0.77377856343518947</v>
      </c>
      <c r="AD74">
        <v>10.269919701397891</v>
      </c>
      <c r="AE74">
        <v>1.2052161543513651</v>
      </c>
      <c r="AF74">
        <v>0.59954685179982337</v>
      </c>
      <c r="AG74">
        <v>0.76039799372665584</v>
      </c>
      <c r="AH74">
        <v>3.153958740807139</v>
      </c>
      <c r="AI74">
        <v>1.880201214621775</v>
      </c>
      <c r="AK74">
        <v>4.0026918662129898</v>
      </c>
      <c r="AL74">
        <v>0.37679313160479072</v>
      </c>
      <c r="AM74">
        <v>0.37564184360671787</v>
      </c>
      <c r="AN74">
        <v>2.0662477297999429</v>
      </c>
      <c r="AO74">
        <v>0.28137651119614021</v>
      </c>
      <c r="AP74">
        <v>10.269919701397891</v>
      </c>
      <c r="AQ74">
        <v>0.35351416361518212</v>
      </c>
      <c r="AR74">
        <v>0.30298958560451872</v>
      </c>
      <c r="AS74">
        <v>0.22687029445078219</v>
      </c>
      <c r="AT74">
        <v>3.153958740807139</v>
      </c>
      <c r="AU74">
        <v>0.70233067902736368</v>
      </c>
      <c r="AW74">
        <v>0.1802403260022401</v>
      </c>
      <c r="AY74">
        <f t="shared" si="9"/>
        <v>0</v>
      </c>
      <c r="AZ74" t="str">
        <f t="shared" si="7"/>
        <v/>
      </c>
      <c r="BA74">
        <f t="shared" si="7"/>
        <v>0</v>
      </c>
      <c r="BB74" t="str">
        <f t="shared" si="7"/>
        <v/>
      </c>
    </row>
    <row r="75" spans="1:54" x14ac:dyDescent="0.3">
      <c r="A75">
        <v>3</v>
      </c>
      <c r="B75" t="s">
        <v>150</v>
      </c>
      <c r="C75" t="s">
        <v>151</v>
      </c>
      <c r="D75" t="s">
        <v>152</v>
      </c>
      <c r="F75" s="2">
        <f t="shared" si="8"/>
        <v>0</v>
      </c>
      <c r="G75" s="2">
        <f t="shared" si="8"/>
        <v>0</v>
      </c>
      <c r="H75" s="4">
        <f t="shared" si="8"/>
        <v>1</v>
      </c>
      <c r="I75">
        <f t="shared" si="8"/>
        <v>0</v>
      </c>
      <c r="J75">
        <f t="shared" si="8"/>
        <v>1</v>
      </c>
      <c r="K75">
        <f t="shared" si="8"/>
        <v>2</v>
      </c>
      <c r="L75">
        <f t="shared" si="8"/>
        <v>2</v>
      </c>
      <c r="M75">
        <v>3883662</v>
      </c>
      <c r="N75">
        <v>524440.6</v>
      </c>
      <c r="O75">
        <v>525074.57142857148</v>
      </c>
      <c r="P75">
        <v>1853053.6</v>
      </c>
      <c r="Q75">
        <v>255941.6</v>
      </c>
      <c r="R75">
        <v>10525478.4</v>
      </c>
      <c r="S75">
        <v>118102.0857142857</v>
      </c>
      <c r="T75">
        <v>2919941.6</v>
      </c>
      <c r="U75">
        <v>2282413.114285714</v>
      </c>
      <c r="V75">
        <v>10252100</v>
      </c>
      <c r="W75">
        <v>374468.45714285708</v>
      </c>
      <c r="Y75">
        <v>2.5930839851964271</v>
      </c>
      <c r="Z75">
        <v>0.67327693119379028</v>
      </c>
      <c r="AA75">
        <v>0.66805186388249105</v>
      </c>
      <c r="AB75">
        <v>1.543067560397321</v>
      </c>
      <c r="AC75">
        <v>0.59967773824464532</v>
      </c>
      <c r="AD75">
        <v>5.947385207004845</v>
      </c>
      <c r="AE75">
        <v>0.46364082695217801</v>
      </c>
      <c r="AF75">
        <v>0.60178238442167642</v>
      </c>
      <c r="AG75">
        <v>0.78343917303552324</v>
      </c>
      <c r="AH75">
        <v>5.7505203351960521</v>
      </c>
      <c r="AI75">
        <v>1.3251373543886329</v>
      </c>
      <c r="AK75">
        <v>2.5930839851964271</v>
      </c>
      <c r="AL75">
        <v>0.29804787672557198</v>
      </c>
      <c r="AM75">
        <v>0.29507051885759988</v>
      </c>
      <c r="AN75">
        <v>1.543067560397321</v>
      </c>
      <c r="AO75">
        <v>0.29962863876301388</v>
      </c>
      <c r="AP75">
        <v>5.947385207004845</v>
      </c>
      <c r="AQ75">
        <v>0.26855931440534597</v>
      </c>
      <c r="AR75">
        <v>0.30407707202248269</v>
      </c>
      <c r="AS75">
        <v>0.26106377310019779</v>
      </c>
      <c r="AT75">
        <v>5.7505203351960521</v>
      </c>
      <c r="AU75">
        <v>0.48545969848720621</v>
      </c>
      <c r="AW75">
        <v>0.2133463046330559</v>
      </c>
      <c r="AY75">
        <f t="shared" si="9"/>
        <v>0.5</v>
      </c>
      <c r="AZ75">
        <f t="shared" si="7"/>
        <v>0.5</v>
      </c>
      <c r="BA75" t="str">
        <f t="shared" si="7"/>
        <v/>
      </c>
      <c r="BB75">
        <f t="shared" si="7"/>
        <v>0.5</v>
      </c>
    </row>
    <row r="76" spans="1:54" x14ac:dyDescent="0.3">
      <c r="A76">
        <v>3</v>
      </c>
      <c r="B76" t="s">
        <v>153</v>
      </c>
      <c r="C76" t="s">
        <v>151</v>
      </c>
      <c r="D76" t="s">
        <v>152</v>
      </c>
      <c r="F76" s="2">
        <f t="shared" si="8"/>
        <v>0</v>
      </c>
      <c r="G76" s="2">
        <f t="shared" si="8"/>
        <v>1</v>
      </c>
      <c r="H76" s="4">
        <f t="shared" si="8"/>
        <v>0</v>
      </c>
      <c r="I76">
        <f t="shared" si="8"/>
        <v>1</v>
      </c>
      <c r="J76">
        <f t="shared" si="8"/>
        <v>0</v>
      </c>
      <c r="K76">
        <f t="shared" si="8"/>
        <v>2</v>
      </c>
      <c r="L76">
        <f t="shared" si="8"/>
        <v>0</v>
      </c>
      <c r="M76">
        <v>200044.6</v>
      </c>
      <c r="N76">
        <v>469083.42857142852</v>
      </c>
      <c r="O76">
        <v>469168.85714285722</v>
      </c>
      <c r="P76">
        <v>199999</v>
      </c>
      <c r="Q76">
        <v>615292.17142857146</v>
      </c>
      <c r="R76">
        <v>1.4</v>
      </c>
      <c r="S76">
        <v>302147.88571428572</v>
      </c>
      <c r="T76">
        <v>2917510.2</v>
      </c>
      <c r="U76">
        <v>2282084.6857142858</v>
      </c>
      <c r="V76">
        <v>240.4</v>
      </c>
      <c r="W76">
        <v>888770.85714285704</v>
      </c>
      <c r="Y76">
        <v>0.30114238059613851</v>
      </c>
      <c r="Z76">
        <v>0.69364476653115292</v>
      </c>
      <c r="AA76">
        <v>0.68745614948316613</v>
      </c>
      <c r="AB76">
        <v>0.31208889500703663</v>
      </c>
      <c r="AC76">
        <v>0.85482846254017208</v>
      </c>
      <c r="AD76">
        <v>9.3432057579047961E-2</v>
      </c>
      <c r="AE76">
        <v>0.4973480810278228</v>
      </c>
      <c r="AF76">
        <v>0.59492684939177709</v>
      </c>
      <c r="AG76">
        <v>0.78260109776165332</v>
      </c>
      <c r="AH76">
        <v>4.5114039792678601E-3</v>
      </c>
      <c r="AI76">
        <v>1.324384266447409</v>
      </c>
      <c r="AK76">
        <v>0.30114238059613851</v>
      </c>
      <c r="AL76">
        <v>0.30318993317196152</v>
      </c>
      <c r="AM76">
        <v>0.29850142099063037</v>
      </c>
      <c r="AN76">
        <v>0.31208889500703663</v>
      </c>
      <c r="AO76">
        <v>0.35923739945532618</v>
      </c>
      <c r="AP76">
        <v>9.3432057579047961E-2</v>
      </c>
      <c r="AQ76">
        <v>0.26674538753993271</v>
      </c>
      <c r="AR76">
        <v>0.30070000519044687</v>
      </c>
      <c r="AS76">
        <v>0.26158631867729132</v>
      </c>
      <c r="AT76">
        <v>4.5114039792678601E-3</v>
      </c>
      <c r="AU76">
        <v>0.63490078173843878</v>
      </c>
      <c r="AW76">
        <v>0.21626819036900999</v>
      </c>
      <c r="AY76">
        <f t="shared" si="9"/>
        <v>-0.5</v>
      </c>
      <c r="AZ76" t="str">
        <f t="shared" si="7"/>
        <v/>
      </c>
      <c r="BA76">
        <f t="shared" si="7"/>
        <v>-0.5</v>
      </c>
      <c r="BB76" t="str">
        <f t="shared" si="7"/>
        <v/>
      </c>
    </row>
    <row r="77" spans="1:54" x14ac:dyDescent="0.3">
      <c r="A77">
        <v>3</v>
      </c>
      <c r="B77" t="s">
        <v>154</v>
      </c>
      <c r="C77" t="s">
        <v>151</v>
      </c>
      <c r="D77" t="s">
        <v>152</v>
      </c>
      <c r="F77" s="2">
        <f t="shared" si="8"/>
        <v>0</v>
      </c>
      <c r="G77" s="2">
        <f t="shared" si="8"/>
        <v>1</v>
      </c>
      <c r="H77" s="4">
        <f t="shared" si="8"/>
        <v>0</v>
      </c>
      <c r="I77">
        <f t="shared" si="8"/>
        <v>1</v>
      </c>
      <c r="J77">
        <f t="shared" si="8"/>
        <v>0</v>
      </c>
      <c r="K77">
        <f t="shared" si="8"/>
        <v>2</v>
      </c>
      <c r="L77">
        <f t="shared" si="8"/>
        <v>0</v>
      </c>
      <c r="M77">
        <v>200041</v>
      </c>
      <c r="N77">
        <v>475870.94285714283</v>
      </c>
      <c r="O77">
        <v>475997.85714285722</v>
      </c>
      <c r="P77">
        <v>200000</v>
      </c>
      <c r="Q77">
        <v>609526.14285714284</v>
      </c>
      <c r="R77">
        <v>3.4</v>
      </c>
      <c r="S77">
        <v>303466.94285714289</v>
      </c>
      <c r="T77">
        <v>2919109.4</v>
      </c>
      <c r="U77">
        <v>2281266.5428571431</v>
      </c>
      <c r="V77">
        <v>336.6</v>
      </c>
      <c r="W77">
        <v>908637.8</v>
      </c>
      <c r="Y77">
        <v>0.28617388320853931</v>
      </c>
      <c r="Z77">
        <v>0.69879049989062225</v>
      </c>
      <c r="AA77">
        <v>0.69379624035542031</v>
      </c>
      <c r="AB77">
        <v>0.31240576399723069</v>
      </c>
      <c r="AC77">
        <v>0.86517960048762954</v>
      </c>
      <c r="AD77">
        <v>0.1014960028231144</v>
      </c>
      <c r="AE77">
        <v>0.49981819806853311</v>
      </c>
      <c r="AF77">
        <v>0.61950559383258219</v>
      </c>
      <c r="AG77">
        <v>0.78775218541933489</v>
      </c>
      <c r="AH77">
        <v>6.4842610037884997E-3</v>
      </c>
      <c r="AI77">
        <v>1.3317519114818419</v>
      </c>
      <c r="AK77">
        <v>0.28617388320853931</v>
      </c>
      <c r="AL77">
        <v>0.3082224887246931</v>
      </c>
      <c r="AM77">
        <v>0.3048692197139774</v>
      </c>
      <c r="AN77">
        <v>0.31240576399723069</v>
      </c>
      <c r="AO77">
        <v>0.37671517328791582</v>
      </c>
      <c r="AP77">
        <v>0.1014960028231144</v>
      </c>
      <c r="AQ77">
        <v>0.26923360027805232</v>
      </c>
      <c r="AR77">
        <v>0.31515715403947969</v>
      </c>
      <c r="AS77">
        <v>0.26353967239847409</v>
      </c>
      <c r="AT77">
        <v>6.4842610037884997E-3</v>
      </c>
      <c r="AU77">
        <v>0.63830715380110115</v>
      </c>
      <c r="AW77">
        <v>0.2151603685509014</v>
      </c>
      <c r="AY77">
        <f t="shared" si="9"/>
        <v>-0.5</v>
      </c>
      <c r="AZ77" t="str">
        <f t="shared" si="7"/>
        <v/>
      </c>
      <c r="BA77">
        <f t="shared" si="7"/>
        <v>-0.5</v>
      </c>
      <c r="BB77" t="str">
        <f t="shared" si="7"/>
        <v/>
      </c>
    </row>
    <row r="78" spans="1:54" x14ac:dyDescent="0.3">
      <c r="A78">
        <v>3</v>
      </c>
      <c r="B78" t="s">
        <v>155</v>
      </c>
      <c r="C78" t="s">
        <v>151</v>
      </c>
      <c r="D78" t="s">
        <v>152</v>
      </c>
      <c r="F78" s="2">
        <f t="shared" si="8"/>
        <v>0</v>
      </c>
      <c r="G78" s="2">
        <f t="shared" si="8"/>
        <v>0</v>
      </c>
      <c r="H78" s="4">
        <f t="shared" si="8"/>
        <v>1</v>
      </c>
      <c r="I78">
        <f t="shared" si="8"/>
        <v>0</v>
      </c>
      <c r="J78">
        <f t="shared" si="8"/>
        <v>1</v>
      </c>
      <c r="K78">
        <f t="shared" si="8"/>
        <v>2</v>
      </c>
      <c r="L78">
        <f t="shared" si="8"/>
        <v>2</v>
      </c>
      <c r="M78">
        <v>4269769.2</v>
      </c>
      <c r="N78">
        <v>514808.77142857137</v>
      </c>
      <c r="O78">
        <v>515644.51428571419</v>
      </c>
      <c r="P78">
        <v>1387046.6</v>
      </c>
      <c r="Q78">
        <v>253391.3714285715</v>
      </c>
      <c r="R78">
        <v>10477165</v>
      </c>
      <c r="S78">
        <v>115398.8571428571</v>
      </c>
      <c r="T78">
        <v>2920469.2</v>
      </c>
      <c r="U78">
        <v>2283142.4285714291</v>
      </c>
      <c r="V78">
        <v>10882294.800000001</v>
      </c>
      <c r="W78">
        <v>410524.51428571419</v>
      </c>
      <c r="Y78">
        <v>2.853518092806917</v>
      </c>
      <c r="Z78">
        <v>0.66949821837146639</v>
      </c>
      <c r="AA78">
        <v>0.66256842335985433</v>
      </c>
      <c r="AB78">
        <v>1.3593444326019379</v>
      </c>
      <c r="AC78">
        <v>0.58189865474456126</v>
      </c>
      <c r="AD78">
        <v>6.1898344232002271</v>
      </c>
      <c r="AE78">
        <v>0.46207176086027169</v>
      </c>
      <c r="AF78">
        <v>0.60719110161298884</v>
      </c>
      <c r="AG78">
        <v>0.78837036987700104</v>
      </c>
      <c r="AH78">
        <v>5.346365904598497</v>
      </c>
      <c r="AI78">
        <v>1.3188194246347329</v>
      </c>
      <c r="AK78">
        <v>2.853518092806917</v>
      </c>
      <c r="AL78">
        <v>0.29772706083687278</v>
      </c>
      <c r="AM78">
        <v>0.29348187110652879</v>
      </c>
      <c r="AN78">
        <v>1.3593444326019379</v>
      </c>
      <c r="AO78">
        <v>0.28624895783307558</v>
      </c>
      <c r="AP78">
        <v>6.1898344232002271</v>
      </c>
      <c r="AQ78">
        <v>0.27074049185196469</v>
      </c>
      <c r="AR78">
        <v>0.3074641942046582</v>
      </c>
      <c r="AS78">
        <v>0.26246416279879797</v>
      </c>
      <c r="AT78">
        <v>5.346365904598497</v>
      </c>
      <c r="AU78">
        <v>0.48309372011073198</v>
      </c>
      <c r="AW78">
        <v>0.21509445540473929</v>
      </c>
      <c r="AY78">
        <f t="shared" si="9"/>
        <v>0.5</v>
      </c>
      <c r="AZ78">
        <f t="shared" si="7"/>
        <v>0.5</v>
      </c>
      <c r="BA78" t="str">
        <f t="shared" si="7"/>
        <v/>
      </c>
      <c r="BB78">
        <f t="shared" si="7"/>
        <v>0.5</v>
      </c>
    </row>
    <row r="79" spans="1:54" x14ac:dyDescent="0.3">
      <c r="A79">
        <v>3</v>
      </c>
      <c r="B79" t="s">
        <v>156</v>
      </c>
      <c r="C79" t="s">
        <v>157</v>
      </c>
      <c r="D79" t="s">
        <v>152</v>
      </c>
      <c r="F79" s="2">
        <f t="shared" si="8"/>
        <v>0</v>
      </c>
      <c r="G79" s="2">
        <f t="shared" si="8"/>
        <v>0</v>
      </c>
      <c r="H79" s="4">
        <f t="shared" si="8"/>
        <v>0</v>
      </c>
      <c r="I79">
        <f t="shared" si="8"/>
        <v>1</v>
      </c>
      <c r="J79">
        <f t="shared" si="8"/>
        <v>0</v>
      </c>
      <c r="K79">
        <f t="shared" si="8"/>
        <v>2</v>
      </c>
      <c r="L79">
        <f t="shared" si="8"/>
        <v>0</v>
      </c>
      <c r="M79">
        <v>3883662</v>
      </c>
      <c r="N79">
        <v>719862.6</v>
      </c>
      <c r="O79">
        <v>722590.2</v>
      </c>
      <c r="P79">
        <v>1853053.6</v>
      </c>
      <c r="Q79">
        <v>273283.8</v>
      </c>
      <c r="R79">
        <v>10525478.4</v>
      </c>
      <c r="S79">
        <v>195857.8</v>
      </c>
      <c r="T79">
        <v>2919941.6</v>
      </c>
      <c r="U79">
        <v>2281246.2000000002</v>
      </c>
      <c r="V79">
        <v>10252100</v>
      </c>
      <c r="W79">
        <v>442105.2</v>
      </c>
      <c r="Y79">
        <v>2.6597463306039568</v>
      </c>
      <c r="Z79">
        <v>0.75044819822069253</v>
      </c>
      <c r="AA79">
        <v>0.74978042439324777</v>
      </c>
      <c r="AB79">
        <v>1.4853456981945781</v>
      </c>
      <c r="AC79">
        <v>0.56936896359547973</v>
      </c>
      <c r="AD79">
        <v>5.8698673091945226</v>
      </c>
      <c r="AE79">
        <v>0.47207020176574588</v>
      </c>
      <c r="AF79">
        <v>0.59522858822019775</v>
      </c>
      <c r="AG79">
        <v>0.74009011491434651</v>
      </c>
      <c r="AH79">
        <v>5.2766351185971869</v>
      </c>
      <c r="AI79">
        <v>1.648995593423024</v>
      </c>
      <c r="AK79">
        <v>2.6597463306039568</v>
      </c>
      <c r="AL79">
        <v>0.27527023283764718</v>
      </c>
      <c r="AM79">
        <v>0.27439966300735252</v>
      </c>
      <c r="AN79">
        <v>1.4853456981945781</v>
      </c>
      <c r="AO79">
        <v>0.23726975539466369</v>
      </c>
      <c r="AP79">
        <v>5.8698673091945226</v>
      </c>
      <c r="AQ79">
        <v>0.23178215296939009</v>
      </c>
      <c r="AR79">
        <v>0.30135574940359222</v>
      </c>
      <c r="AS79">
        <v>0.2180539135471917</v>
      </c>
      <c r="AT79">
        <v>5.2766351185971869</v>
      </c>
      <c r="AU79">
        <v>0.52469909799983727</v>
      </c>
      <c r="AW79">
        <v>0.1672235704143531</v>
      </c>
      <c r="AY79">
        <f t="shared" si="9"/>
        <v>0</v>
      </c>
      <c r="AZ79" t="str">
        <f t="shared" si="7"/>
        <v/>
      </c>
      <c r="BA79">
        <f t="shared" si="7"/>
        <v>0</v>
      </c>
      <c r="BB79" t="str">
        <f t="shared" si="7"/>
        <v/>
      </c>
    </row>
    <row r="80" spans="1:54" x14ac:dyDescent="0.3">
      <c r="A80">
        <v>3</v>
      </c>
      <c r="B80" t="s">
        <v>158</v>
      </c>
      <c r="C80" t="s">
        <v>157</v>
      </c>
      <c r="D80" t="s">
        <v>152</v>
      </c>
      <c r="F80" s="2">
        <f t="shared" si="8"/>
        <v>0</v>
      </c>
      <c r="G80" s="2">
        <f t="shared" si="8"/>
        <v>1</v>
      </c>
      <c r="H80" s="4">
        <f t="shared" si="8"/>
        <v>1</v>
      </c>
      <c r="I80">
        <f t="shared" si="8"/>
        <v>1</v>
      </c>
      <c r="J80">
        <f t="shared" si="8"/>
        <v>0</v>
      </c>
      <c r="K80">
        <f t="shared" si="8"/>
        <v>2</v>
      </c>
      <c r="L80">
        <f t="shared" si="8"/>
        <v>2</v>
      </c>
      <c r="M80">
        <v>200044.6</v>
      </c>
      <c r="N80">
        <v>230323.4</v>
      </c>
      <c r="O80">
        <v>230345.2</v>
      </c>
      <c r="P80">
        <v>199999</v>
      </c>
      <c r="Q80">
        <v>200922</v>
      </c>
      <c r="R80">
        <v>1.4</v>
      </c>
      <c r="S80">
        <v>1166.5999999999999</v>
      </c>
      <c r="T80">
        <v>2917510.2</v>
      </c>
      <c r="U80">
        <v>2268510.2000000002</v>
      </c>
      <c r="V80">
        <v>240.4</v>
      </c>
      <c r="W80">
        <v>10750</v>
      </c>
      <c r="Y80">
        <v>0.2578027507988736</v>
      </c>
      <c r="Z80">
        <v>0.46309949626447627</v>
      </c>
      <c r="AA80">
        <v>0.46291056417394427</v>
      </c>
      <c r="AB80">
        <v>0.34587774000247012</v>
      </c>
      <c r="AC80">
        <v>0.49060380600858478</v>
      </c>
      <c r="AD80">
        <v>9.5334973826538744E-2</v>
      </c>
      <c r="AE80">
        <v>0.25426459977170451</v>
      </c>
      <c r="AF80">
        <v>0.59729732422856618</v>
      </c>
      <c r="AG80">
        <v>0.74143770880764348</v>
      </c>
      <c r="AH80">
        <v>6.8390877917408376E-3</v>
      </c>
      <c r="AI80">
        <v>0.21175000418443229</v>
      </c>
      <c r="AK80">
        <v>0.2578027507988736</v>
      </c>
      <c r="AL80">
        <v>0.2282780312350951</v>
      </c>
      <c r="AM80">
        <v>0.22779673938639461</v>
      </c>
      <c r="AN80">
        <v>0.34587774000247012</v>
      </c>
      <c r="AO80">
        <v>0.24130073300912039</v>
      </c>
      <c r="AP80">
        <v>9.5334973826538744E-2</v>
      </c>
      <c r="AQ80">
        <v>0.1852361533557996</v>
      </c>
      <c r="AR80">
        <v>0.30251520961755879</v>
      </c>
      <c r="AS80">
        <v>0.21728554264409461</v>
      </c>
      <c r="AT80">
        <v>6.8390877917408376E-3</v>
      </c>
      <c r="AU80">
        <v>0.1738881616154685</v>
      </c>
      <c r="AW80">
        <v>0.17792193640489129</v>
      </c>
      <c r="AY80">
        <f t="shared" si="9"/>
        <v>0</v>
      </c>
      <c r="AZ80">
        <f t="shared" si="7"/>
        <v>0</v>
      </c>
      <c r="BA80">
        <f t="shared" si="7"/>
        <v>0</v>
      </c>
      <c r="BB80" t="str">
        <f t="shared" si="7"/>
        <v/>
      </c>
    </row>
    <row r="81" spans="1:54" x14ac:dyDescent="0.3">
      <c r="A81">
        <v>3</v>
      </c>
      <c r="B81" t="s">
        <v>159</v>
      </c>
      <c r="C81" t="s">
        <v>157</v>
      </c>
      <c r="D81" t="s">
        <v>152</v>
      </c>
      <c r="F81" s="2">
        <f t="shared" si="8"/>
        <v>0</v>
      </c>
      <c r="G81" s="2">
        <f t="shared" si="8"/>
        <v>1</v>
      </c>
      <c r="H81" s="4">
        <f t="shared" si="8"/>
        <v>1</v>
      </c>
      <c r="I81">
        <f t="shared" si="8"/>
        <v>1</v>
      </c>
      <c r="J81">
        <f t="shared" si="8"/>
        <v>0</v>
      </c>
      <c r="K81">
        <f t="shared" si="8"/>
        <v>2</v>
      </c>
      <c r="L81">
        <f t="shared" si="8"/>
        <v>2</v>
      </c>
      <c r="M81">
        <v>200041</v>
      </c>
      <c r="N81">
        <v>223959.2</v>
      </c>
      <c r="O81">
        <v>223974.39999999999</v>
      </c>
      <c r="P81">
        <v>200000</v>
      </c>
      <c r="Q81">
        <v>201091</v>
      </c>
      <c r="R81">
        <v>3.4</v>
      </c>
      <c r="S81">
        <v>1136</v>
      </c>
      <c r="T81">
        <v>2919109.4</v>
      </c>
      <c r="U81">
        <v>2267604</v>
      </c>
      <c r="V81">
        <v>336.6</v>
      </c>
      <c r="W81">
        <v>12450.6</v>
      </c>
      <c r="Y81">
        <v>0.36098413559375331</v>
      </c>
      <c r="Z81">
        <v>0.46389785137725992</v>
      </c>
      <c r="AA81">
        <v>0.46032386638689787</v>
      </c>
      <c r="AB81">
        <v>0.34052018820075319</v>
      </c>
      <c r="AC81">
        <v>0.47566029801382681</v>
      </c>
      <c r="AD81">
        <v>9.3927929003257235E-2</v>
      </c>
      <c r="AE81">
        <v>0.25577034601010379</v>
      </c>
      <c r="AF81">
        <v>0.60815481223398815</v>
      </c>
      <c r="AG81">
        <v>0.75654874461470167</v>
      </c>
      <c r="AH81">
        <v>5.7388682034797602E-3</v>
      </c>
      <c r="AI81">
        <v>0.21600496084429319</v>
      </c>
      <c r="AK81">
        <v>0.36098413559375331</v>
      </c>
      <c r="AL81">
        <v>0.2241329286131076</v>
      </c>
      <c r="AM81">
        <v>0.2244216050137765</v>
      </c>
      <c r="AN81">
        <v>0.34052018820075319</v>
      </c>
      <c r="AO81">
        <v>0.2229994360066484</v>
      </c>
      <c r="AP81">
        <v>9.3927929003257235E-2</v>
      </c>
      <c r="AQ81">
        <v>0.18602821580134329</v>
      </c>
      <c r="AR81">
        <v>0.30946159622399128</v>
      </c>
      <c r="AS81">
        <v>0.22267771897604691</v>
      </c>
      <c r="AT81">
        <v>5.7388682034797602E-3</v>
      </c>
      <c r="AU81">
        <v>0.17442357602994879</v>
      </c>
      <c r="AW81">
        <v>0.17560228580841791</v>
      </c>
      <c r="AY81">
        <f t="shared" si="9"/>
        <v>0</v>
      </c>
      <c r="AZ81">
        <f t="shared" si="7"/>
        <v>0</v>
      </c>
      <c r="BA81">
        <f t="shared" si="7"/>
        <v>0</v>
      </c>
      <c r="BB81" t="str">
        <f t="shared" si="7"/>
        <v/>
      </c>
    </row>
    <row r="82" spans="1:54" x14ac:dyDescent="0.3">
      <c r="A82">
        <v>3</v>
      </c>
      <c r="B82" t="s">
        <v>160</v>
      </c>
      <c r="C82" t="s">
        <v>157</v>
      </c>
      <c r="D82" t="s">
        <v>152</v>
      </c>
      <c r="F82" s="2">
        <f t="shared" si="8"/>
        <v>0</v>
      </c>
      <c r="G82" s="2">
        <f t="shared" si="8"/>
        <v>0</v>
      </c>
      <c r="H82" s="4">
        <f t="shared" si="8"/>
        <v>0</v>
      </c>
      <c r="I82">
        <f t="shared" si="8"/>
        <v>1</v>
      </c>
      <c r="J82">
        <f t="shared" si="8"/>
        <v>0</v>
      </c>
      <c r="K82">
        <f t="shared" si="8"/>
        <v>2</v>
      </c>
      <c r="L82">
        <f t="shared" si="8"/>
        <v>0</v>
      </c>
      <c r="M82">
        <v>4269769.2</v>
      </c>
      <c r="N82">
        <v>752786.4</v>
      </c>
      <c r="O82">
        <v>754152.6</v>
      </c>
      <c r="P82">
        <v>1387046.6</v>
      </c>
      <c r="Q82">
        <v>275139</v>
      </c>
      <c r="R82">
        <v>10477165</v>
      </c>
      <c r="S82">
        <v>184207</v>
      </c>
      <c r="T82">
        <v>2920469.2</v>
      </c>
      <c r="U82">
        <v>2281446</v>
      </c>
      <c r="V82">
        <v>10882294.800000001</v>
      </c>
      <c r="W82">
        <v>461805.8</v>
      </c>
      <c r="Y82">
        <v>2.790975496207829</v>
      </c>
      <c r="Z82">
        <v>0.77796449079178276</v>
      </c>
      <c r="AA82">
        <v>0.78037951681762929</v>
      </c>
      <c r="AB82">
        <v>1.3177927179960529</v>
      </c>
      <c r="AC82">
        <v>0.58065817902679551</v>
      </c>
      <c r="AD82">
        <v>6.2048054308048446</v>
      </c>
      <c r="AE82">
        <v>0.46604015979683028</v>
      </c>
      <c r="AF82">
        <v>0.59977206980111075</v>
      </c>
      <c r="AG82">
        <v>0.74470968227833512</v>
      </c>
      <c r="AH82">
        <v>5.3857039450085722</v>
      </c>
      <c r="AI82">
        <v>1.6676636397256519</v>
      </c>
      <c r="AK82">
        <v>2.790975496207829</v>
      </c>
      <c r="AL82">
        <v>0.28664319219533352</v>
      </c>
      <c r="AM82">
        <v>0.28978885479737071</v>
      </c>
      <c r="AN82">
        <v>1.3177927179960529</v>
      </c>
      <c r="AO82">
        <v>0.25488037699251442</v>
      </c>
      <c r="AP82">
        <v>6.2048054308048446</v>
      </c>
      <c r="AQ82">
        <v>0.2379605985945091</v>
      </c>
      <c r="AR82">
        <v>0.30286637241952119</v>
      </c>
      <c r="AS82">
        <v>0.2201035541831515</v>
      </c>
      <c r="AT82">
        <v>5.3857039450085722</v>
      </c>
      <c r="AU82">
        <v>0.5216030975687318</v>
      </c>
      <c r="AW82">
        <v>0.17113855779170989</v>
      </c>
      <c r="AY82">
        <f t="shared" si="9"/>
        <v>0</v>
      </c>
      <c r="AZ82" t="str">
        <f t="shared" si="7"/>
        <v/>
      </c>
      <c r="BA82">
        <f t="shared" si="7"/>
        <v>0</v>
      </c>
      <c r="BB82" t="str">
        <f t="shared" si="7"/>
        <v/>
      </c>
    </row>
    <row r="83" spans="1:54" x14ac:dyDescent="0.3">
      <c r="A83">
        <v>3</v>
      </c>
      <c r="B83" t="s">
        <v>161</v>
      </c>
      <c r="C83" t="s">
        <v>162</v>
      </c>
      <c r="D83" t="s">
        <v>163</v>
      </c>
      <c r="F83" s="2">
        <f t="shared" ref="F83:L90" si="10">F729</f>
        <v>0</v>
      </c>
      <c r="G83" s="2">
        <f t="shared" si="10"/>
        <v>0</v>
      </c>
      <c r="H83" s="4">
        <f t="shared" si="10"/>
        <v>1</v>
      </c>
      <c r="I83">
        <f t="shared" si="10"/>
        <v>1</v>
      </c>
      <c r="J83">
        <f t="shared" si="10"/>
        <v>0</v>
      </c>
      <c r="K83">
        <f t="shared" si="10"/>
        <v>2</v>
      </c>
      <c r="L83">
        <f t="shared" si="10"/>
        <v>2</v>
      </c>
      <c r="M83">
        <v>200043</v>
      </c>
      <c r="N83">
        <v>223958</v>
      </c>
      <c r="O83">
        <v>223977.8</v>
      </c>
      <c r="P83">
        <v>199999.4</v>
      </c>
      <c r="Q83">
        <v>200710.2</v>
      </c>
      <c r="R83">
        <v>2.4</v>
      </c>
      <c r="S83">
        <v>1128.2</v>
      </c>
      <c r="T83">
        <v>2919107.4</v>
      </c>
      <c r="U83">
        <v>2265852.4</v>
      </c>
      <c r="V83">
        <v>240.2</v>
      </c>
      <c r="W83">
        <v>11782.8</v>
      </c>
      <c r="Y83">
        <v>0.25720107959350569</v>
      </c>
      <c r="Z83">
        <v>0.45871447180397812</v>
      </c>
      <c r="AA83">
        <v>0.45590472682379191</v>
      </c>
      <c r="AB83">
        <v>0.2936747763946187</v>
      </c>
      <c r="AC83">
        <v>0.47485607319395062</v>
      </c>
      <c r="AD83">
        <v>9.1403195005841514E-2</v>
      </c>
      <c r="AE83">
        <v>0.25515125705860547</v>
      </c>
      <c r="AF83">
        <v>0.60109114301158117</v>
      </c>
      <c r="AG83">
        <v>0.73774352559121326</v>
      </c>
      <c r="AH83">
        <v>4.3548086076043001E-3</v>
      </c>
      <c r="AI83">
        <v>0.21792852082289749</v>
      </c>
      <c r="AK83">
        <v>0.25720107959350569</v>
      </c>
      <c r="AL83">
        <v>0.22856463080970571</v>
      </c>
      <c r="AM83">
        <v>0.2248460484202951</v>
      </c>
      <c r="AN83">
        <v>0.2936747763946187</v>
      </c>
      <c r="AO83">
        <v>0.2286325454013422</v>
      </c>
      <c r="AP83">
        <v>9.1403195005841514E-2</v>
      </c>
      <c r="AQ83">
        <v>0.18608307722024611</v>
      </c>
      <c r="AR83">
        <v>0.30493663860252129</v>
      </c>
      <c r="AS83">
        <v>0.22120833457447581</v>
      </c>
      <c r="AT83">
        <v>4.3548086076043001E-3</v>
      </c>
      <c r="AU83">
        <v>0.17891964541049671</v>
      </c>
      <c r="AW83">
        <v>0.1785466145956888</v>
      </c>
      <c r="AY83">
        <f t="shared" si="9"/>
        <v>0</v>
      </c>
      <c r="AZ83">
        <f t="shared" si="7"/>
        <v>0</v>
      </c>
      <c r="BA83">
        <f t="shared" si="7"/>
        <v>0</v>
      </c>
      <c r="BB83" t="str">
        <f t="shared" si="7"/>
        <v/>
      </c>
    </row>
    <row r="84" spans="1:54" x14ac:dyDescent="0.3">
      <c r="A84">
        <v>3</v>
      </c>
      <c r="B84" t="s">
        <v>164</v>
      </c>
      <c r="C84" t="s">
        <v>162</v>
      </c>
      <c r="D84" t="s">
        <v>163</v>
      </c>
      <c r="F84" s="2">
        <f t="shared" si="10"/>
        <v>0</v>
      </c>
      <c r="G84" s="2">
        <f t="shared" si="10"/>
        <v>1</v>
      </c>
      <c r="H84" s="4">
        <f t="shared" si="10"/>
        <v>0</v>
      </c>
      <c r="I84">
        <f t="shared" si="10"/>
        <v>1</v>
      </c>
      <c r="J84">
        <f t="shared" si="10"/>
        <v>0</v>
      </c>
      <c r="K84">
        <f t="shared" si="10"/>
        <v>2</v>
      </c>
      <c r="L84">
        <f t="shared" si="10"/>
        <v>0</v>
      </c>
      <c r="M84">
        <v>4125870.8</v>
      </c>
      <c r="N84">
        <v>742879.4</v>
      </c>
      <c r="O84">
        <v>745141.2</v>
      </c>
      <c r="P84">
        <v>1384971.8</v>
      </c>
      <c r="Q84">
        <v>285548.59999999998</v>
      </c>
      <c r="R84">
        <v>10289607.199999999</v>
      </c>
      <c r="S84">
        <v>217174.6</v>
      </c>
      <c r="T84">
        <v>2919064.2</v>
      </c>
      <c r="U84">
        <v>2281081</v>
      </c>
      <c r="V84">
        <v>10899393.4</v>
      </c>
      <c r="W84">
        <v>490671.4</v>
      </c>
      <c r="Y84">
        <v>2.7311665063956752</v>
      </c>
      <c r="Z84">
        <v>0.76297222817083821</v>
      </c>
      <c r="AA84">
        <v>0.76226015101419764</v>
      </c>
      <c r="AB84">
        <v>1.3041124512033999</v>
      </c>
      <c r="AC84">
        <v>0.60864153460133819</v>
      </c>
      <c r="AD84">
        <v>6.0162006171885878</v>
      </c>
      <c r="AE84">
        <v>0.48698919037124139</v>
      </c>
      <c r="AF84">
        <v>0.6034766315482557</v>
      </c>
      <c r="AG84">
        <v>0.74286837575491516</v>
      </c>
      <c r="AH84">
        <v>5.4695314670098014</v>
      </c>
      <c r="AI84">
        <v>1.647689083393197</v>
      </c>
      <c r="AK84">
        <v>2.7311665063956752</v>
      </c>
      <c r="AL84">
        <v>0.30011004979023709</v>
      </c>
      <c r="AM84">
        <v>0.29921994857722889</v>
      </c>
      <c r="AN84">
        <v>1.3041124512033999</v>
      </c>
      <c r="AO84">
        <v>0.27329851920367221</v>
      </c>
      <c r="AP84">
        <v>6.0162006171885878</v>
      </c>
      <c r="AQ84">
        <v>0.2457112649804912</v>
      </c>
      <c r="AR84">
        <v>0.30456913076341152</v>
      </c>
      <c r="AS84">
        <v>0.21994927598861971</v>
      </c>
      <c r="AT84">
        <v>5.4695314670098014</v>
      </c>
      <c r="AU84">
        <v>0.52758235160727052</v>
      </c>
      <c r="AW84">
        <v>0.17613652140134939</v>
      </c>
      <c r="AY84">
        <f t="shared" si="9"/>
        <v>0</v>
      </c>
      <c r="AZ84" t="str">
        <f t="shared" si="7"/>
        <v/>
      </c>
      <c r="BA84">
        <f t="shared" si="7"/>
        <v>0</v>
      </c>
      <c r="BB84" t="str">
        <f t="shared" si="7"/>
        <v/>
      </c>
    </row>
    <row r="85" spans="1:54" x14ac:dyDescent="0.3">
      <c r="A85">
        <v>3</v>
      </c>
      <c r="B85" t="s">
        <v>165</v>
      </c>
      <c r="C85" t="s">
        <v>162</v>
      </c>
      <c r="D85" t="s">
        <v>163</v>
      </c>
      <c r="F85" s="2">
        <f t="shared" si="10"/>
        <v>0</v>
      </c>
      <c r="G85" s="2">
        <f t="shared" si="10"/>
        <v>1</v>
      </c>
      <c r="H85" s="4">
        <f t="shared" si="10"/>
        <v>0</v>
      </c>
      <c r="I85">
        <f t="shared" si="10"/>
        <v>1</v>
      </c>
      <c r="J85">
        <f t="shared" si="10"/>
        <v>0</v>
      </c>
      <c r="K85">
        <f t="shared" si="10"/>
        <v>2</v>
      </c>
      <c r="L85">
        <f t="shared" si="10"/>
        <v>0</v>
      </c>
      <c r="M85">
        <v>3768540.4</v>
      </c>
      <c r="N85">
        <v>770894.2</v>
      </c>
      <c r="O85">
        <v>774217</v>
      </c>
      <c r="P85">
        <v>1223227.6000000001</v>
      </c>
      <c r="Q85">
        <v>277660.40000000002</v>
      </c>
      <c r="R85">
        <v>9902694.5999999996</v>
      </c>
      <c r="S85">
        <v>201061</v>
      </c>
      <c r="T85">
        <v>2918960.8</v>
      </c>
      <c r="U85">
        <v>2286111.2000000002</v>
      </c>
      <c r="V85">
        <v>10210254.199999999</v>
      </c>
      <c r="W85">
        <v>461130.8</v>
      </c>
      <c r="Y85">
        <v>2.4697401848039591</v>
      </c>
      <c r="Z85">
        <v>0.77536880881525572</v>
      </c>
      <c r="AA85">
        <v>0.76413292716024439</v>
      </c>
      <c r="AB85">
        <v>1.2658482241968161</v>
      </c>
      <c r="AC85">
        <v>0.64602406299090942</v>
      </c>
      <c r="AD85">
        <v>5.6409434902132487</v>
      </c>
      <c r="AE85">
        <v>0.46978114484809341</v>
      </c>
      <c r="AF85">
        <v>0.58783135078847404</v>
      </c>
      <c r="AG85">
        <v>0.74218580072047191</v>
      </c>
      <c r="AH85">
        <v>5.3336209715926088</v>
      </c>
      <c r="AI85">
        <v>1.6169937528087761</v>
      </c>
      <c r="AK85">
        <v>2.4697401848039591</v>
      </c>
      <c r="AL85">
        <v>0.306057233014144</v>
      </c>
      <c r="AM85">
        <v>0.30088848995510492</v>
      </c>
      <c r="AN85">
        <v>1.2658482241968161</v>
      </c>
      <c r="AO85">
        <v>0.30278587060165579</v>
      </c>
      <c r="AP85">
        <v>5.6409434902132487</v>
      </c>
      <c r="AQ85">
        <v>0.2384132546139881</v>
      </c>
      <c r="AR85">
        <v>0.29672628758708008</v>
      </c>
      <c r="AS85">
        <v>0.22134415520122269</v>
      </c>
      <c r="AT85">
        <v>5.3336209715926088</v>
      </c>
      <c r="AU85">
        <v>0.51865384439006446</v>
      </c>
      <c r="AW85">
        <v>0.17561072959797461</v>
      </c>
      <c r="AY85">
        <f t="shared" si="9"/>
        <v>0</v>
      </c>
      <c r="AZ85" t="str">
        <f t="shared" si="7"/>
        <v/>
      </c>
      <c r="BA85">
        <f t="shared" si="7"/>
        <v>0</v>
      </c>
      <c r="BB85" t="str">
        <f t="shared" si="7"/>
        <v/>
      </c>
    </row>
    <row r="86" spans="1:54" x14ac:dyDescent="0.3">
      <c r="A86">
        <v>3</v>
      </c>
      <c r="B86" t="s">
        <v>166</v>
      </c>
      <c r="C86" t="s">
        <v>162</v>
      </c>
      <c r="D86" t="s">
        <v>163</v>
      </c>
      <c r="F86" s="2">
        <f t="shared" si="10"/>
        <v>0</v>
      </c>
      <c r="G86" s="2">
        <f t="shared" si="10"/>
        <v>0</v>
      </c>
      <c r="H86" s="4">
        <f t="shared" si="10"/>
        <v>1</v>
      </c>
      <c r="I86">
        <f t="shared" si="10"/>
        <v>1</v>
      </c>
      <c r="J86">
        <f t="shared" si="10"/>
        <v>0</v>
      </c>
      <c r="K86">
        <f t="shared" si="10"/>
        <v>2</v>
      </c>
      <c r="L86">
        <f t="shared" si="10"/>
        <v>2</v>
      </c>
      <c r="M86">
        <v>200049.4</v>
      </c>
      <c r="N86">
        <v>226706.2</v>
      </c>
      <c r="O86">
        <v>226724.2</v>
      </c>
      <c r="P86">
        <v>199999.4</v>
      </c>
      <c r="Q86">
        <v>200808.4</v>
      </c>
      <c r="R86">
        <v>2.4</v>
      </c>
      <c r="S86">
        <v>1181.8</v>
      </c>
      <c r="T86">
        <v>2917511.4</v>
      </c>
      <c r="U86">
        <v>2265328</v>
      </c>
      <c r="V86">
        <v>287</v>
      </c>
      <c r="W86">
        <v>11564.6</v>
      </c>
      <c r="Y86">
        <v>0.30251116401050238</v>
      </c>
      <c r="Z86">
        <v>0.45272197920130558</v>
      </c>
      <c r="AA86">
        <v>0.44674642117461189</v>
      </c>
      <c r="AB86">
        <v>0.28820467939949601</v>
      </c>
      <c r="AC86">
        <v>0.47909667640924453</v>
      </c>
      <c r="AD86">
        <v>8.7211534206289756E-2</v>
      </c>
      <c r="AE86">
        <v>0.24571896734414619</v>
      </c>
      <c r="AF86">
        <v>0.6044136439915746</v>
      </c>
      <c r="AG86">
        <v>0.72941346465377133</v>
      </c>
      <c r="AH86">
        <v>4.6220186050049397E-3</v>
      </c>
      <c r="AI86">
        <v>0.22165516184177239</v>
      </c>
      <c r="AK86">
        <v>0.30251116401050238</v>
      </c>
      <c r="AL86">
        <v>0.2262541471864096</v>
      </c>
      <c r="AM86">
        <v>0.21973541899351401</v>
      </c>
      <c r="AN86">
        <v>0.28820467939949601</v>
      </c>
      <c r="AO86">
        <v>0.22809579339227631</v>
      </c>
      <c r="AP86">
        <v>8.7211534206289756E-2</v>
      </c>
      <c r="AQ86">
        <v>0.17952905017882581</v>
      </c>
      <c r="AR86">
        <v>0.30804002598160879</v>
      </c>
      <c r="AS86">
        <v>0.21460618118289851</v>
      </c>
      <c r="AT86">
        <v>4.6220186050049397E-3</v>
      </c>
      <c r="AU86">
        <v>0.1805551912053488</v>
      </c>
      <c r="AW86">
        <v>0.17574277020758011</v>
      </c>
      <c r="AY86">
        <f t="shared" si="9"/>
        <v>0</v>
      </c>
      <c r="AZ86">
        <f t="shared" si="7"/>
        <v>0</v>
      </c>
      <c r="BA86">
        <f t="shared" si="7"/>
        <v>0</v>
      </c>
      <c r="BB86" t="str">
        <f t="shared" si="7"/>
        <v/>
      </c>
    </row>
    <row r="87" spans="1:54" x14ac:dyDescent="0.3">
      <c r="A87">
        <v>3</v>
      </c>
      <c r="B87" t="s">
        <v>167</v>
      </c>
      <c r="C87" t="s">
        <v>168</v>
      </c>
      <c r="D87" t="s">
        <v>163</v>
      </c>
      <c r="F87" s="2">
        <f t="shared" si="10"/>
        <v>0</v>
      </c>
      <c r="G87" s="2">
        <f t="shared" si="10"/>
        <v>0</v>
      </c>
      <c r="H87" s="4">
        <f t="shared" si="10"/>
        <v>0</v>
      </c>
      <c r="I87">
        <f t="shared" si="10"/>
        <v>1</v>
      </c>
      <c r="J87">
        <f t="shared" si="10"/>
        <v>0</v>
      </c>
      <c r="K87">
        <f t="shared" si="10"/>
        <v>2</v>
      </c>
      <c r="L87">
        <f t="shared" si="10"/>
        <v>0</v>
      </c>
      <c r="M87">
        <v>200043</v>
      </c>
      <c r="N87">
        <v>466033.57142857148</v>
      </c>
      <c r="O87">
        <v>466136.37142857153</v>
      </c>
      <c r="P87">
        <v>199999.4</v>
      </c>
      <c r="Q87">
        <v>633063.65714285709</v>
      </c>
      <c r="R87">
        <v>2.4</v>
      </c>
      <c r="S87">
        <v>295516.22857142863</v>
      </c>
      <c r="T87">
        <v>2919107.4</v>
      </c>
      <c r="U87">
        <v>2279759.2857142859</v>
      </c>
      <c r="V87">
        <v>240.2</v>
      </c>
      <c r="W87">
        <v>859543.82857142854</v>
      </c>
      <c r="Y87">
        <v>0.27667940519750112</v>
      </c>
      <c r="Z87">
        <v>0.6905957670499836</v>
      </c>
      <c r="AA87">
        <v>0.68763821679500059</v>
      </c>
      <c r="AB87">
        <v>0.30399336819536982</v>
      </c>
      <c r="AC87">
        <v>0.8521165173085008</v>
      </c>
      <c r="AD87">
        <v>9.3840872601140268E-2</v>
      </c>
      <c r="AE87">
        <v>0.50108095472345926</v>
      </c>
      <c r="AF87">
        <v>0.5969208125839941</v>
      </c>
      <c r="AG87">
        <v>0.78438767267258036</v>
      </c>
      <c r="AH87">
        <v>5.9371162089518602E-3</v>
      </c>
      <c r="AI87">
        <v>1.310916092200205</v>
      </c>
      <c r="AK87">
        <v>0.27667940519750112</v>
      </c>
      <c r="AL87">
        <v>0.304276748428986</v>
      </c>
      <c r="AM87">
        <v>0.30181114225748129</v>
      </c>
      <c r="AN87">
        <v>0.30399336819536982</v>
      </c>
      <c r="AO87">
        <v>0.36540121322946761</v>
      </c>
      <c r="AP87">
        <v>9.3840872601140268E-2</v>
      </c>
      <c r="AQ87">
        <v>0.2726392221703593</v>
      </c>
      <c r="AR87">
        <v>0.30237716918345542</v>
      </c>
      <c r="AS87">
        <v>0.26437670223115539</v>
      </c>
      <c r="AT87">
        <v>5.9371162089518602E-3</v>
      </c>
      <c r="AU87">
        <v>0.62819693125119158</v>
      </c>
      <c r="AW87">
        <v>0.2160899113131953</v>
      </c>
      <c r="AY87">
        <f t="shared" si="9"/>
        <v>-0.5</v>
      </c>
      <c r="AZ87" t="str">
        <f t="shared" si="7"/>
        <v/>
      </c>
      <c r="BA87">
        <f t="shared" si="7"/>
        <v>-0.5</v>
      </c>
      <c r="BB87" t="str">
        <f t="shared" si="7"/>
        <v/>
      </c>
    </row>
    <row r="88" spans="1:54" x14ac:dyDescent="0.3">
      <c r="A88">
        <v>3</v>
      </c>
      <c r="B88" t="s">
        <v>169</v>
      </c>
      <c r="C88" t="s">
        <v>168</v>
      </c>
      <c r="D88" t="s">
        <v>163</v>
      </c>
      <c r="F88" s="2">
        <f t="shared" si="10"/>
        <v>0</v>
      </c>
      <c r="G88" s="2">
        <f t="shared" si="10"/>
        <v>1</v>
      </c>
      <c r="H88" s="4">
        <f t="shared" si="10"/>
        <v>1</v>
      </c>
      <c r="I88">
        <f t="shared" si="10"/>
        <v>0</v>
      </c>
      <c r="J88">
        <f t="shared" si="10"/>
        <v>1</v>
      </c>
      <c r="K88">
        <f t="shared" si="10"/>
        <v>2</v>
      </c>
      <c r="L88">
        <f t="shared" si="10"/>
        <v>2</v>
      </c>
      <c r="M88">
        <v>4125870.8</v>
      </c>
      <c r="N88">
        <v>511989.34285714279</v>
      </c>
      <c r="O88">
        <v>513063.6</v>
      </c>
      <c r="P88">
        <v>1384971.8</v>
      </c>
      <c r="Q88">
        <v>268866.71428571432</v>
      </c>
      <c r="R88">
        <v>10289607.199999999</v>
      </c>
      <c r="S88">
        <v>112706.57142857141</v>
      </c>
      <c r="T88">
        <v>2919064.2</v>
      </c>
      <c r="U88">
        <v>2280924.6857142858</v>
      </c>
      <c r="V88">
        <v>10899393.4</v>
      </c>
      <c r="W88">
        <v>416604.65714285709</v>
      </c>
      <c r="Y88">
        <v>2.7408953449805269</v>
      </c>
      <c r="Z88">
        <v>0.66826025110203768</v>
      </c>
      <c r="AA88">
        <v>0.66511930936248975</v>
      </c>
      <c r="AB88">
        <v>1.4016028889978771</v>
      </c>
      <c r="AC88">
        <v>0.59211904345678967</v>
      </c>
      <c r="AD88">
        <v>6.0126282665994948</v>
      </c>
      <c r="AE88">
        <v>0.46477466948064311</v>
      </c>
      <c r="AF88">
        <v>0.59356577118160203</v>
      </c>
      <c r="AG88">
        <v>0.78557871175164884</v>
      </c>
      <c r="AH88">
        <v>5.3557706026011136</v>
      </c>
      <c r="AI88">
        <v>1.3525066387024709</v>
      </c>
      <c r="AK88">
        <v>2.7408953449805269</v>
      </c>
      <c r="AL88">
        <v>0.30070030087039668</v>
      </c>
      <c r="AM88">
        <v>0.29882717760046951</v>
      </c>
      <c r="AN88">
        <v>1.4016028889978771</v>
      </c>
      <c r="AO88">
        <v>0.29512784491442812</v>
      </c>
      <c r="AP88">
        <v>6.0126282665994948</v>
      </c>
      <c r="AQ88">
        <v>0.2715271718800068</v>
      </c>
      <c r="AR88">
        <v>0.29990089017665011</v>
      </c>
      <c r="AS88">
        <v>0.26630191045281082</v>
      </c>
      <c r="AT88">
        <v>5.3557706026011136</v>
      </c>
      <c r="AU88">
        <v>0.4942036688011805</v>
      </c>
      <c r="AW88">
        <v>0.217102229370669</v>
      </c>
      <c r="AY88">
        <f t="shared" si="9"/>
        <v>0.5</v>
      </c>
      <c r="AZ88">
        <f t="shared" si="7"/>
        <v>0.5</v>
      </c>
      <c r="BA88" t="str">
        <f t="shared" si="7"/>
        <v/>
      </c>
      <c r="BB88">
        <f t="shared" si="7"/>
        <v>0.5</v>
      </c>
    </row>
    <row r="89" spans="1:54" x14ac:dyDescent="0.3">
      <c r="A89">
        <v>3</v>
      </c>
      <c r="B89" t="s">
        <v>170</v>
      </c>
      <c r="C89" t="s">
        <v>168</v>
      </c>
      <c r="D89" t="s">
        <v>163</v>
      </c>
      <c r="F89" s="2">
        <f t="shared" si="10"/>
        <v>0</v>
      </c>
      <c r="G89" s="2">
        <f t="shared" si="10"/>
        <v>1</v>
      </c>
      <c r="H89" s="4">
        <f t="shared" si="10"/>
        <v>1</v>
      </c>
      <c r="I89">
        <f t="shared" si="10"/>
        <v>0</v>
      </c>
      <c r="J89">
        <f t="shared" si="10"/>
        <v>1</v>
      </c>
      <c r="K89">
        <f t="shared" si="10"/>
        <v>2</v>
      </c>
      <c r="L89">
        <f t="shared" si="10"/>
        <v>2</v>
      </c>
      <c r="M89">
        <v>3768540.4</v>
      </c>
      <c r="N89">
        <v>507896.51428571419</v>
      </c>
      <c r="O89">
        <v>508991.1428571429</v>
      </c>
      <c r="P89">
        <v>1223227.6000000001</v>
      </c>
      <c r="Q89">
        <v>259770.65714285709</v>
      </c>
      <c r="R89">
        <v>9902694.5999999996</v>
      </c>
      <c r="S89">
        <v>120215.42857142859</v>
      </c>
      <c r="T89">
        <v>2918960.8</v>
      </c>
      <c r="U89">
        <v>2280074.942857143</v>
      </c>
      <c r="V89">
        <v>10210254.199999999</v>
      </c>
      <c r="W89">
        <v>384544.4</v>
      </c>
      <c r="Y89">
        <v>2.6404721286031418</v>
      </c>
      <c r="Z89">
        <v>0.66771954151835033</v>
      </c>
      <c r="AA89">
        <v>0.66202280666745672</v>
      </c>
      <c r="AB89">
        <v>1.253652144997613</v>
      </c>
      <c r="AC89">
        <v>0.57508489842709554</v>
      </c>
      <c r="AD89">
        <v>5.7905738639878113</v>
      </c>
      <c r="AE89">
        <v>0.46778174762979952</v>
      </c>
      <c r="AF89">
        <v>0.5985521384514868</v>
      </c>
      <c r="AG89">
        <v>0.78508528368214947</v>
      </c>
      <c r="AH89">
        <v>5.158846354216803</v>
      </c>
      <c r="AI89">
        <v>1.2782564571243711</v>
      </c>
      <c r="AK89">
        <v>2.6404721286031418</v>
      </c>
      <c r="AL89">
        <v>0.30149762850820222</v>
      </c>
      <c r="AM89">
        <v>0.29732762427135773</v>
      </c>
      <c r="AN89">
        <v>1.253652144997613</v>
      </c>
      <c r="AO89">
        <v>0.28481973691211482</v>
      </c>
      <c r="AP89">
        <v>5.7905738639878113</v>
      </c>
      <c r="AQ89">
        <v>0.27374310869823337</v>
      </c>
      <c r="AR89">
        <v>0.3025212310487404</v>
      </c>
      <c r="AS89">
        <v>0.26474873188583709</v>
      </c>
      <c r="AT89">
        <v>5.158846354216803</v>
      </c>
      <c r="AU89">
        <v>0.48350897424388678</v>
      </c>
      <c r="AW89">
        <v>0.2178203041365902</v>
      </c>
      <c r="AY89">
        <f t="shared" si="9"/>
        <v>0.5</v>
      </c>
      <c r="AZ89">
        <f t="shared" si="7"/>
        <v>0.5</v>
      </c>
      <c r="BA89" t="str">
        <f t="shared" si="7"/>
        <v/>
      </c>
      <c r="BB89">
        <f t="shared" si="7"/>
        <v>0.5</v>
      </c>
    </row>
    <row r="90" spans="1:54" x14ac:dyDescent="0.3">
      <c r="A90">
        <v>3</v>
      </c>
      <c r="B90" t="s">
        <v>171</v>
      </c>
      <c r="C90" t="s">
        <v>168</v>
      </c>
      <c r="D90" t="s">
        <v>163</v>
      </c>
      <c r="F90" s="2">
        <f t="shared" si="10"/>
        <v>0</v>
      </c>
      <c r="G90" s="2">
        <f t="shared" si="10"/>
        <v>0</v>
      </c>
      <c r="H90" s="4">
        <f t="shared" si="10"/>
        <v>0</v>
      </c>
      <c r="I90">
        <f t="shared" si="10"/>
        <v>1</v>
      </c>
      <c r="J90">
        <f t="shared" si="10"/>
        <v>0</v>
      </c>
      <c r="K90">
        <f t="shared" si="10"/>
        <v>2</v>
      </c>
      <c r="L90">
        <f t="shared" si="10"/>
        <v>0</v>
      </c>
      <c r="M90">
        <v>200049.4</v>
      </c>
      <c r="N90">
        <v>464757.34285714291</v>
      </c>
      <c r="O90">
        <v>464866.22857142863</v>
      </c>
      <c r="P90">
        <v>199999.4</v>
      </c>
      <c r="Q90">
        <v>623944.22857142857</v>
      </c>
      <c r="R90">
        <v>2.4</v>
      </c>
      <c r="S90">
        <v>290058.82857142849</v>
      </c>
      <c r="T90">
        <v>2917511.4</v>
      </c>
      <c r="U90">
        <v>2282345.0857142862</v>
      </c>
      <c r="V90">
        <v>287</v>
      </c>
      <c r="W90">
        <v>858852.62857142859</v>
      </c>
      <c r="Y90">
        <v>0.30120664499700073</v>
      </c>
      <c r="Z90">
        <v>0.6900819121710291</v>
      </c>
      <c r="AA90">
        <v>0.68481493700861129</v>
      </c>
      <c r="AB90">
        <v>0.28853517600218759</v>
      </c>
      <c r="AC90">
        <v>0.83566559819321673</v>
      </c>
      <c r="AD90">
        <v>8.9899275614880023E-2</v>
      </c>
      <c r="AE90">
        <v>0.49135925213673282</v>
      </c>
      <c r="AF90">
        <v>0.5959066494018771</v>
      </c>
      <c r="AG90">
        <v>0.7870039082830772</v>
      </c>
      <c r="AH90">
        <v>4.8131516203283814E-3</v>
      </c>
      <c r="AI90">
        <v>1.2942270048644531</v>
      </c>
      <c r="AK90">
        <v>0.30120664499700073</v>
      </c>
      <c r="AL90">
        <v>0.30678197041852401</v>
      </c>
      <c r="AM90">
        <v>0.30327393972547723</v>
      </c>
      <c r="AN90">
        <v>0.28853517600218759</v>
      </c>
      <c r="AO90">
        <v>0.34813385820016263</v>
      </c>
      <c r="AP90">
        <v>8.9899275614880023E-2</v>
      </c>
      <c r="AQ90">
        <v>0.27255425399967598</v>
      </c>
      <c r="AR90">
        <v>0.30131027480820188</v>
      </c>
      <c r="AS90">
        <v>0.26555292311822992</v>
      </c>
      <c r="AT90">
        <v>4.8131516203283814E-3</v>
      </c>
      <c r="AU90">
        <v>0.62053793534536716</v>
      </c>
      <c r="AW90">
        <v>0.2174705986249526</v>
      </c>
      <c r="AY90">
        <f t="shared" si="9"/>
        <v>-0.5</v>
      </c>
      <c r="AZ90" t="str">
        <f t="shared" si="7"/>
        <v/>
      </c>
      <c r="BA90">
        <f t="shared" si="7"/>
        <v>-0.5</v>
      </c>
      <c r="BB90" t="str">
        <f t="shared" si="7"/>
        <v/>
      </c>
    </row>
    <row r="91" spans="1:54" x14ac:dyDescent="0.3">
      <c r="F91" s="2"/>
      <c r="G91" s="2"/>
      <c r="H91" s="4"/>
    </row>
    <row r="92" spans="1:54" x14ac:dyDescent="0.3">
      <c r="F92" s="2"/>
      <c r="G92" s="2"/>
      <c r="H92" s="4"/>
    </row>
    <row r="93" spans="1:54" x14ac:dyDescent="0.3">
      <c r="F93" s="2"/>
      <c r="G93" s="2"/>
      <c r="H93" s="4"/>
    </row>
    <row r="94" spans="1:54" x14ac:dyDescent="0.3">
      <c r="F94" s="2"/>
      <c r="G94" s="2"/>
      <c r="H94" s="4"/>
    </row>
    <row r="95" spans="1:54" x14ac:dyDescent="0.3">
      <c r="F95" s="2"/>
      <c r="G95" s="2"/>
      <c r="H95" s="4"/>
    </row>
    <row r="96" spans="1:54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61</v>
      </c>
      <c r="L292" s="5">
        <f>X292</f>
        <v>1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1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2" si="11">X292</f>
        <v>1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16</v>
      </c>
      <c r="M293" s="9">
        <f t="shared" ref="M293:W293" si="12">AVERAGE(M3:M290)</f>
        <v>5580971.3454545448</v>
      </c>
      <c r="N293" s="9">
        <f t="shared" si="12"/>
        <v>1687548.5870129874</v>
      </c>
      <c r="O293" s="9">
        <f t="shared" si="12"/>
        <v>1712384.1467532462</v>
      </c>
      <c r="P293" s="9">
        <f t="shared" si="12"/>
        <v>16134707.781818176</v>
      </c>
      <c r="Q293" s="9">
        <f t="shared" si="12"/>
        <v>881528.03051948058</v>
      </c>
      <c r="R293" s="9">
        <f t="shared" si="12"/>
        <v>22879412.368181828</v>
      </c>
      <c r="S293" s="9">
        <f t="shared" si="12"/>
        <v>1553482.5295454548</v>
      </c>
      <c r="T293" s="9">
        <f t="shared" si="12"/>
        <v>3749162.5772727267</v>
      </c>
      <c r="U293" s="9">
        <f t="shared" si="12"/>
        <v>3043261.2418831158</v>
      </c>
      <c r="V293" s="9">
        <f t="shared" si="12"/>
        <v>16367378.768181825</v>
      </c>
      <c r="W293" s="9">
        <f t="shared" si="12"/>
        <v>865038.75162337604</v>
      </c>
      <c r="X293" s="9" t="s">
        <v>16</v>
      </c>
      <c r="Y293" s="9">
        <f t="shared" ref="Y293:AI293" si="13">AVERAGE(Y3:Y290)</f>
        <v>4.4308940971156456</v>
      </c>
      <c r="Z293" s="9">
        <f t="shared" si="13"/>
        <v>1.4852118989705767</v>
      </c>
      <c r="AA293" s="9">
        <f t="shared" si="13"/>
        <v>1.4895283228235834</v>
      </c>
      <c r="AB293" s="9">
        <f t="shared" si="13"/>
        <v>10.313329336815912</v>
      </c>
      <c r="AC293" s="9">
        <f t="shared" si="13"/>
        <v>1.1790429294007758</v>
      </c>
      <c r="AD293" s="9">
        <f t="shared" si="13"/>
        <v>12.973420095317385</v>
      </c>
      <c r="AE293" s="9">
        <f t="shared" si="13"/>
        <v>1.3680466817949701</v>
      </c>
      <c r="AF293" s="9">
        <f t="shared" si="13"/>
        <v>1.3863850552156114</v>
      </c>
      <c r="AG293" s="9">
        <f t="shared" si="13"/>
        <v>1.4780346445819781</v>
      </c>
      <c r="AH293" s="9">
        <f t="shared" si="13"/>
        <v>6.3014886014884466</v>
      </c>
      <c r="AI293" s="9">
        <f t="shared" si="13"/>
        <v>1.8807170225508238</v>
      </c>
      <c r="AJ293" s="8" t="str">
        <f t="shared" si="11"/>
        <v>ALL</v>
      </c>
      <c r="AK293" s="9">
        <f t="shared" ref="AK293:AU293" si="14">AVERAGE(AK3:AK290)</f>
        <v>4.4308940971156456</v>
      </c>
      <c r="AL293" s="9">
        <f t="shared" si="14"/>
        <v>0.51714167327865013</v>
      </c>
      <c r="AM293" s="9">
        <f t="shared" si="14"/>
        <v>0.52592113637614868</v>
      </c>
      <c r="AN293" s="9">
        <f t="shared" si="14"/>
        <v>10.313329336815912</v>
      </c>
      <c r="AO293" s="9">
        <f t="shared" si="14"/>
        <v>0.47958899649158099</v>
      </c>
      <c r="AP293" s="9">
        <f t="shared" si="14"/>
        <v>12.973420095317385</v>
      </c>
      <c r="AQ293" s="9">
        <f t="shared" si="14"/>
        <v>0.46141280512162575</v>
      </c>
      <c r="AR293" s="9">
        <f t="shared" si="14"/>
        <v>0.70011798581769902</v>
      </c>
      <c r="AS293" s="9">
        <f t="shared" si="14"/>
        <v>0.31656283614342479</v>
      </c>
      <c r="AT293" s="9">
        <f t="shared" si="14"/>
        <v>6.3014886014884466</v>
      </c>
      <c r="AU293" s="9">
        <f t="shared" si="14"/>
        <v>0.98050731526417134</v>
      </c>
    </row>
    <row r="294" spans="6:49" x14ac:dyDescent="0.3">
      <c r="L294" s="8" t="str">
        <f>"Target; Gain &gt; "&amp;L292</f>
        <v>Target; Gain &gt; 1</v>
      </c>
      <c r="M294" s="9">
        <f>AVERAGEIF($AZ3:$AZ290,"&gt;"&amp;$X292,M3:M290)</f>
        <v>12051158.65</v>
      </c>
      <c r="N294" s="9">
        <f t="shared" ref="N294:W294" si="15">AVERAGEIF($AZ3:$AZ290,"&gt;"&amp;$X292,N3:N290)</f>
        <v>2348509.3928571432</v>
      </c>
      <c r="O294" s="9">
        <f t="shared" si="15"/>
        <v>2357456.9892857145</v>
      </c>
      <c r="P294" s="9">
        <f t="shared" si="15"/>
        <v>36534889.049999997</v>
      </c>
      <c r="Q294" s="9">
        <f t="shared" si="15"/>
        <v>1076882.325</v>
      </c>
      <c r="R294" s="9">
        <f t="shared" si="15"/>
        <v>51721796.825000003</v>
      </c>
      <c r="S294" s="9">
        <f t="shared" si="15"/>
        <v>1612247.7250000006</v>
      </c>
      <c r="T294" s="9">
        <f t="shared" si="15"/>
        <v>4973948.5</v>
      </c>
      <c r="U294" s="9">
        <f t="shared" si="15"/>
        <v>3711887.5035714288</v>
      </c>
      <c r="V294" s="9">
        <f t="shared" si="15"/>
        <v>34894441.125</v>
      </c>
      <c r="W294" s="9">
        <f t="shared" si="15"/>
        <v>1927363.3357142857</v>
      </c>
      <c r="X294" s="9" t="str">
        <f>"Target; Gain &gt; "&amp;X292</f>
        <v>Target; Gain &gt; 1</v>
      </c>
      <c r="Y294" s="9">
        <f t="shared" ref="Y294:AI294" si="16">AVERAGEIF($AZ3:$AZ290,"&gt;"&amp;$X292,Y3:Y290)</f>
        <v>10.484128134550703</v>
      </c>
      <c r="Z294" s="9">
        <f t="shared" si="16"/>
        <v>2.0405210955369899</v>
      </c>
      <c r="AA294" s="9">
        <f t="shared" si="16"/>
        <v>2.0217744728479632</v>
      </c>
      <c r="AB294" s="9">
        <f t="shared" si="16"/>
        <v>20.52419181397854</v>
      </c>
      <c r="AC294" s="9">
        <f t="shared" si="16"/>
        <v>1.3705723633403457</v>
      </c>
      <c r="AD294" s="9">
        <f t="shared" si="16"/>
        <v>28.199837922300503</v>
      </c>
      <c r="AE294" s="9">
        <f t="shared" si="16"/>
        <v>1.6335986826624969</v>
      </c>
      <c r="AF294" s="9">
        <f t="shared" si="16"/>
        <v>2.3240294712755714</v>
      </c>
      <c r="AG294" s="9">
        <f t="shared" si="16"/>
        <v>2.0123483804561797</v>
      </c>
      <c r="AH294" s="9">
        <f t="shared" si="16"/>
        <v>12.415746707421203</v>
      </c>
      <c r="AI294" s="9">
        <f t="shared" si="16"/>
        <v>2.7446350648309035</v>
      </c>
      <c r="AJ294" s="8" t="str">
        <f t="shared" si="11"/>
        <v>Target; Gain &gt; 1</v>
      </c>
      <c r="AK294" s="9">
        <f t="shared" ref="AK294:AU294" si="17">AVERAGEIF($AZ3:$AZ290,"&gt;"&amp;$X292,AK3:AK290)</f>
        <v>10.484128134550703</v>
      </c>
      <c r="AL294" s="9">
        <f t="shared" si="17"/>
        <v>0.70951111494151908</v>
      </c>
      <c r="AM294" s="9">
        <f t="shared" si="17"/>
        <v>0.70258832799466164</v>
      </c>
      <c r="AN294" s="9">
        <f t="shared" si="17"/>
        <v>20.52419181397854</v>
      </c>
      <c r="AO294" s="9">
        <f t="shared" si="17"/>
        <v>0.58295585325738231</v>
      </c>
      <c r="AP294" s="9">
        <f t="shared" si="17"/>
        <v>28.199837922300503</v>
      </c>
      <c r="AQ294" s="9">
        <f t="shared" si="17"/>
        <v>0.54838920851990614</v>
      </c>
      <c r="AR294" s="9">
        <f t="shared" si="17"/>
        <v>1.1695382541278376</v>
      </c>
      <c r="AS294" s="9">
        <f t="shared" si="17"/>
        <v>0.37409201529247049</v>
      </c>
      <c r="AT294" s="9">
        <f t="shared" si="17"/>
        <v>12.415746707421203</v>
      </c>
      <c r="AU294" s="9">
        <f t="shared" si="17"/>
        <v>1.297693569373223</v>
      </c>
    </row>
    <row r="295" spans="6:49" x14ac:dyDescent="0.3">
      <c r="L295" s="8" t="str">
        <f>"Gain &gt; "&amp;L292</f>
        <v>Gain &gt; 1</v>
      </c>
      <c r="M295" s="9">
        <f t="shared" ref="M295:W295" si="18" xml:space="preserve"> AVERAGEIF($AY3:$AY290,"&gt;"&amp;$X292,M3:M290)</f>
        <v>12051158.65</v>
      </c>
      <c r="N295" s="9">
        <f t="shared" si="18"/>
        <v>2348509.3928571432</v>
      </c>
      <c r="O295" s="9">
        <f t="shared" si="18"/>
        <v>2357456.9892857145</v>
      </c>
      <c r="P295" s="9">
        <f t="shared" si="18"/>
        <v>36534889.049999997</v>
      </c>
      <c r="Q295" s="9">
        <f t="shared" si="18"/>
        <v>1076882.325</v>
      </c>
      <c r="R295" s="9">
        <f t="shared" si="18"/>
        <v>51721796.825000003</v>
      </c>
      <c r="S295" s="9">
        <f t="shared" si="18"/>
        <v>1612247.7250000006</v>
      </c>
      <c r="T295" s="9">
        <f t="shared" si="18"/>
        <v>4973948.5</v>
      </c>
      <c r="U295" s="9">
        <f t="shared" si="18"/>
        <v>3711887.5035714288</v>
      </c>
      <c r="V295" s="9">
        <f t="shared" si="18"/>
        <v>34894441.125</v>
      </c>
      <c r="W295" s="9">
        <f t="shared" si="18"/>
        <v>1927363.3357142857</v>
      </c>
      <c r="X295" s="9" t="str">
        <f>"Gain &gt; "&amp;X292</f>
        <v>Gain &gt; 1</v>
      </c>
      <c r="Y295" s="9">
        <f t="shared" ref="Y295:AI295" si="19" xml:space="preserve"> AVERAGEIF($AY3:$AY290,"&gt;"&amp;$X292,Y3:Y290)</f>
        <v>10.484128134550703</v>
      </c>
      <c r="Z295" s="9">
        <f t="shared" si="19"/>
        <v>2.0405210955369899</v>
      </c>
      <c r="AA295" s="9">
        <f t="shared" si="19"/>
        <v>2.0217744728479632</v>
      </c>
      <c r="AB295" s="9">
        <f t="shared" si="19"/>
        <v>20.52419181397854</v>
      </c>
      <c r="AC295" s="9">
        <f t="shared" si="19"/>
        <v>1.3705723633403457</v>
      </c>
      <c r="AD295" s="9">
        <f t="shared" si="19"/>
        <v>28.199837922300503</v>
      </c>
      <c r="AE295" s="9">
        <f t="shared" si="19"/>
        <v>1.6335986826624969</v>
      </c>
      <c r="AF295" s="9">
        <f t="shared" si="19"/>
        <v>2.3240294712755714</v>
      </c>
      <c r="AG295" s="9">
        <f t="shared" si="19"/>
        <v>2.0123483804561797</v>
      </c>
      <c r="AH295" s="9">
        <f t="shared" si="19"/>
        <v>12.415746707421203</v>
      </c>
      <c r="AI295" s="9">
        <f t="shared" si="19"/>
        <v>2.7446350648309035</v>
      </c>
      <c r="AJ295" s="8" t="str">
        <f t="shared" si="11"/>
        <v>Gain &gt; 1</v>
      </c>
      <c r="AK295" s="9">
        <f t="shared" ref="AK295:AU295" si="20" xml:space="preserve"> AVERAGEIF($AY3:$AY290,"&gt;"&amp;$X292,AK3:AK290)</f>
        <v>10.484128134550703</v>
      </c>
      <c r="AL295" s="9">
        <f t="shared" si="20"/>
        <v>0.70951111494151908</v>
      </c>
      <c r="AM295" s="9">
        <f t="shared" si="20"/>
        <v>0.70258832799466164</v>
      </c>
      <c r="AN295" s="9">
        <f t="shared" si="20"/>
        <v>20.52419181397854</v>
      </c>
      <c r="AO295" s="9">
        <f t="shared" si="20"/>
        <v>0.58295585325738231</v>
      </c>
      <c r="AP295" s="9">
        <f t="shared" si="20"/>
        <v>28.199837922300503</v>
      </c>
      <c r="AQ295" s="9">
        <f t="shared" si="20"/>
        <v>0.54838920851990614</v>
      </c>
      <c r="AR295" s="9">
        <f t="shared" si="20"/>
        <v>1.1695382541278376</v>
      </c>
      <c r="AS295" s="9">
        <f t="shared" si="20"/>
        <v>0.37409201529247049</v>
      </c>
      <c r="AT295" s="9">
        <f t="shared" si="20"/>
        <v>12.415746707421203</v>
      </c>
      <c r="AU295" s="9">
        <f t="shared" si="20"/>
        <v>1.297693569373223</v>
      </c>
      <c r="AW295" s="10"/>
    </row>
    <row r="296" spans="6:49" x14ac:dyDescent="0.3">
      <c r="L296" t="s">
        <v>17</v>
      </c>
      <c r="M296" s="9">
        <f>AVERAGEIF($H3:$H290,"=1",M3:M290)</f>
        <v>4599873.9277777784</v>
      </c>
      <c r="N296" s="9">
        <f t="shared" ref="N296:W296" si="21">AVERAGEIF($H3:$H290,"=1",N3:N290)</f>
        <v>876599.69206349202</v>
      </c>
      <c r="O296" s="9">
        <f t="shared" si="21"/>
        <v>879704.96825396817</v>
      </c>
      <c r="P296" s="9">
        <f t="shared" si="21"/>
        <v>10278671.277777778</v>
      </c>
      <c r="Q296" s="9">
        <f t="shared" si="21"/>
        <v>465320.20158730156</v>
      </c>
      <c r="R296" s="9">
        <f t="shared" si="21"/>
        <v>17365973.533333335</v>
      </c>
      <c r="S296" s="9">
        <f t="shared" si="21"/>
        <v>456338.41031746048</v>
      </c>
      <c r="T296" s="9">
        <f t="shared" si="21"/>
        <v>3426548.7333333334</v>
      </c>
      <c r="U296" s="9">
        <f t="shared" si="21"/>
        <v>2645374.1825396824</v>
      </c>
      <c r="V296" s="9">
        <f t="shared" si="21"/>
        <v>10854197.122222221</v>
      </c>
      <c r="W296" s="9">
        <f t="shared" si="21"/>
        <v>692098.74444444454</v>
      </c>
      <c r="X296" s="9" t="s">
        <v>17</v>
      </c>
      <c r="Y296" s="9">
        <f>AVERAGEIF($H3:$H290,"=1",Y3:Y290)</f>
        <v>3.8419116081055509</v>
      </c>
      <c r="Z296" s="9">
        <f t="shared" ref="Z296:AI296" si="22">AVERAGEIF($H3:$H290,"=1",Z3:Z290)</f>
        <v>0.96300778443040891</v>
      </c>
      <c r="AA296" s="9">
        <f t="shared" si="22"/>
        <v>0.95501260986534986</v>
      </c>
      <c r="AB296" s="9">
        <f t="shared" si="22"/>
        <v>6.7946349142719136</v>
      </c>
      <c r="AC296" s="9">
        <f t="shared" si="22"/>
        <v>0.87495288702350726</v>
      </c>
      <c r="AD296" s="9">
        <f t="shared" si="22"/>
        <v>10.049876557746192</v>
      </c>
      <c r="AE296" s="9">
        <f t="shared" si="22"/>
        <v>0.70084321293490204</v>
      </c>
      <c r="AF296" s="9">
        <f t="shared" si="22"/>
        <v>1.076980799546517</v>
      </c>
      <c r="AG296" s="9">
        <f t="shared" si="22"/>
        <v>1.1211262113879445</v>
      </c>
      <c r="AH296" s="9">
        <f t="shared" si="22"/>
        <v>4.5891160924757264</v>
      </c>
      <c r="AI296" s="9">
        <f t="shared" si="22"/>
        <v>1.3764682521568685</v>
      </c>
      <c r="AJ296" s="10" t="str">
        <f t="shared" si="11"/>
        <v>Target</v>
      </c>
      <c r="AK296" s="9">
        <f>AVERAGEIF($H3:$H290,"=1",AK3:AK290)</f>
        <v>3.8419116081055509</v>
      </c>
      <c r="AL296" s="9">
        <f t="shared" ref="AL296:AU296" si="23">AVERAGEIF($H3:$H290,"=1",AL3:AL290)</f>
        <v>0.38297865153188693</v>
      </c>
      <c r="AM296" s="9">
        <f t="shared" si="23"/>
        <v>0.37914068865994471</v>
      </c>
      <c r="AN296" s="9">
        <f t="shared" si="23"/>
        <v>6.7946349142719136</v>
      </c>
      <c r="AO296" s="9">
        <f t="shared" si="23"/>
        <v>0.40638410988839413</v>
      </c>
      <c r="AP296" s="9">
        <f t="shared" si="23"/>
        <v>10.049876557746192</v>
      </c>
      <c r="AQ296" s="9">
        <f t="shared" si="23"/>
        <v>0.31426961455228075</v>
      </c>
      <c r="AR296" s="9">
        <f t="shared" si="23"/>
        <v>0.5446532666411561</v>
      </c>
      <c r="AS296" s="9">
        <f t="shared" si="23"/>
        <v>0.28241515239411474</v>
      </c>
      <c r="AT296" s="9">
        <f t="shared" si="23"/>
        <v>4.5891160924757264</v>
      </c>
      <c r="AU296" s="9">
        <f t="shared" si="23"/>
        <v>0.61680751457442673</v>
      </c>
      <c r="AW296" s="10"/>
    </row>
    <row r="297" spans="6:49" x14ac:dyDescent="0.3">
      <c r="L297" t="str">
        <f t="shared" ref="L297:L302" si="24">X297</f>
        <v>Gain &gt; 0</v>
      </c>
      <c r="M297" s="9">
        <f>AVERAGEIF($J3:$J290,"=1",M3:M290)</f>
        <v>8702096.1294117644</v>
      </c>
      <c r="N297" s="9">
        <f t="shared" ref="N297:W297" si="25">AVERAGEIF($J3:$J290,"=1",N3:N290)</f>
        <v>2301125.6075630244</v>
      </c>
      <c r="O297" s="9">
        <f t="shared" si="25"/>
        <v>2313939.3890756303</v>
      </c>
      <c r="P297" s="9">
        <f t="shared" si="25"/>
        <v>21266016.894117642</v>
      </c>
      <c r="Q297" s="9">
        <f t="shared" si="25"/>
        <v>1032539.0882352941</v>
      </c>
      <c r="R297" s="9">
        <f t="shared" si="25"/>
        <v>34437049.864705876</v>
      </c>
      <c r="S297" s="9">
        <f t="shared" si="25"/>
        <v>2605929.7722689081</v>
      </c>
      <c r="T297" s="9">
        <f t="shared" si="25"/>
        <v>3942186.2470588242</v>
      </c>
      <c r="U297" s="9">
        <f t="shared" si="25"/>
        <v>3020850.4924369748</v>
      </c>
      <c r="V297" s="9">
        <f t="shared" si="25"/>
        <v>21628042.135294113</v>
      </c>
      <c r="W297" s="9">
        <f t="shared" si="25"/>
        <v>1319429.3848739495</v>
      </c>
      <c r="X297" s="9" t="s">
        <v>18</v>
      </c>
      <c r="Y297" s="9">
        <f>AVERAGEIF($J3:$J290,"=1",Y3:Y290)</f>
        <v>7.0372261056881955</v>
      </c>
      <c r="Z297" s="9">
        <f t="shared" ref="Z297:AI297" si="26">AVERAGEIF($J3:$J290,"=1",Z3:Z290)</f>
        <v>1.8426861898319116</v>
      </c>
      <c r="AA297" s="9">
        <f t="shared" si="26"/>
        <v>1.8367812386448807</v>
      </c>
      <c r="AB297" s="9">
        <f t="shared" si="26"/>
        <v>13.957907087530305</v>
      </c>
      <c r="AC297" s="9">
        <f t="shared" si="26"/>
        <v>1.3158769139826556</v>
      </c>
      <c r="AD297" s="9">
        <f t="shared" si="26"/>
        <v>19.617079609306185</v>
      </c>
      <c r="AE297" s="9">
        <f t="shared" si="26"/>
        <v>2.0008716560734885</v>
      </c>
      <c r="AF297" s="9">
        <f t="shared" si="26"/>
        <v>1.4963778750080725</v>
      </c>
      <c r="AG297" s="9">
        <f t="shared" si="26"/>
        <v>1.4357191185644016</v>
      </c>
      <c r="AH297" s="9">
        <f t="shared" si="26"/>
        <v>8.8735023649532661</v>
      </c>
      <c r="AI297" s="9">
        <f t="shared" si="26"/>
        <v>2.4511707918854433</v>
      </c>
      <c r="AJ297" s="10" t="str">
        <f t="shared" si="11"/>
        <v>Gain &gt; 0</v>
      </c>
      <c r="AK297" s="9">
        <f>AVERAGEIF($J3:$J290,"=1",AK3:AK290)</f>
        <v>7.0372261056881955</v>
      </c>
      <c r="AL297" s="9">
        <f t="shared" ref="AL297:AU297" si="27">AVERAGEIF($J3:$J290,"=1",AL3:AL290)</f>
        <v>0.59429743438445526</v>
      </c>
      <c r="AM297" s="9">
        <f t="shared" si="27"/>
        <v>0.59514408456151824</v>
      </c>
      <c r="AN297" s="9">
        <f t="shared" si="27"/>
        <v>13.957907087530305</v>
      </c>
      <c r="AO297" s="9">
        <f t="shared" si="27"/>
        <v>0.52419697984951819</v>
      </c>
      <c r="AP297" s="9">
        <f t="shared" si="27"/>
        <v>19.617079609306185</v>
      </c>
      <c r="AQ297" s="9">
        <f t="shared" si="27"/>
        <v>0.57994696965075199</v>
      </c>
      <c r="AR297" s="9">
        <f t="shared" si="27"/>
        <v>0.75465947218437901</v>
      </c>
      <c r="AS297" s="9">
        <f t="shared" si="27"/>
        <v>0.31297471180358627</v>
      </c>
      <c r="AT297" s="9">
        <f t="shared" si="27"/>
        <v>8.8735023649532661</v>
      </c>
      <c r="AU297" s="9">
        <f t="shared" si="27"/>
        <v>1.1445879038709936</v>
      </c>
      <c r="AW297" s="10"/>
    </row>
    <row r="298" spans="6:49" x14ac:dyDescent="0.3">
      <c r="L298" t="str">
        <f t="shared" si="24"/>
        <v>Gain &lt;=0</v>
      </c>
      <c r="M298" s="9">
        <f>AVERAGEIF($I3:$I290,"=1",M3:M290)</f>
        <v>3615818.7037037034</v>
      </c>
      <c r="N298" s="9">
        <f t="shared" ref="N298:W298" si="28">AVERAGEIF($I3:$I290,"=1",N3:N290)</f>
        <v>1301222.3148148148</v>
      </c>
      <c r="O298" s="9">
        <f t="shared" si="28"/>
        <v>1333627.1423280423</v>
      </c>
      <c r="P298" s="9">
        <f t="shared" si="28"/>
        <v>12903883.525925931</v>
      </c>
      <c r="Q298" s="9">
        <f t="shared" si="28"/>
        <v>786446.9941798941</v>
      </c>
      <c r="R298" s="9">
        <f t="shared" si="28"/>
        <v>15602381.351851849</v>
      </c>
      <c r="S298" s="9">
        <f t="shared" si="28"/>
        <v>890830.56190476194</v>
      </c>
      <c r="T298" s="9">
        <f t="shared" si="28"/>
        <v>3627629.1555555575</v>
      </c>
      <c r="U298" s="9">
        <f t="shared" si="28"/>
        <v>3057371.713756613</v>
      </c>
      <c r="V298" s="9">
        <f t="shared" si="28"/>
        <v>13055109.240740741</v>
      </c>
      <c r="W298" s="9">
        <f t="shared" si="28"/>
        <v>578940.94550264569</v>
      </c>
      <c r="X298" s="9" t="s">
        <v>19</v>
      </c>
      <c r="Y298" s="9">
        <f>AVERAGEIF($I3:$I290,"=1",Y3:Y290)</f>
        <v>2.7898702398662603</v>
      </c>
      <c r="Z298" s="9">
        <f t="shared" ref="Z298:AI298" si="29">AVERAGEIF($I3:$I290,"=1",Z3:Z290)</f>
        <v>1.2601354936134403</v>
      </c>
      <c r="AA298" s="9">
        <f t="shared" si="29"/>
        <v>1.2708875980472101</v>
      </c>
      <c r="AB298" s="9">
        <f t="shared" si="29"/>
        <v>8.0185951974772198</v>
      </c>
      <c r="AC298" s="9">
        <f t="shared" si="29"/>
        <v>1.0928881983677412</v>
      </c>
      <c r="AD298" s="9">
        <f t="shared" si="29"/>
        <v>8.7903752161392603</v>
      </c>
      <c r="AE298" s="9">
        <f t="shared" si="29"/>
        <v>0.96960132761960627</v>
      </c>
      <c r="AF298" s="9">
        <f t="shared" si="29"/>
        <v>1.3171303168277657</v>
      </c>
      <c r="AG298" s="9">
        <f t="shared" si="29"/>
        <v>1.5046777535560076</v>
      </c>
      <c r="AH298" s="9">
        <f t="shared" si="29"/>
        <v>4.6820725281957829</v>
      </c>
      <c r="AI298" s="9">
        <f t="shared" si="29"/>
        <v>1.5215424270438407</v>
      </c>
      <c r="AJ298" s="10" t="str">
        <f t="shared" si="11"/>
        <v>Gain &lt;=0</v>
      </c>
      <c r="AK298" s="9">
        <f>AVERAGEIF($I3:$I290,"=1",AK3:AK290)</f>
        <v>2.7898702398662603</v>
      </c>
      <c r="AL298" s="9">
        <f t="shared" ref="AL298:AU298" si="30">AVERAGEIF($I3:$I290,"=1",AL3:AL290)</f>
        <v>0.46856211998981001</v>
      </c>
      <c r="AM298" s="9">
        <f t="shared" si="30"/>
        <v>0.48233631714832337</v>
      </c>
      <c r="AN298" s="9">
        <f t="shared" si="30"/>
        <v>8.0185951974772198</v>
      </c>
      <c r="AO298" s="9">
        <f t="shared" si="30"/>
        <v>0.4515024884513989</v>
      </c>
      <c r="AP298" s="9">
        <f t="shared" si="30"/>
        <v>8.7903752161392603</v>
      </c>
      <c r="AQ298" s="9">
        <f t="shared" si="30"/>
        <v>0.38678018301069378</v>
      </c>
      <c r="AR298" s="9">
        <f t="shared" si="30"/>
        <v>0.66577704995719689</v>
      </c>
      <c r="AS298" s="9">
        <f t="shared" si="30"/>
        <v>0.31882202554258227</v>
      </c>
      <c r="AT298" s="9">
        <f t="shared" si="30"/>
        <v>4.6820725281957829</v>
      </c>
      <c r="AU298" s="9">
        <f t="shared" si="30"/>
        <v>0.87719731503024567</v>
      </c>
    </row>
    <row r="299" spans="6:49" x14ac:dyDescent="0.3">
      <c r="L299" t="str">
        <f t="shared" si="24"/>
        <v>Target;Gain &gt; 1; #pref=2</v>
      </c>
      <c r="M299" s="9">
        <f t="shared" ref="M299:W299" si="31">AVERAGEIFS(M3:M290, $H$3:$H$290, "=1",$K3:$K290,"=2",$AY3:$AY290,"&gt;"&amp;$X$292)</f>
        <v>7120232.5999999996</v>
      </c>
      <c r="N299" s="9">
        <f t="shared" si="31"/>
        <v>1619215.0857142862</v>
      </c>
      <c r="O299" s="9">
        <f t="shared" si="31"/>
        <v>1623536.9285714291</v>
      </c>
      <c r="P299" s="9">
        <f t="shared" si="31"/>
        <v>2201876</v>
      </c>
      <c r="Q299" s="9">
        <f t="shared" si="31"/>
        <v>679442.89999999991</v>
      </c>
      <c r="R299" s="9">
        <f t="shared" si="31"/>
        <v>21814190.399999999</v>
      </c>
      <c r="S299" s="9">
        <f t="shared" si="31"/>
        <v>1361972.7000000007</v>
      </c>
      <c r="T299" s="9">
        <f t="shared" si="31"/>
        <v>2924101.3</v>
      </c>
      <c r="U299" s="9">
        <f t="shared" si="31"/>
        <v>2276977.2571428576</v>
      </c>
      <c r="V299" s="9">
        <f t="shared" si="31"/>
        <v>2010197.8</v>
      </c>
      <c r="W299" s="9">
        <f t="shared" si="31"/>
        <v>631644.77142857132</v>
      </c>
      <c r="X299" s="9" t="str">
        <f>"Target;Gain &gt; "&amp;X292&amp;"; #pref=2"</f>
        <v>Target;Gain &gt; 1; #pref=2</v>
      </c>
      <c r="Y299" s="9">
        <f t="shared" ref="Y299:AI299" si="32">AVERAGEIFS(Y3:Y290, $H$3:$H$290, "=1",$K3:$K290,"=2",$AY3:$AY290,"&gt;"&amp;$X$292)</f>
        <v>5.6502694876020536</v>
      </c>
      <c r="Z299" s="9">
        <f t="shared" si="32"/>
        <v>1.3741267897442282</v>
      </c>
      <c r="AA299" s="9">
        <f t="shared" si="32"/>
        <v>1.3607645674962052</v>
      </c>
      <c r="AB299" s="9">
        <f t="shared" si="32"/>
        <v>2.5611798964033374</v>
      </c>
      <c r="AC299" s="9">
        <f t="shared" si="32"/>
        <v>1.21023804113273</v>
      </c>
      <c r="AD299" s="9">
        <f t="shared" si="32"/>
        <v>13.151027202347178</v>
      </c>
      <c r="AE299" s="9">
        <f t="shared" si="32"/>
        <v>1.4923156009953735</v>
      </c>
      <c r="AF299" s="9">
        <f t="shared" si="32"/>
        <v>0.62687180128996256</v>
      </c>
      <c r="AG299" s="9">
        <f t="shared" si="32"/>
        <v>0.83834536159951578</v>
      </c>
      <c r="AH299" s="9">
        <f t="shared" si="32"/>
        <v>3.1391126245958727</v>
      </c>
      <c r="AI299" s="9">
        <f t="shared" si="32"/>
        <v>1.9645917502103007</v>
      </c>
      <c r="AJ299" s="10" t="str">
        <f t="shared" si="11"/>
        <v>Target;Gain &gt; 1; #pref=2</v>
      </c>
      <c r="AK299" s="9">
        <f t="shared" ref="AK299:AU299" si="33">AVERAGEIFS(AK3:AK290, $H$3:$H$290, "=1",$K3:$K290,"=2",$AY3:$AY290,"&gt;"&amp;$X$292)</f>
        <v>5.6502694876020536</v>
      </c>
      <c r="AL299" s="9">
        <f t="shared" si="33"/>
        <v>0.45464736124725147</v>
      </c>
      <c r="AM299" s="9">
        <f t="shared" si="33"/>
        <v>0.45059970795451332</v>
      </c>
      <c r="AN299" s="9">
        <f t="shared" si="33"/>
        <v>2.5611798964033374</v>
      </c>
      <c r="AO299" s="9">
        <f t="shared" si="33"/>
        <v>0.5576547453146693</v>
      </c>
      <c r="AP299" s="9">
        <f t="shared" si="33"/>
        <v>13.151027202347178</v>
      </c>
      <c r="AQ299" s="9">
        <f t="shared" si="33"/>
        <v>0.46332163245117824</v>
      </c>
      <c r="AR299" s="9">
        <f t="shared" si="33"/>
        <v>0.31725163019436875</v>
      </c>
      <c r="AS299" s="9">
        <f t="shared" si="33"/>
        <v>0.30662392695708796</v>
      </c>
      <c r="AT299" s="9">
        <f t="shared" si="33"/>
        <v>3.1391126245958727</v>
      </c>
      <c r="AU299" s="9">
        <f t="shared" si="33"/>
        <v>0.78701477179129142</v>
      </c>
    </row>
    <row r="300" spans="6:49" x14ac:dyDescent="0.3">
      <c r="L300" t="str">
        <f t="shared" si="24"/>
        <v>Target; Gain &gt; 1; #pref=3</v>
      </c>
      <c r="M300" s="9">
        <f t="shared" ref="M300:W300" si="34">AVERAGEIFS(M3:M290, $H$3:$H$290, "=1",$K3:$K290,"=3",$AY3:$AY290,"&gt;"&amp;$X$292)</f>
        <v>16982084.700000003</v>
      </c>
      <c r="N300" s="9">
        <f t="shared" si="34"/>
        <v>3077803.7</v>
      </c>
      <c r="O300" s="9">
        <f t="shared" si="34"/>
        <v>3091377.05</v>
      </c>
      <c r="P300" s="9">
        <f t="shared" si="34"/>
        <v>70867902.099999994</v>
      </c>
      <c r="Q300" s="9">
        <f t="shared" si="34"/>
        <v>1474321.75</v>
      </c>
      <c r="R300" s="9">
        <f t="shared" si="34"/>
        <v>81629403.25</v>
      </c>
      <c r="S300" s="9">
        <f t="shared" si="34"/>
        <v>1862522.75</v>
      </c>
      <c r="T300" s="9">
        <f t="shared" si="34"/>
        <v>7023795.7000000002</v>
      </c>
      <c r="U300" s="9">
        <f t="shared" si="34"/>
        <v>5146797.75</v>
      </c>
      <c r="V300" s="9">
        <f t="shared" si="34"/>
        <v>67778684.450000003</v>
      </c>
      <c r="W300" s="9">
        <f t="shared" si="34"/>
        <v>3223081.9000000004</v>
      </c>
      <c r="X300" s="9" t="str">
        <f>"Target; Gain &gt; "&amp;X292&amp;"; #pref=3"</f>
        <v>Target; Gain &gt; 1; #pref=3</v>
      </c>
      <c r="Y300" s="9">
        <f t="shared" ref="Y300:AI300" si="35">AVERAGEIFS(Y3:Y290, $H$3:$H$290, "=1",$K3:$K290,"=3",$AY3:$AY290,"&gt;"&amp;$X$292)</f>
        <v>15.317986781499348</v>
      </c>
      <c r="Z300" s="9">
        <f t="shared" si="35"/>
        <v>2.7069154013297521</v>
      </c>
      <c r="AA300" s="9">
        <f t="shared" si="35"/>
        <v>2.6827843781997216</v>
      </c>
      <c r="AB300" s="9">
        <f t="shared" si="35"/>
        <v>38.487203731553748</v>
      </c>
      <c r="AC300" s="9">
        <f t="shared" si="35"/>
        <v>1.5309066855479612</v>
      </c>
      <c r="AD300" s="9">
        <f t="shared" si="35"/>
        <v>43.248648642253826</v>
      </c>
      <c r="AE300" s="9">
        <f t="shared" si="35"/>
        <v>1.7748817643296204</v>
      </c>
      <c r="AF300" s="9">
        <f t="shared" si="35"/>
        <v>4.0211871412611799</v>
      </c>
      <c r="AG300" s="9">
        <f t="shared" si="35"/>
        <v>3.1863513993128434</v>
      </c>
      <c r="AH300" s="9">
        <f t="shared" si="35"/>
        <v>21.692380790246538</v>
      </c>
      <c r="AI300" s="9">
        <f t="shared" si="35"/>
        <v>3.5246783794515069</v>
      </c>
      <c r="AJ300" s="10" t="str">
        <f t="shared" si="11"/>
        <v>Target; Gain &gt; 1; #pref=3</v>
      </c>
      <c r="AK300" s="9">
        <f t="shared" ref="AK300:AU300" si="36">AVERAGEIFS(AK3:AK290, $H$3:$H$290, "=1",$K3:$K290,"=3",$AY3:$AY290,"&gt;"&amp;$X$292)</f>
        <v>15.317986781499348</v>
      </c>
      <c r="AL300" s="9">
        <f t="shared" si="36"/>
        <v>0.96437486863578659</v>
      </c>
      <c r="AM300" s="9">
        <f t="shared" si="36"/>
        <v>0.95457694803480986</v>
      </c>
      <c r="AN300" s="9">
        <f t="shared" si="36"/>
        <v>38.487203731553748</v>
      </c>
      <c r="AO300" s="9">
        <f t="shared" si="36"/>
        <v>0.60825696120009531</v>
      </c>
      <c r="AP300" s="9">
        <f t="shared" si="36"/>
        <v>43.248648642253826</v>
      </c>
      <c r="AQ300" s="9">
        <f t="shared" si="36"/>
        <v>0.63345678458863408</v>
      </c>
      <c r="AR300" s="9">
        <f t="shared" si="36"/>
        <v>2.0218248780613068</v>
      </c>
      <c r="AS300" s="9">
        <f t="shared" si="36"/>
        <v>0.44156010362785314</v>
      </c>
      <c r="AT300" s="9">
        <f t="shared" si="36"/>
        <v>21.692380790246538</v>
      </c>
      <c r="AU300" s="9">
        <f t="shared" si="36"/>
        <v>1.8083723669551548</v>
      </c>
    </row>
    <row r="301" spans="6:49" x14ac:dyDescent="0.3">
      <c r="L301" t="str">
        <f t="shared" si="24"/>
        <v>Target; Gain &gt; 1; #pref=4</v>
      </c>
      <c r="M301" s="9" t="e">
        <f t="shared" ref="M301:W301" si="37">AVERAGEIFS(M3:M290, $H$3:$H$290, "=1",$K3:$K290,"=4",$AY3:$AY290,"&gt;"&amp;$X$292)</f>
        <v>#DIV/0!</v>
      </c>
      <c r="N301" s="9" t="e">
        <f t="shared" si="37"/>
        <v>#DIV/0!</v>
      </c>
      <c r="O301" s="9" t="e">
        <f t="shared" si="37"/>
        <v>#DIV/0!</v>
      </c>
      <c r="P301" s="9" t="e">
        <f t="shared" si="37"/>
        <v>#DIV/0!</v>
      </c>
      <c r="Q301" s="9" t="e">
        <f t="shared" si="37"/>
        <v>#DIV/0!</v>
      </c>
      <c r="R301" s="9" t="e">
        <f t="shared" si="37"/>
        <v>#DIV/0!</v>
      </c>
      <c r="S301" s="9" t="e">
        <f t="shared" si="37"/>
        <v>#DIV/0!</v>
      </c>
      <c r="T301" s="9" t="e">
        <f t="shared" si="37"/>
        <v>#DIV/0!</v>
      </c>
      <c r="U301" s="9" t="e">
        <f t="shared" si="37"/>
        <v>#DIV/0!</v>
      </c>
      <c r="V301" s="9" t="e">
        <f t="shared" si="37"/>
        <v>#DIV/0!</v>
      </c>
      <c r="W301" s="9" t="e">
        <f t="shared" si="37"/>
        <v>#DIV/0!</v>
      </c>
      <c r="X301" s="9" t="str">
        <f>"Target; Gain &gt; "&amp;X292&amp;"; #pref=4"</f>
        <v>Target; Gain &gt; 1; #pref=4</v>
      </c>
      <c r="Y301" s="9" t="e">
        <f t="shared" ref="Y301:AI301" si="38">AVERAGEIFS(Y3:Y290, $H$3:$H$290, "=1",$K3:$K290,"=4",$AY3:$AY290,"&gt;"&amp;$X$292)</f>
        <v>#DIV/0!</v>
      </c>
      <c r="Z301" s="9" t="e">
        <f t="shared" si="38"/>
        <v>#DIV/0!</v>
      </c>
      <c r="AA301" s="9" t="e">
        <f t="shared" si="38"/>
        <v>#DIV/0!</v>
      </c>
      <c r="AB301" s="9" t="e">
        <f t="shared" si="38"/>
        <v>#DIV/0!</v>
      </c>
      <c r="AC301" s="9" t="e">
        <f t="shared" si="38"/>
        <v>#DIV/0!</v>
      </c>
      <c r="AD301" s="9" t="e">
        <f t="shared" si="38"/>
        <v>#DIV/0!</v>
      </c>
      <c r="AE301" s="9" t="e">
        <f t="shared" si="38"/>
        <v>#DIV/0!</v>
      </c>
      <c r="AF301" s="9" t="e">
        <f t="shared" si="38"/>
        <v>#DIV/0!</v>
      </c>
      <c r="AG301" s="9" t="e">
        <f t="shared" si="38"/>
        <v>#DIV/0!</v>
      </c>
      <c r="AH301" s="9" t="e">
        <f t="shared" si="38"/>
        <v>#DIV/0!</v>
      </c>
      <c r="AI301" s="9" t="e">
        <f t="shared" si="38"/>
        <v>#DIV/0!</v>
      </c>
      <c r="AJ301" s="10" t="str">
        <f t="shared" si="11"/>
        <v>Target; Gain &gt; 1; #pref=4</v>
      </c>
      <c r="AK301" s="9" t="e">
        <f t="shared" ref="AK301:AU301" si="39">AVERAGEIFS(AK3:AK290, $H$3:$H$290, "=1",$K3:$K290,"=4",$AY3:$AY290,"&gt;"&amp;$X$292)</f>
        <v>#DIV/0!</v>
      </c>
      <c r="AL301" s="9" t="e">
        <f t="shared" si="39"/>
        <v>#DIV/0!</v>
      </c>
      <c r="AM301" s="9" t="e">
        <f t="shared" si="39"/>
        <v>#DIV/0!</v>
      </c>
      <c r="AN301" s="9" t="e">
        <f t="shared" si="39"/>
        <v>#DIV/0!</v>
      </c>
      <c r="AO301" s="9" t="e">
        <f t="shared" si="39"/>
        <v>#DIV/0!</v>
      </c>
      <c r="AP301" s="9" t="e">
        <f t="shared" si="39"/>
        <v>#DIV/0!</v>
      </c>
      <c r="AQ301" s="9" t="e">
        <f t="shared" si="39"/>
        <v>#DIV/0!</v>
      </c>
      <c r="AR301" s="9" t="e">
        <f t="shared" si="39"/>
        <v>#DIV/0!</v>
      </c>
      <c r="AS301" s="9" t="e">
        <f t="shared" si="39"/>
        <v>#DIV/0!</v>
      </c>
      <c r="AT301" s="9" t="e">
        <f t="shared" si="39"/>
        <v>#DIV/0!</v>
      </c>
      <c r="AU301" s="9" t="e">
        <f t="shared" si="39"/>
        <v>#DIV/0!</v>
      </c>
    </row>
    <row r="302" spans="6:49" x14ac:dyDescent="0.3">
      <c r="L302" s="9" t="str">
        <f t="shared" si="24"/>
        <v>Target; Gain &gt; 0</v>
      </c>
      <c r="M302" s="9">
        <f>AVERAGEIFS(M3:M290,$H3:$H290,"=1",$J3:$J290,"=1")</f>
        <v>8119744.6200000001</v>
      </c>
      <c r="N302" s="9">
        <f t="shared" ref="N302:W302" si="40">AVERAGEIFS(N3:N290,$H3:$H290,"=1",$J3:$J290,"=1")</f>
        <v>1371573.0814285714</v>
      </c>
      <c r="O302" s="9">
        <f t="shared" si="40"/>
        <v>1377135.1671428573</v>
      </c>
      <c r="P302" s="9">
        <f t="shared" si="40"/>
        <v>18341608.940000005</v>
      </c>
      <c r="Q302" s="9">
        <f t="shared" si="40"/>
        <v>637160.36285714281</v>
      </c>
      <c r="R302" s="9">
        <f t="shared" si="40"/>
        <v>31258750.960000008</v>
      </c>
      <c r="S302" s="9">
        <f t="shared" si="40"/>
        <v>786154.72571428597</v>
      </c>
      <c r="T302" s="9">
        <f t="shared" si="40"/>
        <v>3788823.45</v>
      </c>
      <c r="U302" s="9">
        <f t="shared" si="40"/>
        <v>2903655.0457142866</v>
      </c>
      <c r="V302" s="9">
        <f t="shared" si="40"/>
        <v>19537365.359999996</v>
      </c>
      <c r="W302" s="9">
        <f t="shared" si="40"/>
        <v>1200735.3657142855</v>
      </c>
      <c r="X302" s="9" t="s">
        <v>52</v>
      </c>
      <c r="Y302" s="9">
        <f>AVERAGEIFS(Y3:Y290,$H3:$H290,"=1",$J3:$J290,"=1")</f>
        <v>6.6636790153215415</v>
      </c>
      <c r="Z302" s="9">
        <f t="shared" ref="Z302:AI302" si="41">AVERAGEIFS(Z3:Z290,$H3:$H290,"=1",$J3:$J290,"=1")</f>
        <v>1.3202400258240856</v>
      </c>
      <c r="AA302" s="9">
        <f t="shared" si="41"/>
        <v>1.3097540083742101</v>
      </c>
      <c r="AB302" s="9">
        <f t="shared" si="41"/>
        <v>11.924015708051156</v>
      </c>
      <c r="AC302" s="9">
        <f t="shared" si="41"/>
        <v>1.0223805527922063</v>
      </c>
      <c r="AD302" s="9">
        <f t="shared" si="41"/>
        <v>18.014874573037961</v>
      </c>
      <c r="AE302" s="9">
        <f t="shared" si="41"/>
        <v>1.0169363689998032</v>
      </c>
      <c r="AF302" s="9">
        <f t="shared" si="41"/>
        <v>1.3690521415346304</v>
      </c>
      <c r="AG302" s="9">
        <f t="shared" si="41"/>
        <v>1.345189538252058</v>
      </c>
      <c r="AH302" s="9">
        <f t="shared" si="41"/>
        <v>8.2561400795396178</v>
      </c>
      <c r="AI302" s="9">
        <f t="shared" si="41"/>
        <v>2.1379985778970045</v>
      </c>
      <c r="AJ302" s="9" t="str">
        <f t="shared" si="11"/>
        <v>Target; Gain &gt; 0</v>
      </c>
      <c r="AK302" s="9">
        <f>AVERAGEIFS(AK3:AK290,$H3:$H290,"=1",$J3:$J290,"=1")</f>
        <v>6.6636790153215415</v>
      </c>
      <c r="AL302" s="9">
        <f t="shared" ref="AL302:AU302" si="42">AVERAGEIFS(AL3:AL290,$H3:$H290,"=1",$J3:$J290,"=1")</f>
        <v>0.48834407003521596</v>
      </c>
      <c r="AM302" s="9">
        <f t="shared" si="42"/>
        <v>0.48462082908954462</v>
      </c>
      <c r="AN302" s="9">
        <f t="shared" si="42"/>
        <v>11.924015708051156</v>
      </c>
      <c r="AO302" s="9">
        <f t="shared" si="42"/>
        <v>0.46399923947036886</v>
      </c>
      <c r="AP302" s="9">
        <f t="shared" si="42"/>
        <v>18.014874573037961</v>
      </c>
      <c r="AQ302" s="9">
        <f t="shared" si="42"/>
        <v>0.39848543559176119</v>
      </c>
      <c r="AR302" s="9">
        <f t="shared" si="42"/>
        <v>0.69116459523444052</v>
      </c>
      <c r="AS302" s="9">
        <f t="shared" si="42"/>
        <v>0.31357875247668876</v>
      </c>
      <c r="AT302" s="9">
        <f t="shared" si="42"/>
        <v>8.2561400795396178</v>
      </c>
      <c r="AU302" s="9">
        <f t="shared" si="42"/>
        <v>0.89077860977359291</v>
      </c>
      <c r="AW302" s="10"/>
    </row>
    <row r="303" spans="6:49" x14ac:dyDescent="0.3">
      <c r="L303" s="11">
        <f>L292</f>
        <v>1</v>
      </c>
      <c r="M303" s="11"/>
      <c r="N303" s="12" t="str">
        <f>N292</f>
        <v>BNL Causal</v>
      </c>
      <c r="O303" s="12" t="str">
        <f>O292</f>
        <v>BNL Causal HM</v>
      </c>
      <c r="P303" s="12" t="str">
        <f>Q292</f>
        <v>SFS Causal</v>
      </c>
      <c r="Q303" s="12" t="str">
        <f>S292</f>
        <v>SaLSa Causal</v>
      </c>
      <c r="R303" s="12" t="str">
        <f>U292</f>
        <v>D&amp;C Causal</v>
      </c>
      <c r="S303" s="12" t="str">
        <f>W292</f>
        <v>BBS Causal</v>
      </c>
      <c r="T303" s="12"/>
      <c r="U303" s="11">
        <f>X292</f>
        <v>1</v>
      </c>
      <c r="V303" s="12" t="str">
        <f>Z292</f>
        <v>BNL Causal</v>
      </c>
      <c r="W303" s="12" t="str">
        <f>AA292</f>
        <v>BNL Causal HM</v>
      </c>
      <c r="X303" s="12" t="str">
        <f>AC292</f>
        <v>SFS Causal</v>
      </c>
      <c r="Y303" s="12" t="str">
        <f>AE292</f>
        <v>SaLSa Causal</v>
      </c>
      <c r="Z303" s="12" t="str">
        <f>AG292</f>
        <v>D&amp;C Causal</v>
      </c>
      <c r="AA303" s="12" t="str">
        <f>AI292</f>
        <v>BBS Causal</v>
      </c>
      <c r="AB303" s="13"/>
      <c r="AC303" s="11">
        <f>AJ292</f>
        <v>1</v>
      </c>
      <c r="AD303" s="12" t="str">
        <f>AL292</f>
        <v>BNL Causal</v>
      </c>
      <c r="AE303" s="12" t="str">
        <f>AM292</f>
        <v>BNL Causal HM</v>
      </c>
      <c r="AF303" s="12" t="str">
        <f>AO292</f>
        <v>SFS Causal</v>
      </c>
      <c r="AG303" s="12" t="str">
        <f>AQ292</f>
        <v>SaLSa Causal</v>
      </c>
      <c r="AH303" s="12" t="str">
        <f>AS292</f>
        <v>D&amp;C Causal</v>
      </c>
      <c r="AI303" s="12" t="str">
        <f>AU292</f>
        <v>BBS Causal</v>
      </c>
      <c r="AK303" s="12"/>
      <c r="AL303" s="12"/>
      <c r="AM303" s="12"/>
      <c r="AN303" s="13"/>
      <c r="AO303" s="13"/>
      <c r="AP303" s="13"/>
      <c r="AQ303" s="13"/>
      <c r="AR303" s="13"/>
      <c r="AS303" s="13"/>
      <c r="AT303" s="13"/>
      <c r="AU303" s="13"/>
    </row>
    <row r="304" spans="6:49" x14ac:dyDescent="0.3">
      <c r="L304" t="str">
        <f>L293</f>
        <v>ALL</v>
      </c>
      <c r="N304" s="9">
        <f>N293</f>
        <v>1687548.5870129874</v>
      </c>
      <c r="O304" s="9">
        <f>O293</f>
        <v>1712384.1467532462</v>
      </c>
      <c r="P304" s="9">
        <f>Q293</f>
        <v>881528.03051948058</v>
      </c>
      <c r="Q304" s="9">
        <f>S293</f>
        <v>1553482.5295454548</v>
      </c>
      <c r="R304" s="9">
        <f>U293</f>
        <v>3043261.2418831158</v>
      </c>
      <c r="S304" s="9">
        <f>W293</f>
        <v>865038.75162337604</v>
      </c>
      <c r="T304" s="9"/>
      <c r="U304" s="9" t="str">
        <f>X293</f>
        <v>ALL</v>
      </c>
      <c r="V304" s="9">
        <f>Z293</f>
        <v>1.4852118989705767</v>
      </c>
      <c r="W304" s="9">
        <f>AA293</f>
        <v>1.4895283228235834</v>
      </c>
      <c r="X304" s="9">
        <f>AC293</f>
        <v>1.1790429294007758</v>
      </c>
      <c r="Y304" s="9">
        <f>AE293</f>
        <v>1.3680466817949701</v>
      </c>
      <c r="Z304" s="9">
        <f>AG293</f>
        <v>1.4780346445819781</v>
      </c>
      <c r="AA304" s="9">
        <f>AI293</f>
        <v>1.8807170225508238</v>
      </c>
      <c r="AB304" s="13"/>
      <c r="AC304" s="9" t="str">
        <f>AJ293</f>
        <v>ALL</v>
      </c>
      <c r="AD304" s="9">
        <f>AL293</f>
        <v>0.51714167327865013</v>
      </c>
      <c r="AE304" s="9">
        <f>AM293</f>
        <v>0.52592113637614868</v>
      </c>
      <c r="AF304" s="9">
        <f>AO293</f>
        <v>0.47958899649158099</v>
      </c>
      <c r="AG304" s="9">
        <f>AQ293</f>
        <v>0.46141280512162575</v>
      </c>
      <c r="AH304" s="9">
        <f>AS293</f>
        <v>0.31656283614342479</v>
      </c>
      <c r="AI304" s="9">
        <f>AU293</f>
        <v>0.98050731526417134</v>
      </c>
      <c r="AK304" s="9"/>
      <c r="AL304" s="9"/>
      <c r="AM304" s="9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L295</f>
        <v>Gain &gt; 1</v>
      </c>
      <c r="N305" s="9">
        <f t="shared" ref="N305:O312" si="43">N295</f>
        <v>2348509.3928571432</v>
      </c>
      <c r="O305" s="9">
        <f t="shared" si="43"/>
        <v>2357456.9892857145</v>
      </c>
      <c r="P305" s="9">
        <f t="shared" ref="P305:P312" si="44">Q295</f>
        <v>1076882.325</v>
      </c>
      <c r="Q305" s="9">
        <f t="shared" ref="Q305:Q312" si="45">S295</f>
        <v>1612247.7250000006</v>
      </c>
      <c r="R305" s="9">
        <f>U295</f>
        <v>3711887.5035714288</v>
      </c>
      <c r="S305" s="9">
        <f t="shared" ref="S305:S312" si="46">W295</f>
        <v>1927363.3357142857</v>
      </c>
      <c r="T305" s="9"/>
      <c r="U305" s="9" t="str">
        <f t="shared" ref="U305:U312" si="47">X295</f>
        <v>Gain &gt; 1</v>
      </c>
      <c r="V305" s="9">
        <f t="shared" ref="V305:W312" si="48">Z295</f>
        <v>2.0405210955369899</v>
      </c>
      <c r="W305" s="9">
        <f t="shared" si="48"/>
        <v>2.0217744728479632</v>
      </c>
      <c r="X305" s="9">
        <f t="shared" ref="X305:X312" si="49">AC295</f>
        <v>1.3705723633403457</v>
      </c>
      <c r="Y305" s="9">
        <f t="shared" ref="Y305:Y312" si="50">AE295</f>
        <v>1.6335986826624969</v>
      </c>
      <c r="Z305" s="9">
        <f t="shared" ref="Z305:Z312" si="51">AG295</f>
        <v>2.0123483804561797</v>
      </c>
      <c r="AA305" s="9">
        <f t="shared" ref="AA305:AA312" si="52">AI295</f>
        <v>2.7446350648309035</v>
      </c>
      <c r="AB305" s="13"/>
      <c r="AC305" s="9" t="str">
        <f t="shared" ref="AC305:AC312" si="53">AJ295</f>
        <v>Gain &gt; 1</v>
      </c>
      <c r="AD305" s="9">
        <f t="shared" ref="AD305:AE312" si="54">AL295</f>
        <v>0.70951111494151908</v>
      </c>
      <c r="AE305" s="9">
        <f t="shared" si="54"/>
        <v>0.70258832799466164</v>
      </c>
      <c r="AF305" s="9">
        <f t="shared" ref="AF305:AF312" si="55">AO295</f>
        <v>0.58295585325738231</v>
      </c>
      <c r="AG305" s="9">
        <f t="shared" ref="AG305:AG312" si="56">AQ295</f>
        <v>0.54838920851990614</v>
      </c>
      <c r="AH305" s="9">
        <f t="shared" ref="AH305:AH312" si="57">AS295</f>
        <v>0.37409201529247049</v>
      </c>
      <c r="AI305" s="9">
        <f t="shared" ref="AI305:AI312" si="58">AU295</f>
        <v>1.297693569373223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>L296</f>
        <v>Target</v>
      </c>
      <c r="N306" s="9">
        <f t="shared" si="43"/>
        <v>876599.69206349202</v>
      </c>
      <c r="O306" s="9">
        <f t="shared" si="43"/>
        <v>879704.96825396817</v>
      </c>
      <c r="P306" s="9">
        <f t="shared" si="44"/>
        <v>465320.20158730156</v>
      </c>
      <c r="Q306" s="9">
        <f t="shared" si="45"/>
        <v>456338.41031746048</v>
      </c>
      <c r="R306" s="9">
        <f>U296</f>
        <v>2645374.1825396824</v>
      </c>
      <c r="S306" s="9">
        <f t="shared" si="46"/>
        <v>692098.74444444454</v>
      </c>
      <c r="T306" s="9"/>
      <c r="U306" s="9" t="str">
        <f t="shared" si="47"/>
        <v>Target</v>
      </c>
      <c r="V306" s="9">
        <f t="shared" si="48"/>
        <v>0.96300778443040891</v>
      </c>
      <c r="W306" s="9">
        <f t="shared" si="48"/>
        <v>0.95501260986534986</v>
      </c>
      <c r="X306" s="9">
        <f t="shared" si="49"/>
        <v>0.87495288702350726</v>
      </c>
      <c r="Y306" s="9">
        <f t="shared" si="50"/>
        <v>0.70084321293490204</v>
      </c>
      <c r="Z306" s="9">
        <f t="shared" si="51"/>
        <v>1.1211262113879445</v>
      </c>
      <c r="AA306" s="9">
        <f t="shared" si="52"/>
        <v>1.3764682521568685</v>
      </c>
      <c r="AB306" s="13"/>
      <c r="AC306" s="9" t="str">
        <f t="shared" si="53"/>
        <v>Target</v>
      </c>
      <c r="AD306" s="9">
        <f t="shared" si="54"/>
        <v>0.38297865153188693</v>
      </c>
      <c r="AE306" s="9">
        <f t="shared" si="54"/>
        <v>0.37914068865994471</v>
      </c>
      <c r="AF306" s="9">
        <f t="shared" si="55"/>
        <v>0.40638410988839413</v>
      </c>
      <c r="AG306" s="9">
        <f t="shared" si="56"/>
        <v>0.31426961455228075</v>
      </c>
      <c r="AH306" s="9">
        <f t="shared" si="57"/>
        <v>0.28241515239411474</v>
      </c>
      <c r="AI306" s="9">
        <f t="shared" si="58"/>
        <v>0.61680751457442673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>L297</f>
        <v>Gain &gt; 0</v>
      </c>
      <c r="N307" s="9">
        <f t="shared" si="43"/>
        <v>2301125.6075630244</v>
      </c>
      <c r="O307" s="9">
        <f t="shared" si="43"/>
        <v>2313939.3890756303</v>
      </c>
      <c r="P307" s="9">
        <f t="shared" si="44"/>
        <v>1032539.0882352941</v>
      </c>
      <c r="Q307" s="9">
        <f t="shared" si="45"/>
        <v>2605929.7722689081</v>
      </c>
      <c r="R307" s="9">
        <f>U297</f>
        <v>3020850.4924369748</v>
      </c>
      <c r="S307" s="9">
        <f t="shared" si="46"/>
        <v>1319429.3848739495</v>
      </c>
      <c r="T307" s="9"/>
      <c r="U307" s="9" t="str">
        <f t="shared" si="47"/>
        <v>Gain &gt; 0</v>
      </c>
      <c r="V307" s="9">
        <f t="shared" si="48"/>
        <v>1.8426861898319116</v>
      </c>
      <c r="W307" s="9">
        <f t="shared" si="48"/>
        <v>1.8367812386448807</v>
      </c>
      <c r="X307" s="9">
        <f t="shared" si="49"/>
        <v>1.3158769139826556</v>
      </c>
      <c r="Y307" s="9">
        <f t="shared" si="50"/>
        <v>2.0008716560734885</v>
      </c>
      <c r="Z307" s="9">
        <f t="shared" si="51"/>
        <v>1.4357191185644016</v>
      </c>
      <c r="AA307" s="9">
        <f t="shared" si="52"/>
        <v>2.4511707918854433</v>
      </c>
      <c r="AB307" s="13"/>
      <c r="AC307" s="9" t="str">
        <f t="shared" si="53"/>
        <v>Gain &gt; 0</v>
      </c>
      <c r="AD307" s="9">
        <f t="shared" si="54"/>
        <v>0.59429743438445526</v>
      </c>
      <c r="AE307" s="9">
        <f t="shared" si="54"/>
        <v>0.59514408456151824</v>
      </c>
      <c r="AF307" s="9">
        <f t="shared" si="55"/>
        <v>0.52419697984951819</v>
      </c>
      <c r="AG307" s="9">
        <f t="shared" si="56"/>
        <v>0.57994696965075199</v>
      </c>
      <c r="AH307" s="9">
        <f t="shared" si="57"/>
        <v>0.31297471180358627</v>
      </c>
      <c r="AI307" s="9">
        <f t="shared" si="58"/>
        <v>1.1445879038709936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 t="shared" ref="L308" si="59">L298</f>
        <v>Gain &lt;=0</v>
      </c>
      <c r="N308" s="9">
        <f t="shared" si="43"/>
        <v>1301222.3148148148</v>
      </c>
      <c r="O308" s="9">
        <f t="shared" si="43"/>
        <v>1333627.1423280423</v>
      </c>
      <c r="P308" s="9">
        <f t="shared" si="44"/>
        <v>786446.9941798941</v>
      </c>
      <c r="Q308" s="9">
        <f t="shared" si="45"/>
        <v>890830.56190476194</v>
      </c>
      <c r="R308" s="9">
        <f>U298</f>
        <v>3057371.713756613</v>
      </c>
      <c r="S308" s="9">
        <f t="shared" si="46"/>
        <v>578940.94550264569</v>
      </c>
      <c r="T308" s="9"/>
      <c r="U308" s="9" t="str">
        <f t="shared" si="47"/>
        <v>Gain &lt;=0</v>
      </c>
      <c r="V308" s="9">
        <f t="shared" si="48"/>
        <v>1.2601354936134403</v>
      </c>
      <c r="W308" s="9">
        <f t="shared" si="48"/>
        <v>1.2708875980472101</v>
      </c>
      <c r="X308" s="9">
        <f t="shared" si="49"/>
        <v>1.0928881983677412</v>
      </c>
      <c r="Y308" s="9">
        <f t="shared" si="50"/>
        <v>0.96960132761960627</v>
      </c>
      <c r="Z308" s="9">
        <f t="shared" si="51"/>
        <v>1.5046777535560076</v>
      </c>
      <c r="AA308" s="9">
        <f t="shared" si="52"/>
        <v>1.5215424270438407</v>
      </c>
      <c r="AB308" s="13"/>
      <c r="AC308" s="9" t="str">
        <f t="shared" si="53"/>
        <v>Gain &lt;=0</v>
      </c>
      <c r="AD308" s="9">
        <f t="shared" si="54"/>
        <v>0.46856211998981001</v>
      </c>
      <c r="AE308" s="9">
        <f t="shared" si="54"/>
        <v>0.48233631714832337</v>
      </c>
      <c r="AF308" s="9">
        <f t="shared" si="55"/>
        <v>0.4515024884513989</v>
      </c>
      <c r="AG308" s="9">
        <f t="shared" si="56"/>
        <v>0.38678018301069378</v>
      </c>
      <c r="AH308" s="9">
        <f t="shared" si="57"/>
        <v>0.31882202554258227</v>
      </c>
      <c r="AI308" s="9">
        <f t="shared" si="58"/>
        <v>0.87719731503024567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>L299</f>
        <v>Target;Gain &gt; 1; #pref=2</v>
      </c>
      <c r="N309" s="9">
        <f t="shared" si="43"/>
        <v>1619215.0857142862</v>
      </c>
      <c r="O309" s="9">
        <f t="shared" si="43"/>
        <v>1623536.9285714291</v>
      </c>
      <c r="P309" s="9">
        <f t="shared" si="44"/>
        <v>679442.89999999991</v>
      </c>
      <c r="Q309" s="9">
        <f t="shared" si="45"/>
        <v>1361972.7000000007</v>
      </c>
      <c r="R309" s="9">
        <f t="shared" ref="R309" si="60">U299</f>
        <v>2276977.2571428576</v>
      </c>
      <c r="S309" s="9">
        <f t="shared" si="46"/>
        <v>631644.77142857132</v>
      </c>
      <c r="T309" s="9"/>
      <c r="U309" s="9" t="str">
        <f t="shared" si="47"/>
        <v>Target;Gain &gt; 1; #pref=2</v>
      </c>
      <c r="V309" s="9">
        <f t="shared" si="48"/>
        <v>1.3741267897442282</v>
      </c>
      <c r="W309" s="9">
        <f t="shared" si="48"/>
        <v>1.3607645674962052</v>
      </c>
      <c r="X309" s="9">
        <f t="shared" si="49"/>
        <v>1.21023804113273</v>
      </c>
      <c r="Y309" s="9">
        <f t="shared" si="50"/>
        <v>1.4923156009953735</v>
      </c>
      <c r="Z309" s="9">
        <f t="shared" si="51"/>
        <v>0.83834536159951578</v>
      </c>
      <c r="AA309" s="9">
        <f t="shared" si="52"/>
        <v>1.9645917502103007</v>
      </c>
      <c r="AB309" s="13"/>
      <c r="AC309" s="9" t="str">
        <f t="shared" si="53"/>
        <v>Target;Gain &gt; 1; #pref=2</v>
      </c>
      <c r="AD309" s="9">
        <f t="shared" si="54"/>
        <v>0.45464736124725147</v>
      </c>
      <c r="AE309" s="9">
        <f t="shared" si="54"/>
        <v>0.45059970795451332</v>
      </c>
      <c r="AF309" s="9">
        <f t="shared" si="55"/>
        <v>0.5576547453146693</v>
      </c>
      <c r="AG309" s="9">
        <f t="shared" si="56"/>
        <v>0.46332163245117824</v>
      </c>
      <c r="AH309" s="9">
        <f t="shared" si="57"/>
        <v>0.30662392695708796</v>
      </c>
      <c r="AI309" s="9">
        <f t="shared" si="58"/>
        <v>0.78701477179129142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>L300</f>
        <v>Target; Gain &gt; 1; #pref=3</v>
      </c>
      <c r="N310" s="9">
        <f t="shared" si="43"/>
        <v>3077803.7</v>
      </c>
      <c r="O310" s="9">
        <f t="shared" si="43"/>
        <v>3091377.05</v>
      </c>
      <c r="P310" s="9">
        <f t="shared" si="44"/>
        <v>1474321.75</v>
      </c>
      <c r="Q310" s="9">
        <f t="shared" si="45"/>
        <v>1862522.75</v>
      </c>
      <c r="R310" s="9">
        <f>U300</f>
        <v>5146797.75</v>
      </c>
      <c r="S310" s="9">
        <f t="shared" si="46"/>
        <v>3223081.9000000004</v>
      </c>
      <c r="T310" s="9"/>
      <c r="U310" s="9" t="str">
        <f t="shared" si="47"/>
        <v>Target; Gain &gt; 1; #pref=3</v>
      </c>
      <c r="V310" s="9">
        <f t="shared" si="48"/>
        <v>2.7069154013297521</v>
      </c>
      <c r="W310" s="9">
        <f t="shared" si="48"/>
        <v>2.6827843781997216</v>
      </c>
      <c r="X310" s="9">
        <f t="shared" si="49"/>
        <v>1.5309066855479612</v>
      </c>
      <c r="Y310" s="9">
        <f t="shared" si="50"/>
        <v>1.7748817643296204</v>
      </c>
      <c r="Z310" s="9">
        <f t="shared" si="51"/>
        <v>3.1863513993128434</v>
      </c>
      <c r="AA310" s="9">
        <f t="shared" si="52"/>
        <v>3.5246783794515069</v>
      </c>
      <c r="AB310" s="13"/>
      <c r="AC310" s="9" t="str">
        <f t="shared" si="53"/>
        <v>Target; Gain &gt; 1; #pref=3</v>
      </c>
      <c r="AD310" s="9">
        <f t="shared" si="54"/>
        <v>0.96437486863578659</v>
      </c>
      <c r="AE310" s="9">
        <f t="shared" si="54"/>
        <v>0.95457694803480986</v>
      </c>
      <c r="AF310" s="9">
        <f t="shared" si="55"/>
        <v>0.60825696120009531</v>
      </c>
      <c r="AG310" s="9">
        <f t="shared" si="56"/>
        <v>0.63345678458863408</v>
      </c>
      <c r="AH310" s="9">
        <f t="shared" si="57"/>
        <v>0.44156010362785314</v>
      </c>
      <c r="AI310" s="9">
        <f t="shared" si="58"/>
        <v>1.8083723669551548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>L301</f>
        <v>Target; Gain &gt; 1; #pref=4</v>
      </c>
      <c r="N311" s="9" t="e">
        <f t="shared" si="43"/>
        <v>#DIV/0!</v>
      </c>
      <c r="O311" s="9" t="e">
        <f t="shared" si="43"/>
        <v>#DIV/0!</v>
      </c>
      <c r="P311" s="9" t="e">
        <f t="shared" si="44"/>
        <v>#DIV/0!</v>
      </c>
      <c r="Q311" s="9" t="e">
        <f t="shared" si="45"/>
        <v>#DIV/0!</v>
      </c>
      <c r="R311" s="9" t="e">
        <f>U301</f>
        <v>#DIV/0!</v>
      </c>
      <c r="S311" s="9" t="e">
        <f t="shared" si="46"/>
        <v>#DIV/0!</v>
      </c>
      <c r="T311" s="9"/>
      <c r="U311" s="9" t="str">
        <f t="shared" si="47"/>
        <v>Target; Gain &gt; 1; #pref=4</v>
      </c>
      <c r="V311" s="9" t="e">
        <f t="shared" si="48"/>
        <v>#DIV/0!</v>
      </c>
      <c r="W311" s="9" t="e">
        <f t="shared" si="48"/>
        <v>#DIV/0!</v>
      </c>
      <c r="X311" s="9" t="e">
        <f t="shared" si="49"/>
        <v>#DIV/0!</v>
      </c>
      <c r="Y311" s="9" t="e">
        <f t="shared" si="50"/>
        <v>#DIV/0!</v>
      </c>
      <c r="Z311" s="9" t="e">
        <f t="shared" si="51"/>
        <v>#DIV/0!</v>
      </c>
      <c r="AA311" s="9" t="e">
        <f t="shared" si="52"/>
        <v>#DIV/0!</v>
      </c>
      <c r="AB311" s="13"/>
      <c r="AC311" s="9" t="str">
        <f t="shared" si="53"/>
        <v>Target; Gain &gt; 1; #pref=4</v>
      </c>
      <c r="AD311" s="9" t="e">
        <f t="shared" si="54"/>
        <v>#DIV/0!</v>
      </c>
      <c r="AE311" s="9" t="e">
        <f t="shared" si="54"/>
        <v>#DIV/0!</v>
      </c>
      <c r="AF311" s="9" t="e">
        <f t="shared" si="55"/>
        <v>#DIV/0!</v>
      </c>
      <c r="AG311" s="9" t="e">
        <f t="shared" si="56"/>
        <v>#DIV/0!</v>
      </c>
      <c r="AH311" s="9" t="e">
        <f t="shared" si="57"/>
        <v>#DIV/0!</v>
      </c>
      <c r="AI311" s="9" t="e">
        <f t="shared" si="58"/>
        <v>#DIV/0!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>L302</f>
        <v>Target; Gain &gt; 0</v>
      </c>
      <c r="N312" s="9">
        <f t="shared" si="43"/>
        <v>1371573.0814285714</v>
      </c>
      <c r="O312" s="9">
        <f t="shared" si="43"/>
        <v>1377135.1671428573</v>
      </c>
      <c r="P312" s="9">
        <f t="shared" si="44"/>
        <v>637160.36285714281</v>
      </c>
      <c r="Q312" s="9">
        <f t="shared" si="45"/>
        <v>786154.72571428597</v>
      </c>
      <c r="R312" s="9">
        <f>U302</f>
        <v>2903655.0457142866</v>
      </c>
      <c r="S312" s="9">
        <f t="shared" si="46"/>
        <v>1200735.3657142855</v>
      </c>
      <c r="T312" s="9"/>
      <c r="U312" s="9" t="str">
        <f t="shared" si="47"/>
        <v>Target; Gain &gt; 0</v>
      </c>
      <c r="V312" s="9">
        <f t="shared" si="48"/>
        <v>1.3202400258240856</v>
      </c>
      <c r="W312" s="9">
        <f t="shared" si="48"/>
        <v>1.3097540083742101</v>
      </c>
      <c r="X312" s="9">
        <f t="shared" si="49"/>
        <v>1.0223805527922063</v>
      </c>
      <c r="Y312" s="9">
        <f t="shared" si="50"/>
        <v>1.0169363689998032</v>
      </c>
      <c r="Z312" s="9">
        <f t="shared" si="51"/>
        <v>1.345189538252058</v>
      </c>
      <c r="AA312" s="9">
        <f t="shared" si="52"/>
        <v>2.1379985778970045</v>
      </c>
      <c r="AB312" s="13"/>
      <c r="AC312" s="9" t="str">
        <f t="shared" si="53"/>
        <v>Target; Gain &gt; 0</v>
      </c>
      <c r="AD312" s="9">
        <f t="shared" si="54"/>
        <v>0.48834407003521596</v>
      </c>
      <c r="AE312" s="9">
        <f t="shared" si="54"/>
        <v>0.48462082908954462</v>
      </c>
      <c r="AF312" s="9">
        <f t="shared" si="55"/>
        <v>0.46399923947036886</v>
      </c>
      <c r="AG312" s="9">
        <f t="shared" si="56"/>
        <v>0.39848543559176119</v>
      </c>
      <c r="AH312" s="9">
        <f t="shared" si="57"/>
        <v>0.31357875247668876</v>
      </c>
      <c r="AI312" s="9">
        <f t="shared" si="58"/>
        <v>0.89077860977359291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K313" s="8"/>
      <c r="AL313" s="8"/>
      <c r="AM313" s="8"/>
      <c r="AN313" s="8"/>
      <c r="AO313" s="8"/>
    </row>
    <row r="314" spans="7:49" x14ac:dyDescent="0.3">
      <c r="K314" s="35" t="s">
        <v>62</v>
      </c>
      <c r="L314" s="5">
        <f>X314</f>
        <v>1</v>
      </c>
      <c r="M314" s="6" t="s">
        <v>2</v>
      </c>
      <c r="N314" s="6" t="s">
        <v>3</v>
      </c>
      <c r="O314" s="6" t="s">
        <v>4</v>
      </c>
      <c r="P314" s="6" t="s">
        <v>5</v>
      </c>
      <c r="Q314" s="6" t="s">
        <v>6</v>
      </c>
      <c r="R314" s="6" t="s">
        <v>7</v>
      </c>
      <c r="S314" s="6" t="s">
        <v>8</v>
      </c>
      <c r="T314" s="6" t="s">
        <v>9</v>
      </c>
      <c r="U314" s="6" t="s">
        <v>10</v>
      </c>
      <c r="V314" s="6" t="s">
        <v>11</v>
      </c>
      <c r="W314" s="6" t="s">
        <v>12</v>
      </c>
      <c r="X314" s="7">
        <f>X292</f>
        <v>1</v>
      </c>
      <c r="Y314" s="6" t="s">
        <v>2</v>
      </c>
      <c r="Z314" s="6" t="s">
        <v>3</v>
      </c>
      <c r="AA314" s="6" t="s">
        <v>4</v>
      </c>
      <c r="AB314" s="6" t="s">
        <v>5</v>
      </c>
      <c r="AC314" s="6" t="s">
        <v>6</v>
      </c>
      <c r="AD314" s="6" t="s">
        <v>7</v>
      </c>
      <c r="AE314" s="6" t="s">
        <v>8</v>
      </c>
      <c r="AF314" s="6" t="s">
        <v>9</v>
      </c>
      <c r="AG314" s="6" t="s">
        <v>10</v>
      </c>
      <c r="AH314" s="6" t="s">
        <v>11</v>
      </c>
      <c r="AI314" s="6" t="s">
        <v>12</v>
      </c>
      <c r="AJ314" s="5">
        <f t="shared" ref="AJ314:AJ324" si="61">X314</f>
        <v>1</v>
      </c>
      <c r="AK314" s="6" t="s">
        <v>2</v>
      </c>
      <c r="AL314" s="6" t="s">
        <v>3</v>
      </c>
      <c r="AM314" s="6" t="s">
        <v>4</v>
      </c>
      <c r="AN314" s="6" t="s">
        <v>5</v>
      </c>
      <c r="AO314" s="6" t="s">
        <v>6</v>
      </c>
      <c r="AP314" s="6" t="s">
        <v>7</v>
      </c>
      <c r="AQ314" s="6" t="s">
        <v>8</v>
      </c>
      <c r="AR314" s="6" t="s">
        <v>9</v>
      </c>
      <c r="AS314" s="6" t="s">
        <v>10</v>
      </c>
      <c r="AT314" s="6" t="s">
        <v>11</v>
      </c>
      <c r="AU314" s="6" t="s">
        <v>12</v>
      </c>
    </row>
    <row r="315" spans="7:49" x14ac:dyDescent="0.3">
      <c r="L315" s="8" t="s">
        <v>16</v>
      </c>
      <c r="M315" s="9">
        <f>MEDIAN(M3:M290)</f>
        <v>4851383.5999999996</v>
      </c>
      <c r="N315" s="9">
        <f t="shared" ref="N315:W315" si="62">MEDIAN(N3:N290)</f>
        <v>726248.85714285716</v>
      </c>
      <c r="O315" s="9">
        <f t="shared" si="62"/>
        <v>726910.54285714286</v>
      </c>
      <c r="P315" s="9">
        <f t="shared" si="62"/>
        <v>1902138.9</v>
      </c>
      <c r="Q315" s="9">
        <f t="shared" si="62"/>
        <v>387811.8285714286</v>
      </c>
      <c r="R315" s="9">
        <f t="shared" si="62"/>
        <v>14768288.300000001</v>
      </c>
      <c r="S315" s="9">
        <f t="shared" si="62"/>
        <v>216237.75714285715</v>
      </c>
      <c r="T315" s="9">
        <f t="shared" si="62"/>
        <v>2922825.5999999996</v>
      </c>
      <c r="U315" s="9">
        <f t="shared" si="62"/>
        <v>2287243.1428571432</v>
      </c>
      <c r="V315" s="9">
        <f t="shared" si="62"/>
        <v>1846321.7</v>
      </c>
      <c r="W315" s="9">
        <f t="shared" si="62"/>
        <v>408548.12857142853</v>
      </c>
      <c r="X315" s="9" t="s">
        <v>16</v>
      </c>
      <c r="Y315" s="9">
        <f>MEDIAN(Y3:Y290)</f>
        <v>3.4028886064945256</v>
      </c>
      <c r="Z315" s="9">
        <f t="shared" ref="Z315:AI315" si="63">MEDIAN(Z3:Z290)</f>
        <v>0.79665024369522663</v>
      </c>
      <c r="AA315" s="9">
        <f t="shared" si="63"/>
        <v>0.79132664909952188</v>
      </c>
      <c r="AB315" s="9">
        <f t="shared" si="63"/>
        <v>1.7046993124997241</v>
      </c>
      <c r="AC315" s="9">
        <f t="shared" si="63"/>
        <v>0.92925047893659207</v>
      </c>
      <c r="AD315" s="9">
        <f t="shared" si="63"/>
        <v>8.1669555408007035</v>
      </c>
      <c r="AE315" s="9">
        <f t="shared" si="63"/>
        <v>0.60059082634896699</v>
      </c>
      <c r="AF315" s="9">
        <f t="shared" si="63"/>
        <v>0.6237501888885163</v>
      </c>
      <c r="AG315" s="9">
        <f t="shared" si="63"/>
        <v>0.81175122486643625</v>
      </c>
      <c r="AH315" s="9">
        <f t="shared" si="63"/>
        <v>3.0843840055051261</v>
      </c>
      <c r="AI315" s="9">
        <f t="shared" si="63"/>
        <v>1.6790537560949039</v>
      </c>
      <c r="AJ315" s="8" t="str">
        <f t="shared" si="61"/>
        <v>ALL</v>
      </c>
      <c r="AK315" s="9">
        <f>MEDIAN(AK3:AK290)</f>
        <v>3.4028886064945256</v>
      </c>
      <c r="AL315" s="9">
        <f t="shared" ref="AL315:AU315" si="64">MEDIAN(AL3:AL290)</f>
        <v>0.32809488622754412</v>
      </c>
      <c r="AM315" s="9">
        <f t="shared" si="64"/>
        <v>0.3250982257346291</v>
      </c>
      <c r="AN315" s="9">
        <f t="shared" si="64"/>
        <v>1.7046993124997241</v>
      </c>
      <c r="AO315" s="9">
        <f t="shared" si="64"/>
        <v>0.41506899797989588</v>
      </c>
      <c r="AP315" s="9">
        <f t="shared" si="64"/>
        <v>8.1669555408007035</v>
      </c>
      <c r="AQ315" s="9">
        <f t="shared" si="64"/>
        <v>0.29731555525878706</v>
      </c>
      <c r="AR315" s="9">
        <f t="shared" si="64"/>
        <v>0.31657034629024566</v>
      </c>
      <c r="AS315" s="9">
        <f t="shared" si="64"/>
        <v>0.27548923631298483</v>
      </c>
      <c r="AT315" s="9">
        <f t="shared" si="64"/>
        <v>3.0843840055051261</v>
      </c>
      <c r="AU315" s="9">
        <f t="shared" si="64"/>
        <v>0.58864280174436456</v>
      </c>
    </row>
    <row r="316" spans="7:49" x14ac:dyDescent="0.3">
      <c r="L316" s="8" t="str">
        <f>"Target; Gain &gt; "&amp;L314</f>
        <v>Target; Gain &gt; 1</v>
      </c>
      <c r="M316" s="9" cm="1">
        <f t="array" ref="M316">MEDIAN(_xlfn._xlws.FILTER(M3:M290, ($AZ3:$AZ290 &gt; $X292)*($AZ3:$AZ290 &lt;&gt; "")))</f>
        <v>11686655.1</v>
      </c>
      <c r="N316" s="9" cm="1">
        <f t="array" ref="N316">MEDIAN(_xlfn._xlws.FILTER(N3:N290, ($AZ3:$AZ290 &gt; $X292)*($AZ3:$AZ290 &lt;&gt; "")))</f>
        <v>2335174.7714285715</v>
      </c>
      <c r="O316" s="9" cm="1">
        <f t="array" ref="O316">MEDIAN(_xlfn._xlws.FILTER(O3:O290, ($AZ3:$AZ290 &gt; $X292)*($AZ3:$AZ290 &lt;&gt; "")))</f>
        <v>2348025.5428571431</v>
      </c>
      <c r="P316" s="9" cm="1">
        <f t="array" ref="P316">MEDIAN(_xlfn._xlws.FILTER(P3:P290, ($AZ3:$AZ290 &gt; $X292)*($AZ3:$AZ290 &lt;&gt; "")))</f>
        <v>35473328.799999997</v>
      </c>
      <c r="Q316" s="9" cm="1">
        <f t="array" ref="Q316">MEDIAN(_xlfn._xlws.FILTER(Q3:Q290, ($AZ3:$AZ290 &gt; $X292)*($AZ3:$AZ290 &lt;&gt; "")))</f>
        <v>1046757.5428571429</v>
      </c>
      <c r="R316" s="9" cm="1">
        <f t="array" ref="R316">MEDIAN(_xlfn._xlws.FILTER(R3:R290, ($AZ3:$AZ290 &gt; $X292)*($AZ3:$AZ290 &lt;&gt; "")))</f>
        <v>49794498.5</v>
      </c>
      <c r="S316" s="9" cm="1">
        <f t="array" ref="S316">MEDIAN(_xlfn._xlws.FILTER(S3:S290, ($AZ3:$AZ290 &gt; $X292)*($AZ3:$AZ290 &lt;&gt; "")))</f>
        <v>1597739.9857142861</v>
      </c>
      <c r="T316" s="9" cm="1">
        <f t="array" ref="T316">MEDIAN(_xlfn._xlws.FILTER(T3:T290, ($AZ3:$AZ290 &gt; $X292)*($AZ3:$AZ290 &lt;&gt; "")))</f>
        <v>4972458.3000000007</v>
      </c>
      <c r="U316" s="9" cm="1">
        <f t="array" ref="U316">MEDIAN(_xlfn._xlws.FILTER(U3:U290, ($AZ3:$AZ290 &gt; $X292)*($AZ3:$AZ290 &lt;&gt; "")))</f>
        <v>3702100.0428571431</v>
      </c>
      <c r="V316" s="9" cm="1">
        <f t="array" ref="V316">MEDIAN(_xlfn._xlws.FILTER(V3:V290, ($AZ3:$AZ290 &gt; $X292)*($AZ3:$AZ290 &lt;&gt; "")))</f>
        <v>33703378.799999997</v>
      </c>
      <c r="W316" s="9" cm="1">
        <f t="array" ref="W316">MEDIAN(_xlfn._xlws.FILTER(W3:W290, ($AZ3:$AZ290 &gt; $X292)*($AZ3:$AZ290 &lt;&gt; "")))</f>
        <v>1893827.2428571428</v>
      </c>
      <c r="X316" s="9" t="str">
        <f>"Target; Gain &gt; "&amp;X314</f>
        <v>Target; Gain &gt; 1</v>
      </c>
      <c r="Y316" s="9" cm="1">
        <f t="array" ref="Y316">MEDIAN(_xlfn._xlws.FILTER(Y3:Y290, ($AZ3:$AZ290 &gt; $X292)*($AZ3:$AZ290 &lt;&gt; "")))</f>
        <v>9.5723996267945033</v>
      </c>
      <c r="Z316" s="9" cm="1">
        <f t="array" ref="Z316">MEDIAN(_xlfn._xlws.FILTER(Z3:Z290, ($AZ3:$AZ290 &gt; $X292)*($AZ3:$AZ290 &lt;&gt; "")))</f>
        <v>1.8380560838725484</v>
      </c>
      <c r="AA316" s="9" cm="1">
        <f t="array" ref="AA316">MEDIAN(_xlfn._xlws.FILTER(AA3:AA290, ($AZ3:$AZ290 &gt; $X292)*($AZ3:$AZ290 &lt;&gt; "")))</f>
        <v>1.8246444485898665</v>
      </c>
      <c r="AB316" s="9" cm="1">
        <f t="array" ref="AB316">MEDIAN(_xlfn._xlws.FILTER(AB3:AB290, ($AZ3:$AZ290 &gt; $X292)*($AZ3:$AZ290 &lt;&gt; "")))</f>
        <v>13.676199801603795</v>
      </c>
      <c r="AC316" s="9" cm="1">
        <f t="array" ref="AC316">MEDIAN(_xlfn._xlws.FILTER(AC3:AC290, ($AZ3:$AZ290 &gt; $X292)*($AZ3:$AZ290 &lt;&gt; "")))</f>
        <v>1.4179441311134724</v>
      </c>
      <c r="AD316" s="9" cm="1">
        <f t="array" ref="AD316">MEDIAN(_xlfn._xlws.FILTER(AD3:AD290, ($AZ3:$AZ290 &gt; $X292)*($AZ3:$AZ290 &lt;&gt; "")))</f>
        <v>27.795338411396372</v>
      </c>
      <c r="AE316" s="9" cm="1">
        <f t="array" ref="AE316">MEDIAN(_xlfn._xlws.FILTER(AE3:AE290, ($AZ3:$AZ290 &gt; $X292)*($AZ3:$AZ290 &lt;&gt; "")))</f>
        <v>1.6061400072291561</v>
      </c>
      <c r="AF316" s="9" cm="1">
        <f t="array" ref="AF316">MEDIAN(_xlfn._xlws.FILTER(AF3:AF290, ($AZ3:$AZ290 &gt; $X292)*($AZ3:$AZ290 &lt;&gt; "")))</f>
        <v>2.3336429292859977</v>
      </c>
      <c r="AG316" s="9" cm="1">
        <f t="array" ref="AG316">MEDIAN(_xlfn._xlws.FILTER(AG3:AG290, ($AZ3:$AZ290 &gt; $X292)*($AZ3:$AZ290 &lt;&gt; "")))</f>
        <v>2.008081297527367</v>
      </c>
      <c r="AH316" s="9" cm="1">
        <f t="array" ref="AH316">MEDIAN(_xlfn._xlws.FILTER(AH3:AH290, ($AZ3:$AZ290 &gt; $X292)*($AZ3:$AZ290 &lt;&gt; "")))</f>
        <v>10.817384331795619</v>
      </c>
      <c r="AI316" s="9" cm="1">
        <f t="array" ref="AI316">MEDIAN(_xlfn._xlws.FILTER(AI3:AI290, ($AZ3:$AZ290 &gt; $X292)*($AZ3:$AZ290 &lt;&gt; "")))</f>
        <v>2.6575853931833988</v>
      </c>
      <c r="AJ316" s="8" t="str">
        <f t="shared" si="61"/>
        <v>Target; Gain &gt; 1</v>
      </c>
      <c r="AK316" s="9" cm="1">
        <f t="array" ref="AK316">MEDIAN(_xlfn._xlws.FILTER(AK3:AK290, ($AZ3:$AZ290 &gt; $X292)*($AZ3:$AZ290 &lt;&gt; "")))</f>
        <v>9.5723996267945033</v>
      </c>
      <c r="AL316" s="9" cm="1">
        <f t="array" ref="AL316">MEDIAN(_xlfn._xlws.FILTER(AL3:AL290, ($AZ3:$AZ290 &gt; $X292)*($AZ3:$AZ290 &lt;&gt; "")))</f>
        <v>0.64008733574134702</v>
      </c>
      <c r="AM316" s="9" cm="1">
        <f t="array" ref="AM316">MEDIAN(_xlfn._xlws.FILTER(AM3:AM290, ($AZ3:$AZ290 &gt; $X292)*($AZ3:$AZ290 &lt;&gt; "")))</f>
        <v>0.63961903156679378</v>
      </c>
      <c r="AN316" s="9" cm="1">
        <f t="array" ref="AN316">MEDIAN(_xlfn._xlws.FILTER(AN3:AN290, ($AZ3:$AZ290 &gt; $X292)*($AZ3:$AZ290 &lt;&gt; "")))</f>
        <v>13.676199801603795</v>
      </c>
      <c r="AO316" s="9" cm="1">
        <f t="array" ref="AO316">MEDIAN(_xlfn._xlws.FILTER(AO3:AO290, ($AZ3:$AZ290 &gt; $X292)*($AZ3:$AZ290 &lt;&gt; "")))</f>
        <v>0.57892576970251475</v>
      </c>
      <c r="AP316" s="9" cm="1">
        <f t="array" ref="AP316">MEDIAN(_xlfn._xlws.FILTER(AP3:AP290, ($AZ3:$AZ290 &gt; $X292)*($AZ3:$AZ290 &lt;&gt; "")))</f>
        <v>27.795338411396372</v>
      </c>
      <c r="AQ316" s="9" cm="1">
        <f t="array" ref="AQ316">MEDIAN(_xlfn._xlws.FILTER(AQ3:AQ290, ($AZ3:$AZ290 &gt; $X292)*($AZ3:$AZ290 &lt;&gt; "")))</f>
        <v>0.5298098607803694</v>
      </c>
      <c r="AR316" s="9" cm="1">
        <f t="array" ref="AR316">MEDIAN(_xlfn._xlws.FILTER(AR3:AR290, ($AZ3:$AZ290 &gt; $X292)*($AZ3:$AZ290 &lt;&gt; "")))</f>
        <v>1.1749931861995722</v>
      </c>
      <c r="AS316" s="9" cm="1">
        <f t="array" ref="AS316">MEDIAN(_xlfn._xlws.FILTER(AS3:AS290, ($AZ3:$AZ290 &gt; $X292)*($AZ3:$AZ290 &lt;&gt; "")))</f>
        <v>0.37184631136395707</v>
      </c>
      <c r="AT316" s="9" cm="1">
        <f t="array" ref="AT316">MEDIAN(_xlfn._xlws.FILTER(AT3:AT290, ($AZ3:$AZ290 &gt; $X292)*($AZ3:$AZ290 &lt;&gt; "")))</f>
        <v>10.817384331795619</v>
      </c>
      <c r="AU316" s="9" cm="1">
        <f t="array" ref="AU316">MEDIAN(_xlfn._xlws.FILTER(AU3:AU290, ($AZ3:$AZ290 &gt; $X292)*($AZ3:$AZ290 &lt;&gt; "")))</f>
        <v>1.2540804699462442</v>
      </c>
    </row>
    <row r="317" spans="7:49" x14ac:dyDescent="0.3">
      <c r="L317" s="8" t="str">
        <f>"Gain &gt; "&amp;L314</f>
        <v>Gain &gt; 1</v>
      </c>
      <c r="M317" s="9" cm="1">
        <f t="array" ref="M317">MEDIAN(_xlfn._xlws.FILTER(M3:M290, $AY3:$AY290&gt;$X292))</f>
        <v>11686655.1</v>
      </c>
      <c r="N317" s="9" cm="1">
        <f t="array" ref="N317">MEDIAN(_xlfn._xlws.FILTER(N3:N290, $AY3:$AY290&gt;$X292))</f>
        <v>2335174.7714285715</v>
      </c>
      <c r="O317" s="9" cm="1">
        <f t="array" ref="O317">MEDIAN(_xlfn._xlws.FILTER(O3:O290, $AY3:$AY290&gt;$X292))</f>
        <v>2348025.5428571431</v>
      </c>
      <c r="P317" s="9" cm="1">
        <f t="array" ref="P317">MEDIAN(_xlfn._xlws.FILTER(P3:P290, $AY3:$AY290&gt;$X292))</f>
        <v>35473328.799999997</v>
      </c>
      <c r="Q317" s="9" cm="1">
        <f t="array" ref="Q317">MEDIAN(_xlfn._xlws.FILTER(Q3:Q290, $AY3:$AY290&gt;$X292))</f>
        <v>1046757.5428571429</v>
      </c>
      <c r="R317" s="9" cm="1">
        <f t="array" ref="R317">MEDIAN(_xlfn._xlws.FILTER(R3:R290, $AY3:$AY290&gt;$X292))</f>
        <v>49794498.5</v>
      </c>
      <c r="S317" s="9" cm="1">
        <f t="array" ref="S317">MEDIAN(_xlfn._xlws.FILTER(S3:S290, $AY3:$AY290&gt;$X292))</f>
        <v>1597739.9857142861</v>
      </c>
      <c r="T317" s="9" cm="1">
        <f t="array" ref="T317">MEDIAN(_xlfn._xlws.FILTER(T3:T290, $AY3:$AY290&gt;$X292))</f>
        <v>4972458.3000000007</v>
      </c>
      <c r="U317" s="9" cm="1">
        <f t="array" ref="U317">MEDIAN(_xlfn._xlws.FILTER(U3:U290, $AY3:$AY290&gt;$X292))</f>
        <v>3702100.0428571431</v>
      </c>
      <c r="V317" s="9" cm="1">
        <f t="array" ref="V317">MEDIAN(_xlfn._xlws.FILTER(V3:V290, $AY3:$AY290&gt;$X292))</f>
        <v>33703378.799999997</v>
      </c>
      <c r="W317" s="9" cm="1">
        <f t="array" ref="W317">MEDIAN(_xlfn._xlws.FILTER(W3:W290, $AY3:$AY290&gt;$X292))</f>
        <v>1893827.2428571428</v>
      </c>
      <c r="X317" s="9" t="str">
        <f>"Gain &gt; "&amp;X314</f>
        <v>Gain &gt; 1</v>
      </c>
      <c r="Y317" s="9" cm="1">
        <f t="array" ref="Y317">MEDIAN(_xlfn._xlws.FILTER(Y3:Y290, $AY3:$AY290&gt;$X292))</f>
        <v>9.5723996267945033</v>
      </c>
      <c r="Z317" s="9" cm="1">
        <f t="array" ref="Z317">MEDIAN(_xlfn._xlws.FILTER(Z3:Z290, $AY3:$AY290&gt;$X292))</f>
        <v>1.8380560838725484</v>
      </c>
      <c r="AA317" s="9" cm="1">
        <f t="array" ref="AA317">MEDIAN(_xlfn._xlws.FILTER(AA3:AA290, $AY3:$AY290&gt;$X292))</f>
        <v>1.8246444485898665</v>
      </c>
      <c r="AB317" s="9" cm="1">
        <f t="array" ref="AB317">MEDIAN(_xlfn._xlws.FILTER(AB3:AB290, $AY3:$AY290&gt;$X292))</f>
        <v>13.676199801603795</v>
      </c>
      <c r="AC317" s="9" cm="1">
        <f t="array" ref="AC317">MEDIAN(_xlfn._xlws.FILTER(AC3:AC290, $AY3:$AY290&gt;$X292))</f>
        <v>1.4179441311134724</v>
      </c>
      <c r="AD317" s="9" cm="1">
        <f t="array" ref="AD317">MEDIAN(_xlfn._xlws.FILTER(AD3:AD290, $AY3:$AY290&gt;$X292))</f>
        <v>27.795338411396372</v>
      </c>
      <c r="AE317" s="9" cm="1">
        <f t="array" ref="AE317">MEDIAN(_xlfn._xlws.FILTER(AE3:AE290, $AY3:$AY290&gt;$X292))</f>
        <v>1.6061400072291561</v>
      </c>
      <c r="AF317" s="9" cm="1">
        <f t="array" ref="AF317">MEDIAN(_xlfn._xlws.FILTER(AF3:AF290, $AY3:$AY290&gt;$X292))</f>
        <v>2.3336429292859977</v>
      </c>
      <c r="AG317" s="9" cm="1">
        <f t="array" ref="AG317">MEDIAN(_xlfn._xlws.FILTER(AG3:AG290, $AY3:$AY290&gt;$X292))</f>
        <v>2.008081297527367</v>
      </c>
      <c r="AH317" s="9" cm="1">
        <f t="array" ref="AH317">MEDIAN(_xlfn._xlws.FILTER(AH3:AH290, $AY3:$AY290&gt;$X292))</f>
        <v>10.817384331795619</v>
      </c>
      <c r="AI317" s="9" cm="1">
        <f t="array" ref="AI317">MEDIAN(_xlfn._xlws.FILTER(AI3:AI290, $AY3:$AY290&gt;$X292))</f>
        <v>2.6575853931833988</v>
      </c>
      <c r="AJ317" s="8" t="str">
        <f t="shared" si="61"/>
        <v>Gain &gt; 1</v>
      </c>
      <c r="AK317" s="9" cm="1">
        <f t="array" ref="AK317">MEDIAN(_xlfn._xlws.FILTER(AK3:AK290, $AY3:$AY290&gt;$X292))</f>
        <v>9.5723996267945033</v>
      </c>
      <c r="AL317" s="9" cm="1">
        <f t="array" ref="AL317">MEDIAN(_xlfn._xlws.FILTER(AL3:AL290, $AY3:$AY290&gt;$X292))</f>
        <v>0.64008733574134702</v>
      </c>
      <c r="AM317" s="9" cm="1">
        <f t="array" ref="AM317">MEDIAN(_xlfn._xlws.FILTER(AM3:AM290, $AY3:$AY290&gt;$X292))</f>
        <v>0.63961903156679378</v>
      </c>
      <c r="AN317" s="9" cm="1">
        <f t="array" ref="AN317">MEDIAN(_xlfn._xlws.FILTER(AN3:AN290, $AY3:$AY290&gt;$X292))</f>
        <v>13.676199801603795</v>
      </c>
      <c r="AO317" s="9" cm="1">
        <f t="array" ref="AO317">MEDIAN(_xlfn._xlws.FILTER(AO3:AO290, $AY3:$AY290&gt;$X292))</f>
        <v>0.57892576970251475</v>
      </c>
      <c r="AP317" s="9" cm="1">
        <f t="array" ref="AP317">MEDIAN(_xlfn._xlws.FILTER(AP3:AP290, $AY3:$AY290&gt;$X292))</f>
        <v>27.795338411396372</v>
      </c>
      <c r="AQ317" s="9" cm="1">
        <f t="array" ref="AQ317">MEDIAN(_xlfn._xlws.FILTER(AQ3:AQ290, $AY3:$AY290&gt;$X292))</f>
        <v>0.5298098607803694</v>
      </c>
      <c r="AR317" s="9" cm="1">
        <f t="array" ref="AR317">MEDIAN(_xlfn._xlws.FILTER(AR3:AR290, $AY3:$AY290&gt;$X292))</f>
        <v>1.1749931861995722</v>
      </c>
      <c r="AS317" s="9" cm="1">
        <f t="array" ref="AS317">MEDIAN(_xlfn._xlws.FILTER(AS3:AS290, $AY3:$AY290&gt;$X292))</f>
        <v>0.37184631136395707</v>
      </c>
      <c r="AT317" s="9" cm="1">
        <f t="array" ref="AT317">MEDIAN(_xlfn._xlws.FILTER(AT3:AT290, $AY3:$AY290&gt;$X292))</f>
        <v>10.817384331795619</v>
      </c>
      <c r="AU317" s="9" cm="1">
        <f t="array" ref="AU317">MEDIAN(_xlfn._xlws.FILTER(AU3:AU290, $AY3:$AY290&gt;$X292))</f>
        <v>1.2540804699462442</v>
      </c>
      <c r="AW317" s="10"/>
    </row>
    <row r="318" spans="7:49" x14ac:dyDescent="0.3">
      <c r="L318" t="s">
        <v>17</v>
      </c>
      <c r="M318" s="9" cm="1">
        <f t="array" ref="M318">MEDIAN(_xlfn._xlws.FILTER(M3:M290, $H3:$H290=1))</f>
        <v>4004766.4</v>
      </c>
      <c r="N318" s="9" cm="1">
        <f t="array" ref="N318">MEDIAN(_xlfn._xlws.FILTER(N3:N290, $H3:$H290=1))</f>
        <v>513399.05714285711</v>
      </c>
      <c r="O318" s="9" cm="1">
        <f t="array" ref="O318">MEDIAN(_xlfn._xlws.FILTER(O3:O290, $H3:$H290=1))</f>
        <v>514354.05714285711</v>
      </c>
      <c r="P318" s="9" cm="1">
        <f t="array" ref="P318">MEDIAN(_xlfn._xlws.FILTER(P3:P290, $H3:$H290=1))</f>
        <v>1386009.2000000002</v>
      </c>
      <c r="Q318" s="9" cm="1">
        <f t="array" ref="Q318">MEDIAN(_xlfn._xlws.FILTER(Q3:Q290, $H3:$H290=1))</f>
        <v>338505.2857142858</v>
      </c>
      <c r="R318" s="9" cm="1">
        <f t="array" ref="R318">MEDIAN(_xlfn._xlws.FILTER(R3:R290, $H3:$H290=1))</f>
        <v>10383386.1</v>
      </c>
      <c r="S318" s="9" cm="1">
        <f t="array" ref="S318">MEDIAN(_xlfn._xlws.FILTER(S3:S290, $H3:$H290=1))</f>
        <v>153914.8142857143</v>
      </c>
      <c r="T318" s="9" cm="1">
        <f t="array" ref="T318">MEDIAN(_xlfn._xlws.FILTER(T3:T290, $H3:$H290=1))</f>
        <v>2920205.4000000004</v>
      </c>
      <c r="U318" s="9" cm="1">
        <f t="array" ref="U318">MEDIAN(_xlfn._xlws.FILTER(U3:U290, $H3:$H290=1))</f>
        <v>2282328.0714285709</v>
      </c>
      <c r="V318" s="9" cm="1">
        <f t="array" ref="V318">MEDIAN(_xlfn._xlws.FILTER(V3:V290, $H3:$H290=1))</f>
        <v>1788076.7999999998</v>
      </c>
      <c r="W318" s="9" cm="1">
        <f t="array" ref="W318">MEDIAN(_xlfn._xlws.FILTER(W3:W290, $H3:$H290=1))</f>
        <v>388422.71428571432</v>
      </c>
      <c r="X318" s="9" t="s">
        <v>17</v>
      </c>
      <c r="Y318" s="9" cm="1">
        <f t="array" ref="Y318">MEDIAN(_xlfn._xlws.FILTER(Y3:Y290, $H3:$H290=1))</f>
        <v>2.6906837367918346</v>
      </c>
      <c r="Z318" s="9" cm="1">
        <f t="array" ref="Z318">MEDIAN(_xlfn._xlws.FILTER(Z3:Z290, $H3:$H290=1))</f>
        <v>0.66887923473675204</v>
      </c>
      <c r="AA318" s="9" cm="1">
        <f t="array" ref="AA318">MEDIAN(_xlfn._xlws.FILTER(AA3:AA290, $H3:$H290=1))</f>
        <v>0.6638438663611721</v>
      </c>
      <c r="AB318" s="9" cm="1">
        <f t="array" ref="AB318">MEDIAN(_xlfn._xlws.FILTER(AB3:AB290, $H3:$H290=1))</f>
        <v>1.3804736607999075</v>
      </c>
      <c r="AC318" s="9" cm="1">
        <f t="array" ref="AC318">MEDIAN(_xlfn._xlws.FILTER(AC3:AC290, $H3:$H290=1))</f>
        <v>0.79867304669709749</v>
      </c>
      <c r="AD318" s="9" cm="1">
        <f t="array" ref="AD318">MEDIAN(_xlfn._xlws.FILTER(AD3:AD290, $H3:$H290=1))</f>
        <v>5.9800067368021699</v>
      </c>
      <c r="AE318" s="9" cm="1">
        <f t="array" ref="AE318">MEDIAN(_xlfn._xlws.FILTER(AE3:AE290, $H3:$H290=1))</f>
        <v>0.46420774821641053</v>
      </c>
      <c r="AF318" s="9" cm="1">
        <f t="array" ref="AF318">MEDIAN(_xlfn._xlws.FILTER(AF3:AF290, $H3:$H290=1))</f>
        <v>0.60797491112025459</v>
      </c>
      <c r="AG318" s="9" cm="1">
        <f t="array" ref="AG318">MEDIAN(_xlfn._xlws.FILTER(AG3:AG290, $H3:$H290=1))</f>
        <v>0.79782333544571882</v>
      </c>
      <c r="AH318" s="9" cm="1">
        <f t="array" ref="AH318">MEDIAN(_xlfn._xlws.FILTER(AH3:AH290, $H3:$H290=1))</f>
        <v>3.0382827513094526</v>
      </c>
      <c r="AI318" s="9" cm="1">
        <f t="array" ref="AI318">MEDIAN(_xlfn._xlws.FILTER(AI3:AI290, $H3:$H290=1))</f>
        <v>1.321978389511683</v>
      </c>
      <c r="AJ318" s="10" t="str">
        <f t="shared" si="61"/>
        <v>Target</v>
      </c>
      <c r="AK318" s="9" cm="1">
        <f t="array" ref="AK318">MEDIAN(_xlfn._xlws.FILTER(AK3:AK290, $H3:$H290=1))</f>
        <v>2.6906837367918346</v>
      </c>
      <c r="AL318" s="9" cm="1">
        <f t="array" ref="AL318">MEDIAN(_xlfn._xlws.FILTER(AL3:AL290, $H3:$H290=1))</f>
        <v>0.30362521712418777</v>
      </c>
      <c r="AM318" s="9" cm="1">
        <f t="array" ref="AM318">MEDIAN(_xlfn._xlws.FILTER(AM3:AM290, $H3:$H290=1))</f>
        <v>0.30038363491600784</v>
      </c>
      <c r="AN318" s="9" cm="1">
        <f t="array" ref="AN318">MEDIAN(_xlfn._xlws.FILTER(AN3:AN290, $H3:$H290=1))</f>
        <v>1.3804736607999075</v>
      </c>
      <c r="AO318" s="9" cm="1">
        <f t="array" ref="AO318">MEDIAN(_xlfn._xlws.FILTER(AO3:AO290, $H3:$H290=1))</f>
        <v>0.39360812664963302</v>
      </c>
      <c r="AP318" s="9" cm="1">
        <f t="array" ref="AP318">MEDIAN(_xlfn._xlws.FILTER(AP3:AP290, $H3:$H290=1))</f>
        <v>5.9800067368021699</v>
      </c>
      <c r="AQ318" s="9" cm="1">
        <f t="array" ref="AQ318">MEDIAN(_xlfn._xlws.FILTER(AQ3:AQ290, $H3:$H290=1))</f>
        <v>0.27113383186598572</v>
      </c>
      <c r="AR318" s="9" cm="1">
        <f t="array" ref="AR318">MEDIAN(_xlfn._xlws.FILTER(AR3:AR290, $H3:$H290=1))</f>
        <v>0.3084897946100682</v>
      </c>
      <c r="AS318" s="9" cm="1">
        <f t="array" ref="AS318">MEDIAN(_xlfn._xlws.FILTER(AS3:AS290, $H3:$H290=1))</f>
        <v>0.27062700005231555</v>
      </c>
      <c r="AT318" s="9" cm="1">
        <f t="array" ref="AT318">MEDIAN(_xlfn._xlws.FILTER(AT3:AT290, $H3:$H290=1))</f>
        <v>3.0382827513094526</v>
      </c>
      <c r="AU318" s="9" cm="1">
        <f t="array" ref="AU318">MEDIAN(_xlfn._xlws.FILTER(AU3:AU290, $H3:$H290=1))</f>
        <v>0.51482214275082305</v>
      </c>
      <c r="AW318" s="10"/>
    </row>
    <row r="319" spans="7:49" x14ac:dyDescent="0.3">
      <c r="L319" t="str">
        <f t="shared" ref="L319:L324" si="65">X319</f>
        <v>Gain &gt; 0</v>
      </c>
      <c r="M319" s="9" cm="1">
        <f t="array" ref="M319">MEDIAN(_xlfn._xlws.FILTER(M3:M290, $J3:$J290=1))</f>
        <v>6533491.7000000002</v>
      </c>
      <c r="N319" s="9" cm="1">
        <f t="array" ref="N319">MEDIAN(_xlfn._xlws.FILTER(N3:N290, $J3:$J290=1))</f>
        <v>1160855.2</v>
      </c>
      <c r="O319" s="9" cm="1">
        <f t="array" ref="O319">MEDIAN(_xlfn._xlws.FILTER(O3:O290, $J3:$J290=1))</f>
        <v>1174656.6000000001</v>
      </c>
      <c r="P319" s="9" cm="1">
        <f t="array" ref="P319">MEDIAN(_xlfn._xlws.FILTER(P3:P290, $J3:$J290=1))</f>
        <v>2232255.7999999998</v>
      </c>
      <c r="Q319" s="9" cm="1">
        <f t="array" ref="Q319">MEDIAN(_xlfn._xlws.FILTER(Q3:Q290, $J3:$J290=1))</f>
        <v>551520.19999999995</v>
      </c>
      <c r="R319" s="9" cm="1">
        <f t="array" ref="R319">MEDIAN(_xlfn._xlws.FILTER(R3:R290, $J3:$J290=1))</f>
        <v>21349713.199999999</v>
      </c>
      <c r="S319" s="9" cm="1">
        <f t="array" ref="S319">MEDIAN(_xlfn._xlws.FILTER(S3:S290, $J3:$J290=1))</f>
        <v>542489.4</v>
      </c>
      <c r="T319" s="9" cm="1">
        <f t="array" ref="T319">MEDIAN(_xlfn._xlws.FILTER(T3:T290, $J3:$J290=1))</f>
        <v>2924194.8</v>
      </c>
      <c r="U319" s="9" cm="1">
        <f t="array" ref="U319">MEDIAN(_xlfn._xlws.FILTER(U3:U290, $J3:$J290=1))</f>
        <v>2288775.5714285718</v>
      </c>
      <c r="V319" s="9" cm="1">
        <f t="array" ref="V319">MEDIAN(_xlfn._xlws.FILTER(V3:V290, $J3:$J290=1))</f>
        <v>2033017.2</v>
      </c>
      <c r="W319" s="9" cm="1">
        <f t="array" ref="W319">MEDIAN(_xlfn._xlws.FILTER(W3:W290, $J3:$J290=1))</f>
        <v>637721.6857142857</v>
      </c>
      <c r="X319" s="9" t="s">
        <v>18</v>
      </c>
      <c r="Y319" s="9" cm="1">
        <f t="array" ref="Y319">MEDIAN(_xlfn._xlws.FILTER(Y3:Y290, $J3:$J290=1))</f>
        <v>5.0550387238967227</v>
      </c>
      <c r="Z319" s="9" cm="1">
        <f t="array" ref="Z319">MEDIAN(_xlfn._xlws.FILTER(Z3:Z290, $J3:$J290=1))</f>
        <v>1.2739781727665105</v>
      </c>
      <c r="AA319" s="9" cm="1">
        <f t="array" ref="AA319">MEDIAN(_xlfn._xlws.FILTER(AA3:AA290, $J3:$J290=1))</f>
        <v>1.2723323812708256</v>
      </c>
      <c r="AB319" s="9" cm="1">
        <f t="array" ref="AB319">MEDIAN(_xlfn._xlws.FILTER(AB3:AB290, $J3:$J290=1))</f>
        <v>2.6493013795086879</v>
      </c>
      <c r="AC319" s="9" cm="1">
        <f t="array" ref="AC319">MEDIAN(_xlfn._xlws.FILTER(AC3:AC290, $J3:$J290=1))</f>
        <v>1.1005113272216736</v>
      </c>
      <c r="AD319" s="9" cm="1">
        <f t="array" ref="AD319">MEDIAN(_xlfn._xlws.FILTER(AD3:AD290, $J3:$J290=1))</f>
        <v>12.511135478597135</v>
      </c>
      <c r="AE319" s="9" cm="1">
        <f t="array" ref="AE319">MEDIAN(_xlfn._xlws.FILTER(AE3:AE290, $J3:$J290=1))</f>
        <v>0.89685464160284023</v>
      </c>
      <c r="AF319" s="9" cm="1">
        <f t="array" ref="AF319">MEDIAN(_xlfn._xlws.FILTER(AF3:AF290, $J3:$J290=1))</f>
        <v>0.63409634567215112</v>
      </c>
      <c r="AG319" s="9" cm="1">
        <f t="array" ref="AG319">MEDIAN(_xlfn._xlws.FILTER(AG3:AG290, $J3:$J290=1))</f>
        <v>0.80795820245735483</v>
      </c>
      <c r="AH319" s="9" cm="1">
        <f t="array" ref="AH319">MEDIAN(_xlfn._xlws.FILTER(AH3:AH290, $J3:$J290=1))</f>
        <v>3.2699461949989201</v>
      </c>
      <c r="AI319" s="9" cm="1">
        <f t="array" ref="AI319">MEDIAN(_xlfn._xlws.FILTER(AI3:AI290, $J3:$J290=1))</f>
        <v>1.9674918608465566</v>
      </c>
      <c r="AJ319" s="10" t="str">
        <f t="shared" si="61"/>
        <v>Gain &gt; 0</v>
      </c>
      <c r="AK319" s="9" cm="1">
        <f t="array" ref="AK319">MEDIAN(_xlfn._xlws.FILTER(AK3:AK290, $J3:$J290=1))</f>
        <v>5.0550387238967227</v>
      </c>
      <c r="AL319" s="9" cm="1">
        <f t="array" ref="AL319">MEDIAN(_xlfn._xlws.FILTER(AL3:AL290, $J3:$J290=1))</f>
        <v>0.44396085724001744</v>
      </c>
      <c r="AM319" s="9" cm="1">
        <f t="array" ref="AM319">MEDIAN(_xlfn._xlws.FILTER(AM3:AM290, $J3:$J290=1))</f>
        <v>0.44279707037411364</v>
      </c>
      <c r="AN319" s="9" cm="1">
        <f t="array" ref="AN319">MEDIAN(_xlfn._xlws.FILTER(AN3:AN290, $J3:$J290=1))</f>
        <v>2.6493013795086879</v>
      </c>
      <c r="AO319" s="9" cm="1">
        <f t="array" ref="AO319">MEDIAN(_xlfn._xlws.FILTER(AO3:AO290, $J3:$J290=1))</f>
        <v>0.49450806490203836</v>
      </c>
      <c r="AP319" s="9" cm="1">
        <f t="array" ref="AP319">MEDIAN(_xlfn._xlws.FILTER(AP3:AP290, $J3:$J290=1))</f>
        <v>12.511135478597135</v>
      </c>
      <c r="AQ319" s="9" cm="1">
        <f t="array" ref="AQ319">MEDIAN(_xlfn._xlws.FILTER(AQ3:AQ290, $J3:$J290=1))</f>
        <v>0.35523610781528986</v>
      </c>
      <c r="AR319" s="9" cm="1">
        <f t="array" ref="AR319">MEDIAN(_xlfn._xlws.FILTER(AR3:AR290, $J3:$J290=1))</f>
        <v>0.32021387369604776</v>
      </c>
      <c r="AS319" s="9" cm="1">
        <f t="array" ref="AS319">MEDIAN(_xlfn._xlws.FILTER(AS3:AS290, $J3:$J290=1))</f>
        <v>0.27414370044134556</v>
      </c>
      <c r="AT319" s="9" cm="1">
        <f t="array" ref="AT319">MEDIAN(_xlfn._xlws.FILTER(AT3:AT290, $J3:$J290=1))</f>
        <v>3.2699461949989201</v>
      </c>
      <c r="AU319" s="9" cm="1">
        <f t="array" ref="AU319">MEDIAN(_xlfn._xlws.FILTER(AU3:AU290, $J3:$J290=1))</f>
        <v>0.79262596445790101</v>
      </c>
      <c r="AW319" s="10"/>
    </row>
    <row r="320" spans="7:49" x14ac:dyDescent="0.3">
      <c r="L320" t="str">
        <f t="shared" si="65"/>
        <v>Gain &lt;=0</v>
      </c>
      <c r="M320" s="9" cm="1">
        <f t="array" ref="M320">MEDIAN(_xlfn._xlws.FILTER(M3:M290, $I3:$I290=1))</f>
        <v>200049.4</v>
      </c>
      <c r="N320" s="9" cm="1">
        <f t="array" ref="N320">MEDIAN(_xlfn._xlws.FILTER(N3:N290, $I3:$I290=1))</f>
        <v>364523.51428571419</v>
      </c>
      <c r="O320" s="9" cm="1">
        <f t="array" ref="O320">MEDIAN(_xlfn._xlws.FILTER(O3:O290, $I3:$I290=1))</f>
        <v>364617.74285714288</v>
      </c>
      <c r="P320" s="9" cm="1">
        <f t="array" ref="P320">MEDIAN(_xlfn._xlws.FILTER(P3:P290, $I3:$I290=1))</f>
        <v>199999.4</v>
      </c>
      <c r="Q320" s="9" cm="1">
        <f t="array" ref="Q320">MEDIAN(_xlfn._xlws.FILTER(Q3:Q290, $I3:$I290=1))</f>
        <v>384370.98571428575</v>
      </c>
      <c r="R320" s="9" cm="1">
        <f t="array" ref="R320">MEDIAN(_xlfn._xlws.FILTER(R3:R290, $I3:$I290=1))</f>
        <v>2.4</v>
      </c>
      <c r="S320" s="9" cm="1">
        <f t="array" ref="S320">MEDIAN(_xlfn._xlws.FILTER(S3:S290, $I3:$I290=1))</f>
        <v>155416.34285714291</v>
      </c>
      <c r="T320" s="9" cm="1">
        <f t="array" ref="T320">MEDIAN(_xlfn._xlws.FILTER(T3:T290, $I3:$I290=1))</f>
        <v>2919085.8</v>
      </c>
      <c r="U320" s="9" cm="1">
        <f t="array" ref="U320">MEDIAN(_xlfn._xlws.FILTER(U3:U290, $I3:$I290=1))</f>
        <v>2282688.3428571429</v>
      </c>
      <c r="V320" s="9" cm="1">
        <f t="array" ref="V320">MEDIAN(_xlfn._xlws.FILTER(V3:V290, $I3:$I290=1))</f>
        <v>275.39999999999998</v>
      </c>
      <c r="W320" s="9" cm="1">
        <f t="array" ref="W320">MEDIAN(_xlfn._xlws.FILTER(W3:W290, $I3:$I290=1))</f>
        <v>178995.71428571429</v>
      </c>
      <c r="X320" s="9" t="s">
        <v>19</v>
      </c>
      <c r="Y320" s="9" cm="1">
        <f t="array" ref="Y320">MEDIAN(_xlfn._xlws.FILTER(Y3:Y290, $I3:$I290=1))</f>
        <v>0.34719061799696649</v>
      </c>
      <c r="Z320" s="9" cm="1">
        <f t="array" ref="Z320">MEDIAN(_xlfn._xlws.FILTER(Z3:Z290, $I3:$I290=1))</f>
        <v>0.6541239243890492</v>
      </c>
      <c r="AA320" s="9" cm="1">
        <f t="array" ref="AA320">MEDIAN(_xlfn._xlws.FILTER(AA3:AA290, $I3:$I290=1))</f>
        <v>0.65586455575539726</v>
      </c>
      <c r="AB320" s="9" cm="1">
        <f t="array" ref="AB320">MEDIAN(_xlfn._xlws.FILTER(AB3:AB290, $I3:$I290=1))</f>
        <v>0.44409615219628906</v>
      </c>
      <c r="AC320" s="9" cm="1">
        <f t="array" ref="AC320">MEDIAN(_xlfn._xlws.FILTER(AC3:AC290, $I3:$I290=1))</f>
        <v>0.84857980405421207</v>
      </c>
      <c r="AD320" s="9" cm="1">
        <f t="array" ref="AD320">MEDIAN(_xlfn._xlws.FILTER(AD3:AD290, $I3:$I290=1))</f>
        <v>9.8511056805727956E-2</v>
      </c>
      <c r="AE320" s="9" cm="1">
        <f t="array" ref="AE320">MEDIAN(_xlfn._xlws.FILTER(AE3:AE290, $I3:$I290=1))</f>
        <v>0.42383874398240418</v>
      </c>
      <c r="AF320" s="9" cm="1">
        <f t="array" ref="AF320">MEDIAN(_xlfn._xlws.FILTER(AF3:AF290, $I3:$I290=1))</f>
        <v>0.61983154571498744</v>
      </c>
      <c r="AG320" s="9" cm="1">
        <f t="array" ref="AG320">MEDIAN(_xlfn._xlws.FILTER(AG3:AG290, $I3:$I290=1))</f>
        <v>0.81286110420727953</v>
      </c>
      <c r="AH320" s="9" cm="1">
        <f t="array" ref="AH320">MEDIAN(_xlfn._xlws.FILTER(AH3:AH290, $I3:$I290=1))</f>
        <v>6.3909857999532903E-3</v>
      </c>
      <c r="AI320" s="9" cm="1">
        <f t="array" ref="AI320">MEDIAN(_xlfn._xlws.FILTER(AI3:AI290, $I3:$I290=1))</f>
        <v>0.98347485155100012</v>
      </c>
      <c r="AJ320" s="10" t="str">
        <f t="shared" si="61"/>
        <v>Gain &lt;=0</v>
      </c>
      <c r="AK320" s="9" cm="1">
        <f t="array" ref="AK320">MEDIAN(_xlfn._xlws.FILTER(AK3:AK290, $I3:$I290=1))</f>
        <v>0.34719061799696649</v>
      </c>
      <c r="AL320" s="9" cm="1">
        <f t="array" ref="AL320">MEDIAN(_xlfn._xlws.FILTER(AL3:AL290, $I3:$I290=1))</f>
        <v>0.30382062686590611</v>
      </c>
      <c r="AM320" s="9" cm="1">
        <f t="array" ref="AM320">MEDIAN(_xlfn._xlws.FILTER(AM3:AM290, $I3:$I290=1))</f>
        <v>0.30134981610629308</v>
      </c>
      <c r="AN320" s="9" cm="1">
        <f t="array" ref="AN320">MEDIAN(_xlfn._xlws.FILTER(AN3:AN290, $I3:$I290=1))</f>
        <v>0.44409615219628906</v>
      </c>
      <c r="AO320" s="9" cm="1">
        <f t="array" ref="AO320">MEDIAN(_xlfn._xlws.FILTER(AO3:AO290, $I3:$I290=1))</f>
        <v>0.38972920570688852</v>
      </c>
      <c r="AP320" s="9" cm="1">
        <f t="array" ref="AP320">MEDIAN(_xlfn._xlws.FILTER(AP3:AP290, $I3:$I290=1))</f>
        <v>9.8511056805727956E-2</v>
      </c>
      <c r="AQ320" s="9" cm="1">
        <f t="array" ref="AQ320">MEDIAN(_xlfn._xlws.FILTER(AQ3:AQ290, $I3:$I290=1))</f>
        <v>0.2630226000852417</v>
      </c>
      <c r="AR320" s="9" cm="1">
        <f t="array" ref="AR320">MEDIAN(_xlfn._xlws.FILTER(AR3:AR290, $I3:$I290=1))</f>
        <v>0.31607008980936369</v>
      </c>
      <c r="AS320" s="9" cm="1">
        <f t="array" ref="AS320">MEDIAN(_xlfn._xlws.FILTER(AS3:AS290, $I3:$I290=1))</f>
        <v>0.27690951497892713</v>
      </c>
      <c r="AT320" s="9" cm="1">
        <f t="array" ref="AT320">MEDIAN(_xlfn._xlws.FILTER(AT3:AT290, $I3:$I290=1))</f>
        <v>6.3909857999532903E-3</v>
      </c>
      <c r="AU320" s="9" cm="1">
        <f t="array" ref="AU320">MEDIAN(_xlfn._xlws.FILTER(AU3:AU290, $I3:$I290=1))</f>
        <v>0.51482214275082305</v>
      </c>
    </row>
    <row r="321" spans="7:54" x14ac:dyDescent="0.3">
      <c r="L321" t="str">
        <f t="shared" si="65"/>
        <v>Target;Gain &gt; 1; #pref=2</v>
      </c>
      <c r="M321" s="9" cm="1">
        <f t="array" ref="M321">AVERAGE(_xlfn._xlws.FILTER(M3:M290, ($H$3:$H$290=1)*($K3:$K290=2)*($AY3:$AY290&gt;$X$292)))</f>
        <v>7120232.5999999996</v>
      </c>
      <c r="N321" s="9" cm="1">
        <f t="array" ref="N321">AVERAGE(_xlfn._xlws.FILTER(N3:N290, ($H$3:$H$290=1)*($K3:$K290=2)*($AY3:$AY290&gt;$X$292)))</f>
        <v>1619215.0857142862</v>
      </c>
      <c r="O321" s="9" cm="1">
        <f t="array" ref="O321">AVERAGE(_xlfn._xlws.FILTER(O3:O290, ($H$3:$H$290=1)*($K3:$K290=2)*($AY3:$AY290&gt;$X$292)))</f>
        <v>1623536.9285714291</v>
      </c>
      <c r="P321" s="9" cm="1">
        <f t="array" ref="P321">AVERAGE(_xlfn._xlws.FILTER(P3:P290, ($H$3:$H$290=1)*($K3:$K290=2)*($AY3:$AY290&gt;$X$292)))</f>
        <v>2201876</v>
      </c>
      <c r="Q321" s="9" cm="1">
        <f t="array" ref="Q321">AVERAGE(_xlfn._xlws.FILTER(Q3:Q290, ($H$3:$H$290=1)*($K3:$K290=2)*($AY3:$AY290&gt;$X$292)))</f>
        <v>679442.89999999991</v>
      </c>
      <c r="R321" s="9" cm="1">
        <f t="array" ref="R321">AVERAGE(_xlfn._xlws.FILTER(R3:R290, ($H$3:$H$290=1)*($K3:$K290=2)*($AY3:$AY290&gt;$X$292)))</f>
        <v>21814190.399999999</v>
      </c>
      <c r="S321" s="9" cm="1">
        <f t="array" ref="S321">AVERAGE(_xlfn._xlws.FILTER(S3:S290, ($H$3:$H$290=1)*($K3:$K290=2)*($AY3:$AY290&gt;$X$292)))</f>
        <v>1361972.7000000007</v>
      </c>
      <c r="T321" s="9" cm="1">
        <f t="array" ref="T321">AVERAGE(_xlfn._xlws.FILTER(T3:T290, ($H$3:$H$290=1)*($K3:$K290=2)*($AY3:$AY290&gt;$X$292)))</f>
        <v>2924101.3</v>
      </c>
      <c r="U321" s="9" cm="1">
        <f t="array" ref="U321">AVERAGE(_xlfn._xlws.FILTER(U3:U290, ($H$3:$H$290=1)*($K3:$K290=2)*($AY3:$AY290&gt;$X$292)))</f>
        <v>2276977.2571428576</v>
      </c>
      <c r="V321" s="9" cm="1">
        <f t="array" ref="V321">AVERAGE(_xlfn._xlws.FILTER(V3:V290, ($H$3:$H$290=1)*($K3:$K290=2)*($AY3:$AY290&gt;$X$292)))</f>
        <v>2010197.8</v>
      </c>
      <c r="W321" s="9" cm="1">
        <f t="array" ref="W321">AVERAGE(_xlfn._xlws.FILTER(W3:W290, ($H$3:$H$290=1)*($K3:$K290=2)*($AY3:$AY290&gt;$X$292)))</f>
        <v>631644.77142857132</v>
      </c>
      <c r="X321" s="9" t="str">
        <f>"Target;Gain &gt; "&amp;X314&amp;"; #pref=2"</f>
        <v>Target;Gain &gt; 1; #pref=2</v>
      </c>
      <c r="Y321" s="9" cm="1">
        <f t="array" ref="Y321">AVERAGE(_xlfn._xlws.FILTER(Y3:Y290, ($H$3:$H$290=1)*($K3:$K290=2)*($AY3:$AY290&gt;$X$292)))</f>
        <v>5.6502694876020536</v>
      </c>
      <c r="Z321" s="9" cm="1">
        <f t="array" ref="Z321">AVERAGE(_xlfn._xlws.FILTER(Z3:Z290, ($H$3:$H$290=1)*($K3:$K290=2)*($AY3:$AY290&gt;$X$292)))</f>
        <v>1.3741267897442282</v>
      </c>
      <c r="AA321" s="9" cm="1">
        <f t="array" ref="AA321">AVERAGE(_xlfn._xlws.FILTER(AA3:AA290, ($H$3:$H$290=1)*($K3:$K290=2)*($AY3:$AY290&gt;$X$292)))</f>
        <v>1.3607645674962052</v>
      </c>
      <c r="AB321" s="9" cm="1">
        <f t="array" ref="AB321">AVERAGE(_xlfn._xlws.FILTER(AB3:AB290, ($H$3:$H$290=1)*($K3:$K290=2)*($AY3:$AY290&gt;$X$292)))</f>
        <v>2.5611798964033374</v>
      </c>
      <c r="AC321" s="9" cm="1">
        <f t="array" ref="AC321">AVERAGE(_xlfn._xlws.FILTER(AC3:AC290, ($H$3:$H$290=1)*($K3:$K290=2)*($AY3:$AY290&gt;$X$292)))</f>
        <v>1.21023804113273</v>
      </c>
      <c r="AD321" s="9" cm="1">
        <f t="array" ref="AD321">AVERAGE(_xlfn._xlws.FILTER(AD3:AD290, ($H$3:$H$290=1)*($K3:$K290=2)*($AY3:$AY290&gt;$X$292)))</f>
        <v>13.151027202347178</v>
      </c>
      <c r="AE321" s="9" cm="1">
        <f t="array" ref="AE321">AVERAGE(_xlfn._xlws.FILTER(AE3:AE290, ($H$3:$H$290=1)*($K3:$K290=2)*($AY3:$AY290&gt;$X$292)))</f>
        <v>1.4923156009953735</v>
      </c>
      <c r="AF321" s="9" cm="1">
        <f t="array" ref="AF321">AVERAGE(_xlfn._xlws.FILTER(AF3:AF290, ($H$3:$H$290=1)*($K3:$K290=2)*($AY3:$AY290&gt;$X$292)))</f>
        <v>0.62687180128996256</v>
      </c>
      <c r="AG321" s="9" cm="1">
        <f t="array" ref="AG321">AVERAGE(_xlfn._xlws.FILTER(AG3:AG290, ($H$3:$H$290=1)*($K3:$K290=2)*($AY3:$AY290&gt;$X$292)))</f>
        <v>0.83834536159951578</v>
      </c>
      <c r="AH321" s="9" cm="1">
        <f t="array" ref="AH321">AVERAGE(_xlfn._xlws.FILTER(AH3:AH290, ($H$3:$H$290=1)*($K3:$K290=2)*($AY3:$AY290&gt;$X$292)))</f>
        <v>3.1391126245958727</v>
      </c>
      <c r="AI321" s="9" cm="1">
        <f t="array" ref="AI321">AVERAGE(_xlfn._xlws.FILTER(AI3:AI290, ($H$3:$H$290=1)*($K3:$K290=2)*($AY3:$AY290&gt;$X$292)))</f>
        <v>1.9645917502103007</v>
      </c>
      <c r="AJ321" s="10" t="str">
        <f t="shared" si="61"/>
        <v>Target;Gain &gt; 1; #pref=2</v>
      </c>
      <c r="AK321" s="9" cm="1">
        <f t="array" ref="AK321">AVERAGE(_xlfn._xlws.FILTER(AK3:AK290, ($H$3:$H$290=1)*($K3:$K290=2)*($AY3:$AY290&gt;$X$292)))</f>
        <v>5.6502694876020536</v>
      </c>
      <c r="AL321" s="9" cm="1">
        <f t="array" ref="AL321">AVERAGE(_xlfn._xlws.FILTER(AL3:AL290, ($H$3:$H$290=1)*($K3:$K290=2)*($AY3:$AY290&gt;$X$292)))</f>
        <v>0.45464736124725147</v>
      </c>
      <c r="AM321" s="9" cm="1">
        <f t="array" ref="AM321">AVERAGE(_xlfn._xlws.FILTER(AM3:AM290, ($H$3:$H$290=1)*($K3:$K290=2)*($AY3:$AY290&gt;$X$292)))</f>
        <v>0.45059970795451332</v>
      </c>
      <c r="AN321" s="9" cm="1">
        <f t="array" ref="AN321">AVERAGE(_xlfn._xlws.FILTER(AN3:AN290, ($H$3:$H$290=1)*($K3:$K290=2)*($AY3:$AY290&gt;$X$292)))</f>
        <v>2.5611798964033374</v>
      </c>
      <c r="AO321" s="9" cm="1">
        <f t="array" ref="AO321">AVERAGE(_xlfn._xlws.FILTER(AO3:AO290, ($H$3:$H$290=1)*($K3:$K290=2)*($AY3:$AY290&gt;$X$292)))</f>
        <v>0.5576547453146693</v>
      </c>
      <c r="AP321" s="9" cm="1">
        <f t="array" ref="AP321">AVERAGE(_xlfn._xlws.FILTER(AP3:AP290, ($H$3:$H$290=1)*($K3:$K290=2)*($AY3:$AY290&gt;$X$292)))</f>
        <v>13.151027202347178</v>
      </c>
      <c r="AQ321" s="9" cm="1">
        <f t="array" ref="AQ321">AVERAGE(_xlfn._xlws.FILTER(AQ3:AQ290, ($H$3:$H$290=1)*($K3:$K290=2)*($AY3:$AY290&gt;$X$292)))</f>
        <v>0.46332163245117824</v>
      </c>
      <c r="AR321" s="9" cm="1">
        <f t="array" ref="AR321">AVERAGE(_xlfn._xlws.FILTER(AR3:AR290, ($H$3:$H$290=1)*($K3:$K290=2)*($AY3:$AY290&gt;$X$292)))</f>
        <v>0.31725163019436875</v>
      </c>
      <c r="AS321" s="9" cm="1">
        <f t="array" ref="AS321">AVERAGE(_xlfn._xlws.FILTER(AS3:AS290, ($H$3:$H$290=1)*($K3:$K290=2)*($AY3:$AY290&gt;$X$292)))</f>
        <v>0.30662392695708796</v>
      </c>
      <c r="AT321" s="9" cm="1">
        <f t="array" ref="AT321">AVERAGE(_xlfn._xlws.FILTER(AT3:AT290, ($H$3:$H$290=1)*($K3:$K290=2)*($AY3:$AY290&gt;$X$292)))</f>
        <v>3.1391126245958727</v>
      </c>
      <c r="AU321" s="9" cm="1">
        <f t="array" ref="AU321">AVERAGE(_xlfn._xlws.FILTER(AU3:AU290, ($H$3:$H$290=1)*($K3:$K290=2)*($AY3:$AY290&gt;$X$292)))</f>
        <v>0.78701477179129142</v>
      </c>
    </row>
    <row r="322" spans="7:54" x14ac:dyDescent="0.3">
      <c r="L322" t="str">
        <f t="shared" si="65"/>
        <v>Target; Gain &gt; 1; #pref=3</v>
      </c>
      <c r="M322" s="9" cm="1">
        <f t="array" ref="M322">MEDIAN(_xlfn._xlws.FILTER(M3:M290, ($H$3:$H$290=1)*($K3:$K290=3)*($AY3:$AY290&gt;$X$292)))</f>
        <v>17074219</v>
      </c>
      <c r="N322" s="9" cm="1">
        <f t="array" ref="N322">MEDIAN(_xlfn._xlws.FILTER(N3:N290, ($H$3:$H$290=1)*($K3:$K290=3)*($AY3:$AY290&gt;$X$292)))</f>
        <v>3074834.3</v>
      </c>
      <c r="O322" s="9" cm="1">
        <f t="array" ref="O322">MEDIAN(_xlfn._xlws.FILTER(O3:O290, ($H$3:$H$290=1)*($K3:$K290=3)*($AY3:$AY290&gt;$X$292)))</f>
        <v>3084159.1</v>
      </c>
      <c r="P322" s="9" cm="1">
        <f t="array" ref="P322">MEDIAN(_xlfn._xlws.FILTER(P3:P290, ($H$3:$H$290=1)*($K3:$K290=3)*($AY3:$AY290&gt;$X$292)))</f>
        <v>71232758.599999994</v>
      </c>
      <c r="Q322" s="9" cm="1">
        <f t="array" ref="Q322">MEDIAN(_xlfn._xlws.FILTER(Q3:Q290, ($H$3:$H$290=1)*($K3:$K290=3)*($AY3:$AY290&gt;$X$292)))</f>
        <v>1464644.6</v>
      </c>
      <c r="R322" s="9" cm="1">
        <f t="array" ref="R322">MEDIAN(_xlfn._xlws.FILTER(R3:R290, ($H$3:$H$290=1)*($K3:$K290=3)*($AY3:$AY290&gt;$X$292)))</f>
        <v>82864403</v>
      </c>
      <c r="S322" s="9" cm="1">
        <f t="array" ref="S322">MEDIAN(_xlfn._xlws.FILTER(S3:S290, ($H$3:$H$290=1)*($K3:$K290=3)*($AY3:$AY290&gt;$X$292)))</f>
        <v>1835918.1</v>
      </c>
      <c r="T322" s="9" cm="1">
        <f t="array" ref="T322">MEDIAN(_xlfn._xlws.FILTER(T3:T290, ($H$3:$H$290=1)*($K3:$K290=3)*($AY3:$AY290&gt;$X$292)))</f>
        <v>7023718.7000000002</v>
      </c>
      <c r="U322" s="9" cm="1">
        <f t="array" ref="U322">MEDIAN(_xlfn._xlws.FILTER(U3:U290, ($H$3:$H$290=1)*($K3:$K290=3)*($AY3:$AY290&gt;$X$292)))</f>
        <v>5139764.4000000004</v>
      </c>
      <c r="V322" s="9" cm="1">
        <f t="array" ref="V322">MEDIAN(_xlfn._xlws.FILTER(V3:V290, ($H$3:$H$290=1)*($K3:$K290=3)*($AY3:$AY290&gt;$X$292)))</f>
        <v>68255041.300000012</v>
      </c>
      <c r="W322" s="9" cm="1">
        <f t="array" ref="W322">MEDIAN(_xlfn._xlws.FILTER(W3:W290, ($H$3:$H$290=1)*($K3:$K290=3)*($AY3:$AY290&gt;$X$292)))</f>
        <v>3227433.7</v>
      </c>
      <c r="X322" s="9" t="str">
        <f>"Target; Gain &gt; "&amp;X314&amp;"; #pref=3"</f>
        <v>Target; Gain &gt; 1; #pref=3</v>
      </c>
      <c r="Y322" s="9" cm="1">
        <f t="array" ref="Y322">MEDIAN(_xlfn._xlws.FILTER(Y3:Y290, ($H$3:$H$290=1)*($K3:$K290=3)*($AY3:$AY290&gt;$X$292)))</f>
        <v>15.476679477497239</v>
      </c>
      <c r="Z322" s="9" cm="1">
        <f t="array" ref="Z322">MEDIAN(_xlfn._xlws.FILTER(Z3:Z290, ($H$3:$H$290=1)*($K3:$K290=3)*($AY3:$AY290&gt;$X$292)))</f>
        <v>2.6555388524022421</v>
      </c>
      <c r="AA322" s="9" cm="1">
        <f t="array" ref="AA322">MEDIAN(_xlfn._xlws.FILTER(AA3:AA290, ($H$3:$H$290=1)*($K3:$K290=3)*($AY3:$AY290&gt;$X$292)))</f>
        <v>2.6299317784141749</v>
      </c>
      <c r="AB322" s="9" cm="1">
        <f t="array" ref="AB322">MEDIAN(_xlfn._xlws.FILTER(AB3:AB290, ($H$3:$H$290=1)*($K3:$K290=3)*($AY3:$AY290&gt;$X$292)))</f>
        <v>38.704051544805409</v>
      </c>
      <c r="AC322" s="9" cm="1">
        <f t="array" ref="AC322">MEDIAN(_xlfn._xlws.FILTER(AC3:AC290, ($H$3:$H$290=1)*($K3:$K290=3)*($AY3:$AY290&gt;$X$292)))</f>
        <v>1.5510245246026895</v>
      </c>
      <c r="AD322" s="9" cm="1">
        <f t="array" ref="AD322">MEDIAN(_xlfn._xlws.FILTER(AD3:AD290, ($H$3:$H$290=1)*($K3:$K290=3)*($AY3:$AY290&gt;$X$292)))</f>
        <v>43.867069545004057</v>
      </c>
      <c r="AE322" s="9" cm="1">
        <f t="array" ref="AE322">MEDIAN(_xlfn._xlws.FILTER(AE3:AE290, ($H$3:$H$290=1)*($K3:$K290=3)*($AY3:$AY290&gt;$X$292)))</f>
        <v>1.7622161853709255</v>
      </c>
      <c r="AF322" s="9" cm="1">
        <f t="array" ref="AF322">MEDIAN(_xlfn._xlws.FILTER(AF3:AF290, ($H$3:$H$290=1)*($K3:$K290=3)*($AY3:$AY290&gt;$X$292)))</f>
        <v>4.0217114853207026</v>
      </c>
      <c r="AG322" s="9" cm="1">
        <f t="array" ref="AG322">MEDIAN(_xlfn._xlws.FILTER(AG3:AG290, ($H$3:$H$290=1)*($K3:$K290=3)*($AY3:$AY290&gt;$X$292)))</f>
        <v>3.1857240982993975</v>
      </c>
      <c r="AH322" s="9" cm="1">
        <f t="array" ref="AH322">MEDIAN(_xlfn._xlws.FILTER(AH3:AH290, ($H$3:$H$290=1)*($K3:$K290=3)*($AY3:$AY290&gt;$X$292)))</f>
        <v>21.748419153998839</v>
      </c>
      <c r="AI322" s="9" cm="1">
        <f t="array" ref="AI322">MEDIAN(_xlfn._xlws.FILTER(AI3:AI290, ($H$3:$H$290=1)*($K3:$K290=3)*($AY3:$AY290&gt;$X$292)))</f>
        <v>3.5218472443870272</v>
      </c>
      <c r="AJ322" s="10" t="str">
        <f t="shared" si="61"/>
        <v>Target; Gain &gt; 1; #pref=3</v>
      </c>
      <c r="AK322" s="9" cm="1">
        <f t="array" ref="AK322">MEDIAN(_xlfn._xlws.FILTER(AK3:AK290, ($H$3:$H$290=1)*($K3:$K290=3)*($AY3:$AY290&gt;$X$292)))</f>
        <v>15.476679477497239</v>
      </c>
      <c r="AL322" s="9" cm="1">
        <f t="array" ref="AL322">MEDIAN(_xlfn._xlws.FILTER(AL3:AL290, ($H$3:$H$290=1)*($K3:$K290=3)*($AY3:$AY290&gt;$X$292)))</f>
        <v>0.93325253778602923</v>
      </c>
      <c r="AM322" s="9" cm="1">
        <f t="array" ref="AM322">MEDIAN(_xlfn._xlws.FILTER(AM3:AM290, ($H$3:$H$290=1)*($K3:$K290=3)*($AY3:$AY290&gt;$X$292)))</f>
        <v>0.92725094619672732</v>
      </c>
      <c r="AN322" s="9" cm="1">
        <f t="array" ref="AN322">MEDIAN(_xlfn._xlws.FILTER(AN3:AN290, ($H$3:$H$290=1)*($K3:$K290=3)*($AY3:$AY290&gt;$X$292)))</f>
        <v>38.704051544805409</v>
      </c>
      <c r="AO322" s="9" cm="1">
        <f t="array" ref="AO322">MEDIAN(_xlfn._xlws.FILTER(AO3:AO290, ($H$3:$H$290=1)*($K3:$K290=3)*($AY3:$AY290&gt;$X$292)))</f>
        <v>0.60498782200447754</v>
      </c>
      <c r="AP322" s="9" cm="1">
        <f t="array" ref="AP322">MEDIAN(_xlfn._xlws.FILTER(AP3:AP290, ($H$3:$H$290=1)*($K3:$K290=3)*($AY3:$AY290&gt;$X$292)))</f>
        <v>43.867069545004057</v>
      </c>
      <c r="AQ322" s="9" cm="1">
        <f t="array" ref="AQ322">MEDIAN(_xlfn._xlws.FILTER(AQ3:AQ290, ($H$3:$H$290=1)*($K3:$K290=3)*($AY3:$AY290&gt;$X$292)))</f>
        <v>0.63261077019269574</v>
      </c>
      <c r="AR322" s="9" cm="1">
        <f t="array" ref="AR322">MEDIAN(_xlfn._xlws.FILTER(AR3:AR290, ($H$3:$H$290=1)*($K3:$K290=3)*($AY3:$AY290&gt;$X$292)))</f>
        <v>2.0218366452259939</v>
      </c>
      <c r="AS322" s="9" cm="1">
        <f t="array" ref="AS322">MEDIAN(_xlfn._xlws.FILTER(AS3:AS290, ($H$3:$H$290=1)*($K3:$K290=3)*($AY3:$AY290&gt;$X$292)))</f>
        <v>0.44319870015606289</v>
      </c>
      <c r="AT322" s="9" cm="1">
        <f t="array" ref="AT322">MEDIAN(_xlfn._xlws.FILTER(AT3:AT290, ($H$3:$H$290=1)*($K3:$K290=3)*($AY3:$AY290&gt;$X$292)))</f>
        <v>21.748419153998839</v>
      </c>
      <c r="AU322" s="9" cm="1">
        <f t="array" ref="AU322">MEDIAN(_xlfn._xlws.FILTER(AU3:AU290, ($H$3:$H$290=1)*($K3:$K290=3)*($AY3:$AY290&gt;$X$292)))</f>
        <v>1.811771718208911</v>
      </c>
    </row>
    <row r="323" spans="7:54" x14ac:dyDescent="0.3">
      <c r="L323" t="str">
        <f t="shared" si="65"/>
        <v>Target; Gain &gt; 1; #pref=4</v>
      </c>
      <c r="M323" s="9" t="e" cm="1" vm="1">
        <f t="array" ref="M323">MEDIAN(_xlfn._xlws.FILTER(M3:M290, ($H$3:$H$290=1)*($K3:$K290=4)*($AY3:$AY290&gt;$X$292)))</f>
        <v>#VALUE!</v>
      </c>
      <c r="N323" s="9" t="e" cm="1" vm="1">
        <f t="array" ref="N323">MEDIAN(_xlfn._xlws.FILTER(N3:N290, ($H$3:$H$290=1)*($K3:$K290=4)*($AY3:$AY290&gt;$X$292)))</f>
        <v>#VALUE!</v>
      </c>
      <c r="O323" s="9" t="e" cm="1" vm="1">
        <f t="array" ref="O323">MEDIAN(_xlfn._xlws.FILTER(O3:O290, ($H$3:$H$290=1)*($K3:$K290=4)*($AY3:$AY290&gt;$X$292)))</f>
        <v>#VALUE!</v>
      </c>
      <c r="P323" s="9" t="e" cm="1" vm="1">
        <f t="array" ref="P323">MEDIAN(_xlfn._xlws.FILTER(P3:P290, ($H$3:$H$290=1)*($K3:$K290=4)*($AY3:$AY290&gt;$X$292)))</f>
        <v>#VALUE!</v>
      </c>
      <c r="Q323" s="9" t="e" cm="1" vm="1">
        <f t="array" ref="Q323">MEDIAN(_xlfn._xlws.FILTER(Q3:Q290, ($H$3:$H$290=1)*($K3:$K290=4)*($AY3:$AY290&gt;$X$292)))</f>
        <v>#VALUE!</v>
      </c>
      <c r="R323" s="9" t="e" cm="1" vm="1">
        <f t="array" ref="R323">MEDIAN(_xlfn._xlws.FILTER(R3:R290, ($H$3:$H$290=1)*($K3:$K290=4)*($AY3:$AY290&gt;$X$292)))</f>
        <v>#VALUE!</v>
      </c>
      <c r="S323" s="9" t="e" cm="1" vm="1">
        <f t="array" ref="S323">MEDIAN(_xlfn._xlws.FILTER(S3:S290, ($H$3:$H$290=1)*($K3:$K290=4)*($AY3:$AY290&gt;$X$292)))</f>
        <v>#VALUE!</v>
      </c>
      <c r="T323" s="9" t="e" cm="1" vm="1">
        <f t="array" ref="T323">MEDIAN(_xlfn._xlws.FILTER(T3:T290, ($H$3:$H$290=1)*($K3:$K290=4)*($AY3:$AY290&gt;$X$292)))</f>
        <v>#VALUE!</v>
      </c>
      <c r="U323" s="9" t="e" cm="1" vm="1">
        <f t="array" ref="U323">MEDIAN(_xlfn._xlws.FILTER(U3:U290, ($H$3:$H$290=1)*($K3:$K290=4)*($AY3:$AY290&gt;$X$292)))</f>
        <v>#VALUE!</v>
      </c>
      <c r="V323" s="9" t="e" cm="1" vm="1">
        <f t="array" ref="V323">MEDIAN(_xlfn._xlws.FILTER(V3:V290, ($H$3:$H$290=1)*($K3:$K290=4)*($AY3:$AY290&gt;$X$292)))</f>
        <v>#VALUE!</v>
      </c>
      <c r="W323" s="9" t="e" cm="1" vm="1">
        <f t="array" ref="W323">MEDIAN(_xlfn._xlws.FILTER(W3:W290, ($H$3:$H$290=1)*($K3:$K290=4)*($AY3:$AY290&gt;$X$292)))</f>
        <v>#VALUE!</v>
      </c>
      <c r="X323" s="9" t="str">
        <f>"Target; Gain &gt; "&amp;X314&amp;"; #pref=4"</f>
        <v>Target; Gain &gt; 1; #pref=4</v>
      </c>
      <c r="Y323" s="9" t="e" cm="1" vm="1">
        <f t="array" ref="Y323">MEDIAN(_xlfn._xlws.FILTER(Y3:Y290, ($H$3:$H$290=1)*($K3:$K290=4)*($AY3:$AY290&gt;$X$292)))</f>
        <v>#VALUE!</v>
      </c>
      <c r="Z323" s="9" t="e" cm="1" vm="1">
        <f t="array" ref="Z323">MEDIAN(_xlfn._xlws.FILTER(Z3:Z290, ($H$3:$H$290=1)*($K3:$K290=4)*($AY3:$AY290&gt;$X$292)))</f>
        <v>#VALUE!</v>
      </c>
      <c r="AA323" s="9" t="e" cm="1" vm="1">
        <f t="array" ref="AA323">MEDIAN(_xlfn._xlws.FILTER(AA3:AA290, ($H$3:$H$290=1)*($K3:$K290=4)*($AY3:$AY290&gt;$X$292)))</f>
        <v>#VALUE!</v>
      </c>
      <c r="AB323" s="9" t="e" cm="1" vm="1">
        <f t="array" ref="AB323">MEDIAN(_xlfn._xlws.FILTER(AB3:AB290, ($H$3:$H$290=1)*($K3:$K290=4)*($AY3:$AY290&gt;$X$292)))</f>
        <v>#VALUE!</v>
      </c>
      <c r="AC323" s="9" t="e" cm="1" vm="1">
        <f t="array" ref="AC323">MEDIAN(_xlfn._xlws.FILTER(AC3:AC290, ($H$3:$H$290=1)*($K3:$K290=4)*($AY3:$AY290&gt;$X$292)))</f>
        <v>#VALUE!</v>
      </c>
      <c r="AD323" s="9" t="e" cm="1" vm="1">
        <f t="array" ref="AD323">MEDIAN(_xlfn._xlws.FILTER(AD3:AD290, ($H$3:$H$290=1)*($K3:$K290=4)*($AY3:$AY290&gt;$X$292)))</f>
        <v>#VALUE!</v>
      </c>
      <c r="AE323" s="9" t="e" cm="1" vm="1">
        <f t="array" ref="AE323">MEDIAN(_xlfn._xlws.FILTER(AE3:AE290, ($H$3:$H$290=1)*($K3:$K290=4)*($AY3:$AY290&gt;$X$292)))</f>
        <v>#VALUE!</v>
      </c>
      <c r="AF323" s="9" t="e" cm="1" vm="1">
        <f t="array" ref="AF323">MEDIAN(_xlfn._xlws.FILTER(AF3:AF290, ($H$3:$H$290=1)*($K3:$K290=4)*($AY3:$AY290&gt;$X$292)))</f>
        <v>#VALUE!</v>
      </c>
      <c r="AG323" s="9" t="e" cm="1" vm="1">
        <f t="array" ref="AG323">MEDIAN(_xlfn._xlws.FILTER(AG3:AG290, ($H$3:$H$290=1)*($K3:$K290=4)*($AY3:$AY290&gt;$X$292)))</f>
        <v>#VALUE!</v>
      </c>
      <c r="AH323" s="9" t="e" cm="1" vm="1">
        <f t="array" ref="AH323">MEDIAN(_xlfn._xlws.FILTER(AH3:AH290, ($H$3:$H$290=1)*($K3:$K290=4)*($AY3:$AY290&gt;$X$292)))</f>
        <v>#VALUE!</v>
      </c>
      <c r="AI323" s="9" t="e" cm="1" vm="1">
        <f t="array" ref="AI323">MEDIAN(_xlfn._xlws.FILTER(AI3:AI290, ($H$3:$H$290=1)*($K3:$K290=4)*($AY3:$AY290&gt;$X$292)))</f>
        <v>#VALUE!</v>
      </c>
      <c r="AJ323" s="10" t="str">
        <f t="shared" si="61"/>
        <v>Target; Gain &gt; 1; #pref=4</v>
      </c>
      <c r="AK323" s="9" t="e" cm="1" vm="1">
        <f t="array" ref="AK323">MEDIAN(_xlfn._xlws.FILTER(AK3:AK290, ($H$3:$H$290=1)*($K3:$K290=4)*($AY3:$AY290&gt;$X$292)))</f>
        <v>#VALUE!</v>
      </c>
      <c r="AL323" s="9" t="e" cm="1" vm="1">
        <f t="array" ref="AL323">MEDIAN(_xlfn._xlws.FILTER(AL3:AL290, ($H$3:$H$290=1)*($K3:$K290=4)*($AY3:$AY290&gt;$X$292)))</f>
        <v>#VALUE!</v>
      </c>
      <c r="AM323" s="9" t="e" cm="1" vm="1">
        <f t="array" ref="AM323">MEDIAN(_xlfn._xlws.FILTER(AM3:AM290, ($H$3:$H$290=1)*($K3:$K290=4)*($AY3:$AY290&gt;$X$292)))</f>
        <v>#VALUE!</v>
      </c>
      <c r="AN323" s="9" t="e" cm="1" vm="1">
        <f t="array" ref="AN323">MEDIAN(_xlfn._xlws.FILTER(AN3:AN290, ($H$3:$H$290=1)*($K3:$K290=4)*($AY3:$AY290&gt;$X$292)))</f>
        <v>#VALUE!</v>
      </c>
      <c r="AO323" s="9" t="e" cm="1" vm="1">
        <f t="array" ref="AO323">MEDIAN(_xlfn._xlws.FILTER(AO3:AO290, ($H$3:$H$290=1)*($K3:$K290=4)*($AY3:$AY290&gt;$X$292)))</f>
        <v>#VALUE!</v>
      </c>
      <c r="AP323" s="9" t="e" cm="1" vm="1">
        <f t="array" ref="AP323">MEDIAN(_xlfn._xlws.FILTER(AP3:AP290, ($H$3:$H$290=1)*($K3:$K290=4)*($AY3:$AY290&gt;$X$292)))</f>
        <v>#VALUE!</v>
      </c>
      <c r="AQ323" s="9" t="e" cm="1" vm="1">
        <f t="array" ref="AQ323">MEDIAN(_xlfn._xlws.FILTER(AQ3:AQ290, ($H$3:$H$290=1)*($K3:$K290=4)*($AY3:$AY290&gt;$X$292)))</f>
        <v>#VALUE!</v>
      </c>
      <c r="AR323" s="9" t="e" cm="1" vm="1">
        <f t="array" ref="AR323">MEDIAN(_xlfn._xlws.FILTER(AR3:AR290, ($H$3:$H$290=1)*($K3:$K290=4)*($AY3:$AY290&gt;$X$292)))</f>
        <v>#VALUE!</v>
      </c>
      <c r="AS323" s="9" t="e" cm="1" vm="1">
        <f t="array" ref="AS323">MEDIAN(_xlfn._xlws.FILTER(AS3:AS290, ($H$3:$H$290=1)*($K3:$K290=4)*($AY3:$AY290&gt;$X$292)))</f>
        <v>#VALUE!</v>
      </c>
      <c r="AT323" s="9" t="e" cm="1" vm="1">
        <f t="array" ref="AT323">MEDIAN(_xlfn._xlws.FILTER(AT3:AT290, ($H$3:$H$290=1)*($K3:$K290=4)*($AY3:$AY290&gt;$X$292)))</f>
        <v>#VALUE!</v>
      </c>
      <c r="AU323" s="9" t="e" cm="1" vm="1">
        <f t="array" ref="AU323">MEDIAN(_xlfn._xlws.FILTER(AU3:AU290, ($H$3:$H$290=1)*($K3:$K290=4)*($AY3:$AY290&gt;$X$292)))</f>
        <v>#VALUE!</v>
      </c>
    </row>
    <row r="324" spans="7:54" x14ac:dyDescent="0.3">
      <c r="L324" s="9" t="str">
        <f t="shared" si="65"/>
        <v>Target; Gain &gt; 0</v>
      </c>
      <c r="M324" s="9" cm="1">
        <f t="array" ref="M324">MEDIAN(_xlfn._xlws.FILTER(M3:M290, ($H3:$H290=1)*($J3:$J290=1)))</f>
        <v>6472497.2000000002</v>
      </c>
      <c r="N324" s="9" cm="1">
        <f t="array" ref="N324">MEDIAN(_xlfn._xlws.FILTER(N3:N290, ($H3:$H290=1)*($J3:$J290=1)))</f>
        <v>889694.42857142852</v>
      </c>
      <c r="O324" s="9" cm="1">
        <f t="array" ref="O324">MEDIAN(_xlfn._xlws.FILTER(O3:O290, ($H3:$H290=1)*($J3:$J290=1)))</f>
        <v>899009.7</v>
      </c>
      <c r="P324" s="9" cm="1">
        <f t="array" ref="P324">MEDIAN(_xlfn._xlws.FILTER(P3:P290, ($H3:$H290=1)*($J3:$J290=1)))</f>
        <v>2182337.7999999998</v>
      </c>
      <c r="Q324" s="9" cm="1">
        <f t="array" ref="Q324">MEDIAN(_xlfn._xlws.FILTER(Q3:Q290, ($H3:$H290=1)*($J3:$J290=1)))</f>
        <v>418879.84285714285</v>
      </c>
      <c r="R324" s="9" cm="1">
        <f t="array" ref="R324">MEDIAN(_xlfn._xlws.FILTER(R3:R290, ($H3:$H290=1)*($J3:$J290=1)))</f>
        <v>20376577.399999999</v>
      </c>
      <c r="S324" s="9" cm="1">
        <f t="array" ref="S324">MEDIAN(_xlfn._xlws.FILTER(S3:S290, ($H3:$H290=1)*($J3:$J290=1)))</f>
        <v>365707.75714285718</v>
      </c>
      <c r="T324" s="9" cm="1">
        <f t="array" ref="T324">MEDIAN(_xlfn._xlws.FILTER(T3:T290, ($H3:$H290=1)*($J3:$J290=1)))</f>
        <v>2923974.5999999996</v>
      </c>
      <c r="U324" s="9" cm="1">
        <f t="array" ref="U324">MEDIAN(_xlfn._xlws.FILTER(U3:U290, ($H3:$H290=1)*($J3:$J290=1)))</f>
        <v>2287018.4142857147</v>
      </c>
      <c r="V324" s="9" cm="1">
        <f t="array" ref="V324">MEDIAN(_xlfn._xlws.FILTER(V3:V290, ($H3:$H290=1)*($J3:$J290=1)))</f>
        <v>6121635.6999999993</v>
      </c>
      <c r="W324" s="9" cm="1">
        <f t="array" ref="W324">MEDIAN(_xlfn._xlws.FILTER(W3:W290, ($H3:$H290=1)*($J3:$J290=1)))</f>
        <v>521086.25714285707</v>
      </c>
      <c r="X324" s="9" t="s">
        <v>52</v>
      </c>
      <c r="Y324" s="9" cm="1">
        <f t="array" ref="Y324">MEDIAN(_xlfn._xlws.FILTER(Y3:Y290, ($H3:$H290=1)*($J3:$J290=1)))</f>
        <v>4.8727440621005371</v>
      </c>
      <c r="Z324" s="9" cm="1">
        <f t="array" ref="Z324">MEDIAN(_xlfn._xlws.FILTER(Z3:Z290, ($H3:$H290=1)*($J3:$J290=1)))</f>
        <v>1.0374038067970623</v>
      </c>
      <c r="AA324" s="9" cm="1">
        <f t="array" ref="AA324">MEDIAN(_xlfn._xlws.FILTER(AA3:AA290, ($H3:$H290=1)*($J3:$J290=1)))</f>
        <v>1.0379378278681541</v>
      </c>
      <c r="AB324" s="9" cm="1">
        <f t="array" ref="AB324">MEDIAN(_xlfn._xlws.FILTER(AB3:AB290, ($H3:$H290=1)*($J3:$J290=1)))</f>
        <v>2.3012044870003594</v>
      </c>
      <c r="AC324" s="9" cm="1">
        <f t="array" ref="AC324">MEDIAN(_xlfn._xlws.FILTER(AC3:AC290, ($H3:$H290=1)*($J3:$J290=1)))</f>
        <v>0.95373820707276802</v>
      </c>
      <c r="AD324" s="9" cm="1">
        <f t="array" ref="AD324">MEDIAN(_xlfn._xlws.FILTER(AD3:AD290, ($H3:$H290=1)*($J3:$J290=1)))</f>
        <v>12.397399855492406</v>
      </c>
      <c r="AE324" s="9" cm="1">
        <f t="array" ref="AE324">MEDIAN(_xlfn._xlws.FILTER(AE3:AE290, ($H3:$H290=1)*($J3:$J290=1)))</f>
        <v>0.74262816003673449</v>
      </c>
      <c r="AF324" s="9" cm="1">
        <f t="array" ref="AF324">MEDIAN(_xlfn._xlws.FILTER(AF3:AF290, ($H3:$H290=1)*($J3:$J290=1)))</f>
        <v>0.62473702468560077</v>
      </c>
      <c r="AG324" s="9" cm="1">
        <f t="array" ref="AG324">MEDIAN(_xlfn._xlws.FILTER(AG3:AG290, ($H3:$H290=1)*($J3:$J290=1)))</f>
        <v>0.82277302169407318</v>
      </c>
      <c r="AH324" s="9" cm="1">
        <f t="array" ref="AH324">MEDIAN(_xlfn._xlws.FILTER(AH3:AH290, ($H3:$H290=1)*($J3:$J290=1)))</f>
        <v>4.2097498412069401</v>
      </c>
      <c r="AI324" s="9" cm="1">
        <f t="array" ref="AI324">MEDIAN(_xlfn._xlws.FILTER(AI3:AI290, ($H3:$H290=1)*($J3:$J290=1)))</f>
        <v>1.8370383561331045</v>
      </c>
      <c r="AJ324" s="9" t="str">
        <f t="shared" si="61"/>
        <v>Target; Gain &gt; 0</v>
      </c>
      <c r="AK324" s="9" cm="1">
        <f t="array" ref="AK324">MEDIAN(_xlfn._xlws.FILTER(AK3:AK290, ($H3:$H290=1)*($J3:$J290=1)))</f>
        <v>4.8727440621005371</v>
      </c>
      <c r="AL324" s="9" cm="1">
        <f t="array" ref="AL324">MEDIAN(_xlfn._xlws.FILTER(AL3:AL290, ($H3:$H290=1)*($J3:$J290=1)))</f>
        <v>0.3906927836302202</v>
      </c>
      <c r="AM324" s="9" cm="1">
        <f t="array" ref="AM324">MEDIAN(_xlfn._xlws.FILTER(AM3:AM290, ($H3:$H290=1)*($J3:$J290=1)))</f>
        <v>0.39474723113650856</v>
      </c>
      <c r="AN324" s="9" cm="1">
        <f t="array" ref="AN324">MEDIAN(_xlfn._xlws.FILTER(AN3:AN290, ($H3:$H290=1)*($J3:$J290=1)))</f>
        <v>2.3012044870003594</v>
      </c>
      <c r="AO324" s="9" cm="1">
        <f t="array" ref="AO324">MEDIAN(_xlfn._xlws.FILTER(AO3:AO290, ($H3:$H290=1)*($J3:$J290=1)))</f>
        <v>0.41443817941513511</v>
      </c>
      <c r="AP324" s="9" cm="1">
        <f t="array" ref="AP324">MEDIAN(_xlfn._xlws.FILTER(AP3:AP290, ($H3:$H290=1)*($J3:$J290=1)))</f>
        <v>12.397399855492406</v>
      </c>
      <c r="AQ324" s="9" cm="1">
        <f t="array" ref="AQ324">MEDIAN(_xlfn._xlws.FILTER(AQ3:AQ290, ($H3:$H290=1)*($J3:$J290=1)))</f>
        <v>0.32503635953180493</v>
      </c>
      <c r="AR324" s="9" cm="1">
        <f t="array" ref="AR324">MEDIAN(_xlfn._xlws.FILTER(AR3:AR290, ($H3:$H290=1)*($J3:$J290=1)))</f>
        <v>0.31631150719476864</v>
      </c>
      <c r="AS324" s="9" cm="1">
        <f t="array" ref="AS324">MEDIAN(_xlfn._xlws.FILTER(AS3:AS290, ($H3:$H290=1)*($J3:$J290=1)))</f>
        <v>0.28480322371469813</v>
      </c>
      <c r="AT324" s="9" cm="1">
        <f t="array" ref="AT324">MEDIAN(_xlfn._xlws.FILTER(AT3:AT290, ($H3:$H290=1)*($J3:$J290=1)))</f>
        <v>4.2097498412069401</v>
      </c>
      <c r="AU324" s="9" cm="1">
        <f t="array" ref="AU324">MEDIAN(_xlfn._xlws.FILTER(AU3:AU290, ($H3:$H290=1)*($J3:$J290=1)))</f>
        <v>0.68609817689035224</v>
      </c>
      <c r="AW324" s="10"/>
    </row>
    <row r="325" spans="7:54" x14ac:dyDescent="0.3">
      <c r="L325" s="11">
        <f>L314</f>
        <v>1</v>
      </c>
      <c r="M325" s="11"/>
      <c r="N325" s="12" t="str">
        <f>N314</f>
        <v>BNL Causal</v>
      </c>
      <c r="O325" s="12" t="str">
        <f>O314</f>
        <v>BNL Causal HM</v>
      </c>
      <c r="P325" s="12" t="str">
        <f>Q314</f>
        <v>SFS Causal</v>
      </c>
      <c r="Q325" s="12" t="str">
        <f>S314</f>
        <v>SaLSa Causal</v>
      </c>
      <c r="R325" s="12" t="str">
        <f>U314</f>
        <v>D&amp;C Causal</v>
      </c>
      <c r="S325" s="12" t="str">
        <f>W314</f>
        <v>BBS Causal</v>
      </c>
      <c r="T325" s="12"/>
      <c r="U325" s="11">
        <f>X314</f>
        <v>1</v>
      </c>
      <c r="V325" s="12" t="str">
        <f>Z314</f>
        <v>BNL Causal</v>
      </c>
      <c r="W325" s="12" t="str">
        <f>AA314</f>
        <v>BNL Causal HM</v>
      </c>
      <c r="X325" s="12" t="str">
        <f>AC314</f>
        <v>SFS Causal</v>
      </c>
      <c r="Y325" s="12" t="str">
        <f>AE314</f>
        <v>SaLSa Causal</v>
      </c>
      <c r="Z325" s="12" t="str">
        <f>AG314</f>
        <v>D&amp;C Causal</v>
      </c>
      <c r="AA325" s="12" t="str">
        <f>AI314</f>
        <v>BBS Causal</v>
      </c>
      <c r="AB325" s="13"/>
      <c r="AC325" s="11">
        <f>AJ314</f>
        <v>1</v>
      </c>
      <c r="AD325" s="12" t="str">
        <f>AL314</f>
        <v>BNL Causal</v>
      </c>
      <c r="AE325" s="12" t="str">
        <f>AM314</f>
        <v>BNL Causal HM</v>
      </c>
      <c r="AF325" s="12" t="str">
        <f>AO314</f>
        <v>SFS Causal</v>
      </c>
      <c r="AG325" s="12" t="str">
        <f>AQ314</f>
        <v>SaLSa Causal</v>
      </c>
      <c r="AH325" s="12" t="str">
        <f>AS314</f>
        <v>D&amp;C Causal</v>
      </c>
      <c r="AI325" s="12" t="str">
        <f>AU314</f>
        <v>BBS Causal</v>
      </c>
      <c r="AK325" s="12"/>
      <c r="AL325" s="12"/>
      <c r="AM325" s="12"/>
      <c r="AN325" s="13"/>
      <c r="AO325" s="13"/>
      <c r="AP325" s="13"/>
      <c r="AQ325" s="13"/>
      <c r="AR325" s="13"/>
      <c r="AS325" s="13"/>
      <c r="AT325" s="13"/>
      <c r="AU325" s="13"/>
    </row>
    <row r="326" spans="7:54" x14ac:dyDescent="0.3">
      <c r="L326" t="str">
        <f>L315</f>
        <v>ALL</v>
      </c>
      <c r="N326" s="9">
        <f>N315</f>
        <v>726248.85714285716</v>
      </c>
      <c r="O326" s="9">
        <f>O315</f>
        <v>726910.54285714286</v>
      </c>
      <c r="P326" s="9">
        <f>Q315</f>
        <v>387811.8285714286</v>
      </c>
      <c r="Q326" s="9">
        <f>S315</f>
        <v>216237.75714285715</v>
      </c>
      <c r="R326" s="9">
        <f>U315</f>
        <v>2287243.1428571432</v>
      </c>
      <c r="S326" s="9">
        <f>W315</f>
        <v>408548.12857142853</v>
      </c>
      <c r="T326" s="9"/>
      <c r="U326" s="9" t="str">
        <f>X315</f>
        <v>ALL</v>
      </c>
      <c r="V326" s="9">
        <f>Z315</f>
        <v>0.79665024369522663</v>
      </c>
      <c r="W326" s="9">
        <f>AA315</f>
        <v>0.79132664909952188</v>
      </c>
      <c r="X326" s="9">
        <f>AC315</f>
        <v>0.92925047893659207</v>
      </c>
      <c r="Y326" s="9">
        <f>AE315</f>
        <v>0.60059082634896699</v>
      </c>
      <c r="Z326" s="9">
        <f>AG315</f>
        <v>0.81175122486643625</v>
      </c>
      <c r="AA326" s="9">
        <f>AI315</f>
        <v>1.6790537560949039</v>
      </c>
      <c r="AB326" s="13"/>
      <c r="AC326" s="9" t="str">
        <f>AJ315</f>
        <v>ALL</v>
      </c>
      <c r="AD326" s="9">
        <f>AL315</f>
        <v>0.32809488622754412</v>
      </c>
      <c r="AE326" s="9">
        <f>AM315</f>
        <v>0.3250982257346291</v>
      </c>
      <c r="AF326" s="9">
        <f>AO315</f>
        <v>0.41506899797989588</v>
      </c>
      <c r="AG326" s="9">
        <f>AQ315</f>
        <v>0.29731555525878706</v>
      </c>
      <c r="AH326" s="9">
        <f>AS315</f>
        <v>0.27548923631298483</v>
      </c>
      <c r="AI326" s="9">
        <f>AU315</f>
        <v>0.58864280174436456</v>
      </c>
      <c r="AK326" s="9"/>
      <c r="AL326" s="9"/>
      <c r="AM326" s="9"/>
      <c r="AN326" s="13"/>
      <c r="AO326" s="13"/>
      <c r="AP326" s="13"/>
      <c r="AQ326" s="13"/>
      <c r="AR326" s="13"/>
      <c r="AS326" s="13"/>
      <c r="AT326" s="13"/>
      <c r="AU326" s="13"/>
    </row>
    <row r="327" spans="7:54" x14ac:dyDescent="0.3">
      <c r="L327" t="str">
        <f>L317</f>
        <v>Gain &gt; 1</v>
      </c>
      <c r="N327" s="9">
        <f t="shared" ref="N327:O334" si="66">N317</f>
        <v>2335174.7714285715</v>
      </c>
      <c r="O327" s="9">
        <f t="shared" si="66"/>
        <v>2348025.5428571431</v>
      </c>
      <c r="P327" s="9">
        <f t="shared" ref="P327:P334" si="67">Q317</f>
        <v>1046757.5428571429</v>
      </c>
      <c r="Q327" s="9">
        <f t="shared" ref="Q327:Q334" si="68">S317</f>
        <v>1597739.9857142861</v>
      </c>
      <c r="R327" s="9">
        <f>U317</f>
        <v>3702100.0428571431</v>
      </c>
      <c r="S327" s="9">
        <f t="shared" ref="S327:S334" si="69">W317</f>
        <v>1893827.2428571428</v>
      </c>
      <c r="T327" s="9"/>
      <c r="U327" s="9" t="str">
        <f t="shared" ref="U327:U334" si="70">X317</f>
        <v>Gain &gt; 1</v>
      </c>
      <c r="V327" s="9">
        <f t="shared" ref="V327:W334" si="71">Z317</f>
        <v>1.8380560838725484</v>
      </c>
      <c r="W327" s="9">
        <f t="shared" si="71"/>
        <v>1.8246444485898665</v>
      </c>
      <c r="X327" s="9">
        <f t="shared" ref="X327:X334" si="72">AC317</f>
        <v>1.4179441311134724</v>
      </c>
      <c r="Y327" s="9">
        <f t="shared" ref="Y327:Y334" si="73">AE317</f>
        <v>1.6061400072291561</v>
      </c>
      <c r="Z327" s="9">
        <f t="shared" ref="Z327:Z334" si="74">AG317</f>
        <v>2.008081297527367</v>
      </c>
      <c r="AA327" s="9">
        <f t="shared" ref="AA327:AA334" si="75">AI317</f>
        <v>2.6575853931833988</v>
      </c>
      <c r="AB327" s="13"/>
      <c r="AC327" s="9" t="str">
        <f t="shared" ref="AC327:AC334" si="76">AJ317</f>
        <v>Gain &gt; 1</v>
      </c>
      <c r="AD327" s="9">
        <f t="shared" ref="AD327:AE334" si="77">AL317</f>
        <v>0.64008733574134702</v>
      </c>
      <c r="AE327" s="9">
        <f t="shared" si="77"/>
        <v>0.63961903156679378</v>
      </c>
      <c r="AF327" s="9">
        <f t="shared" ref="AF327:AF334" si="78">AO317</f>
        <v>0.57892576970251475</v>
      </c>
      <c r="AG327" s="9">
        <f t="shared" ref="AG327:AG334" si="79">AQ317</f>
        <v>0.5298098607803694</v>
      </c>
      <c r="AH327" s="9">
        <f t="shared" ref="AH327:AH334" si="80">AS317</f>
        <v>0.37184631136395707</v>
      </c>
      <c r="AI327" s="9">
        <f t="shared" ref="AI327:AI334" si="81">AU317</f>
        <v>1.2540804699462442</v>
      </c>
      <c r="AK327" s="9"/>
      <c r="AL327" s="9"/>
      <c r="AM327" s="9"/>
      <c r="AN327" s="13"/>
      <c r="AO327" s="13"/>
      <c r="AP327" s="13"/>
      <c r="AQ327" s="13"/>
      <c r="AR327" s="13"/>
      <c r="AS327" s="13"/>
      <c r="AT327" s="13"/>
      <c r="AU327" s="13"/>
    </row>
    <row r="328" spans="7:54" x14ac:dyDescent="0.3">
      <c r="L328" t="str">
        <f>L318</f>
        <v>Target</v>
      </c>
      <c r="N328" s="9">
        <f t="shared" si="66"/>
        <v>513399.05714285711</v>
      </c>
      <c r="O328" s="9">
        <f t="shared" si="66"/>
        <v>514354.05714285711</v>
      </c>
      <c r="P328" s="9">
        <f t="shared" si="67"/>
        <v>338505.2857142858</v>
      </c>
      <c r="Q328" s="9">
        <f t="shared" si="68"/>
        <v>153914.8142857143</v>
      </c>
      <c r="R328" s="9">
        <f>U318</f>
        <v>2282328.0714285709</v>
      </c>
      <c r="S328" s="9">
        <f t="shared" si="69"/>
        <v>388422.71428571432</v>
      </c>
      <c r="T328" s="9"/>
      <c r="U328" s="9" t="str">
        <f t="shared" si="70"/>
        <v>Target</v>
      </c>
      <c r="V328" s="9">
        <f t="shared" si="71"/>
        <v>0.66887923473675204</v>
      </c>
      <c r="W328" s="9">
        <f t="shared" si="71"/>
        <v>0.6638438663611721</v>
      </c>
      <c r="X328" s="9">
        <f t="shared" si="72"/>
        <v>0.79867304669709749</v>
      </c>
      <c r="Y328" s="9">
        <f t="shared" si="73"/>
        <v>0.46420774821641053</v>
      </c>
      <c r="Z328" s="9">
        <f t="shared" si="74"/>
        <v>0.79782333544571882</v>
      </c>
      <c r="AA328" s="9">
        <f t="shared" si="75"/>
        <v>1.321978389511683</v>
      </c>
      <c r="AB328" s="13"/>
      <c r="AC328" s="9" t="str">
        <f t="shared" si="76"/>
        <v>Target</v>
      </c>
      <c r="AD328" s="9">
        <f t="shared" si="77"/>
        <v>0.30362521712418777</v>
      </c>
      <c r="AE328" s="9">
        <f t="shared" si="77"/>
        <v>0.30038363491600784</v>
      </c>
      <c r="AF328" s="9">
        <f t="shared" si="78"/>
        <v>0.39360812664963302</v>
      </c>
      <c r="AG328" s="9">
        <f t="shared" si="79"/>
        <v>0.27113383186598572</v>
      </c>
      <c r="AH328" s="9">
        <f t="shared" si="80"/>
        <v>0.27062700005231555</v>
      </c>
      <c r="AI328" s="9">
        <f t="shared" si="81"/>
        <v>0.51482214275082305</v>
      </c>
      <c r="AK328" s="9"/>
      <c r="AL328" s="9"/>
      <c r="AM328" s="9"/>
      <c r="AN328" s="13"/>
      <c r="AO328" s="13"/>
      <c r="AP328" s="13"/>
      <c r="AQ328" s="13"/>
      <c r="AR328" s="13"/>
      <c r="AS328" s="13"/>
      <c r="AT328" s="13"/>
      <c r="AU328" s="13"/>
    </row>
    <row r="329" spans="7:54" x14ac:dyDescent="0.3">
      <c r="L329" t="str">
        <f>L319</f>
        <v>Gain &gt; 0</v>
      </c>
      <c r="N329" s="9">
        <f t="shared" si="66"/>
        <v>1160855.2</v>
      </c>
      <c r="O329" s="9">
        <f t="shared" si="66"/>
        <v>1174656.6000000001</v>
      </c>
      <c r="P329" s="9">
        <f t="shared" si="67"/>
        <v>551520.19999999995</v>
      </c>
      <c r="Q329" s="9">
        <f t="shared" si="68"/>
        <v>542489.4</v>
      </c>
      <c r="R329" s="9">
        <f>U319</f>
        <v>2288775.5714285718</v>
      </c>
      <c r="S329" s="9">
        <f t="shared" si="69"/>
        <v>637721.6857142857</v>
      </c>
      <c r="T329" s="9"/>
      <c r="U329" s="9" t="str">
        <f t="shared" si="70"/>
        <v>Gain &gt; 0</v>
      </c>
      <c r="V329" s="9">
        <f t="shared" si="71"/>
        <v>1.2739781727665105</v>
      </c>
      <c r="W329" s="9">
        <f t="shared" si="71"/>
        <v>1.2723323812708256</v>
      </c>
      <c r="X329" s="9">
        <f t="shared" si="72"/>
        <v>1.1005113272216736</v>
      </c>
      <c r="Y329" s="9">
        <f t="shared" si="73"/>
        <v>0.89685464160284023</v>
      </c>
      <c r="Z329" s="9">
        <f t="shared" si="74"/>
        <v>0.80795820245735483</v>
      </c>
      <c r="AA329" s="9">
        <f t="shared" si="75"/>
        <v>1.9674918608465566</v>
      </c>
      <c r="AB329" s="13"/>
      <c r="AC329" s="9" t="str">
        <f t="shared" si="76"/>
        <v>Gain &gt; 0</v>
      </c>
      <c r="AD329" s="9">
        <f t="shared" si="77"/>
        <v>0.44396085724001744</v>
      </c>
      <c r="AE329" s="9">
        <f t="shared" si="77"/>
        <v>0.44279707037411364</v>
      </c>
      <c r="AF329" s="9">
        <f t="shared" si="78"/>
        <v>0.49450806490203836</v>
      </c>
      <c r="AG329" s="9">
        <f t="shared" si="79"/>
        <v>0.35523610781528986</v>
      </c>
      <c r="AH329" s="9">
        <f t="shared" si="80"/>
        <v>0.27414370044134556</v>
      </c>
      <c r="AI329" s="9">
        <f t="shared" si="81"/>
        <v>0.79262596445790101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7:54" x14ac:dyDescent="0.3">
      <c r="L330" t="str">
        <f t="shared" ref="L330" si="82">L320</f>
        <v>Gain &lt;=0</v>
      </c>
      <c r="N330" s="9">
        <f t="shared" si="66"/>
        <v>364523.51428571419</v>
      </c>
      <c r="O330" s="9">
        <f t="shared" si="66"/>
        <v>364617.74285714288</v>
      </c>
      <c r="P330" s="9">
        <f t="shared" si="67"/>
        <v>384370.98571428575</v>
      </c>
      <c r="Q330" s="9">
        <f t="shared" si="68"/>
        <v>155416.34285714291</v>
      </c>
      <c r="R330" s="9">
        <f>U320</f>
        <v>2282688.3428571429</v>
      </c>
      <c r="S330" s="9">
        <f t="shared" si="69"/>
        <v>178995.71428571429</v>
      </c>
      <c r="T330" s="9"/>
      <c r="U330" s="9" t="str">
        <f t="shared" si="70"/>
        <v>Gain &lt;=0</v>
      </c>
      <c r="V330" s="9">
        <f t="shared" si="71"/>
        <v>0.6541239243890492</v>
      </c>
      <c r="W330" s="9">
        <f t="shared" si="71"/>
        <v>0.65586455575539726</v>
      </c>
      <c r="X330" s="9">
        <f t="shared" si="72"/>
        <v>0.84857980405421207</v>
      </c>
      <c r="Y330" s="9">
        <f t="shared" si="73"/>
        <v>0.42383874398240418</v>
      </c>
      <c r="Z330" s="9">
        <f t="shared" si="74"/>
        <v>0.81286110420727953</v>
      </c>
      <c r="AA330" s="9">
        <f t="shared" si="75"/>
        <v>0.98347485155100012</v>
      </c>
      <c r="AB330" s="13"/>
      <c r="AC330" s="9" t="str">
        <f t="shared" si="76"/>
        <v>Gain &lt;=0</v>
      </c>
      <c r="AD330" s="9">
        <f t="shared" si="77"/>
        <v>0.30382062686590611</v>
      </c>
      <c r="AE330" s="9">
        <f t="shared" si="77"/>
        <v>0.30134981610629308</v>
      </c>
      <c r="AF330" s="9">
        <f t="shared" si="78"/>
        <v>0.38972920570688852</v>
      </c>
      <c r="AG330" s="9">
        <f t="shared" si="79"/>
        <v>0.2630226000852417</v>
      </c>
      <c r="AH330" s="9">
        <f t="shared" si="80"/>
        <v>0.27690951497892713</v>
      </c>
      <c r="AI330" s="9">
        <f t="shared" si="81"/>
        <v>0.51482214275082305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7:54" x14ac:dyDescent="0.3">
      <c r="L331" t="str">
        <f>L321</f>
        <v>Target;Gain &gt; 1; #pref=2</v>
      </c>
      <c r="N331" s="9">
        <f t="shared" si="66"/>
        <v>1619215.0857142862</v>
      </c>
      <c r="O331" s="9">
        <f t="shared" si="66"/>
        <v>1623536.9285714291</v>
      </c>
      <c r="P331" s="9">
        <f t="shared" si="67"/>
        <v>679442.89999999991</v>
      </c>
      <c r="Q331" s="9">
        <f t="shared" si="68"/>
        <v>1361972.7000000007</v>
      </c>
      <c r="R331" s="9">
        <f t="shared" ref="R331" si="83">U321</f>
        <v>2276977.2571428576</v>
      </c>
      <c r="S331" s="9">
        <f t="shared" si="69"/>
        <v>631644.77142857132</v>
      </c>
      <c r="T331" s="9"/>
      <c r="U331" s="9" t="str">
        <f t="shared" si="70"/>
        <v>Target;Gain &gt; 1; #pref=2</v>
      </c>
      <c r="V331" s="9">
        <f t="shared" si="71"/>
        <v>1.3741267897442282</v>
      </c>
      <c r="W331" s="9">
        <f t="shared" si="71"/>
        <v>1.3607645674962052</v>
      </c>
      <c r="X331" s="9">
        <f t="shared" si="72"/>
        <v>1.21023804113273</v>
      </c>
      <c r="Y331" s="9">
        <f t="shared" si="73"/>
        <v>1.4923156009953735</v>
      </c>
      <c r="Z331" s="9">
        <f t="shared" si="74"/>
        <v>0.83834536159951578</v>
      </c>
      <c r="AA331" s="9">
        <f t="shared" si="75"/>
        <v>1.9645917502103007</v>
      </c>
      <c r="AB331" s="13"/>
      <c r="AC331" s="9" t="str">
        <f t="shared" si="76"/>
        <v>Target;Gain &gt; 1; #pref=2</v>
      </c>
      <c r="AD331" s="9">
        <f t="shared" si="77"/>
        <v>0.45464736124725147</v>
      </c>
      <c r="AE331" s="9">
        <f t="shared" si="77"/>
        <v>0.45059970795451332</v>
      </c>
      <c r="AF331" s="9">
        <f t="shared" si="78"/>
        <v>0.5576547453146693</v>
      </c>
      <c r="AG331" s="9">
        <f t="shared" si="79"/>
        <v>0.46332163245117824</v>
      </c>
      <c r="AH331" s="9">
        <f t="shared" si="80"/>
        <v>0.30662392695708796</v>
      </c>
      <c r="AI331" s="9">
        <f t="shared" si="81"/>
        <v>0.78701477179129142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7:54" x14ac:dyDescent="0.3">
      <c r="L332" t="str">
        <f>L322</f>
        <v>Target; Gain &gt; 1; #pref=3</v>
      </c>
      <c r="N332" s="9">
        <f t="shared" si="66"/>
        <v>3074834.3</v>
      </c>
      <c r="O332" s="9">
        <f t="shared" si="66"/>
        <v>3084159.1</v>
      </c>
      <c r="P332" s="9">
        <f t="shared" si="67"/>
        <v>1464644.6</v>
      </c>
      <c r="Q332" s="9">
        <f t="shared" si="68"/>
        <v>1835918.1</v>
      </c>
      <c r="R332" s="9">
        <f>U322</f>
        <v>5139764.4000000004</v>
      </c>
      <c r="S332" s="9">
        <f t="shared" si="69"/>
        <v>3227433.7</v>
      </c>
      <c r="T332" s="9"/>
      <c r="U332" s="9" t="str">
        <f t="shared" si="70"/>
        <v>Target; Gain &gt; 1; #pref=3</v>
      </c>
      <c r="V332" s="9">
        <f t="shared" si="71"/>
        <v>2.6555388524022421</v>
      </c>
      <c r="W332" s="9">
        <f t="shared" si="71"/>
        <v>2.6299317784141749</v>
      </c>
      <c r="X332" s="9">
        <f t="shared" si="72"/>
        <v>1.5510245246026895</v>
      </c>
      <c r="Y332" s="9">
        <f t="shared" si="73"/>
        <v>1.7622161853709255</v>
      </c>
      <c r="Z332" s="9">
        <f t="shared" si="74"/>
        <v>3.1857240982993975</v>
      </c>
      <c r="AA332" s="9">
        <f t="shared" si="75"/>
        <v>3.5218472443870272</v>
      </c>
      <c r="AB332" s="13"/>
      <c r="AC332" s="9" t="str">
        <f t="shared" si="76"/>
        <v>Target; Gain &gt; 1; #pref=3</v>
      </c>
      <c r="AD332" s="9">
        <f t="shared" si="77"/>
        <v>0.93325253778602923</v>
      </c>
      <c r="AE332" s="9">
        <f t="shared" si="77"/>
        <v>0.92725094619672732</v>
      </c>
      <c r="AF332" s="9">
        <f t="shared" si="78"/>
        <v>0.60498782200447754</v>
      </c>
      <c r="AG332" s="9">
        <f t="shared" si="79"/>
        <v>0.63261077019269574</v>
      </c>
      <c r="AH332" s="9">
        <f t="shared" si="80"/>
        <v>0.44319870015606289</v>
      </c>
      <c r="AI332" s="9">
        <f t="shared" si="81"/>
        <v>1.811771718208911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7:54" x14ac:dyDescent="0.3">
      <c r="L333" t="str">
        <f>L323</f>
        <v>Target; Gain &gt; 1; #pref=4</v>
      </c>
      <c r="N333" s="9" t="e" vm="2">
        <f t="shared" si="66"/>
        <v>#VALUE!</v>
      </c>
      <c r="O333" s="9" t="e" vm="2">
        <f t="shared" si="66"/>
        <v>#VALUE!</v>
      </c>
      <c r="P333" s="9" t="e" vm="2">
        <f t="shared" si="67"/>
        <v>#VALUE!</v>
      </c>
      <c r="Q333" s="9" t="e" vm="2">
        <f t="shared" si="68"/>
        <v>#VALUE!</v>
      </c>
      <c r="R333" s="9" t="e" vm="2">
        <f>U323</f>
        <v>#VALUE!</v>
      </c>
      <c r="S333" s="9" t="e" vm="2">
        <f t="shared" si="69"/>
        <v>#VALUE!</v>
      </c>
      <c r="T333" s="9"/>
      <c r="U333" s="9" t="str">
        <f t="shared" si="70"/>
        <v>Target; Gain &gt; 1; #pref=4</v>
      </c>
      <c r="V333" s="9" t="e" vm="2">
        <f t="shared" si="71"/>
        <v>#VALUE!</v>
      </c>
      <c r="W333" s="9" t="e" vm="2">
        <f t="shared" si="71"/>
        <v>#VALUE!</v>
      </c>
      <c r="X333" s="9" t="e" vm="2">
        <f t="shared" si="72"/>
        <v>#VALUE!</v>
      </c>
      <c r="Y333" s="9" t="e" vm="2">
        <f t="shared" si="73"/>
        <v>#VALUE!</v>
      </c>
      <c r="Z333" s="9" t="e" vm="2">
        <f t="shared" si="74"/>
        <v>#VALUE!</v>
      </c>
      <c r="AA333" s="9" t="e" vm="2">
        <f t="shared" si="75"/>
        <v>#VALUE!</v>
      </c>
      <c r="AB333" s="13"/>
      <c r="AC333" s="9" t="str">
        <f t="shared" si="76"/>
        <v>Target; Gain &gt; 1; #pref=4</v>
      </c>
      <c r="AD333" s="9" t="e" vm="2">
        <f t="shared" si="77"/>
        <v>#VALUE!</v>
      </c>
      <c r="AE333" s="9" t="e" vm="2">
        <f t="shared" si="77"/>
        <v>#VALUE!</v>
      </c>
      <c r="AF333" s="9" t="e" vm="2">
        <f t="shared" si="78"/>
        <v>#VALUE!</v>
      </c>
      <c r="AG333" s="9" t="e" vm="2">
        <f t="shared" si="79"/>
        <v>#VALUE!</v>
      </c>
      <c r="AH333" s="9" t="e" vm="2">
        <f t="shared" si="80"/>
        <v>#VALUE!</v>
      </c>
      <c r="AI333" s="9" t="e" vm="2">
        <f t="shared" si="81"/>
        <v>#VALUE!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7:54" x14ac:dyDescent="0.3">
      <c r="L334" t="str">
        <f>L324</f>
        <v>Target; Gain &gt; 0</v>
      </c>
      <c r="N334" s="9">
        <f t="shared" si="66"/>
        <v>889694.42857142852</v>
      </c>
      <c r="O334" s="9">
        <f t="shared" si="66"/>
        <v>899009.7</v>
      </c>
      <c r="P334" s="9">
        <f t="shared" si="67"/>
        <v>418879.84285714285</v>
      </c>
      <c r="Q334" s="9">
        <f t="shared" si="68"/>
        <v>365707.75714285718</v>
      </c>
      <c r="R334" s="9">
        <f>U324</f>
        <v>2287018.4142857147</v>
      </c>
      <c r="S334" s="9">
        <f t="shared" si="69"/>
        <v>521086.25714285707</v>
      </c>
      <c r="T334" s="9"/>
      <c r="U334" s="9" t="str">
        <f t="shared" si="70"/>
        <v>Target; Gain &gt; 0</v>
      </c>
      <c r="V334" s="9">
        <f t="shared" si="71"/>
        <v>1.0374038067970623</v>
      </c>
      <c r="W334" s="9">
        <f t="shared" si="71"/>
        <v>1.0379378278681541</v>
      </c>
      <c r="X334" s="9">
        <f t="shared" si="72"/>
        <v>0.95373820707276802</v>
      </c>
      <c r="Y334" s="9">
        <f t="shared" si="73"/>
        <v>0.74262816003673449</v>
      </c>
      <c r="Z334" s="9">
        <f t="shared" si="74"/>
        <v>0.82277302169407318</v>
      </c>
      <c r="AA334" s="9">
        <f t="shared" si="75"/>
        <v>1.8370383561331045</v>
      </c>
      <c r="AB334" s="13"/>
      <c r="AC334" s="9" t="str">
        <f t="shared" si="76"/>
        <v>Target; Gain &gt; 0</v>
      </c>
      <c r="AD334" s="9">
        <f t="shared" si="77"/>
        <v>0.3906927836302202</v>
      </c>
      <c r="AE334" s="9">
        <f t="shared" si="77"/>
        <v>0.39474723113650856</v>
      </c>
      <c r="AF334" s="9">
        <f t="shared" si="78"/>
        <v>0.41443817941513511</v>
      </c>
      <c r="AG334" s="9">
        <f t="shared" si="79"/>
        <v>0.32503635953180493</v>
      </c>
      <c r="AH334" s="9">
        <f t="shared" si="80"/>
        <v>0.28480322371469813</v>
      </c>
      <c r="AI334" s="9">
        <f t="shared" si="81"/>
        <v>0.68609817689035224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7:54" x14ac:dyDescent="0.3"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K335" s="8"/>
      <c r="AL335" s="8"/>
      <c r="AM335" s="8"/>
      <c r="AN335" s="8"/>
      <c r="AO335" s="8"/>
    </row>
    <row r="336" spans="7:54" x14ac:dyDescent="0.3">
      <c r="BB336" t="s">
        <v>20</v>
      </c>
    </row>
    <row r="337" spans="1:54" x14ac:dyDescent="0.3">
      <c r="M337" s="47" t="s">
        <v>21</v>
      </c>
      <c r="N337" s="47"/>
      <c r="O337" s="47"/>
      <c r="P337" s="47"/>
      <c r="Q337" s="47"/>
      <c r="R337" s="47"/>
      <c r="T337" s="47" t="s">
        <v>59</v>
      </c>
      <c r="U337" s="47"/>
      <c r="V337" s="47"/>
      <c r="W337" s="47"/>
      <c r="X337" s="47"/>
      <c r="Y337" s="47"/>
      <c r="AA337" s="47" t="s">
        <v>60</v>
      </c>
      <c r="AB337" s="47"/>
      <c r="AC337" s="47"/>
      <c r="AD337" s="47"/>
      <c r="AE337" s="47"/>
      <c r="AF337" s="47"/>
      <c r="AG337" s="1"/>
      <c r="AH337" s="1" t="s">
        <v>66</v>
      </c>
      <c r="AI337" s="1"/>
      <c r="AJ337" s="47" t="s">
        <v>22</v>
      </c>
      <c r="AK337" s="47"/>
      <c r="AL337" s="47"/>
      <c r="AM337" s="47"/>
      <c r="AN337" s="47"/>
      <c r="AO337" s="47"/>
      <c r="AP337" s="47"/>
      <c r="AQ337" s="47"/>
      <c r="AR337" s="1"/>
      <c r="AS337" s="47" t="s">
        <v>23</v>
      </c>
      <c r="AT337" s="47"/>
      <c r="AU337" s="47"/>
      <c r="AV337" s="47"/>
      <c r="AW337" s="47"/>
      <c r="AX337" s="47"/>
      <c r="AY337" s="47"/>
      <c r="AZ337" s="47"/>
      <c r="BB337" s="4">
        <v>4</v>
      </c>
    </row>
    <row r="338" spans="1:54" x14ac:dyDescent="0.3">
      <c r="F338" s="2" t="s">
        <v>24</v>
      </c>
      <c r="G338" s="2" t="s">
        <v>25</v>
      </c>
      <c r="H338" t="str">
        <f>H648</f>
        <v>Target (or sym)</v>
      </c>
      <c r="I338" s="14" t="s">
        <v>19</v>
      </c>
      <c r="J338" t="s">
        <v>18</v>
      </c>
      <c r="K338" t="s">
        <v>26</v>
      </c>
      <c r="L338" t="s">
        <v>27</v>
      </c>
      <c r="M338" s="3" t="s">
        <v>3</v>
      </c>
      <c r="N338" s="3" t="s">
        <v>4</v>
      </c>
      <c r="O338" s="3" t="s">
        <v>6</v>
      </c>
      <c r="P338" s="3" t="s">
        <v>8</v>
      </c>
      <c r="Q338" s="3" t="s">
        <v>10</v>
      </c>
      <c r="R338" s="3" t="s">
        <v>12</v>
      </c>
      <c r="T338" s="3" t="s">
        <v>3</v>
      </c>
      <c r="U338" s="3" t="s">
        <v>4</v>
      </c>
      <c r="V338" s="3" t="s">
        <v>6</v>
      </c>
      <c r="W338" s="3" t="s">
        <v>8</v>
      </c>
      <c r="X338" s="3" t="s">
        <v>10</v>
      </c>
      <c r="Y338" s="3" t="s">
        <v>12</v>
      </c>
      <c r="AA338" s="3" t="s">
        <v>3</v>
      </c>
      <c r="AB338" s="3" t="s">
        <v>4</v>
      </c>
      <c r="AC338" s="3" t="s">
        <v>6</v>
      </c>
      <c r="AD338" s="3" t="s">
        <v>8</v>
      </c>
      <c r="AE338" s="3" t="s">
        <v>10</v>
      </c>
      <c r="AF338" s="3" t="s">
        <v>12</v>
      </c>
      <c r="AG338" s="15"/>
      <c r="AH338" s="36" t="s">
        <v>65</v>
      </c>
      <c r="AJ338" s="36" t="s">
        <v>28</v>
      </c>
      <c r="AK338" s="36" t="s">
        <v>29</v>
      </c>
      <c r="AL338" s="36" t="s">
        <v>30</v>
      </c>
      <c r="AM338" s="36" t="s">
        <v>31</v>
      </c>
      <c r="AN338" s="36" t="s">
        <v>32</v>
      </c>
      <c r="AO338" s="36" t="s">
        <v>33</v>
      </c>
      <c r="AP338" s="36" t="s">
        <v>34</v>
      </c>
      <c r="AQ338" s="36" t="s">
        <v>35</v>
      </c>
      <c r="AS338" s="36" t="s">
        <v>28</v>
      </c>
      <c r="AT338" s="36" t="s">
        <v>29</v>
      </c>
      <c r="AU338" s="36" t="s">
        <v>30</v>
      </c>
      <c r="AV338" s="36" t="s">
        <v>31</v>
      </c>
      <c r="AW338" s="36" t="s">
        <v>32</v>
      </c>
      <c r="AX338" s="36" t="s">
        <v>33</v>
      </c>
      <c r="AY338" s="36" t="s">
        <v>34</v>
      </c>
      <c r="AZ338" s="36" t="s">
        <v>35</v>
      </c>
      <c r="BB338" s="3" t="s">
        <v>14</v>
      </c>
    </row>
    <row r="339" spans="1:54" x14ac:dyDescent="0.3">
      <c r="A339">
        <v>1</v>
      </c>
      <c r="B339" t="s">
        <v>67</v>
      </c>
      <c r="C339" t="s">
        <v>68</v>
      </c>
      <c r="D339" t="s">
        <v>69</v>
      </c>
      <c r="F339" s="2">
        <v>0</v>
      </c>
      <c r="G339" s="2">
        <f>MOD(LEN(B339)-LEN(SUBSTITUTE(B339,"N","")),2)</f>
        <v>0</v>
      </c>
      <c r="H339" s="4">
        <f>H649</f>
        <v>1</v>
      </c>
      <c r="I339" s="14">
        <f>1-J339</f>
        <v>0</v>
      </c>
      <c r="J339">
        <f t="shared" ref="J339:J402" si="84">IF(BB339&gt;0,1,0)</f>
        <v>1</v>
      </c>
      <c r="K339">
        <f>LEN(D339) - LEN(SUBSTITUTE(D339, ",", "")) + 1</f>
        <v>2</v>
      </c>
      <c r="L339">
        <f>L649</f>
        <v>2</v>
      </c>
      <c r="M339" s="8">
        <f t="shared" ref="M339:M402" si="85">(N3-M3)/M3</f>
        <v>-0.88658809197432231</v>
      </c>
      <c r="N339" s="8">
        <f t="shared" ref="N339:N402" si="86">(O3-M3)/M3</f>
        <v>-0.88648492578722171</v>
      </c>
      <c r="O339" s="8">
        <f t="shared" ref="O339:O402" si="87">(Q3-P3)/P3</f>
        <v>-0.82814399779953574</v>
      </c>
      <c r="P339" s="8">
        <f t="shared" ref="P339:P402" si="88">(S3-R3)/R3</f>
        <v>-0.98861024295224587</v>
      </c>
      <c r="Q339" s="8">
        <f t="shared" ref="Q339:Q402" si="89">(U3-T3)/T3</f>
        <v>-0.21729716110959094</v>
      </c>
      <c r="R339" s="8">
        <f t="shared" ref="R339:R402" si="90">(W3-V3)/V3</f>
        <v>-0.77943184052911674</v>
      </c>
      <c r="T339" s="8">
        <f t="shared" ref="T339:T402" si="91">(Z3-Y3)/Y3</f>
        <v>-0.84457811115386383</v>
      </c>
      <c r="U339" s="8">
        <f t="shared" ref="U339:U402" si="92">(AA3-Y3)/Y3</f>
        <v>-0.84890439932218642</v>
      </c>
      <c r="V339" s="8">
        <f t="shared" ref="V339:V402" si="93">(AC3-AB3)/AB3</f>
        <v>-0.50244877104954355</v>
      </c>
      <c r="W339" s="8">
        <f t="shared" ref="W339:W402" si="94">(AE3-AD3)/AD3</f>
        <v>-0.95726870119509766</v>
      </c>
      <c r="X339" s="8">
        <f t="shared" ref="X339:X402" si="95">(AG3-AF3)/AF3</f>
        <v>0.15614505067800233</v>
      </c>
      <c r="Y339" s="8">
        <f t="shared" ref="Y339:Y402" si="96">(AI3-AH3)/AH3</f>
        <v>-0.42801705587855426</v>
      </c>
      <c r="AA339" s="8">
        <f t="shared" ref="AA339:AA402" si="97">(AL3-AK3)/AK3</f>
        <v>-0.93700671621797038</v>
      </c>
      <c r="AB339" s="8">
        <f t="shared" ref="AB339:AB402" si="98">(AM3-AK3)/AK3</f>
        <v>-0.93842317629680982</v>
      </c>
      <c r="AC339" s="8">
        <f t="shared" ref="AC339:AC402" si="99">(AO3-AN3)/AN3</f>
        <v>-0.72480374008737236</v>
      </c>
      <c r="AD339" s="8">
        <f t="shared" ref="AD339:AD402" si="100">(AQ3-AP3)/AP3</f>
        <v>-0.97887391977564786</v>
      </c>
      <c r="AE339" s="8">
        <f t="shared" ref="AE339:AE402" si="101">(AS3-AR3)/AR3</f>
        <v>-0.22495417634245415</v>
      </c>
      <c r="AF339" s="8">
        <f t="shared" ref="AF339:AF402" si="102">(AU3-AT3)/AT3</f>
        <v>-0.80070229091101985</v>
      </c>
      <c r="AG339" s="8"/>
      <c r="AH339">
        <v>-13.97562829374124</v>
      </c>
      <c r="AJ339">
        <v>0.9900643697897179</v>
      </c>
      <c r="AK339">
        <v>1</v>
      </c>
      <c r="AL339">
        <v>0.9900643697897179</v>
      </c>
      <c r="AM339">
        <v>1</v>
      </c>
      <c r="AN339">
        <v>0.9900643697897179</v>
      </c>
      <c r="AO339">
        <v>1</v>
      </c>
      <c r="AP339">
        <v>0.9900643697897179</v>
      </c>
      <c r="AQ339">
        <v>1</v>
      </c>
      <c r="AS339">
        <v>0.9900643697897179</v>
      </c>
      <c r="AT339">
        <v>1</v>
      </c>
      <c r="AU339">
        <v>0.9900643697897179</v>
      </c>
      <c r="AV339">
        <v>1</v>
      </c>
      <c r="AW339">
        <v>0.9900643697897179</v>
      </c>
      <c r="AX339">
        <v>1</v>
      </c>
      <c r="AY339">
        <v>0.9900643697897179</v>
      </c>
      <c r="AZ339">
        <v>1</v>
      </c>
      <c r="BB339">
        <f>IF($BB$337=0,AH339,IF($BB$337=1,AS339,IF($BB$337=2,AT339,IF($BB$337=3,AU339,IF($BB$337=4,AV339,IF($BB$337="1L",AW339,IF($BB$337="2L",AX339,IF($BB$337="3L",AY339,AZ339))))))))</f>
        <v>1</v>
      </c>
    </row>
    <row r="340" spans="1:54" x14ac:dyDescent="0.3">
      <c r="A340">
        <v>1</v>
      </c>
      <c r="B340" t="s">
        <v>70</v>
      </c>
      <c r="C340" t="s">
        <v>68</v>
      </c>
      <c r="D340" t="s">
        <v>69</v>
      </c>
      <c r="F340" s="2">
        <v>0</v>
      </c>
      <c r="G340" s="2">
        <f t="shared" ref="G340:G403" si="103">MOD(LEN(B340)-LEN(SUBSTITUTE(B340,"N","")),2)</f>
        <v>1</v>
      </c>
      <c r="H340" s="4">
        <f t="shared" ref="H340:H403" si="104">H650</f>
        <v>0</v>
      </c>
      <c r="I340" s="14">
        <f t="shared" ref="I340:I403" si="105">1-J340</f>
        <v>1</v>
      </c>
      <c r="J340">
        <f t="shared" si="84"/>
        <v>0</v>
      </c>
      <c r="K340">
        <f t="shared" ref="K340:K403" si="106">LEN(D340) - LEN(SUBSTITUTE(D340, ",", "")) + 1</f>
        <v>2</v>
      </c>
      <c r="L340">
        <f t="shared" ref="L340:L403" si="107">L650</f>
        <v>0</v>
      </c>
      <c r="M340" s="8">
        <f t="shared" si="85"/>
        <v>0.82241163891337365</v>
      </c>
      <c r="N340" s="8">
        <f t="shared" si="86"/>
        <v>0.82288272853738964</v>
      </c>
      <c r="O340" s="8">
        <f t="shared" si="87"/>
        <v>0.93906883820133402</v>
      </c>
      <c r="P340" s="8">
        <f t="shared" si="88"/>
        <v>152412.28571428571</v>
      </c>
      <c r="Q340" s="8">
        <f t="shared" si="89"/>
        <v>-0.21701005142145863</v>
      </c>
      <c r="R340" s="8">
        <f t="shared" si="90"/>
        <v>998.22066467160198</v>
      </c>
      <c r="T340" s="8">
        <f t="shared" si="91"/>
        <v>1.5535925404016195</v>
      </c>
      <c r="U340" s="8">
        <f t="shared" si="92"/>
        <v>1.5671611490031967</v>
      </c>
      <c r="V340" s="8">
        <f t="shared" si="93"/>
        <v>3.4688431447730275</v>
      </c>
      <c r="W340" s="8">
        <f t="shared" si="94"/>
        <v>2.8108562970583875</v>
      </c>
      <c r="X340" s="8">
        <f t="shared" si="95"/>
        <v>0.17608883964966177</v>
      </c>
      <c r="Y340" s="8">
        <f t="shared" si="96"/>
        <v>179.07420797662664</v>
      </c>
      <c r="AA340" s="8">
        <f t="shared" si="97"/>
        <v>0.20119201824874108</v>
      </c>
      <c r="AB340" s="8">
        <f t="shared" si="98"/>
        <v>0.20597751662840416</v>
      </c>
      <c r="AC340" s="8">
        <f t="shared" si="99"/>
        <v>1.1749617856962693</v>
      </c>
      <c r="AD340" s="8">
        <f t="shared" si="100"/>
        <v>1.3914585353149347</v>
      </c>
      <c r="AE340" s="8">
        <f t="shared" si="101"/>
        <v>-0.20553905457302191</v>
      </c>
      <c r="AF340" s="8">
        <f t="shared" si="102"/>
        <v>93.058625126230766</v>
      </c>
      <c r="AG340" s="8"/>
      <c r="AH340">
        <v>13.97562829374124</v>
      </c>
      <c r="AJ340">
        <v>-0.9900643697897179</v>
      </c>
      <c r="AK340">
        <v>-1</v>
      </c>
      <c r="AL340">
        <v>-0.9900643697897179</v>
      </c>
      <c r="AM340">
        <v>-1</v>
      </c>
      <c r="AN340">
        <v>-0.9900643697897179</v>
      </c>
      <c r="AO340">
        <v>-1</v>
      </c>
      <c r="AP340">
        <v>-0.9900643697897179</v>
      </c>
      <c r="AQ340">
        <v>-1</v>
      </c>
      <c r="AS340">
        <v>-0.9900643697897179</v>
      </c>
      <c r="AT340">
        <v>-1</v>
      </c>
      <c r="AU340">
        <v>-0.9900643697897179</v>
      </c>
      <c r="AV340">
        <v>-1</v>
      </c>
      <c r="AW340">
        <v>-0.9900643697897179</v>
      </c>
      <c r="AX340">
        <v>-1</v>
      </c>
      <c r="AY340">
        <v>-0.9900643697897179</v>
      </c>
      <c r="AZ340">
        <v>-1</v>
      </c>
      <c r="BB340">
        <f t="shared" ref="BB340:BB403" si="108">IF($BB$337=0,AH340,IF($BB$337=1,AS340,IF($BB$337=2,AT340,IF($BB$337=3,AU340,IF($BB$337=4,AV340,IF($BB$337="1L",AW340,IF($BB$337="2L",AX340,IF($BB$337="3L",AY340,AZ340))))))))</f>
        <v>-1</v>
      </c>
    </row>
    <row r="341" spans="1:54" x14ac:dyDescent="0.3">
      <c r="A341">
        <v>1</v>
      </c>
      <c r="B341" t="s">
        <v>71</v>
      </c>
      <c r="C341" t="s">
        <v>68</v>
      </c>
      <c r="D341" t="s">
        <v>69</v>
      </c>
      <c r="F341" s="2">
        <v>0</v>
      </c>
      <c r="G341" s="2">
        <f t="shared" si="103"/>
        <v>1</v>
      </c>
      <c r="H341" s="4">
        <f t="shared" si="104"/>
        <v>0</v>
      </c>
      <c r="I341" s="14">
        <f t="shared" si="105"/>
        <v>1</v>
      </c>
      <c r="J341">
        <f t="shared" si="84"/>
        <v>0</v>
      </c>
      <c r="K341">
        <f t="shared" si="106"/>
        <v>2</v>
      </c>
      <c r="L341">
        <f t="shared" si="107"/>
        <v>0</v>
      </c>
      <c r="M341" s="8">
        <f t="shared" si="85"/>
        <v>0.80971635341860415</v>
      </c>
      <c r="N341" s="8">
        <f t="shared" si="86"/>
        <v>0.81004773460252322</v>
      </c>
      <c r="O341" s="8">
        <f t="shared" si="87"/>
        <v>0.96579968614128764</v>
      </c>
      <c r="P341" s="8">
        <f t="shared" si="88"/>
        <v>97134.214285714304</v>
      </c>
      <c r="Q341" s="8">
        <f t="shared" si="89"/>
        <v>-0.21733633231987887</v>
      </c>
      <c r="R341" s="8">
        <f t="shared" si="90"/>
        <v>648.94812739910788</v>
      </c>
      <c r="T341" s="8">
        <f t="shared" si="91"/>
        <v>1.549543582672477</v>
      </c>
      <c r="U341" s="8">
        <f t="shared" si="92"/>
        <v>1.6590012509348653</v>
      </c>
      <c r="V341" s="8">
        <f t="shared" si="93"/>
        <v>3.2926611151283027</v>
      </c>
      <c r="W341" s="8">
        <f t="shared" si="94"/>
        <v>2.6534799823077022</v>
      </c>
      <c r="X341" s="8">
        <f t="shared" si="95"/>
        <v>4.2542548522770715E-2</v>
      </c>
      <c r="Y341" s="8">
        <f t="shared" si="96"/>
        <v>97.447065345498089</v>
      </c>
      <c r="AA341" s="8">
        <f t="shared" si="97"/>
        <v>0.21165879818761979</v>
      </c>
      <c r="AB341" s="8">
        <f t="shared" si="98"/>
        <v>0.24796309182563769</v>
      </c>
      <c r="AC341" s="8">
        <f t="shared" si="99"/>
        <v>1.1011309900454342</v>
      </c>
      <c r="AD341" s="8">
        <f t="shared" si="100"/>
        <v>1.3058069624636131</v>
      </c>
      <c r="AE341" s="8">
        <f t="shared" si="101"/>
        <v>-0.30220281586617626</v>
      </c>
      <c r="AF341" s="8">
        <f t="shared" si="102"/>
        <v>51.04227299268814</v>
      </c>
      <c r="AG341" s="8"/>
      <c r="AH341">
        <v>13.97562829374124</v>
      </c>
      <c r="AJ341">
        <v>-0.9900643697897179</v>
      </c>
      <c r="AK341">
        <v>-1</v>
      </c>
      <c r="AL341">
        <v>-0.9900643697897179</v>
      </c>
      <c r="AM341">
        <v>-1</v>
      </c>
      <c r="AN341">
        <v>-0.9900643697897179</v>
      </c>
      <c r="AO341">
        <v>-1</v>
      </c>
      <c r="AP341">
        <v>-0.9900643697897179</v>
      </c>
      <c r="AQ341">
        <v>-1</v>
      </c>
      <c r="AS341">
        <v>-0.9900643697897179</v>
      </c>
      <c r="AT341">
        <v>-1</v>
      </c>
      <c r="AU341">
        <v>-0.9900643697897179</v>
      </c>
      <c r="AV341">
        <v>-1</v>
      </c>
      <c r="AW341">
        <v>-0.9900643697897179</v>
      </c>
      <c r="AX341">
        <v>-1</v>
      </c>
      <c r="AY341">
        <v>-0.9900643697897179</v>
      </c>
      <c r="AZ341">
        <v>-1</v>
      </c>
      <c r="BB341">
        <f t="shared" si="108"/>
        <v>-1</v>
      </c>
    </row>
    <row r="342" spans="1:54" x14ac:dyDescent="0.3">
      <c r="A342">
        <v>1</v>
      </c>
      <c r="B342" t="s">
        <v>72</v>
      </c>
      <c r="C342" t="s">
        <v>68</v>
      </c>
      <c r="D342" t="s">
        <v>69</v>
      </c>
      <c r="F342" s="2">
        <v>0</v>
      </c>
      <c r="G342" s="2">
        <f t="shared" si="103"/>
        <v>0</v>
      </c>
      <c r="H342" s="4">
        <f t="shared" si="104"/>
        <v>1</v>
      </c>
      <c r="I342" s="14">
        <f t="shared" si="105"/>
        <v>0</v>
      </c>
      <c r="J342">
        <f t="shared" si="84"/>
        <v>1</v>
      </c>
      <c r="K342">
        <f t="shared" si="106"/>
        <v>2</v>
      </c>
      <c r="L342">
        <f t="shared" si="107"/>
        <v>2</v>
      </c>
      <c r="M342" s="8">
        <f t="shared" si="85"/>
        <v>-0.88364466138070152</v>
      </c>
      <c r="N342" s="8">
        <f t="shared" si="86"/>
        <v>-0.88353864997071718</v>
      </c>
      <c r="O342" s="8">
        <f t="shared" si="87"/>
        <v>-0.82951368245052082</v>
      </c>
      <c r="P342" s="8">
        <f t="shared" si="88"/>
        <v>-0.98878054566469964</v>
      </c>
      <c r="Q342" s="8">
        <f t="shared" si="89"/>
        <v>-0.21720604818857964</v>
      </c>
      <c r="R342" s="8">
        <f t="shared" si="90"/>
        <v>-0.77779758769560281</v>
      </c>
      <c r="T342" s="8">
        <f t="shared" si="91"/>
        <v>-0.85683240002970229</v>
      </c>
      <c r="U342" s="8">
        <f t="shared" si="92"/>
        <v>-0.85757697309117253</v>
      </c>
      <c r="V342" s="8">
        <f t="shared" si="93"/>
        <v>-0.57922592588953081</v>
      </c>
      <c r="W342" s="8">
        <f t="shared" si="94"/>
        <v>-0.95790232900586847</v>
      </c>
      <c r="X342" s="8">
        <f t="shared" si="95"/>
        <v>0.14905270712689042</v>
      </c>
      <c r="Y342" s="8">
        <f t="shared" si="96"/>
        <v>-0.46755412918799855</v>
      </c>
      <c r="AA342" s="8">
        <f t="shared" si="97"/>
        <v>-0.94225952632160759</v>
      </c>
      <c r="AB342" s="8">
        <f t="shared" si="98"/>
        <v>-0.94259082272917438</v>
      </c>
      <c r="AC342" s="8">
        <f t="shared" si="99"/>
        <v>-0.77812598715884784</v>
      </c>
      <c r="AD342" s="8">
        <f t="shared" si="100"/>
        <v>-0.97927997018243951</v>
      </c>
      <c r="AE342" s="8">
        <f t="shared" si="101"/>
        <v>-0.27614507938780808</v>
      </c>
      <c r="AF342" s="8">
        <f t="shared" si="102"/>
        <v>-0.815941658444028</v>
      </c>
      <c r="AG342" s="8"/>
      <c r="AH342">
        <v>-13.97562829374124</v>
      </c>
      <c r="AJ342">
        <v>0.9900643697897179</v>
      </c>
      <c r="AK342">
        <v>1</v>
      </c>
      <c r="AL342">
        <v>0.9900643697897179</v>
      </c>
      <c r="AM342">
        <v>1</v>
      </c>
      <c r="AN342">
        <v>0.9900643697897179</v>
      </c>
      <c r="AO342">
        <v>1</v>
      </c>
      <c r="AP342">
        <v>0.9900643697897179</v>
      </c>
      <c r="AQ342">
        <v>1</v>
      </c>
      <c r="AS342">
        <v>0.9900643697897179</v>
      </c>
      <c r="AT342">
        <v>1</v>
      </c>
      <c r="AU342">
        <v>0.9900643697897179</v>
      </c>
      <c r="AV342">
        <v>1</v>
      </c>
      <c r="AW342">
        <v>0.9900643697897179</v>
      </c>
      <c r="AX342">
        <v>1</v>
      </c>
      <c r="AY342">
        <v>0.9900643697897179</v>
      </c>
      <c r="AZ342">
        <v>1</v>
      </c>
      <c r="BB342">
        <f t="shared" si="108"/>
        <v>1</v>
      </c>
    </row>
    <row r="343" spans="1:54" x14ac:dyDescent="0.3">
      <c r="A343">
        <v>1</v>
      </c>
      <c r="B343" t="s">
        <v>73</v>
      </c>
      <c r="C343" t="s">
        <v>74</v>
      </c>
      <c r="D343" t="s">
        <v>69</v>
      </c>
      <c r="F343" s="2">
        <v>0</v>
      </c>
      <c r="G343" s="2">
        <f t="shared" si="103"/>
        <v>0</v>
      </c>
      <c r="H343" s="4">
        <f t="shared" si="104"/>
        <v>0</v>
      </c>
      <c r="I343" s="14">
        <f t="shared" si="105"/>
        <v>0</v>
      </c>
      <c r="J343">
        <f t="shared" si="84"/>
        <v>1</v>
      </c>
      <c r="K343">
        <f t="shared" si="106"/>
        <v>2</v>
      </c>
      <c r="L343">
        <f t="shared" si="107"/>
        <v>0</v>
      </c>
      <c r="M343" s="8">
        <f t="shared" si="85"/>
        <v>-0.88658809197432231</v>
      </c>
      <c r="N343" s="8">
        <f t="shared" si="86"/>
        <v>-0.88648492578722171</v>
      </c>
      <c r="O343" s="8">
        <f t="shared" si="87"/>
        <v>-0.82814399779953574</v>
      </c>
      <c r="P343" s="8">
        <f t="shared" si="88"/>
        <v>-0.98861024295224587</v>
      </c>
      <c r="Q343" s="8">
        <f t="shared" si="89"/>
        <v>-0.21729716110959094</v>
      </c>
      <c r="R343" s="8">
        <f t="shared" si="90"/>
        <v>-0.77943184052911674</v>
      </c>
      <c r="T343" s="8">
        <f t="shared" si="91"/>
        <v>-0.88550687513154069</v>
      </c>
      <c r="U343" s="8">
        <f t="shared" si="92"/>
        <v>-0.88646349342988018</v>
      </c>
      <c r="V343" s="8">
        <f t="shared" si="93"/>
        <v>-0.60581246380646847</v>
      </c>
      <c r="W343" s="8">
        <f t="shared" si="94"/>
        <v>-0.95609583796906261</v>
      </c>
      <c r="X343" s="8">
        <f t="shared" si="95"/>
        <v>0.27545112937740329</v>
      </c>
      <c r="Y343" s="8">
        <f t="shared" si="96"/>
        <v>-0.4351175735061224</v>
      </c>
      <c r="AA343" s="8">
        <f t="shared" si="97"/>
        <v>-0.9543088170644265</v>
      </c>
      <c r="AB343" s="8">
        <f t="shared" si="98"/>
        <v>-0.9547697277387972</v>
      </c>
      <c r="AC343" s="8">
        <f t="shared" si="99"/>
        <v>-0.78106426852740662</v>
      </c>
      <c r="AD343" s="8">
        <f t="shared" si="100"/>
        <v>-0.97823589272929634</v>
      </c>
      <c r="AE343" s="8">
        <f t="shared" si="101"/>
        <v>-0.14178869888138851</v>
      </c>
      <c r="AF343" s="8">
        <f t="shared" si="102"/>
        <v>-0.80311738607955174</v>
      </c>
      <c r="AG343" s="8"/>
      <c r="AH343">
        <v>-13.97562829374124</v>
      </c>
      <c r="AJ343">
        <v>0.9900643697897179</v>
      </c>
      <c r="AK343">
        <v>1</v>
      </c>
      <c r="AL343">
        <v>0.9900643697897179</v>
      </c>
      <c r="AM343">
        <v>1</v>
      </c>
      <c r="AN343">
        <v>0.9900643697897179</v>
      </c>
      <c r="AO343">
        <v>1</v>
      </c>
      <c r="AP343">
        <v>0.9900643697897179</v>
      </c>
      <c r="AQ343">
        <v>1</v>
      </c>
      <c r="AS343">
        <v>0.9900643697897179</v>
      </c>
      <c r="AT343">
        <v>1</v>
      </c>
      <c r="AU343">
        <v>0.9900643697897179</v>
      </c>
      <c r="AV343">
        <v>1</v>
      </c>
      <c r="AW343">
        <v>0.9900643697897179</v>
      </c>
      <c r="AX343">
        <v>1</v>
      </c>
      <c r="AY343">
        <v>0.9900643697897179</v>
      </c>
      <c r="AZ343">
        <v>1</v>
      </c>
      <c r="BB343">
        <f t="shared" si="108"/>
        <v>1</v>
      </c>
    </row>
    <row r="344" spans="1:54" x14ac:dyDescent="0.3">
      <c r="A344">
        <v>1</v>
      </c>
      <c r="B344" t="s">
        <v>75</v>
      </c>
      <c r="C344" t="s">
        <v>74</v>
      </c>
      <c r="D344" t="s">
        <v>69</v>
      </c>
      <c r="F344" s="2">
        <v>0</v>
      </c>
      <c r="G344" s="2">
        <f t="shared" si="103"/>
        <v>1</v>
      </c>
      <c r="H344" s="4">
        <f t="shared" si="104"/>
        <v>1</v>
      </c>
      <c r="I344" s="14">
        <f t="shared" si="105"/>
        <v>1</v>
      </c>
      <c r="J344">
        <f t="shared" si="84"/>
        <v>0</v>
      </c>
      <c r="K344">
        <f t="shared" si="106"/>
        <v>2</v>
      </c>
      <c r="L344">
        <f t="shared" si="107"/>
        <v>2</v>
      </c>
      <c r="M344" s="8">
        <f t="shared" si="85"/>
        <v>0.82241163891337365</v>
      </c>
      <c r="N344" s="8">
        <f t="shared" si="86"/>
        <v>0.82288272853738964</v>
      </c>
      <c r="O344" s="8">
        <f t="shared" si="87"/>
        <v>0.93906883820133402</v>
      </c>
      <c r="P344" s="8">
        <f t="shared" si="88"/>
        <v>152412.28571428571</v>
      </c>
      <c r="Q344" s="8">
        <f t="shared" si="89"/>
        <v>-0.21701005142145863</v>
      </c>
      <c r="R344" s="8">
        <f t="shared" si="90"/>
        <v>998.22066467160198</v>
      </c>
      <c r="T344" s="8">
        <f t="shared" si="91"/>
        <v>0.59557086770565493</v>
      </c>
      <c r="U344" s="8">
        <f t="shared" si="92"/>
        <v>0.5847230882427974</v>
      </c>
      <c r="V344" s="8">
        <f t="shared" si="93"/>
        <v>1.5070016631655097</v>
      </c>
      <c r="W344" s="8">
        <f t="shared" si="94"/>
        <v>2.7234259061651898</v>
      </c>
      <c r="X344" s="8">
        <f t="shared" si="95"/>
        <v>-5.2270539296987752E-2</v>
      </c>
      <c r="Y344" s="8">
        <f t="shared" si="96"/>
        <v>156.67869436924988</v>
      </c>
      <c r="AA344" s="8">
        <f t="shared" si="97"/>
        <v>-0.25450633124727262</v>
      </c>
      <c r="AB344" s="8">
        <f t="shared" si="98"/>
        <v>-0.26284805793783428</v>
      </c>
      <c r="AC344" s="8">
        <f t="shared" si="99"/>
        <v>0.22244666023031917</v>
      </c>
      <c r="AD344" s="8">
        <f t="shared" si="100"/>
        <v>1.3343625354971524</v>
      </c>
      <c r="AE344" s="8">
        <f t="shared" si="101"/>
        <v>-0.38387752886058313</v>
      </c>
      <c r="AF344" s="8">
        <f t="shared" si="102"/>
        <v>81.12948950412509</v>
      </c>
      <c r="AG344" s="8"/>
      <c r="AH344">
        <v>13.97562829374124</v>
      </c>
      <c r="AJ344">
        <v>-0.9900643697897179</v>
      </c>
      <c r="AK344">
        <v>-1</v>
      </c>
      <c r="AL344">
        <v>-0.9900643697897179</v>
      </c>
      <c r="AM344">
        <v>-1</v>
      </c>
      <c r="AN344">
        <v>-0.9900643697897179</v>
      </c>
      <c r="AO344">
        <v>-1</v>
      </c>
      <c r="AP344">
        <v>-0.9900643697897179</v>
      </c>
      <c r="AQ344">
        <v>-1</v>
      </c>
      <c r="AS344">
        <v>-0.9900643697897179</v>
      </c>
      <c r="AT344">
        <v>-1</v>
      </c>
      <c r="AU344">
        <v>-0.9900643697897179</v>
      </c>
      <c r="AV344">
        <v>-1</v>
      </c>
      <c r="AW344">
        <v>-0.9900643697897179</v>
      </c>
      <c r="AX344">
        <v>-1</v>
      </c>
      <c r="AY344">
        <v>-0.9900643697897179</v>
      </c>
      <c r="AZ344">
        <v>-1</v>
      </c>
      <c r="BB344">
        <f t="shared" si="108"/>
        <v>-1</v>
      </c>
    </row>
    <row r="345" spans="1:54" x14ac:dyDescent="0.3">
      <c r="A345">
        <v>1</v>
      </c>
      <c r="B345" t="s">
        <v>76</v>
      </c>
      <c r="C345" t="s">
        <v>74</v>
      </c>
      <c r="D345" t="s">
        <v>69</v>
      </c>
      <c r="F345" s="2">
        <v>0</v>
      </c>
      <c r="G345" s="2">
        <f t="shared" si="103"/>
        <v>1</v>
      </c>
      <c r="H345" s="4">
        <f t="shared" si="104"/>
        <v>1</v>
      </c>
      <c r="I345" s="14">
        <f t="shared" si="105"/>
        <v>1</v>
      </c>
      <c r="J345">
        <f t="shared" si="84"/>
        <v>0</v>
      </c>
      <c r="K345">
        <f t="shared" si="106"/>
        <v>2</v>
      </c>
      <c r="L345">
        <f t="shared" si="107"/>
        <v>2</v>
      </c>
      <c r="M345" s="8">
        <f t="shared" si="85"/>
        <v>0.80971635341860415</v>
      </c>
      <c r="N345" s="8">
        <f t="shared" si="86"/>
        <v>0.81004773460252322</v>
      </c>
      <c r="O345" s="8">
        <f t="shared" si="87"/>
        <v>0.96579968614128764</v>
      </c>
      <c r="P345" s="8">
        <f t="shared" si="88"/>
        <v>97134.214285714304</v>
      </c>
      <c r="Q345" s="8">
        <f t="shared" si="89"/>
        <v>-0.21733633231987887</v>
      </c>
      <c r="R345" s="8">
        <f t="shared" si="90"/>
        <v>648.94812739910788</v>
      </c>
      <c r="T345" s="8">
        <f t="shared" si="91"/>
        <v>1.2268138782480855</v>
      </c>
      <c r="U345" s="8">
        <f t="shared" si="92"/>
        <v>1.210804103732108</v>
      </c>
      <c r="V345" s="8">
        <f t="shared" si="93"/>
        <v>0.96701719458792257</v>
      </c>
      <c r="W345" s="8">
        <f t="shared" si="94"/>
        <v>3.5297397697512713</v>
      </c>
      <c r="X345" s="8">
        <f t="shared" si="95"/>
        <v>0.14927242878812838</v>
      </c>
      <c r="Y345" s="8">
        <f t="shared" si="96"/>
        <v>148.82123960286012</v>
      </c>
      <c r="AA345" s="8">
        <f t="shared" si="97"/>
        <v>5.0878882140843143E-2</v>
      </c>
      <c r="AB345" s="8">
        <f t="shared" si="98"/>
        <v>3.7774504896716486E-2</v>
      </c>
      <c r="AC345" s="8">
        <f t="shared" si="99"/>
        <v>-4.8079826916499216E-2</v>
      </c>
      <c r="AD345" s="8">
        <f t="shared" si="100"/>
        <v>1.8467159076818156</v>
      </c>
      <c r="AE345" s="8">
        <f t="shared" si="101"/>
        <v>-0.23247862485696272</v>
      </c>
      <c r="AF345" s="8">
        <f t="shared" si="102"/>
        <v>77.979031944628474</v>
      </c>
      <c r="AG345" s="8"/>
      <c r="AH345">
        <v>13.97562829374124</v>
      </c>
      <c r="AJ345">
        <v>-0.9900643697897179</v>
      </c>
      <c r="AK345">
        <v>-1</v>
      </c>
      <c r="AL345">
        <v>-0.9900643697897179</v>
      </c>
      <c r="AM345">
        <v>-1</v>
      </c>
      <c r="AN345">
        <v>-0.9900643697897179</v>
      </c>
      <c r="AO345">
        <v>-1</v>
      </c>
      <c r="AP345">
        <v>-0.9900643697897179</v>
      </c>
      <c r="AQ345">
        <v>-1</v>
      </c>
      <c r="AS345">
        <v>-0.9900643697897179</v>
      </c>
      <c r="AT345">
        <v>-1</v>
      </c>
      <c r="AU345">
        <v>-0.9900643697897179</v>
      </c>
      <c r="AV345">
        <v>-1</v>
      </c>
      <c r="AW345">
        <v>-0.9900643697897179</v>
      </c>
      <c r="AX345">
        <v>-1</v>
      </c>
      <c r="AY345">
        <v>-0.9900643697897179</v>
      </c>
      <c r="AZ345">
        <v>-1</v>
      </c>
      <c r="BB345">
        <f t="shared" si="108"/>
        <v>-1</v>
      </c>
    </row>
    <row r="346" spans="1:54" x14ac:dyDescent="0.3">
      <c r="A346">
        <v>1</v>
      </c>
      <c r="B346" t="s">
        <v>77</v>
      </c>
      <c r="C346" t="s">
        <v>74</v>
      </c>
      <c r="D346" t="s">
        <v>69</v>
      </c>
      <c r="F346" s="2">
        <v>0</v>
      </c>
      <c r="G346" s="2">
        <f t="shared" si="103"/>
        <v>0</v>
      </c>
      <c r="H346" s="4">
        <f t="shared" si="104"/>
        <v>0</v>
      </c>
      <c r="I346" s="14">
        <f t="shared" si="105"/>
        <v>0</v>
      </c>
      <c r="J346">
        <f t="shared" si="84"/>
        <v>1</v>
      </c>
      <c r="K346">
        <f t="shared" si="106"/>
        <v>2</v>
      </c>
      <c r="L346">
        <f t="shared" si="107"/>
        <v>0</v>
      </c>
      <c r="M346" s="8">
        <f t="shared" si="85"/>
        <v>-0.88364466138070152</v>
      </c>
      <c r="N346" s="8">
        <f t="shared" si="86"/>
        <v>-0.88353864997071718</v>
      </c>
      <c r="O346" s="8">
        <f t="shared" si="87"/>
        <v>-0.82951368245052082</v>
      </c>
      <c r="P346" s="8">
        <f t="shared" si="88"/>
        <v>-0.98878054566469964</v>
      </c>
      <c r="Q346" s="8">
        <f t="shared" si="89"/>
        <v>-0.21720604818857964</v>
      </c>
      <c r="R346" s="8">
        <f t="shared" si="90"/>
        <v>-0.77779758769560281</v>
      </c>
      <c r="T346" s="8">
        <f t="shared" si="91"/>
        <v>-0.86883274079862016</v>
      </c>
      <c r="U346" s="8">
        <f t="shared" si="92"/>
        <v>-0.87194339438676682</v>
      </c>
      <c r="V346" s="8">
        <f t="shared" si="93"/>
        <v>-0.65868445156831368</v>
      </c>
      <c r="W346" s="8">
        <f t="shared" si="94"/>
        <v>-0.94964179936870463</v>
      </c>
      <c r="X346" s="8">
        <f t="shared" si="95"/>
        <v>0.25175774102968335</v>
      </c>
      <c r="Y346" s="8">
        <f t="shared" si="96"/>
        <v>-0.43720597859151994</v>
      </c>
      <c r="AA346" s="8">
        <f t="shared" si="97"/>
        <v>-0.94712212640650151</v>
      </c>
      <c r="AB346" s="8">
        <f t="shared" si="98"/>
        <v>-0.94804583846483348</v>
      </c>
      <c r="AC346" s="8">
        <f t="shared" si="99"/>
        <v>-0.80619324954967686</v>
      </c>
      <c r="AD346" s="8">
        <f t="shared" si="100"/>
        <v>-0.97513434717525083</v>
      </c>
      <c r="AE346" s="8">
        <f t="shared" si="101"/>
        <v>-0.15888489808461262</v>
      </c>
      <c r="AF346" s="8">
        <f t="shared" si="102"/>
        <v>-0.8061363843947339</v>
      </c>
      <c r="AG346" s="8"/>
      <c r="AH346">
        <v>-13.97562829374124</v>
      </c>
      <c r="AJ346">
        <v>0.9900643697897179</v>
      </c>
      <c r="AK346">
        <v>1</v>
      </c>
      <c r="AL346">
        <v>0.9900643697897179</v>
      </c>
      <c r="AM346">
        <v>1</v>
      </c>
      <c r="AN346">
        <v>0.9900643697897179</v>
      </c>
      <c r="AO346">
        <v>1</v>
      </c>
      <c r="AP346">
        <v>0.9900643697897179</v>
      </c>
      <c r="AQ346">
        <v>1</v>
      </c>
      <c r="AS346">
        <v>0.9900643697897179</v>
      </c>
      <c r="AT346">
        <v>1</v>
      </c>
      <c r="AU346">
        <v>0.9900643697897179</v>
      </c>
      <c r="AV346">
        <v>1</v>
      </c>
      <c r="AW346">
        <v>0.9900643697897179</v>
      </c>
      <c r="AX346">
        <v>1</v>
      </c>
      <c r="AY346">
        <v>0.9900643697897179</v>
      </c>
      <c r="AZ346">
        <v>1</v>
      </c>
      <c r="BB346">
        <f t="shared" si="108"/>
        <v>1</v>
      </c>
    </row>
    <row r="347" spans="1:54" x14ac:dyDescent="0.3">
      <c r="A347">
        <v>1</v>
      </c>
      <c r="B347" t="s">
        <v>78</v>
      </c>
      <c r="C347" t="s">
        <v>74</v>
      </c>
      <c r="D347" t="s">
        <v>69</v>
      </c>
      <c r="F347" s="2">
        <v>0</v>
      </c>
      <c r="G347" s="2">
        <f t="shared" si="103"/>
        <v>0</v>
      </c>
      <c r="H347" s="4">
        <f t="shared" si="104"/>
        <v>0</v>
      </c>
      <c r="I347" s="14">
        <f t="shared" si="105"/>
        <v>0</v>
      </c>
      <c r="J347">
        <f t="shared" si="84"/>
        <v>1</v>
      </c>
      <c r="K347">
        <f t="shared" si="106"/>
        <v>2</v>
      </c>
      <c r="L347">
        <f t="shared" si="107"/>
        <v>0</v>
      </c>
      <c r="M347" s="8">
        <f t="shared" si="85"/>
        <v>-0.88658809197432231</v>
      </c>
      <c r="N347" s="8">
        <f t="shared" si="86"/>
        <v>-0.88648492578722171</v>
      </c>
      <c r="O347" s="8">
        <f t="shared" si="87"/>
        <v>-0.82814399779953574</v>
      </c>
      <c r="P347" s="8">
        <f t="shared" si="88"/>
        <v>-0.98861024295224587</v>
      </c>
      <c r="Q347" s="8">
        <f t="shared" si="89"/>
        <v>-0.21729716110959094</v>
      </c>
      <c r="R347" s="8">
        <f t="shared" si="90"/>
        <v>-0.77943184052911674</v>
      </c>
      <c r="T347" s="8">
        <f t="shared" si="91"/>
        <v>-0.80855573821670401</v>
      </c>
      <c r="U347" s="8">
        <f t="shared" si="92"/>
        <v>-0.80918707626651643</v>
      </c>
      <c r="V347" s="8">
        <f t="shared" si="93"/>
        <v>-0.60754343830643265</v>
      </c>
      <c r="W347" s="8">
        <f t="shared" si="94"/>
        <v>-0.94415034377675866</v>
      </c>
      <c r="X347" s="8">
        <f t="shared" si="95"/>
        <v>0.33308399908730973</v>
      </c>
      <c r="Y347" s="8">
        <f t="shared" si="96"/>
        <v>-0.43114758758593869</v>
      </c>
      <c r="AA347" s="8">
        <f t="shared" si="97"/>
        <v>-0.92159743542724071</v>
      </c>
      <c r="AB347" s="8">
        <f t="shared" si="98"/>
        <v>-0.92195454409616517</v>
      </c>
      <c r="AC347" s="8">
        <f t="shared" si="99"/>
        <v>-0.80563309932131177</v>
      </c>
      <c r="AD347" s="8">
        <f t="shared" si="100"/>
        <v>-0.97236388849975652</v>
      </c>
      <c r="AE347" s="8">
        <f t="shared" si="101"/>
        <v>-0.10343865450101182</v>
      </c>
      <c r="AF347" s="8">
        <f t="shared" si="102"/>
        <v>-0.80229543283066052</v>
      </c>
      <c r="AG347" s="8"/>
      <c r="AH347">
        <v>-13.97562829374124</v>
      </c>
      <c r="AJ347">
        <v>0.9900643697897179</v>
      </c>
      <c r="AK347">
        <v>1</v>
      </c>
      <c r="AL347">
        <v>0.9900643697897179</v>
      </c>
      <c r="AM347">
        <v>1</v>
      </c>
      <c r="AN347">
        <v>0.9900643697897179</v>
      </c>
      <c r="AO347">
        <v>1</v>
      </c>
      <c r="AP347">
        <v>0.9900643697897179</v>
      </c>
      <c r="AQ347">
        <v>1</v>
      </c>
      <c r="AS347">
        <v>0.9900643697897179</v>
      </c>
      <c r="AT347">
        <v>1</v>
      </c>
      <c r="AU347">
        <v>0.9900643697897179</v>
      </c>
      <c r="AV347">
        <v>1</v>
      </c>
      <c r="AW347">
        <v>0.9900643697897179</v>
      </c>
      <c r="AX347">
        <v>1</v>
      </c>
      <c r="AY347">
        <v>0.9900643697897179</v>
      </c>
      <c r="AZ347">
        <v>1</v>
      </c>
      <c r="BB347">
        <f t="shared" si="108"/>
        <v>1</v>
      </c>
    </row>
    <row r="348" spans="1:54" x14ac:dyDescent="0.3">
      <c r="A348">
        <v>1</v>
      </c>
      <c r="B348" t="s">
        <v>79</v>
      </c>
      <c r="C348" t="s">
        <v>74</v>
      </c>
      <c r="D348" t="s">
        <v>69</v>
      </c>
      <c r="F348" s="2">
        <v>0</v>
      </c>
      <c r="G348" s="2">
        <f t="shared" si="103"/>
        <v>1</v>
      </c>
      <c r="H348" s="4">
        <f t="shared" si="104"/>
        <v>1</v>
      </c>
      <c r="I348" s="14">
        <f t="shared" si="105"/>
        <v>1</v>
      </c>
      <c r="J348">
        <f t="shared" si="84"/>
        <v>0</v>
      </c>
      <c r="K348">
        <f t="shared" si="106"/>
        <v>2</v>
      </c>
      <c r="L348">
        <f t="shared" si="107"/>
        <v>2</v>
      </c>
      <c r="M348" s="8">
        <f t="shared" si="85"/>
        <v>0.82241163891337365</v>
      </c>
      <c r="N348" s="8">
        <f t="shared" si="86"/>
        <v>0.82288272853738964</v>
      </c>
      <c r="O348" s="8">
        <f t="shared" si="87"/>
        <v>0.93906883820133402</v>
      </c>
      <c r="P348" s="8">
        <f t="shared" si="88"/>
        <v>152412.28571428571</v>
      </c>
      <c r="Q348" s="8">
        <f t="shared" si="89"/>
        <v>-0.21701005142145863</v>
      </c>
      <c r="R348" s="8">
        <f t="shared" si="90"/>
        <v>998.22066467160198</v>
      </c>
      <c r="T348" s="8">
        <f t="shared" si="91"/>
        <v>1.1422116562402103</v>
      </c>
      <c r="U348" s="8">
        <f t="shared" si="92"/>
        <v>1.1386299417162209</v>
      </c>
      <c r="V348" s="8">
        <f t="shared" si="93"/>
        <v>1.7842534518468756</v>
      </c>
      <c r="W348" s="8">
        <f t="shared" si="94"/>
        <v>3.3742095305337299</v>
      </c>
      <c r="X348" s="8">
        <f t="shared" si="95"/>
        <v>0.33418430794351622</v>
      </c>
      <c r="Y348" s="8">
        <f t="shared" si="96"/>
        <v>156.52563624845803</v>
      </c>
      <c r="AA348" s="8">
        <f t="shared" si="97"/>
        <v>1.9207973166887125E-3</v>
      </c>
      <c r="AB348" s="8">
        <f t="shared" si="98"/>
        <v>-2.1522099025414296E-3</v>
      </c>
      <c r="AC348" s="8">
        <f t="shared" si="99"/>
        <v>0.33590338436176959</v>
      </c>
      <c r="AD348" s="8">
        <f t="shared" si="100"/>
        <v>1.7258488033984862</v>
      </c>
      <c r="AE348" s="8">
        <f t="shared" si="101"/>
        <v>-0.10486043536296273</v>
      </c>
      <c r="AF348" s="8">
        <f t="shared" si="102"/>
        <v>80.761038060188866</v>
      </c>
      <c r="AG348" s="8"/>
      <c r="AH348">
        <v>13.97562829374124</v>
      </c>
      <c r="AJ348">
        <v>-0.9900643697897179</v>
      </c>
      <c r="AK348">
        <v>-1</v>
      </c>
      <c r="AL348">
        <v>-0.9900643697897179</v>
      </c>
      <c r="AM348">
        <v>-1</v>
      </c>
      <c r="AN348">
        <v>-0.9900643697897179</v>
      </c>
      <c r="AO348">
        <v>-1</v>
      </c>
      <c r="AP348">
        <v>-0.9900643697897179</v>
      </c>
      <c r="AQ348">
        <v>-1</v>
      </c>
      <c r="AS348">
        <v>-0.9900643697897179</v>
      </c>
      <c r="AT348">
        <v>-1</v>
      </c>
      <c r="AU348">
        <v>-0.9900643697897179</v>
      </c>
      <c r="AV348">
        <v>-1</v>
      </c>
      <c r="AW348">
        <v>-0.9900643697897179</v>
      </c>
      <c r="AX348">
        <v>-1</v>
      </c>
      <c r="AY348">
        <v>-0.9900643697897179</v>
      </c>
      <c r="AZ348">
        <v>-1</v>
      </c>
      <c r="BB348">
        <f t="shared" si="108"/>
        <v>-1</v>
      </c>
    </row>
    <row r="349" spans="1:54" x14ac:dyDescent="0.3">
      <c r="A349">
        <v>1</v>
      </c>
      <c r="B349" t="s">
        <v>80</v>
      </c>
      <c r="C349" t="s">
        <v>74</v>
      </c>
      <c r="D349" t="s">
        <v>69</v>
      </c>
      <c r="F349" s="2">
        <v>0</v>
      </c>
      <c r="G349" s="2">
        <f t="shared" si="103"/>
        <v>1</v>
      </c>
      <c r="H349" s="4">
        <f t="shared" si="104"/>
        <v>1</v>
      </c>
      <c r="I349" s="14">
        <f t="shared" si="105"/>
        <v>1</v>
      </c>
      <c r="J349">
        <f t="shared" si="84"/>
        <v>0</v>
      </c>
      <c r="K349">
        <f t="shared" si="106"/>
        <v>2</v>
      </c>
      <c r="L349">
        <f t="shared" si="107"/>
        <v>2</v>
      </c>
      <c r="M349" s="8">
        <f t="shared" si="85"/>
        <v>0.80971635341860415</v>
      </c>
      <c r="N349" s="8">
        <f t="shared" si="86"/>
        <v>0.81004773460252322</v>
      </c>
      <c r="O349" s="8">
        <f t="shared" si="87"/>
        <v>0.96579968614128764</v>
      </c>
      <c r="P349" s="8">
        <f t="shared" si="88"/>
        <v>97134.214285714304</v>
      </c>
      <c r="Q349" s="8">
        <f t="shared" si="89"/>
        <v>-0.21733633231987887</v>
      </c>
      <c r="R349" s="8">
        <f t="shared" si="90"/>
        <v>648.94812739910788</v>
      </c>
      <c r="T349" s="8">
        <f t="shared" si="91"/>
        <v>0.95309517280375855</v>
      </c>
      <c r="U349" s="8">
        <f t="shared" si="92"/>
        <v>0.94675819654040427</v>
      </c>
      <c r="V349" s="8">
        <f t="shared" si="93"/>
        <v>1.1506983265580963</v>
      </c>
      <c r="W349" s="8">
        <f t="shared" si="94"/>
        <v>3.15652086318048</v>
      </c>
      <c r="X349" s="8">
        <f t="shared" si="95"/>
        <v>0.33525146393991534</v>
      </c>
      <c r="Y349" s="8">
        <f t="shared" si="96"/>
        <v>207.37350085919013</v>
      </c>
      <c r="AA349" s="8">
        <f t="shared" si="97"/>
        <v>-8.2371593831607873E-2</v>
      </c>
      <c r="AB349" s="8">
        <f t="shared" si="98"/>
        <v>-8.7500234411308095E-2</v>
      </c>
      <c r="AC349" s="8">
        <f t="shared" si="99"/>
        <v>1.8977097839916159E-2</v>
      </c>
      <c r="AD349" s="8">
        <f t="shared" si="100"/>
        <v>1.5887099481325446</v>
      </c>
      <c r="AE349" s="8">
        <f t="shared" si="101"/>
        <v>-0.10719546038867045</v>
      </c>
      <c r="AF349" s="8">
        <f t="shared" si="102"/>
        <v>108.61761844371475</v>
      </c>
      <c r="AG349" s="8"/>
      <c r="AH349">
        <v>13.97562829374124</v>
      </c>
      <c r="AJ349">
        <v>-0.9900643697897179</v>
      </c>
      <c r="AK349">
        <v>-1</v>
      </c>
      <c r="AL349">
        <v>-0.9900643697897179</v>
      </c>
      <c r="AM349">
        <v>-1</v>
      </c>
      <c r="AN349">
        <v>-0.9900643697897179</v>
      </c>
      <c r="AO349">
        <v>-1</v>
      </c>
      <c r="AP349">
        <v>-0.9900643697897179</v>
      </c>
      <c r="AQ349">
        <v>-1</v>
      </c>
      <c r="AS349">
        <v>-0.9900643697897179</v>
      </c>
      <c r="AT349">
        <v>-1</v>
      </c>
      <c r="AU349">
        <v>-0.9900643697897179</v>
      </c>
      <c r="AV349">
        <v>-1</v>
      </c>
      <c r="AW349">
        <v>-0.9900643697897179</v>
      </c>
      <c r="AX349">
        <v>-1</v>
      </c>
      <c r="AY349">
        <v>-0.9900643697897179</v>
      </c>
      <c r="AZ349">
        <v>-1</v>
      </c>
      <c r="BB349">
        <f t="shared" si="108"/>
        <v>-1</v>
      </c>
    </row>
    <row r="350" spans="1:54" x14ac:dyDescent="0.3">
      <c r="A350">
        <v>1</v>
      </c>
      <c r="B350" t="s">
        <v>81</v>
      </c>
      <c r="C350" t="s">
        <v>74</v>
      </c>
      <c r="D350" t="s">
        <v>69</v>
      </c>
      <c r="F350" s="2">
        <v>0</v>
      </c>
      <c r="G350" s="2">
        <f t="shared" si="103"/>
        <v>0</v>
      </c>
      <c r="H350" s="4">
        <f t="shared" si="104"/>
        <v>0</v>
      </c>
      <c r="I350" s="14">
        <f t="shared" si="105"/>
        <v>0</v>
      </c>
      <c r="J350">
        <f t="shared" si="84"/>
        <v>1</v>
      </c>
      <c r="K350">
        <f t="shared" si="106"/>
        <v>2</v>
      </c>
      <c r="L350">
        <f t="shared" si="107"/>
        <v>0</v>
      </c>
      <c r="M350" s="8">
        <f t="shared" si="85"/>
        <v>-0.88364466138070152</v>
      </c>
      <c r="N350" s="8">
        <f t="shared" si="86"/>
        <v>-0.88353864997071718</v>
      </c>
      <c r="O350" s="8">
        <f t="shared" si="87"/>
        <v>-0.82951368245052082</v>
      </c>
      <c r="P350" s="8">
        <f t="shared" si="88"/>
        <v>-0.98878054566469964</v>
      </c>
      <c r="Q350" s="8">
        <f t="shared" si="89"/>
        <v>-0.21720604818857964</v>
      </c>
      <c r="R350" s="8">
        <f t="shared" si="90"/>
        <v>-0.77779758769560281</v>
      </c>
      <c r="T350" s="8">
        <f t="shared" si="91"/>
        <v>-0.80376882725315213</v>
      </c>
      <c r="U350" s="8">
        <f t="shared" si="92"/>
        <v>-0.80465877271993802</v>
      </c>
      <c r="V350" s="8">
        <f t="shared" si="93"/>
        <v>-0.65474171677269455</v>
      </c>
      <c r="W350" s="8">
        <f t="shared" si="94"/>
        <v>-0.94207075839425714</v>
      </c>
      <c r="X350" s="8">
        <f t="shared" si="95"/>
        <v>0.32281945104738707</v>
      </c>
      <c r="Y350" s="8">
        <f t="shared" si="96"/>
        <v>-0.4437986885069386</v>
      </c>
      <c r="AA350" s="8">
        <f t="shared" si="97"/>
        <v>-0.91919666967379432</v>
      </c>
      <c r="AB350" s="8">
        <f t="shared" si="98"/>
        <v>-0.91976190728283103</v>
      </c>
      <c r="AC350" s="8">
        <f t="shared" si="99"/>
        <v>-0.83383602405573487</v>
      </c>
      <c r="AD350" s="8">
        <f t="shared" si="100"/>
        <v>-0.97149582316396077</v>
      </c>
      <c r="AE350" s="8">
        <f t="shared" si="101"/>
        <v>-0.10985287625307219</v>
      </c>
      <c r="AF350" s="8">
        <f t="shared" si="102"/>
        <v>-0.80871119263460634</v>
      </c>
      <c r="AG350" s="8"/>
      <c r="AH350">
        <v>-13.97562829374124</v>
      </c>
      <c r="AJ350">
        <v>0.9900643697897179</v>
      </c>
      <c r="AK350">
        <v>1</v>
      </c>
      <c r="AL350">
        <v>0.9900643697897179</v>
      </c>
      <c r="AM350">
        <v>1</v>
      </c>
      <c r="AN350">
        <v>0.9900643697897179</v>
      </c>
      <c r="AO350">
        <v>1</v>
      </c>
      <c r="AP350">
        <v>0.9900643697897179</v>
      </c>
      <c r="AQ350">
        <v>1</v>
      </c>
      <c r="AS350">
        <v>0.9900643697897179</v>
      </c>
      <c r="AT350">
        <v>1</v>
      </c>
      <c r="AU350">
        <v>0.9900643697897179</v>
      </c>
      <c r="AV350">
        <v>1</v>
      </c>
      <c r="AW350">
        <v>0.9900643697897179</v>
      </c>
      <c r="AX350">
        <v>1</v>
      </c>
      <c r="AY350">
        <v>0.9900643697897179</v>
      </c>
      <c r="AZ350">
        <v>1</v>
      </c>
      <c r="BB350">
        <f t="shared" si="108"/>
        <v>1</v>
      </c>
    </row>
    <row r="351" spans="1:54" x14ac:dyDescent="0.3">
      <c r="A351">
        <v>1</v>
      </c>
      <c r="B351" t="s">
        <v>82</v>
      </c>
      <c r="C351" t="s">
        <v>68</v>
      </c>
      <c r="D351" t="s">
        <v>69</v>
      </c>
      <c r="F351" s="2">
        <v>0</v>
      </c>
      <c r="G351" s="2">
        <f t="shared" si="103"/>
        <v>0</v>
      </c>
      <c r="H351" s="4">
        <f t="shared" si="104"/>
        <v>1</v>
      </c>
      <c r="I351" s="14">
        <f t="shared" si="105"/>
        <v>0</v>
      </c>
      <c r="J351">
        <f t="shared" si="84"/>
        <v>1</v>
      </c>
      <c r="K351">
        <f t="shared" si="106"/>
        <v>2</v>
      </c>
      <c r="L351">
        <f t="shared" si="107"/>
        <v>2</v>
      </c>
      <c r="M351" s="8">
        <f t="shared" si="85"/>
        <v>-0.88658809197432231</v>
      </c>
      <c r="N351" s="8">
        <f t="shared" si="86"/>
        <v>-0.88648492578722171</v>
      </c>
      <c r="O351" s="8">
        <f t="shared" si="87"/>
        <v>-0.82814399779953574</v>
      </c>
      <c r="P351" s="8">
        <f t="shared" si="88"/>
        <v>-0.98861024295224587</v>
      </c>
      <c r="Q351" s="8">
        <f t="shared" si="89"/>
        <v>-0.21729716110959094</v>
      </c>
      <c r="R351" s="8">
        <f t="shared" si="90"/>
        <v>-0.77943184052911674</v>
      </c>
      <c r="T351" s="8">
        <f t="shared" si="91"/>
        <v>-0.80668143011470472</v>
      </c>
      <c r="U351" s="8">
        <f t="shared" si="92"/>
        <v>-0.80802134063660414</v>
      </c>
      <c r="V351" s="8">
        <f t="shared" si="93"/>
        <v>-0.64317935415138672</v>
      </c>
      <c r="W351" s="8">
        <f t="shared" si="94"/>
        <v>-0.94432177072954182</v>
      </c>
      <c r="X351" s="8">
        <f t="shared" si="95"/>
        <v>0.33159801793039512</v>
      </c>
      <c r="Y351" s="8">
        <f t="shared" si="96"/>
        <v>-0.4451564316145899</v>
      </c>
      <c r="AA351" s="8">
        <f t="shared" si="97"/>
        <v>-0.92080052741992025</v>
      </c>
      <c r="AB351" s="8">
        <f t="shared" si="98"/>
        <v>-0.92157562006851323</v>
      </c>
      <c r="AC351" s="8">
        <f t="shared" si="99"/>
        <v>-0.81519623519541995</v>
      </c>
      <c r="AD351" s="8">
        <f t="shared" si="100"/>
        <v>-0.97243865840995014</v>
      </c>
      <c r="AE351" s="8">
        <f t="shared" si="101"/>
        <v>-0.10822074140605981</v>
      </c>
      <c r="AF351" s="8">
        <f t="shared" si="102"/>
        <v>-0.80748999027250534</v>
      </c>
      <c r="AG351" s="8"/>
      <c r="AH351">
        <v>-13.97562829374124</v>
      </c>
      <c r="AJ351">
        <v>0.9900643697897179</v>
      </c>
      <c r="AK351">
        <v>1</v>
      </c>
      <c r="AL351">
        <v>0.9900643697897179</v>
      </c>
      <c r="AM351">
        <v>1</v>
      </c>
      <c r="AN351">
        <v>0.9900643697897179</v>
      </c>
      <c r="AO351">
        <v>1</v>
      </c>
      <c r="AP351">
        <v>0.9900643697897179</v>
      </c>
      <c r="AQ351">
        <v>1</v>
      </c>
      <c r="AS351">
        <v>0.9900643697897179</v>
      </c>
      <c r="AT351">
        <v>1</v>
      </c>
      <c r="AU351">
        <v>0.9900643697897179</v>
      </c>
      <c r="AV351">
        <v>1</v>
      </c>
      <c r="AW351">
        <v>0.9900643697897179</v>
      </c>
      <c r="AX351">
        <v>1</v>
      </c>
      <c r="AY351">
        <v>0.9900643697897179</v>
      </c>
      <c r="AZ351">
        <v>1</v>
      </c>
      <c r="BB351">
        <f t="shared" si="108"/>
        <v>1</v>
      </c>
    </row>
    <row r="352" spans="1:54" x14ac:dyDescent="0.3">
      <c r="A352">
        <v>1</v>
      </c>
      <c r="B352" t="s">
        <v>83</v>
      </c>
      <c r="C352" t="s">
        <v>68</v>
      </c>
      <c r="D352" t="s">
        <v>69</v>
      </c>
      <c r="F352" s="2">
        <v>0</v>
      </c>
      <c r="G352" s="2">
        <f t="shared" si="103"/>
        <v>1</v>
      </c>
      <c r="H352" s="4">
        <f t="shared" si="104"/>
        <v>0</v>
      </c>
      <c r="I352" s="14">
        <f t="shared" si="105"/>
        <v>1</v>
      </c>
      <c r="J352">
        <f t="shared" si="84"/>
        <v>0</v>
      </c>
      <c r="K352">
        <f t="shared" si="106"/>
        <v>2</v>
      </c>
      <c r="L352">
        <f t="shared" si="107"/>
        <v>0</v>
      </c>
      <c r="M352" s="8">
        <f t="shared" si="85"/>
        <v>0.82241163891337365</v>
      </c>
      <c r="N352" s="8">
        <f t="shared" si="86"/>
        <v>0.82288272853738964</v>
      </c>
      <c r="O352" s="8">
        <f t="shared" si="87"/>
        <v>0.93906883820133402</v>
      </c>
      <c r="P352" s="8">
        <f t="shared" si="88"/>
        <v>152412.28571428571</v>
      </c>
      <c r="Q352" s="8">
        <f t="shared" si="89"/>
        <v>-0.21701005142145863</v>
      </c>
      <c r="R352" s="8">
        <f t="shared" si="90"/>
        <v>998.22066467160198</v>
      </c>
      <c r="T352" s="8">
        <f t="shared" si="91"/>
        <v>1.2043236130596371</v>
      </c>
      <c r="U352" s="8">
        <f t="shared" si="92"/>
        <v>1.196446942027509</v>
      </c>
      <c r="V352" s="8">
        <f t="shared" si="93"/>
        <v>1.3192858691295333</v>
      </c>
      <c r="W352" s="8">
        <f t="shared" si="94"/>
        <v>3.4016955128542352</v>
      </c>
      <c r="X352" s="8">
        <f t="shared" si="95"/>
        <v>0.32231312765800374</v>
      </c>
      <c r="Y352" s="8">
        <f t="shared" si="96"/>
        <v>219.89027588255288</v>
      </c>
      <c r="AA352" s="8">
        <f t="shared" si="97"/>
        <v>2.9092949216781683E-2</v>
      </c>
      <c r="AB352" s="8">
        <f t="shared" si="98"/>
        <v>2.1953200719402651E-2</v>
      </c>
      <c r="AC352" s="8">
        <f t="shared" si="99"/>
        <v>0.10801963247839315</v>
      </c>
      <c r="AD352" s="8">
        <f t="shared" si="100"/>
        <v>1.7396182605964985</v>
      </c>
      <c r="AE352" s="8">
        <f t="shared" si="101"/>
        <v>-0.11474162171357007</v>
      </c>
      <c r="AF352" s="8">
        <f t="shared" si="102"/>
        <v>113.46740631013694</v>
      </c>
      <c r="AG352" s="8"/>
      <c r="AH352">
        <v>13.97562829374124</v>
      </c>
      <c r="AJ352">
        <v>-0.9900643697897179</v>
      </c>
      <c r="AK352">
        <v>-1</v>
      </c>
      <c r="AL352">
        <v>-0.9900643697897179</v>
      </c>
      <c r="AM352">
        <v>-1</v>
      </c>
      <c r="AN352">
        <v>-0.9900643697897179</v>
      </c>
      <c r="AO352">
        <v>-1</v>
      </c>
      <c r="AP352">
        <v>-0.9900643697897179</v>
      </c>
      <c r="AQ352">
        <v>-1</v>
      </c>
      <c r="AS352">
        <v>-0.9900643697897179</v>
      </c>
      <c r="AT352">
        <v>-1</v>
      </c>
      <c r="AU352">
        <v>-0.9900643697897179</v>
      </c>
      <c r="AV352">
        <v>-1</v>
      </c>
      <c r="AW352">
        <v>-0.9900643697897179</v>
      </c>
      <c r="AX352">
        <v>-1</v>
      </c>
      <c r="AY352">
        <v>-0.9900643697897179</v>
      </c>
      <c r="AZ352">
        <v>-1</v>
      </c>
      <c r="BB352">
        <f t="shared" si="108"/>
        <v>-1</v>
      </c>
    </row>
    <row r="353" spans="1:54" x14ac:dyDescent="0.3">
      <c r="A353">
        <v>1</v>
      </c>
      <c r="B353" t="s">
        <v>84</v>
      </c>
      <c r="C353" t="s">
        <v>68</v>
      </c>
      <c r="D353" t="s">
        <v>69</v>
      </c>
      <c r="F353" s="2">
        <v>0</v>
      </c>
      <c r="G353" s="2">
        <f t="shared" si="103"/>
        <v>1</v>
      </c>
      <c r="H353" s="4">
        <f t="shared" si="104"/>
        <v>0</v>
      </c>
      <c r="I353" s="14">
        <f t="shared" si="105"/>
        <v>1</v>
      </c>
      <c r="J353">
        <f t="shared" si="84"/>
        <v>0</v>
      </c>
      <c r="K353">
        <f t="shared" si="106"/>
        <v>2</v>
      </c>
      <c r="L353">
        <f t="shared" si="107"/>
        <v>0</v>
      </c>
      <c r="M353" s="8">
        <f t="shared" si="85"/>
        <v>0.80971635341860415</v>
      </c>
      <c r="N353" s="8">
        <f t="shared" si="86"/>
        <v>0.81004773460252322</v>
      </c>
      <c r="O353" s="8">
        <f t="shared" si="87"/>
        <v>0.96579968614128764</v>
      </c>
      <c r="P353" s="8">
        <f t="shared" si="88"/>
        <v>97134.214285714304</v>
      </c>
      <c r="Q353" s="8">
        <f t="shared" si="89"/>
        <v>-0.21733633231987887</v>
      </c>
      <c r="R353" s="8">
        <f t="shared" si="90"/>
        <v>648.94812739910788</v>
      </c>
      <c r="T353" s="8">
        <f t="shared" si="91"/>
        <v>1.1898120971659092</v>
      </c>
      <c r="U353" s="8">
        <f t="shared" si="92"/>
        <v>1.1789041590771296</v>
      </c>
      <c r="V353" s="8">
        <f t="shared" si="93"/>
        <v>0.85882420438490392</v>
      </c>
      <c r="W353" s="8">
        <f t="shared" si="94"/>
        <v>3.3176958310293894</v>
      </c>
      <c r="X353" s="8">
        <f t="shared" si="95"/>
        <v>0.35022292109091913</v>
      </c>
      <c r="Y353" s="8">
        <f t="shared" si="96"/>
        <v>210.4081570392205</v>
      </c>
      <c r="AA353" s="8">
        <f t="shared" si="97"/>
        <v>2.9357033776324142E-2</v>
      </c>
      <c r="AB353" s="8">
        <f t="shared" si="98"/>
        <v>2.0451911832850743E-2</v>
      </c>
      <c r="AC353" s="8">
        <f t="shared" si="99"/>
        <v>-9.661799470838324E-2</v>
      </c>
      <c r="AD353" s="8">
        <f t="shared" si="100"/>
        <v>1.6939738798241535</v>
      </c>
      <c r="AE353" s="8">
        <f t="shared" si="101"/>
        <v>-9.4222572253631509E-2</v>
      </c>
      <c r="AF353" s="8">
        <f t="shared" si="102"/>
        <v>110.05144175001219</v>
      </c>
      <c r="AG353" s="8"/>
      <c r="AH353">
        <v>13.97562829374124</v>
      </c>
      <c r="AJ353">
        <v>-0.9900643697897179</v>
      </c>
      <c r="AK353">
        <v>-1</v>
      </c>
      <c r="AL353">
        <v>-0.9900643697897179</v>
      </c>
      <c r="AM353">
        <v>-1</v>
      </c>
      <c r="AN353">
        <v>-0.9900643697897179</v>
      </c>
      <c r="AO353">
        <v>-1</v>
      </c>
      <c r="AP353">
        <v>-0.9900643697897179</v>
      </c>
      <c r="AQ353">
        <v>-1</v>
      </c>
      <c r="AS353">
        <v>-0.9900643697897179</v>
      </c>
      <c r="AT353">
        <v>-1</v>
      </c>
      <c r="AU353">
        <v>-0.9900643697897179</v>
      </c>
      <c r="AV353">
        <v>-1</v>
      </c>
      <c r="AW353">
        <v>-0.9900643697897179</v>
      </c>
      <c r="AX353">
        <v>-1</v>
      </c>
      <c r="AY353">
        <v>-0.9900643697897179</v>
      </c>
      <c r="AZ353">
        <v>-1</v>
      </c>
      <c r="BB353">
        <f t="shared" si="108"/>
        <v>-1</v>
      </c>
    </row>
    <row r="354" spans="1:54" x14ac:dyDescent="0.3">
      <c r="A354">
        <v>1</v>
      </c>
      <c r="B354" t="s">
        <v>85</v>
      </c>
      <c r="C354" t="s">
        <v>68</v>
      </c>
      <c r="D354" t="s">
        <v>69</v>
      </c>
      <c r="F354" s="2">
        <v>0</v>
      </c>
      <c r="G354" s="2">
        <f t="shared" si="103"/>
        <v>0</v>
      </c>
      <c r="H354" s="4">
        <f t="shared" si="104"/>
        <v>1</v>
      </c>
      <c r="I354" s="14">
        <f t="shared" si="105"/>
        <v>0</v>
      </c>
      <c r="J354">
        <f t="shared" si="84"/>
        <v>1</v>
      </c>
      <c r="K354">
        <f t="shared" si="106"/>
        <v>2</v>
      </c>
      <c r="L354">
        <f t="shared" si="107"/>
        <v>2</v>
      </c>
      <c r="M354" s="8">
        <f t="shared" si="85"/>
        <v>-0.88364466138070152</v>
      </c>
      <c r="N354" s="8">
        <f t="shared" si="86"/>
        <v>-0.88353864997071718</v>
      </c>
      <c r="O354" s="8">
        <f t="shared" si="87"/>
        <v>-0.82951368245052082</v>
      </c>
      <c r="P354" s="8">
        <f t="shared" si="88"/>
        <v>-0.98878054566469964</v>
      </c>
      <c r="Q354" s="8">
        <f t="shared" si="89"/>
        <v>-0.21720604818857964</v>
      </c>
      <c r="R354" s="8">
        <f t="shared" si="90"/>
        <v>-0.77779758769560281</v>
      </c>
      <c r="T354" s="8">
        <f t="shared" si="91"/>
        <v>-0.80239619616739921</v>
      </c>
      <c r="U354" s="8">
        <f t="shared" si="92"/>
        <v>-0.8038776211859775</v>
      </c>
      <c r="V354" s="8">
        <f t="shared" si="93"/>
        <v>-0.64859237378445611</v>
      </c>
      <c r="W354" s="8">
        <f t="shared" si="94"/>
        <v>-0.9408448127306569</v>
      </c>
      <c r="X354" s="8">
        <f t="shared" si="95"/>
        <v>0.3473058051649095</v>
      </c>
      <c r="Y354" s="8">
        <f t="shared" si="96"/>
        <v>-0.43710162201725355</v>
      </c>
      <c r="AA354" s="8">
        <f t="shared" si="97"/>
        <v>-0.9184958869864287</v>
      </c>
      <c r="AB354" s="8">
        <f t="shared" si="98"/>
        <v>-0.91929908201529809</v>
      </c>
      <c r="AC354" s="8">
        <f t="shared" si="99"/>
        <v>-0.82976700021894667</v>
      </c>
      <c r="AD354" s="8">
        <f t="shared" si="100"/>
        <v>-0.97070593992388099</v>
      </c>
      <c r="AE354" s="8">
        <f t="shared" si="101"/>
        <v>-9.1999529285030149E-2</v>
      </c>
      <c r="AF354" s="8">
        <f t="shared" si="102"/>
        <v>-0.80629907662226685</v>
      </c>
      <c r="AG354" s="8"/>
      <c r="AH354">
        <v>-13.97562829374124</v>
      </c>
      <c r="AJ354">
        <v>0.9900643697897179</v>
      </c>
      <c r="AK354">
        <v>1</v>
      </c>
      <c r="AL354">
        <v>0.9900643697897179</v>
      </c>
      <c r="AM354">
        <v>1</v>
      </c>
      <c r="AN354">
        <v>0.9900643697897179</v>
      </c>
      <c r="AO354">
        <v>1</v>
      </c>
      <c r="AP354">
        <v>0.9900643697897179</v>
      </c>
      <c r="AQ354">
        <v>1</v>
      </c>
      <c r="AS354">
        <v>0.9900643697897179</v>
      </c>
      <c r="AT354">
        <v>1</v>
      </c>
      <c r="AU354">
        <v>0.9900643697897179</v>
      </c>
      <c r="AV354">
        <v>1</v>
      </c>
      <c r="AW354">
        <v>0.9900643697897179</v>
      </c>
      <c r="AX354">
        <v>1</v>
      </c>
      <c r="AY354">
        <v>0.9900643697897179</v>
      </c>
      <c r="AZ354">
        <v>1</v>
      </c>
      <c r="BB354">
        <f t="shared" si="108"/>
        <v>1</v>
      </c>
    </row>
    <row r="355" spans="1:54" x14ac:dyDescent="0.3">
      <c r="A355">
        <v>2</v>
      </c>
      <c r="B355" t="s">
        <v>86</v>
      </c>
      <c r="C355" t="s">
        <v>87</v>
      </c>
      <c r="D355" t="s">
        <v>69</v>
      </c>
      <c r="F355" s="2">
        <v>0</v>
      </c>
      <c r="G355" s="2">
        <f t="shared" si="103"/>
        <v>0</v>
      </c>
      <c r="H355" s="4">
        <f t="shared" si="104"/>
        <v>1</v>
      </c>
      <c r="I355" s="14">
        <f t="shared" si="105"/>
        <v>0</v>
      </c>
      <c r="J355">
        <f t="shared" si="84"/>
        <v>1</v>
      </c>
      <c r="K355">
        <f t="shared" si="106"/>
        <v>2</v>
      </c>
      <c r="L355">
        <f t="shared" si="107"/>
        <v>2</v>
      </c>
      <c r="M355" s="8">
        <f t="shared" si="85"/>
        <v>-0.78081036544082283</v>
      </c>
      <c r="N355" s="8">
        <f t="shared" si="86"/>
        <v>-0.78021230692442578</v>
      </c>
      <c r="O355" s="8">
        <f t="shared" si="87"/>
        <v>-0.69382355325829725</v>
      </c>
      <c r="P355" s="8">
        <f t="shared" si="88"/>
        <v>-0.93563370343407826</v>
      </c>
      <c r="Q355" s="8">
        <f t="shared" si="89"/>
        <v>-0.22117224151444242</v>
      </c>
      <c r="R355" s="8">
        <f t="shared" si="90"/>
        <v>-0.67911411047121883</v>
      </c>
      <c r="T355" s="8">
        <f t="shared" si="91"/>
        <v>-0.74182227583852378</v>
      </c>
      <c r="U355" s="8">
        <f t="shared" si="92"/>
        <v>-0.74300733934222019</v>
      </c>
      <c r="V355" s="8">
        <f t="shared" si="93"/>
        <v>-0.40063874290886375</v>
      </c>
      <c r="W355" s="8">
        <f t="shared" si="94"/>
        <v>-0.88243784872281106</v>
      </c>
      <c r="X355" s="8">
        <f t="shared" si="95"/>
        <v>0.27660178182566925</v>
      </c>
      <c r="Y355" s="8">
        <f t="shared" si="96"/>
        <v>-0.35346212546354255</v>
      </c>
      <c r="AA355" s="8">
        <f t="shared" si="97"/>
        <v>-0.91581084849306615</v>
      </c>
      <c r="AB355" s="8">
        <f t="shared" si="98"/>
        <v>-0.91595411519880643</v>
      </c>
      <c r="AC355" s="8">
        <f t="shared" si="99"/>
        <v>-0.70161898839463088</v>
      </c>
      <c r="AD355" s="8">
        <f t="shared" si="100"/>
        <v>-0.96381755694203797</v>
      </c>
      <c r="AE355" s="8">
        <f t="shared" si="101"/>
        <v>-7.7729512080701918E-2</v>
      </c>
      <c r="AF355" s="8">
        <f t="shared" si="102"/>
        <v>-0.73923079521329771</v>
      </c>
      <c r="AG355" s="8"/>
      <c r="AH355">
        <v>-17.105285895600861</v>
      </c>
      <c r="AJ355">
        <v>0.99204074314084922</v>
      </c>
      <c r="AK355">
        <v>2</v>
      </c>
      <c r="AL355">
        <v>0.99204074314084922</v>
      </c>
      <c r="AM355">
        <v>2</v>
      </c>
      <c r="AN355">
        <v>0.99204074314084922</v>
      </c>
      <c r="AO355">
        <v>2</v>
      </c>
      <c r="AP355">
        <v>0.99204074314084922</v>
      </c>
      <c r="AQ355">
        <v>2</v>
      </c>
      <c r="AS355">
        <v>0.99204074314084922</v>
      </c>
      <c r="AT355">
        <v>1.25</v>
      </c>
      <c r="AU355">
        <v>0.99204074314084922</v>
      </c>
      <c r="AV355">
        <v>1.25</v>
      </c>
      <c r="AW355">
        <v>0.99204074314084922</v>
      </c>
      <c r="AX355">
        <v>1.25</v>
      </c>
      <c r="AY355">
        <v>0.99204074314084922</v>
      </c>
      <c r="AZ355">
        <v>1.25</v>
      </c>
      <c r="BB355">
        <f t="shared" si="108"/>
        <v>1.25</v>
      </c>
    </row>
    <row r="356" spans="1:54" x14ac:dyDescent="0.3">
      <c r="A356">
        <v>2</v>
      </c>
      <c r="B356" t="s">
        <v>88</v>
      </c>
      <c r="C356" t="s">
        <v>87</v>
      </c>
      <c r="D356" t="s">
        <v>69</v>
      </c>
      <c r="F356" s="2">
        <v>0</v>
      </c>
      <c r="G356" s="2">
        <f t="shared" si="103"/>
        <v>1</v>
      </c>
      <c r="H356" s="4">
        <f t="shared" si="104"/>
        <v>0</v>
      </c>
      <c r="I356" s="14">
        <f t="shared" si="105"/>
        <v>1</v>
      </c>
      <c r="J356">
        <f t="shared" si="84"/>
        <v>0</v>
      </c>
      <c r="K356">
        <f t="shared" si="106"/>
        <v>2</v>
      </c>
      <c r="L356">
        <f t="shared" si="107"/>
        <v>0</v>
      </c>
      <c r="M356" s="8">
        <f t="shared" si="85"/>
        <v>0.53051638163056569</v>
      </c>
      <c r="N356" s="8">
        <f t="shared" si="86"/>
        <v>0.53091646487530508</v>
      </c>
      <c r="O356" s="8">
        <f t="shared" si="87"/>
        <v>0.74679159110081261</v>
      </c>
      <c r="P356" s="8">
        <f t="shared" si="88"/>
        <v>103135.04761904759</v>
      </c>
      <c r="Q356" s="8">
        <f t="shared" si="89"/>
        <v>-0.22577945388581622</v>
      </c>
      <c r="R356" s="8">
        <f t="shared" si="90"/>
        <v>496.29829899045791</v>
      </c>
      <c r="T356" s="8">
        <f t="shared" si="91"/>
        <v>0.90069778136997158</v>
      </c>
      <c r="U356" s="8">
        <f t="shared" si="92"/>
        <v>0.88923390770134669</v>
      </c>
      <c r="V356" s="8">
        <f t="shared" si="93"/>
        <v>3.2542023959901836</v>
      </c>
      <c r="W356" s="8">
        <f t="shared" si="94"/>
        <v>2.4919227722114785</v>
      </c>
      <c r="X356" s="8">
        <f t="shared" si="95"/>
        <v>-2.6542903160095832E-2</v>
      </c>
      <c r="Y356" s="8">
        <f t="shared" si="96"/>
        <v>101.24429598937178</v>
      </c>
      <c r="AA356" s="8">
        <f t="shared" si="97"/>
        <v>-2.816406263382636E-2</v>
      </c>
      <c r="AB356" s="8">
        <f t="shared" si="98"/>
        <v>-3.5464210183488547E-2</v>
      </c>
      <c r="AC356" s="8">
        <f t="shared" si="99"/>
        <v>1.3670147238928234</v>
      </c>
      <c r="AD356" s="8">
        <f t="shared" si="100"/>
        <v>1.3883361753751084</v>
      </c>
      <c r="AE356" s="8">
        <f t="shared" si="101"/>
        <v>-0.35721930190589585</v>
      </c>
      <c r="AF356" s="8">
        <f t="shared" si="102"/>
        <v>67.50271897076523</v>
      </c>
      <c r="AG356" s="8"/>
      <c r="AH356">
        <v>17.105285895600861</v>
      </c>
      <c r="AJ356">
        <v>-0.99204074314084922</v>
      </c>
      <c r="AK356">
        <v>-2</v>
      </c>
      <c r="AL356">
        <v>-0.99204074314084922</v>
      </c>
      <c r="AM356">
        <v>-2</v>
      </c>
      <c r="AN356">
        <v>-0.99204074314084922</v>
      </c>
      <c r="AO356">
        <v>-2</v>
      </c>
      <c r="AP356">
        <v>-0.99204074314084922</v>
      </c>
      <c r="AQ356">
        <v>-2</v>
      </c>
      <c r="AS356">
        <v>-0.99204074314084922</v>
      </c>
      <c r="AT356">
        <v>-1.25</v>
      </c>
      <c r="AU356">
        <v>-0.99204074314084922</v>
      </c>
      <c r="AV356">
        <v>-1.25</v>
      </c>
      <c r="AW356">
        <v>-0.99204074314084922</v>
      </c>
      <c r="AX356">
        <v>-1.25</v>
      </c>
      <c r="AY356">
        <v>-0.99204074314084922</v>
      </c>
      <c r="AZ356">
        <v>-1.25</v>
      </c>
      <c r="BB356">
        <f t="shared" si="108"/>
        <v>-1.25</v>
      </c>
    </row>
    <row r="357" spans="1:54" x14ac:dyDescent="0.3">
      <c r="A357">
        <v>2</v>
      </c>
      <c r="B357" t="s">
        <v>89</v>
      </c>
      <c r="C357" t="s">
        <v>87</v>
      </c>
      <c r="D357" t="s">
        <v>69</v>
      </c>
      <c r="F357" s="2">
        <v>0</v>
      </c>
      <c r="G357" s="2">
        <f t="shared" si="103"/>
        <v>1</v>
      </c>
      <c r="H357" s="4">
        <f t="shared" si="104"/>
        <v>0</v>
      </c>
      <c r="I357" s="14">
        <f t="shared" si="105"/>
        <v>1</v>
      </c>
      <c r="J357">
        <f t="shared" si="84"/>
        <v>0</v>
      </c>
      <c r="K357">
        <f t="shared" si="106"/>
        <v>2</v>
      </c>
      <c r="L357">
        <f t="shared" si="107"/>
        <v>0</v>
      </c>
      <c r="M357" s="8">
        <f t="shared" si="85"/>
        <v>0.54363102219407344</v>
      </c>
      <c r="N357" s="8">
        <f t="shared" si="86"/>
        <v>0.54402440395307261</v>
      </c>
      <c r="O357" s="8">
        <f t="shared" si="87"/>
        <v>0.70647596095123377</v>
      </c>
      <c r="P357" s="8">
        <f t="shared" si="88"/>
        <v>124922.57142857141</v>
      </c>
      <c r="Q357" s="8">
        <f t="shared" si="89"/>
        <v>-0.22605109079870789</v>
      </c>
      <c r="R357" s="8">
        <f t="shared" si="90"/>
        <v>544.39624724061821</v>
      </c>
      <c r="T357" s="8">
        <f t="shared" si="91"/>
        <v>1.1698337216698425</v>
      </c>
      <c r="U357" s="8">
        <f t="shared" si="92"/>
        <v>1.2002420671005452</v>
      </c>
      <c r="V357" s="8">
        <f t="shared" si="93"/>
        <v>1.7968982251369581</v>
      </c>
      <c r="W357" s="8">
        <f t="shared" si="94"/>
        <v>2.3367941342424077</v>
      </c>
      <c r="X357" s="8">
        <f t="shared" si="95"/>
        <v>-0.11584187022874501</v>
      </c>
      <c r="Y357" s="8">
        <f t="shared" si="96"/>
        <v>110.98901094287622</v>
      </c>
      <c r="AA357" s="8">
        <f t="shared" si="97"/>
        <v>0.11623609011789834</v>
      </c>
      <c r="AB357" s="8">
        <f t="shared" si="98"/>
        <v>0.12722205096650224</v>
      </c>
      <c r="AC357" s="8">
        <f t="shared" si="99"/>
        <v>0.55215623231425737</v>
      </c>
      <c r="AD357" s="8">
        <f t="shared" si="100"/>
        <v>1.2840788882958638</v>
      </c>
      <c r="AE357" s="8">
        <f t="shared" si="101"/>
        <v>-0.37195237006002896</v>
      </c>
      <c r="AF357" s="8">
        <f t="shared" si="102"/>
        <v>74.916484688179864</v>
      </c>
      <c r="AG357" s="8"/>
      <c r="AH357">
        <v>17.105285895600868</v>
      </c>
      <c r="AJ357">
        <v>-0.99204074314084922</v>
      </c>
      <c r="AK357">
        <v>-2</v>
      </c>
      <c r="AL357">
        <v>-0.99204074314084922</v>
      </c>
      <c r="AM357">
        <v>-2</v>
      </c>
      <c r="AN357">
        <v>-0.99204074314084922</v>
      </c>
      <c r="AO357">
        <v>-2</v>
      </c>
      <c r="AP357">
        <v>-0.99204074314084922</v>
      </c>
      <c r="AQ357">
        <v>-2</v>
      </c>
      <c r="AS357">
        <v>-0.99204074314084922</v>
      </c>
      <c r="AT357">
        <v>-1.25</v>
      </c>
      <c r="AU357">
        <v>-0.99204074314084922</v>
      </c>
      <c r="AV357">
        <v>-1.25</v>
      </c>
      <c r="AW357">
        <v>-0.99204074314084922</v>
      </c>
      <c r="AX357">
        <v>-1.25</v>
      </c>
      <c r="AY357">
        <v>-0.99204074314084922</v>
      </c>
      <c r="AZ357">
        <v>-1.25</v>
      </c>
      <c r="BB357">
        <f t="shared" si="108"/>
        <v>-1.25</v>
      </c>
    </row>
    <row r="358" spans="1:54" x14ac:dyDescent="0.3">
      <c r="A358">
        <v>2</v>
      </c>
      <c r="B358" t="s">
        <v>90</v>
      </c>
      <c r="C358" t="s">
        <v>87</v>
      </c>
      <c r="D358" t="s">
        <v>69</v>
      </c>
      <c r="F358" s="2">
        <v>0</v>
      </c>
      <c r="G358" s="2">
        <f t="shared" si="103"/>
        <v>0</v>
      </c>
      <c r="H358" s="4">
        <f t="shared" si="104"/>
        <v>1</v>
      </c>
      <c r="I358" s="14">
        <f t="shared" si="105"/>
        <v>0</v>
      </c>
      <c r="J358">
        <f t="shared" si="84"/>
        <v>1</v>
      </c>
      <c r="K358">
        <f t="shared" si="106"/>
        <v>2</v>
      </c>
      <c r="L358">
        <f t="shared" si="107"/>
        <v>2</v>
      </c>
      <c r="M358" s="8">
        <f t="shared" si="85"/>
        <v>-0.76305798796403146</v>
      </c>
      <c r="N358" s="8">
        <f t="shared" si="86"/>
        <v>-0.7624406627117406</v>
      </c>
      <c r="O358" s="8">
        <f t="shared" si="87"/>
        <v>-0.68891608744886546</v>
      </c>
      <c r="P358" s="8">
        <f t="shared" si="88"/>
        <v>-0.93941543305886799</v>
      </c>
      <c r="Q358" s="8">
        <f t="shared" si="89"/>
        <v>-0.22144169673737801</v>
      </c>
      <c r="R358" s="8">
        <f t="shared" si="90"/>
        <v>-0.69229583638404191</v>
      </c>
      <c r="T358" s="8">
        <f t="shared" si="91"/>
        <v>-0.82705090788616542</v>
      </c>
      <c r="U358" s="8">
        <f t="shared" si="92"/>
        <v>-0.8323900381564413</v>
      </c>
      <c r="V358" s="8">
        <f t="shared" si="93"/>
        <v>-0.58030403208641845</v>
      </c>
      <c r="W358" s="8">
        <f t="shared" si="94"/>
        <v>-0.90917902015388907</v>
      </c>
      <c r="X358" s="8">
        <f t="shared" si="95"/>
        <v>0.31098345954903084</v>
      </c>
      <c r="Y358" s="8">
        <f t="shared" si="96"/>
        <v>-0.3954567956343244</v>
      </c>
      <c r="AA358" s="8">
        <f t="shared" si="97"/>
        <v>-0.94200870553804972</v>
      </c>
      <c r="AB358" s="8">
        <f t="shared" si="98"/>
        <v>-0.94359972237672129</v>
      </c>
      <c r="AC358" s="8">
        <f t="shared" si="99"/>
        <v>-0.80038408862071297</v>
      </c>
      <c r="AD358" s="8">
        <f t="shared" si="100"/>
        <v>-0.97148013567909774</v>
      </c>
      <c r="AE358" s="8">
        <f t="shared" si="101"/>
        <v>-5.0174106593629933E-2</v>
      </c>
      <c r="AF358" s="8">
        <f t="shared" si="102"/>
        <v>-0.75673645357486052</v>
      </c>
      <c r="AG358" s="8"/>
      <c r="AH358">
        <v>-17.105285895600861</v>
      </c>
      <c r="AJ358">
        <v>0.99204074314084922</v>
      </c>
      <c r="AK358">
        <v>2</v>
      </c>
      <c r="AL358">
        <v>0.99204074314084922</v>
      </c>
      <c r="AM358">
        <v>2</v>
      </c>
      <c r="AN358">
        <v>0.99204074314084922</v>
      </c>
      <c r="AO358">
        <v>2</v>
      </c>
      <c r="AP358">
        <v>0.99204074314084922</v>
      </c>
      <c r="AQ358">
        <v>2</v>
      </c>
      <c r="AS358">
        <v>0.99204074314084922</v>
      </c>
      <c r="AT358">
        <v>1.25</v>
      </c>
      <c r="AU358">
        <v>0.99204074314084922</v>
      </c>
      <c r="AV358">
        <v>1.25</v>
      </c>
      <c r="AW358">
        <v>0.99204074314084922</v>
      </c>
      <c r="AX358">
        <v>1.25</v>
      </c>
      <c r="AY358">
        <v>0.99204074314084922</v>
      </c>
      <c r="AZ358">
        <v>1.25</v>
      </c>
      <c r="BB358">
        <f t="shared" si="108"/>
        <v>1.25</v>
      </c>
    </row>
    <row r="359" spans="1:54" x14ac:dyDescent="0.3">
      <c r="A359">
        <v>2</v>
      </c>
      <c r="B359" t="s">
        <v>91</v>
      </c>
      <c r="C359" t="s">
        <v>92</v>
      </c>
      <c r="D359" t="s">
        <v>69</v>
      </c>
      <c r="F359" s="2">
        <v>0</v>
      </c>
      <c r="G359" s="2">
        <f t="shared" si="103"/>
        <v>0</v>
      </c>
      <c r="H359" s="4">
        <f t="shared" si="104"/>
        <v>0</v>
      </c>
      <c r="I359" s="14">
        <f t="shared" si="105"/>
        <v>0</v>
      </c>
      <c r="J359">
        <f t="shared" si="84"/>
        <v>1</v>
      </c>
      <c r="K359">
        <f t="shared" si="106"/>
        <v>2</v>
      </c>
      <c r="L359">
        <f t="shared" si="107"/>
        <v>0</v>
      </c>
      <c r="M359" s="8">
        <f t="shared" si="85"/>
        <v>1.2446202114863299E-2</v>
      </c>
      <c r="N359" s="8">
        <f t="shared" si="86"/>
        <v>1.5754555433646889E-2</v>
      </c>
      <c r="O359" s="8">
        <f t="shared" si="87"/>
        <v>6.1352503825838504E-2</v>
      </c>
      <c r="P359" s="8">
        <f t="shared" si="88"/>
        <v>-0.29062617103446609</v>
      </c>
      <c r="Q359" s="8">
        <f t="shared" si="89"/>
        <v>-0.20362524294106227</v>
      </c>
      <c r="R359" s="8">
        <f t="shared" si="90"/>
        <v>0.10233823614063647</v>
      </c>
      <c r="T359" s="8">
        <f t="shared" si="91"/>
        <v>-1.4019107183310875E-2</v>
      </c>
      <c r="U359" s="8">
        <f t="shared" si="92"/>
        <v>-6.715401424350639E-3</v>
      </c>
      <c r="V359" s="8">
        <f t="shared" si="93"/>
        <v>-0.12270502584355211</v>
      </c>
      <c r="W359" s="8">
        <f t="shared" si="94"/>
        <v>-0.24402312881336746</v>
      </c>
      <c r="X359" s="8">
        <f t="shared" si="95"/>
        <v>0.29179299927666619</v>
      </c>
      <c r="Y359" s="8">
        <f t="shared" si="96"/>
        <v>0.18419372368742373</v>
      </c>
      <c r="AA359" s="8">
        <f t="shared" si="97"/>
        <v>-0.78374451132005318</v>
      </c>
      <c r="AB359" s="8">
        <f t="shared" si="98"/>
        <v>-0.77993441882291814</v>
      </c>
      <c r="AC359" s="8">
        <f t="shared" si="99"/>
        <v>-0.71712591361113021</v>
      </c>
      <c r="AD359" s="8">
        <f t="shared" si="100"/>
        <v>-0.84566899973027798</v>
      </c>
      <c r="AE359" s="8">
        <f t="shared" si="101"/>
        <v>-0.2450030906921738</v>
      </c>
      <c r="AF359" s="8">
        <f t="shared" si="102"/>
        <v>-0.31205058937821467</v>
      </c>
      <c r="AG359" s="8"/>
      <c r="AH359">
        <v>-19.80274972725034</v>
      </c>
      <c r="AJ359">
        <v>0.49602037157042461</v>
      </c>
      <c r="AK359">
        <v>1</v>
      </c>
      <c r="AL359">
        <v>0.49602037157042461</v>
      </c>
      <c r="AM359">
        <v>1</v>
      </c>
      <c r="AN359">
        <v>0.49602037157042461</v>
      </c>
      <c r="AO359">
        <v>1</v>
      </c>
      <c r="AP359">
        <v>0.49602037157042461</v>
      </c>
      <c r="AQ359">
        <v>1</v>
      </c>
      <c r="AS359">
        <v>0.1984081486281698</v>
      </c>
      <c r="AT359">
        <v>0.25</v>
      </c>
      <c r="AU359">
        <v>0.1984081486281698</v>
      </c>
      <c r="AV359">
        <v>0.25</v>
      </c>
      <c r="AW359">
        <v>0.1984081486281698</v>
      </c>
      <c r="AX359">
        <v>0.25</v>
      </c>
      <c r="AY359">
        <v>0.1984081486281698</v>
      </c>
      <c r="AZ359">
        <v>0.25</v>
      </c>
      <c r="BB359">
        <f t="shared" si="108"/>
        <v>0.25</v>
      </c>
    </row>
    <row r="360" spans="1:54" x14ac:dyDescent="0.3">
      <c r="A360">
        <v>2</v>
      </c>
      <c r="B360" t="s">
        <v>93</v>
      </c>
      <c r="C360" t="s">
        <v>92</v>
      </c>
      <c r="D360" t="s">
        <v>69</v>
      </c>
      <c r="F360" s="2">
        <v>0</v>
      </c>
      <c r="G360" s="2">
        <f t="shared" si="103"/>
        <v>1</v>
      </c>
      <c r="H360" s="4">
        <f t="shared" si="104"/>
        <v>1</v>
      </c>
      <c r="I360" s="14">
        <f t="shared" si="105"/>
        <v>1</v>
      </c>
      <c r="J360">
        <f t="shared" si="84"/>
        <v>0</v>
      </c>
      <c r="K360">
        <f t="shared" si="106"/>
        <v>2</v>
      </c>
      <c r="L360">
        <f t="shared" si="107"/>
        <v>2</v>
      </c>
      <c r="M360" s="8">
        <f t="shared" si="85"/>
        <v>8.2887649740197452E-4</v>
      </c>
      <c r="N360" s="8">
        <f t="shared" si="86"/>
        <v>8.4687381580156199E-4</v>
      </c>
      <c r="O360" s="8">
        <f t="shared" si="87"/>
        <v>1.9000095000416795E-5</v>
      </c>
      <c r="P360" s="8">
        <f t="shared" si="88"/>
        <v>11.833333333333334</v>
      </c>
      <c r="Q360" s="8">
        <f t="shared" si="89"/>
        <v>-0.22899795922314145</v>
      </c>
      <c r="R360" s="8">
        <f t="shared" si="90"/>
        <v>7.7202323330106486</v>
      </c>
      <c r="T360" s="8">
        <f t="shared" si="91"/>
        <v>0.34995121635645821</v>
      </c>
      <c r="U360" s="8">
        <f t="shared" si="92"/>
        <v>0.35073667804870451</v>
      </c>
      <c r="V360" s="8">
        <f t="shared" si="93"/>
        <v>0.48926329983080846</v>
      </c>
      <c r="W360" s="8">
        <f t="shared" si="94"/>
        <v>1.776614163716753</v>
      </c>
      <c r="X360" s="8">
        <f t="shared" si="95"/>
        <v>0.2004243957450923</v>
      </c>
      <c r="Y360" s="8">
        <f t="shared" si="96"/>
        <v>27.498750259092059</v>
      </c>
      <c r="AA360" s="8">
        <f t="shared" si="97"/>
        <v>-0.30149896028192508</v>
      </c>
      <c r="AB360" s="8">
        <f t="shared" si="98"/>
        <v>-0.3005077617410819</v>
      </c>
      <c r="AC360" s="8">
        <f t="shared" si="99"/>
        <v>-0.23086718714938156</v>
      </c>
      <c r="AD360" s="8">
        <f t="shared" si="100"/>
        <v>1.0912664958581089</v>
      </c>
      <c r="AE360" s="8">
        <f t="shared" si="101"/>
        <v>-0.2869211655505573</v>
      </c>
      <c r="AF360" s="8">
        <f t="shared" si="102"/>
        <v>26.011980343628036</v>
      </c>
      <c r="AG360" s="8"/>
      <c r="AH360">
        <v>19.80274972725034</v>
      </c>
      <c r="AJ360">
        <v>-0.49602037157042461</v>
      </c>
      <c r="AK360">
        <v>-1</v>
      </c>
      <c r="AL360">
        <v>-0.49602037157042461</v>
      </c>
      <c r="AM360">
        <v>-1</v>
      </c>
      <c r="AN360">
        <v>-0.49602037157042461</v>
      </c>
      <c r="AO360">
        <v>-1</v>
      </c>
      <c r="AP360">
        <v>-0.49602037157042461</v>
      </c>
      <c r="AQ360">
        <v>-1</v>
      </c>
      <c r="AS360">
        <v>-0.1984081486281698</v>
      </c>
      <c r="AT360">
        <v>-0.25</v>
      </c>
      <c r="AU360">
        <v>-0.1984081486281698</v>
      </c>
      <c r="AV360">
        <v>-0.25</v>
      </c>
      <c r="AW360">
        <v>-0.1984081486281698</v>
      </c>
      <c r="AX360">
        <v>-0.25</v>
      </c>
      <c r="AY360">
        <v>-0.1984081486281698</v>
      </c>
      <c r="AZ360">
        <v>-0.25</v>
      </c>
      <c r="BB360">
        <f t="shared" si="108"/>
        <v>-0.25</v>
      </c>
    </row>
    <row r="361" spans="1:54" x14ac:dyDescent="0.3">
      <c r="A361">
        <v>2</v>
      </c>
      <c r="B361" t="s">
        <v>94</v>
      </c>
      <c r="C361" t="s">
        <v>92</v>
      </c>
      <c r="D361" t="s">
        <v>69</v>
      </c>
      <c r="F361" s="2">
        <v>0</v>
      </c>
      <c r="G361" s="2">
        <f t="shared" si="103"/>
        <v>1</v>
      </c>
      <c r="H361" s="4">
        <f t="shared" si="104"/>
        <v>1</v>
      </c>
      <c r="I361" s="14">
        <f t="shared" si="105"/>
        <v>1</v>
      </c>
      <c r="J361">
        <f t="shared" si="84"/>
        <v>0</v>
      </c>
      <c r="K361">
        <f t="shared" si="106"/>
        <v>2</v>
      </c>
      <c r="L361">
        <f t="shared" si="107"/>
        <v>2</v>
      </c>
      <c r="M361" s="8">
        <f t="shared" si="85"/>
        <v>1.0848709003628569E-3</v>
      </c>
      <c r="N361" s="8">
        <f t="shared" si="86"/>
        <v>1.1168670928160714E-3</v>
      </c>
      <c r="O361" s="8">
        <f t="shared" si="87"/>
        <v>1.9000095000416795E-5</v>
      </c>
      <c r="P361" s="8">
        <f t="shared" si="88"/>
        <v>14.2</v>
      </c>
      <c r="Q361" s="8">
        <f t="shared" si="89"/>
        <v>-0.22964140233429933</v>
      </c>
      <c r="R361" s="8">
        <f t="shared" si="90"/>
        <v>9.2825607064017674</v>
      </c>
      <c r="T361" s="8">
        <f t="shared" si="91"/>
        <v>0.5275436916004842</v>
      </c>
      <c r="U361" s="8">
        <f t="shared" si="92"/>
        <v>0.52200641318256458</v>
      </c>
      <c r="V361" s="8">
        <f t="shared" si="93"/>
        <v>0.61919036496056301</v>
      </c>
      <c r="W361" s="8">
        <f t="shared" si="94"/>
        <v>1.8610718300885942</v>
      </c>
      <c r="X361" s="8">
        <f t="shared" si="95"/>
        <v>0.22476879811500405</v>
      </c>
      <c r="Y361" s="8">
        <f t="shared" si="96"/>
        <v>42.520557830632079</v>
      </c>
      <c r="AA361" s="8">
        <f t="shared" si="97"/>
        <v>-0.19488190090566421</v>
      </c>
      <c r="AB361" s="8">
        <f t="shared" si="98"/>
        <v>-0.2193922029974297</v>
      </c>
      <c r="AC361" s="8">
        <f t="shared" si="99"/>
        <v>-0.20530762773624708</v>
      </c>
      <c r="AD361" s="8">
        <f t="shared" si="100"/>
        <v>1.1402821690663938</v>
      </c>
      <c r="AE361" s="8">
        <f t="shared" si="101"/>
        <v>-0.26582633009449613</v>
      </c>
      <c r="AF361" s="8">
        <f t="shared" si="102"/>
        <v>40.236870693300091</v>
      </c>
      <c r="AG361" s="8"/>
      <c r="AH361">
        <v>19.80274972725034</v>
      </c>
      <c r="AJ361">
        <v>-0.49602037157042461</v>
      </c>
      <c r="AK361">
        <v>-1</v>
      </c>
      <c r="AL361">
        <v>-0.49602037157042461</v>
      </c>
      <c r="AM361">
        <v>-1</v>
      </c>
      <c r="AN361">
        <v>-0.49602037157042461</v>
      </c>
      <c r="AO361">
        <v>-1</v>
      </c>
      <c r="AP361">
        <v>-0.49602037157042461</v>
      </c>
      <c r="AQ361">
        <v>-1</v>
      </c>
      <c r="AS361">
        <v>-0.1984081486281698</v>
      </c>
      <c r="AT361">
        <v>-0.25</v>
      </c>
      <c r="AU361">
        <v>-0.1984081486281698</v>
      </c>
      <c r="AV361">
        <v>-0.25</v>
      </c>
      <c r="AW361">
        <v>-0.1984081486281698</v>
      </c>
      <c r="AX361">
        <v>-0.25</v>
      </c>
      <c r="AY361">
        <v>-0.1984081486281698</v>
      </c>
      <c r="AZ361">
        <v>-0.25</v>
      </c>
      <c r="BB361">
        <f t="shared" si="108"/>
        <v>-0.25</v>
      </c>
    </row>
    <row r="362" spans="1:54" x14ac:dyDescent="0.3">
      <c r="A362">
        <v>2</v>
      </c>
      <c r="B362" t="s">
        <v>95</v>
      </c>
      <c r="C362" t="s">
        <v>92</v>
      </c>
      <c r="D362" t="s">
        <v>69</v>
      </c>
      <c r="F362" s="2">
        <v>0</v>
      </c>
      <c r="G362" s="2">
        <f t="shared" si="103"/>
        <v>0</v>
      </c>
      <c r="H362" s="4">
        <f t="shared" si="104"/>
        <v>0</v>
      </c>
      <c r="I362" s="14">
        <f t="shared" si="105"/>
        <v>0</v>
      </c>
      <c r="J362">
        <f t="shared" si="84"/>
        <v>1</v>
      </c>
      <c r="K362">
        <f t="shared" si="106"/>
        <v>2</v>
      </c>
      <c r="L362">
        <f t="shared" si="107"/>
        <v>0</v>
      </c>
      <c r="M362" s="8">
        <f t="shared" si="85"/>
        <v>0.12813632091610111</v>
      </c>
      <c r="N362" s="8">
        <f t="shared" si="86"/>
        <v>0.13238857031803322</v>
      </c>
      <c r="O362" s="8">
        <f t="shared" si="87"/>
        <v>2.190832720712942E-2</v>
      </c>
      <c r="P362" s="8">
        <f t="shared" si="88"/>
        <v>-0.34203706149823793</v>
      </c>
      <c r="Q362" s="8">
        <f t="shared" si="89"/>
        <v>-0.20518845230358326</v>
      </c>
      <c r="R362" s="8">
        <f t="shared" si="90"/>
        <v>2.7091162829315979E-2</v>
      </c>
      <c r="T362" s="8">
        <f t="shared" si="91"/>
        <v>8.4197895213707019E-2</v>
      </c>
      <c r="U362" s="8">
        <f t="shared" si="92"/>
        <v>9.0851380121471897E-2</v>
      </c>
      <c r="V362" s="8">
        <f t="shared" si="93"/>
        <v>5.4948616551477895E-3</v>
      </c>
      <c r="W362" s="8">
        <f t="shared" si="94"/>
        <v>-0.28117719410777958</v>
      </c>
      <c r="X362" s="8">
        <f t="shared" si="95"/>
        <v>0.27764492251332273</v>
      </c>
      <c r="Y362" s="8">
        <f t="shared" si="96"/>
        <v>0.10704350734365672</v>
      </c>
      <c r="AA362" s="8">
        <f t="shared" si="97"/>
        <v>-0.76284886453241374</v>
      </c>
      <c r="AB362" s="8">
        <f t="shared" si="98"/>
        <v>-0.7585266665540441</v>
      </c>
      <c r="AC362" s="8">
        <f t="shared" si="99"/>
        <v>-0.73876513658356768</v>
      </c>
      <c r="AD362" s="8">
        <f t="shared" si="100"/>
        <v>-0.86041832980272781</v>
      </c>
      <c r="AE362" s="8">
        <f t="shared" si="101"/>
        <v>-0.25567538250162847</v>
      </c>
      <c r="AF362" s="8">
        <f t="shared" si="102"/>
        <v>-0.36605147797874488</v>
      </c>
      <c r="AG362" s="8"/>
      <c r="AH362">
        <v>-19.80274972725034</v>
      </c>
      <c r="AJ362">
        <v>0.49602037157042461</v>
      </c>
      <c r="AK362">
        <v>1</v>
      </c>
      <c r="AL362">
        <v>0.49602037157042461</v>
      </c>
      <c r="AM362">
        <v>1</v>
      </c>
      <c r="AN362">
        <v>0.49602037157042461</v>
      </c>
      <c r="AO362">
        <v>1</v>
      </c>
      <c r="AP362">
        <v>0.49602037157042461</v>
      </c>
      <c r="AQ362">
        <v>1</v>
      </c>
      <c r="AS362">
        <v>0.1984081486281698</v>
      </c>
      <c r="AT362">
        <v>0.25</v>
      </c>
      <c r="AU362">
        <v>0.1984081486281698</v>
      </c>
      <c r="AV362">
        <v>0.25</v>
      </c>
      <c r="AW362">
        <v>0.1984081486281698</v>
      </c>
      <c r="AX362">
        <v>0.25</v>
      </c>
      <c r="AY362">
        <v>0.1984081486281698</v>
      </c>
      <c r="AZ362">
        <v>0.25</v>
      </c>
      <c r="BB362">
        <f t="shared" si="108"/>
        <v>0.25</v>
      </c>
    </row>
    <row r="363" spans="1:54" x14ac:dyDescent="0.3">
      <c r="A363">
        <v>2</v>
      </c>
      <c r="B363" t="s">
        <v>96</v>
      </c>
      <c r="C363" t="s">
        <v>92</v>
      </c>
      <c r="D363" t="s">
        <v>69</v>
      </c>
      <c r="F363" s="2">
        <v>0</v>
      </c>
      <c r="G363" s="2">
        <f t="shared" si="103"/>
        <v>0</v>
      </c>
      <c r="H363" s="4">
        <f t="shared" si="104"/>
        <v>0</v>
      </c>
      <c r="I363" s="14">
        <f t="shared" si="105"/>
        <v>0</v>
      </c>
      <c r="J363">
        <f t="shared" si="84"/>
        <v>1</v>
      </c>
      <c r="K363">
        <f t="shared" si="106"/>
        <v>2</v>
      </c>
      <c r="L363">
        <f t="shared" si="107"/>
        <v>0</v>
      </c>
      <c r="M363" s="8">
        <f t="shared" si="85"/>
        <v>1.2446202114863299E-2</v>
      </c>
      <c r="N363" s="8">
        <f t="shared" si="86"/>
        <v>1.5754555433646889E-2</v>
      </c>
      <c r="O363" s="8">
        <f t="shared" si="87"/>
        <v>6.1352503825838504E-2</v>
      </c>
      <c r="P363" s="8">
        <f t="shared" si="88"/>
        <v>-0.29062617103446609</v>
      </c>
      <c r="Q363" s="8">
        <f t="shared" si="89"/>
        <v>-0.20362524294106227</v>
      </c>
      <c r="R363" s="8">
        <f t="shared" si="90"/>
        <v>0.10233823614063647</v>
      </c>
      <c r="T363" s="8">
        <f t="shared" si="91"/>
        <v>-7.8791584702526691E-3</v>
      </c>
      <c r="U363" s="8">
        <f t="shared" si="92"/>
        <v>-7.9014632427567063E-3</v>
      </c>
      <c r="V363" s="8">
        <f t="shared" si="93"/>
        <v>-3.8272392094577397E-2</v>
      </c>
      <c r="W363" s="8">
        <f t="shared" si="94"/>
        <v>-0.24943871901729553</v>
      </c>
      <c r="X363" s="8">
        <f t="shared" si="95"/>
        <v>0.29285586883024134</v>
      </c>
      <c r="Y363" s="8">
        <f t="shared" si="96"/>
        <v>0.14959217013220147</v>
      </c>
      <c r="AA363" s="8">
        <f t="shared" si="97"/>
        <v>-0.78046612566302986</v>
      </c>
      <c r="AB363" s="8">
        <f t="shared" si="98"/>
        <v>-0.78014234179010356</v>
      </c>
      <c r="AC363" s="8">
        <f t="shared" si="99"/>
        <v>-0.74501811716573652</v>
      </c>
      <c r="AD363" s="8">
        <f t="shared" si="100"/>
        <v>-0.84730754380302742</v>
      </c>
      <c r="AE363" s="8">
        <f t="shared" si="101"/>
        <v>-0.24679466739606243</v>
      </c>
      <c r="AF363" s="8">
        <f t="shared" si="102"/>
        <v>-0.33453507880027222</v>
      </c>
      <c r="AG363" s="8"/>
      <c r="AH363">
        <v>-19.80274972725034</v>
      </c>
      <c r="AJ363">
        <v>0.49602037157042461</v>
      </c>
      <c r="AK363">
        <v>1</v>
      </c>
      <c r="AL363">
        <v>0.49602037157042461</v>
      </c>
      <c r="AM363">
        <v>1</v>
      </c>
      <c r="AN363">
        <v>0.49602037157042461</v>
      </c>
      <c r="AO363">
        <v>1</v>
      </c>
      <c r="AP363">
        <v>0.49602037157042461</v>
      </c>
      <c r="AQ363">
        <v>1</v>
      </c>
      <c r="AS363">
        <v>0.1984081486281698</v>
      </c>
      <c r="AT363">
        <v>0.25</v>
      </c>
      <c r="AU363">
        <v>0.1984081486281698</v>
      </c>
      <c r="AV363">
        <v>0.25</v>
      </c>
      <c r="AW363">
        <v>0.1984081486281698</v>
      </c>
      <c r="AX363">
        <v>0.25</v>
      </c>
      <c r="AY363">
        <v>0.1984081486281698</v>
      </c>
      <c r="AZ363">
        <v>0.25</v>
      </c>
      <c r="BB363">
        <f t="shared" si="108"/>
        <v>0.25</v>
      </c>
    </row>
    <row r="364" spans="1:54" x14ac:dyDescent="0.3">
      <c r="A364">
        <v>2</v>
      </c>
      <c r="B364" t="s">
        <v>97</v>
      </c>
      <c r="C364" t="s">
        <v>92</v>
      </c>
      <c r="D364" t="s">
        <v>69</v>
      </c>
      <c r="F364" s="2">
        <v>0</v>
      </c>
      <c r="G364" s="2">
        <f t="shared" si="103"/>
        <v>1</v>
      </c>
      <c r="H364" s="4">
        <f t="shared" si="104"/>
        <v>1</v>
      </c>
      <c r="I364" s="14">
        <f t="shared" si="105"/>
        <v>1</v>
      </c>
      <c r="J364">
        <f t="shared" si="84"/>
        <v>0</v>
      </c>
      <c r="K364">
        <f t="shared" si="106"/>
        <v>2</v>
      </c>
      <c r="L364">
        <f t="shared" si="107"/>
        <v>2</v>
      </c>
      <c r="M364" s="8">
        <f t="shared" si="85"/>
        <v>8.2887649740197452E-4</v>
      </c>
      <c r="N364" s="8">
        <f t="shared" si="86"/>
        <v>8.4687381580156199E-4</v>
      </c>
      <c r="O364" s="8">
        <f t="shared" si="87"/>
        <v>1.9000095000416795E-5</v>
      </c>
      <c r="P364" s="8">
        <f t="shared" si="88"/>
        <v>11.833333333333334</v>
      </c>
      <c r="Q364" s="8">
        <f t="shared" si="89"/>
        <v>-0.22899795922314145</v>
      </c>
      <c r="R364" s="8">
        <f t="shared" si="90"/>
        <v>7.7202323330106486</v>
      </c>
      <c r="T364" s="8">
        <f t="shared" si="91"/>
        <v>0.71124730671828451</v>
      </c>
      <c r="U364" s="8">
        <f t="shared" si="92"/>
        <v>0.66773696509522862</v>
      </c>
      <c r="V364" s="8">
        <f t="shared" si="93"/>
        <v>0.79119990961466702</v>
      </c>
      <c r="W364" s="8">
        <f t="shared" si="94"/>
        <v>1.9165806332809525</v>
      </c>
      <c r="X364" s="8">
        <f t="shared" si="95"/>
        <v>0.21429831797726795</v>
      </c>
      <c r="Y364" s="8">
        <f t="shared" si="96"/>
        <v>40.762939988447329</v>
      </c>
      <c r="AA364" s="8">
        <f t="shared" si="97"/>
        <v>-9.5620138708698191E-2</v>
      </c>
      <c r="AB364" s="8">
        <f t="shared" si="98"/>
        <v>-0.14313485175832155</v>
      </c>
      <c r="AC364" s="8">
        <f t="shared" si="99"/>
        <v>-0.14934933274416828</v>
      </c>
      <c r="AD364" s="8">
        <f t="shared" si="100"/>
        <v>1.1912849370208041</v>
      </c>
      <c r="AE364" s="8">
        <f t="shared" si="101"/>
        <v>-0.28212614623608934</v>
      </c>
      <c r="AF364" s="8">
        <f t="shared" si="102"/>
        <v>38.570433614431884</v>
      </c>
      <c r="AG364" s="8"/>
      <c r="AH364">
        <v>19.80274972725034</v>
      </c>
      <c r="AJ364">
        <v>-0.49602037157042461</v>
      </c>
      <c r="AK364">
        <v>-1</v>
      </c>
      <c r="AL364">
        <v>-0.49602037157042461</v>
      </c>
      <c r="AM364">
        <v>-1</v>
      </c>
      <c r="AN364">
        <v>-0.49602037157042461</v>
      </c>
      <c r="AO364">
        <v>-1</v>
      </c>
      <c r="AP364">
        <v>-0.49602037157042461</v>
      </c>
      <c r="AQ364">
        <v>-1</v>
      </c>
      <c r="AS364">
        <v>-0.1984081486281698</v>
      </c>
      <c r="AT364">
        <v>-0.25</v>
      </c>
      <c r="AU364">
        <v>-0.1984081486281698</v>
      </c>
      <c r="AV364">
        <v>-0.25</v>
      </c>
      <c r="AW364">
        <v>-0.1984081486281698</v>
      </c>
      <c r="AX364">
        <v>-0.25</v>
      </c>
      <c r="AY364">
        <v>-0.1984081486281698</v>
      </c>
      <c r="AZ364">
        <v>-0.25</v>
      </c>
      <c r="BB364">
        <f t="shared" si="108"/>
        <v>-0.25</v>
      </c>
    </row>
    <row r="365" spans="1:54" x14ac:dyDescent="0.3">
      <c r="A365">
        <v>2</v>
      </c>
      <c r="B365" t="s">
        <v>98</v>
      </c>
      <c r="C365" t="s">
        <v>92</v>
      </c>
      <c r="D365" t="s">
        <v>69</v>
      </c>
      <c r="F365" s="2">
        <v>0</v>
      </c>
      <c r="G365" s="2">
        <f t="shared" si="103"/>
        <v>1</v>
      </c>
      <c r="H365" s="4">
        <f t="shared" si="104"/>
        <v>1</v>
      </c>
      <c r="I365" s="14">
        <f t="shared" si="105"/>
        <v>1</v>
      </c>
      <c r="J365">
        <f t="shared" si="84"/>
        <v>0</v>
      </c>
      <c r="K365">
        <f t="shared" si="106"/>
        <v>2</v>
      </c>
      <c r="L365">
        <f t="shared" si="107"/>
        <v>2</v>
      </c>
      <c r="M365" s="8">
        <f t="shared" si="85"/>
        <v>1.0848709003628569E-3</v>
      </c>
      <c r="N365" s="8">
        <f t="shared" si="86"/>
        <v>1.1168670928160714E-3</v>
      </c>
      <c r="O365" s="8">
        <f t="shared" si="87"/>
        <v>1.9000095000416795E-5</v>
      </c>
      <c r="P365" s="8">
        <f t="shared" si="88"/>
        <v>14.2</v>
      </c>
      <c r="Q365" s="8">
        <f t="shared" si="89"/>
        <v>-0.22964140233429933</v>
      </c>
      <c r="R365" s="8">
        <f t="shared" si="90"/>
        <v>9.2825607064017674</v>
      </c>
      <c r="T365" s="8">
        <f t="shared" si="91"/>
        <v>0.75787511768320137</v>
      </c>
      <c r="U365" s="8">
        <f t="shared" si="92"/>
        <v>0.7384080578048654</v>
      </c>
      <c r="V365" s="8">
        <f t="shared" si="93"/>
        <v>0.58728327507615652</v>
      </c>
      <c r="W365" s="8">
        <f t="shared" si="94"/>
        <v>1.7770311305123552</v>
      </c>
      <c r="X365" s="8">
        <f t="shared" si="95"/>
        <v>0.22057531897698537</v>
      </c>
      <c r="Y365" s="8">
        <f t="shared" si="96"/>
        <v>34.697784831751619</v>
      </c>
      <c r="AA365" s="8">
        <f t="shared" si="97"/>
        <v>-6.3491226629022457E-2</v>
      </c>
      <c r="AB365" s="8">
        <f t="shared" si="98"/>
        <v>-9.8139861056925917E-2</v>
      </c>
      <c r="AC365" s="8">
        <f t="shared" si="99"/>
        <v>-8.8840174923987811E-2</v>
      </c>
      <c r="AD365" s="8">
        <f t="shared" si="100"/>
        <v>1.0956559526529481</v>
      </c>
      <c r="AE365" s="8">
        <f t="shared" si="101"/>
        <v>-0.27441803608679655</v>
      </c>
      <c r="AF365" s="8">
        <f t="shared" si="102"/>
        <v>32.848540338861156</v>
      </c>
      <c r="AG365" s="8"/>
      <c r="AH365">
        <v>19.80274972725034</v>
      </c>
      <c r="AJ365">
        <v>-0.49602037157042461</v>
      </c>
      <c r="AK365">
        <v>-1</v>
      </c>
      <c r="AL365">
        <v>-0.49602037157042461</v>
      </c>
      <c r="AM365">
        <v>-1</v>
      </c>
      <c r="AN365">
        <v>-0.49602037157042461</v>
      </c>
      <c r="AO365">
        <v>-1</v>
      </c>
      <c r="AP365">
        <v>-0.49602037157042461</v>
      </c>
      <c r="AQ365">
        <v>-1</v>
      </c>
      <c r="AS365">
        <v>-0.1984081486281698</v>
      </c>
      <c r="AT365">
        <v>-0.25</v>
      </c>
      <c r="AU365">
        <v>-0.1984081486281698</v>
      </c>
      <c r="AV365">
        <v>-0.25</v>
      </c>
      <c r="AW365">
        <v>-0.1984081486281698</v>
      </c>
      <c r="AX365">
        <v>-0.25</v>
      </c>
      <c r="AY365">
        <v>-0.1984081486281698</v>
      </c>
      <c r="AZ365">
        <v>-0.25</v>
      </c>
      <c r="BB365">
        <f t="shared" si="108"/>
        <v>-0.25</v>
      </c>
    </row>
    <row r="366" spans="1:54" x14ac:dyDescent="0.3">
      <c r="A366">
        <v>2</v>
      </c>
      <c r="B366" t="s">
        <v>99</v>
      </c>
      <c r="C366" t="s">
        <v>92</v>
      </c>
      <c r="D366" t="s">
        <v>69</v>
      </c>
      <c r="F366" s="2">
        <v>0</v>
      </c>
      <c r="G366" s="2">
        <f t="shared" si="103"/>
        <v>0</v>
      </c>
      <c r="H366" s="4">
        <f t="shared" si="104"/>
        <v>0</v>
      </c>
      <c r="I366" s="14">
        <f t="shared" si="105"/>
        <v>0</v>
      </c>
      <c r="J366">
        <f t="shared" si="84"/>
        <v>1</v>
      </c>
      <c r="K366">
        <f t="shared" si="106"/>
        <v>2</v>
      </c>
      <c r="L366">
        <f t="shared" si="107"/>
        <v>0</v>
      </c>
      <c r="M366" s="8">
        <f t="shared" si="85"/>
        <v>0.12813632091610111</v>
      </c>
      <c r="N366" s="8">
        <f t="shared" si="86"/>
        <v>0.13238857031803322</v>
      </c>
      <c r="O366" s="8">
        <f t="shared" si="87"/>
        <v>2.190832720712942E-2</v>
      </c>
      <c r="P366" s="8">
        <f t="shared" si="88"/>
        <v>-0.34203706149823793</v>
      </c>
      <c r="Q366" s="8">
        <f t="shared" si="89"/>
        <v>-0.20518845230358326</v>
      </c>
      <c r="R366" s="8">
        <f t="shared" si="90"/>
        <v>2.7091162829315979E-2</v>
      </c>
      <c r="T366" s="8">
        <f t="shared" si="91"/>
        <v>7.9121176878307081E-2</v>
      </c>
      <c r="U366" s="8">
        <f t="shared" si="92"/>
        <v>7.6238542573478077E-2</v>
      </c>
      <c r="V366" s="8">
        <f t="shared" si="93"/>
        <v>-8.9394793081769161E-2</v>
      </c>
      <c r="W366" s="8">
        <f t="shared" si="94"/>
        <v>-0.29859968364108375</v>
      </c>
      <c r="X366" s="8">
        <f t="shared" si="95"/>
        <v>0.28901678684146415</v>
      </c>
      <c r="Y366" s="8">
        <f t="shared" si="96"/>
        <v>0.15750760124427968</v>
      </c>
      <c r="AA366" s="8">
        <f t="shared" si="97"/>
        <v>-0.76192680931506795</v>
      </c>
      <c r="AB366" s="8">
        <f t="shared" si="98"/>
        <v>-0.76167644697741221</v>
      </c>
      <c r="AC366" s="8">
        <f t="shared" si="99"/>
        <v>-0.76529602903041527</v>
      </c>
      <c r="AD366" s="8">
        <f t="shared" si="100"/>
        <v>-0.86370560011297437</v>
      </c>
      <c r="AE366" s="8">
        <f t="shared" si="101"/>
        <v>-0.25354136133912802</v>
      </c>
      <c r="AF366" s="8">
        <f t="shared" si="102"/>
        <v>-0.33735667958799231</v>
      </c>
      <c r="AG366" s="8"/>
      <c r="AH366">
        <v>-19.80274972725034</v>
      </c>
      <c r="AJ366">
        <v>0.49602037157042461</v>
      </c>
      <c r="AK366">
        <v>1</v>
      </c>
      <c r="AL366">
        <v>0.49602037157042461</v>
      </c>
      <c r="AM366">
        <v>1</v>
      </c>
      <c r="AN366">
        <v>0.49602037157042461</v>
      </c>
      <c r="AO366">
        <v>1</v>
      </c>
      <c r="AP366">
        <v>0.49602037157042461</v>
      </c>
      <c r="AQ366">
        <v>1</v>
      </c>
      <c r="AS366">
        <v>0.1984081486281698</v>
      </c>
      <c r="AT366">
        <v>0.25</v>
      </c>
      <c r="AU366">
        <v>0.1984081486281698</v>
      </c>
      <c r="AV366">
        <v>0.25</v>
      </c>
      <c r="AW366">
        <v>0.1984081486281698</v>
      </c>
      <c r="AX366">
        <v>0.25</v>
      </c>
      <c r="AY366">
        <v>0.1984081486281698</v>
      </c>
      <c r="AZ366">
        <v>0.25</v>
      </c>
      <c r="BB366">
        <f t="shared" si="108"/>
        <v>0.25</v>
      </c>
    </row>
    <row r="367" spans="1:54" x14ac:dyDescent="0.3">
      <c r="A367">
        <v>2</v>
      </c>
      <c r="B367" t="s">
        <v>100</v>
      </c>
      <c r="C367" t="s">
        <v>87</v>
      </c>
      <c r="D367" t="s">
        <v>69</v>
      </c>
      <c r="F367" s="2">
        <v>0</v>
      </c>
      <c r="G367" s="2">
        <f t="shared" si="103"/>
        <v>0</v>
      </c>
      <c r="H367" s="4">
        <f t="shared" si="104"/>
        <v>1</v>
      </c>
      <c r="I367" s="14">
        <f t="shared" si="105"/>
        <v>0</v>
      </c>
      <c r="J367">
        <f t="shared" si="84"/>
        <v>1</v>
      </c>
      <c r="K367">
        <f t="shared" si="106"/>
        <v>2</v>
      </c>
      <c r="L367">
        <f t="shared" si="107"/>
        <v>2</v>
      </c>
      <c r="M367" s="8">
        <f t="shared" si="85"/>
        <v>-0.78081036544082283</v>
      </c>
      <c r="N367" s="8">
        <f t="shared" si="86"/>
        <v>-0.78021230692442578</v>
      </c>
      <c r="O367" s="8">
        <f t="shared" si="87"/>
        <v>-0.69382355325829725</v>
      </c>
      <c r="P367" s="8">
        <f t="shared" si="88"/>
        <v>-0.93563370343407826</v>
      </c>
      <c r="Q367" s="8">
        <f t="shared" si="89"/>
        <v>-0.22117224151444242</v>
      </c>
      <c r="R367" s="8">
        <f t="shared" si="90"/>
        <v>-0.67911411047121883</v>
      </c>
      <c r="T367" s="8">
        <f t="shared" si="91"/>
        <v>-0.70838390201979418</v>
      </c>
      <c r="U367" s="8">
        <f t="shared" si="92"/>
        <v>-0.70880480149186531</v>
      </c>
      <c r="V367" s="8">
        <f t="shared" si="93"/>
        <v>-0.57876370771679775</v>
      </c>
      <c r="W367" s="8">
        <f t="shared" si="94"/>
        <v>-0.86957652083893588</v>
      </c>
      <c r="X367" s="8">
        <f t="shared" si="95"/>
        <v>0.39925708172364655</v>
      </c>
      <c r="Y367" s="8">
        <f t="shared" si="96"/>
        <v>-0.37053796345391632</v>
      </c>
      <c r="AA367" s="8">
        <f t="shared" si="97"/>
        <v>-0.90489256354097403</v>
      </c>
      <c r="AB367" s="8">
        <f t="shared" si="98"/>
        <v>-0.90537256100745023</v>
      </c>
      <c r="AC367" s="8">
        <f t="shared" si="99"/>
        <v>-0.82223245274245405</v>
      </c>
      <c r="AD367" s="8">
        <f t="shared" si="100"/>
        <v>-0.95995000582067891</v>
      </c>
      <c r="AE367" s="8">
        <f t="shared" si="101"/>
        <v>9.8856382292743326E-3</v>
      </c>
      <c r="AF367" s="8">
        <f t="shared" si="102"/>
        <v>-0.74917768300065191</v>
      </c>
      <c r="AG367" s="8"/>
      <c r="AH367">
        <v>-17.105285895600861</v>
      </c>
      <c r="AJ367">
        <v>0.99204074314084922</v>
      </c>
      <c r="AK367">
        <v>2</v>
      </c>
      <c r="AL367">
        <v>0.99204074314084922</v>
      </c>
      <c r="AM367">
        <v>2</v>
      </c>
      <c r="AN367">
        <v>0.99204074314084922</v>
      </c>
      <c r="AO367">
        <v>2</v>
      </c>
      <c r="AP367">
        <v>0.99204074314084922</v>
      </c>
      <c r="AQ367">
        <v>2</v>
      </c>
      <c r="AS367">
        <v>0.99204074314084922</v>
      </c>
      <c r="AT367">
        <v>1.25</v>
      </c>
      <c r="AU367">
        <v>0.99204074314084922</v>
      </c>
      <c r="AV367">
        <v>1.25</v>
      </c>
      <c r="AW367">
        <v>0.99204074314084922</v>
      </c>
      <c r="AX367">
        <v>1.25</v>
      </c>
      <c r="AY367">
        <v>0.99204074314084922</v>
      </c>
      <c r="AZ367">
        <v>1.25</v>
      </c>
      <c r="BB367">
        <f t="shared" si="108"/>
        <v>1.25</v>
      </c>
    </row>
    <row r="368" spans="1:54" x14ac:dyDescent="0.3">
      <c r="A368">
        <v>2</v>
      </c>
      <c r="B368" t="s">
        <v>101</v>
      </c>
      <c r="C368" t="s">
        <v>87</v>
      </c>
      <c r="D368" t="s">
        <v>69</v>
      </c>
      <c r="F368" s="2">
        <v>0</v>
      </c>
      <c r="G368" s="2">
        <f t="shared" si="103"/>
        <v>1</v>
      </c>
      <c r="H368" s="4">
        <f t="shared" si="104"/>
        <v>0</v>
      </c>
      <c r="I368" s="14">
        <f t="shared" si="105"/>
        <v>1</v>
      </c>
      <c r="J368">
        <f t="shared" si="84"/>
        <v>0</v>
      </c>
      <c r="K368">
        <f t="shared" si="106"/>
        <v>2</v>
      </c>
      <c r="L368">
        <f t="shared" si="107"/>
        <v>0</v>
      </c>
      <c r="M368" s="8">
        <f t="shared" si="85"/>
        <v>0.53051638163056569</v>
      </c>
      <c r="N368" s="8">
        <f t="shared" si="86"/>
        <v>0.53091646487530508</v>
      </c>
      <c r="O368" s="8">
        <f t="shared" si="87"/>
        <v>0.74679159110081261</v>
      </c>
      <c r="P368" s="8">
        <f t="shared" si="88"/>
        <v>103135.04761904759</v>
      </c>
      <c r="Q368" s="8">
        <f t="shared" si="89"/>
        <v>-0.22577945388581622</v>
      </c>
      <c r="R368" s="8">
        <f t="shared" si="90"/>
        <v>496.29829899045791</v>
      </c>
      <c r="T368" s="8">
        <f t="shared" si="91"/>
        <v>1.5126035549088321</v>
      </c>
      <c r="U368" s="8">
        <f t="shared" si="92"/>
        <v>1.4969202895612232</v>
      </c>
      <c r="V368" s="8">
        <f t="shared" si="93"/>
        <v>0.93031816564611414</v>
      </c>
      <c r="W368" s="8">
        <f t="shared" si="94"/>
        <v>3.6457584362389333</v>
      </c>
      <c r="X368" s="8">
        <f t="shared" si="95"/>
        <v>0.40758428512567874</v>
      </c>
      <c r="Y368" s="8">
        <f t="shared" si="96"/>
        <v>122.20592989145891</v>
      </c>
      <c r="AA368" s="8">
        <f t="shared" si="97"/>
        <v>0.29848331665380107</v>
      </c>
      <c r="AB368" s="8">
        <f t="shared" si="98"/>
        <v>0.28515668729800248</v>
      </c>
      <c r="AC368" s="8">
        <f t="shared" si="99"/>
        <v>-2.6467510647250451E-2</v>
      </c>
      <c r="AD368" s="8">
        <f t="shared" si="100"/>
        <v>2.1797398862523303</v>
      </c>
      <c r="AE368" s="8">
        <f t="shared" si="101"/>
        <v>2.8706134215402721E-2</v>
      </c>
      <c r="AF368" s="8">
        <f t="shared" si="102"/>
        <v>81.98500136971758</v>
      </c>
      <c r="AG368" s="8"/>
      <c r="AH368">
        <v>17.105285895600861</v>
      </c>
      <c r="AJ368">
        <v>-0.99204074314084922</v>
      </c>
      <c r="AK368">
        <v>-2</v>
      </c>
      <c r="AL368">
        <v>-0.99204074314084922</v>
      </c>
      <c r="AM368">
        <v>-2</v>
      </c>
      <c r="AN368">
        <v>-0.99204074314084922</v>
      </c>
      <c r="AO368">
        <v>-2</v>
      </c>
      <c r="AP368">
        <v>-0.99204074314084922</v>
      </c>
      <c r="AQ368">
        <v>-2</v>
      </c>
      <c r="AS368">
        <v>-0.99204074314084922</v>
      </c>
      <c r="AT368">
        <v>-1.25</v>
      </c>
      <c r="AU368">
        <v>-0.99204074314084922</v>
      </c>
      <c r="AV368">
        <v>-1.25</v>
      </c>
      <c r="AW368">
        <v>-0.99204074314084922</v>
      </c>
      <c r="AX368">
        <v>-1.25</v>
      </c>
      <c r="AY368">
        <v>-0.99204074314084922</v>
      </c>
      <c r="AZ368">
        <v>-1.25</v>
      </c>
      <c r="BB368">
        <f t="shared" si="108"/>
        <v>-1.25</v>
      </c>
    </row>
    <row r="369" spans="1:54" x14ac:dyDescent="0.3">
      <c r="A369">
        <v>2</v>
      </c>
      <c r="B369" t="s">
        <v>102</v>
      </c>
      <c r="C369" t="s">
        <v>87</v>
      </c>
      <c r="D369" t="s">
        <v>69</v>
      </c>
      <c r="F369" s="2">
        <v>0</v>
      </c>
      <c r="G369" s="2">
        <f t="shared" si="103"/>
        <v>1</v>
      </c>
      <c r="H369" s="4">
        <f t="shared" si="104"/>
        <v>0</v>
      </c>
      <c r="I369" s="14">
        <f t="shared" si="105"/>
        <v>1</v>
      </c>
      <c r="J369">
        <f t="shared" si="84"/>
        <v>0</v>
      </c>
      <c r="K369">
        <f t="shared" si="106"/>
        <v>2</v>
      </c>
      <c r="L369">
        <f t="shared" si="107"/>
        <v>0</v>
      </c>
      <c r="M369" s="8">
        <f t="shared" si="85"/>
        <v>0.54363102219407344</v>
      </c>
      <c r="N369" s="8">
        <f t="shared" si="86"/>
        <v>0.54402440395307261</v>
      </c>
      <c r="O369" s="8">
        <f t="shared" si="87"/>
        <v>0.70647596095123377</v>
      </c>
      <c r="P369" s="8">
        <f t="shared" si="88"/>
        <v>124922.57142857141</v>
      </c>
      <c r="Q369" s="8">
        <f t="shared" si="89"/>
        <v>-0.22605109079870789</v>
      </c>
      <c r="R369" s="8">
        <f t="shared" si="90"/>
        <v>544.39624724061821</v>
      </c>
      <c r="T369" s="8">
        <f t="shared" si="91"/>
        <v>1.2760754679311042</v>
      </c>
      <c r="U369" s="8">
        <f t="shared" si="92"/>
        <v>1.256557402381115</v>
      </c>
      <c r="V369" s="8">
        <f t="shared" si="93"/>
        <v>1.4591910094539031</v>
      </c>
      <c r="W369" s="8">
        <f t="shared" si="94"/>
        <v>3.6807412012626264</v>
      </c>
      <c r="X369" s="8">
        <f t="shared" si="95"/>
        <v>0.38858803446646994</v>
      </c>
      <c r="Y369" s="8">
        <f t="shared" si="96"/>
        <v>131.05263834278733</v>
      </c>
      <c r="AA369" s="8">
        <f t="shared" si="97"/>
        <v>0.17465640233652252</v>
      </c>
      <c r="AB369" s="8">
        <f t="shared" si="98"/>
        <v>0.15919244747831141</v>
      </c>
      <c r="AC369" s="8">
        <f t="shared" si="99"/>
        <v>0.21246463717081848</v>
      </c>
      <c r="AD369" s="8">
        <f t="shared" si="100"/>
        <v>2.1945118825158914</v>
      </c>
      <c r="AE369" s="8">
        <f t="shared" si="101"/>
        <v>6.1938654383087797E-3</v>
      </c>
      <c r="AF369" s="8">
        <f t="shared" si="102"/>
        <v>88.415622537519326</v>
      </c>
      <c r="AG369" s="8"/>
      <c r="AH369">
        <v>17.105285895600868</v>
      </c>
      <c r="AJ369">
        <v>-0.99204074314084922</v>
      </c>
      <c r="AK369">
        <v>-2</v>
      </c>
      <c r="AL369">
        <v>-0.99204074314084922</v>
      </c>
      <c r="AM369">
        <v>-2</v>
      </c>
      <c r="AN369">
        <v>-0.99204074314084922</v>
      </c>
      <c r="AO369">
        <v>-2</v>
      </c>
      <c r="AP369">
        <v>-0.99204074314084922</v>
      </c>
      <c r="AQ369">
        <v>-2</v>
      </c>
      <c r="AS369">
        <v>-0.99204074314084922</v>
      </c>
      <c r="AT369">
        <v>-1.25</v>
      </c>
      <c r="AU369">
        <v>-0.99204074314084922</v>
      </c>
      <c r="AV369">
        <v>-1.25</v>
      </c>
      <c r="AW369">
        <v>-0.99204074314084922</v>
      </c>
      <c r="AX369">
        <v>-1.25</v>
      </c>
      <c r="AY369">
        <v>-0.99204074314084922</v>
      </c>
      <c r="AZ369">
        <v>-1.25</v>
      </c>
      <c r="BB369">
        <f t="shared" si="108"/>
        <v>-1.25</v>
      </c>
    </row>
    <row r="370" spans="1:54" x14ac:dyDescent="0.3">
      <c r="A370">
        <v>2</v>
      </c>
      <c r="B370" t="s">
        <v>103</v>
      </c>
      <c r="C370" t="s">
        <v>87</v>
      </c>
      <c r="D370" t="s">
        <v>69</v>
      </c>
      <c r="F370" s="2">
        <v>0</v>
      </c>
      <c r="G370" s="2">
        <f t="shared" si="103"/>
        <v>0</v>
      </c>
      <c r="H370" s="4">
        <f t="shared" si="104"/>
        <v>1</v>
      </c>
      <c r="I370" s="14">
        <f t="shared" si="105"/>
        <v>0</v>
      </c>
      <c r="J370">
        <f t="shared" si="84"/>
        <v>1</v>
      </c>
      <c r="K370">
        <f t="shared" si="106"/>
        <v>2</v>
      </c>
      <c r="L370">
        <f t="shared" si="107"/>
        <v>2</v>
      </c>
      <c r="M370" s="8">
        <f t="shared" si="85"/>
        <v>-0.76305798796403146</v>
      </c>
      <c r="N370" s="8">
        <f t="shared" si="86"/>
        <v>-0.7624406627117406</v>
      </c>
      <c r="O370" s="8">
        <f t="shared" si="87"/>
        <v>-0.68891608744886546</v>
      </c>
      <c r="P370" s="8">
        <f t="shared" si="88"/>
        <v>-0.93941543305886799</v>
      </c>
      <c r="Q370" s="8">
        <f t="shared" si="89"/>
        <v>-0.22144169673737801</v>
      </c>
      <c r="R370" s="8">
        <f t="shared" si="90"/>
        <v>-0.69229583638404191</v>
      </c>
      <c r="T370" s="8">
        <f t="shared" si="91"/>
        <v>-0.69388079728275398</v>
      </c>
      <c r="U370" s="8">
        <f t="shared" si="92"/>
        <v>-0.69415047396413299</v>
      </c>
      <c r="V370" s="8">
        <f t="shared" si="93"/>
        <v>-0.55343177950212963</v>
      </c>
      <c r="W370" s="8">
        <f t="shared" si="94"/>
        <v>-0.87622145963524489</v>
      </c>
      <c r="X370" s="8">
        <f t="shared" si="95"/>
        <v>0.37050772415045552</v>
      </c>
      <c r="Y370" s="8">
        <f t="shared" si="96"/>
        <v>-0.3756493316696724</v>
      </c>
      <c r="AA370" s="8">
        <f t="shared" si="97"/>
        <v>-0.89713598249229576</v>
      </c>
      <c r="AB370" s="8">
        <f t="shared" si="98"/>
        <v>-0.89715307213740858</v>
      </c>
      <c r="AC370" s="8">
        <f t="shared" si="99"/>
        <v>-0.81529251808277958</v>
      </c>
      <c r="AD370" s="8">
        <f t="shared" si="100"/>
        <v>-0.96124454949683136</v>
      </c>
      <c r="AE370" s="8">
        <f t="shared" si="101"/>
        <v>-1.0243092965660228E-2</v>
      </c>
      <c r="AF370" s="8">
        <f t="shared" si="102"/>
        <v>-0.75138854664865584</v>
      </c>
      <c r="AG370" s="8"/>
      <c r="AH370">
        <v>-17.105285895600861</v>
      </c>
      <c r="AJ370">
        <v>0.99204074314084922</v>
      </c>
      <c r="AK370">
        <v>2</v>
      </c>
      <c r="AL370">
        <v>0.99204074314084922</v>
      </c>
      <c r="AM370">
        <v>2</v>
      </c>
      <c r="AN370">
        <v>0.99204074314084922</v>
      </c>
      <c r="AO370">
        <v>2</v>
      </c>
      <c r="AP370">
        <v>0.99204074314084922</v>
      </c>
      <c r="AQ370">
        <v>2</v>
      </c>
      <c r="AS370">
        <v>0.99204074314084922</v>
      </c>
      <c r="AT370">
        <v>1.25</v>
      </c>
      <c r="AU370">
        <v>0.99204074314084922</v>
      </c>
      <c r="AV370">
        <v>1.25</v>
      </c>
      <c r="AW370">
        <v>0.99204074314084922</v>
      </c>
      <c r="AX370">
        <v>1.25</v>
      </c>
      <c r="AY370">
        <v>0.99204074314084922</v>
      </c>
      <c r="AZ370">
        <v>1.25</v>
      </c>
      <c r="BB370">
        <f t="shared" si="108"/>
        <v>1.25</v>
      </c>
    </row>
    <row r="371" spans="1:54" x14ac:dyDescent="0.3">
      <c r="A371">
        <v>3</v>
      </c>
      <c r="B371" t="s">
        <v>104</v>
      </c>
      <c r="C371" t="s">
        <v>105</v>
      </c>
      <c r="D371" t="s">
        <v>15</v>
      </c>
      <c r="F371" s="2">
        <v>0</v>
      </c>
      <c r="G371" s="2">
        <f t="shared" si="103"/>
        <v>0</v>
      </c>
      <c r="H371" s="4">
        <f t="shared" si="104"/>
        <v>1</v>
      </c>
      <c r="I371" s="14">
        <f t="shared" si="105"/>
        <v>0</v>
      </c>
      <c r="J371">
        <f t="shared" si="84"/>
        <v>1</v>
      </c>
      <c r="K371">
        <f t="shared" si="106"/>
        <v>3</v>
      </c>
      <c r="L371">
        <f t="shared" si="107"/>
        <v>3</v>
      </c>
      <c r="M371" s="8">
        <f t="shared" si="85"/>
        <v>-0.82625717726079284</v>
      </c>
      <c r="N371" s="8">
        <f t="shared" si="86"/>
        <v>-0.8258894401382062</v>
      </c>
      <c r="O371" s="8">
        <f t="shared" si="87"/>
        <v>-0.9800756473397223</v>
      </c>
      <c r="P371" s="8">
        <f t="shared" si="88"/>
        <v>-0.97796449512634609</v>
      </c>
      <c r="Q371" s="8">
        <f t="shared" si="89"/>
        <v>-0.26258827801681273</v>
      </c>
      <c r="R371" s="8">
        <f t="shared" si="90"/>
        <v>-0.95251359295919635</v>
      </c>
      <c r="T371" s="8">
        <f t="shared" si="91"/>
        <v>-0.8476758728858842</v>
      </c>
      <c r="U371" s="8">
        <f t="shared" si="92"/>
        <v>-0.84974200676930678</v>
      </c>
      <c r="V371" s="8">
        <f t="shared" si="93"/>
        <v>-0.96851066173405842</v>
      </c>
      <c r="W371" s="8">
        <f t="shared" si="94"/>
        <v>-0.96250493154832284</v>
      </c>
      <c r="X371" s="8">
        <f t="shared" si="95"/>
        <v>-0.20044756821782034</v>
      </c>
      <c r="Y371" s="8">
        <f t="shared" si="96"/>
        <v>-0.85095312196965112</v>
      </c>
      <c r="AA371" s="8">
        <f t="shared" si="97"/>
        <v>-0.94609884028454883</v>
      </c>
      <c r="AB371" s="8">
        <f t="shared" si="98"/>
        <v>-0.94668625027073172</v>
      </c>
      <c r="AC371" s="8">
        <f t="shared" si="99"/>
        <v>-0.98663759067983003</v>
      </c>
      <c r="AD371" s="8">
        <f t="shared" si="100"/>
        <v>-0.98533079282069647</v>
      </c>
      <c r="AE371" s="8">
        <f t="shared" si="101"/>
        <v>-0.77882122675833398</v>
      </c>
      <c r="AF371" s="8">
        <f t="shared" si="102"/>
        <v>-0.92389188533697097</v>
      </c>
      <c r="AG371" s="8"/>
      <c r="AH371">
        <v>-14.394145156014851</v>
      </c>
      <c r="AJ371">
        <v>1.965645906945058</v>
      </c>
      <c r="AK371">
        <v>2</v>
      </c>
      <c r="AL371">
        <v>1.965645906945058</v>
      </c>
      <c r="AM371">
        <v>2</v>
      </c>
      <c r="AN371">
        <v>1.965645906945058</v>
      </c>
      <c r="AO371">
        <v>2</v>
      </c>
      <c r="AP371">
        <v>1.965645906945058</v>
      </c>
      <c r="AQ371">
        <v>2</v>
      </c>
      <c r="AS371">
        <v>1.965645906945058</v>
      </c>
      <c r="AT371">
        <v>1.5</v>
      </c>
      <c r="AU371">
        <v>1.965645906945058</v>
      </c>
      <c r="AV371">
        <v>1.5</v>
      </c>
      <c r="AW371">
        <v>1.965645906945058</v>
      </c>
      <c r="AX371">
        <v>1.5</v>
      </c>
      <c r="AY371">
        <v>1.965645906945058</v>
      </c>
      <c r="AZ371">
        <v>1.5</v>
      </c>
      <c r="BB371">
        <f t="shared" si="108"/>
        <v>1.5</v>
      </c>
    </row>
    <row r="372" spans="1:54" x14ac:dyDescent="0.3">
      <c r="A372">
        <v>3</v>
      </c>
      <c r="B372" t="s">
        <v>106</v>
      </c>
      <c r="C372" t="s">
        <v>105</v>
      </c>
      <c r="D372" t="s">
        <v>15</v>
      </c>
      <c r="F372" s="2">
        <v>0</v>
      </c>
      <c r="G372" s="2">
        <f t="shared" si="103"/>
        <v>1</v>
      </c>
      <c r="H372" s="4">
        <f t="shared" si="104"/>
        <v>0</v>
      </c>
      <c r="I372" s="14">
        <f t="shared" si="105"/>
        <v>0</v>
      </c>
      <c r="J372">
        <f t="shared" si="84"/>
        <v>1</v>
      </c>
      <c r="K372">
        <f t="shared" si="106"/>
        <v>3</v>
      </c>
      <c r="L372">
        <f t="shared" si="107"/>
        <v>0</v>
      </c>
      <c r="M372" s="8">
        <f t="shared" si="85"/>
        <v>-0.78430157693160174</v>
      </c>
      <c r="N372" s="8">
        <f t="shared" si="86"/>
        <v>-0.78324147475353156</v>
      </c>
      <c r="O372" s="8">
        <f t="shared" si="87"/>
        <v>-0.96048311154916377</v>
      </c>
      <c r="P372" s="8">
        <f t="shared" si="88"/>
        <v>-0.9656664405911155</v>
      </c>
      <c r="Q372" s="8">
        <f t="shared" si="89"/>
        <v>-0.26157910098036546</v>
      </c>
      <c r="R372" s="8">
        <f t="shared" si="90"/>
        <v>-0.97616909980358135</v>
      </c>
      <c r="T372" s="8">
        <f t="shared" si="91"/>
        <v>-0.79347074229886227</v>
      </c>
      <c r="U372" s="8">
        <f t="shared" si="92"/>
        <v>-0.79484810200158307</v>
      </c>
      <c r="V372" s="8">
        <f t="shared" si="93"/>
        <v>-0.937788176879644</v>
      </c>
      <c r="W372" s="8">
        <f t="shared" si="94"/>
        <v>-0.94904684158339014</v>
      </c>
      <c r="X372" s="8">
        <f t="shared" si="95"/>
        <v>-0.19776434579624791</v>
      </c>
      <c r="Y372" s="8">
        <f t="shared" si="96"/>
        <v>-0.8185353494703389</v>
      </c>
      <c r="AA372" s="8">
        <f t="shared" si="97"/>
        <v>-0.92888595281273079</v>
      </c>
      <c r="AB372" s="8">
        <f t="shared" si="98"/>
        <v>-0.9287959823224099</v>
      </c>
      <c r="AC372" s="8">
        <f t="shared" si="99"/>
        <v>-0.97777463113282115</v>
      </c>
      <c r="AD372" s="8">
        <f t="shared" si="100"/>
        <v>-0.98200122662696943</v>
      </c>
      <c r="AE372" s="8">
        <f t="shared" si="101"/>
        <v>-0.77403554968915778</v>
      </c>
      <c r="AF372" s="8">
        <f t="shared" si="102"/>
        <v>-0.88964003255435287</v>
      </c>
      <c r="AG372" s="8"/>
      <c r="AH372">
        <v>-15.4600926873561</v>
      </c>
      <c r="AJ372">
        <v>1.4482832634377701E-2</v>
      </c>
      <c r="AK372">
        <v>0</v>
      </c>
      <c r="AL372">
        <v>1.4482832634377701E-2</v>
      </c>
      <c r="AM372">
        <v>0</v>
      </c>
      <c r="AN372">
        <v>1.4482832634377701E-2</v>
      </c>
      <c r="AO372">
        <v>0</v>
      </c>
      <c r="AP372">
        <v>1.4482832634377701E-2</v>
      </c>
      <c r="AQ372">
        <v>0</v>
      </c>
      <c r="AS372">
        <v>1.4482832634377701E-2</v>
      </c>
      <c r="AT372">
        <v>0.5</v>
      </c>
      <c r="AU372">
        <v>1.4482832634377701E-2</v>
      </c>
      <c r="AV372">
        <v>0.5</v>
      </c>
      <c r="AW372">
        <v>1.4482832634377701E-2</v>
      </c>
      <c r="AX372">
        <v>0.5</v>
      </c>
      <c r="AY372">
        <v>1.4482832634377701E-2</v>
      </c>
      <c r="AZ372">
        <v>0.5</v>
      </c>
      <c r="BB372">
        <f t="shared" si="108"/>
        <v>0.5</v>
      </c>
    </row>
    <row r="373" spans="1:54" x14ac:dyDescent="0.3">
      <c r="A373">
        <v>3</v>
      </c>
      <c r="B373" t="s">
        <v>107</v>
      </c>
      <c r="C373" t="s">
        <v>105</v>
      </c>
      <c r="D373" t="s">
        <v>15</v>
      </c>
      <c r="F373" s="2">
        <v>0</v>
      </c>
      <c r="G373" s="2">
        <f t="shared" si="103"/>
        <v>1</v>
      </c>
      <c r="H373" s="4">
        <f t="shared" si="104"/>
        <v>0</v>
      </c>
      <c r="I373" s="14">
        <f t="shared" si="105"/>
        <v>1</v>
      </c>
      <c r="J373">
        <f t="shared" si="84"/>
        <v>0</v>
      </c>
      <c r="K373">
        <f t="shared" si="106"/>
        <v>3</v>
      </c>
      <c r="L373">
        <f t="shared" si="107"/>
        <v>0</v>
      </c>
      <c r="M373" s="8">
        <f t="shared" si="85"/>
        <v>0.71307165236098702</v>
      </c>
      <c r="N373" s="8">
        <f t="shared" si="86"/>
        <v>0.71338955635398127</v>
      </c>
      <c r="O373" s="8">
        <f t="shared" si="87"/>
        <v>0.12297087702912288</v>
      </c>
      <c r="P373" s="8">
        <f t="shared" si="88"/>
        <v>22378.058823529416</v>
      </c>
      <c r="Q373" s="8">
        <f t="shared" si="89"/>
        <v>-9.7104938736574054E-2</v>
      </c>
      <c r="R373" s="8">
        <f t="shared" si="90"/>
        <v>335.00836236933793</v>
      </c>
      <c r="T373" s="8">
        <f t="shared" si="91"/>
        <v>2.068071911443778</v>
      </c>
      <c r="U373" s="8">
        <f t="shared" si="92"/>
        <v>2.1685826584974341</v>
      </c>
      <c r="V373" s="8">
        <f t="shared" si="93"/>
        <v>0.85337631990963037</v>
      </c>
      <c r="W373" s="8">
        <f t="shared" si="94"/>
        <v>3.9872229991185275</v>
      </c>
      <c r="X373" s="8">
        <f t="shared" si="95"/>
        <v>0.27634668799853129</v>
      </c>
      <c r="Y373" s="8">
        <f t="shared" si="96"/>
        <v>57.4918769775933</v>
      </c>
      <c r="AA373" s="8">
        <f t="shared" si="97"/>
        <v>0.11150181403657318</v>
      </c>
      <c r="AB373" s="8">
        <f t="shared" si="98"/>
        <v>0.19629873971495998</v>
      </c>
      <c r="AC373" s="8">
        <f t="shared" si="99"/>
        <v>-0.2596313024746254</v>
      </c>
      <c r="AD373" s="8">
        <f t="shared" si="100"/>
        <v>1.5810968095577442</v>
      </c>
      <c r="AE373" s="8">
        <f t="shared" si="101"/>
        <v>-0.56254706258612996</v>
      </c>
      <c r="AF373" s="8">
        <f t="shared" si="102"/>
        <v>33.212846222946396</v>
      </c>
      <c r="AG373" s="8"/>
      <c r="AH373">
        <v>39.149322960029593</v>
      </c>
      <c r="AJ373">
        <v>-1.965645906945058</v>
      </c>
      <c r="AK373">
        <v>-2</v>
      </c>
      <c r="AL373">
        <v>-1.965645906945058</v>
      </c>
      <c r="AM373">
        <v>-2</v>
      </c>
      <c r="AN373">
        <v>-1.965645906945058</v>
      </c>
      <c r="AO373">
        <v>-2</v>
      </c>
      <c r="AP373">
        <v>-1.965645906945058</v>
      </c>
      <c r="AQ373">
        <v>-2</v>
      </c>
      <c r="AS373">
        <v>-1.965645906945058</v>
      </c>
      <c r="AT373">
        <v>-1.5</v>
      </c>
      <c r="AU373">
        <v>-1.965645906945058</v>
      </c>
      <c r="AV373">
        <v>-1.5</v>
      </c>
      <c r="AW373">
        <v>-1.965645906945058</v>
      </c>
      <c r="AX373">
        <v>-1.5</v>
      </c>
      <c r="AY373">
        <v>-1.965645906945058</v>
      </c>
      <c r="AZ373">
        <v>-1.5</v>
      </c>
      <c r="BB373">
        <f t="shared" si="108"/>
        <v>-1.5</v>
      </c>
    </row>
    <row r="374" spans="1:54" x14ac:dyDescent="0.3">
      <c r="A374">
        <v>3</v>
      </c>
      <c r="B374" t="s">
        <v>108</v>
      </c>
      <c r="C374" t="s">
        <v>105</v>
      </c>
      <c r="D374" t="s">
        <v>15</v>
      </c>
      <c r="F374" s="2">
        <v>0</v>
      </c>
      <c r="G374" s="2">
        <f t="shared" si="103"/>
        <v>0</v>
      </c>
      <c r="H374" s="4">
        <f t="shared" si="104"/>
        <v>0</v>
      </c>
      <c r="I374" s="14">
        <f t="shared" si="105"/>
        <v>1</v>
      </c>
      <c r="J374">
        <f t="shared" si="84"/>
        <v>0</v>
      </c>
      <c r="K374">
        <f t="shared" si="106"/>
        <v>3</v>
      </c>
      <c r="L374">
        <f t="shared" si="107"/>
        <v>0</v>
      </c>
      <c r="M374" s="8">
        <f t="shared" si="85"/>
        <v>-0.7169649081137035</v>
      </c>
      <c r="N374" s="8">
        <f t="shared" si="86"/>
        <v>-0.71280523353715275</v>
      </c>
      <c r="O374" s="8">
        <f t="shared" si="87"/>
        <v>-0.96713214376425094</v>
      </c>
      <c r="P374" s="8">
        <f t="shared" si="88"/>
        <v>-0.95944871285659628</v>
      </c>
      <c r="Q374" s="8">
        <f t="shared" si="89"/>
        <v>-8.5264569869434717E-2</v>
      </c>
      <c r="R374" s="8">
        <f t="shared" si="90"/>
        <v>-0.96090739275762982</v>
      </c>
      <c r="T374" s="8">
        <f t="shared" si="91"/>
        <v>-0.7242006346229507</v>
      </c>
      <c r="U374" s="8">
        <f t="shared" si="92"/>
        <v>-0.72173517897581463</v>
      </c>
      <c r="V374" s="8">
        <f t="shared" si="93"/>
        <v>-0.95254700448218366</v>
      </c>
      <c r="W374" s="8">
        <f t="shared" si="94"/>
        <v>-0.92537732027566577</v>
      </c>
      <c r="X374" s="8">
        <f t="shared" si="95"/>
        <v>0.32451745738430843</v>
      </c>
      <c r="Y374" s="8">
        <f t="shared" si="96"/>
        <v>-0.78702101194084917</v>
      </c>
      <c r="AA374" s="8">
        <f t="shared" si="97"/>
        <v>-0.9099507380760482</v>
      </c>
      <c r="AB374" s="8">
        <f t="shared" si="98"/>
        <v>-0.90798151559145523</v>
      </c>
      <c r="AC374" s="8">
        <f t="shared" si="99"/>
        <v>-0.98411033128258918</v>
      </c>
      <c r="AD374" s="8">
        <f t="shared" si="100"/>
        <v>-0.97660185231727181</v>
      </c>
      <c r="AE374" s="8">
        <f t="shared" si="101"/>
        <v>-0.50953772609062675</v>
      </c>
      <c r="AF374" s="8">
        <f t="shared" si="102"/>
        <v>-0.90034240810159849</v>
      </c>
      <c r="AG374" s="8"/>
      <c r="AH374">
        <v>-9.2950851166586368</v>
      </c>
      <c r="AJ374">
        <v>-1.4482832634377701E-2</v>
      </c>
      <c r="AK374">
        <v>0</v>
      </c>
      <c r="AL374">
        <v>-1.4482832634377701E-2</v>
      </c>
      <c r="AM374">
        <v>0</v>
      </c>
      <c r="AN374">
        <v>-1.4482832634377701E-2</v>
      </c>
      <c r="AO374">
        <v>0</v>
      </c>
      <c r="AP374">
        <v>-1.4482832634377701E-2</v>
      </c>
      <c r="AQ374">
        <v>0</v>
      </c>
      <c r="AS374">
        <v>-1.4482832634377701E-2</v>
      </c>
      <c r="AT374">
        <v>-0.5</v>
      </c>
      <c r="AU374">
        <v>-1.4482832634377701E-2</v>
      </c>
      <c r="AV374">
        <v>-0.5</v>
      </c>
      <c r="AW374">
        <v>-1.4482832634377701E-2</v>
      </c>
      <c r="AX374">
        <v>-0.5</v>
      </c>
      <c r="AY374">
        <v>-1.4482832634377701E-2</v>
      </c>
      <c r="AZ374">
        <v>-0.5</v>
      </c>
      <c r="BB374">
        <f t="shared" si="108"/>
        <v>-0.5</v>
      </c>
    </row>
    <row r="375" spans="1:54" x14ac:dyDescent="0.3">
      <c r="A375">
        <v>3</v>
      </c>
      <c r="B375" t="s">
        <v>109</v>
      </c>
      <c r="C375" t="s">
        <v>105</v>
      </c>
      <c r="D375" t="s">
        <v>15</v>
      </c>
      <c r="F375" s="2">
        <v>0</v>
      </c>
      <c r="G375" s="2">
        <f t="shared" si="103"/>
        <v>1</v>
      </c>
      <c r="H375" s="4">
        <f t="shared" si="104"/>
        <v>0</v>
      </c>
      <c r="I375" s="14">
        <f t="shared" si="105"/>
        <v>1</v>
      </c>
      <c r="J375">
        <f t="shared" si="84"/>
        <v>0</v>
      </c>
      <c r="K375">
        <f t="shared" si="106"/>
        <v>3</v>
      </c>
      <c r="L375">
        <f t="shared" si="107"/>
        <v>0</v>
      </c>
      <c r="M375" s="8">
        <f t="shared" si="85"/>
        <v>-0.67555703131125766</v>
      </c>
      <c r="N375" s="8">
        <f t="shared" si="86"/>
        <v>-0.67283393073216669</v>
      </c>
      <c r="O375" s="8">
        <f t="shared" si="87"/>
        <v>-0.9680009824419199</v>
      </c>
      <c r="P375" s="8">
        <f t="shared" si="88"/>
        <v>-0.95789571543900354</v>
      </c>
      <c r="Q375" s="8">
        <f t="shared" si="89"/>
        <v>-8.4363449667728491E-2</v>
      </c>
      <c r="R375" s="8">
        <f t="shared" si="90"/>
        <v>-0.96185643527269549</v>
      </c>
      <c r="T375" s="8">
        <f t="shared" si="91"/>
        <v>-0.65911853301799161</v>
      </c>
      <c r="U375" s="8">
        <f t="shared" si="92"/>
        <v>-0.66171682647807728</v>
      </c>
      <c r="V375" s="8">
        <f t="shared" si="93"/>
        <v>-0.95198758247893478</v>
      </c>
      <c r="W375" s="8">
        <f t="shared" si="94"/>
        <v>-0.92242292336911347</v>
      </c>
      <c r="X375" s="8">
        <f t="shared" si="95"/>
        <v>0.32942371789915659</v>
      </c>
      <c r="Y375" s="8">
        <f t="shared" si="96"/>
        <v>-0.79324347136095119</v>
      </c>
      <c r="AA375" s="8">
        <f t="shared" si="97"/>
        <v>-0.89002749821379112</v>
      </c>
      <c r="AB375" s="8">
        <f t="shared" si="98"/>
        <v>-0.88977150189527532</v>
      </c>
      <c r="AC375" s="8">
        <f t="shared" si="99"/>
        <v>-0.98203608274007659</v>
      </c>
      <c r="AD375" s="8">
        <f t="shared" si="100"/>
        <v>-0.97475055978615055</v>
      </c>
      <c r="AE375" s="8">
        <f t="shared" si="101"/>
        <v>-0.50603190853414526</v>
      </c>
      <c r="AF375" s="8">
        <f t="shared" si="102"/>
        <v>-0.90282038372511086</v>
      </c>
      <c r="AG375" s="8"/>
      <c r="AH375">
        <v>-9.2950851166586368</v>
      </c>
      <c r="AJ375">
        <v>-1.4482832634377701E-2</v>
      </c>
      <c r="AK375">
        <v>0</v>
      </c>
      <c r="AL375">
        <v>-1.4482832634377701E-2</v>
      </c>
      <c r="AM375">
        <v>0</v>
      </c>
      <c r="AN375">
        <v>-1.4482832634377701E-2</v>
      </c>
      <c r="AO375">
        <v>0</v>
      </c>
      <c r="AP375">
        <v>-1.4482832634377701E-2</v>
      </c>
      <c r="AQ375">
        <v>0</v>
      </c>
      <c r="AS375">
        <v>-1.4482832634377701E-2</v>
      </c>
      <c r="AT375">
        <v>-0.5</v>
      </c>
      <c r="AU375">
        <v>-1.4482832634377701E-2</v>
      </c>
      <c r="AV375">
        <v>-0.5</v>
      </c>
      <c r="AW375">
        <v>-1.4482832634377701E-2</v>
      </c>
      <c r="AX375">
        <v>-0.5</v>
      </c>
      <c r="AY375">
        <v>-1.4482832634377701E-2</v>
      </c>
      <c r="AZ375">
        <v>-0.5</v>
      </c>
      <c r="BB375">
        <f t="shared" si="108"/>
        <v>-0.5</v>
      </c>
    </row>
    <row r="376" spans="1:54" x14ac:dyDescent="0.3">
      <c r="A376">
        <v>3</v>
      </c>
      <c r="B376" t="s">
        <v>110</v>
      </c>
      <c r="C376" t="s">
        <v>105</v>
      </c>
      <c r="D376" t="s">
        <v>15</v>
      </c>
      <c r="F376" s="2">
        <v>0</v>
      </c>
      <c r="G376" s="2">
        <f t="shared" si="103"/>
        <v>0</v>
      </c>
      <c r="H376" s="4">
        <f t="shared" si="104"/>
        <v>0</v>
      </c>
      <c r="I376" s="14">
        <f t="shared" si="105"/>
        <v>1</v>
      </c>
      <c r="J376">
        <f t="shared" si="84"/>
        <v>0</v>
      </c>
      <c r="K376">
        <f t="shared" si="106"/>
        <v>3</v>
      </c>
      <c r="L376">
        <f t="shared" si="107"/>
        <v>0</v>
      </c>
      <c r="M376" s="8">
        <f t="shared" si="85"/>
        <v>0.65350352346762386</v>
      </c>
      <c r="N376" s="8">
        <f t="shared" si="86"/>
        <v>0.65395439136333045</v>
      </c>
      <c r="O376" s="8">
        <f t="shared" si="87"/>
        <v>0.12814364071820361</v>
      </c>
      <c r="P376" s="8">
        <f t="shared" si="88"/>
        <v>41777.666666666664</v>
      </c>
      <c r="Q376" s="8">
        <f t="shared" si="89"/>
        <v>-9.8078566132373229E-2</v>
      </c>
      <c r="R376" s="8">
        <f t="shared" si="90"/>
        <v>379.27877838684418</v>
      </c>
      <c r="T376" s="8">
        <f t="shared" si="91"/>
        <v>1.0596396872704053</v>
      </c>
      <c r="U376" s="8">
        <f t="shared" si="92"/>
        <v>1.0345418570077971</v>
      </c>
      <c r="V376" s="8">
        <f t="shared" si="93"/>
        <v>0.90271763840791974</v>
      </c>
      <c r="W376" s="8">
        <f t="shared" si="94"/>
        <v>3.8294566570000033</v>
      </c>
      <c r="X376" s="8">
        <f t="shared" si="95"/>
        <v>0.26005284954573393</v>
      </c>
      <c r="Y376" s="8">
        <f t="shared" si="96"/>
        <v>74.194251565957856</v>
      </c>
      <c r="AA376" s="8">
        <f t="shared" si="97"/>
        <v>-0.20831956722207648</v>
      </c>
      <c r="AB376" s="8">
        <f t="shared" si="98"/>
        <v>-0.21996396946894603</v>
      </c>
      <c r="AC376" s="8">
        <f t="shared" si="99"/>
        <v>-0.23292400684245013</v>
      </c>
      <c r="AD376" s="8">
        <f t="shared" si="100"/>
        <v>1.6009569890096715</v>
      </c>
      <c r="AE376" s="8">
        <f t="shared" si="101"/>
        <v>-0.56283276232025026</v>
      </c>
      <c r="AF376" s="8">
        <f t="shared" si="102"/>
        <v>42.039476820173107</v>
      </c>
      <c r="AG376" s="8"/>
      <c r="AH376">
        <v>39.149322960029593</v>
      </c>
      <c r="AJ376">
        <v>-1.965645906945058</v>
      </c>
      <c r="AK376">
        <v>-2</v>
      </c>
      <c r="AL376">
        <v>-1.965645906945058</v>
      </c>
      <c r="AM376">
        <v>-2</v>
      </c>
      <c r="AN376">
        <v>-1.965645906945058</v>
      </c>
      <c r="AO376">
        <v>-2</v>
      </c>
      <c r="AP376">
        <v>-1.965645906945058</v>
      </c>
      <c r="AQ376">
        <v>-2</v>
      </c>
      <c r="AS376">
        <v>-1.965645906945058</v>
      </c>
      <c r="AT376">
        <v>-1.5</v>
      </c>
      <c r="AU376">
        <v>-1.965645906945058</v>
      </c>
      <c r="AV376">
        <v>-1.5</v>
      </c>
      <c r="AW376">
        <v>-1.965645906945058</v>
      </c>
      <c r="AX376">
        <v>-1.5</v>
      </c>
      <c r="AY376">
        <v>-1.965645906945058</v>
      </c>
      <c r="AZ376">
        <v>-1.5</v>
      </c>
      <c r="BB376">
        <f t="shared" si="108"/>
        <v>-1.5</v>
      </c>
    </row>
    <row r="377" spans="1:54" x14ac:dyDescent="0.3">
      <c r="A377">
        <v>3</v>
      </c>
      <c r="B377" t="s">
        <v>111</v>
      </c>
      <c r="C377" t="s">
        <v>105</v>
      </c>
      <c r="D377" t="s">
        <v>15</v>
      </c>
      <c r="F377" s="2">
        <v>0</v>
      </c>
      <c r="G377" s="2">
        <f t="shared" si="103"/>
        <v>0</v>
      </c>
      <c r="H377" s="4">
        <f t="shared" si="104"/>
        <v>0</v>
      </c>
      <c r="I377" s="14">
        <f t="shared" si="105"/>
        <v>0</v>
      </c>
      <c r="J377">
        <f t="shared" si="84"/>
        <v>1</v>
      </c>
      <c r="K377">
        <f t="shared" si="106"/>
        <v>3</v>
      </c>
      <c r="L377">
        <f t="shared" si="107"/>
        <v>0</v>
      </c>
      <c r="M377" s="8">
        <f t="shared" si="85"/>
        <v>-0.76912315549125077</v>
      </c>
      <c r="N377" s="8">
        <f t="shared" si="86"/>
        <v>-0.76557564960544611</v>
      </c>
      <c r="O377" s="8">
        <f t="shared" si="87"/>
        <v>-0.96235347354267109</v>
      </c>
      <c r="P377" s="8">
        <f t="shared" si="88"/>
        <v>-0.96387475746546225</v>
      </c>
      <c r="Q377" s="8">
        <f t="shared" si="89"/>
        <v>-0.26292846132726033</v>
      </c>
      <c r="R377" s="8">
        <f t="shared" si="90"/>
        <v>-0.97940416455044998</v>
      </c>
      <c r="T377" s="8">
        <f t="shared" si="91"/>
        <v>-0.80688677439740597</v>
      </c>
      <c r="U377" s="8">
        <f t="shared" si="92"/>
        <v>-0.80607742688694173</v>
      </c>
      <c r="V377" s="8">
        <f t="shared" si="93"/>
        <v>-0.94237227477470764</v>
      </c>
      <c r="W377" s="8">
        <f t="shared" si="94"/>
        <v>-0.945113960450084</v>
      </c>
      <c r="X377" s="8">
        <f t="shared" si="95"/>
        <v>-0.20167832084392057</v>
      </c>
      <c r="Y377" s="8">
        <f t="shared" si="96"/>
        <v>-0.8182023133990125</v>
      </c>
      <c r="AA377" s="8">
        <f t="shared" si="97"/>
        <v>-0.93328878001055993</v>
      </c>
      <c r="AB377" s="8">
        <f t="shared" si="98"/>
        <v>-0.93181515354834443</v>
      </c>
      <c r="AC377" s="8">
        <f t="shared" si="99"/>
        <v>-0.98112424172260837</v>
      </c>
      <c r="AD377" s="8">
        <f t="shared" si="100"/>
        <v>-0.98179763436101275</v>
      </c>
      <c r="AE377" s="8">
        <f t="shared" si="101"/>
        <v>-0.77445444648160633</v>
      </c>
      <c r="AF377" s="8">
        <f t="shared" si="102"/>
        <v>-0.89162660437840258</v>
      </c>
      <c r="AG377" s="8"/>
      <c r="AH377">
        <v>-15.4600926873561</v>
      </c>
      <c r="AJ377">
        <v>1.4482832634377701E-2</v>
      </c>
      <c r="AK377">
        <v>0</v>
      </c>
      <c r="AL377">
        <v>1.4482832634377701E-2</v>
      </c>
      <c r="AM377">
        <v>0</v>
      </c>
      <c r="AN377">
        <v>1.4482832634377701E-2</v>
      </c>
      <c r="AO377">
        <v>0</v>
      </c>
      <c r="AP377">
        <v>1.4482832634377701E-2</v>
      </c>
      <c r="AQ377">
        <v>0</v>
      </c>
      <c r="AS377">
        <v>1.4482832634377701E-2</v>
      </c>
      <c r="AT377">
        <v>0.5</v>
      </c>
      <c r="AU377">
        <v>1.4482832634377701E-2</v>
      </c>
      <c r="AV377">
        <v>0.5</v>
      </c>
      <c r="AW377">
        <v>1.4482832634377701E-2</v>
      </c>
      <c r="AX377">
        <v>0.5</v>
      </c>
      <c r="AY377">
        <v>1.4482832634377701E-2</v>
      </c>
      <c r="AZ377">
        <v>0.5</v>
      </c>
      <c r="BB377">
        <f t="shared" si="108"/>
        <v>0.5</v>
      </c>
    </row>
    <row r="378" spans="1:54" x14ac:dyDescent="0.3">
      <c r="A378">
        <v>3</v>
      </c>
      <c r="B378" t="s">
        <v>112</v>
      </c>
      <c r="C378" t="s">
        <v>105</v>
      </c>
      <c r="D378" t="s">
        <v>15</v>
      </c>
      <c r="F378" s="2">
        <v>0</v>
      </c>
      <c r="G378" s="2">
        <f t="shared" si="103"/>
        <v>1</v>
      </c>
      <c r="H378" s="4">
        <f t="shared" si="104"/>
        <v>1</v>
      </c>
      <c r="I378" s="14">
        <f t="shared" si="105"/>
        <v>0</v>
      </c>
      <c r="J378">
        <f t="shared" si="84"/>
        <v>1</v>
      </c>
      <c r="K378">
        <f t="shared" si="106"/>
        <v>3</v>
      </c>
      <c r="L378">
        <f t="shared" si="107"/>
        <v>3</v>
      </c>
      <c r="M378" s="8">
        <f t="shared" si="85"/>
        <v>-0.8136090838208524</v>
      </c>
      <c r="N378" s="8">
        <f t="shared" si="86"/>
        <v>-0.81286609699848544</v>
      </c>
      <c r="O378" s="8">
        <f t="shared" si="87"/>
        <v>-0.97878833146389543</v>
      </c>
      <c r="P378" s="8">
        <f t="shared" si="88"/>
        <v>-0.97799139735890295</v>
      </c>
      <c r="Q378" s="8">
        <f t="shared" si="89"/>
        <v>-0.26750303441291756</v>
      </c>
      <c r="R378" s="8">
        <f t="shared" si="90"/>
        <v>-0.95193493504355464</v>
      </c>
      <c r="T378" s="8">
        <f t="shared" si="91"/>
        <v>-0.82582079376200368</v>
      </c>
      <c r="U378" s="8">
        <f t="shared" si="92"/>
        <v>-0.82887471312165795</v>
      </c>
      <c r="V378" s="8">
        <f t="shared" si="93"/>
        <v>-0.96875018070253405</v>
      </c>
      <c r="W378" s="8">
        <f t="shared" si="94"/>
        <v>-0.96200005802169442</v>
      </c>
      <c r="X378" s="8">
        <f t="shared" si="95"/>
        <v>-0.20502649032328471</v>
      </c>
      <c r="Y378" s="8">
        <f t="shared" si="96"/>
        <v>-0.85226666727639699</v>
      </c>
      <c r="AA378" s="8">
        <f t="shared" si="97"/>
        <v>-0.93659567728142479</v>
      </c>
      <c r="AB378" s="8">
        <f t="shared" si="98"/>
        <v>-0.93869547123421793</v>
      </c>
      <c r="AC378" s="8">
        <f t="shared" si="99"/>
        <v>-0.98580719617768131</v>
      </c>
      <c r="AD378" s="8">
        <f t="shared" si="100"/>
        <v>-0.98572999550517759</v>
      </c>
      <c r="AE378" s="8">
        <f t="shared" si="101"/>
        <v>-0.77891642800326999</v>
      </c>
      <c r="AF378" s="8">
        <f t="shared" si="102"/>
        <v>-0.92546220583817429</v>
      </c>
      <c r="AG378" s="8"/>
      <c r="AH378">
        <v>-14.394145156014851</v>
      </c>
      <c r="AJ378">
        <v>1.965645906945058</v>
      </c>
      <c r="AK378">
        <v>2</v>
      </c>
      <c r="AL378">
        <v>1.965645906945058</v>
      </c>
      <c r="AM378">
        <v>2</v>
      </c>
      <c r="AN378">
        <v>1.965645906945058</v>
      </c>
      <c r="AO378">
        <v>2</v>
      </c>
      <c r="AP378">
        <v>1.965645906945058</v>
      </c>
      <c r="AQ378">
        <v>2</v>
      </c>
      <c r="AS378">
        <v>1.965645906945058</v>
      </c>
      <c r="AT378">
        <v>1.5</v>
      </c>
      <c r="AU378">
        <v>1.965645906945058</v>
      </c>
      <c r="AV378">
        <v>1.5</v>
      </c>
      <c r="AW378">
        <v>1.965645906945058</v>
      </c>
      <c r="AX378">
        <v>1.5</v>
      </c>
      <c r="AY378">
        <v>1.965645906945058</v>
      </c>
      <c r="AZ378">
        <v>1.5</v>
      </c>
      <c r="BB378">
        <f t="shared" si="108"/>
        <v>1.5</v>
      </c>
    </row>
    <row r="379" spans="1:54" x14ac:dyDescent="0.3">
      <c r="A379">
        <v>3</v>
      </c>
      <c r="B379" t="s">
        <v>113</v>
      </c>
      <c r="C379" t="s">
        <v>114</v>
      </c>
      <c r="D379" t="s">
        <v>15</v>
      </c>
      <c r="F379" s="2">
        <v>0</v>
      </c>
      <c r="G379" s="2">
        <f t="shared" si="103"/>
        <v>0</v>
      </c>
      <c r="H379" s="4">
        <f t="shared" si="104"/>
        <v>0</v>
      </c>
      <c r="I379" s="14">
        <f t="shared" si="105"/>
        <v>0</v>
      </c>
      <c r="J379">
        <f t="shared" si="84"/>
        <v>1</v>
      </c>
      <c r="K379">
        <f t="shared" si="106"/>
        <v>3</v>
      </c>
      <c r="L379">
        <f t="shared" si="107"/>
        <v>0</v>
      </c>
      <c r="M379" s="8">
        <f t="shared" si="85"/>
        <v>-0.77698156610347591</v>
      </c>
      <c r="N379" s="8">
        <f t="shared" si="86"/>
        <v>-0.77346755112358079</v>
      </c>
      <c r="O379" s="8">
        <f t="shared" si="87"/>
        <v>-0.96173174910945636</v>
      </c>
      <c r="P379" s="8">
        <f t="shared" si="88"/>
        <v>-0.9648646635117839</v>
      </c>
      <c r="Q379" s="8">
        <f t="shared" si="89"/>
        <v>-0.26746924210031092</v>
      </c>
      <c r="R379" s="8">
        <f t="shared" si="90"/>
        <v>-0.9769341253887347</v>
      </c>
      <c r="T379" s="8">
        <f t="shared" si="91"/>
        <v>-0.76233121378952862</v>
      </c>
      <c r="U379" s="8">
        <f t="shared" si="92"/>
        <v>-0.76104075613837885</v>
      </c>
      <c r="V379" s="8">
        <f t="shared" si="93"/>
        <v>-0.94780372243229816</v>
      </c>
      <c r="W379" s="8">
        <f t="shared" si="94"/>
        <v>-0.94165208721897475</v>
      </c>
      <c r="X379" s="8">
        <f t="shared" si="95"/>
        <v>-0.2085142444663193</v>
      </c>
      <c r="Y379" s="8">
        <f t="shared" si="96"/>
        <v>-0.85389343667824646</v>
      </c>
      <c r="AA379" s="8">
        <f t="shared" si="97"/>
        <v>-0.91800840689708918</v>
      </c>
      <c r="AB379" s="8">
        <f t="shared" si="98"/>
        <v>-0.91584318532534292</v>
      </c>
      <c r="AC379" s="8">
        <f t="shared" si="99"/>
        <v>-0.98214900335651967</v>
      </c>
      <c r="AD379" s="8">
        <f t="shared" si="100"/>
        <v>-0.98207380233718722</v>
      </c>
      <c r="AE379" s="8">
        <f t="shared" si="101"/>
        <v>-0.78233346713887075</v>
      </c>
      <c r="AF379" s="8">
        <f t="shared" si="102"/>
        <v>-0.91135483296131536</v>
      </c>
      <c r="AG379" s="8"/>
      <c r="AH379">
        <v>-15.306003584005341</v>
      </c>
      <c r="AJ379">
        <v>1.449361243860256E-2</v>
      </c>
      <c r="AK379">
        <v>0</v>
      </c>
      <c r="AL379">
        <v>1.449361243860256E-2</v>
      </c>
      <c r="AM379">
        <v>0</v>
      </c>
      <c r="AN379">
        <v>1.449361243860256E-2</v>
      </c>
      <c r="AO379">
        <v>0</v>
      </c>
      <c r="AP379">
        <v>1.449361243860256E-2</v>
      </c>
      <c r="AQ379">
        <v>0</v>
      </c>
      <c r="AS379">
        <v>1.449361243860256E-2</v>
      </c>
      <c r="AT379">
        <v>0.5</v>
      </c>
      <c r="AU379">
        <v>1.449361243860256E-2</v>
      </c>
      <c r="AV379">
        <v>0.5</v>
      </c>
      <c r="AW379">
        <v>1.449361243860256E-2</v>
      </c>
      <c r="AX379">
        <v>0.5</v>
      </c>
      <c r="AY379">
        <v>1.449361243860256E-2</v>
      </c>
      <c r="AZ379">
        <v>0.5</v>
      </c>
      <c r="BB379">
        <f t="shared" si="108"/>
        <v>0.5</v>
      </c>
    </row>
    <row r="380" spans="1:54" x14ac:dyDescent="0.3">
      <c r="A380">
        <v>3</v>
      </c>
      <c r="B380" t="s">
        <v>115</v>
      </c>
      <c r="C380" t="s">
        <v>114</v>
      </c>
      <c r="D380" t="s">
        <v>15</v>
      </c>
      <c r="F380" s="2">
        <v>0</v>
      </c>
      <c r="G380" s="2">
        <f t="shared" si="103"/>
        <v>1</v>
      </c>
      <c r="H380" s="4">
        <f t="shared" si="104"/>
        <v>1</v>
      </c>
      <c r="I380" s="14">
        <f t="shared" si="105"/>
        <v>0</v>
      </c>
      <c r="J380">
        <f t="shared" si="84"/>
        <v>1</v>
      </c>
      <c r="K380">
        <f t="shared" si="106"/>
        <v>3</v>
      </c>
      <c r="L380">
        <f t="shared" si="107"/>
        <v>3</v>
      </c>
      <c r="M380" s="8">
        <f t="shared" si="85"/>
        <v>-0.82387892139905727</v>
      </c>
      <c r="N380" s="8">
        <f t="shared" si="86"/>
        <v>-0.82307175252494824</v>
      </c>
      <c r="O380" s="8">
        <f t="shared" si="87"/>
        <v>-0.97836597191807206</v>
      </c>
      <c r="P380" s="8">
        <f t="shared" si="88"/>
        <v>-0.97641509004193872</v>
      </c>
      <c r="Q380" s="8">
        <f t="shared" si="89"/>
        <v>-0.26898327759102136</v>
      </c>
      <c r="R380" s="8">
        <f t="shared" si="90"/>
        <v>-0.95347835220175448</v>
      </c>
      <c r="T380" s="8">
        <f t="shared" si="91"/>
        <v>-0.80717511703895362</v>
      </c>
      <c r="U380" s="8">
        <f t="shared" si="92"/>
        <v>-0.80808591458798418</v>
      </c>
      <c r="V380" s="8">
        <f t="shared" si="93"/>
        <v>-0.94153951219877829</v>
      </c>
      <c r="W380" s="8">
        <f t="shared" si="94"/>
        <v>-0.95638567608723046</v>
      </c>
      <c r="X380" s="8">
        <f t="shared" si="95"/>
        <v>-0.213975335595401</v>
      </c>
      <c r="Y380" s="8">
        <f t="shared" si="96"/>
        <v>-0.82035926514269752</v>
      </c>
      <c r="AA380" s="8">
        <f t="shared" si="97"/>
        <v>-0.93282029539593925</v>
      </c>
      <c r="AB380" s="8">
        <f t="shared" si="98"/>
        <v>-0.93286991804056307</v>
      </c>
      <c r="AC380" s="8">
        <f t="shared" si="99"/>
        <v>-0.979622569744379</v>
      </c>
      <c r="AD380" s="8">
        <f t="shared" si="100"/>
        <v>-0.98542146416867982</v>
      </c>
      <c r="AE380" s="8">
        <f t="shared" si="101"/>
        <v>-0.78597762793107218</v>
      </c>
      <c r="AF380" s="8">
        <f t="shared" si="102"/>
        <v>-0.90576365821701865</v>
      </c>
      <c r="AG380" s="8"/>
      <c r="AH380">
        <v>-14.11601114662831</v>
      </c>
      <c r="AJ380">
        <v>1.965635127140833</v>
      </c>
      <c r="AK380">
        <v>2</v>
      </c>
      <c r="AL380">
        <v>1.965635127140833</v>
      </c>
      <c r="AM380">
        <v>2</v>
      </c>
      <c r="AN380">
        <v>1.965635127140833</v>
      </c>
      <c r="AO380">
        <v>2</v>
      </c>
      <c r="AP380">
        <v>1.965635127140833</v>
      </c>
      <c r="AQ380">
        <v>2</v>
      </c>
      <c r="AS380">
        <v>1.965635127140833</v>
      </c>
      <c r="AT380">
        <v>1.5</v>
      </c>
      <c r="AU380">
        <v>1.965635127140833</v>
      </c>
      <c r="AV380">
        <v>1.5</v>
      </c>
      <c r="AW380">
        <v>1.965635127140833</v>
      </c>
      <c r="AX380">
        <v>1.5</v>
      </c>
      <c r="AY380">
        <v>1.965635127140833</v>
      </c>
      <c r="AZ380">
        <v>1.5</v>
      </c>
      <c r="BB380">
        <f t="shared" si="108"/>
        <v>1.5</v>
      </c>
    </row>
    <row r="381" spans="1:54" x14ac:dyDescent="0.3">
      <c r="A381">
        <v>3</v>
      </c>
      <c r="B381" t="s">
        <v>116</v>
      </c>
      <c r="C381" t="s">
        <v>114</v>
      </c>
      <c r="D381" t="s">
        <v>15</v>
      </c>
      <c r="F381" s="2">
        <v>0</v>
      </c>
      <c r="G381" s="2">
        <f t="shared" si="103"/>
        <v>1</v>
      </c>
      <c r="H381" s="4">
        <f t="shared" si="104"/>
        <v>0</v>
      </c>
      <c r="I381" s="14">
        <f t="shared" si="105"/>
        <v>1</v>
      </c>
      <c r="J381">
        <f t="shared" si="84"/>
        <v>0</v>
      </c>
      <c r="K381">
        <f t="shared" si="106"/>
        <v>3</v>
      </c>
      <c r="L381">
        <f t="shared" si="107"/>
        <v>0</v>
      </c>
      <c r="M381" s="8">
        <f t="shared" si="85"/>
        <v>0.63993973819906391</v>
      </c>
      <c r="N381" s="8">
        <f t="shared" si="86"/>
        <v>0.64027963555006395</v>
      </c>
      <c r="O381" s="8">
        <f t="shared" si="87"/>
        <v>0.13477186522813472</v>
      </c>
      <c r="P381" s="8">
        <f t="shared" si="88"/>
        <v>23554.882352941178</v>
      </c>
      <c r="Q381" s="8">
        <f t="shared" si="89"/>
        <v>-9.5759773505088533E-2</v>
      </c>
      <c r="R381" s="8">
        <f t="shared" si="90"/>
        <v>347.77421602787456</v>
      </c>
      <c r="T381" s="8">
        <f t="shared" si="91"/>
        <v>1.0281317161042454</v>
      </c>
      <c r="U381" s="8">
        <f t="shared" si="92"/>
        <v>0.98226541352242169</v>
      </c>
      <c r="V381" s="8">
        <f t="shared" si="93"/>
        <v>0.84997474271203199</v>
      </c>
      <c r="W381" s="8">
        <f t="shared" si="94"/>
        <v>3.2650300901240001</v>
      </c>
      <c r="X381" s="8">
        <f t="shared" si="95"/>
        <v>0.32633358695203074</v>
      </c>
      <c r="Y381" s="8">
        <f t="shared" si="96"/>
        <v>124.3684872618319</v>
      </c>
      <c r="AA381" s="8">
        <f t="shared" si="97"/>
        <v>-0.19155868521912212</v>
      </c>
      <c r="AB381" s="8">
        <f t="shared" si="98"/>
        <v>-0.20827353528973427</v>
      </c>
      <c r="AC381" s="8">
        <f t="shared" si="99"/>
        <v>-0.27939972855629885</v>
      </c>
      <c r="AD381" s="8">
        <f t="shared" si="100"/>
        <v>1.1905106220547654</v>
      </c>
      <c r="AE381" s="8">
        <f t="shared" si="101"/>
        <v>-0.52049663621273023</v>
      </c>
      <c r="AF381" s="8">
        <f t="shared" si="102"/>
        <v>68.411953362843192</v>
      </c>
      <c r="AG381" s="8"/>
      <c r="AH381">
        <v>38.590240943521032</v>
      </c>
      <c r="AJ381">
        <v>-1.965635127140833</v>
      </c>
      <c r="AK381">
        <v>-2</v>
      </c>
      <c r="AL381">
        <v>-1.965635127140833</v>
      </c>
      <c r="AM381">
        <v>-2</v>
      </c>
      <c r="AN381">
        <v>-1.965635127140833</v>
      </c>
      <c r="AO381">
        <v>-2</v>
      </c>
      <c r="AP381">
        <v>-1.965635127140833</v>
      </c>
      <c r="AQ381">
        <v>-2</v>
      </c>
      <c r="AS381">
        <v>-1.965635127140833</v>
      </c>
      <c r="AT381">
        <v>-1.5</v>
      </c>
      <c r="AU381">
        <v>-1.965635127140833</v>
      </c>
      <c r="AV381">
        <v>-1.5</v>
      </c>
      <c r="AW381">
        <v>-1.965635127140833</v>
      </c>
      <c r="AX381">
        <v>-1.5</v>
      </c>
      <c r="AY381">
        <v>-1.965635127140833</v>
      </c>
      <c r="AZ381">
        <v>-1.5</v>
      </c>
      <c r="BB381">
        <f t="shared" si="108"/>
        <v>-1.5</v>
      </c>
    </row>
    <row r="382" spans="1:54" x14ac:dyDescent="0.3">
      <c r="A382">
        <v>3</v>
      </c>
      <c r="B382" t="s">
        <v>117</v>
      </c>
      <c r="C382" t="s">
        <v>114</v>
      </c>
      <c r="D382" t="s">
        <v>15</v>
      </c>
      <c r="F382" s="2">
        <v>0</v>
      </c>
      <c r="G382" s="2">
        <f t="shared" si="103"/>
        <v>0</v>
      </c>
      <c r="H382" s="4">
        <f t="shared" si="104"/>
        <v>0</v>
      </c>
      <c r="I382" s="14">
        <f t="shared" si="105"/>
        <v>1</v>
      </c>
      <c r="J382">
        <f t="shared" si="84"/>
        <v>0</v>
      </c>
      <c r="K382">
        <f t="shared" si="106"/>
        <v>3</v>
      </c>
      <c r="L382">
        <f t="shared" si="107"/>
        <v>0</v>
      </c>
      <c r="M382" s="8">
        <f t="shared" si="85"/>
        <v>-0.70854803763304841</v>
      </c>
      <c r="N382" s="8">
        <f t="shared" si="86"/>
        <v>-0.70313144656743287</v>
      </c>
      <c r="O382" s="8">
        <f t="shared" si="87"/>
        <v>-0.96587979765498078</v>
      </c>
      <c r="P382" s="8">
        <f t="shared" si="88"/>
        <v>-0.95754907823974944</v>
      </c>
      <c r="Q382" s="8">
        <f t="shared" si="89"/>
        <v>-8.3962970729039008E-2</v>
      </c>
      <c r="R382" s="8">
        <f t="shared" si="90"/>
        <v>-0.96065210891262165</v>
      </c>
      <c r="T382" s="8">
        <f t="shared" si="91"/>
        <v>-0.68614658412882479</v>
      </c>
      <c r="U382" s="8">
        <f t="shared" si="92"/>
        <v>-0.68139275957991829</v>
      </c>
      <c r="V382" s="8">
        <f t="shared" si="93"/>
        <v>-0.94523447858863041</v>
      </c>
      <c r="W382" s="8">
        <f t="shared" si="94"/>
        <v>-0.92025952215260165</v>
      </c>
      <c r="X382" s="8">
        <f t="shared" si="95"/>
        <v>0.33800374701703256</v>
      </c>
      <c r="Y382" s="8">
        <f t="shared" si="96"/>
        <v>-0.78654928652860978</v>
      </c>
      <c r="AA382" s="8">
        <f t="shared" si="97"/>
        <v>-0.90017474289686428</v>
      </c>
      <c r="AB382" s="8">
        <f t="shared" si="98"/>
        <v>-0.8963044561641822</v>
      </c>
      <c r="AC382" s="8">
        <f t="shared" si="99"/>
        <v>-0.98058213534750882</v>
      </c>
      <c r="AD382" s="8">
        <f t="shared" si="100"/>
        <v>-0.97499756110894242</v>
      </c>
      <c r="AE382" s="8">
        <f t="shared" si="101"/>
        <v>-0.52065093670136531</v>
      </c>
      <c r="AF382" s="8">
        <f t="shared" si="102"/>
        <v>-0.90229374591641365</v>
      </c>
      <c r="AG382" s="8"/>
      <c r="AH382">
        <v>-9.1682262128873724</v>
      </c>
      <c r="AJ382">
        <v>-1.449361243860256E-2</v>
      </c>
      <c r="AK382">
        <v>0</v>
      </c>
      <c r="AL382">
        <v>-1.449361243860256E-2</v>
      </c>
      <c r="AM382">
        <v>0</v>
      </c>
      <c r="AN382">
        <v>-1.449361243860256E-2</v>
      </c>
      <c r="AO382">
        <v>0</v>
      </c>
      <c r="AP382">
        <v>-1.449361243860256E-2</v>
      </c>
      <c r="AQ382">
        <v>0</v>
      </c>
      <c r="AS382">
        <v>-1.449361243860256E-2</v>
      </c>
      <c r="AT382">
        <v>-0.5</v>
      </c>
      <c r="AU382">
        <v>-1.449361243860256E-2</v>
      </c>
      <c r="AV382">
        <v>-0.5</v>
      </c>
      <c r="AW382">
        <v>-1.449361243860256E-2</v>
      </c>
      <c r="AX382">
        <v>-0.5</v>
      </c>
      <c r="AY382">
        <v>-1.449361243860256E-2</v>
      </c>
      <c r="AZ382">
        <v>-0.5</v>
      </c>
      <c r="BB382">
        <f t="shared" si="108"/>
        <v>-0.5</v>
      </c>
    </row>
    <row r="383" spans="1:54" x14ac:dyDescent="0.3">
      <c r="A383">
        <v>3</v>
      </c>
      <c r="B383" t="s">
        <v>118</v>
      </c>
      <c r="C383" t="s">
        <v>114</v>
      </c>
      <c r="D383" t="s">
        <v>15</v>
      </c>
      <c r="F383" s="2">
        <v>0</v>
      </c>
      <c r="G383" s="2">
        <f t="shared" si="103"/>
        <v>1</v>
      </c>
      <c r="H383" s="4">
        <f t="shared" si="104"/>
        <v>0</v>
      </c>
      <c r="I383" s="14">
        <f t="shared" si="105"/>
        <v>1</v>
      </c>
      <c r="J383">
        <f t="shared" si="84"/>
        <v>0</v>
      </c>
      <c r="K383">
        <f t="shared" si="106"/>
        <v>3</v>
      </c>
      <c r="L383">
        <f t="shared" si="107"/>
        <v>0</v>
      </c>
      <c r="M383" s="8">
        <f t="shared" si="85"/>
        <v>-0.66957720212670802</v>
      </c>
      <c r="N383" s="8">
        <f t="shared" si="86"/>
        <v>-0.66390600548720979</v>
      </c>
      <c r="O383" s="8">
        <f t="shared" si="87"/>
        <v>-0.96856152059717349</v>
      </c>
      <c r="P383" s="8">
        <f t="shared" si="88"/>
        <v>-0.95840531473044599</v>
      </c>
      <c r="Q383" s="8">
        <f t="shared" si="89"/>
        <v>-8.4553454110618501E-2</v>
      </c>
      <c r="R383" s="8">
        <f t="shared" si="90"/>
        <v>-0.96405153333911686</v>
      </c>
      <c r="T383" s="8">
        <f t="shared" si="91"/>
        <v>-0.6496245392519947</v>
      </c>
      <c r="U383" s="8">
        <f t="shared" si="92"/>
        <v>-0.64576288399152459</v>
      </c>
      <c r="V383" s="8">
        <f t="shared" si="93"/>
        <v>-0.94859045793843877</v>
      </c>
      <c r="W383" s="8">
        <f t="shared" si="94"/>
        <v>-0.92208036696744677</v>
      </c>
      <c r="X383" s="8">
        <f t="shared" si="95"/>
        <v>0.33458019690677582</v>
      </c>
      <c r="Y383" s="8">
        <f t="shared" si="96"/>
        <v>-0.79725694319031548</v>
      </c>
      <c r="AA383" s="8">
        <f t="shared" si="97"/>
        <v>-0.88871698584131642</v>
      </c>
      <c r="AB383" s="8">
        <f t="shared" si="98"/>
        <v>-0.88522174047580471</v>
      </c>
      <c r="AC383" s="8">
        <f t="shared" si="99"/>
        <v>-0.98157638669806457</v>
      </c>
      <c r="AD383" s="8">
        <f t="shared" si="100"/>
        <v>-0.97649801752685084</v>
      </c>
      <c r="AE383" s="8">
        <f t="shared" si="101"/>
        <v>-0.52239740363849574</v>
      </c>
      <c r="AF383" s="8">
        <f t="shared" si="102"/>
        <v>-0.90541573974868561</v>
      </c>
      <c r="AG383" s="8"/>
      <c r="AH383">
        <v>-9.1682262128873724</v>
      </c>
      <c r="AJ383">
        <v>-1.449361243860256E-2</v>
      </c>
      <c r="AK383">
        <v>0</v>
      </c>
      <c r="AL383">
        <v>-1.449361243860256E-2</v>
      </c>
      <c r="AM383">
        <v>0</v>
      </c>
      <c r="AN383">
        <v>-1.449361243860256E-2</v>
      </c>
      <c r="AO383">
        <v>0</v>
      </c>
      <c r="AP383">
        <v>-1.449361243860256E-2</v>
      </c>
      <c r="AQ383">
        <v>0</v>
      </c>
      <c r="AS383">
        <v>-1.449361243860256E-2</v>
      </c>
      <c r="AT383">
        <v>-0.5</v>
      </c>
      <c r="AU383">
        <v>-1.449361243860256E-2</v>
      </c>
      <c r="AV383">
        <v>-0.5</v>
      </c>
      <c r="AW383">
        <v>-1.449361243860256E-2</v>
      </c>
      <c r="AX383">
        <v>-0.5</v>
      </c>
      <c r="AY383">
        <v>-1.449361243860256E-2</v>
      </c>
      <c r="AZ383">
        <v>-0.5</v>
      </c>
      <c r="BB383">
        <f t="shared" si="108"/>
        <v>-0.5</v>
      </c>
    </row>
    <row r="384" spans="1:54" x14ac:dyDescent="0.3">
      <c r="A384">
        <v>3</v>
      </c>
      <c r="B384" t="s">
        <v>119</v>
      </c>
      <c r="C384" t="s">
        <v>114</v>
      </c>
      <c r="D384" t="s">
        <v>15</v>
      </c>
      <c r="F384" s="2">
        <v>0</v>
      </c>
      <c r="G384" s="2">
        <f t="shared" si="103"/>
        <v>0</v>
      </c>
      <c r="H384" s="4">
        <f t="shared" si="104"/>
        <v>0</v>
      </c>
      <c r="I384" s="14">
        <f t="shared" si="105"/>
        <v>1</v>
      </c>
      <c r="J384">
        <f t="shared" si="84"/>
        <v>0</v>
      </c>
      <c r="K384">
        <f t="shared" si="106"/>
        <v>3</v>
      </c>
      <c r="L384">
        <f t="shared" si="107"/>
        <v>0</v>
      </c>
      <c r="M384" s="8">
        <f t="shared" si="85"/>
        <v>0.80318966542802939</v>
      </c>
      <c r="N384" s="8">
        <f t="shared" si="86"/>
        <v>0.80366952482922482</v>
      </c>
      <c r="O384" s="8">
        <f t="shared" si="87"/>
        <v>0.10256051280256401</v>
      </c>
      <c r="P384" s="8">
        <f t="shared" si="88"/>
        <v>41150</v>
      </c>
      <c r="Q384" s="8">
        <f t="shared" si="89"/>
        <v>-9.572093740662263E-2</v>
      </c>
      <c r="R384" s="8">
        <f t="shared" si="90"/>
        <v>352.07047768206735</v>
      </c>
      <c r="T384" s="8">
        <f t="shared" si="91"/>
        <v>1.1414870326723061</v>
      </c>
      <c r="U384" s="8">
        <f t="shared" si="92"/>
        <v>1.1124439361624687</v>
      </c>
      <c r="V384" s="8">
        <f t="shared" si="93"/>
        <v>0.37033866587924824</v>
      </c>
      <c r="W384" s="8">
        <f t="shared" si="94"/>
        <v>3.1264593007088632</v>
      </c>
      <c r="X384" s="8">
        <f t="shared" si="95"/>
        <v>0.31266990414009876</v>
      </c>
      <c r="Y384" s="8">
        <f t="shared" si="96"/>
        <v>74.625027666230267</v>
      </c>
      <c r="AA384" s="8">
        <f t="shared" si="97"/>
        <v>-0.14854007093626351</v>
      </c>
      <c r="AB384" s="8">
        <f t="shared" si="98"/>
        <v>-0.14956917256323465</v>
      </c>
      <c r="AC384" s="8">
        <f t="shared" si="99"/>
        <v>-0.4606415068966967</v>
      </c>
      <c r="AD384" s="8">
        <f t="shared" si="100"/>
        <v>1.1601289739417477</v>
      </c>
      <c r="AE384" s="8">
        <f t="shared" si="101"/>
        <v>-0.52786172782593732</v>
      </c>
      <c r="AF384" s="8">
        <f t="shared" si="102"/>
        <v>41.510655440259299</v>
      </c>
      <c r="AG384" s="8"/>
      <c r="AH384">
        <v>38.590240943521017</v>
      </c>
      <c r="AJ384">
        <v>-1.965635127140833</v>
      </c>
      <c r="AK384">
        <v>-2</v>
      </c>
      <c r="AL384">
        <v>-1.965635127140833</v>
      </c>
      <c r="AM384">
        <v>-2</v>
      </c>
      <c r="AN384">
        <v>-1.965635127140833</v>
      </c>
      <c r="AO384">
        <v>-2</v>
      </c>
      <c r="AP384">
        <v>-1.965635127140833</v>
      </c>
      <c r="AQ384">
        <v>-2</v>
      </c>
      <c r="AS384">
        <v>-1.965635127140833</v>
      </c>
      <c r="AT384">
        <v>-1.5</v>
      </c>
      <c r="AU384">
        <v>-1.965635127140833</v>
      </c>
      <c r="AV384">
        <v>-1.5</v>
      </c>
      <c r="AW384">
        <v>-1.965635127140833</v>
      </c>
      <c r="AX384">
        <v>-1.5</v>
      </c>
      <c r="AY384">
        <v>-1.965635127140833</v>
      </c>
      <c r="AZ384">
        <v>-1.5</v>
      </c>
      <c r="BB384">
        <f t="shared" si="108"/>
        <v>-1.5</v>
      </c>
    </row>
    <row r="385" spans="1:54" x14ac:dyDescent="0.3">
      <c r="A385">
        <v>3</v>
      </c>
      <c r="B385" t="s">
        <v>120</v>
      </c>
      <c r="C385" t="s">
        <v>114</v>
      </c>
      <c r="D385" t="s">
        <v>15</v>
      </c>
      <c r="F385" s="2">
        <v>0</v>
      </c>
      <c r="G385" s="2">
        <f t="shared" si="103"/>
        <v>0</v>
      </c>
      <c r="H385" s="4">
        <f t="shared" si="104"/>
        <v>1</v>
      </c>
      <c r="I385" s="14">
        <f t="shared" si="105"/>
        <v>0</v>
      </c>
      <c r="J385">
        <f t="shared" si="84"/>
        <v>1</v>
      </c>
      <c r="K385">
        <f t="shared" si="106"/>
        <v>3</v>
      </c>
      <c r="L385">
        <f t="shared" si="107"/>
        <v>3</v>
      </c>
      <c r="M385" s="8">
        <f t="shared" si="85"/>
        <v>-0.80960341192534946</v>
      </c>
      <c r="N385" s="8">
        <f t="shared" si="86"/>
        <v>-0.80825996720918547</v>
      </c>
      <c r="O385" s="8">
        <f t="shared" si="87"/>
        <v>-0.97956078917085154</v>
      </c>
      <c r="P385" s="8">
        <f t="shared" si="88"/>
        <v>-0.97629882301342263</v>
      </c>
      <c r="Q385" s="8">
        <f t="shared" si="89"/>
        <v>-0.26986285022266832</v>
      </c>
      <c r="R385" s="8">
        <f t="shared" si="90"/>
        <v>-0.95181654314520459</v>
      </c>
      <c r="T385" s="8">
        <f t="shared" si="91"/>
        <v>-0.79361204380951722</v>
      </c>
      <c r="U385" s="8">
        <f t="shared" si="92"/>
        <v>-0.79252100065231124</v>
      </c>
      <c r="V385" s="8">
        <f t="shared" si="93"/>
        <v>-0.9430733486119981</v>
      </c>
      <c r="W385" s="8">
        <f t="shared" si="94"/>
        <v>-0.95416006950864507</v>
      </c>
      <c r="X385" s="8">
        <f t="shared" si="95"/>
        <v>-0.21091844168373922</v>
      </c>
      <c r="Y385" s="8">
        <f t="shared" si="96"/>
        <v>-0.81800674949659025</v>
      </c>
      <c r="AA385" s="8">
        <f t="shared" si="97"/>
        <v>-0.92644122134080342</v>
      </c>
      <c r="AB385" s="8">
        <f t="shared" si="98"/>
        <v>-0.92532780031524342</v>
      </c>
      <c r="AC385" s="8">
        <f t="shared" si="99"/>
        <v>-0.98013575137502518</v>
      </c>
      <c r="AD385" s="8">
        <f t="shared" si="100"/>
        <v>-0.98487475245927103</v>
      </c>
      <c r="AE385" s="8">
        <f t="shared" si="101"/>
        <v>-0.78265946472470216</v>
      </c>
      <c r="AF385" s="8">
        <f t="shared" si="102"/>
        <v>-0.90666419491180661</v>
      </c>
      <c r="AG385" s="8"/>
      <c r="AH385">
        <v>-14.11601114662831</v>
      </c>
      <c r="AJ385">
        <v>1.965635127140833</v>
      </c>
      <c r="AK385">
        <v>2</v>
      </c>
      <c r="AL385">
        <v>1.965635127140833</v>
      </c>
      <c r="AM385">
        <v>2</v>
      </c>
      <c r="AN385">
        <v>1.965635127140833</v>
      </c>
      <c r="AO385">
        <v>2</v>
      </c>
      <c r="AP385">
        <v>1.965635127140833</v>
      </c>
      <c r="AQ385">
        <v>2</v>
      </c>
      <c r="AS385">
        <v>1.965635127140833</v>
      </c>
      <c r="AT385">
        <v>1.5</v>
      </c>
      <c r="AU385">
        <v>1.965635127140833</v>
      </c>
      <c r="AV385">
        <v>1.5</v>
      </c>
      <c r="AW385">
        <v>1.965635127140833</v>
      </c>
      <c r="AX385">
        <v>1.5</v>
      </c>
      <c r="AY385">
        <v>1.965635127140833</v>
      </c>
      <c r="AZ385">
        <v>1.5</v>
      </c>
      <c r="BB385">
        <f t="shared" si="108"/>
        <v>1.5</v>
      </c>
    </row>
    <row r="386" spans="1:54" x14ac:dyDescent="0.3">
      <c r="A386">
        <v>3</v>
      </c>
      <c r="B386" t="s">
        <v>121</v>
      </c>
      <c r="C386" t="s">
        <v>114</v>
      </c>
      <c r="D386" t="s">
        <v>15</v>
      </c>
      <c r="F386" s="2">
        <v>0</v>
      </c>
      <c r="G386" s="2">
        <f t="shared" si="103"/>
        <v>1</v>
      </c>
      <c r="H386" s="4">
        <f t="shared" si="104"/>
        <v>0</v>
      </c>
      <c r="I386" s="14">
        <f t="shared" si="105"/>
        <v>0</v>
      </c>
      <c r="J386">
        <f t="shared" si="84"/>
        <v>1</v>
      </c>
      <c r="K386">
        <f t="shared" si="106"/>
        <v>3</v>
      </c>
      <c r="L386">
        <f t="shared" si="107"/>
        <v>0</v>
      </c>
      <c r="M386" s="8">
        <f t="shared" si="85"/>
        <v>-0.76599947056234996</v>
      </c>
      <c r="N386" s="8">
        <f t="shared" si="86"/>
        <v>-0.76321355762219423</v>
      </c>
      <c r="O386" s="8">
        <f t="shared" si="87"/>
        <v>-0.96324821841468655</v>
      </c>
      <c r="P386" s="8">
        <f t="shared" si="88"/>
        <v>-0.96637880634396012</v>
      </c>
      <c r="Q386" s="8">
        <f t="shared" si="89"/>
        <v>-0.26769863389741927</v>
      </c>
      <c r="R386" s="8">
        <f t="shared" si="90"/>
        <v>-0.97784839569765158</v>
      </c>
      <c r="T386" s="8">
        <f t="shared" si="91"/>
        <v>-0.75437736845377901</v>
      </c>
      <c r="U386" s="8">
        <f t="shared" si="92"/>
        <v>-0.75426645324291208</v>
      </c>
      <c r="V386" s="8">
        <f t="shared" si="93"/>
        <v>-0.94835546966181761</v>
      </c>
      <c r="W386" s="8">
        <f t="shared" si="94"/>
        <v>-0.94332532950602499</v>
      </c>
      <c r="X386" s="8">
        <f t="shared" si="95"/>
        <v>-0.20457885731402239</v>
      </c>
      <c r="Y386" s="8">
        <f t="shared" si="96"/>
        <v>-0.85632126577182155</v>
      </c>
      <c r="AA386" s="8">
        <f t="shared" si="97"/>
        <v>-0.91387969087761167</v>
      </c>
      <c r="AB386" s="8">
        <f t="shared" si="98"/>
        <v>-0.91284837644885941</v>
      </c>
      <c r="AC386" s="8">
        <f t="shared" si="99"/>
        <v>-0.98266799815193573</v>
      </c>
      <c r="AD386" s="8">
        <f t="shared" si="100"/>
        <v>-0.98255950251486057</v>
      </c>
      <c r="AE386" s="8">
        <f t="shared" si="101"/>
        <v>-0.78217959539020065</v>
      </c>
      <c r="AF386" s="8">
        <f t="shared" si="102"/>
        <v>-0.91365119796199668</v>
      </c>
      <c r="AG386" s="8"/>
      <c r="AH386">
        <v>-15.306003584005341</v>
      </c>
      <c r="AJ386">
        <v>1.449361243860256E-2</v>
      </c>
      <c r="AK386">
        <v>0</v>
      </c>
      <c r="AL386">
        <v>1.449361243860256E-2</v>
      </c>
      <c r="AM386">
        <v>0</v>
      </c>
      <c r="AN386">
        <v>1.449361243860256E-2</v>
      </c>
      <c r="AO386">
        <v>0</v>
      </c>
      <c r="AP386">
        <v>1.449361243860256E-2</v>
      </c>
      <c r="AQ386">
        <v>0</v>
      </c>
      <c r="AS386">
        <v>1.449361243860256E-2</v>
      </c>
      <c r="AT386">
        <v>0.5</v>
      </c>
      <c r="AU386">
        <v>1.449361243860256E-2</v>
      </c>
      <c r="AV386">
        <v>0.5</v>
      </c>
      <c r="AW386">
        <v>1.449361243860256E-2</v>
      </c>
      <c r="AX386">
        <v>0.5</v>
      </c>
      <c r="AY386">
        <v>1.449361243860256E-2</v>
      </c>
      <c r="AZ386">
        <v>0.5</v>
      </c>
      <c r="BB386">
        <f t="shared" si="108"/>
        <v>0.5</v>
      </c>
    </row>
    <row r="387" spans="1:54" x14ac:dyDescent="0.3">
      <c r="A387">
        <v>3</v>
      </c>
      <c r="B387" t="s">
        <v>122</v>
      </c>
      <c r="C387" t="s">
        <v>123</v>
      </c>
      <c r="D387" t="s">
        <v>15</v>
      </c>
      <c r="F387" s="2">
        <v>0</v>
      </c>
      <c r="G387" s="2">
        <f t="shared" si="103"/>
        <v>0</v>
      </c>
      <c r="H387" s="4">
        <f t="shared" si="104"/>
        <v>0</v>
      </c>
      <c r="I387" s="14">
        <f t="shared" si="105"/>
        <v>1</v>
      </c>
      <c r="J387">
        <f t="shared" si="84"/>
        <v>0</v>
      </c>
      <c r="K387">
        <f t="shared" si="106"/>
        <v>3</v>
      </c>
      <c r="L387">
        <f t="shared" si="107"/>
        <v>0</v>
      </c>
      <c r="M387" s="8">
        <f t="shared" si="85"/>
        <v>-0.68056560767947416</v>
      </c>
      <c r="N387" s="8">
        <f t="shared" si="86"/>
        <v>-0.67032121565674518</v>
      </c>
      <c r="O387" s="8">
        <f t="shared" si="87"/>
        <v>-0.95527638642937374</v>
      </c>
      <c r="P387" s="8">
        <f t="shared" si="88"/>
        <v>-0.94523140656796067</v>
      </c>
      <c r="Q387" s="8">
        <f t="shared" si="89"/>
        <v>-6.8248575932353617E-2</v>
      </c>
      <c r="R387" s="8">
        <f t="shared" si="90"/>
        <v>-0.96523687131749414</v>
      </c>
      <c r="T387" s="8">
        <f t="shared" si="91"/>
        <v>-0.6706358019418589</v>
      </c>
      <c r="U387" s="8">
        <f t="shared" si="92"/>
        <v>-0.66555498568144178</v>
      </c>
      <c r="V387" s="8">
        <f t="shared" si="93"/>
        <v>-0.93723263682139002</v>
      </c>
      <c r="W387" s="8">
        <f t="shared" si="94"/>
        <v>-0.91813624064106447</v>
      </c>
      <c r="X387" s="8">
        <f t="shared" si="95"/>
        <v>3.8710142662049474E-2</v>
      </c>
      <c r="Y387" s="8">
        <f t="shared" si="96"/>
        <v>-0.80400346537005773</v>
      </c>
      <c r="AA387" s="8">
        <f t="shared" si="97"/>
        <v>-0.89467245413291663</v>
      </c>
      <c r="AB387" s="8">
        <f t="shared" si="98"/>
        <v>-0.88800440780911638</v>
      </c>
      <c r="AC387" s="8">
        <f t="shared" si="99"/>
        <v>-0.97777771883895104</v>
      </c>
      <c r="AD387" s="8">
        <f t="shared" si="100"/>
        <v>-0.97579762046965357</v>
      </c>
      <c r="AE387" s="8">
        <f t="shared" si="101"/>
        <v>-0.71406268103764337</v>
      </c>
      <c r="AF387" s="8">
        <f t="shared" si="102"/>
        <v>-0.86769313136944604</v>
      </c>
      <c r="AG387" s="8"/>
      <c r="AH387">
        <v>-17.456503542743938</v>
      </c>
      <c r="AJ387">
        <v>1.0779804224873911E-5</v>
      </c>
      <c r="AK387">
        <v>0</v>
      </c>
      <c r="AL387">
        <v>1.0779804224873911E-5</v>
      </c>
      <c r="AM387">
        <v>0</v>
      </c>
      <c r="AN387">
        <v>1.0779804224873911E-5</v>
      </c>
      <c r="AO387">
        <v>0</v>
      </c>
      <c r="AP387">
        <v>1.0779804224873911E-5</v>
      </c>
      <c r="AQ387">
        <v>0</v>
      </c>
      <c r="AS387">
        <v>1.0779804224873911E-5</v>
      </c>
      <c r="AT387">
        <v>0</v>
      </c>
      <c r="AU387">
        <v>1.0779804224873911E-5</v>
      </c>
      <c r="AV387">
        <v>0</v>
      </c>
      <c r="AW387">
        <v>1.0779804224873911E-5</v>
      </c>
      <c r="AX387">
        <v>0</v>
      </c>
      <c r="AY387">
        <v>1.0779804224873911E-5</v>
      </c>
      <c r="AZ387">
        <v>0</v>
      </c>
      <c r="BB387">
        <f t="shared" si="108"/>
        <v>0</v>
      </c>
    </row>
    <row r="388" spans="1:54" x14ac:dyDescent="0.3">
      <c r="A388">
        <v>3</v>
      </c>
      <c r="B388" t="s">
        <v>124</v>
      </c>
      <c r="C388" t="s">
        <v>123</v>
      </c>
      <c r="D388" t="s">
        <v>15</v>
      </c>
      <c r="F388" s="2">
        <v>0</v>
      </c>
      <c r="G388" s="2">
        <f t="shared" si="103"/>
        <v>1</v>
      </c>
      <c r="H388" s="4">
        <f t="shared" si="104"/>
        <v>0</v>
      </c>
      <c r="I388" s="14">
        <f t="shared" si="105"/>
        <v>1</v>
      </c>
      <c r="J388">
        <f t="shared" si="84"/>
        <v>0</v>
      </c>
      <c r="K388">
        <f t="shared" si="106"/>
        <v>3</v>
      </c>
      <c r="L388">
        <f t="shared" si="107"/>
        <v>0</v>
      </c>
      <c r="M388" s="8">
        <f t="shared" si="85"/>
        <v>-0.67837775372070375</v>
      </c>
      <c r="N388" s="8">
        <f t="shared" si="86"/>
        <v>-0.66507232972715602</v>
      </c>
      <c r="O388" s="8">
        <f t="shared" si="87"/>
        <v>-0.95862165961493984</v>
      </c>
      <c r="P388" s="8">
        <f t="shared" si="88"/>
        <v>-0.94481794530716745</v>
      </c>
      <c r="Q388" s="8">
        <f t="shared" si="89"/>
        <v>-6.5777370096553725E-2</v>
      </c>
      <c r="R388" s="8">
        <f t="shared" si="90"/>
        <v>-0.96954605096453672</v>
      </c>
      <c r="T388" s="8">
        <f t="shared" si="91"/>
        <v>-0.67717423332101645</v>
      </c>
      <c r="U388" s="8">
        <f t="shared" si="92"/>
        <v>-0.66810951196323942</v>
      </c>
      <c r="V388" s="8">
        <f t="shared" si="93"/>
        <v>-0.91584618217215763</v>
      </c>
      <c r="W388" s="8">
        <f t="shared" si="94"/>
        <v>-0.92670299465498984</v>
      </c>
      <c r="X388" s="8">
        <f t="shared" si="95"/>
        <v>3.7283263640156168E-2</v>
      </c>
      <c r="Y388" s="8">
        <f t="shared" si="96"/>
        <v>-0.76661616114630116</v>
      </c>
      <c r="AA388" s="8">
        <f t="shared" si="97"/>
        <v>-0.89244735871092984</v>
      </c>
      <c r="AB388" s="8">
        <f t="shared" si="98"/>
        <v>-0.88307768473874537</v>
      </c>
      <c r="AC388" s="8">
        <f t="shared" si="99"/>
        <v>-0.97214207523487384</v>
      </c>
      <c r="AD388" s="8">
        <f t="shared" si="100"/>
        <v>-0.97677919985083783</v>
      </c>
      <c r="AE388" s="8">
        <f t="shared" si="101"/>
        <v>-0.71484582140841701</v>
      </c>
      <c r="AF388" s="8">
        <f t="shared" si="102"/>
        <v>-0.84048982327353028</v>
      </c>
      <c r="AG388" s="8"/>
      <c r="AH388">
        <v>-17.461353194236001</v>
      </c>
      <c r="AJ388">
        <v>-1.0779804224873911E-5</v>
      </c>
      <c r="AK388">
        <v>0</v>
      </c>
      <c r="AL388">
        <v>-1.0779804224873911E-5</v>
      </c>
      <c r="AM388">
        <v>0</v>
      </c>
      <c r="AN388">
        <v>-1.0779804224873911E-5</v>
      </c>
      <c r="AO388">
        <v>0</v>
      </c>
      <c r="AP388">
        <v>-1.0779804224873911E-5</v>
      </c>
      <c r="AQ388">
        <v>0</v>
      </c>
      <c r="AS388">
        <v>-1.0779804224873911E-5</v>
      </c>
      <c r="AT388">
        <v>0</v>
      </c>
      <c r="AU388">
        <v>-1.0779804224873911E-5</v>
      </c>
      <c r="AV388">
        <v>0</v>
      </c>
      <c r="AW388">
        <v>-1.0779804224873911E-5</v>
      </c>
      <c r="AX388">
        <v>0</v>
      </c>
      <c r="AY388">
        <v>-1.0779804224873911E-5</v>
      </c>
      <c r="AZ388">
        <v>0</v>
      </c>
      <c r="BB388">
        <f t="shared" si="108"/>
        <v>0</v>
      </c>
    </row>
    <row r="389" spans="1:54" x14ac:dyDescent="0.3">
      <c r="A389">
        <v>3</v>
      </c>
      <c r="B389" t="s">
        <v>125</v>
      </c>
      <c r="C389" t="s">
        <v>123</v>
      </c>
      <c r="D389" t="s">
        <v>15</v>
      </c>
      <c r="F389" s="2">
        <v>0</v>
      </c>
      <c r="G389" s="2">
        <f t="shared" si="103"/>
        <v>1</v>
      </c>
      <c r="H389" s="4">
        <f t="shared" si="104"/>
        <v>1</v>
      </c>
      <c r="I389" s="14">
        <f t="shared" si="105"/>
        <v>1</v>
      </c>
      <c r="J389">
        <f t="shared" si="84"/>
        <v>0</v>
      </c>
      <c r="K389">
        <f t="shared" si="106"/>
        <v>3</v>
      </c>
      <c r="L389">
        <f t="shared" si="107"/>
        <v>3</v>
      </c>
      <c r="M389" s="8">
        <f t="shared" si="85"/>
        <v>0.45200949313307376</v>
      </c>
      <c r="N389" s="8">
        <f t="shared" si="86"/>
        <v>0.45232539772988556</v>
      </c>
      <c r="O389" s="8">
        <f t="shared" si="87"/>
        <v>0.114117885882114</v>
      </c>
      <c r="P389" s="8">
        <f t="shared" si="88"/>
        <v>12353.411764705883</v>
      </c>
      <c r="Q389" s="8">
        <f t="shared" si="89"/>
        <v>-0.19175513790258583</v>
      </c>
      <c r="R389" s="8">
        <f t="shared" si="90"/>
        <v>205.4836236933798</v>
      </c>
      <c r="T389" s="8">
        <f t="shared" si="91"/>
        <v>0.70337673042847815</v>
      </c>
      <c r="U389" s="8">
        <f t="shared" si="92"/>
        <v>0.6637703017418588</v>
      </c>
      <c r="V389" s="8">
        <f t="shared" si="93"/>
        <v>0.75762221703026</v>
      </c>
      <c r="W389" s="8">
        <f t="shared" si="94"/>
        <v>2.6329771600913912</v>
      </c>
      <c r="X389" s="8">
        <f t="shared" si="95"/>
        <v>9.0866656468742951E-2</v>
      </c>
      <c r="Y389" s="8">
        <f t="shared" si="96"/>
        <v>76.784477983577077</v>
      </c>
      <c r="AA389" s="8">
        <f t="shared" si="97"/>
        <v>-0.25159990517566844</v>
      </c>
      <c r="AB389" s="8">
        <f t="shared" si="98"/>
        <v>-0.26398621439244357</v>
      </c>
      <c r="AC389" s="8">
        <f t="shared" si="99"/>
        <v>-0.2508769945368714</v>
      </c>
      <c r="AD389" s="8">
        <f t="shared" si="100"/>
        <v>1.2226258107134826</v>
      </c>
      <c r="AE389" s="8">
        <f t="shared" si="101"/>
        <v>-0.55036337602017227</v>
      </c>
      <c r="AF389" s="8">
        <f t="shared" si="102"/>
        <v>51.132161538685196</v>
      </c>
      <c r="AG389" s="8"/>
      <c r="AH389">
        <v>41.672127347554699</v>
      </c>
      <c r="AJ389">
        <v>-1.951152294506455</v>
      </c>
      <c r="AK389">
        <v>-2</v>
      </c>
      <c r="AL389">
        <v>-1.951152294506455</v>
      </c>
      <c r="AM389">
        <v>-2</v>
      </c>
      <c r="AN389">
        <v>-1.951152294506455</v>
      </c>
      <c r="AO389">
        <v>-2</v>
      </c>
      <c r="AP389">
        <v>-1.951152294506455</v>
      </c>
      <c r="AQ389">
        <v>-2</v>
      </c>
      <c r="AS389">
        <v>-1.951152294506455</v>
      </c>
      <c r="AT389">
        <v>-1</v>
      </c>
      <c r="AU389">
        <v>-1.951152294506455</v>
      </c>
      <c r="AV389">
        <v>-1</v>
      </c>
      <c r="AW389">
        <v>-1.951152294506455</v>
      </c>
      <c r="AX389">
        <v>-1</v>
      </c>
      <c r="AY389">
        <v>-1.951152294506455</v>
      </c>
      <c r="AZ389">
        <v>-1</v>
      </c>
      <c r="BB389">
        <f t="shared" si="108"/>
        <v>-1</v>
      </c>
    </row>
    <row r="390" spans="1:54" x14ac:dyDescent="0.3">
      <c r="A390">
        <v>3</v>
      </c>
      <c r="B390" t="s">
        <v>126</v>
      </c>
      <c r="C390" t="s">
        <v>123</v>
      </c>
      <c r="D390" t="s">
        <v>15</v>
      </c>
      <c r="F390" s="2">
        <v>0</v>
      </c>
      <c r="G390" s="2">
        <f t="shared" si="103"/>
        <v>0</v>
      </c>
      <c r="H390" s="4">
        <f t="shared" si="104"/>
        <v>0</v>
      </c>
      <c r="I390" s="14">
        <f t="shared" si="105"/>
        <v>0</v>
      </c>
      <c r="J390">
        <f t="shared" si="84"/>
        <v>1</v>
      </c>
      <c r="K390">
        <f t="shared" si="106"/>
        <v>3</v>
      </c>
      <c r="L390">
        <f t="shared" si="107"/>
        <v>0</v>
      </c>
      <c r="M390" s="8">
        <f t="shared" si="85"/>
        <v>-0.83155646423632523</v>
      </c>
      <c r="N390" s="8">
        <f t="shared" si="86"/>
        <v>-0.82866195646604102</v>
      </c>
      <c r="O390" s="8">
        <f t="shared" si="87"/>
        <v>-0.97959315442637984</v>
      </c>
      <c r="P390" s="8">
        <f t="shared" si="88"/>
        <v>-0.98162079501399258</v>
      </c>
      <c r="Q390" s="8">
        <f t="shared" si="89"/>
        <v>-0.18403531851349655</v>
      </c>
      <c r="R390" s="8">
        <f t="shared" si="90"/>
        <v>-0.91948876975532301</v>
      </c>
      <c r="T390" s="8">
        <f t="shared" si="91"/>
        <v>-0.77912498479373471</v>
      </c>
      <c r="U390" s="8">
        <f t="shared" si="92"/>
        <v>-0.77972632826484789</v>
      </c>
      <c r="V390" s="8">
        <f t="shared" si="93"/>
        <v>-0.96231767195339402</v>
      </c>
      <c r="W390" s="8">
        <f t="shared" si="94"/>
        <v>-0.95697849746408714</v>
      </c>
      <c r="X390" s="8">
        <f t="shared" si="95"/>
        <v>9.8590332062028954E-2</v>
      </c>
      <c r="Y390" s="8">
        <f t="shared" si="96"/>
        <v>-0.7866157111201344</v>
      </c>
      <c r="AA390" s="8">
        <f t="shared" si="97"/>
        <v>-0.92150848231279403</v>
      </c>
      <c r="AB390" s="8">
        <f t="shared" si="98"/>
        <v>-0.91997022915213433</v>
      </c>
      <c r="AC390" s="8">
        <f t="shared" si="99"/>
        <v>-0.98454066462139478</v>
      </c>
      <c r="AD390" s="8">
        <f t="shared" si="100"/>
        <v>-0.98283258643510596</v>
      </c>
      <c r="AE390" s="8">
        <f t="shared" si="101"/>
        <v>-0.54673285146399841</v>
      </c>
      <c r="AF390" s="8">
        <f t="shared" si="102"/>
        <v>-0.92056922320718115</v>
      </c>
      <c r="AG390" s="8"/>
      <c r="AH390">
        <v>-6.7542706105747543</v>
      </c>
      <c r="AJ390">
        <v>1.951152294506455</v>
      </c>
      <c r="AK390">
        <v>2</v>
      </c>
      <c r="AL390">
        <v>1.951152294506455</v>
      </c>
      <c r="AM390">
        <v>2</v>
      </c>
      <c r="AN390">
        <v>1.951152294506455</v>
      </c>
      <c r="AO390">
        <v>2</v>
      </c>
      <c r="AP390">
        <v>1.951152294506455</v>
      </c>
      <c r="AQ390">
        <v>2</v>
      </c>
      <c r="AS390">
        <v>1.951152294506455</v>
      </c>
      <c r="AT390">
        <v>1</v>
      </c>
      <c r="AU390">
        <v>1.951152294506455</v>
      </c>
      <c r="AV390">
        <v>1</v>
      </c>
      <c r="AW390">
        <v>1.951152294506455</v>
      </c>
      <c r="AX390">
        <v>1</v>
      </c>
      <c r="AY390">
        <v>1.951152294506455</v>
      </c>
      <c r="AZ390">
        <v>1</v>
      </c>
      <c r="BB390">
        <f t="shared" si="108"/>
        <v>1</v>
      </c>
    </row>
    <row r="391" spans="1:54" x14ac:dyDescent="0.3">
      <c r="A391">
        <v>3</v>
      </c>
      <c r="B391" t="s">
        <v>127</v>
      </c>
      <c r="C391" t="s">
        <v>123</v>
      </c>
      <c r="D391" t="s">
        <v>15</v>
      </c>
      <c r="F391" s="2">
        <v>0</v>
      </c>
      <c r="G391" s="2">
        <f t="shared" si="103"/>
        <v>1</v>
      </c>
      <c r="H391" s="4">
        <f t="shared" si="104"/>
        <v>0</v>
      </c>
      <c r="I391" s="14">
        <f t="shared" si="105"/>
        <v>0</v>
      </c>
      <c r="J391">
        <f t="shared" si="84"/>
        <v>1</v>
      </c>
      <c r="K391">
        <f t="shared" si="106"/>
        <v>3</v>
      </c>
      <c r="L391">
        <f t="shared" si="107"/>
        <v>0</v>
      </c>
      <c r="M391" s="8">
        <f t="shared" si="85"/>
        <v>-0.78633248162432601</v>
      </c>
      <c r="N391" s="8">
        <f t="shared" si="86"/>
        <v>-0.7837921898738045</v>
      </c>
      <c r="O391" s="8">
        <f t="shared" si="87"/>
        <v>-0.98308869421371092</v>
      </c>
      <c r="P391" s="8">
        <f t="shared" si="88"/>
        <v>-0.98038372143226438</v>
      </c>
      <c r="Q391" s="8">
        <f t="shared" si="89"/>
        <v>-0.18447044532882109</v>
      </c>
      <c r="R391" s="8">
        <f t="shared" si="90"/>
        <v>-0.92187844862767288</v>
      </c>
      <c r="T391" s="8">
        <f t="shared" si="91"/>
        <v>-0.74805152203287406</v>
      </c>
      <c r="U391" s="8">
        <f t="shared" si="92"/>
        <v>-0.74989669795430181</v>
      </c>
      <c r="V391" s="8">
        <f t="shared" si="93"/>
        <v>-0.96629382534867114</v>
      </c>
      <c r="W391" s="8">
        <f t="shared" si="94"/>
        <v>-0.95518114143331145</v>
      </c>
      <c r="X391" s="8">
        <f t="shared" si="95"/>
        <v>0.10266265145162316</v>
      </c>
      <c r="Y391" s="8">
        <f t="shared" si="96"/>
        <v>-0.79564567307402889</v>
      </c>
      <c r="AA391" s="8">
        <f t="shared" si="97"/>
        <v>-0.91143036011343304</v>
      </c>
      <c r="AB391" s="8">
        <f t="shared" si="98"/>
        <v>-0.9097390918102285</v>
      </c>
      <c r="AC391" s="8">
        <f t="shared" si="99"/>
        <v>-0.9870774145861575</v>
      </c>
      <c r="AD391" s="8">
        <f t="shared" si="100"/>
        <v>-0.98227452096040169</v>
      </c>
      <c r="AE391" s="8">
        <f t="shared" si="101"/>
        <v>-0.54912161456633957</v>
      </c>
      <c r="AF391" s="8">
        <f t="shared" si="102"/>
        <v>-0.92430339084386948</v>
      </c>
      <c r="AG391" s="8"/>
      <c r="AH391">
        <v>-6.7542706105747552</v>
      </c>
      <c r="AJ391">
        <v>1.951152294506455</v>
      </c>
      <c r="AK391">
        <v>2</v>
      </c>
      <c r="AL391">
        <v>1.951152294506455</v>
      </c>
      <c r="AM391">
        <v>2</v>
      </c>
      <c r="AN391">
        <v>1.951152294506455</v>
      </c>
      <c r="AO391">
        <v>2</v>
      </c>
      <c r="AP391">
        <v>1.951152294506455</v>
      </c>
      <c r="AQ391">
        <v>2</v>
      </c>
      <c r="AS391">
        <v>1.951152294506455</v>
      </c>
      <c r="AT391">
        <v>1</v>
      </c>
      <c r="AU391">
        <v>1.951152294506455</v>
      </c>
      <c r="AV391">
        <v>1</v>
      </c>
      <c r="AW391">
        <v>1.951152294506455</v>
      </c>
      <c r="AX391">
        <v>1</v>
      </c>
      <c r="AY391">
        <v>1.951152294506455</v>
      </c>
      <c r="AZ391">
        <v>1</v>
      </c>
      <c r="BB391">
        <f t="shared" si="108"/>
        <v>1</v>
      </c>
    </row>
    <row r="392" spans="1:54" x14ac:dyDescent="0.3">
      <c r="A392">
        <v>3</v>
      </c>
      <c r="B392" t="s">
        <v>128</v>
      </c>
      <c r="C392" t="s">
        <v>123</v>
      </c>
      <c r="D392" t="s">
        <v>15</v>
      </c>
      <c r="F392" s="2">
        <v>0</v>
      </c>
      <c r="G392" s="2">
        <f t="shared" si="103"/>
        <v>0</v>
      </c>
      <c r="H392" s="4">
        <f t="shared" si="104"/>
        <v>1</v>
      </c>
      <c r="I392" s="14">
        <f t="shared" si="105"/>
        <v>1</v>
      </c>
      <c r="J392">
        <f t="shared" si="84"/>
        <v>0</v>
      </c>
      <c r="K392">
        <f t="shared" si="106"/>
        <v>3</v>
      </c>
      <c r="L392">
        <f t="shared" si="107"/>
        <v>3</v>
      </c>
      <c r="M392" s="8">
        <f t="shared" si="85"/>
        <v>0.36150307959767797</v>
      </c>
      <c r="N392" s="8">
        <f t="shared" si="86"/>
        <v>0.36176400314707774</v>
      </c>
      <c r="O392" s="8">
        <f t="shared" si="87"/>
        <v>9.9403497017485118E-2</v>
      </c>
      <c r="P392" s="8">
        <f t="shared" si="88"/>
        <v>23630.444444444442</v>
      </c>
      <c r="Q392" s="8">
        <f t="shared" si="89"/>
        <v>-0.19133299084953181</v>
      </c>
      <c r="R392" s="8">
        <f t="shared" si="90"/>
        <v>232.04933437744714</v>
      </c>
      <c r="T392" s="8">
        <f t="shared" si="91"/>
        <v>0.4897597093348332</v>
      </c>
      <c r="U392" s="8">
        <f t="shared" si="92"/>
        <v>0.46232534342572029</v>
      </c>
      <c r="V392" s="8">
        <f t="shared" si="93"/>
        <v>0.71431049446170858</v>
      </c>
      <c r="W392" s="8">
        <f t="shared" si="94"/>
        <v>2.5573910533392739</v>
      </c>
      <c r="X392" s="8">
        <f t="shared" si="95"/>
        <v>9.6423232751094518E-2</v>
      </c>
      <c r="Y392" s="8">
        <f t="shared" si="96"/>
        <v>80.603045413327251</v>
      </c>
      <c r="AA392" s="8">
        <f t="shared" si="97"/>
        <v>-0.34984132225395104</v>
      </c>
      <c r="AB392" s="8">
        <f t="shared" si="98"/>
        <v>-0.36902513369541767</v>
      </c>
      <c r="AC392" s="8">
        <f t="shared" si="99"/>
        <v>-0.25735153749926065</v>
      </c>
      <c r="AD392" s="8">
        <f t="shared" si="100"/>
        <v>1.1542510690104926</v>
      </c>
      <c r="AE392" s="8">
        <f t="shared" si="101"/>
        <v>-0.55395722857911922</v>
      </c>
      <c r="AF392" s="8">
        <f t="shared" si="102"/>
        <v>50.657199398612846</v>
      </c>
      <c r="AG392" s="8"/>
      <c r="AH392">
        <v>41.672127347554699</v>
      </c>
      <c r="AJ392">
        <v>-1.951152294506455</v>
      </c>
      <c r="AK392">
        <v>-2</v>
      </c>
      <c r="AL392">
        <v>-1.951152294506455</v>
      </c>
      <c r="AM392">
        <v>-2</v>
      </c>
      <c r="AN392">
        <v>-1.951152294506455</v>
      </c>
      <c r="AO392">
        <v>-2</v>
      </c>
      <c r="AP392">
        <v>-1.951152294506455</v>
      </c>
      <c r="AQ392">
        <v>-2</v>
      </c>
      <c r="AS392">
        <v>-1.951152294506455</v>
      </c>
      <c r="AT392">
        <v>-1</v>
      </c>
      <c r="AU392">
        <v>-1.951152294506455</v>
      </c>
      <c r="AV392">
        <v>-1</v>
      </c>
      <c r="AW392">
        <v>-1.951152294506455</v>
      </c>
      <c r="AX392">
        <v>-1</v>
      </c>
      <c r="AY392">
        <v>-1.951152294506455</v>
      </c>
      <c r="AZ392">
        <v>-1</v>
      </c>
      <c r="BB392">
        <f t="shared" si="108"/>
        <v>-1</v>
      </c>
    </row>
    <row r="393" spans="1:54" x14ac:dyDescent="0.3">
      <c r="A393">
        <v>3</v>
      </c>
      <c r="B393" t="s">
        <v>129</v>
      </c>
      <c r="C393" t="s">
        <v>123</v>
      </c>
      <c r="D393" t="s">
        <v>15</v>
      </c>
      <c r="F393" s="2">
        <v>0</v>
      </c>
      <c r="G393" s="2">
        <f t="shared" si="103"/>
        <v>0</v>
      </c>
      <c r="H393" s="4">
        <f t="shared" si="104"/>
        <v>0</v>
      </c>
      <c r="I393" s="14">
        <f t="shared" si="105"/>
        <v>1</v>
      </c>
      <c r="J393">
        <f t="shared" si="84"/>
        <v>0</v>
      </c>
      <c r="K393">
        <f t="shared" si="106"/>
        <v>3</v>
      </c>
      <c r="L393">
        <f t="shared" si="107"/>
        <v>0</v>
      </c>
      <c r="M393" s="8">
        <f t="shared" si="85"/>
        <v>-0.63800225686097334</v>
      </c>
      <c r="N393" s="8">
        <f t="shared" si="86"/>
        <v>-0.62568838125568305</v>
      </c>
      <c r="O393" s="8">
        <f t="shared" si="87"/>
        <v>-0.952373752147606</v>
      </c>
      <c r="P393" s="8">
        <f t="shared" si="88"/>
        <v>-0.94017230251252815</v>
      </c>
      <c r="Q393" s="8">
        <f t="shared" si="89"/>
        <v>-6.9634172322141683E-2</v>
      </c>
      <c r="R393" s="8">
        <f t="shared" si="90"/>
        <v>-0.96598439394176072</v>
      </c>
      <c r="T393" s="8">
        <f t="shared" si="91"/>
        <v>-0.64367192239952109</v>
      </c>
      <c r="U393" s="8">
        <f t="shared" si="92"/>
        <v>-0.63467663025733223</v>
      </c>
      <c r="V393" s="8">
        <f t="shared" si="93"/>
        <v>-0.90728229433923535</v>
      </c>
      <c r="W393" s="8">
        <f t="shared" si="94"/>
        <v>-0.91801069871260443</v>
      </c>
      <c r="X393" s="8">
        <f t="shared" si="95"/>
        <v>3.9269663117835724E-2</v>
      </c>
      <c r="Y393" s="8">
        <f t="shared" si="96"/>
        <v>-0.76052695568793749</v>
      </c>
      <c r="AA393" s="8">
        <f t="shared" si="97"/>
        <v>-0.88571112212589731</v>
      </c>
      <c r="AB393" s="8">
        <f t="shared" si="98"/>
        <v>-0.87696179552664943</v>
      </c>
      <c r="AC393" s="8">
        <f t="shared" si="99"/>
        <v>-0.96825855109035586</v>
      </c>
      <c r="AD393" s="8">
        <f t="shared" si="100"/>
        <v>-0.97443097916095311</v>
      </c>
      <c r="AE393" s="8">
        <f t="shared" si="101"/>
        <v>-0.71262460520664972</v>
      </c>
      <c r="AF393" s="8">
        <f t="shared" si="102"/>
        <v>-0.83920258503693468</v>
      </c>
      <c r="AG393" s="8"/>
      <c r="AH393">
        <v>-17.461353194236001</v>
      </c>
      <c r="AJ393">
        <v>-1.0779804224873911E-5</v>
      </c>
      <c r="AK393">
        <v>0</v>
      </c>
      <c r="AL393">
        <v>-1.0779804224873911E-5</v>
      </c>
      <c r="AM393">
        <v>0</v>
      </c>
      <c r="AN393">
        <v>-1.0779804224873911E-5</v>
      </c>
      <c r="AO393">
        <v>0</v>
      </c>
      <c r="AP393">
        <v>-1.0779804224873911E-5</v>
      </c>
      <c r="AQ393">
        <v>0</v>
      </c>
      <c r="AS393">
        <v>-1.0779804224873911E-5</v>
      </c>
      <c r="AT393">
        <v>0</v>
      </c>
      <c r="AU393">
        <v>-1.0779804224873911E-5</v>
      </c>
      <c r="AV393">
        <v>0</v>
      </c>
      <c r="AW393">
        <v>-1.0779804224873911E-5</v>
      </c>
      <c r="AX393">
        <v>0</v>
      </c>
      <c r="AY393">
        <v>-1.0779804224873911E-5</v>
      </c>
      <c r="AZ393">
        <v>0</v>
      </c>
      <c r="BB393">
        <f t="shared" si="108"/>
        <v>0</v>
      </c>
    </row>
    <row r="394" spans="1:54" x14ac:dyDescent="0.3">
      <c r="A394">
        <v>3</v>
      </c>
      <c r="B394" t="s">
        <v>130</v>
      </c>
      <c r="C394" t="s">
        <v>123</v>
      </c>
      <c r="D394" t="s">
        <v>15</v>
      </c>
      <c r="F394" s="2">
        <v>0</v>
      </c>
      <c r="G394" s="2">
        <f t="shared" si="103"/>
        <v>1</v>
      </c>
      <c r="H394" s="4">
        <f t="shared" si="104"/>
        <v>0</v>
      </c>
      <c r="I394" s="14">
        <f t="shared" si="105"/>
        <v>1</v>
      </c>
      <c r="J394">
        <f t="shared" si="84"/>
        <v>0</v>
      </c>
      <c r="K394">
        <f t="shared" si="106"/>
        <v>3</v>
      </c>
      <c r="L394">
        <f t="shared" si="107"/>
        <v>0</v>
      </c>
      <c r="M394" s="8">
        <f t="shared" si="85"/>
        <v>-0.65565990857334044</v>
      </c>
      <c r="N394" s="8">
        <f t="shared" si="86"/>
        <v>-0.64360779752762243</v>
      </c>
      <c r="O394" s="8">
        <f t="shared" si="87"/>
        <v>-0.95643504441400096</v>
      </c>
      <c r="P394" s="8">
        <f t="shared" si="88"/>
        <v>-0.94617094798230217</v>
      </c>
      <c r="Q394" s="8">
        <f t="shared" si="89"/>
        <v>-6.9204527720686013E-2</v>
      </c>
      <c r="R394" s="8">
        <f t="shared" si="90"/>
        <v>-0.96948677375453018</v>
      </c>
      <c r="T394" s="8">
        <f t="shared" si="91"/>
        <v>-0.65517755441695624</v>
      </c>
      <c r="U394" s="8">
        <f t="shared" si="92"/>
        <v>-0.64821841750145581</v>
      </c>
      <c r="V394" s="8">
        <f t="shared" si="93"/>
        <v>-0.94182949065633581</v>
      </c>
      <c r="W394" s="8">
        <f t="shared" si="94"/>
        <v>-0.91583737139105148</v>
      </c>
      <c r="X394" s="8">
        <f t="shared" si="95"/>
        <v>3.7444671791732234E-2</v>
      </c>
      <c r="Y394" s="8">
        <f t="shared" si="96"/>
        <v>-0.81174229516665886</v>
      </c>
      <c r="AA394" s="8">
        <f t="shared" si="97"/>
        <v>-0.88527754778910261</v>
      </c>
      <c r="AB394" s="8">
        <f t="shared" si="98"/>
        <v>-0.8770902925669356</v>
      </c>
      <c r="AC394" s="8">
        <f t="shared" si="99"/>
        <v>-0.97909048013472166</v>
      </c>
      <c r="AD394" s="8">
        <f t="shared" si="100"/>
        <v>-0.97404096521049699</v>
      </c>
      <c r="AE394" s="8">
        <f t="shared" si="101"/>
        <v>-0.71542808311279771</v>
      </c>
      <c r="AF394" s="8">
        <f t="shared" si="102"/>
        <v>-0.87279473490414428</v>
      </c>
      <c r="AG394" s="8"/>
      <c r="AH394">
        <v>-17.456503542743938</v>
      </c>
      <c r="AJ394">
        <v>1.0779804224873911E-5</v>
      </c>
      <c r="AK394">
        <v>0</v>
      </c>
      <c r="AL394">
        <v>1.0779804224873911E-5</v>
      </c>
      <c r="AM394">
        <v>0</v>
      </c>
      <c r="AN394">
        <v>1.0779804224873911E-5</v>
      </c>
      <c r="AO394">
        <v>0</v>
      </c>
      <c r="AP394">
        <v>1.0779804224873911E-5</v>
      </c>
      <c r="AQ394">
        <v>0</v>
      </c>
      <c r="AS394">
        <v>1.0779804224873911E-5</v>
      </c>
      <c r="AT394">
        <v>0</v>
      </c>
      <c r="AU394">
        <v>1.0779804224873911E-5</v>
      </c>
      <c r="AV394">
        <v>0</v>
      </c>
      <c r="AW394">
        <v>1.0779804224873911E-5</v>
      </c>
      <c r="AX394">
        <v>0</v>
      </c>
      <c r="AY394">
        <v>1.0779804224873911E-5</v>
      </c>
      <c r="AZ394">
        <v>0</v>
      </c>
      <c r="BB394">
        <f t="shared" si="108"/>
        <v>0</v>
      </c>
    </row>
    <row r="395" spans="1:54" x14ac:dyDescent="0.3">
      <c r="A395">
        <v>3</v>
      </c>
      <c r="B395" t="s">
        <v>131</v>
      </c>
      <c r="C395" t="s">
        <v>132</v>
      </c>
      <c r="D395" t="s">
        <v>15</v>
      </c>
      <c r="F395" s="2">
        <v>0</v>
      </c>
      <c r="G395" s="2">
        <f t="shared" si="103"/>
        <v>0</v>
      </c>
      <c r="H395" s="4">
        <f t="shared" si="104"/>
        <v>0</v>
      </c>
      <c r="I395" s="14">
        <f t="shared" si="105"/>
        <v>1</v>
      </c>
      <c r="J395">
        <f t="shared" si="84"/>
        <v>0</v>
      </c>
      <c r="K395">
        <f t="shared" si="106"/>
        <v>3</v>
      </c>
      <c r="L395">
        <f t="shared" si="107"/>
        <v>0</v>
      </c>
      <c r="M395" s="8">
        <f t="shared" si="85"/>
        <v>-0.68056560767947416</v>
      </c>
      <c r="N395" s="8">
        <f t="shared" si="86"/>
        <v>-0.67032121565674518</v>
      </c>
      <c r="O395" s="8">
        <f t="shared" si="87"/>
        <v>-0.95527638642937374</v>
      </c>
      <c r="P395" s="8">
        <f t="shared" si="88"/>
        <v>-0.94523140656796067</v>
      </c>
      <c r="Q395" s="8">
        <f t="shared" si="89"/>
        <v>-6.8248575932353617E-2</v>
      </c>
      <c r="R395" s="8">
        <f t="shared" si="90"/>
        <v>-0.96523687131749414</v>
      </c>
      <c r="T395" s="8">
        <f t="shared" si="91"/>
        <v>-0.67434671334238594</v>
      </c>
      <c r="U395" s="8">
        <f t="shared" si="92"/>
        <v>-0.66653168055843071</v>
      </c>
      <c r="V395" s="8">
        <f t="shared" si="93"/>
        <v>-0.94228926093748733</v>
      </c>
      <c r="W395" s="8">
        <f t="shared" si="94"/>
        <v>-0.91692240612343368</v>
      </c>
      <c r="X395" s="8">
        <f t="shared" si="95"/>
        <v>4.0589291184065665E-2</v>
      </c>
      <c r="Y395" s="8">
        <f t="shared" si="96"/>
        <v>-0.80599780080403671</v>
      </c>
      <c r="AA395" s="8">
        <f t="shared" si="97"/>
        <v>-0.89579700103272752</v>
      </c>
      <c r="AB395" s="8">
        <f t="shared" si="98"/>
        <v>-0.88858556698973079</v>
      </c>
      <c r="AC395" s="8">
        <f t="shared" si="99"/>
        <v>-0.97968858845312545</v>
      </c>
      <c r="AD395" s="8">
        <f t="shared" si="100"/>
        <v>-0.97551326689615758</v>
      </c>
      <c r="AE395" s="8">
        <f t="shared" si="101"/>
        <v>-0.71239598453449138</v>
      </c>
      <c r="AF395" s="8">
        <f t="shared" si="102"/>
        <v>-0.86871565737154677</v>
      </c>
      <c r="AG395" s="8"/>
      <c r="AH395">
        <v>-17.456503542743938</v>
      </c>
      <c r="AJ395">
        <v>1.0779804224873911E-5</v>
      </c>
      <c r="AK395">
        <v>0</v>
      </c>
      <c r="AL395">
        <v>1.0779804224873911E-5</v>
      </c>
      <c r="AM395">
        <v>0</v>
      </c>
      <c r="AN395">
        <v>1.0779804224873911E-5</v>
      </c>
      <c r="AO395">
        <v>0</v>
      </c>
      <c r="AP395">
        <v>1.0779804224873911E-5</v>
      </c>
      <c r="AQ395">
        <v>0</v>
      </c>
      <c r="AS395">
        <v>1.0779804224873911E-5</v>
      </c>
      <c r="AT395">
        <v>0</v>
      </c>
      <c r="AU395">
        <v>1.0779804224873911E-5</v>
      </c>
      <c r="AV395">
        <v>0</v>
      </c>
      <c r="AW395">
        <v>1.0779804224873911E-5</v>
      </c>
      <c r="AX395">
        <v>0</v>
      </c>
      <c r="AY395">
        <v>1.0779804224873911E-5</v>
      </c>
      <c r="AZ395">
        <v>0</v>
      </c>
      <c r="BB395">
        <f t="shared" si="108"/>
        <v>0</v>
      </c>
    </row>
    <row r="396" spans="1:54" x14ac:dyDescent="0.3">
      <c r="A396">
        <v>3</v>
      </c>
      <c r="B396" t="s">
        <v>133</v>
      </c>
      <c r="C396" t="s">
        <v>132</v>
      </c>
      <c r="D396" t="s">
        <v>15</v>
      </c>
      <c r="F396" s="2">
        <v>0</v>
      </c>
      <c r="G396" s="2">
        <f t="shared" si="103"/>
        <v>1</v>
      </c>
      <c r="H396" s="4">
        <f t="shared" si="104"/>
        <v>0</v>
      </c>
      <c r="I396" s="14">
        <f t="shared" si="105"/>
        <v>1</v>
      </c>
      <c r="J396">
        <f t="shared" si="84"/>
        <v>0</v>
      </c>
      <c r="K396">
        <f t="shared" si="106"/>
        <v>3</v>
      </c>
      <c r="L396">
        <f t="shared" si="107"/>
        <v>0</v>
      </c>
      <c r="M396" s="8">
        <f t="shared" si="85"/>
        <v>-0.67837775372070375</v>
      </c>
      <c r="N396" s="8">
        <f t="shared" si="86"/>
        <v>-0.66507232972715602</v>
      </c>
      <c r="O396" s="8">
        <f t="shared" si="87"/>
        <v>-0.95862165961493984</v>
      </c>
      <c r="P396" s="8">
        <f t="shared" si="88"/>
        <v>-0.94481794530716745</v>
      </c>
      <c r="Q396" s="8">
        <f t="shared" si="89"/>
        <v>-6.5777370096553725E-2</v>
      </c>
      <c r="R396" s="8">
        <f t="shared" si="90"/>
        <v>-0.96954605096453672</v>
      </c>
      <c r="T396" s="8">
        <f t="shared" si="91"/>
        <v>-0.6741957843401043</v>
      </c>
      <c r="U396" s="8">
        <f t="shared" si="92"/>
        <v>-0.66653864335742263</v>
      </c>
      <c r="V396" s="8">
        <f t="shared" si="93"/>
        <v>-0.91454414804427586</v>
      </c>
      <c r="W396" s="8">
        <f t="shared" si="94"/>
        <v>-0.92584635314340125</v>
      </c>
      <c r="X396" s="8">
        <f t="shared" si="95"/>
        <v>3.9787521546220415E-2</v>
      </c>
      <c r="Y396" s="8">
        <f t="shared" si="96"/>
        <v>-0.7626075736054454</v>
      </c>
      <c r="AA396" s="8">
        <f t="shared" si="97"/>
        <v>-0.89129244185838385</v>
      </c>
      <c r="AB396" s="8">
        <f t="shared" si="98"/>
        <v>-0.88203871111315091</v>
      </c>
      <c r="AC396" s="8">
        <f t="shared" si="99"/>
        <v>-0.97169311617770071</v>
      </c>
      <c r="AD396" s="8">
        <f t="shared" si="100"/>
        <v>-0.9764123289088894</v>
      </c>
      <c r="AE396" s="8">
        <f t="shared" si="101"/>
        <v>-0.71336485021727325</v>
      </c>
      <c r="AF396" s="8">
        <f t="shared" si="102"/>
        <v>-0.83726661507751754</v>
      </c>
      <c r="AG396" s="8"/>
      <c r="AH396">
        <v>-17.461353194236001</v>
      </c>
      <c r="AJ396">
        <v>-1.0779804224873911E-5</v>
      </c>
      <c r="AK396">
        <v>0</v>
      </c>
      <c r="AL396">
        <v>-1.0779804224873911E-5</v>
      </c>
      <c r="AM396">
        <v>0</v>
      </c>
      <c r="AN396">
        <v>-1.0779804224873911E-5</v>
      </c>
      <c r="AO396">
        <v>0</v>
      </c>
      <c r="AP396">
        <v>-1.0779804224873911E-5</v>
      </c>
      <c r="AQ396">
        <v>0</v>
      </c>
      <c r="AS396">
        <v>-1.0779804224873911E-5</v>
      </c>
      <c r="AT396">
        <v>0</v>
      </c>
      <c r="AU396">
        <v>-1.0779804224873911E-5</v>
      </c>
      <c r="AV396">
        <v>0</v>
      </c>
      <c r="AW396">
        <v>-1.0779804224873911E-5</v>
      </c>
      <c r="AX396">
        <v>0</v>
      </c>
      <c r="AY396">
        <v>-1.0779804224873911E-5</v>
      </c>
      <c r="AZ396">
        <v>0</v>
      </c>
      <c r="BB396">
        <f t="shared" si="108"/>
        <v>0</v>
      </c>
    </row>
    <row r="397" spans="1:54" x14ac:dyDescent="0.3">
      <c r="A397">
        <v>3</v>
      </c>
      <c r="B397" t="s">
        <v>134</v>
      </c>
      <c r="C397" t="s">
        <v>132</v>
      </c>
      <c r="D397" t="s">
        <v>15</v>
      </c>
      <c r="F397" s="2">
        <v>0</v>
      </c>
      <c r="G397" s="2">
        <f t="shared" si="103"/>
        <v>1</v>
      </c>
      <c r="H397" s="4">
        <f t="shared" si="104"/>
        <v>0</v>
      </c>
      <c r="I397" s="14">
        <f t="shared" si="105"/>
        <v>1</v>
      </c>
      <c r="J397">
        <f t="shared" si="84"/>
        <v>0</v>
      </c>
      <c r="K397">
        <f t="shared" si="106"/>
        <v>3</v>
      </c>
      <c r="L397">
        <f t="shared" si="107"/>
        <v>0</v>
      </c>
      <c r="M397" s="8">
        <f t="shared" si="85"/>
        <v>0.45200949313307376</v>
      </c>
      <c r="N397" s="8">
        <f t="shared" si="86"/>
        <v>0.45232539772988556</v>
      </c>
      <c r="O397" s="8">
        <f t="shared" si="87"/>
        <v>0.114117885882114</v>
      </c>
      <c r="P397" s="8">
        <f t="shared" si="88"/>
        <v>12353.411764705883</v>
      </c>
      <c r="Q397" s="8">
        <f t="shared" si="89"/>
        <v>-0.19175513790258583</v>
      </c>
      <c r="R397" s="8">
        <f t="shared" si="90"/>
        <v>205.4836236933798</v>
      </c>
      <c r="T397" s="8">
        <f t="shared" si="91"/>
        <v>0.60787679044373866</v>
      </c>
      <c r="U397" s="8">
        <f t="shared" si="92"/>
        <v>0.56404170575365964</v>
      </c>
      <c r="V397" s="8">
        <f t="shared" si="93"/>
        <v>0.74705409572912596</v>
      </c>
      <c r="W397" s="8">
        <f t="shared" si="94"/>
        <v>2.6018280614968701</v>
      </c>
      <c r="X397" s="8">
        <f t="shared" si="95"/>
        <v>8.9311032092887196E-2</v>
      </c>
      <c r="Y397" s="8">
        <f t="shared" si="96"/>
        <v>73.985365781184072</v>
      </c>
      <c r="AA397" s="8">
        <f t="shared" si="97"/>
        <v>-0.28880605213395155</v>
      </c>
      <c r="AB397" s="8">
        <f t="shared" si="98"/>
        <v>-0.3104430783491981</v>
      </c>
      <c r="AC397" s="8">
        <f t="shared" si="99"/>
        <v>-0.26272640308881556</v>
      </c>
      <c r="AD397" s="8">
        <f t="shared" si="100"/>
        <v>1.2129487192727184</v>
      </c>
      <c r="AE397" s="8">
        <f t="shared" si="101"/>
        <v>-0.55729137952858099</v>
      </c>
      <c r="AF397" s="8">
        <f t="shared" si="102"/>
        <v>49.094454835850591</v>
      </c>
      <c r="AG397" s="8"/>
      <c r="AH397">
        <v>41.672127347554699</v>
      </c>
      <c r="AJ397">
        <v>-1.951152294506455</v>
      </c>
      <c r="AK397">
        <v>-2</v>
      </c>
      <c r="AL397">
        <v>-1.951152294506455</v>
      </c>
      <c r="AM397">
        <v>-2</v>
      </c>
      <c r="AN397">
        <v>-1.951152294506455</v>
      </c>
      <c r="AO397">
        <v>-2</v>
      </c>
      <c r="AP397">
        <v>-1.951152294506455</v>
      </c>
      <c r="AQ397">
        <v>-2</v>
      </c>
      <c r="AS397">
        <v>-1.951152294506455</v>
      </c>
      <c r="AT397">
        <v>-1</v>
      </c>
      <c r="AU397">
        <v>-1.951152294506455</v>
      </c>
      <c r="AV397">
        <v>-1</v>
      </c>
      <c r="AW397">
        <v>-1.951152294506455</v>
      </c>
      <c r="AX397">
        <v>-1</v>
      </c>
      <c r="AY397">
        <v>-1.951152294506455</v>
      </c>
      <c r="AZ397">
        <v>-1</v>
      </c>
      <c r="BB397">
        <f t="shared" si="108"/>
        <v>-1</v>
      </c>
    </row>
    <row r="398" spans="1:54" x14ac:dyDescent="0.3">
      <c r="A398">
        <v>3</v>
      </c>
      <c r="B398" t="s">
        <v>135</v>
      </c>
      <c r="C398" t="s">
        <v>132</v>
      </c>
      <c r="D398" t="s">
        <v>15</v>
      </c>
      <c r="F398" s="2">
        <v>0</v>
      </c>
      <c r="G398" s="2">
        <f t="shared" si="103"/>
        <v>0</v>
      </c>
      <c r="H398" s="4">
        <f t="shared" si="104"/>
        <v>1</v>
      </c>
      <c r="I398" s="14">
        <f t="shared" si="105"/>
        <v>0</v>
      </c>
      <c r="J398">
        <f t="shared" si="84"/>
        <v>1</v>
      </c>
      <c r="K398">
        <f t="shared" si="106"/>
        <v>3</v>
      </c>
      <c r="L398">
        <f t="shared" si="107"/>
        <v>3</v>
      </c>
      <c r="M398" s="8">
        <f t="shared" si="85"/>
        <v>-0.83155646423632523</v>
      </c>
      <c r="N398" s="8">
        <f t="shared" si="86"/>
        <v>-0.82866195646604102</v>
      </c>
      <c r="O398" s="8">
        <f t="shared" si="87"/>
        <v>-0.97959315442637984</v>
      </c>
      <c r="P398" s="8">
        <f t="shared" si="88"/>
        <v>-0.98162079501399258</v>
      </c>
      <c r="Q398" s="8">
        <f t="shared" si="89"/>
        <v>-0.18403531851349655</v>
      </c>
      <c r="R398" s="8">
        <f t="shared" si="90"/>
        <v>-0.91948876975532301</v>
      </c>
      <c r="T398" s="8">
        <f t="shared" si="91"/>
        <v>-0.78246999104652437</v>
      </c>
      <c r="U398" s="8">
        <f t="shared" si="92"/>
        <v>-0.78145953303945648</v>
      </c>
      <c r="V398" s="8">
        <f t="shared" si="93"/>
        <v>-0.96163645014678978</v>
      </c>
      <c r="W398" s="8">
        <f t="shared" si="94"/>
        <v>-0.95685068644247173</v>
      </c>
      <c r="X398" s="8">
        <f t="shared" si="95"/>
        <v>9.8967810644441573E-2</v>
      </c>
      <c r="Y398" s="8">
        <f t="shared" si="96"/>
        <v>-0.78514602191004457</v>
      </c>
      <c r="AA398" s="8">
        <f t="shared" si="97"/>
        <v>-0.92227420088127321</v>
      </c>
      <c r="AB398" s="8">
        <f t="shared" si="98"/>
        <v>-0.92044588057519017</v>
      </c>
      <c r="AC398" s="8">
        <f t="shared" si="99"/>
        <v>-0.98416726729147097</v>
      </c>
      <c r="AD398" s="8">
        <f t="shared" si="100"/>
        <v>-0.98280272472472241</v>
      </c>
      <c r="AE398" s="8">
        <f t="shared" si="101"/>
        <v>-0.54644653459350112</v>
      </c>
      <c r="AF398" s="8">
        <f t="shared" si="102"/>
        <v>-0.92039323768003001</v>
      </c>
      <c r="AG398" s="8"/>
      <c r="AH398">
        <v>-6.7542706105747543</v>
      </c>
      <c r="AJ398">
        <v>1.951152294506455</v>
      </c>
      <c r="AK398">
        <v>2</v>
      </c>
      <c r="AL398">
        <v>1.951152294506455</v>
      </c>
      <c r="AM398">
        <v>2</v>
      </c>
      <c r="AN398">
        <v>1.951152294506455</v>
      </c>
      <c r="AO398">
        <v>2</v>
      </c>
      <c r="AP398">
        <v>1.951152294506455</v>
      </c>
      <c r="AQ398">
        <v>2</v>
      </c>
      <c r="AS398">
        <v>1.951152294506455</v>
      </c>
      <c r="AT398">
        <v>1</v>
      </c>
      <c r="AU398">
        <v>1.951152294506455</v>
      </c>
      <c r="AV398">
        <v>1</v>
      </c>
      <c r="AW398">
        <v>1.951152294506455</v>
      </c>
      <c r="AX398">
        <v>1</v>
      </c>
      <c r="AY398">
        <v>1.951152294506455</v>
      </c>
      <c r="AZ398">
        <v>1</v>
      </c>
      <c r="BB398">
        <f t="shared" si="108"/>
        <v>1</v>
      </c>
    </row>
    <row r="399" spans="1:54" x14ac:dyDescent="0.3">
      <c r="A399">
        <v>3</v>
      </c>
      <c r="B399" t="s">
        <v>136</v>
      </c>
      <c r="C399" t="s">
        <v>132</v>
      </c>
      <c r="D399" t="s">
        <v>15</v>
      </c>
      <c r="F399" s="2">
        <v>0</v>
      </c>
      <c r="G399" s="2">
        <f t="shared" si="103"/>
        <v>1</v>
      </c>
      <c r="H399" s="4">
        <f t="shared" si="104"/>
        <v>1</v>
      </c>
      <c r="I399" s="14">
        <f t="shared" si="105"/>
        <v>0</v>
      </c>
      <c r="J399">
        <f t="shared" si="84"/>
        <v>1</v>
      </c>
      <c r="K399">
        <f t="shared" si="106"/>
        <v>3</v>
      </c>
      <c r="L399">
        <f t="shared" si="107"/>
        <v>3</v>
      </c>
      <c r="M399" s="8">
        <f t="shared" si="85"/>
        <v>-0.78633248162432601</v>
      </c>
      <c r="N399" s="8">
        <f t="shared" si="86"/>
        <v>-0.7837921898738045</v>
      </c>
      <c r="O399" s="8">
        <f t="shared" si="87"/>
        <v>-0.98308869421371092</v>
      </c>
      <c r="P399" s="8">
        <f t="shared" si="88"/>
        <v>-0.98038372143226438</v>
      </c>
      <c r="Q399" s="8">
        <f t="shared" si="89"/>
        <v>-0.18447044532882109</v>
      </c>
      <c r="R399" s="8">
        <f t="shared" si="90"/>
        <v>-0.92187844862767288</v>
      </c>
      <c r="T399" s="8">
        <f t="shared" si="91"/>
        <v>-0.74790541217052264</v>
      </c>
      <c r="U399" s="8">
        <f t="shared" si="92"/>
        <v>-0.74670779861711012</v>
      </c>
      <c r="V399" s="8">
        <f t="shared" si="93"/>
        <v>-0.96673773473747271</v>
      </c>
      <c r="W399" s="8">
        <f t="shared" si="94"/>
        <v>-0.95508853721012943</v>
      </c>
      <c r="X399" s="8">
        <f t="shared" si="95"/>
        <v>0.10839135388880347</v>
      </c>
      <c r="Y399" s="8">
        <f t="shared" si="96"/>
        <v>-0.80054525796965015</v>
      </c>
      <c r="AA399" s="8">
        <f t="shared" si="97"/>
        <v>-0.90964505549920027</v>
      </c>
      <c r="AB399" s="8">
        <f t="shared" si="98"/>
        <v>-0.9086102059653367</v>
      </c>
      <c r="AC399" s="8">
        <f t="shared" si="99"/>
        <v>-0.98731587720108582</v>
      </c>
      <c r="AD399" s="8">
        <f t="shared" si="100"/>
        <v>-0.98218420124410566</v>
      </c>
      <c r="AE399" s="8">
        <f t="shared" si="101"/>
        <v>-0.54368369901950553</v>
      </c>
      <c r="AF399" s="8">
        <f t="shared" si="102"/>
        <v>-0.92622663163964436</v>
      </c>
      <c r="AG399" s="8"/>
      <c r="AH399">
        <v>-6.7542706105747552</v>
      </c>
      <c r="AJ399">
        <v>1.951152294506455</v>
      </c>
      <c r="AK399">
        <v>2</v>
      </c>
      <c r="AL399">
        <v>1.951152294506455</v>
      </c>
      <c r="AM399">
        <v>2</v>
      </c>
      <c r="AN399">
        <v>1.951152294506455</v>
      </c>
      <c r="AO399">
        <v>2</v>
      </c>
      <c r="AP399">
        <v>1.951152294506455</v>
      </c>
      <c r="AQ399">
        <v>2</v>
      </c>
      <c r="AS399">
        <v>1.951152294506455</v>
      </c>
      <c r="AT399">
        <v>1</v>
      </c>
      <c r="AU399">
        <v>1.951152294506455</v>
      </c>
      <c r="AV399">
        <v>1</v>
      </c>
      <c r="AW399">
        <v>1.951152294506455</v>
      </c>
      <c r="AX399">
        <v>1</v>
      </c>
      <c r="AY399">
        <v>1.951152294506455</v>
      </c>
      <c r="AZ399">
        <v>1</v>
      </c>
      <c r="BB399">
        <f t="shared" si="108"/>
        <v>1</v>
      </c>
    </row>
    <row r="400" spans="1:54" x14ac:dyDescent="0.3">
      <c r="A400">
        <v>3</v>
      </c>
      <c r="B400" t="s">
        <v>137</v>
      </c>
      <c r="C400" t="s">
        <v>132</v>
      </c>
      <c r="D400" t="s">
        <v>15</v>
      </c>
      <c r="F400" s="2">
        <v>0</v>
      </c>
      <c r="G400" s="2">
        <f t="shared" si="103"/>
        <v>0</v>
      </c>
      <c r="H400" s="4">
        <f t="shared" si="104"/>
        <v>0</v>
      </c>
      <c r="I400" s="14">
        <f t="shared" si="105"/>
        <v>1</v>
      </c>
      <c r="J400">
        <f t="shared" si="84"/>
        <v>0</v>
      </c>
      <c r="K400">
        <f t="shared" si="106"/>
        <v>3</v>
      </c>
      <c r="L400">
        <f t="shared" si="107"/>
        <v>0</v>
      </c>
      <c r="M400" s="8">
        <f t="shared" si="85"/>
        <v>0.36150307959767797</v>
      </c>
      <c r="N400" s="8">
        <f t="shared" si="86"/>
        <v>0.36176400314707774</v>
      </c>
      <c r="O400" s="8">
        <f t="shared" si="87"/>
        <v>9.9403497017485118E-2</v>
      </c>
      <c r="P400" s="8">
        <f t="shared" si="88"/>
        <v>23630.444444444442</v>
      </c>
      <c r="Q400" s="8">
        <f t="shared" si="89"/>
        <v>-0.19133299084953181</v>
      </c>
      <c r="R400" s="8">
        <f t="shared" si="90"/>
        <v>232.04933437744714</v>
      </c>
      <c r="T400" s="8">
        <f t="shared" si="91"/>
        <v>0.69631059761845249</v>
      </c>
      <c r="U400" s="8">
        <f t="shared" si="92"/>
        <v>0.67219039608722597</v>
      </c>
      <c r="V400" s="8">
        <f t="shared" si="93"/>
        <v>0.73893432700145911</v>
      </c>
      <c r="W400" s="8">
        <f t="shared" si="94"/>
        <v>2.6556866758703555</v>
      </c>
      <c r="X400" s="8">
        <f t="shared" si="95"/>
        <v>9.4793547588865282E-2</v>
      </c>
      <c r="Y400" s="8">
        <f t="shared" si="96"/>
        <v>78.762862539679659</v>
      </c>
      <c r="AA400" s="8">
        <f t="shared" si="97"/>
        <v>-0.2657417413817556</v>
      </c>
      <c r="AB400" s="8">
        <f t="shared" si="98"/>
        <v>-0.26728724095573292</v>
      </c>
      <c r="AC400" s="8">
        <f t="shared" si="99"/>
        <v>-0.26360064080703788</v>
      </c>
      <c r="AD400" s="8">
        <f t="shared" si="100"/>
        <v>1.2284407417477179</v>
      </c>
      <c r="AE400" s="8">
        <f t="shared" si="101"/>
        <v>-0.54620859528440502</v>
      </c>
      <c r="AF400" s="8">
        <f t="shared" si="102"/>
        <v>49.144882056101387</v>
      </c>
      <c r="AG400" s="8"/>
      <c r="AH400">
        <v>41.672127347554699</v>
      </c>
      <c r="AJ400">
        <v>-1.951152294506455</v>
      </c>
      <c r="AK400">
        <v>-2</v>
      </c>
      <c r="AL400">
        <v>-1.951152294506455</v>
      </c>
      <c r="AM400">
        <v>-2</v>
      </c>
      <c r="AN400">
        <v>-1.951152294506455</v>
      </c>
      <c r="AO400">
        <v>-2</v>
      </c>
      <c r="AP400">
        <v>-1.951152294506455</v>
      </c>
      <c r="AQ400">
        <v>-2</v>
      </c>
      <c r="AS400">
        <v>-1.951152294506455</v>
      </c>
      <c r="AT400">
        <v>-1</v>
      </c>
      <c r="AU400">
        <v>-1.951152294506455</v>
      </c>
      <c r="AV400">
        <v>-1</v>
      </c>
      <c r="AW400">
        <v>-1.951152294506455</v>
      </c>
      <c r="AX400">
        <v>-1</v>
      </c>
      <c r="AY400">
        <v>-1.951152294506455</v>
      </c>
      <c r="AZ400">
        <v>-1</v>
      </c>
      <c r="BB400">
        <f t="shared" si="108"/>
        <v>-1</v>
      </c>
    </row>
    <row r="401" spans="1:54" x14ac:dyDescent="0.3">
      <c r="A401">
        <v>3</v>
      </c>
      <c r="B401" t="s">
        <v>138</v>
      </c>
      <c r="C401" t="s">
        <v>132</v>
      </c>
      <c r="D401" t="s">
        <v>15</v>
      </c>
      <c r="F401" s="2">
        <v>0</v>
      </c>
      <c r="G401" s="2">
        <f t="shared" si="103"/>
        <v>0</v>
      </c>
      <c r="H401" s="4">
        <f t="shared" si="104"/>
        <v>0</v>
      </c>
      <c r="I401" s="14">
        <f t="shared" si="105"/>
        <v>1</v>
      </c>
      <c r="J401">
        <f t="shared" si="84"/>
        <v>0</v>
      </c>
      <c r="K401">
        <f t="shared" si="106"/>
        <v>3</v>
      </c>
      <c r="L401">
        <f t="shared" si="107"/>
        <v>0</v>
      </c>
      <c r="M401" s="8">
        <f t="shared" si="85"/>
        <v>-0.63800225686097334</v>
      </c>
      <c r="N401" s="8">
        <f t="shared" si="86"/>
        <v>-0.62568838125568305</v>
      </c>
      <c r="O401" s="8">
        <f t="shared" si="87"/>
        <v>-0.952373752147606</v>
      </c>
      <c r="P401" s="8">
        <f t="shared" si="88"/>
        <v>-0.94017230251252815</v>
      </c>
      <c r="Q401" s="8">
        <f t="shared" si="89"/>
        <v>-6.9634172322141683E-2</v>
      </c>
      <c r="R401" s="8">
        <f t="shared" si="90"/>
        <v>-0.96598439394176072</v>
      </c>
      <c r="T401" s="8">
        <f t="shared" si="91"/>
        <v>-0.64089087194121364</v>
      </c>
      <c r="U401" s="8">
        <f t="shared" si="92"/>
        <v>-0.63620918207745636</v>
      </c>
      <c r="V401" s="8">
        <f t="shared" si="93"/>
        <v>-0.90736960072390727</v>
      </c>
      <c r="W401" s="8">
        <f t="shared" si="94"/>
        <v>-0.91793408624612205</v>
      </c>
      <c r="X401" s="8">
        <f t="shared" si="95"/>
        <v>3.4717215612700511E-2</v>
      </c>
      <c r="Y401" s="8">
        <f t="shared" si="96"/>
        <v>-0.75605821134544138</v>
      </c>
      <c r="AA401" s="8">
        <f t="shared" si="97"/>
        <v>-0.88476987282481168</v>
      </c>
      <c r="AB401" s="8">
        <f t="shared" si="98"/>
        <v>-0.87686770379412371</v>
      </c>
      <c r="AC401" s="8">
        <f t="shared" si="99"/>
        <v>-0.96793618681969973</v>
      </c>
      <c r="AD401" s="8">
        <f t="shared" si="100"/>
        <v>-0.97439713867406319</v>
      </c>
      <c r="AE401" s="8">
        <f t="shared" si="101"/>
        <v>-0.71280070083329761</v>
      </c>
      <c r="AF401" s="8">
        <f t="shared" si="102"/>
        <v>-0.83639196395387316</v>
      </c>
      <c r="AG401" s="8"/>
      <c r="AH401">
        <v>-17.461353194236001</v>
      </c>
      <c r="AJ401">
        <v>-1.0779804224873911E-5</v>
      </c>
      <c r="AK401">
        <v>0</v>
      </c>
      <c r="AL401">
        <v>-1.0779804224873911E-5</v>
      </c>
      <c r="AM401">
        <v>0</v>
      </c>
      <c r="AN401">
        <v>-1.0779804224873911E-5</v>
      </c>
      <c r="AO401">
        <v>0</v>
      </c>
      <c r="AP401">
        <v>-1.0779804224873911E-5</v>
      </c>
      <c r="AQ401">
        <v>0</v>
      </c>
      <c r="AS401">
        <v>-1.0779804224873911E-5</v>
      </c>
      <c r="AT401">
        <v>0</v>
      </c>
      <c r="AU401">
        <v>-1.0779804224873911E-5</v>
      </c>
      <c r="AV401">
        <v>0</v>
      </c>
      <c r="AW401">
        <v>-1.0779804224873911E-5</v>
      </c>
      <c r="AX401">
        <v>0</v>
      </c>
      <c r="AY401">
        <v>-1.0779804224873911E-5</v>
      </c>
      <c r="AZ401">
        <v>0</v>
      </c>
      <c r="BB401">
        <f t="shared" si="108"/>
        <v>0</v>
      </c>
    </row>
    <row r="402" spans="1:54" x14ac:dyDescent="0.3">
      <c r="A402">
        <v>3</v>
      </c>
      <c r="B402" t="s">
        <v>139</v>
      </c>
      <c r="C402" t="s">
        <v>132</v>
      </c>
      <c r="D402" t="s">
        <v>15</v>
      </c>
      <c r="F402" s="2">
        <v>0</v>
      </c>
      <c r="G402" s="2">
        <f t="shared" si="103"/>
        <v>1</v>
      </c>
      <c r="H402" s="4">
        <f t="shared" si="104"/>
        <v>0</v>
      </c>
      <c r="I402" s="14">
        <f t="shared" si="105"/>
        <v>1</v>
      </c>
      <c r="J402">
        <f t="shared" si="84"/>
        <v>0</v>
      </c>
      <c r="K402">
        <f t="shared" si="106"/>
        <v>3</v>
      </c>
      <c r="L402">
        <f t="shared" si="107"/>
        <v>0</v>
      </c>
      <c r="M402" s="8">
        <f t="shared" si="85"/>
        <v>-0.65565990857334044</v>
      </c>
      <c r="N402" s="8">
        <f t="shared" si="86"/>
        <v>-0.64360779752762243</v>
      </c>
      <c r="O402" s="8">
        <f t="shared" si="87"/>
        <v>-0.95643504441400096</v>
      </c>
      <c r="P402" s="8">
        <f t="shared" si="88"/>
        <v>-0.94617094798230217</v>
      </c>
      <c r="Q402" s="8">
        <f t="shared" si="89"/>
        <v>-6.9204527720686013E-2</v>
      </c>
      <c r="R402" s="8">
        <f t="shared" si="90"/>
        <v>-0.96948677375453018</v>
      </c>
      <c r="T402" s="8">
        <f t="shared" si="91"/>
        <v>-0.6588678425090454</v>
      </c>
      <c r="U402" s="8">
        <f t="shared" si="92"/>
        <v>-0.6521650530352765</v>
      </c>
      <c r="V402" s="8">
        <f t="shared" si="93"/>
        <v>-0.94215806531174018</v>
      </c>
      <c r="W402" s="8">
        <f t="shared" si="94"/>
        <v>-0.91691935369132427</v>
      </c>
      <c r="X402" s="8">
        <f t="shared" si="95"/>
        <v>4.521871959239946E-2</v>
      </c>
      <c r="Y402" s="8">
        <f t="shared" si="96"/>
        <v>-0.81335677696919695</v>
      </c>
      <c r="AA402" s="8">
        <f t="shared" si="97"/>
        <v>-0.88607777248153974</v>
      </c>
      <c r="AB402" s="8">
        <f t="shared" si="98"/>
        <v>-0.87798307454770186</v>
      </c>
      <c r="AC402" s="8">
        <f t="shared" si="99"/>
        <v>-0.97912791801304944</v>
      </c>
      <c r="AD402" s="8">
        <f t="shared" si="100"/>
        <v>-0.97429694480271278</v>
      </c>
      <c r="AE402" s="8">
        <f t="shared" si="101"/>
        <v>-0.71034580736233954</v>
      </c>
      <c r="AF402" s="8">
        <f t="shared" si="102"/>
        <v>-0.87575351206182395</v>
      </c>
      <c r="AG402" s="8"/>
      <c r="AH402">
        <v>-17.456503542743938</v>
      </c>
      <c r="AJ402">
        <v>1.0779804224873911E-5</v>
      </c>
      <c r="AK402">
        <v>0</v>
      </c>
      <c r="AL402">
        <v>1.0779804224873911E-5</v>
      </c>
      <c r="AM402">
        <v>0</v>
      </c>
      <c r="AN402">
        <v>1.0779804224873911E-5</v>
      </c>
      <c r="AO402">
        <v>0</v>
      </c>
      <c r="AP402">
        <v>1.0779804224873911E-5</v>
      </c>
      <c r="AQ402">
        <v>0</v>
      </c>
      <c r="AS402">
        <v>1.0779804224873911E-5</v>
      </c>
      <c r="AT402">
        <v>0</v>
      </c>
      <c r="AU402">
        <v>1.0779804224873911E-5</v>
      </c>
      <c r="AV402">
        <v>0</v>
      </c>
      <c r="AW402">
        <v>1.0779804224873911E-5</v>
      </c>
      <c r="AX402">
        <v>0</v>
      </c>
      <c r="AY402">
        <v>1.0779804224873911E-5</v>
      </c>
      <c r="AZ402">
        <v>0</v>
      </c>
      <c r="BB402">
        <f t="shared" si="108"/>
        <v>0</v>
      </c>
    </row>
    <row r="403" spans="1:54" x14ac:dyDescent="0.3">
      <c r="A403">
        <v>3</v>
      </c>
      <c r="B403" t="s">
        <v>140</v>
      </c>
      <c r="C403" t="s">
        <v>141</v>
      </c>
      <c r="D403" t="s">
        <v>69</v>
      </c>
      <c r="F403" s="2">
        <v>0</v>
      </c>
      <c r="G403" s="2">
        <f t="shared" si="103"/>
        <v>0</v>
      </c>
      <c r="H403" s="4">
        <f t="shared" si="104"/>
        <v>1</v>
      </c>
      <c r="I403" s="14">
        <f t="shared" si="105"/>
        <v>0</v>
      </c>
      <c r="J403">
        <f t="shared" ref="J403:J426" si="109">IF(BB403&gt;0,1,0)</f>
        <v>1</v>
      </c>
      <c r="K403">
        <f t="shared" si="106"/>
        <v>2</v>
      </c>
      <c r="L403">
        <f t="shared" si="107"/>
        <v>2</v>
      </c>
      <c r="M403" s="8">
        <f t="shared" ref="M403:M426" si="110">(N67-M67)/M67</f>
        <v>-0.89188435598416482</v>
      </c>
      <c r="N403" s="8">
        <f t="shared" ref="N403:N426" si="111">(O67-M67)/M67</f>
        <v>-0.89175050831425418</v>
      </c>
      <c r="O403" s="8">
        <f t="shared" ref="O403:O426" si="112">(Q67-P67)/P67</f>
        <v>-0.86443571404564334</v>
      </c>
      <c r="P403" s="8">
        <f t="shared" ref="P403:P426" si="113">(S67-R67)/R67</f>
        <v>-0.98813490149853744</v>
      </c>
      <c r="Q403" s="8">
        <f t="shared" ref="Q403:Q426" si="114">(U67-T67)/T67</f>
        <v>-0.21649428475259475</v>
      </c>
      <c r="R403" s="8">
        <f t="shared" ref="R403:R426" si="115">(W67-V67)/V67</f>
        <v>-0.79692293241232226</v>
      </c>
      <c r="T403" s="8">
        <f t="shared" ref="T403:T426" si="116">(Z67-Y67)/Y67</f>
        <v>-0.81184460164221484</v>
      </c>
      <c r="U403" s="8">
        <f t="shared" ref="U403:U426" si="117">(AA67-Y67)/Y67</f>
        <v>-0.81318188656738999</v>
      </c>
      <c r="V403" s="8">
        <f t="shared" ref="V403:V426" si="118">(AC67-AB67)/AB67</f>
        <v>-0.69818101626946605</v>
      </c>
      <c r="W403" s="8">
        <f t="shared" ref="W403:W426" si="119">(AE67-AD67)/AD67</f>
        <v>-0.94173447852064818</v>
      </c>
      <c r="X403" s="8">
        <f t="shared" ref="X403:X426" si="120">(AG67-AF67)/AF67</f>
        <v>0.3295007344676652</v>
      </c>
      <c r="Y403" s="8">
        <f t="shared" ref="Y403:Y426" si="121">(AI67-AH67)/AH67</f>
        <v>-0.45109153648318334</v>
      </c>
      <c r="AA403" s="8">
        <f t="shared" ref="AA403:AA426" si="122">(AL67-AK67)/AK67</f>
        <v>-0.92318112660374552</v>
      </c>
      <c r="AB403" s="8">
        <f t="shared" ref="AB403:AB426" si="123">(AM67-AK67)/AK67</f>
        <v>-0.92392667147384289</v>
      </c>
      <c r="AC403" s="8">
        <f t="shared" ref="AC403:AC426" si="124">(AO67-AN67)/AN67</f>
        <v>-0.85782647892954067</v>
      </c>
      <c r="AD403" s="8">
        <f t="shared" ref="AD403:AD426" si="125">(AQ67-AP67)/AP67</f>
        <v>-0.97138198389464281</v>
      </c>
      <c r="AE403" s="8">
        <f t="shared" ref="AE403:AE426" si="126">(AS67-AR67)/AR67</f>
        <v>-0.1088845511338986</v>
      </c>
      <c r="AF403" s="8">
        <f t="shared" ref="AF403:AF426" si="127">(AU67-AT67)/AT67</f>
        <v>-0.81166832336364647</v>
      </c>
      <c r="AG403" s="8"/>
      <c r="AH403">
        <v>-13.82352312428416</v>
      </c>
      <c r="AJ403">
        <v>0.99005956077063639</v>
      </c>
      <c r="AK403">
        <v>1</v>
      </c>
      <c r="AL403">
        <v>0.99005956077063639</v>
      </c>
      <c r="AM403">
        <v>1</v>
      </c>
      <c r="AN403">
        <v>0.99005956077063639</v>
      </c>
      <c r="AO403">
        <v>1</v>
      </c>
      <c r="AP403">
        <v>0.99005956077063639</v>
      </c>
      <c r="AQ403">
        <v>1</v>
      </c>
      <c r="AS403">
        <v>0.99005956077063639</v>
      </c>
      <c r="AT403">
        <v>1</v>
      </c>
      <c r="AU403">
        <v>0.99005956077063639</v>
      </c>
      <c r="AV403">
        <v>1</v>
      </c>
      <c r="AW403">
        <v>0.99005956077063639</v>
      </c>
      <c r="AX403">
        <v>1</v>
      </c>
      <c r="AY403">
        <v>0.99005956077063639</v>
      </c>
      <c r="AZ403">
        <v>1</v>
      </c>
      <c r="BB403">
        <f t="shared" si="108"/>
        <v>1</v>
      </c>
    </row>
    <row r="404" spans="1:54" x14ac:dyDescent="0.3">
      <c r="A404">
        <v>3</v>
      </c>
      <c r="B404" t="s">
        <v>142</v>
      </c>
      <c r="C404" t="s">
        <v>141</v>
      </c>
      <c r="D404" t="s">
        <v>69</v>
      </c>
      <c r="F404" s="2">
        <v>0</v>
      </c>
      <c r="G404" s="2">
        <f t="shared" ref="G404:G426" si="128">MOD(LEN(B404)-LEN(SUBSTITUTE(B404,"N","")),2)</f>
        <v>1</v>
      </c>
      <c r="H404" s="4">
        <f t="shared" ref="H404:H426" si="129">H714</f>
        <v>0</v>
      </c>
      <c r="I404" s="14">
        <f t="shared" ref="I404:I426" si="130">1-J404</f>
        <v>1</v>
      </c>
      <c r="J404">
        <f t="shared" si="109"/>
        <v>0</v>
      </c>
      <c r="K404">
        <f t="shared" ref="K404:K426" si="131">LEN(D404) - LEN(SUBSTITUTE(D404, ",", "")) + 1</f>
        <v>2</v>
      </c>
      <c r="L404">
        <f t="shared" ref="L404:L426" si="132">L714</f>
        <v>0</v>
      </c>
      <c r="M404" s="8">
        <f t="shared" si="110"/>
        <v>0.8747800510694308</v>
      </c>
      <c r="N404" s="8">
        <f t="shared" si="111"/>
        <v>0.87522955462296648</v>
      </c>
      <c r="O404" s="8">
        <f t="shared" si="112"/>
        <v>0.93044243605545851</v>
      </c>
      <c r="P404" s="8">
        <f t="shared" si="113"/>
        <v>68035.309523809541</v>
      </c>
      <c r="Q404" s="8">
        <f t="shared" si="114"/>
        <v>-0.21848363859624148</v>
      </c>
      <c r="R404" s="8">
        <f t="shared" si="115"/>
        <v>672.18030948643218</v>
      </c>
      <c r="T404" s="8">
        <f t="shared" si="116"/>
        <v>1.05453848851494</v>
      </c>
      <c r="U404" s="8">
        <f t="shared" si="117"/>
        <v>1.0440428535921753</v>
      </c>
      <c r="V404" s="8">
        <f t="shared" si="118"/>
        <v>1.4695926960468315</v>
      </c>
      <c r="W404" s="8">
        <f t="shared" si="119"/>
        <v>3.6131234672841943</v>
      </c>
      <c r="X404" s="8">
        <f t="shared" si="120"/>
        <v>0.31318654814441504</v>
      </c>
      <c r="Y404" s="8">
        <f t="shared" si="121"/>
        <v>214.83151911563675</v>
      </c>
      <c r="AA404" s="8">
        <f t="shared" si="122"/>
        <v>-4.9608313882492261E-2</v>
      </c>
      <c r="AB404" s="8">
        <f t="shared" si="123"/>
        <v>-5.4628882510805013E-2</v>
      </c>
      <c r="AC404" s="8">
        <f t="shared" si="124"/>
        <v>0.11636797211364674</v>
      </c>
      <c r="AD404" s="8">
        <f t="shared" si="125"/>
        <v>1.8425779160339419</v>
      </c>
      <c r="AE404" s="8">
        <f t="shared" si="126"/>
        <v>-0.11957377425259368</v>
      </c>
      <c r="AF404" s="8">
        <f t="shared" si="127"/>
        <v>111.37732076990571</v>
      </c>
      <c r="AG404" s="8"/>
      <c r="AH404">
        <v>13.82352312428416</v>
      </c>
      <c r="AJ404">
        <v>-0.99005956077063639</v>
      </c>
      <c r="AK404">
        <v>-1</v>
      </c>
      <c r="AL404">
        <v>-0.99005956077063639</v>
      </c>
      <c r="AM404">
        <v>-1</v>
      </c>
      <c r="AN404">
        <v>-0.99005956077063639</v>
      </c>
      <c r="AO404">
        <v>-1</v>
      </c>
      <c r="AP404">
        <v>-0.99005956077063639</v>
      </c>
      <c r="AQ404">
        <v>-1</v>
      </c>
      <c r="AS404">
        <v>-0.99005956077063639</v>
      </c>
      <c r="AT404">
        <v>-1</v>
      </c>
      <c r="AU404">
        <v>-0.99005956077063639</v>
      </c>
      <c r="AV404">
        <v>-1</v>
      </c>
      <c r="AW404">
        <v>-0.99005956077063639</v>
      </c>
      <c r="AX404">
        <v>-1</v>
      </c>
      <c r="AY404">
        <v>-0.99005956077063639</v>
      </c>
      <c r="AZ404">
        <v>-1</v>
      </c>
      <c r="BB404">
        <f t="shared" ref="BB404:BB426" si="133">IF($BB$337=0,AH404,IF($BB$337=1,AS404,IF($BB$337=2,AT404,IF($BB$337=3,AU404,IF($BB$337=4,AV404,IF($BB$337="1L",AW404,IF($BB$337="2L",AX404,IF($BB$337="3L",AY404,AZ404))))))))</f>
        <v>-1</v>
      </c>
    </row>
    <row r="405" spans="1:54" x14ac:dyDescent="0.3">
      <c r="A405">
        <v>3</v>
      </c>
      <c r="B405" t="s">
        <v>143</v>
      </c>
      <c r="C405" t="s">
        <v>141</v>
      </c>
      <c r="D405" t="s">
        <v>69</v>
      </c>
      <c r="F405" s="2">
        <v>0</v>
      </c>
      <c r="G405" s="2">
        <f t="shared" si="128"/>
        <v>1</v>
      </c>
      <c r="H405" s="4">
        <f t="shared" si="129"/>
        <v>0</v>
      </c>
      <c r="I405" s="14">
        <f t="shared" si="130"/>
        <v>1</v>
      </c>
      <c r="J405">
        <f t="shared" si="109"/>
        <v>0</v>
      </c>
      <c r="K405">
        <f t="shared" si="131"/>
        <v>2</v>
      </c>
      <c r="L405">
        <f t="shared" si="132"/>
        <v>0</v>
      </c>
      <c r="M405" s="8">
        <f t="shared" si="110"/>
        <v>0.84539217757369667</v>
      </c>
      <c r="N405" s="8">
        <f t="shared" si="111"/>
        <v>0.84577640142794164</v>
      </c>
      <c r="O405" s="8">
        <f t="shared" si="112"/>
        <v>0.9132847092806895</v>
      </c>
      <c r="P405" s="8">
        <f t="shared" si="113"/>
        <v>135018.9523809524</v>
      </c>
      <c r="Q405" s="8">
        <f t="shared" si="114"/>
        <v>-0.21943572353948537</v>
      </c>
      <c r="R405" s="8">
        <f t="shared" si="115"/>
        <v>853.1136527118399</v>
      </c>
      <c r="T405" s="8">
        <f t="shared" si="116"/>
        <v>1.1891360191650422</v>
      </c>
      <c r="U405" s="8">
        <f t="shared" si="117"/>
        <v>1.176853704391392</v>
      </c>
      <c r="V405" s="8">
        <f t="shared" si="118"/>
        <v>1.9857562485712648</v>
      </c>
      <c r="W405" s="8">
        <f t="shared" si="119"/>
        <v>3.2732074057685754</v>
      </c>
      <c r="X405" s="8">
        <f t="shared" si="120"/>
        <v>0.31016275601299548</v>
      </c>
      <c r="Y405" s="8">
        <f t="shared" si="121"/>
        <v>173.58845193046284</v>
      </c>
      <c r="AA405" s="8">
        <f t="shared" si="122"/>
        <v>1.9586002809106214E-2</v>
      </c>
      <c r="AB405" s="8">
        <f t="shared" si="123"/>
        <v>1.4515523507285313E-2</v>
      </c>
      <c r="AC405" s="8">
        <f t="shared" si="124"/>
        <v>0.39025864539515842</v>
      </c>
      <c r="AD405" s="8">
        <f t="shared" si="125"/>
        <v>1.6467495913545931</v>
      </c>
      <c r="AE405" s="8">
        <f t="shared" si="126"/>
        <v>-0.12350312753489419</v>
      </c>
      <c r="AF405" s="8">
        <f t="shared" si="127"/>
        <v>90.385491812554946</v>
      </c>
      <c r="AG405" s="8"/>
      <c r="AH405">
        <v>13.82352312428416</v>
      </c>
      <c r="AJ405">
        <v>-0.99005956077063639</v>
      </c>
      <c r="AK405">
        <v>-1</v>
      </c>
      <c r="AL405">
        <v>-0.99005956077063639</v>
      </c>
      <c r="AM405">
        <v>-1</v>
      </c>
      <c r="AN405">
        <v>-0.99005956077063639</v>
      </c>
      <c r="AO405">
        <v>-1</v>
      </c>
      <c r="AP405">
        <v>-0.99005956077063639</v>
      </c>
      <c r="AQ405">
        <v>-1</v>
      </c>
      <c r="AS405">
        <v>-0.99005956077063639</v>
      </c>
      <c r="AT405">
        <v>-1</v>
      </c>
      <c r="AU405">
        <v>-0.99005956077063639</v>
      </c>
      <c r="AV405">
        <v>-1</v>
      </c>
      <c r="AW405">
        <v>-0.99005956077063639</v>
      </c>
      <c r="AX405">
        <v>-1</v>
      </c>
      <c r="AY405">
        <v>-0.99005956077063639</v>
      </c>
      <c r="AZ405">
        <v>-1</v>
      </c>
      <c r="BB405">
        <f t="shared" si="133"/>
        <v>-1</v>
      </c>
    </row>
    <row r="406" spans="1:54" x14ac:dyDescent="0.3">
      <c r="A406">
        <v>3</v>
      </c>
      <c r="B406" t="s">
        <v>144</v>
      </c>
      <c r="C406" t="s">
        <v>141</v>
      </c>
      <c r="D406" t="s">
        <v>69</v>
      </c>
      <c r="F406" s="2">
        <v>0</v>
      </c>
      <c r="G406" s="2">
        <f t="shared" si="128"/>
        <v>0</v>
      </c>
      <c r="H406" s="4">
        <f t="shared" si="129"/>
        <v>1</v>
      </c>
      <c r="I406" s="14">
        <f t="shared" si="130"/>
        <v>0</v>
      </c>
      <c r="J406">
        <f t="shared" si="109"/>
        <v>1</v>
      </c>
      <c r="K406">
        <f t="shared" si="131"/>
        <v>2</v>
      </c>
      <c r="L406">
        <f t="shared" si="132"/>
        <v>2</v>
      </c>
      <c r="M406" s="8">
        <f t="shared" si="110"/>
        <v>-0.88106379781888777</v>
      </c>
      <c r="N406" s="8">
        <f t="shared" si="111"/>
        <v>-0.88095020672837576</v>
      </c>
      <c r="O406" s="8">
        <f t="shared" si="112"/>
        <v>-0.84300740152548803</v>
      </c>
      <c r="P406" s="8">
        <f t="shared" si="113"/>
        <v>-0.98867498805062637</v>
      </c>
      <c r="Q406" s="8">
        <f t="shared" si="114"/>
        <v>-0.2172969990426154</v>
      </c>
      <c r="R406" s="8">
        <f t="shared" si="115"/>
        <v>-0.78998297926038819</v>
      </c>
      <c r="T406" s="8">
        <f t="shared" si="116"/>
        <v>-0.79839104165249075</v>
      </c>
      <c r="U406" s="8">
        <f t="shared" si="117"/>
        <v>-0.79960451529846066</v>
      </c>
      <c r="V406" s="8">
        <f t="shared" si="118"/>
        <v>-0.63863489439063925</v>
      </c>
      <c r="W406" s="8">
        <f t="shared" si="119"/>
        <v>-0.94080907014962956</v>
      </c>
      <c r="X406" s="8">
        <f t="shared" si="120"/>
        <v>0.31622071895784776</v>
      </c>
      <c r="Y406" s="8">
        <f t="shared" si="121"/>
        <v>-0.45729434345419484</v>
      </c>
      <c r="AA406" s="8">
        <f t="shared" si="122"/>
        <v>-0.91817691259491119</v>
      </c>
      <c r="AB406" s="8">
        <f t="shared" si="123"/>
        <v>-0.91861025633647331</v>
      </c>
      <c r="AC406" s="8">
        <f t="shared" si="124"/>
        <v>-0.81520042977468632</v>
      </c>
      <c r="AD406" s="8">
        <f t="shared" si="125"/>
        <v>-0.97112278210346803</v>
      </c>
      <c r="AE406" s="8">
        <f t="shared" si="126"/>
        <v>-0.12350980970363278</v>
      </c>
      <c r="AF406" s="8">
        <f t="shared" si="127"/>
        <v>-0.81557510349909401</v>
      </c>
      <c r="AG406" s="8"/>
      <c r="AH406">
        <v>-13.82352312428416</v>
      </c>
      <c r="AJ406">
        <v>0.99005956077063639</v>
      </c>
      <c r="AK406">
        <v>1</v>
      </c>
      <c r="AL406">
        <v>0.99005956077063639</v>
      </c>
      <c r="AM406">
        <v>1</v>
      </c>
      <c r="AN406">
        <v>0.99005956077063639</v>
      </c>
      <c r="AO406">
        <v>1</v>
      </c>
      <c r="AP406">
        <v>0.99005956077063639</v>
      </c>
      <c r="AQ406">
        <v>1</v>
      </c>
      <c r="AS406">
        <v>0.99005956077063639</v>
      </c>
      <c r="AT406">
        <v>1</v>
      </c>
      <c r="AU406">
        <v>0.99005956077063639</v>
      </c>
      <c r="AV406">
        <v>1</v>
      </c>
      <c r="AW406">
        <v>0.99005956077063639</v>
      </c>
      <c r="AX406">
        <v>1</v>
      </c>
      <c r="AY406">
        <v>0.99005956077063639</v>
      </c>
      <c r="AZ406">
        <v>1</v>
      </c>
      <c r="BB406">
        <f t="shared" si="133"/>
        <v>1</v>
      </c>
    </row>
    <row r="407" spans="1:54" x14ac:dyDescent="0.3">
      <c r="A407">
        <v>3</v>
      </c>
      <c r="B407" t="s">
        <v>145</v>
      </c>
      <c r="C407" t="s">
        <v>146</v>
      </c>
      <c r="D407" t="s">
        <v>69</v>
      </c>
      <c r="F407" s="2">
        <v>0</v>
      </c>
      <c r="G407" s="2">
        <f t="shared" si="128"/>
        <v>0</v>
      </c>
      <c r="H407" s="4">
        <f t="shared" si="129"/>
        <v>0</v>
      </c>
      <c r="I407" s="14">
        <f t="shared" si="130"/>
        <v>1</v>
      </c>
      <c r="J407">
        <f t="shared" si="109"/>
        <v>0</v>
      </c>
      <c r="K407">
        <f t="shared" si="131"/>
        <v>2</v>
      </c>
      <c r="L407">
        <f t="shared" si="132"/>
        <v>0</v>
      </c>
      <c r="M407" s="8">
        <f t="shared" si="110"/>
        <v>-0.7559494743362617</v>
      </c>
      <c r="N407" s="8">
        <f t="shared" si="111"/>
        <v>-0.75523388610384901</v>
      </c>
      <c r="O407" s="8">
        <f t="shared" si="112"/>
        <v>-0.7880576809290103</v>
      </c>
      <c r="P407" s="8">
        <f t="shared" si="113"/>
        <v>-0.93209992443801282</v>
      </c>
      <c r="Q407" s="8">
        <f t="shared" si="114"/>
        <v>-0.21452026348450351</v>
      </c>
      <c r="R407" s="8">
        <f t="shared" si="115"/>
        <v>-0.74297147672762864</v>
      </c>
      <c r="T407" s="8">
        <f t="shared" si="116"/>
        <v>-0.6987760832778015</v>
      </c>
      <c r="U407" s="8">
        <f t="shared" si="117"/>
        <v>-0.69804248213298914</v>
      </c>
      <c r="V407" s="8">
        <f t="shared" si="118"/>
        <v>-0.6442544950511121</v>
      </c>
      <c r="W407" s="8">
        <f t="shared" si="119"/>
        <v>-0.88068587640008422</v>
      </c>
      <c r="X407" s="8">
        <f t="shared" si="120"/>
        <v>0.25835115327125718</v>
      </c>
      <c r="Y407" s="8">
        <f t="shared" si="121"/>
        <v>-0.3797665589611488</v>
      </c>
      <c r="AA407" s="8">
        <f t="shared" si="122"/>
        <v>-0.90821126698415433</v>
      </c>
      <c r="AB407" s="8">
        <f t="shared" si="123"/>
        <v>-0.90769913046296757</v>
      </c>
      <c r="AC407" s="8">
        <f t="shared" si="124"/>
        <v>-0.86944823692292639</v>
      </c>
      <c r="AD407" s="8">
        <f t="shared" si="125"/>
        <v>-0.96602792116074021</v>
      </c>
      <c r="AE407" s="8">
        <f t="shared" si="126"/>
        <v>-0.26280194557870501</v>
      </c>
      <c r="AF407" s="8">
        <f t="shared" si="127"/>
        <v>-0.75687938191144166</v>
      </c>
      <c r="AG407" s="8"/>
      <c r="AH407">
        <v>-17.32509402542323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B407">
        <f t="shared" si="133"/>
        <v>0</v>
      </c>
    </row>
    <row r="408" spans="1:54" x14ac:dyDescent="0.3">
      <c r="A408">
        <v>3</v>
      </c>
      <c r="B408" t="s">
        <v>147</v>
      </c>
      <c r="C408" t="s">
        <v>146</v>
      </c>
      <c r="D408" t="s">
        <v>69</v>
      </c>
      <c r="F408" s="2">
        <v>0</v>
      </c>
      <c r="G408" s="2">
        <f t="shared" si="128"/>
        <v>1</v>
      </c>
      <c r="H408" s="4">
        <f t="shared" si="129"/>
        <v>1</v>
      </c>
      <c r="I408" s="14">
        <f t="shared" si="130"/>
        <v>1</v>
      </c>
      <c r="J408">
        <f t="shared" si="109"/>
        <v>0</v>
      </c>
      <c r="K408">
        <f t="shared" si="131"/>
        <v>2</v>
      </c>
      <c r="L408">
        <f t="shared" si="132"/>
        <v>2</v>
      </c>
      <c r="M408" s="8">
        <f t="shared" si="110"/>
        <v>9.9814927945879005E-3</v>
      </c>
      <c r="N408" s="8">
        <f t="shared" si="111"/>
        <v>1.0019487057454236E-2</v>
      </c>
      <c r="O408" s="8">
        <f t="shared" si="112"/>
        <v>2.8500114000455998E-4</v>
      </c>
      <c r="P408" s="8">
        <f t="shared" si="113"/>
        <v>36</v>
      </c>
      <c r="Q408" s="8">
        <f t="shared" si="114"/>
        <v>-0.22511561389721735</v>
      </c>
      <c r="R408" s="8">
        <f t="shared" si="115"/>
        <v>12.664050235478806</v>
      </c>
      <c r="T408" s="8">
        <f t="shared" si="116"/>
        <v>0.32521807683797821</v>
      </c>
      <c r="U408" s="8">
        <f t="shared" si="117"/>
        <v>0.30588060506156706</v>
      </c>
      <c r="V408" s="8">
        <f t="shared" si="118"/>
        <v>0.61829128213674289</v>
      </c>
      <c r="W408" s="8">
        <f t="shared" si="119"/>
        <v>1.8443519423913111</v>
      </c>
      <c r="X408" s="8">
        <f t="shared" si="120"/>
        <v>0.22933721614508482</v>
      </c>
      <c r="Y408" s="8">
        <f t="shared" si="121"/>
        <v>42.157375507706931</v>
      </c>
      <c r="AA408" s="8">
        <f t="shared" si="122"/>
        <v>-0.32295720789102944</v>
      </c>
      <c r="AB408" s="8">
        <f t="shared" si="123"/>
        <v>-0.32537346150327867</v>
      </c>
      <c r="AC408" s="8">
        <f t="shared" si="124"/>
        <v>-0.21463442434677721</v>
      </c>
      <c r="AD408" s="8">
        <f t="shared" si="125"/>
        <v>1.1253402192136643</v>
      </c>
      <c r="AE408" s="8">
        <f t="shared" si="126"/>
        <v>-0.26341357766649753</v>
      </c>
      <c r="AF408" s="8">
        <f t="shared" si="127"/>
        <v>38.970372215649547</v>
      </c>
      <c r="AG408" s="8"/>
      <c r="AH408">
        <v>17.32509402542323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B408">
        <f t="shared" si="133"/>
        <v>0</v>
      </c>
    </row>
    <row r="409" spans="1:54" x14ac:dyDescent="0.3">
      <c r="A409">
        <v>3</v>
      </c>
      <c r="B409" t="s">
        <v>148</v>
      </c>
      <c r="C409" t="s">
        <v>146</v>
      </c>
      <c r="D409" t="s">
        <v>69</v>
      </c>
      <c r="F409" s="2">
        <v>0</v>
      </c>
      <c r="G409" s="2">
        <f t="shared" si="128"/>
        <v>1</v>
      </c>
      <c r="H409" s="4">
        <f t="shared" si="129"/>
        <v>1</v>
      </c>
      <c r="I409" s="14">
        <f t="shared" si="130"/>
        <v>1</v>
      </c>
      <c r="J409">
        <f t="shared" si="109"/>
        <v>0</v>
      </c>
      <c r="K409">
        <f t="shared" si="131"/>
        <v>2</v>
      </c>
      <c r="L409">
        <f t="shared" si="132"/>
        <v>2</v>
      </c>
      <c r="M409" s="8">
        <f t="shared" si="110"/>
        <v>1.1706115315434099E-2</v>
      </c>
      <c r="N409" s="8">
        <f t="shared" si="111"/>
        <v>1.1753107749652306E-2</v>
      </c>
      <c r="O409" s="8">
        <f t="shared" si="112"/>
        <v>3.9500197500987505E-4</v>
      </c>
      <c r="P409" s="8">
        <f t="shared" si="113"/>
        <v>103</v>
      </c>
      <c r="Q409" s="8">
        <f t="shared" si="114"/>
        <v>-0.22503007145109744</v>
      </c>
      <c r="R409" s="8">
        <f t="shared" si="115"/>
        <v>20.137965760322256</v>
      </c>
      <c r="T409" s="8">
        <f t="shared" si="116"/>
        <v>0.38987780576832509</v>
      </c>
      <c r="U409" s="8">
        <f t="shared" si="117"/>
        <v>0.37696149719515032</v>
      </c>
      <c r="V409" s="8">
        <f t="shared" si="118"/>
        <v>0.38015451828845054</v>
      </c>
      <c r="W409" s="8">
        <f t="shared" si="119"/>
        <v>1.8404904535598832</v>
      </c>
      <c r="X409" s="8">
        <f t="shared" si="120"/>
        <v>0.24972910295645132</v>
      </c>
      <c r="Y409" s="8">
        <f t="shared" si="121"/>
        <v>44.120552807290807</v>
      </c>
      <c r="AA409" s="8">
        <f t="shared" si="122"/>
        <v>-0.28827159798933205</v>
      </c>
      <c r="AB409" s="8">
        <f t="shared" si="123"/>
        <v>-0.29805830763079866</v>
      </c>
      <c r="AC409" s="8">
        <f t="shared" si="124"/>
        <v>-0.34216910184528621</v>
      </c>
      <c r="AD409" s="8">
        <f t="shared" si="125"/>
        <v>1.12004714964415</v>
      </c>
      <c r="AE409" s="8">
        <f t="shared" si="126"/>
        <v>-0.26401202626091252</v>
      </c>
      <c r="AF409" s="8">
        <f t="shared" si="127"/>
        <v>40.357518530868134</v>
      </c>
      <c r="AG409" s="8"/>
      <c r="AH409">
        <v>17.32509402542323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B409">
        <f t="shared" si="133"/>
        <v>0</v>
      </c>
    </row>
    <row r="410" spans="1:54" x14ac:dyDescent="0.3">
      <c r="A410">
        <v>3</v>
      </c>
      <c r="B410" t="s">
        <v>149</v>
      </c>
      <c r="C410" t="s">
        <v>146</v>
      </c>
      <c r="D410" t="s">
        <v>69</v>
      </c>
      <c r="F410" s="2">
        <v>0</v>
      </c>
      <c r="G410" s="2">
        <f t="shared" si="128"/>
        <v>0</v>
      </c>
      <c r="H410" s="4">
        <f t="shared" si="129"/>
        <v>0</v>
      </c>
      <c r="I410" s="14">
        <f t="shared" si="130"/>
        <v>1</v>
      </c>
      <c r="J410">
        <f t="shared" si="109"/>
        <v>0</v>
      </c>
      <c r="K410">
        <f t="shared" si="131"/>
        <v>2</v>
      </c>
      <c r="L410">
        <f t="shared" si="132"/>
        <v>0</v>
      </c>
      <c r="M410" s="8">
        <f t="shared" si="110"/>
        <v>-0.74917146356596243</v>
      </c>
      <c r="N410" s="8">
        <f t="shared" si="111"/>
        <v>-0.74873069787310531</v>
      </c>
      <c r="O410" s="8">
        <f t="shared" si="112"/>
        <v>-0.76794435946096329</v>
      </c>
      <c r="P410" s="8">
        <f t="shared" si="113"/>
        <v>-0.93546728405200696</v>
      </c>
      <c r="Q410" s="8">
        <f t="shared" si="114"/>
        <v>-0.21697668424552999</v>
      </c>
      <c r="R410" s="8">
        <f t="shared" si="115"/>
        <v>-0.7450229884390287</v>
      </c>
      <c r="T410" s="8">
        <f t="shared" si="116"/>
        <v>-0.69120782156689164</v>
      </c>
      <c r="U410" s="8">
        <f t="shared" si="117"/>
        <v>-0.69272218229770199</v>
      </c>
      <c r="V410" s="8">
        <f t="shared" si="118"/>
        <v>-0.62551510534019661</v>
      </c>
      <c r="W410" s="8">
        <f t="shared" si="119"/>
        <v>-0.88264600022263884</v>
      </c>
      <c r="X410" s="8">
        <f t="shared" si="120"/>
        <v>0.26828786014631167</v>
      </c>
      <c r="Y410" s="8">
        <f t="shared" si="121"/>
        <v>-0.40385992045647146</v>
      </c>
      <c r="AA410" s="8">
        <f t="shared" si="122"/>
        <v>-0.90586506676036471</v>
      </c>
      <c r="AB410" s="8">
        <f t="shared" si="123"/>
        <v>-0.9061526951955664</v>
      </c>
      <c r="AC410" s="8">
        <f t="shared" si="124"/>
        <v>-0.8638224704917723</v>
      </c>
      <c r="AD410" s="8">
        <f t="shared" si="125"/>
        <v>-0.96557770908694995</v>
      </c>
      <c r="AE410" s="8">
        <f t="shared" si="126"/>
        <v>-0.25122741760864437</v>
      </c>
      <c r="AF410" s="8">
        <f t="shared" si="127"/>
        <v>-0.77731773407802152</v>
      </c>
      <c r="AG410" s="8"/>
      <c r="AH410">
        <v>-17.32509402542323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B410">
        <f t="shared" si="133"/>
        <v>0</v>
      </c>
    </row>
    <row r="411" spans="1:54" x14ac:dyDescent="0.3">
      <c r="A411">
        <v>3</v>
      </c>
      <c r="B411" t="s">
        <v>150</v>
      </c>
      <c r="C411" t="s">
        <v>151</v>
      </c>
      <c r="D411" t="s">
        <v>152</v>
      </c>
      <c r="F411" s="2">
        <v>0</v>
      </c>
      <c r="G411" s="2">
        <f t="shared" si="128"/>
        <v>0</v>
      </c>
      <c r="H411" s="4">
        <f t="shared" si="129"/>
        <v>1</v>
      </c>
      <c r="I411" s="14">
        <f t="shared" si="130"/>
        <v>0</v>
      </c>
      <c r="J411">
        <f t="shared" si="109"/>
        <v>1</v>
      </c>
      <c r="K411">
        <f t="shared" si="131"/>
        <v>2</v>
      </c>
      <c r="L411">
        <f t="shared" si="132"/>
        <v>2</v>
      </c>
      <c r="M411" s="8">
        <f t="shared" si="110"/>
        <v>-0.86496234739274425</v>
      </c>
      <c r="N411" s="8">
        <f t="shared" si="111"/>
        <v>-0.86479910676352079</v>
      </c>
      <c r="O411" s="8">
        <f t="shared" si="112"/>
        <v>-0.8618811673877107</v>
      </c>
      <c r="P411" s="8">
        <f t="shared" si="113"/>
        <v>-0.98877940923670637</v>
      </c>
      <c r="Q411" s="8">
        <f t="shared" si="114"/>
        <v>-0.21833603991062223</v>
      </c>
      <c r="R411" s="8">
        <f t="shared" si="115"/>
        <v>-0.96347397536671919</v>
      </c>
      <c r="T411" s="8">
        <f t="shared" si="116"/>
        <v>-0.74035668145056654</v>
      </c>
      <c r="U411" s="8">
        <f t="shared" si="117"/>
        <v>-0.74237168263877662</v>
      </c>
      <c r="V411" s="8">
        <f t="shared" si="118"/>
        <v>-0.61137298609904311</v>
      </c>
      <c r="W411" s="8">
        <f t="shared" si="119"/>
        <v>-0.9220429128407388</v>
      </c>
      <c r="X411" s="8">
        <f t="shared" si="120"/>
        <v>0.30186458313900666</v>
      </c>
      <c r="Y411" s="8">
        <f t="shared" si="121"/>
        <v>-0.76956218269881915</v>
      </c>
      <c r="AA411" s="8">
        <f t="shared" si="122"/>
        <v>-0.88506046143237627</v>
      </c>
      <c r="AB411" s="8">
        <f t="shared" si="123"/>
        <v>-0.88620865327073151</v>
      </c>
      <c r="AC411" s="8">
        <f t="shared" si="124"/>
        <v>-0.80582273488669343</v>
      </c>
      <c r="AD411" s="8">
        <f t="shared" si="125"/>
        <v>-0.95484413653095213</v>
      </c>
      <c r="AE411" s="8">
        <f t="shared" si="126"/>
        <v>-0.14145525223652705</v>
      </c>
      <c r="AF411" s="8">
        <f t="shared" si="127"/>
        <v>-0.91557986578780515</v>
      </c>
      <c r="AG411" s="8"/>
      <c r="AH411">
        <v>-9.4185900618055225</v>
      </c>
      <c r="AJ411">
        <v>0.97558153715534013</v>
      </c>
      <c r="AK411">
        <v>1</v>
      </c>
      <c r="AL411">
        <v>0.97558153715534013</v>
      </c>
      <c r="AM411">
        <v>1</v>
      </c>
      <c r="AN411">
        <v>0.97558153715534013</v>
      </c>
      <c r="AO411">
        <v>1</v>
      </c>
      <c r="AP411">
        <v>0.97558153715534013</v>
      </c>
      <c r="AQ411">
        <v>1</v>
      </c>
      <c r="AS411">
        <v>0.97558153715534013</v>
      </c>
      <c r="AT411">
        <v>0.5</v>
      </c>
      <c r="AU411">
        <v>0.97558153715534013</v>
      </c>
      <c r="AV411">
        <v>0.5</v>
      </c>
      <c r="AW411">
        <v>0.97558153715534013</v>
      </c>
      <c r="AX411">
        <v>0.5</v>
      </c>
      <c r="AY411">
        <v>0.97558153715534013</v>
      </c>
      <c r="AZ411">
        <v>0.5</v>
      </c>
      <c r="BB411">
        <f t="shared" si="133"/>
        <v>0.5</v>
      </c>
    </row>
    <row r="412" spans="1:54" x14ac:dyDescent="0.3">
      <c r="A412">
        <v>3</v>
      </c>
      <c r="B412" t="s">
        <v>153</v>
      </c>
      <c r="C412" t="s">
        <v>151</v>
      </c>
      <c r="D412" t="s">
        <v>152</v>
      </c>
      <c r="F412" s="2">
        <v>0</v>
      </c>
      <c r="G412" s="2">
        <f t="shared" si="128"/>
        <v>1</v>
      </c>
      <c r="H412" s="4">
        <f t="shared" si="129"/>
        <v>0</v>
      </c>
      <c r="I412" s="14">
        <f t="shared" si="130"/>
        <v>1</v>
      </c>
      <c r="J412">
        <f t="shared" si="109"/>
        <v>0</v>
      </c>
      <c r="K412">
        <f t="shared" si="131"/>
        <v>2</v>
      </c>
      <c r="L412">
        <f t="shared" si="132"/>
        <v>0</v>
      </c>
      <c r="M412" s="8">
        <f t="shared" si="110"/>
        <v>1.3448942314435308</v>
      </c>
      <c r="N412" s="8">
        <f t="shared" si="111"/>
        <v>1.3453212790690534</v>
      </c>
      <c r="O412" s="8">
        <f t="shared" si="112"/>
        <v>2.0764762395240548</v>
      </c>
      <c r="P412" s="8">
        <f t="shared" si="113"/>
        <v>215818.91836734692</v>
      </c>
      <c r="Q412" s="8">
        <f t="shared" si="114"/>
        <v>-0.21779718689097105</v>
      </c>
      <c r="R412" s="8">
        <f t="shared" si="115"/>
        <v>3696.0501545043967</v>
      </c>
      <c r="T412" s="8">
        <f t="shared" si="116"/>
        <v>1.3033781069207879</v>
      </c>
      <c r="U412" s="8">
        <f t="shared" si="117"/>
        <v>1.2828276382828769</v>
      </c>
      <c r="V412" s="8">
        <f t="shared" si="118"/>
        <v>1.7390544047422718</v>
      </c>
      <c r="W412" s="8">
        <f t="shared" si="119"/>
        <v>4.3230988797077785</v>
      </c>
      <c r="X412" s="8">
        <f t="shared" si="120"/>
        <v>0.3154576878850649</v>
      </c>
      <c r="Y412" s="8">
        <f t="shared" si="121"/>
        <v>292.5636605663363</v>
      </c>
      <c r="AA412" s="8">
        <f t="shared" si="122"/>
        <v>6.7992840189736604E-3</v>
      </c>
      <c r="AB412" s="8">
        <f t="shared" si="123"/>
        <v>-8.7698038392341991E-3</v>
      </c>
      <c r="AC412" s="8">
        <f t="shared" si="124"/>
        <v>0.151073957460827</v>
      </c>
      <c r="AD412" s="8">
        <f t="shared" si="125"/>
        <v>1.8549664264243932</v>
      </c>
      <c r="AE412" s="8">
        <f t="shared" si="126"/>
        <v>-0.1300754434253604</v>
      </c>
      <c r="AF412" s="8">
        <f t="shared" si="127"/>
        <v>139.7324160407986</v>
      </c>
      <c r="AG412" s="8"/>
      <c r="AH412">
        <v>9.4185900618055225</v>
      </c>
      <c r="AJ412">
        <v>-0.97558153715534013</v>
      </c>
      <c r="AK412">
        <v>-1</v>
      </c>
      <c r="AL412">
        <v>-0.97558153715534013</v>
      </c>
      <c r="AM412">
        <v>-1</v>
      </c>
      <c r="AN412">
        <v>-0.97558153715534013</v>
      </c>
      <c r="AO412">
        <v>-1</v>
      </c>
      <c r="AP412">
        <v>-0.97558153715534013</v>
      </c>
      <c r="AQ412">
        <v>-1</v>
      </c>
      <c r="AS412">
        <v>-0.97558153715534013</v>
      </c>
      <c r="AT412">
        <v>-0.5</v>
      </c>
      <c r="AU412">
        <v>-0.97558153715534013</v>
      </c>
      <c r="AV412">
        <v>-0.5</v>
      </c>
      <c r="AW412">
        <v>-0.97558153715534013</v>
      </c>
      <c r="AX412">
        <v>-0.5</v>
      </c>
      <c r="AY412">
        <v>-0.97558153715534013</v>
      </c>
      <c r="AZ412">
        <v>-0.5</v>
      </c>
      <c r="BB412">
        <f t="shared" si="133"/>
        <v>-0.5</v>
      </c>
    </row>
    <row r="413" spans="1:54" x14ac:dyDescent="0.3">
      <c r="A413">
        <v>3</v>
      </c>
      <c r="B413" t="s">
        <v>154</v>
      </c>
      <c r="C413" t="s">
        <v>151</v>
      </c>
      <c r="D413" t="s">
        <v>152</v>
      </c>
      <c r="F413" s="2">
        <v>0</v>
      </c>
      <c r="G413" s="2">
        <f t="shared" si="128"/>
        <v>1</v>
      </c>
      <c r="H413" s="4">
        <f t="shared" si="129"/>
        <v>0</v>
      </c>
      <c r="I413" s="14">
        <f t="shared" si="130"/>
        <v>1</v>
      </c>
      <c r="J413">
        <f t="shared" si="109"/>
        <v>0</v>
      </c>
      <c r="K413">
        <f t="shared" si="131"/>
        <v>2</v>
      </c>
      <c r="L413">
        <f t="shared" si="132"/>
        <v>0</v>
      </c>
      <c r="M413" s="8">
        <f t="shared" si="110"/>
        <v>1.3788670465411732</v>
      </c>
      <c r="N413" s="8">
        <f t="shared" si="111"/>
        <v>1.3795014879092646</v>
      </c>
      <c r="O413" s="8">
        <f t="shared" si="112"/>
        <v>2.0476307142857144</v>
      </c>
      <c r="P413" s="8">
        <f t="shared" si="113"/>
        <v>89253.983193277309</v>
      </c>
      <c r="Q413" s="8">
        <f t="shared" si="114"/>
        <v>-0.21850597896154794</v>
      </c>
      <c r="R413" s="8">
        <f t="shared" si="115"/>
        <v>2698.4587046939987</v>
      </c>
      <c r="T413" s="8">
        <f t="shared" si="116"/>
        <v>1.4418388290919015</v>
      </c>
      <c r="U413" s="8">
        <f t="shared" si="117"/>
        <v>1.4243869935882314</v>
      </c>
      <c r="V413" s="8">
        <f t="shared" si="118"/>
        <v>1.7694098515266157</v>
      </c>
      <c r="W413" s="8">
        <f t="shared" si="119"/>
        <v>3.9245111547851619</v>
      </c>
      <c r="X413" s="8">
        <f t="shared" si="120"/>
        <v>0.27158203777611145</v>
      </c>
      <c r="Y413" s="8">
        <f t="shared" si="121"/>
        <v>204.38221868363277</v>
      </c>
      <c r="AA413" s="8">
        <f t="shared" si="122"/>
        <v>7.7046183491477543E-2</v>
      </c>
      <c r="AB413" s="8">
        <f t="shared" si="123"/>
        <v>6.5328590770858383E-2</v>
      </c>
      <c r="AC413" s="8">
        <f t="shared" si="124"/>
        <v>0.20585218552899426</v>
      </c>
      <c r="AD413" s="8">
        <f t="shared" si="125"/>
        <v>1.6526522502296797</v>
      </c>
      <c r="AE413" s="8">
        <f t="shared" si="126"/>
        <v>-0.16378330930904234</v>
      </c>
      <c r="AF413" s="8">
        <f t="shared" si="127"/>
        <v>97.439460322180622</v>
      </c>
      <c r="AG413" s="8"/>
      <c r="AH413">
        <v>9.4185900618055207</v>
      </c>
      <c r="AJ413">
        <v>-0.97558153715534013</v>
      </c>
      <c r="AK413">
        <v>-1</v>
      </c>
      <c r="AL413">
        <v>-0.97558153715534013</v>
      </c>
      <c r="AM413">
        <v>-1</v>
      </c>
      <c r="AN413">
        <v>-0.97558153715534013</v>
      </c>
      <c r="AO413">
        <v>-1</v>
      </c>
      <c r="AP413">
        <v>-0.97558153715534013</v>
      </c>
      <c r="AQ413">
        <v>-1</v>
      </c>
      <c r="AS413">
        <v>-0.97558153715534013</v>
      </c>
      <c r="AT413">
        <v>-0.5</v>
      </c>
      <c r="AU413">
        <v>-0.97558153715534013</v>
      </c>
      <c r="AV413">
        <v>-0.5</v>
      </c>
      <c r="AW413">
        <v>-0.97558153715534013</v>
      </c>
      <c r="AX413">
        <v>-0.5</v>
      </c>
      <c r="AY413">
        <v>-0.97558153715534013</v>
      </c>
      <c r="AZ413">
        <v>-0.5</v>
      </c>
      <c r="BB413">
        <f t="shared" si="133"/>
        <v>-0.5</v>
      </c>
    </row>
    <row r="414" spans="1:54" x14ac:dyDescent="0.3">
      <c r="A414">
        <v>3</v>
      </c>
      <c r="B414" t="s">
        <v>155</v>
      </c>
      <c r="C414" t="s">
        <v>151</v>
      </c>
      <c r="D414" t="s">
        <v>152</v>
      </c>
      <c r="F414" s="2">
        <v>0</v>
      </c>
      <c r="G414" s="2">
        <f t="shared" si="128"/>
        <v>0</v>
      </c>
      <c r="H414" s="4">
        <f t="shared" si="129"/>
        <v>1</v>
      </c>
      <c r="I414" s="14">
        <f t="shared" si="130"/>
        <v>0</v>
      </c>
      <c r="J414">
        <f t="shared" si="109"/>
        <v>1</v>
      </c>
      <c r="K414">
        <f t="shared" si="131"/>
        <v>2</v>
      </c>
      <c r="L414">
        <f t="shared" si="132"/>
        <v>2</v>
      </c>
      <c r="M414" s="8">
        <f t="shared" si="110"/>
        <v>-0.87942936788513737</v>
      </c>
      <c r="N414" s="8">
        <f t="shared" si="111"/>
        <v>-0.87923363298285206</v>
      </c>
      <c r="O414" s="8">
        <f t="shared" si="112"/>
        <v>-0.81731589160121121</v>
      </c>
      <c r="P414" s="8">
        <f t="shared" si="113"/>
        <v>-0.98898567912762125</v>
      </c>
      <c r="Q414" s="8">
        <f t="shared" si="114"/>
        <v>-0.21822752707974835</v>
      </c>
      <c r="R414" s="8">
        <f t="shared" si="115"/>
        <v>-0.96227592416576391</v>
      </c>
      <c r="T414" s="8">
        <f t="shared" si="116"/>
        <v>-0.76537796621681764</v>
      </c>
      <c r="U414" s="8">
        <f t="shared" si="117"/>
        <v>-0.7678064754416517</v>
      </c>
      <c r="V414" s="8">
        <f t="shared" si="118"/>
        <v>-0.5719269959926625</v>
      </c>
      <c r="W414" s="8">
        <f t="shared" si="119"/>
        <v>-0.92534989964701275</v>
      </c>
      <c r="X414" s="8">
        <f t="shared" si="120"/>
        <v>0.298389201987173</v>
      </c>
      <c r="Y414" s="8">
        <f t="shared" si="121"/>
        <v>-0.75332413677477728</v>
      </c>
      <c r="AA414" s="8">
        <f t="shared" si="122"/>
        <v>-0.89566315994723267</v>
      </c>
      <c r="AB414" s="8">
        <f t="shared" si="123"/>
        <v>-0.89715086375434894</v>
      </c>
      <c r="AC414" s="8">
        <f t="shared" si="124"/>
        <v>-0.78942131885944244</v>
      </c>
      <c r="AD414" s="8">
        <f t="shared" si="125"/>
        <v>-0.95626046298796019</v>
      </c>
      <c r="AE414" s="8">
        <f t="shared" si="126"/>
        <v>-0.14635860777956713</v>
      </c>
      <c r="AF414" s="8">
        <f t="shared" si="127"/>
        <v>-0.90964073003398149</v>
      </c>
      <c r="AG414" s="8"/>
      <c r="AH414">
        <v>-9.4185900618055225</v>
      </c>
      <c r="AJ414">
        <v>0.97558153715534013</v>
      </c>
      <c r="AK414">
        <v>1</v>
      </c>
      <c r="AL414">
        <v>0.97558153715534013</v>
      </c>
      <c r="AM414">
        <v>1</v>
      </c>
      <c r="AN414">
        <v>0.97558153715534013</v>
      </c>
      <c r="AO414">
        <v>1</v>
      </c>
      <c r="AP414">
        <v>0.97558153715534013</v>
      </c>
      <c r="AQ414">
        <v>1</v>
      </c>
      <c r="AS414">
        <v>0.97558153715534013</v>
      </c>
      <c r="AT414">
        <v>0.5</v>
      </c>
      <c r="AU414">
        <v>0.97558153715534013</v>
      </c>
      <c r="AV414">
        <v>0.5</v>
      </c>
      <c r="AW414">
        <v>0.97558153715534013</v>
      </c>
      <c r="AX414">
        <v>0.5</v>
      </c>
      <c r="AY414">
        <v>0.97558153715534013</v>
      </c>
      <c r="AZ414">
        <v>0.5</v>
      </c>
      <c r="BB414">
        <f t="shared" si="133"/>
        <v>0.5</v>
      </c>
    </row>
    <row r="415" spans="1:54" x14ac:dyDescent="0.3">
      <c r="A415">
        <v>3</v>
      </c>
      <c r="B415" t="s">
        <v>156</v>
      </c>
      <c r="C415" t="s">
        <v>157</v>
      </c>
      <c r="D415" t="s">
        <v>152</v>
      </c>
      <c r="F415" s="2">
        <v>0</v>
      </c>
      <c r="G415" s="2">
        <f t="shared" si="128"/>
        <v>0</v>
      </c>
      <c r="H415" s="4">
        <f t="shared" si="129"/>
        <v>0</v>
      </c>
      <c r="I415" s="14">
        <f t="shared" si="130"/>
        <v>1</v>
      </c>
      <c r="J415">
        <f t="shared" si="109"/>
        <v>0</v>
      </c>
      <c r="K415">
        <f t="shared" si="131"/>
        <v>2</v>
      </c>
      <c r="L415">
        <f t="shared" si="132"/>
        <v>0</v>
      </c>
      <c r="M415" s="8">
        <f t="shared" si="110"/>
        <v>-0.81464334434871</v>
      </c>
      <c r="N415" s="8">
        <f t="shared" si="111"/>
        <v>-0.81394101752418202</v>
      </c>
      <c r="O415" s="8">
        <f t="shared" si="112"/>
        <v>-0.8525224526694748</v>
      </c>
      <c r="P415" s="8">
        <f t="shared" si="113"/>
        <v>-0.98139202869866693</v>
      </c>
      <c r="Q415" s="8">
        <f t="shared" si="114"/>
        <v>-0.21873567608338465</v>
      </c>
      <c r="R415" s="8">
        <f t="shared" si="115"/>
        <v>-0.9568766203997231</v>
      </c>
      <c r="T415" s="8">
        <f t="shared" si="116"/>
        <v>-0.7178497101073974</v>
      </c>
      <c r="U415" s="8">
        <f t="shared" si="117"/>
        <v>-0.71810077684250706</v>
      </c>
      <c r="V415" s="8">
        <f t="shared" si="118"/>
        <v>-0.61667579184593746</v>
      </c>
      <c r="W415" s="8">
        <f t="shared" si="119"/>
        <v>-0.91957736403575974</v>
      </c>
      <c r="X415" s="8">
        <f t="shared" si="120"/>
        <v>0.24337125192071413</v>
      </c>
      <c r="Y415" s="8">
        <f t="shared" si="121"/>
        <v>-0.68749107028241596</v>
      </c>
      <c r="AA415" s="8">
        <f t="shared" si="122"/>
        <v>-0.89650508032653597</v>
      </c>
      <c r="AB415" s="8">
        <f t="shared" si="123"/>
        <v>-0.89683239343165344</v>
      </c>
      <c r="AC415" s="8">
        <f t="shared" si="124"/>
        <v>-0.84025957345615732</v>
      </c>
      <c r="AD415" s="8">
        <f t="shared" si="125"/>
        <v>-0.96051322103885928</v>
      </c>
      <c r="AE415" s="8">
        <f t="shared" si="126"/>
        <v>-0.2764235824976351</v>
      </c>
      <c r="AF415" s="8">
        <f t="shared" si="127"/>
        <v>-0.9005618000474267</v>
      </c>
      <c r="AG415" s="8"/>
      <c r="AH415">
        <v>-12.237114898446359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B415">
        <f t="shared" si="133"/>
        <v>0</v>
      </c>
    </row>
    <row r="416" spans="1:54" x14ac:dyDescent="0.3">
      <c r="A416">
        <v>3</v>
      </c>
      <c r="B416" t="s">
        <v>158</v>
      </c>
      <c r="C416" t="s">
        <v>157</v>
      </c>
      <c r="D416" t="s">
        <v>152</v>
      </c>
      <c r="F416" s="2">
        <v>0</v>
      </c>
      <c r="G416" s="2">
        <f t="shared" si="128"/>
        <v>1</v>
      </c>
      <c r="H416" s="4">
        <f t="shared" si="129"/>
        <v>1</v>
      </c>
      <c r="I416" s="14">
        <f t="shared" si="130"/>
        <v>1</v>
      </c>
      <c r="J416">
        <f t="shared" si="109"/>
        <v>0</v>
      </c>
      <c r="K416">
        <f t="shared" si="131"/>
        <v>2</v>
      </c>
      <c r="L416">
        <f t="shared" si="132"/>
        <v>2</v>
      </c>
      <c r="M416" s="8">
        <f t="shared" si="110"/>
        <v>0.15136024666499365</v>
      </c>
      <c r="N416" s="8">
        <f t="shared" si="111"/>
        <v>0.15146922236341298</v>
      </c>
      <c r="O416" s="8">
        <f t="shared" si="112"/>
        <v>4.6150230751153759E-3</v>
      </c>
      <c r="P416" s="8">
        <f t="shared" si="113"/>
        <v>832.28571428571422</v>
      </c>
      <c r="Q416" s="8">
        <f t="shared" si="114"/>
        <v>-0.22244995064627365</v>
      </c>
      <c r="R416" s="8">
        <f t="shared" si="115"/>
        <v>43.717138103161396</v>
      </c>
      <c r="T416" s="8">
        <f t="shared" si="116"/>
        <v>0.79633264125162961</v>
      </c>
      <c r="U416" s="8">
        <f t="shared" si="117"/>
        <v>0.79559978603597903</v>
      </c>
      <c r="V416" s="8">
        <f t="shared" si="118"/>
        <v>0.41843128154208786</v>
      </c>
      <c r="W416" s="8">
        <f t="shared" si="119"/>
        <v>1.6670652916351245</v>
      </c>
      <c r="X416" s="8">
        <f t="shared" si="120"/>
        <v>0.24132099497556006</v>
      </c>
      <c r="Y416" s="8">
        <f t="shared" si="121"/>
        <v>29.961732124589812</v>
      </c>
      <c r="AA416" s="8">
        <f t="shared" si="122"/>
        <v>-0.11452445512038928</v>
      </c>
      <c r="AB416" s="8">
        <f t="shared" si="123"/>
        <v>-0.11639135470625124</v>
      </c>
      <c r="AC416" s="8">
        <f t="shared" si="124"/>
        <v>-0.30235252199983409</v>
      </c>
      <c r="AD416" s="8">
        <f t="shared" si="125"/>
        <v>0.94300313852118278</v>
      </c>
      <c r="AE416" s="8">
        <f t="shared" si="126"/>
        <v>-0.28173679955203557</v>
      </c>
      <c r="AF416" s="8">
        <f t="shared" si="127"/>
        <v>24.425636709249876</v>
      </c>
      <c r="AG416" s="8"/>
      <c r="AH416">
        <v>12.237114898446359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B416">
        <f t="shared" si="133"/>
        <v>0</v>
      </c>
    </row>
    <row r="417" spans="1:54" x14ac:dyDescent="0.3">
      <c r="A417">
        <v>3</v>
      </c>
      <c r="B417" t="s">
        <v>159</v>
      </c>
      <c r="C417" t="s">
        <v>157</v>
      </c>
      <c r="D417" t="s">
        <v>152</v>
      </c>
      <c r="F417" s="2">
        <v>0</v>
      </c>
      <c r="G417" s="2">
        <f t="shared" si="128"/>
        <v>1</v>
      </c>
      <c r="H417" s="4">
        <f t="shared" si="129"/>
        <v>1</v>
      </c>
      <c r="I417" s="14">
        <f t="shared" si="130"/>
        <v>1</v>
      </c>
      <c r="J417">
        <f t="shared" si="109"/>
        <v>0</v>
      </c>
      <c r="K417">
        <f t="shared" si="131"/>
        <v>2</v>
      </c>
      <c r="L417">
        <f t="shared" si="132"/>
        <v>2</v>
      </c>
      <c r="M417" s="8">
        <f t="shared" si="110"/>
        <v>0.11956648886978176</v>
      </c>
      <c r="N417" s="8">
        <f t="shared" si="111"/>
        <v>0.11964247329297491</v>
      </c>
      <c r="O417" s="8">
        <f t="shared" si="112"/>
        <v>5.4549999999999998E-3</v>
      </c>
      <c r="P417" s="8">
        <f t="shared" si="113"/>
        <v>333.11764705882354</v>
      </c>
      <c r="Q417" s="8">
        <f t="shared" si="114"/>
        <v>-0.22318635951088367</v>
      </c>
      <c r="R417" s="8">
        <f t="shared" si="115"/>
        <v>35.98930481283422</v>
      </c>
      <c r="T417" s="8">
        <f t="shared" si="116"/>
        <v>0.28509207368415856</v>
      </c>
      <c r="U417" s="8">
        <f t="shared" si="117"/>
        <v>0.27519140316166185</v>
      </c>
      <c r="V417" s="8">
        <f t="shared" si="118"/>
        <v>0.39686372349060833</v>
      </c>
      <c r="W417" s="8">
        <f t="shared" si="119"/>
        <v>1.7230489240450959</v>
      </c>
      <c r="X417" s="8">
        <f t="shared" si="120"/>
        <v>0.24400683739655885</v>
      </c>
      <c r="Y417" s="8">
        <f t="shared" si="121"/>
        <v>36.638947817849981</v>
      </c>
      <c r="AA417" s="8">
        <f t="shared" si="122"/>
        <v>-0.37910587609494345</v>
      </c>
      <c r="AB417" s="8">
        <f t="shared" si="123"/>
        <v>-0.37830618333228483</v>
      </c>
      <c r="AC417" s="8">
        <f t="shared" si="124"/>
        <v>-0.34512124762723495</v>
      </c>
      <c r="AD417" s="8">
        <f t="shared" si="125"/>
        <v>0.98054207918171177</v>
      </c>
      <c r="AE417" s="8">
        <f t="shared" si="126"/>
        <v>-0.28043504689069515</v>
      </c>
      <c r="AF417" s="8">
        <f t="shared" si="127"/>
        <v>29.393375461068633</v>
      </c>
      <c r="AG417" s="8"/>
      <c r="AH417">
        <v>12.237114898446359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B417">
        <f t="shared" si="133"/>
        <v>0</v>
      </c>
    </row>
    <row r="418" spans="1:54" x14ac:dyDescent="0.3">
      <c r="A418">
        <v>3</v>
      </c>
      <c r="B418" t="s">
        <v>160</v>
      </c>
      <c r="C418" t="s">
        <v>157</v>
      </c>
      <c r="D418" t="s">
        <v>152</v>
      </c>
      <c r="F418" s="2">
        <v>0</v>
      </c>
      <c r="G418" s="2">
        <f t="shared" si="128"/>
        <v>0</v>
      </c>
      <c r="H418" s="4">
        <f t="shared" si="129"/>
        <v>0</v>
      </c>
      <c r="I418" s="14">
        <f t="shared" si="130"/>
        <v>1</v>
      </c>
      <c r="J418">
        <f t="shared" si="109"/>
        <v>0</v>
      </c>
      <c r="K418">
        <f t="shared" si="131"/>
        <v>2</v>
      </c>
      <c r="L418">
        <f t="shared" si="132"/>
        <v>0</v>
      </c>
      <c r="M418" s="8">
        <f t="shared" si="110"/>
        <v>-0.82369388959009782</v>
      </c>
      <c r="N418" s="8">
        <f t="shared" si="111"/>
        <v>-0.82337391913361502</v>
      </c>
      <c r="O418" s="8">
        <f t="shared" si="112"/>
        <v>-0.80163680153211869</v>
      </c>
      <c r="P418" s="8">
        <f t="shared" si="113"/>
        <v>-0.98241824004871547</v>
      </c>
      <c r="Q418" s="8">
        <f t="shared" si="114"/>
        <v>-0.21880840243067798</v>
      </c>
      <c r="R418" s="8">
        <f t="shared" si="115"/>
        <v>-0.95756356462609327</v>
      </c>
      <c r="T418" s="8">
        <f t="shared" si="116"/>
        <v>-0.72125714043393674</v>
      </c>
      <c r="U418" s="8">
        <f t="shared" si="117"/>
        <v>-0.72039184225087194</v>
      </c>
      <c r="V418" s="8">
        <f t="shared" si="118"/>
        <v>-0.55937062703625084</v>
      </c>
      <c r="W418" s="8">
        <f t="shared" si="119"/>
        <v>-0.92489044741304982</v>
      </c>
      <c r="X418" s="8">
        <f t="shared" si="120"/>
        <v>0.24165448805458187</v>
      </c>
      <c r="Y418" s="8">
        <f t="shared" si="121"/>
        <v>-0.69035363682193673</v>
      </c>
      <c r="AA418" s="8">
        <f t="shared" si="122"/>
        <v>-0.8972964138937074</v>
      </c>
      <c r="AB418" s="8">
        <f t="shared" si="123"/>
        <v>-0.8961693303323105</v>
      </c>
      <c r="AC418" s="8">
        <f t="shared" si="124"/>
        <v>-0.80658538060514784</v>
      </c>
      <c r="AD418" s="8">
        <f t="shared" si="125"/>
        <v>-0.96164898299419477</v>
      </c>
      <c r="AE418" s="8">
        <f t="shared" si="126"/>
        <v>-0.27326512869421232</v>
      </c>
      <c r="AF418" s="8">
        <f t="shared" si="127"/>
        <v>-0.90315043253498006</v>
      </c>
      <c r="AG418" s="8"/>
      <c r="AH418">
        <v>-12.237114898446359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B418">
        <f t="shared" si="133"/>
        <v>0</v>
      </c>
    </row>
    <row r="419" spans="1:54" x14ac:dyDescent="0.3">
      <c r="A419">
        <v>3</v>
      </c>
      <c r="B419" t="s">
        <v>161</v>
      </c>
      <c r="C419" t="s">
        <v>162</v>
      </c>
      <c r="D419" t="s">
        <v>163</v>
      </c>
      <c r="F419" s="2">
        <v>0</v>
      </c>
      <c r="G419" s="2">
        <f t="shared" si="128"/>
        <v>0</v>
      </c>
      <c r="H419" s="4">
        <f t="shared" si="129"/>
        <v>1</v>
      </c>
      <c r="I419" s="14">
        <f t="shared" si="130"/>
        <v>1</v>
      </c>
      <c r="J419">
        <f t="shared" si="109"/>
        <v>0</v>
      </c>
      <c r="K419">
        <f t="shared" si="131"/>
        <v>2</v>
      </c>
      <c r="L419">
        <f t="shared" si="132"/>
        <v>2</v>
      </c>
      <c r="M419" s="8">
        <f t="shared" si="110"/>
        <v>0.11954929690116625</v>
      </c>
      <c r="N419" s="8">
        <f t="shared" si="111"/>
        <v>0.11964827562074148</v>
      </c>
      <c r="O419" s="8">
        <f t="shared" si="112"/>
        <v>3.5540106620320735E-3</v>
      </c>
      <c r="P419" s="8">
        <f t="shared" si="113"/>
        <v>469.08333333333331</v>
      </c>
      <c r="Q419" s="8">
        <f t="shared" si="114"/>
        <v>-0.22378587372290584</v>
      </c>
      <c r="R419" s="8">
        <f t="shared" si="115"/>
        <v>48.054121565362195</v>
      </c>
      <c r="T419" s="8">
        <f t="shared" si="116"/>
        <v>0.78348579457347123</v>
      </c>
      <c r="U419" s="8">
        <f t="shared" si="117"/>
        <v>0.772561482029267</v>
      </c>
      <c r="V419" s="8">
        <f t="shared" si="118"/>
        <v>0.6169453809539085</v>
      </c>
      <c r="W419" s="8">
        <f t="shared" si="119"/>
        <v>1.7914916654970205</v>
      </c>
      <c r="X419" s="8">
        <f t="shared" si="120"/>
        <v>0.22734053590438483</v>
      </c>
      <c r="Y419" s="8">
        <f t="shared" si="121"/>
        <v>49.043191437243429</v>
      </c>
      <c r="AA419" s="8">
        <f t="shared" si="122"/>
        <v>-0.11133875809953267</v>
      </c>
      <c r="AB419" s="8">
        <f t="shared" si="123"/>
        <v>-0.12579663827362703</v>
      </c>
      <c r="AC419" s="8">
        <f t="shared" si="124"/>
        <v>-0.2214770767574451</v>
      </c>
      <c r="AD419" s="8">
        <f t="shared" si="125"/>
        <v>1.035848716320624</v>
      </c>
      <c r="AE419" s="8">
        <f t="shared" si="126"/>
        <v>-0.27457607066097306</v>
      </c>
      <c r="AF419" s="8">
        <f t="shared" si="127"/>
        <v>40.085535905773213</v>
      </c>
      <c r="AG419" s="8"/>
      <c r="AH419">
        <v>12.30087886660038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B419">
        <f t="shared" si="133"/>
        <v>0</v>
      </c>
    </row>
    <row r="420" spans="1:54" x14ac:dyDescent="0.3">
      <c r="A420">
        <v>3</v>
      </c>
      <c r="B420" t="s">
        <v>164</v>
      </c>
      <c r="C420" t="s">
        <v>162</v>
      </c>
      <c r="D420" t="s">
        <v>163</v>
      </c>
      <c r="F420" s="2">
        <v>0</v>
      </c>
      <c r="G420" s="2">
        <f t="shared" si="128"/>
        <v>1</v>
      </c>
      <c r="H420" s="4">
        <f t="shared" si="129"/>
        <v>0</v>
      </c>
      <c r="I420" s="14">
        <f t="shared" si="130"/>
        <v>1</v>
      </c>
      <c r="J420">
        <f t="shared" si="109"/>
        <v>0</v>
      </c>
      <c r="K420">
        <f t="shared" si="131"/>
        <v>2</v>
      </c>
      <c r="L420">
        <f t="shared" si="132"/>
        <v>0</v>
      </c>
      <c r="M420" s="8">
        <f t="shared" si="110"/>
        <v>-0.81994603418022693</v>
      </c>
      <c r="N420" s="8">
        <f t="shared" si="111"/>
        <v>-0.8193978347552715</v>
      </c>
      <c r="O420" s="8">
        <f t="shared" si="112"/>
        <v>-0.793823527670383</v>
      </c>
      <c r="P420" s="8">
        <f t="shared" si="113"/>
        <v>-0.9788937910088541</v>
      </c>
      <c r="Q420" s="8">
        <f t="shared" si="114"/>
        <v>-0.21855744042902522</v>
      </c>
      <c r="R420" s="8">
        <f t="shared" si="115"/>
        <v>-0.95498176990290118</v>
      </c>
      <c r="T420" s="8">
        <f t="shared" si="116"/>
        <v>-0.72064236055027864</v>
      </c>
      <c r="U420" s="8">
        <f t="shared" si="117"/>
        <v>-0.72090308326893127</v>
      </c>
      <c r="V420" s="8">
        <f t="shared" si="118"/>
        <v>-0.53329060385881588</v>
      </c>
      <c r="W420" s="8">
        <f t="shared" si="119"/>
        <v>-0.91905369827929451</v>
      </c>
      <c r="X420" s="8">
        <f t="shared" si="120"/>
        <v>0.23098117958443812</v>
      </c>
      <c r="Y420" s="8">
        <f t="shared" si="121"/>
        <v>-0.69875132937227802</v>
      </c>
      <c r="AA420" s="8">
        <f t="shared" si="122"/>
        <v>-0.89011653112783207</v>
      </c>
      <c r="AB420" s="8">
        <f t="shared" si="123"/>
        <v>-0.89044243627163189</v>
      </c>
      <c r="AC420" s="8">
        <f t="shared" si="124"/>
        <v>-0.79043331811495277</v>
      </c>
      <c r="AD420" s="8">
        <f t="shared" si="125"/>
        <v>-0.95915839902704014</v>
      </c>
      <c r="AE420" s="8">
        <f t="shared" si="126"/>
        <v>-0.27783463991472035</v>
      </c>
      <c r="AF420" s="8">
        <f t="shared" si="127"/>
        <v>-0.90354158216486136</v>
      </c>
      <c r="AG420" s="8"/>
      <c r="AH420">
        <v>-12.300878866600391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B420">
        <f t="shared" si="133"/>
        <v>0</v>
      </c>
    </row>
    <row r="421" spans="1:54" x14ac:dyDescent="0.3">
      <c r="A421">
        <v>3</v>
      </c>
      <c r="B421" t="s">
        <v>165</v>
      </c>
      <c r="C421" t="s">
        <v>162</v>
      </c>
      <c r="D421" t="s">
        <v>163</v>
      </c>
      <c r="F421" s="2">
        <v>0</v>
      </c>
      <c r="G421" s="2">
        <f t="shared" si="128"/>
        <v>1</v>
      </c>
      <c r="H421" s="4">
        <f t="shared" si="129"/>
        <v>0</v>
      </c>
      <c r="I421" s="14">
        <f t="shared" si="130"/>
        <v>1</v>
      </c>
      <c r="J421">
        <f t="shared" si="109"/>
        <v>0</v>
      </c>
      <c r="K421">
        <f t="shared" si="131"/>
        <v>2</v>
      </c>
      <c r="L421">
        <f t="shared" si="132"/>
        <v>0</v>
      </c>
      <c r="M421" s="8">
        <f t="shared" si="110"/>
        <v>-0.79543958186039354</v>
      </c>
      <c r="N421" s="8">
        <f t="shared" si="111"/>
        <v>-0.7945578611814802</v>
      </c>
      <c r="O421" s="8">
        <f t="shared" si="112"/>
        <v>-0.77301002691567788</v>
      </c>
      <c r="P421" s="8">
        <f t="shared" si="113"/>
        <v>-0.97969633436943515</v>
      </c>
      <c r="Q421" s="8">
        <f t="shared" si="114"/>
        <v>-0.21680647441377071</v>
      </c>
      <c r="R421" s="8">
        <f t="shared" si="115"/>
        <v>-0.95483650152412458</v>
      </c>
      <c r="T421" s="8">
        <f t="shared" si="116"/>
        <v>-0.68605247888582976</v>
      </c>
      <c r="U421" s="8">
        <f t="shared" si="117"/>
        <v>-0.69060189737290156</v>
      </c>
      <c r="V421" s="8">
        <f t="shared" si="118"/>
        <v>-0.48965124677501259</v>
      </c>
      <c r="W421" s="8">
        <f t="shared" si="119"/>
        <v>-0.91671940240792338</v>
      </c>
      <c r="X421" s="8">
        <f t="shared" si="120"/>
        <v>0.26258288151007614</v>
      </c>
      <c r="Y421" s="8">
        <f t="shared" si="121"/>
        <v>-0.69683002196424448</v>
      </c>
      <c r="AA421" s="8">
        <f t="shared" si="122"/>
        <v>-0.87607715382481099</v>
      </c>
      <c r="AB421" s="8">
        <f t="shared" si="123"/>
        <v>-0.87816998249190792</v>
      </c>
      <c r="AC421" s="8">
        <f t="shared" si="124"/>
        <v>-0.76080396937494288</v>
      </c>
      <c r="AD421" s="8">
        <f t="shared" si="125"/>
        <v>-0.95773521663040539</v>
      </c>
      <c r="AE421" s="8">
        <f t="shared" si="126"/>
        <v>-0.2540460199830965</v>
      </c>
      <c r="AF421" s="8">
        <f t="shared" si="127"/>
        <v>-0.9027576486682376</v>
      </c>
      <c r="AG421" s="8"/>
      <c r="AH421">
        <v>-12.30087886660038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B421">
        <f t="shared" si="133"/>
        <v>0</v>
      </c>
    </row>
    <row r="422" spans="1:54" x14ac:dyDescent="0.3">
      <c r="A422">
        <v>3</v>
      </c>
      <c r="B422" t="s">
        <v>166</v>
      </c>
      <c r="C422" t="s">
        <v>162</v>
      </c>
      <c r="D422" t="s">
        <v>163</v>
      </c>
      <c r="F422" s="2">
        <v>0</v>
      </c>
      <c r="G422" s="2">
        <f t="shared" si="128"/>
        <v>0</v>
      </c>
      <c r="H422" s="4">
        <f t="shared" si="129"/>
        <v>1</v>
      </c>
      <c r="I422" s="14">
        <f t="shared" si="130"/>
        <v>1</v>
      </c>
      <c r="J422">
        <f t="shared" si="109"/>
        <v>0</v>
      </c>
      <c r="K422">
        <f t="shared" si="131"/>
        <v>2</v>
      </c>
      <c r="L422">
        <f t="shared" si="132"/>
        <v>2</v>
      </c>
      <c r="M422" s="8">
        <f t="shared" si="110"/>
        <v>0.13325108698151567</v>
      </c>
      <c r="N422" s="8">
        <f t="shared" si="111"/>
        <v>0.13334106475700511</v>
      </c>
      <c r="O422" s="8">
        <f t="shared" si="112"/>
        <v>4.0450121350364054E-3</v>
      </c>
      <c r="P422" s="8">
        <f t="shared" si="113"/>
        <v>491.41666666666663</v>
      </c>
      <c r="Q422" s="8">
        <f t="shared" si="114"/>
        <v>-0.2235409945613237</v>
      </c>
      <c r="R422" s="8">
        <f t="shared" si="115"/>
        <v>39.294773519163762</v>
      </c>
      <c r="T422" s="8">
        <f t="shared" si="116"/>
        <v>0.49654635286646243</v>
      </c>
      <c r="U422" s="8">
        <f t="shared" si="117"/>
        <v>0.47679317104178692</v>
      </c>
      <c r="V422" s="8">
        <f t="shared" si="118"/>
        <v>0.66234870789569256</v>
      </c>
      <c r="W422" s="8">
        <f t="shared" si="119"/>
        <v>1.8175053859610322</v>
      </c>
      <c r="X422" s="8">
        <f t="shared" si="120"/>
        <v>0.20681171231789597</v>
      </c>
      <c r="Y422" s="8">
        <f t="shared" si="121"/>
        <v>46.956354308430029</v>
      </c>
      <c r="AA422" s="8">
        <f t="shared" si="122"/>
        <v>-0.2520800085957996</v>
      </c>
      <c r="AB422" s="8">
        <f t="shared" si="123"/>
        <v>-0.27362872800990118</v>
      </c>
      <c r="AC422" s="8">
        <f t="shared" si="124"/>
        <v>-0.20856318548492245</v>
      </c>
      <c r="AD422" s="8">
        <f t="shared" si="125"/>
        <v>1.0585470925688412</v>
      </c>
      <c r="AE422" s="8">
        <f t="shared" si="126"/>
        <v>-0.30331722152331153</v>
      </c>
      <c r="AF422" s="8">
        <f t="shared" si="127"/>
        <v>38.064142020076495</v>
      </c>
      <c r="AG422" s="8"/>
      <c r="AH422">
        <v>12.30087886660038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B422">
        <f t="shared" si="133"/>
        <v>0</v>
      </c>
    </row>
    <row r="423" spans="1:54" x14ac:dyDescent="0.3">
      <c r="A423">
        <v>3</v>
      </c>
      <c r="B423" t="s">
        <v>167</v>
      </c>
      <c r="C423" t="s">
        <v>168</v>
      </c>
      <c r="D423" t="s">
        <v>163</v>
      </c>
      <c r="F423" s="2">
        <v>0</v>
      </c>
      <c r="G423" s="2">
        <f t="shared" si="128"/>
        <v>0</v>
      </c>
      <c r="H423" s="4">
        <f t="shared" si="129"/>
        <v>0</v>
      </c>
      <c r="I423" s="14">
        <f t="shared" si="130"/>
        <v>1</v>
      </c>
      <c r="J423">
        <f t="shared" si="109"/>
        <v>0</v>
      </c>
      <c r="K423">
        <f t="shared" si="131"/>
        <v>2</v>
      </c>
      <c r="L423">
        <f t="shared" si="132"/>
        <v>0</v>
      </c>
      <c r="M423" s="8">
        <f t="shared" si="110"/>
        <v>1.3296669787424278</v>
      </c>
      <c r="N423" s="8">
        <f t="shared" si="111"/>
        <v>1.3301808682561826</v>
      </c>
      <c r="O423" s="8">
        <f t="shared" si="112"/>
        <v>2.1653277816976306</v>
      </c>
      <c r="P423" s="8">
        <f t="shared" si="113"/>
        <v>123130.76190476192</v>
      </c>
      <c r="Q423" s="8">
        <f t="shared" si="114"/>
        <v>-0.21902178531893482</v>
      </c>
      <c r="R423" s="8">
        <f t="shared" si="115"/>
        <v>3577.4505769002026</v>
      </c>
      <c r="T423" s="8">
        <f t="shared" si="116"/>
        <v>1.496014354798175</v>
      </c>
      <c r="U423" s="8">
        <f t="shared" si="117"/>
        <v>1.4853249062905356</v>
      </c>
      <c r="V423" s="8">
        <f t="shared" si="118"/>
        <v>1.8030760090820941</v>
      </c>
      <c r="W423" s="8">
        <f t="shared" si="119"/>
        <v>4.3396877163882062</v>
      </c>
      <c r="X423" s="8">
        <f t="shared" si="120"/>
        <v>0.31405649817614184</v>
      </c>
      <c r="Y423" s="8">
        <f t="shared" si="121"/>
        <v>219.80014034821031</v>
      </c>
      <c r="AA423" s="8">
        <f t="shared" si="122"/>
        <v>9.974484082682325E-2</v>
      </c>
      <c r="AB423" s="8">
        <f t="shared" si="123"/>
        <v>9.0833421598692801E-2</v>
      </c>
      <c r="AC423" s="8">
        <f t="shared" si="124"/>
        <v>0.2020038969884117</v>
      </c>
      <c r="AD423" s="8">
        <f t="shared" si="125"/>
        <v>1.9053355389093689</v>
      </c>
      <c r="AE423" s="8">
        <f t="shared" si="126"/>
        <v>-0.12567240792324749</v>
      </c>
      <c r="AF423" s="8">
        <f t="shared" si="127"/>
        <v>104.80842771849561</v>
      </c>
      <c r="AG423" s="8"/>
      <c r="AH423">
        <v>9.5107099706647098</v>
      </c>
      <c r="AJ423">
        <v>-0.97559337774633759</v>
      </c>
      <c r="AK423">
        <v>-1</v>
      </c>
      <c r="AL423">
        <v>-0.97559337774633759</v>
      </c>
      <c r="AM423">
        <v>-1</v>
      </c>
      <c r="AN423">
        <v>-0.97559337774633759</v>
      </c>
      <c r="AO423">
        <v>-1</v>
      </c>
      <c r="AP423">
        <v>-0.97559337774633759</v>
      </c>
      <c r="AQ423">
        <v>-1</v>
      </c>
      <c r="AS423">
        <v>-0.97559337774633759</v>
      </c>
      <c r="AT423">
        <v>-0.5</v>
      </c>
      <c r="AU423">
        <v>-0.97559337774633759</v>
      </c>
      <c r="AV423">
        <v>-0.5</v>
      </c>
      <c r="AW423">
        <v>-0.97559337774633759</v>
      </c>
      <c r="AX423">
        <v>-0.5</v>
      </c>
      <c r="AY423">
        <v>-0.97559337774633759</v>
      </c>
      <c r="AZ423">
        <v>-0.5</v>
      </c>
      <c r="BB423">
        <f t="shared" si="133"/>
        <v>-0.5</v>
      </c>
    </row>
    <row r="424" spans="1:54" x14ac:dyDescent="0.3">
      <c r="A424">
        <v>3</v>
      </c>
      <c r="B424" t="s">
        <v>169</v>
      </c>
      <c r="C424" t="s">
        <v>168</v>
      </c>
      <c r="D424" t="s">
        <v>163</v>
      </c>
      <c r="F424" s="2">
        <v>0</v>
      </c>
      <c r="G424" s="2">
        <f t="shared" si="128"/>
        <v>1</v>
      </c>
      <c r="H424" s="4">
        <f t="shared" si="129"/>
        <v>1</v>
      </c>
      <c r="I424" s="14">
        <f t="shared" si="130"/>
        <v>0</v>
      </c>
      <c r="J424">
        <f t="shared" si="109"/>
        <v>1</v>
      </c>
      <c r="K424">
        <f t="shared" si="131"/>
        <v>2</v>
      </c>
      <c r="L424">
        <f t="shared" si="132"/>
        <v>2</v>
      </c>
      <c r="M424" s="8">
        <f t="shared" si="110"/>
        <v>-0.87590756771706402</v>
      </c>
      <c r="N424" s="8">
        <f t="shared" si="111"/>
        <v>-0.87564719670814706</v>
      </c>
      <c r="O424" s="8">
        <f t="shared" si="112"/>
        <v>-0.80586845574349286</v>
      </c>
      <c r="P424" s="8">
        <f t="shared" si="113"/>
        <v>-0.98904656229942667</v>
      </c>
      <c r="Q424" s="8">
        <f t="shared" si="114"/>
        <v>-0.21861098988015212</v>
      </c>
      <c r="R424" s="8">
        <f t="shared" si="115"/>
        <v>-0.96177726210498493</v>
      </c>
      <c r="T424" s="8">
        <f t="shared" si="116"/>
        <v>-0.7561890670777196</v>
      </c>
      <c r="U424" s="8">
        <f t="shared" si="117"/>
        <v>-0.75733502171816225</v>
      </c>
      <c r="V424" s="8">
        <f t="shared" si="118"/>
        <v>-0.57754150758054945</v>
      </c>
      <c r="W424" s="8">
        <f t="shared" si="119"/>
        <v>-0.92270024873107603</v>
      </c>
      <c r="X424" s="8">
        <f t="shared" si="120"/>
        <v>0.32349058839395284</v>
      </c>
      <c r="Y424" s="8">
        <f t="shared" si="121"/>
        <v>-0.74746740682926105</v>
      </c>
      <c r="AA424" s="8">
        <f t="shared" si="122"/>
        <v>-0.89029121399287392</v>
      </c>
      <c r="AB424" s="8">
        <f t="shared" si="123"/>
        <v>-0.89097461231136765</v>
      </c>
      <c r="AC424" s="8">
        <f t="shared" si="124"/>
        <v>-0.78943547617439658</v>
      </c>
      <c r="AD424" s="8">
        <f t="shared" si="125"/>
        <v>-0.95484051901422939</v>
      </c>
      <c r="AE424" s="8">
        <f t="shared" si="126"/>
        <v>-0.11203361118417669</v>
      </c>
      <c r="AF424" s="8">
        <f t="shared" si="127"/>
        <v>-0.90772501186642263</v>
      </c>
      <c r="AG424" s="8"/>
      <c r="AH424">
        <v>-9.5107099706647116</v>
      </c>
      <c r="AJ424">
        <v>0.97559337774633759</v>
      </c>
      <c r="AK424">
        <v>1</v>
      </c>
      <c r="AL424">
        <v>0.97559337774633759</v>
      </c>
      <c r="AM424">
        <v>1</v>
      </c>
      <c r="AN424">
        <v>0.97559337774633759</v>
      </c>
      <c r="AO424">
        <v>1</v>
      </c>
      <c r="AP424">
        <v>0.97559337774633759</v>
      </c>
      <c r="AQ424">
        <v>1</v>
      </c>
      <c r="AS424">
        <v>0.97559337774633759</v>
      </c>
      <c r="AT424">
        <v>0.5</v>
      </c>
      <c r="AU424">
        <v>0.97559337774633759</v>
      </c>
      <c r="AV424">
        <v>0.5</v>
      </c>
      <c r="AW424">
        <v>0.97559337774633759</v>
      </c>
      <c r="AX424">
        <v>0.5</v>
      </c>
      <c r="AY424">
        <v>0.97559337774633759</v>
      </c>
      <c r="AZ424">
        <v>0.5</v>
      </c>
      <c r="BB424">
        <f t="shared" si="133"/>
        <v>0.5</v>
      </c>
    </row>
    <row r="425" spans="1:54" x14ac:dyDescent="0.3">
      <c r="A425">
        <v>3</v>
      </c>
      <c r="B425" t="s">
        <v>170</v>
      </c>
      <c r="C425" t="s">
        <v>168</v>
      </c>
      <c r="D425" t="s">
        <v>163</v>
      </c>
      <c r="F425" s="2">
        <v>0</v>
      </c>
      <c r="G425" s="2">
        <f t="shared" si="128"/>
        <v>1</v>
      </c>
      <c r="H425" s="4">
        <f t="shared" si="129"/>
        <v>1</v>
      </c>
      <c r="I425" s="14">
        <f t="shared" si="130"/>
        <v>0</v>
      </c>
      <c r="J425">
        <f t="shared" si="109"/>
        <v>1</v>
      </c>
      <c r="K425">
        <f t="shared" si="131"/>
        <v>2</v>
      </c>
      <c r="L425">
        <f t="shared" si="132"/>
        <v>2</v>
      </c>
      <c r="M425" s="8">
        <f t="shared" si="110"/>
        <v>-0.86522726032452391</v>
      </c>
      <c r="N425" s="8">
        <f t="shared" si="111"/>
        <v>-0.86493679546140922</v>
      </c>
      <c r="O425" s="8">
        <f t="shared" si="112"/>
        <v>-0.78763505896788377</v>
      </c>
      <c r="P425" s="8">
        <f t="shared" si="113"/>
        <v>-0.98786033161404074</v>
      </c>
      <c r="Q425" s="8">
        <f t="shared" si="114"/>
        <v>-0.21887442172668328</v>
      </c>
      <c r="R425" s="8">
        <f t="shared" si="115"/>
        <v>-0.96233743132467742</v>
      </c>
      <c r="T425" s="8">
        <f t="shared" si="116"/>
        <v>-0.74712115523386102</v>
      </c>
      <c r="U425" s="8">
        <f t="shared" si="117"/>
        <v>-0.74927862350977403</v>
      </c>
      <c r="V425" s="8">
        <f t="shared" si="118"/>
        <v>-0.54127235316285405</v>
      </c>
      <c r="W425" s="8">
        <f t="shared" si="119"/>
        <v>-0.91921668583851712</v>
      </c>
      <c r="X425" s="8">
        <f t="shared" si="120"/>
        <v>0.31164059611121303</v>
      </c>
      <c r="Y425" s="8">
        <f t="shared" si="121"/>
        <v>-0.75222048315520507</v>
      </c>
      <c r="AA425" s="8">
        <f t="shared" si="122"/>
        <v>-0.8858167729769979</v>
      </c>
      <c r="AB425" s="8">
        <f t="shared" si="123"/>
        <v>-0.8873960376061043</v>
      </c>
      <c r="AC425" s="8">
        <f t="shared" si="124"/>
        <v>-0.77280800096851654</v>
      </c>
      <c r="AD425" s="8">
        <f t="shared" si="125"/>
        <v>-0.95272608291888472</v>
      </c>
      <c r="AE425" s="8">
        <f t="shared" si="126"/>
        <v>-0.12485900256308834</v>
      </c>
      <c r="AF425" s="8">
        <f t="shared" si="127"/>
        <v>-0.90627575604210997</v>
      </c>
      <c r="AG425" s="8"/>
      <c r="AH425">
        <v>-9.5107099706647098</v>
      </c>
      <c r="AJ425">
        <v>0.97559337774633759</v>
      </c>
      <c r="AK425">
        <v>1</v>
      </c>
      <c r="AL425">
        <v>0.97559337774633759</v>
      </c>
      <c r="AM425">
        <v>1</v>
      </c>
      <c r="AN425">
        <v>0.97559337774633759</v>
      </c>
      <c r="AO425">
        <v>1</v>
      </c>
      <c r="AP425">
        <v>0.97559337774633759</v>
      </c>
      <c r="AQ425">
        <v>1</v>
      </c>
      <c r="AS425">
        <v>0.97559337774633759</v>
      </c>
      <c r="AT425">
        <v>0.5</v>
      </c>
      <c r="AU425">
        <v>0.97559337774633759</v>
      </c>
      <c r="AV425">
        <v>0.5</v>
      </c>
      <c r="AW425">
        <v>0.97559337774633759</v>
      </c>
      <c r="AX425">
        <v>0.5</v>
      </c>
      <c r="AY425">
        <v>0.97559337774633759</v>
      </c>
      <c r="AZ425">
        <v>0.5</v>
      </c>
      <c r="BB425">
        <f t="shared" si="133"/>
        <v>0.5</v>
      </c>
    </row>
    <row r="426" spans="1:54" x14ac:dyDescent="0.3">
      <c r="A426">
        <v>3</v>
      </c>
      <c r="B426" t="s">
        <v>171</v>
      </c>
      <c r="C426" t="s">
        <v>168</v>
      </c>
      <c r="D426" t="s">
        <v>163</v>
      </c>
      <c r="F426" s="2">
        <v>0</v>
      </c>
      <c r="G426" s="2">
        <f t="shared" si="128"/>
        <v>0</v>
      </c>
      <c r="H426" s="4">
        <f t="shared" si="129"/>
        <v>0</v>
      </c>
      <c r="I426" s="14">
        <f t="shared" si="130"/>
        <v>1</v>
      </c>
      <c r="J426">
        <f t="shared" si="109"/>
        <v>0</v>
      </c>
      <c r="K426">
        <f t="shared" si="131"/>
        <v>2</v>
      </c>
      <c r="L426">
        <f t="shared" si="132"/>
        <v>0</v>
      </c>
      <c r="M426" s="8">
        <f t="shared" si="110"/>
        <v>1.3232128807041805</v>
      </c>
      <c r="N426" s="8">
        <f t="shared" si="111"/>
        <v>1.323757174834959</v>
      </c>
      <c r="O426" s="8">
        <f t="shared" si="112"/>
        <v>2.119730502048649</v>
      </c>
      <c r="P426" s="8">
        <f t="shared" si="113"/>
        <v>120856.84523809519</v>
      </c>
      <c r="Q426" s="8">
        <f t="shared" si="114"/>
        <v>-0.21770825446841913</v>
      </c>
      <c r="R426" s="8">
        <f t="shared" si="115"/>
        <v>2991.517869586859</v>
      </c>
      <c r="T426" s="8">
        <f t="shared" si="116"/>
        <v>1.2910580614112965</v>
      </c>
      <c r="U426" s="8">
        <f t="shared" si="117"/>
        <v>1.2735718098630604</v>
      </c>
      <c r="V426" s="8">
        <f t="shared" si="118"/>
        <v>1.8962347321800408</v>
      </c>
      <c r="W426" s="8">
        <f t="shared" si="119"/>
        <v>4.4656641978036538</v>
      </c>
      <c r="X426" s="8">
        <f t="shared" si="120"/>
        <v>0.32068321283712486</v>
      </c>
      <c r="Y426" s="8">
        <f t="shared" si="121"/>
        <v>267.8938780565889</v>
      </c>
      <c r="AA426" s="8">
        <f t="shared" si="122"/>
        <v>1.8509968203320338E-2</v>
      </c>
      <c r="AB426" s="8">
        <f t="shared" si="123"/>
        <v>6.8633768969375954E-3</v>
      </c>
      <c r="AC426" s="8">
        <f t="shared" si="124"/>
        <v>0.20655603598752612</v>
      </c>
      <c r="AD426" s="8">
        <f t="shared" si="125"/>
        <v>2.0317736392812837</v>
      </c>
      <c r="AE426" s="8">
        <f t="shared" si="126"/>
        <v>-0.11867285877566967</v>
      </c>
      <c r="AF426" s="8">
        <f t="shared" si="127"/>
        <v>127.92549088304649</v>
      </c>
      <c r="AG426" s="8"/>
      <c r="AH426">
        <v>9.5107099706647098</v>
      </c>
      <c r="AJ426">
        <v>-0.97559337774633759</v>
      </c>
      <c r="AK426">
        <v>-1</v>
      </c>
      <c r="AL426">
        <v>-0.97559337774633759</v>
      </c>
      <c r="AM426">
        <v>-1</v>
      </c>
      <c r="AN426">
        <v>-0.97559337774633759</v>
      </c>
      <c r="AO426">
        <v>-1</v>
      </c>
      <c r="AP426">
        <v>-0.97559337774633759</v>
      </c>
      <c r="AQ426">
        <v>-1</v>
      </c>
      <c r="AS426">
        <v>-0.97559337774633759</v>
      </c>
      <c r="AT426">
        <v>-0.5</v>
      </c>
      <c r="AU426">
        <v>-0.97559337774633759</v>
      </c>
      <c r="AV426">
        <v>-0.5</v>
      </c>
      <c r="AW426">
        <v>-0.97559337774633759</v>
      </c>
      <c r="AX426">
        <v>-0.5</v>
      </c>
      <c r="AY426">
        <v>-0.97559337774633759</v>
      </c>
      <c r="AZ426">
        <v>-0.5</v>
      </c>
      <c r="BB426">
        <f t="shared" si="133"/>
        <v>-0.5</v>
      </c>
    </row>
    <row r="427" spans="1:54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1:54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1:54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1:54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1:54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1:54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8" spans="6:43" x14ac:dyDescent="0.3">
      <c r="G628" s="15"/>
      <c r="H628" s="15"/>
      <c r="I628" s="15"/>
      <c r="J628" s="15"/>
      <c r="K628" s="35" t="s">
        <v>61</v>
      </c>
      <c r="L628" s="15">
        <f>S628</f>
        <v>1</v>
      </c>
      <c r="M628" s="3" t="s">
        <v>3</v>
      </c>
      <c r="N628" s="3" t="s">
        <v>4</v>
      </c>
      <c r="O628" s="3" t="s">
        <v>6</v>
      </c>
      <c r="P628" s="3" t="s">
        <v>8</v>
      </c>
      <c r="Q628" s="3" t="s">
        <v>10</v>
      </c>
      <c r="R628" s="3" t="s">
        <v>12</v>
      </c>
      <c r="S628" s="7">
        <f>X292</f>
        <v>1</v>
      </c>
      <c r="T628" s="3" t="s">
        <v>3</v>
      </c>
      <c r="U628" s="3" t="s">
        <v>4</v>
      </c>
      <c r="V628" s="3" t="s">
        <v>6</v>
      </c>
      <c r="W628" s="3" t="s">
        <v>8</v>
      </c>
      <c r="X628" s="3" t="s">
        <v>10</v>
      </c>
      <c r="Y628" s="16" t="s">
        <v>12</v>
      </c>
      <c r="Z628" s="15">
        <f t="shared" ref="Z628:Z635" si="134">S628</f>
        <v>1</v>
      </c>
      <c r="AA628" s="3" t="s">
        <v>3</v>
      </c>
      <c r="AB628" s="3" t="s">
        <v>4</v>
      </c>
      <c r="AC628" s="3" t="s">
        <v>6</v>
      </c>
      <c r="AD628" s="3" t="s">
        <v>8</v>
      </c>
      <c r="AE628" s="3" t="s">
        <v>10</v>
      </c>
      <c r="AF628" s="16" t="s">
        <v>12</v>
      </c>
      <c r="AK628" s="15"/>
      <c r="AL628" s="15"/>
      <c r="AM628" s="15"/>
      <c r="AN628" s="15"/>
      <c r="AO628" s="15"/>
    </row>
    <row r="629" spans="6:43" x14ac:dyDescent="0.3">
      <c r="G629" s="8"/>
      <c r="H629" s="8"/>
      <c r="I629" s="8"/>
      <c r="J629" s="8"/>
      <c r="K629" s="8"/>
      <c r="L629" s="8" t="str">
        <f>S629</f>
        <v>ALL</v>
      </c>
      <c r="M629" s="8">
        <f>-1 *AVERAGE(M339:M626)</f>
        <v>0.1912115858744311</v>
      </c>
      <c r="N629" s="8">
        <f t="shared" ref="N629:R629" si="135">-1 *AVERAGE(N339:N626)</f>
        <v>0.18924514912271198</v>
      </c>
      <c r="O629" s="8">
        <f t="shared" si="135"/>
        <v>0.23271442844256066</v>
      </c>
      <c r="P629" s="8">
        <f t="shared" si="135"/>
        <v>-27380.836056909444</v>
      </c>
      <c r="Q629" s="8">
        <f t="shared" si="135"/>
        <v>0.19508907616725105</v>
      </c>
      <c r="R629" s="8">
        <f t="shared" si="135"/>
        <v>-291.35731258841957</v>
      </c>
      <c r="S629" s="8" t="s">
        <v>16</v>
      </c>
      <c r="T629" s="8">
        <f>-1 *AVERAGE(T339:T626)</f>
        <v>6.3287080514522502E-3</v>
      </c>
      <c r="U629" s="8">
        <f t="shared" ref="U629:Y629" si="136">-1 *AVERAGE(U339:U626)</f>
        <v>9.4804948313416508E-3</v>
      </c>
      <c r="V629" s="8">
        <f t="shared" si="136"/>
        <v>-7.8847693078230766E-2</v>
      </c>
      <c r="W629" s="8">
        <f t="shared" si="136"/>
        <v>-0.65943548875660118</v>
      </c>
      <c r="X629" s="8">
        <f t="shared" si="136"/>
        <v>-0.18669768215041646</v>
      </c>
      <c r="Y629" s="8">
        <f t="shared" si="136"/>
        <v>-47.940144904535025</v>
      </c>
      <c r="Z629" s="8" t="str">
        <f t="shared" si="134"/>
        <v>ALL</v>
      </c>
      <c r="AA629" s="8">
        <f>-1 *AVERAGE(AA339:AA626)</f>
        <v>0.56345271785707873</v>
      </c>
      <c r="AB629" s="8">
        <f t="shared" ref="AB629:AF629" si="137">-1 *AVERAGE(AB339:AB626)</f>
        <v>0.56533135401241941</v>
      </c>
      <c r="AC629" s="8">
        <f t="shared" si="137"/>
        <v>0.50167126715752108</v>
      </c>
      <c r="AD629" s="8">
        <f t="shared" si="137"/>
        <v>-1.8541323811716939E-2</v>
      </c>
      <c r="AE629" s="8">
        <f t="shared" si="137"/>
        <v>0.35302409896688008</v>
      </c>
      <c r="AF629" s="8">
        <f t="shared" si="137"/>
        <v>-27.183486059895767</v>
      </c>
      <c r="AK629" s="8"/>
      <c r="AL629" s="8"/>
      <c r="AM629" s="8"/>
      <c r="AN629" s="8"/>
      <c r="AO629" s="8"/>
    </row>
    <row r="630" spans="6:43" x14ac:dyDescent="0.3">
      <c r="G630" s="8"/>
      <c r="H630" s="8"/>
      <c r="I630" s="8"/>
      <c r="J630" s="8"/>
      <c r="K630" s="8"/>
      <c r="L630" s="8" t="str">
        <f>S630</f>
        <v>Gain &gt; 1</v>
      </c>
      <c r="M630" s="8">
        <f t="shared" ref="M630:R630" si="138">-1* AVERAGEIF($BB339:$BB626,"&gt;"&amp;$S628,M339:M626)</f>
        <v>0.79513566265197011</v>
      </c>
      <c r="N630" s="8">
        <f t="shared" si="138"/>
        <v>0.79442414951789475</v>
      </c>
      <c r="O630" s="8">
        <f t="shared" si="138"/>
        <v>0.8352837526633583</v>
      </c>
      <c r="P630" s="8">
        <f t="shared" si="138"/>
        <v>0.95734600981581297</v>
      </c>
      <c r="Q630" s="8">
        <f t="shared" si="138"/>
        <v>0.24427066459338256</v>
      </c>
      <c r="R630" s="8">
        <f t="shared" si="138"/>
        <v>0.81907041463252894</v>
      </c>
      <c r="S630" s="8" t="str">
        <f>"Gain &gt; "&amp;S628</f>
        <v>Gain &gt; 1</v>
      </c>
      <c r="T630" s="8">
        <f t="shared" ref="T630:Y630" si="139">-1* AVERAGEIF($BB339:$BB626,"&gt;"&amp;$S628,T339:T626)</f>
        <v>0.78067771381544948</v>
      </c>
      <c r="U630" s="8">
        <f t="shared" si="139"/>
        <v>0.78219703601073998</v>
      </c>
      <c r="V630" s="8">
        <f t="shared" si="139"/>
        <v>0.74187649568269731</v>
      </c>
      <c r="W630" s="8">
        <f t="shared" si="139"/>
        <v>0.92155819806459682</v>
      </c>
      <c r="X630" s="8">
        <f t="shared" si="139"/>
        <v>-6.5872776428569604E-2</v>
      </c>
      <c r="Y630" s="8">
        <f t="shared" si="139"/>
        <v>0.604586502513349</v>
      </c>
      <c r="Z630" s="8" t="str">
        <f t="shared" si="134"/>
        <v>Gain &gt; 1</v>
      </c>
      <c r="AA630" s="8">
        <f t="shared" ref="AA630:AF630" si="140">-1* AVERAGEIF($BB339:$BB626,"&gt;"&amp;$S628,AA339:AA626)</f>
        <v>0.9252255167958876</v>
      </c>
      <c r="AB630" s="8">
        <f t="shared" si="140"/>
        <v>0.92570736382264285</v>
      </c>
      <c r="AC630" s="8">
        <f t="shared" si="140"/>
        <v>0.88396639447718661</v>
      </c>
      <c r="AD630" s="8">
        <f t="shared" si="140"/>
        <v>0.97473115661155896</v>
      </c>
      <c r="AE630" s="8">
        <f t="shared" si="140"/>
        <v>0.40682947760351196</v>
      </c>
      <c r="AF630" s="8">
        <f t="shared" si="140"/>
        <v>0.83228942784267967</v>
      </c>
      <c r="AK630" s="8"/>
      <c r="AL630" s="8"/>
      <c r="AM630" s="8"/>
      <c r="AN630" s="8"/>
      <c r="AO630" s="8"/>
    </row>
    <row r="631" spans="6:43" x14ac:dyDescent="0.3">
      <c r="L631" s="8" t="str">
        <f>S631</f>
        <v xml:space="preserve">Gain &gt; 0 </v>
      </c>
      <c r="M631" s="8">
        <f>-1* AVERAGEIF($J339:$J626,"=1",M339:M626)</f>
        <v>0.7279855772501892</v>
      </c>
      <c r="N631" s="8">
        <f t="shared" ref="N631:R631" si="141">-1* AVERAGEIF($J339:$J626,"=1",N339:N626)</f>
        <v>0.72667427118866346</v>
      </c>
      <c r="O631" s="8">
        <f t="shared" si="141"/>
        <v>0.76175597115908056</v>
      </c>
      <c r="P631" s="8">
        <f t="shared" si="141"/>
        <v>0.89852744913798488</v>
      </c>
      <c r="Q631" s="8">
        <f t="shared" si="141"/>
        <v>0.22395096390621883</v>
      </c>
      <c r="R631" s="8">
        <f t="shared" si="141"/>
        <v>0.75154361643707246</v>
      </c>
      <c r="S631" s="8" t="s">
        <v>36</v>
      </c>
      <c r="T631" s="8">
        <f>-1* AVERAGEIF($J339:$J626,"=1",T339:T626)</f>
        <v>0.69338387485905084</v>
      </c>
      <c r="U631" s="8">
        <f t="shared" ref="U631:Y631" si="142">-1* AVERAGEIF($J339:$J626,"=1",U339:U626)</f>
        <v>0.69409816477696662</v>
      </c>
      <c r="V631" s="8">
        <f t="shared" si="142"/>
        <v>0.65742214381132824</v>
      </c>
      <c r="W631" s="8">
        <f t="shared" si="142"/>
        <v>0.85920856000889234</v>
      </c>
      <c r="X631" s="8">
        <f t="shared" si="142"/>
        <v>-0.15654969097104349</v>
      </c>
      <c r="Y631" s="8">
        <f t="shared" si="142"/>
        <v>0.53556821186402548</v>
      </c>
      <c r="Z631" s="8" t="str">
        <f t="shared" si="134"/>
        <v xml:space="preserve">Gain &gt; 0 </v>
      </c>
      <c r="AA631" s="8">
        <f>-1* AVERAGEIF($J339:$J626,"=1",AA339:AA626)</f>
        <v>0.90319672728436429</v>
      </c>
      <c r="AB631" s="8">
        <f t="shared" ref="AB631:AF631" si="143">-1* AVERAGEIF($J339:$J626,"=1",AB339:AB626)</f>
        <v>0.90307925597996352</v>
      </c>
      <c r="AC631" s="8">
        <f t="shared" si="143"/>
        <v>0.85617316158765688</v>
      </c>
      <c r="AD631" s="8">
        <f t="shared" si="143"/>
        <v>0.95979942155459286</v>
      </c>
      <c r="AE631" s="8">
        <f t="shared" si="143"/>
        <v>0.33903010499537051</v>
      </c>
      <c r="AF631" s="8">
        <f t="shared" si="143"/>
        <v>0.79480095889693769</v>
      </c>
      <c r="AK631" s="8"/>
      <c r="AL631" s="8"/>
      <c r="AM631" s="8"/>
      <c r="AN631" s="8"/>
      <c r="AO631" s="8"/>
      <c r="AQ631" s="10"/>
    </row>
    <row r="632" spans="6:43" x14ac:dyDescent="0.3">
      <c r="L632" s="8" t="str">
        <f t="shared" ref="L632:L635" si="144">S632</f>
        <v>Gain &lt;= 0</v>
      </c>
      <c r="M632" s="8">
        <f>-1* AVERAGEIF($J339:$J626,"=0",M339:M626)</f>
        <v>-0.14675722351030546</v>
      </c>
      <c r="N632" s="8">
        <f t="shared" ref="N632:R632" si="145">-1* AVERAGEIF($J339:$J626,"=0",N339:N626)</f>
        <v>-0.14913614995584992</v>
      </c>
      <c r="O632" s="8">
        <f t="shared" si="145"/>
        <v>-0.10038580215672968</v>
      </c>
      <c r="P632" s="8">
        <f t="shared" si="145"/>
        <v>-44621.187461875968</v>
      </c>
      <c r="Q632" s="8">
        <f t="shared" si="145"/>
        <v>0.17691677647975296</v>
      </c>
      <c r="R632" s="8">
        <f t="shared" si="145"/>
        <v>-475.2777035322182</v>
      </c>
      <c r="S632" s="8" t="s">
        <v>37</v>
      </c>
      <c r="T632" s="8">
        <f>-1* AVERAGEIF($J339:$J626,"=0",T339:T626)</f>
        <v>-0.42626158216073951</v>
      </c>
      <c r="U632" s="8">
        <f t="shared" ref="U632:Y632" si="146">-1* AVERAGEIF($J339:$J626,"=0",U339:U626)</f>
        <v>-0.42157507513442216</v>
      </c>
      <c r="V632" s="8">
        <f t="shared" si="146"/>
        <v>-0.5424249977864718</v>
      </c>
      <c r="W632" s="8">
        <f t="shared" si="146"/>
        <v>-1.6156187787200604</v>
      </c>
      <c r="X632" s="8">
        <f t="shared" si="146"/>
        <v>-0.20567975067076236</v>
      </c>
      <c r="Y632" s="8">
        <f t="shared" si="146"/>
        <v>-78.461890200045545</v>
      </c>
      <c r="Z632" s="8" t="str">
        <f t="shared" si="134"/>
        <v>Gain &lt;= 0</v>
      </c>
      <c r="AA632" s="8">
        <f>-1* AVERAGEIF($J339:$J626,"=0",AA339:AA626)</f>
        <v>0.34953982303249193</v>
      </c>
      <c r="AB632" s="8">
        <f t="shared" ref="AB632:AF632" si="147">-1* AVERAGEIF($J339:$J626,"=0",AB339:AB626)</f>
        <v>0.35267526758841045</v>
      </c>
      <c r="AC632" s="8">
        <f t="shared" si="147"/>
        <v>0.27846637066447261</v>
      </c>
      <c r="AD632" s="8">
        <f t="shared" si="147"/>
        <v>-0.63453364496828235</v>
      </c>
      <c r="AE632" s="8">
        <f t="shared" si="147"/>
        <v>0.36183513220820085</v>
      </c>
      <c r="AF632" s="8">
        <f t="shared" si="147"/>
        <v>-44.799444553209689</v>
      </c>
      <c r="AK632" s="8"/>
      <c r="AL632" s="8"/>
      <c r="AM632" s="8"/>
      <c r="AN632" s="8"/>
      <c r="AO632" s="8"/>
      <c r="AQ632" s="10"/>
    </row>
    <row r="633" spans="6:43" x14ac:dyDescent="0.3">
      <c r="G633" s="15"/>
      <c r="H633" s="15"/>
      <c r="I633" s="15"/>
      <c r="J633" s="15"/>
      <c r="K633" s="15"/>
      <c r="L633" s="8" t="str">
        <f t="shared" si="144"/>
        <v>Target; Gain &gt; 1</v>
      </c>
      <c r="M633" s="8">
        <f t="shared" ref="M633:R633" si="148">-1* AVERAGEIFS(M339:M626,$H339:$H626,"=1",$BB$339:$BB$626,"&gt;="&amp;$L$628)</f>
        <v>0.83077424422434443</v>
      </c>
      <c r="N633" s="8">
        <f t="shared" si="148"/>
        <v>0.83003720056509434</v>
      </c>
      <c r="O633" s="8">
        <f t="shared" si="148"/>
        <v>0.85423189662613785</v>
      </c>
      <c r="P633" s="8">
        <f t="shared" si="148"/>
        <v>0.97202275385973835</v>
      </c>
      <c r="Q633" s="8">
        <f t="shared" si="148"/>
        <v>0.2265917989363081</v>
      </c>
      <c r="R633" s="8">
        <f t="shared" si="148"/>
        <v>0.81845595647283609</v>
      </c>
      <c r="S633" s="8" t="str">
        <f>"Target; Gain &gt; "&amp;S628</f>
        <v>Target; Gain &gt; 1</v>
      </c>
      <c r="T633" s="8">
        <f t="shared" ref="T633:Y633" si="149">-1* AVERAGEIFS(T339:T626,$H339:$H626,"=1",$BB$339:$BB$626,"&gt;="&amp;$L$628)</f>
        <v>0.79353255590631355</v>
      </c>
      <c r="U633" s="8">
        <f t="shared" si="149"/>
        <v>0.79480689724026743</v>
      </c>
      <c r="V633" s="8">
        <f t="shared" si="149"/>
        <v>0.72335303036755394</v>
      </c>
      <c r="W633" s="8">
        <f t="shared" si="149"/>
        <v>0.93545537315630101</v>
      </c>
      <c r="X633" s="8">
        <f t="shared" si="149"/>
        <v>-0.14776027564296951</v>
      </c>
      <c r="Y633" s="8">
        <f t="shared" si="149"/>
        <v>0.56928740116389132</v>
      </c>
      <c r="Z633" s="8" t="str">
        <f t="shared" si="134"/>
        <v>Target; Gain &gt; 1</v>
      </c>
      <c r="AA633" s="8">
        <f t="shared" ref="AA633:AF633" si="150">-1* AVERAGEIFS(AA339:AA626,$H339:$H626,"=1",$BB$339:$BB$626,"&gt;="&amp;$L$628)</f>
        <v>0.92460275543076009</v>
      </c>
      <c r="AB633" s="8">
        <f t="shared" si="150"/>
        <v>0.92494628912761134</v>
      </c>
      <c r="AC633" s="8">
        <f t="shared" si="150"/>
        <v>0.86650838572967881</v>
      </c>
      <c r="AD633" s="8">
        <f t="shared" si="150"/>
        <v>0.97541496457195809</v>
      </c>
      <c r="AE633" s="8">
        <f t="shared" si="150"/>
        <v>0.32990499635624909</v>
      </c>
      <c r="AF633" s="8">
        <f t="shared" si="150"/>
        <v>0.83516323344835453</v>
      </c>
      <c r="AK633" s="8"/>
    </row>
    <row r="634" spans="6:43" x14ac:dyDescent="0.3">
      <c r="G634" s="15"/>
      <c r="H634" s="15"/>
      <c r="I634" s="15"/>
      <c r="J634" s="15"/>
      <c r="K634" s="15"/>
      <c r="L634" s="8" t="str">
        <f t="shared" si="144"/>
        <v>Target (or sym)</v>
      </c>
      <c r="M634" s="8">
        <f>-1* AVERAGEIFS(M339:M626,$H339:$H626,"=1")</f>
        <v>0.33752510197753521</v>
      </c>
      <c r="N634" s="8">
        <f t="shared" ref="N634:R634" si="151">-1* AVERAGEIFS(N339:N626,$H339:$H626,"=1")</f>
        <v>0.33709612503172709</v>
      </c>
      <c r="O634" s="8">
        <f t="shared" si="151"/>
        <v>0.35829798441017946</v>
      </c>
      <c r="P634" s="8">
        <f t="shared" si="151"/>
        <v>-14927.064422253265</v>
      </c>
      <c r="Q634" s="8">
        <f t="shared" si="151"/>
        <v>0.22254684013104192</v>
      </c>
      <c r="R634" s="8">
        <f t="shared" si="151"/>
        <v>-109.68856451085743</v>
      </c>
      <c r="S634" s="8" t="s">
        <v>39</v>
      </c>
      <c r="T634" s="8">
        <f>-1* AVERAGEIFS(T339:T626,$H339:$H626,"=1")</f>
        <v>0.14365465756606965</v>
      </c>
      <c r="U634" s="8">
        <f t="shared" ref="U634:Y634" si="152">-1* AVERAGEIFS(U339:U626,$H339:$H626,"=1")</f>
        <v>0.15124486458602104</v>
      </c>
      <c r="V634" s="8">
        <f t="shared" si="152"/>
        <v>3.9302423257664282E-2</v>
      </c>
      <c r="W634" s="8">
        <f t="shared" si="152"/>
        <v>-0.481469999616425</v>
      </c>
      <c r="X634" s="8">
        <f t="shared" si="152"/>
        <v>-0.18921917113954312</v>
      </c>
      <c r="Y634" s="8">
        <f t="shared" si="152"/>
        <v>-33.583711354489338</v>
      </c>
      <c r="Z634" s="8" t="str">
        <f t="shared" si="134"/>
        <v>Target (or sym)</v>
      </c>
      <c r="AA634" s="8">
        <f>-1* AVERAGEIFS(AA339:AA626,$H339:$H626,"=1")</f>
        <v>0.59332681385024844</v>
      </c>
      <c r="AB634" s="8">
        <f t="shared" ref="AB634:AF634" si="153">-1* AVERAGEIFS(AB339:AB626,$H339:$H626,"=1")</f>
        <v>0.59964826359547407</v>
      </c>
      <c r="AC634" s="8">
        <f t="shared" si="153"/>
        <v>0.53636902221388394</v>
      </c>
      <c r="AD634" s="8">
        <f t="shared" si="153"/>
        <v>-6.3617052744179932E-3</v>
      </c>
      <c r="AE634" s="8">
        <f t="shared" si="153"/>
        <v>0.29201948583483839</v>
      </c>
      <c r="AF634" s="8">
        <f t="shared" si="153"/>
        <v>-21.728864211776617</v>
      </c>
      <c r="AK634" s="8"/>
    </row>
    <row r="635" spans="6:43" x14ac:dyDescent="0.3">
      <c r="G635" s="15"/>
      <c r="H635" s="15"/>
      <c r="I635" s="15"/>
      <c r="J635" s="15"/>
      <c r="K635" s="15"/>
      <c r="L635" s="8" t="str">
        <f t="shared" si="144"/>
        <v>Target (or sym); Gain &gt; 0</v>
      </c>
      <c r="M635" s="8">
        <f>-1* AVERAGEIFS(M339:M626,$H339:$H626,"=1",$J339:$J626,"=1")</f>
        <v>0.83889572254544897</v>
      </c>
      <c r="N635" s="8">
        <f t="shared" ref="N635:R635" si="154">-1* AVERAGEIFS(N339:N626,$H339:$H626,"=1",$J339:$J626,"=1")</f>
        <v>0.83826059704787192</v>
      </c>
      <c r="O635" s="8">
        <f t="shared" si="154"/>
        <v>0.84702054598592513</v>
      </c>
      <c r="P635" s="8">
        <f t="shared" si="154"/>
        <v>0.97535180220168038</v>
      </c>
      <c r="Q635" s="8">
        <f t="shared" si="154"/>
        <v>0.22497588807890678</v>
      </c>
      <c r="R635" s="8">
        <f t="shared" si="154"/>
        <v>0.8472579948263762</v>
      </c>
      <c r="S635" s="8" t="s">
        <v>53</v>
      </c>
      <c r="T635" s="8">
        <f>-1* AVERAGEIFS(T339:T626,$H339:$H626,"=1",$J339:$J626,"=1")</f>
        <v>0.78527828822399914</v>
      </c>
      <c r="U635" s="8">
        <f t="shared" ref="U635:Y635" si="155">-1* AVERAGEIFS(U339:U626,$H339:$H626,"=1",$J339:$J626,"=1")</f>
        <v>0.78668510795763225</v>
      </c>
      <c r="V635" s="8">
        <f t="shared" si="155"/>
        <v>0.69378811643579863</v>
      </c>
      <c r="W635" s="8">
        <f t="shared" si="155"/>
        <v>0.9328297858779081</v>
      </c>
      <c r="X635" s="8">
        <f t="shared" si="155"/>
        <v>-0.17997746899594286</v>
      </c>
      <c r="Y635" s="8">
        <f t="shared" si="155"/>
        <v>0.60655863140401611</v>
      </c>
      <c r="Z635" s="8" t="str">
        <f t="shared" si="134"/>
        <v>Target (or sym); Gain &gt; 0</v>
      </c>
      <c r="AA635" s="8">
        <f>-1* AVERAGEIFS(AA339:AA626,$H339:$H626,"=1",$J339:$J626,"=1")</f>
        <v>0.91752378476208207</v>
      </c>
      <c r="AB635" s="8">
        <f t="shared" ref="AB635:AF635" si="156">-1* AVERAGEIFS(AB339:AB626,$H339:$H626,"=1",$J339:$J626,"=1")</f>
        <v>0.91804353964921681</v>
      </c>
      <c r="AC635" s="8">
        <f t="shared" si="156"/>
        <v>0.85108108512819547</v>
      </c>
      <c r="AD635" s="8">
        <f t="shared" si="156"/>
        <v>0.97126553173016783</v>
      </c>
      <c r="AE635" s="8">
        <f t="shared" si="156"/>
        <v>0.29015932077316725</v>
      </c>
      <c r="AF635" s="8">
        <f t="shared" si="156"/>
        <v>0.85009165494519956</v>
      </c>
      <c r="AK635" s="8"/>
    </row>
    <row r="636" spans="6:43" x14ac:dyDescent="0.3">
      <c r="G636" s="15"/>
      <c r="H636" s="15"/>
      <c r="I636" s="15"/>
      <c r="J636" s="15"/>
      <c r="K636" s="15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K636" s="8"/>
    </row>
    <row r="637" spans="6:43" x14ac:dyDescent="0.3">
      <c r="G637" s="15"/>
      <c r="H637" s="15"/>
      <c r="I637" s="15"/>
      <c r="J637" s="15"/>
      <c r="K637" s="35" t="s">
        <v>62</v>
      </c>
      <c r="L637" s="15">
        <f>S637</f>
        <v>1</v>
      </c>
      <c r="M637" s="3" t="s">
        <v>3</v>
      </c>
      <c r="N637" s="3" t="s">
        <v>4</v>
      </c>
      <c r="O637" s="3" t="s">
        <v>6</v>
      </c>
      <c r="P637" s="3" t="s">
        <v>8</v>
      </c>
      <c r="Q637" s="3" t="s">
        <v>10</v>
      </c>
      <c r="R637" s="3" t="s">
        <v>12</v>
      </c>
      <c r="S637" s="7">
        <f>X292</f>
        <v>1</v>
      </c>
      <c r="T637" s="3" t="s">
        <v>3</v>
      </c>
      <c r="U637" s="3" t="s">
        <v>4</v>
      </c>
      <c r="V637" s="3" t="s">
        <v>6</v>
      </c>
      <c r="W637" s="3" t="s">
        <v>8</v>
      </c>
      <c r="X637" s="3" t="s">
        <v>10</v>
      </c>
      <c r="Y637" s="16" t="s">
        <v>12</v>
      </c>
      <c r="Z637" s="15">
        <f t="shared" ref="Z637:Z644" si="157">S637</f>
        <v>1</v>
      </c>
      <c r="AA637" s="3" t="s">
        <v>3</v>
      </c>
      <c r="AB637" s="3" t="s">
        <v>4</v>
      </c>
      <c r="AC637" s="3" t="s">
        <v>6</v>
      </c>
      <c r="AD637" s="3" t="s">
        <v>8</v>
      </c>
      <c r="AE637" s="3" t="s">
        <v>10</v>
      </c>
      <c r="AF637" s="16" t="s">
        <v>12</v>
      </c>
      <c r="AK637" s="15"/>
      <c r="AL637" s="15"/>
      <c r="AM637" s="15"/>
      <c r="AN637" s="15"/>
      <c r="AO637" s="15"/>
    </row>
    <row r="638" spans="6:43" x14ac:dyDescent="0.3">
      <c r="G638" s="8"/>
      <c r="H638" s="8"/>
      <c r="I638" s="8"/>
      <c r="J638" s="8"/>
      <c r="K638" s="8"/>
      <c r="L638" s="8" t="str">
        <f>S638</f>
        <v>ALL</v>
      </c>
      <c r="M638" s="8">
        <f>-1 *MEDIAN(M339:M626)</f>
        <v>0.66261855535002423</v>
      </c>
      <c r="N638" s="8">
        <f t="shared" ref="N638:R638" si="158">-1 *MEDIAN(N339:N626)</f>
        <v>0.65375690150741605</v>
      </c>
      <c r="O638" s="8">
        <f t="shared" si="158"/>
        <v>0.73088395635963033</v>
      </c>
      <c r="P638" s="8">
        <f t="shared" si="158"/>
        <v>0.93752456824647312</v>
      </c>
      <c r="Q638" s="8">
        <f t="shared" si="158"/>
        <v>0.21729716110959094</v>
      </c>
      <c r="R638" s="8">
        <f t="shared" si="158"/>
        <v>0.71763365655583522</v>
      </c>
      <c r="S638" s="8" t="s">
        <v>16</v>
      </c>
      <c r="T638" s="8">
        <f>-1 *MEDIAN(T339:T626)</f>
        <v>0.65702269846300076</v>
      </c>
      <c r="U638" s="8">
        <f t="shared" ref="U638:Y638" si="159">-1 *MEDIAN(U339:U626)</f>
        <v>0.65019173526836616</v>
      </c>
      <c r="V638" s="8">
        <f t="shared" si="159"/>
        <v>0.53728147851083496</v>
      </c>
      <c r="W638" s="8">
        <f t="shared" si="159"/>
        <v>0.88254192447272495</v>
      </c>
      <c r="X638" s="8">
        <f t="shared" si="159"/>
        <v>-0.24686797017650508</v>
      </c>
      <c r="Y638" s="8">
        <f t="shared" si="159"/>
        <v>0.3876116772977366</v>
      </c>
      <c r="Z638" s="8" t="str">
        <f t="shared" si="157"/>
        <v>ALL</v>
      </c>
      <c r="AA638" s="8">
        <f>-1 *MEDIAN(AA339:AA626)</f>
        <v>0.88549433495749996</v>
      </c>
      <c r="AB638" s="8">
        <f t="shared" ref="AB638:AF638" si="160">-1 *MEDIAN(AB339:AB626)</f>
        <v>0.87807652851980489</v>
      </c>
      <c r="AC638" s="8">
        <f t="shared" si="160"/>
        <v>0.77546699406368225</v>
      </c>
      <c r="AD638" s="8">
        <f t="shared" si="160"/>
        <v>0.95699783980918274</v>
      </c>
      <c r="AE638" s="8">
        <f t="shared" si="160"/>
        <v>0.2753605750243906</v>
      </c>
      <c r="AF638" s="8">
        <f t="shared" si="160"/>
        <v>0.75680791774315104</v>
      </c>
      <c r="AK638" s="8"/>
      <c r="AL638" s="8"/>
      <c r="AM638" s="8"/>
      <c r="AN638" s="8"/>
      <c r="AO638" s="8"/>
    </row>
    <row r="639" spans="6:43" x14ac:dyDescent="0.3">
      <c r="G639" s="8"/>
      <c r="H639" s="8"/>
      <c r="I639" s="8"/>
      <c r="J639" s="8"/>
      <c r="K639" s="8"/>
      <c r="L639" s="8" t="str">
        <f>S639</f>
        <v>Gain &gt; 1</v>
      </c>
      <c r="M639" s="8" cm="1">
        <f t="array" ref="M639">-1* MEDIAN(_xlfn._xlws.FILTER(M339:M626, $BB339:$BB626 &gt; $S628))</f>
        <v>0.79520688868308609</v>
      </c>
      <c r="N639" s="8" cm="1">
        <f t="array" ref="N639">-1* MEDIAN(_xlfn._xlws.FILTER(N339:N626, $BB339:$BB626 &gt; $S628))</f>
        <v>0.79423613706680563</v>
      </c>
      <c r="O639" s="8" cm="1">
        <f t="array" ref="O639">-1* MEDIAN(_xlfn._xlws.FILTER(O339:O626, $BB339:$BB626 &gt; $S628))</f>
        <v>0.83609476258818471</v>
      </c>
      <c r="P639" s="8" cm="1">
        <f t="array" ref="P639">-1* MEDIAN(_xlfn._xlws.FILTER(P339:P626, $BB339:$BB626 &gt; $S628))</f>
        <v>0.95785712803614531</v>
      </c>
      <c r="Q639" s="8" cm="1">
        <f t="array" ref="Q639">-1* MEDIAN(_xlfn._xlws.FILTER(Q339:Q626, $BB339:$BB626 &gt; $S628))</f>
        <v>0.24201498737709537</v>
      </c>
      <c r="R639" s="8" cm="1">
        <f t="array" ref="R639">-1* MEDIAN(_xlfn._xlws.FILTER(R339:R626, $BB339:$BB626 &gt; $S628))</f>
        <v>0.82205618976462325</v>
      </c>
      <c r="S639" s="8" t="str">
        <f>"Gain &gt; "&amp;S637</f>
        <v>Gain &gt; 1</v>
      </c>
      <c r="T639" s="8" cm="1">
        <f t="array" ref="T639">-1* MEDIAN(_xlfn._xlws.FILTER(T339:T626, $BB339:$BB626 &gt; $S628))</f>
        <v>0.80039358042423547</v>
      </c>
      <c r="U639" s="8" cm="1">
        <f t="array" ref="U639">-1* MEDIAN(_xlfn._xlws.FILTER(U339:U626, $BB339:$BB626 &gt; $S628))</f>
        <v>0.80030345762014776</v>
      </c>
      <c r="V639" s="8" cm="1">
        <f t="array" ref="V639">-1* MEDIAN(_xlfn._xlws.FILTER(V339:V626, $BB339:$BB626 &gt; $S628))</f>
        <v>0.76092177214259837</v>
      </c>
      <c r="W639" s="8" cm="1">
        <f t="array" ref="W639">-1* MEDIAN(_xlfn._xlws.FILTER(W339:W626, $BB339:$BB626 &gt; $S628))</f>
        <v>0.93166954483126707</v>
      </c>
      <c r="X639" s="8" cm="1">
        <f t="array" ref="X639">-1* MEDIAN(_xlfn._xlws.FILTER(X339:X626, $BB339:$BB626 &gt; $S628))</f>
        <v>-3.8077106803924454E-2</v>
      </c>
      <c r="Y639" s="8" cm="1">
        <f t="array" ref="Y639">-1* MEDIAN(_xlfn._xlws.FILTER(Y339:Y626, $BB339:$BB626 &gt; $S628))</f>
        <v>0.60673177256545729</v>
      </c>
      <c r="Z639" s="8" t="str">
        <f t="shared" si="157"/>
        <v>Gain &gt; 1</v>
      </c>
      <c r="AA639" s="8" cm="1">
        <f t="array" ref="AA639">-1* MEDIAN(_xlfn._xlws.FILTER(AA339:AA626, $BB339:$BB626 &gt; $S628))</f>
        <v>0.92963075836837139</v>
      </c>
      <c r="AB639" s="8" cm="1">
        <f t="array" ref="AB639">-1* MEDIAN(_xlfn._xlws.FILTER(AB339:AB626, $BB339:$BB626 &gt; $S628))</f>
        <v>0.92909885917790325</v>
      </c>
      <c r="AC639" s="8" cm="1">
        <f t="array" ref="AC639">-1* MEDIAN(_xlfn._xlws.FILTER(AC339:AC626, $BB339:$BB626 &gt; $S628))</f>
        <v>0.90092751124341652</v>
      </c>
      <c r="AD639" s="8" cm="1">
        <f t="array" ref="AD639">-1* MEDIAN(_xlfn._xlws.FILTER(AD339:AD626, $BB339:$BB626 &gt; $S628))</f>
        <v>0.97817744406918439</v>
      </c>
      <c r="AE639" s="8" cm="1">
        <f t="array" ref="AE639">-1* MEDIAN(_xlfn._xlws.FILTER(AE339:AE626, $BB339:$BB626 &gt; $S628))</f>
        <v>0.42827536941951794</v>
      </c>
      <c r="AF639" s="8" cm="1">
        <f t="array" ref="AF639">-1* MEDIAN(_xlfn._xlws.FILTER(AF339:AF626, $BB339:$BB626 &gt; $S628))</f>
        <v>0.83125005589593959</v>
      </c>
      <c r="AK639" s="8"/>
      <c r="AL639" s="8"/>
      <c r="AM639" s="8"/>
      <c r="AN639" s="8"/>
      <c r="AO639" s="8"/>
    </row>
    <row r="640" spans="6:43" x14ac:dyDescent="0.3">
      <c r="L640" s="8" t="str">
        <f>S640</f>
        <v xml:space="preserve">Gain &gt; 0 </v>
      </c>
      <c r="M640" s="8" cm="1">
        <f t="array" ref="M640">-1* MEDIAN(_xlfn._xlws.FILTER(M339:M626, $J339:$J626 = 1))</f>
        <v>0.82506804932992506</v>
      </c>
      <c r="N640" s="8" cm="1">
        <f t="array" ref="N640">-1* MEDIAN(_xlfn._xlws.FILTER(N339:N626, $J339:$J626 = 1))</f>
        <v>0.82448059633157722</v>
      </c>
      <c r="O640" s="8" cm="1">
        <f t="array" ref="O640">-1* MEDIAN(_xlfn._xlws.FILTER(O339:O626, $J339:$J626 = 1))</f>
        <v>0.82951368245052082</v>
      </c>
      <c r="P640" s="8" cm="1">
        <f t="array" ref="P640">-1* MEDIAN(_xlfn._xlws.FILTER(P339:P626, $J339:$J626 = 1))</f>
        <v>0.98038372143226438</v>
      </c>
      <c r="Q640" s="8" cm="1">
        <f t="array" ref="Q640">-1* MEDIAN(_xlfn._xlws.FILTER(Q339:Q626, $J339:$J626 = 1))</f>
        <v>0.21729716110959094</v>
      </c>
      <c r="R640" s="8" cm="1">
        <f t="array" ref="R640">-1* MEDIAN(_xlfn._xlws.FILTER(R339:R626, $J339:$J626 = 1))</f>
        <v>0.79345295583635522</v>
      </c>
      <c r="S640" s="8" t="s">
        <v>36</v>
      </c>
      <c r="T640" s="8" cm="1">
        <f t="array" ref="T640">-1* MEDIAN(_xlfn._xlws.FILTER(T339:T626, $J339:$J626 = 1))</f>
        <v>0.78797036667269338</v>
      </c>
      <c r="U640" s="8" cm="1">
        <f t="array" ref="U640">-1* MEDIAN(_xlfn._xlws.FILTER(U339:U626, $J339:$J626 = 1))</f>
        <v>0.78699026684588391</v>
      </c>
      <c r="V640" s="8" cm="1">
        <f t="array" ref="V640">-1* MEDIAN(_xlfn._xlws.FILTER(V339:V626, $J339:$J626 = 1))</f>
        <v>0.64090712427101293</v>
      </c>
      <c r="W640" s="8" cm="1">
        <f t="array" ref="W640">-1* MEDIAN(_xlfn._xlws.FILTER(W339:W626, $J339:$J626 = 1))</f>
        <v>0.94269804395014112</v>
      </c>
      <c r="X640" s="8" cm="1">
        <f t="array" ref="X640">-1* MEDIAN(_xlfn._xlws.FILTER(X339:X626, $J339:$J626 = 1))</f>
        <v>-0.27712335216949602</v>
      </c>
      <c r="Y640" s="8" cm="1">
        <f t="array" ref="Y640">-1* MEDIAN(_xlfn._xlws.FILTER(Y339:Y626, $J339:$J626 = 1))</f>
        <v>0.46242423632109669</v>
      </c>
      <c r="Z640" s="8" t="str">
        <f t="shared" si="157"/>
        <v xml:space="preserve">Gain &gt; 0 </v>
      </c>
      <c r="AA640" s="8" cm="1">
        <f t="array" ref="AA640">-1* MEDIAN(_xlfn._xlws.FILTER(AA339:AA626, $J339:$J626 = 1))</f>
        <v>0.91884627833011145</v>
      </c>
      <c r="AB640" s="8" cm="1">
        <f t="array" ref="AB640">-1* MEDIAN(_xlfn._xlws.FILTER(AB339:AB626, $J339:$J626 = 1))</f>
        <v>0.91953049464906456</v>
      </c>
      <c r="AC640" s="8" cm="1">
        <f t="array" ref="AC640">-1* MEDIAN(_xlfn._xlws.FILTER(AC339:AC626, $J339:$J626 = 1))</f>
        <v>0.81524647392873295</v>
      </c>
      <c r="AD640" s="8" cm="1">
        <f t="array" ref="AD640">-1* MEDIAN(_xlfn._xlws.FILTER(AD339:AD626, $J339:$J626 = 1))</f>
        <v>0.97240127345485328</v>
      </c>
      <c r="AE640" s="8" cm="1">
        <f t="array" ref="AE640">-1* MEDIAN(_xlfn._xlws.FILTER(AE339:AE626, $J339:$J626 = 1))</f>
        <v>0.23497863351731396</v>
      </c>
      <c r="AF640" s="8" cm="1">
        <f t="array" ref="AF640">-1* MEDIAN(_xlfn._xlws.FILTER(AF339:AF626, $J339:$J626 = 1))</f>
        <v>0.81575838097156095</v>
      </c>
      <c r="AK640" s="8"/>
      <c r="AL640" s="8"/>
      <c r="AM640" s="8"/>
      <c r="AN640" s="8"/>
      <c r="AO640" s="8"/>
      <c r="AQ640" s="10"/>
    </row>
    <row r="641" spans="1:52" x14ac:dyDescent="0.3">
      <c r="L641" s="8" t="str">
        <f t="shared" ref="L641:L644" si="161">S641</f>
        <v>Gain &lt;= 0</v>
      </c>
      <c r="M641" s="8" cm="1">
        <f t="array" ref="M641">-1* MEDIAN(_xlfn._xlws.FILTER(M339:M626, $J339:$J626 = 0))</f>
        <v>-0.14230566682325466</v>
      </c>
      <c r="N641" s="8" cm="1">
        <f t="array" ref="N641">-1* MEDIAN(_xlfn._xlws.FILTER(N339:N626, $J339:$J626 = 0))</f>
        <v>-0.14240514356020906</v>
      </c>
      <c r="O641" s="8" cm="1">
        <f t="array" ref="O641">-1* MEDIAN(_xlfn._xlws.FILTER(O339:O626, $J339:$J626 = 0))</f>
        <v>-5.0350115375576883E-3</v>
      </c>
      <c r="P641" s="8" cm="1">
        <f t="array" ref="P641">-1* MEDIAN(_xlfn._xlws.FILTER(P339:P626, $J339:$J626 = 0))</f>
        <v>-661.85119047619037</v>
      </c>
      <c r="Q641" s="8" cm="1">
        <f t="array" ref="Q641">-1* MEDIAN(_xlfn._xlws.FILTER(Q339:Q626, $J339:$J626 = 0))</f>
        <v>0.21717319187066875</v>
      </c>
      <c r="R641" s="8" cm="1">
        <f t="array" ref="R641">-1* MEDIAN(_xlfn._xlws.FILTER(R339:R626, $J339:$J626 = 0))</f>
        <v>-45.885629834261792</v>
      </c>
      <c r="S641" s="8" t="s">
        <v>37</v>
      </c>
      <c r="T641" s="8" cm="1">
        <f t="array" ref="T641">-1* MEDIAN(_xlfn._xlws.FILTER(T339:T626, $J339:$J626 = 0))</f>
        <v>-0.65209369403109552</v>
      </c>
      <c r="U641" s="8" cm="1">
        <f t="array" ref="U641">-1* MEDIAN(_xlfn._xlws.FILTER(U339:U626, $J339:$J626 = 0))</f>
        <v>-0.6242466949923281</v>
      </c>
      <c r="V641" s="8" cm="1">
        <f t="array" ref="V641">-1* MEDIAN(_xlfn._xlws.FILTER(V339:V626, $J339:$J626 = 0))</f>
        <v>-0.64076953642812784</v>
      </c>
      <c r="W641" s="8" cm="1">
        <f t="array" ref="W641">-1* MEDIAN(_xlfn._xlws.FILTER(W339:W626, $J339:$J626 = 0))</f>
        <v>-1.8888262316847735</v>
      </c>
      <c r="X641" s="8" cm="1">
        <f t="array" ref="X641">-1* MEDIAN(_xlfn._xlws.FILTER(X339:X626, $J339:$J626 = 0))</f>
        <v>-0.24148774151507096</v>
      </c>
      <c r="Y641" s="8" cm="1">
        <f t="array" ref="Y641">-1* MEDIAN(_xlfn._xlws.FILTER(Y339:Y626, $J339:$J626 = 0))</f>
        <v>-47.999772872836729</v>
      </c>
      <c r="Z641" s="8" t="str">
        <f t="shared" si="157"/>
        <v>Gain &lt;= 0</v>
      </c>
      <c r="AA641" s="8" cm="1">
        <f t="array" ref="AA641">-1* MEDIAN(_xlfn._xlws.FILTER(AA339:AA626, $J339:$J626 = 0))</f>
        <v>0.25183995688573402</v>
      </c>
      <c r="AB641" s="8" cm="1">
        <f t="array" ref="AB641">-1* MEDIAN(_xlfn._xlws.FILTER(AB339:AB626, $J339:$J626 = 0))</f>
        <v>0.26341713616513895</v>
      </c>
      <c r="AC641" s="8" cm="1">
        <f t="array" ref="AC641">-1* MEDIAN(_xlfn._xlws.FILTER(AC339:AC626, $J339:$J626 = 0))</f>
        <v>0.25411426601806603</v>
      </c>
      <c r="AD641" s="8" cm="1">
        <f t="array" ref="AD641">-1* MEDIAN(_xlfn._xlws.FILTER(AD339:AD626, $J339:$J626 = 0))</f>
        <v>-1.1472666190384433</v>
      </c>
      <c r="AE641" s="8" cm="1">
        <f t="array" ref="AE641">-1* MEDIAN(_xlfn._xlws.FILTER(AE339:AE626, $J339:$J626 = 0))</f>
        <v>0.28193147289406245</v>
      </c>
      <c r="AF641" s="8" cm="1">
        <f t="array" ref="AF641">-1* MEDIAN(_xlfn._xlws.FILTER(AF339:AF626, $J339:$J626 = 0))</f>
        <v>-40.161203299536652</v>
      </c>
      <c r="AK641" s="8"/>
      <c r="AL641" s="8"/>
      <c r="AM641" s="8"/>
      <c r="AN641" s="8"/>
      <c r="AO641" s="8"/>
      <c r="AQ641" s="10"/>
    </row>
    <row r="642" spans="1:52" x14ac:dyDescent="0.3">
      <c r="G642" s="15"/>
      <c r="H642" s="15"/>
      <c r="I642" s="15"/>
      <c r="J642" s="15"/>
      <c r="K642" s="15"/>
      <c r="L642" s="8" t="str">
        <f t="shared" si="161"/>
        <v>Target; Gain &gt; 1</v>
      </c>
      <c r="M642" s="8" cm="1">
        <f t="array" ref="M642">-1* MEDIAN(_xlfn._xlws.FILTER(M339:M626, ($H$339:$H$626=1)*($BB$339:$BB$626&gt;=$L$628)))</f>
        <v>0.82506804932992506</v>
      </c>
      <c r="N642" s="8" cm="1">
        <f t="array" ref="N642">-1* MEDIAN(_xlfn._xlws.FILTER(N339:N626, ($H$339:$H$626=1)*($BB$339:$BB$626&gt;=$L$628)))</f>
        <v>0.82448059633157722</v>
      </c>
      <c r="O642" s="8" cm="1">
        <f t="array" ref="O642">-1* MEDIAN(_xlfn._xlws.FILTER(O339:O626, ($H$339:$H$626=1)*($BB$339:$BB$626&gt;=$L$628)))</f>
        <v>0.83626054198800448</v>
      </c>
      <c r="P642" s="8" cm="1">
        <f t="array" ref="P642">-1* MEDIAN(_xlfn._xlws.FILTER(P339:P626, ($H$339:$H$626=1)*($BB$339:$BB$626&gt;=$L$628)))</f>
        <v>0.97918755939558366</v>
      </c>
      <c r="Q642" s="8" cm="1">
        <f t="array" ref="Q642">-1* MEDIAN(_xlfn._xlws.FILTER(Q339:Q626, ($H$339:$H$626=1)*($BB$339:$BB$626&gt;=$L$628)))</f>
        <v>0.21923470131201667</v>
      </c>
      <c r="R642" s="8" cm="1">
        <f t="array" ref="R642">-1* MEDIAN(_xlfn._xlws.FILTER(R339:R626, ($H$339:$H$626=1)*($BB$339:$BB$626&gt;=$L$628)))</f>
        <v>0.78470740989475241</v>
      </c>
      <c r="S642" s="8" t="str">
        <f>"Target; Gain &gt; "&amp;S637</f>
        <v>Target; Gain &gt; 1</v>
      </c>
      <c r="T642" s="8" cm="1">
        <f t="array" ref="T642">-1* MEDIAN(_xlfn._xlws.FILTER(T339:T626, ($H$339:$H$626=1)*($BB$339:$BB$626&gt;=$L$628)))</f>
        <v>0.80453881314105202</v>
      </c>
      <c r="U642" s="8" cm="1">
        <f t="array" ref="U642">-1* MEDIAN(_xlfn._xlws.FILTER(U339:U626, ($H$339:$H$626=1)*($BB$339:$BB$626&gt;=$L$628)))</f>
        <v>0.80594948091129082</v>
      </c>
      <c r="V642" s="8" cm="1">
        <f t="array" ref="V642">-1* MEDIAN(_xlfn._xlws.FILTER(V339:V626, ($H$339:$H$626=1)*($BB$339:$BB$626&gt;=$L$628)))</f>
        <v>0.64588586396792147</v>
      </c>
      <c r="W642" s="8" cm="1">
        <f t="array" ref="W642">-1* MEDIAN(_xlfn._xlws.FILTER(W339:W626, ($H$339:$H$626=1)*($BB$339:$BB$626&gt;=$L$628)))</f>
        <v>0.94924092011909345</v>
      </c>
      <c r="X642" s="8" cm="1">
        <f t="array" ref="X642">-1* MEDIAN(_xlfn._xlws.FILTER(X339:X626, ($H$339:$H$626=1)*($BB$339:$BB$626&gt;=$L$628)))</f>
        <v>-0.21637341625183579</v>
      </c>
      <c r="Y642" s="8" cm="1">
        <f t="array" ref="Y642">-1* MEDIAN(_xlfn._xlws.FILTER(Y339:Y626, ($H$339:$H$626=1)*($BB$339:$BB$626&gt;=$L$628)))</f>
        <v>0.45419293996868909</v>
      </c>
      <c r="Z642" s="8" t="str">
        <f t="shared" si="157"/>
        <v>Target; Gain &gt; 1</v>
      </c>
      <c r="AA642" s="8" cm="1">
        <f t="array" ref="AA642">-1* MEDIAN(_xlfn._xlws.FILTER(AA339:AA626, ($H$339:$H$626=1)*($BB$339:$BB$626&gt;=$L$628)))</f>
        <v>0.92272766374250936</v>
      </c>
      <c r="AB642" s="8" cm="1">
        <f t="array" ref="AB642">-1* MEDIAN(_xlfn._xlws.FILTER(AB339:AB626, ($H$339:$H$626=1)*($BB$339:$BB$626&gt;=$L$628)))</f>
        <v>0.92275114577117812</v>
      </c>
      <c r="AC642" s="8" cm="1">
        <f t="array" ref="AC642">-1* MEDIAN(_xlfn._xlws.FILTER(AC339:AC626, ($H$339:$H$626=1)*($BB$339:$BB$626&gt;=$L$628)))</f>
        <v>0.82599972648070041</v>
      </c>
      <c r="AD642" s="8" cm="1">
        <f t="array" ref="AD642">-1* MEDIAN(_xlfn._xlws.FILTER(AD339:AD626, ($H$339:$H$626=1)*($BB$339:$BB$626&gt;=$L$628)))</f>
        <v>0.975656289092799</v>
      </c>
      <c r="AE642" s="8" cm="1">
        <f t="array" ref="AE642">-1* MEDIAN(_xlfn._xlws.FILTER(AE339:AE626, ($H$339:$H$626=1)*($BB$339:$BB$626&gt;=$L$628)))</f>
        <v>0.17423199302304346</v>
      </c>
      <c r="AF642" s="8" cm="1">
        <f t="array" ref="AF642">-1* MEDIAN(_xlfn._xlws.FILTER(AF339:AF626, ($H$339:$H$626=1)*($BB$339:$BB$626&gt;=$L$628)))</f>
        <v>0.81362171343137024</v>
      </c>
      <c r="AK642" s="8"/>
    </row>
    <row r="643" spans="1:52" x14ac:dyDescent="0.3">
      <c r="G643" s="15"/>
      <c r="H643" s="15"/>
      <c r="I643" s="15"/>
      <c r="J643" s="15"/>
      <c r="K643" s="15"/>
      <c r="L643" s="8" t="str">
        <f t="shared" si="161"/>
        <v>Target (or sym)</v>
      </c>
      <c r="M643" s="8" cm="1">
        <f t="array" ref="M643">-1* MEDIAN(_xlfn._xlws.FILTER(M339:M626, $H$339:$H$626=1))</f>
        <v>0.77193417670242714</v>
      </c>
      <c r="N643" s="8" cm="1">
        <f t="array" ref="N643">-1* MEDIAN(_xlfn._xlws.FILTER(N339:N626, $H$339:$H$626=1))</f>
        <v>0.77132648481808319</v>
      </c>
      <c r="O643" s="8" cm="1">
        <f t="array" ref="O643">-1* MEDIAN(_xlfn._xlws.FILTER(O339:O626, $H$339:$H$626=1))</f>
        <v>0.69136982035358141</v>
      </c>
      <c r="P643" s="8" cm="1">
        <f t="array" ref="P643">-1* MEDIAN(_xlfn._xlws.FILTER(P339:P626, $H$339:$H$626=1))</f>
        <v>0.93752456824647312</v>
      </c>
      <c r="Q643" s="8" cm="1">
        <f t="array" ref="Q643">-1* MEDIAN(_xlfn._xlws.FILTER(Q339:Q626, $H$339:$H$626=1))</f>
        <v>0.22002333162056287</v>
      </c>
      <c r="R643" s="8" cm="1">
        <f t="array" ref="R643">-1* MEDIAN(_xlfn._xlws.FILTER(R339:R626, $H$339:$H$626=1))</f>
        <v>0.68570497342763037</v>
      </c>
      <c r="S643" s="8" t="s">
        <v>39</v>
      </c>
      <c r="T643" s="8" cm="1">
        <f t="array" ref="T643">-1* MEDIAN(IF($H$339:$H$626=1, T339:T626))</f>
        <v>0.72437029173518042</v>
      </c>
      <c r="U643" s="8" cm="1">
        <f t="array" ref="U643">-1* MEDIAN(IF($H$339:$H$626=1, U339:U626))</f>
        <v>0.72558824206532102</v>
      </c>
      <c r="V643" s="8" cm="1">
        <f t="array" ref="V643">-1* MEDIAN(IF($H$339:$H$626=1, V339:V626))</f>
        <v>0.5218605621061988</v>
      </c>
      <c r="W643" s="8" cm="1">
        <f t="array" ref="W643">-1* MEDIAN(IF($H$339:$H$626=1, W339:W626))</f>
        <v>0.87932965417902798</v>
      </c>
      <c r="X643" s="8" cm="1">
        <f t="array" ref="X643">-1* MEDIAN(IF($H$339:$H$626=1, X339:X626))</f>
        <v>-0.22833887602473482</v>
      </c>
      <c r="Y643" s="8" cm="1">
        <f t="array" ref="Y643">-1* MEDIAN(IF($H$339:$H$626=1, Y339:Y626))</f>
        <v>0.37309364756179436</v>
      </c>
      <c r="Z643" s="8" t="str">
        <f t="shared" si="157"/>
        <v>Target (or sym)</v>
      </c>
      <c r="AA643" s="8" cm="1">
        <f t="array" ref="AA643">-1* MEDIAN(IF($H$339:$H$626=1, AA339:AA626))</f>
        <v>0.88805399348493586</v>
      </c>
      <c r="AB643" s="8" cm="1">
        <f t="array" ref="AB643">-1* MEDIAN(IF($H$339:$H$626=1, AB339:AB626))</f>
        <v>0.88918532495873603</v>
      </c>
      <c r="AC643" s="8" cm="1">
        <f t="array" ref="AC643">-1* MEDIAN(IF($H$339:$H$626=1, AC339:AC626))</f>
        <v>0.74880587052794445</v>
      </c>
      <c r="AD643" s="8" cm="1">
        <f t="array" ref="AD643">-1* MEDIAN(IF($H$339:$H$626=1, AD339:AD626))</f>
        <v>0.95484232777259082</v>
      </c>
      <c r="AE643" s="8" cm="1">
        <f t="array" ref="AE643">-1* MEDIAN(IF($H$339:$H$626=1, AE339:AE626))</f>
        <v>0.26491917817770433</v>
      </c>
      <c r="AF643" s="8" cm="1">
        <f t="array" ref="AF643">-1* MEDIAN(IF($H$339:$H$626=1, AF339:AF626))</f>
        <v>0.75028311482465382</v>
      </c>
      <c r="AK643" s="8"/>
    </row>
    <row r="644" spans="1:52" x14ac:dyDescent="0.3">
      <c r="G644" s="15"/>
      <c r="H644" s="15"/>
      <c r="I644" s="15"/>
      <c r="J644" s="15"/>
      <c r="K644" s="15"/>
      <c r="L644" s="8" t="str">
        <f t="shared" si="161"/>
        <v>Target (or sym); Gain &gt; 0</v>
      </c>
      <c r="M644" s="8" cm="1">
        <f t="array" ref="M644">-1* MEDIAN(_xlfn._xlws.FILTER(M339:M626, ($H$339:$H$626=1)*($J$339:$J$626=1)))</f>
        <v>0.84825940581453474</v>
      </c>
      <c r="N644" s="8" cm="1">
        <f t="array" ref="N644">-1* MEDIAN(_xlfn._xlws.FILTER(N339:N626, ($H$339:$H$626=1)*($J$339:$J$626=1)))</f>
        <v>0.84673053161478085</v>
      </c>
      <c r="O644" s="8" cm="1">
        <f t="array" ref="O644">-1* MEDIAN(_xlfn._xlws.FILTER(O339:O626, ($H$339:$H$626=1)*($J$339:$J$626=1)))</f>
        <v>0.82951368245052082</v>
      </c>
      <c r="P644" s="8" cm="1">
        <f t="array" ref="P644">-1* MEDIAN(_xlfn._xlws.FILTER(P339:P626, ($H$339:$H$626=1)*($J$339:$J$626=1)))</f>
        <v>0.98474056331401671</v>
      </c>
      <c r="Q644" s="8" cm="1">
        <f t="array" ref="Q644">-1* MEDIAN(_xlfn._xlws.FILTER(Q339:Q626, ($H$339:$H$626=1)*($J$339:$J$626=1)))</f>
        <v>0.21847351489538719</v>
      </c>
      <c r="R644" s="8" cm="1">
        <f t="array" ref="R644">-1* MEDIAN(_xlfn._xlws.FILTER(R339:R626, ($H$339:$H$626=1)*($J$339:$J$626=1)))</f>
        <v>0.85820585108382264</v>
      </c>
      <c r="S644" s="8" t="s">
        <v>53</v>
      </c>
      <c r="T644" s="8" cm="1">
        <f t="array" ref="T644">-1* MEDIAN(_xlfn._xlws.FILTER(T339:T626, ($H$339:$H$626=1)*($J$339:$J$626=1)))</f>
        <v>0.79600154273100399</v>
      </c>
      <c r="U644" s="8" cm="1">
        <f t="array" ref="U644">-1* MEDIAN(_xlfn._xlws.FILTER(U339:U626, ($H$339:$H$626=1)*($J$339:$J$626=1)))</f>
        <v>0.79606275797538595</v>
      </c>
      <c r="V644" s="8" cm="1">
        <f t="array" ref="V644">-1* MEDIAN(_xlfn._xlws.FILTER(V339:V626, ($H$339:$H$626=1)*($J$339:$J$626=1)))</f>
        <v>0.62500394024484118</v>
      </c>
      <c r="W644" s="8" cm="1">
        <f t="array" ref="W644">-1* MEDIAN(_xlfn._xlws.FILTER(W339:W626, ($H$339:$H$626=1)*($J$339:$J$626=1)))</f>
        <v>0.94128964562565254</v>
      </c>
      <c r="X644" s="8" cm="1">
        <f t="array" ref="X644">-1* MEDIAN(_xlfn._xlws.FILTER(X339:X626, ($H$339:$H$626=1)*($J$339:$J$626=1)))</f>
        <v>-0.30012689256308983</v>
      </c>
      <c r="Y644" s="8" cm="1">
        <f t="array" ref="Y644">-1* MEDIAN(_xlfn._xlws.FILTER(Y339:Y626, ($H$339:$H$626=1)*($J$339:$J$626=1)))</f>
        <v>0.6075107680086298</v>
      </c>
      <c r="Z644" s="8" t="str">
        <f t="shared" si="157"/>
        <v>Target (or sym); Gain &gt; 0</v>
      </c>
      <c r="AA644" s="8" cm="1">
        <f t="array" ref="AA644">-1* MEDIAN(_xlfn._xlws.FILTER(AA339:AA626, ($H$339:$H$626=1)*($J$339:$J$626=1)))</f>
        <v>0.91964820720317442</v>
      </c>
      <c r="AB644" s="8" cm="1">
        <f t="array" ref="AB644">-1* MEDIAN(_xlfn._xlws.FILTER(AB339:AB626, ($H$339:$H$626=1)*($J$339:$J$626=1)))</f>
        <v>0.91987248129524413</v>
      </c>
      <c r="AC644" s="8" cm="1">
        <f t="array" ref="AC644">-1* MEDIAN(_xlfn._xlws.FILTER(AC339:AC626, ($H$339:$H$626=1)*($J$339:$J$626=1)))</f>
        <v>0.81524647392873295</v>
      </c>
      <c r="AD644" s="8" cm="1">
        <f t="array" ref="AD644">-1* MEDIAN(_xlfn._xlws.FILTER(AD339:AD626, ($H$339:$H$626=1)*($J$339:$J$626=1)))</f>
        <v>0.97143105978687028</v>
      </c>
      <c r="AE644" s="8" cm="1">
        <f t="array" ref="AE644">-1* MEDIAN(_xlfn._xlws.FILTER(AE339:AE626, ($H$339:$H$626=1)*($J$339:$J$626=1)))</f>
        <v>0.1331571273998077</v>
      </c>
      <c r="AF644" s="8" cm="1">
        <f t="array" ref="AF644">-1* MEDIAN(_xlfn._xlws.FILTER(AF339:AF626, ($H$339:$H$626=1)*($J$339:$J$626=1)))</f>
        <v>0.86085265833052338</v>
      </c>
      <c r="AK644" s="8"/>
    </row>
    <row r="645" spans="1:52" x14ac:dyDescent="0.3">
      <c r="G645" s="8"/>
      <c r="H645" s="8"/>
      <c r="I645" s="8"/>
      <c r="J645" s="8"/>
      <c r="K645" s="8"/>
      <c r="L645" s="8"/>
    </row>
    <row r="646" spans="1:52" x14ac:dyDescent="0.3">
      <c r="G646" s="8"/>
      <c r="H646" s="8"/>
      <c r="I646" s="8"/>
      <c r="J646" s="8"/>
      <c r="K646" s="8"/>
      <c r="L646" s="8"/>
    </row>
    <row r="647" spans="1:52" x14ac:dyDescent="0.3">
      <c r="G647" s="8"/>
      <c r="H647" s="8"/>
      <c r="I647" s="8"/>
      <c r="J647" s="8"/>
      <c r="K647" s="8"/>
      <c r="L647" s="8"/>
      <c r="M647" s="45" t="s">
        <v>38</v>
      </c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Y647" s="45" t="s">
        <v>58</v>
      </c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K647" s="45" t="s">
        <v>57</v>
      </c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</row>
    <row r="648" spans="1:52" x14ac:dyDescent="0.3">
      <c r="F648" s="2" t="s">
        <v>24</v>
      </c>
      <c r="G648" s="2" t="s">
        <v>25</v>
      </c>
      <c r="H648" t="s">
        <v>39</v>
      </c>
      <c r="I648" t="s">
        <v>19</v>
      </c>
      <c r="J648" t="s">
        <v>18</v>
      </c>
      <c r="K648" t="s">
        <v>26</v>
      </c>
      <c r="L648" t="s">
        <v>27</v>
      </c>
      <c r="M648" s="3" t="s">
        <v>2</v>
      </c>
      <c r="N648" s="3" t="s">
        <v>3</v>
      </c>
      <c r="O648" s="3" t="s">
        <v>4</v>
      </c>
      <c r="P648" s="3" t="s">
        <v>5</v>
      </c>
      <c r="Q648" s="3" t="s">
        <v>6</v>
      </c>
      <c r="R648" s="3" t="s">
        <v>7</v>
      </c>
      <c r="S648" s="3" t="s">
        <v>8</v>
      </c>
      <c r="T648" s="3" t="s">
        <v>9</v>
      </c>
      <c r="U648" s="3" t="s">
        <v>10</v>
      </c>
      <c r="V648" s="3" t="s">
        <v>11</v>
      </c>
      <c r="W648" s="3" t="s">
        <v>12</v>
      </c>
      <c r="Y648" s="3" t="s">
        <v>2</v>
      </c>
      <c r="Z648" s="3" t="s">
        <v>3</v>
      </c>
      <c r="AA648" s="3" t="s">
        <v>4</v>
      </c>
      <c r="AB648" s="3" t="s">
        <v>5</v>
      </c>
      <c r="AC648" s="3" t="s">
        <v>6</v>
      </c>
      <c r="AD648" s="3" t="s">
        <v>7</v>
      </c>
      <c r="AE648" s="3" t="s">
        <v>8</v>
      </c>
      <c r="AF648" s="3" t="s">
        <v>9</v>
      </c>
      <c r="AG648" s="3" t="s">
        <v>10</v>
      </c>
      <c r="AH648" s="3" t="s">
        <v>11</v>
      </c>
      <c r="AI648" s="3" t="s">
        <v>12</v>
      </c>
      <c r="AK648" s="3" t="s">
        <v>2</v>
      </c>
      <c r="AL648" s="3" t="s">
        <v>3</v>
      </c>
      <c r="AM648" s="3" t="s">
        <v>4</v>
      </c>
      <c r="AN648" s="3" t="s">
        <v>5</v>
      </c>
      <c r="AO648" s="3" t="s">
        <v>6</v>
      </c>
      <c r="AP648" s="3" t="s">
        <v>7</v>
      </c>
      <c r="AQ648" s="3" t="s">
        <v>8</v>
      </c>
      <c r="AR648" s="3" t="s">
        <v>9</v>
      </c>
      <c r="AS648" s="3" t="s">
        <v>10</v>
      </c>
      <c r="AT648" s="3" t="s">
        <v>11</v>
      </c>
      <c r="AU648" s="3" t="s">
        <v>12</v>
      </c>
      <c r="AW648" s="3" t="s">
        <v>14</v>
      </c>
      <c r="AX648" s="30" t="s">
        <v>40</v>
      </c>
      <c r="AY648" s="30" t="s">
        <v>41</v>
      </c>
      <c r="AZ648" s="30" t="s">
        <v>42</v>
      </c>
    </row>
    <row r="649" spans="1:52" x14ac:dyDescent="0.3">
      <c r="A649">
        <v>1</v>
      </c>
      <c r="B649" t="s">
        <v>67</v>
      </c>
      <c r="C649" t="s">
        <v>68</v>
      </c>
      <c r="D649" t="s">
        <v>69</v>
      </c>
      <c r="E649" t="s">
        <v>43</v>
      </c>
      <c r="F649" s="2">
        <v>0</v>
      </c>
      <c r="G649" s="2">
        <f>MOD(LEN(B649)-LEN(SUBSTITUTE(B649,"N","")),2)</f>
        <v>0</v>
      </c>
      <c r="H649" s="4">
        <f>IF(E649&lt;&gt;"",1,0)</f>
        <v>1</v>
      </c>
      <c r="I649">
        <f>1-J649</f>
        <v>0</v>
      </c>
      <c r="J649">
        <f t="shared" ref="J649:J712" si="162">J339</f>
        <v>1</v>
      </c>
      <c r="K649">
        <f>LEN(D649) - LEN(SUBSTITUTE(D649, ",", "")) + 1</f>
        <v>2</v>
      </c>
      <c r="L649">
        <f>H649*K649</f>
        <v>2</v>
      </c>
      <c r="M649" s="8">
        <f t="shared" ref="M649:W649" si="163">(M3-$M3)/$M3</f>
        <v>0</v>
      </c>
      <c r="N649" s="8">
        <f t="shared" si="163"/>
        <v>-0.88658809197432231</v>
      </c>
      <c r="O649" s="8">
        <f t="shared" si="163"/>
        <v>-0.88648492578722171</v>
      </c>
      <c r="P649" s="8">
        <f t="shared" si="163"/>
        <v>-0.69042350454782742</v>
      </c>
      <c r="Q649" s="8">
        <f t="shared" si="163"/>
        <v>-0.94679742111635934</v>
      </c>
      <c r="R649" s="8">
        <f t="shared" si="163"/>
        <v>1.9978292767743495</v>
      </c>
      <c r="S649" s="8">
        <f t="shared" si="163"/>
        <v>-0.96585545286689567</v>
      </c>
      <c r="T649" s="8">
        <f t="shared" si="163"/>
        <v>-0.54821227269128836</v>
      </c>
      <c r="U649" s="8">
        <f t="shared" si="163"/>
        <v>-0.6463844632596254</v>
      </c>
      <c r="V649" s="8">
        <f t="shared" si="163"/>
        <v>-0.72520757521532797</v>
      </c>
      <c r="W649" s="8">
        <f t="shared" si="163"/>
        <v>-0.93938954062870372</v>
      </c>
      <c r="Y649" s="8">
        <f t="shared" ref="Y649:AI649" si="164">(Y3-$Y3)/$Y3</f>
        <v>0</v>
      </c>
      <c r="Z649" s="8">
        <f t="shared" si="164"/>
        <v>-0.84457811115386383</v>
      </c>
      <c r="AA649" s="8">
        <f t="shared" si="164"/>
        <v>-0.84890439932218642</v>
      </c>
      <c r="AB649" s="8">
        <f t="shared" si="164"/>
        <v>-0.57977298592624971</v>
      </c>
      <c r="AC649" s="8">
        <f t="shared" si="164"/>
        <v>-0.79091553270942483</v>
      </c>
      <c r="AD649" s="8">
        <f t="shared" si="164"/>
        <v>1.6124460471547388</v>
      </c>
      <c r="AE649" s="8">
        <f t="shared" si="164"/>
        <v>-0.88836678734734498</v>
      </c>
      <c r="AF649" s="8">
        <f t="shared" si="164"/>
        <v>-0.87263787522557823</v>
      </c>
      <c r="AG649" s="8">
        <f t="shared" si="164"/>
        <v>-0.85275090979821799</v>
      </c>
      <c r="AH649" s="8">
        <f t="shared" si="164"/>
        <v>-0.46163551896950317</v>
      </c>
      <c r="AI649" s="8">
        <f t="shared" si="164"/>
        <v>-0.69206469912976221</v>
      </c>
      <c r="AK649" s="8">
        <f t="shared" ref="AK649:AU649" si="165">(AK3-$AK3)/$AK3</f>
        <v>0</v>
      </c>
      <c r="AL649" s="8">
        <f t="shared" si="165"/>
        <v>-0.93700671621797038</v>
      </c>
      <c r="AM649" s="8">
        <f t="shared" si="165"/>
        <v>-0.93842317629680982</v>
      </c>
      <c r="AN649" s="8">
        <f t="shared" si="165"/>
        <v>-0.57977298592624971</v>
      </c>
      <c r="AO649" s="8">
        <f t="shared" si="165"/>
        <v>-0.88435509741265284</v>
      </c>
      <c r="AP649" s="8">
        <f t="shared" si="165"/>
        <v>1.6124460471547388</v>
      </c>
      <c r="AQ649" s="8">
        <f t="shared" si="165"/>
        <v>-0.94480925522601733</v>
      </c>
      <c r="AR649" s="8">
        <f t="shared" si="165"/>
        <v>-0.93573470006203885</v>
      </c>
      <c r="AS649" s="8">
        <f t="shared" si="165"/>
        <v>-0.95019144767698371</v>
      </c>
      <c r="AT649" s="8">
        <f t="shared" si="165"/>
        <v>-0.46163551896950317</v>
      </c>
      <c r="AU649" s="8">
        <f t="shared" si="165"/>
        <v>-0.8927051922757443</v>
      </c>
      <c r="AW649">
        <f t="shared" ref="AW649:AW712" si="166">BB339</f>
        <v>1</v>
      </c>
      <c r="AX649">
        <f>IF(H649=1,AW649,"")</f>
        <v>1</v>
      </c>
      <c r="AY649" t="str">
        <f>IF(I649=1,AW649,"")</f>
        <v/>
      </c>
      <c r="AZ649">
        <f>IF(J649=1,AW649,"")</f>
        <v>1</v>
      </c>
    </row>
    <row r="650" spans="1:52" x14ac:dyDescent="0.3">
      <c r="A650">
        <v>1</v>
      </c>
      <c r="B650" t="s">
        <v>70</v>
      </c>
      <c r="C650" t="s">
        <v>68</v>
      </c>
      <c r="D650" t="s">
        <v>69</v>
      </c>
      <c r="F650" s="2">
        <v>0</v>
      </c>
      <c r="G650" s="2">
        <f t="shared" ref="G650:G713" si="167">MOD(LEN(B650)-LEN(SUBSTITUTE(B650,"N","")),2)</f>
        <v>1</v>
      </c>
      <c r="H650" s="4">
        <f t="shared" ref="H650:H713" si="168">IF(E650&lt;&gt;"",1,0)</f>
        <v>0</v>
      </c>
      <c r="I650">
        <f t="shared" ref="I650:I713" si="169">1-J650</f>
        <v>1</v>
      </c>
      <c r="J650">
        <f t="shared" si="162"/>
        <v>0</v>
      </c>
      <c r="K650">
        <f t="shared" ref="K650:K713" si="170">LEN(D650) - LEN(SUBSTITUTE(D650, ",", "")) + 1</f>
        <v>2</v>
      </c>
      <c r="L650">
        <f t="shared" ref="L650:L713" si="171">H650*K650</f>
        <v>0</v>
      </c>
      <c r="M650" s="8">
        <f t="shared" ref="M650:W650" si="172">(M4-$M4)/$M4</f>
        <v>0</v>
      </c>
      <c r="N650" s="8">
        <f t="shared" si="172"/>
        <v>0.82241163891337365</v>
      </c>
      <c r="O650" s="8">
        <f t="shared" si="172"/>
        <v>0.82288272853738964</v>
      </c>
      <c r="P650" s="8">
        <f t="shared" si="172"/>
        <v>-1.1798666750660086E-4</v>
      </c>
      <c r="Q650" s="8">
        <f t="shared" si="172"/>
        <v>0.93884005393104875</v>
      </c>
      <c r="R650" s="8">
        <f t="shared" si="172"/>
        <v>-0.99999500056493618</v>
      </c>
      <c r="S650" s="8">
        <f t="shared" si="172"/>
        <v>-0.23801967520527328</v>
      </c>
      <c r="T650" s="8">
        <f t="shared" si="172"/>
        <v>13.577285766708362</v>
      </c>
      <c r="U650" s="8">
        <f t="shared" si="172"/>
        <v>10.413868232889683</v>
      </c>
      <c r="V650" s="8">
        <f t="shared" si="172"/>
        <v>-0.99909310247941985</v>
      </c>
      <c r="W650" s="8">
        <f t="shared" si="172"/>
        <v>-9.3809256696850321E-2</v>
      </c>
      <c r="Y650" s="8">
        <f t="shared" ref="Y650:AI650" si="173">(Y4-$Y4)/$Y4</f>
        <v>0</v>
      </c>
      <c r="Z650" s="8">
        <f t="shared" si="173"/>
        <v>1.5535925404016195</v>
      </c>
      <c r="AA650" s="8">
        <f t="shared" si="173"/>
        <v>1.5671611490031967</v>
      </c>
      <c r="AB650" s="8">
        <f t="shared" si="173"/>
        <v>0.13665344870223348</v>
      </c>
      <c r="AC650" s="8">
        <f t="shared" si="173"/>
        <v>4.0795259722155963</v>
      </c>
      <c r="AD650" s="8">
        <f t="shared" si="173"/>
        <v>-0.56251381018618851</v>
      </c>
      <c r="AE650" s="8">
        <f t="shared" si="173"/>
        <v>0.66719700132804438</v>
      </c>
      <c r="AF650" s="8">
        <f t="shared" si="173"/>
        <v>1.7340515128066445</v>
      </c>
      <c r="AG650" s="8">
        <f t="shared" si="173"/>
        <v>2.215487471239169</v>
      </c>
      <c r="AH650" s="8">
        <f t="shared" si="173"/>
        <v>-0.97837516250096523</v>
      </c>
      <c r="AI650" s="8">
        <f t="shared" si="173"/>
        <v>2.8940754852619297</v>
      </c>
      <c r="AK650" s="8">
        <f t="shared" ref="AK650:AU650" si="174">(AK4-$AK4)/$AK4</f>
        <v>0</v>
      </c>
      <c r="AL650" s="8">
        <f t="shared" si="174"/>
        <v>0.20119201824874108</v>
      </c>
      <c r="AM650" s="8">
        <f t="shared" si="174"/>
        <v>0.20597751662840416</v>
      </c>
      <c r="AN650" s="8">
        <f t="shared" si="174"/>
        <v>0.13665344870223348</v>
      </c>
      <c r="AO650" s="8">
        <f t="shared" si="174"/>
        <v>1.4721778145072326</v>
      </c>
      <c r="AP650" s="8">
        <f t="shared" si="174"/>
        <v>-0.56251381018618851</v>
      </c>
      <c r="AQ650" s="8">
        <f t="shared" si="174"/>
        <v>4.6230082712649154E-2</v>
      </c>
      <c r="AR650" s="8">
        <f t="shared" si="174"/>
        <v>0.38211631121826944</v>
      </c>
      <c r="AS650" s="8">
        <f t="shared" si="174"/>
        <v>9.803743130051383E-2</v>
      </c>
      <c r="AT650" s="8">
        <f t="shared" si="174"/>
        <v>-0.97837516250096523</v>
      </c>
      <c r="AU650" s="8">
        <f t="shared" si="174"/>
        <v>1.0340024837373625</v>
      </c>
      <c r="AW650">
        <f t="shared" si="166"/>
        <v>-1</v>
      </c>
      <c r="AX650" t="str">
        <f t="shared" ref="AX650:AX713" si="175">IF(H650=1,AW650,"")</f>
        <v/>
      </c>
      <c r="AY650">
        <f t="shared" ref="AY650:AY713" si="176">IF(I650=1,AW650,"")</f>
        <v>-1</v>
      </c>
      <c r="AZ650" t="str">
        <f t="shared" ref="AZ650:AZ713" si="177">IF(J650=1,AW650,"")</f>
        <v/>
      </c>
    </row>
    <row r="651" spans="1:52" x14ac:dyDescent="0.3">
      <c r="A651">
        <v>1</v>
      </c>
      <c r="B651" t="s">
        <v>71</v>
      </c>
      <c r="C651" t="s">
        <v>68</v>
      </c>
      <c r="D651" t="s">
        <v>69</v>
      </c>
      <c r="F651" s="2">
        <v>0</v>
      </c>
      <c r="G651" s="2">
        <f t="shared" si="167"/>
        <v>1</v>
      </c>
      <c r="H651" s="4">
        <f t="shared" si="168"/>
        <v>0</v>
      </c>
      <c r="I651">
        <f t="shared" si="169"/>
        <v>1</v>
      </c>
      <c r="J651">
        <f t="shared" si="162"/>
        <v>0</v>
      </c>
      <c r="K651">
        <f t="shared" si="170"/>
        <v>2</v>
      </c>
      <c r="L651">
        <f t="shared" si="171"/>
        <v>0</v>
      </c>
      <c r="M651" s="8">
        <f t="shared" ref="M651:W651" si="178">(M5-$M5)/$M5</f>
        <v>0</v>
      </c>
      <c r="N651" s="8">
        <f t="shared" si="178"/>
        <v>0.80971635341860415</v>
      </c>
      <c r="O651" s="8">
        <f t="shared" si="178"/>
        <v>0.81004773460252322</v>
      </c>
      <c r="P651" s="8">
        <f t="shared" si="178"/>
        <v>-1.4797883902604837E-4</v>
      </c>
      <c r="Q651" s="8">
        <f t="shared" si="178"/>
        <v>0.96550878938597473</v>
      </c>
      <c r="R651" s="8">
        <f t="shared" si="178"/>
        <v>-0.99999200114383635</v>
      </c>
      <c r="S651" s="8">
        <f t="shared" si="178"/>
        <v>-0.22302939251115639</v>
      </c>
      <c r="T651" s="8">
        <f t="shared" si="178"/>
        <v>13.577888361964238</v>
      </c>
      <c r="U651" s="8">
        <f t="shared" si="178"/>
        <v>10.409583572406284</v>
      </c>
      <c r="V651" s="8">
        <f t="shared" si="178"/>
        <v>-0.99862319688284573</v>
      </c>
      <c r="W651" s="8">
        <f t="shared" si="178"/>
        <v>-0.10514939220834278</v>
      </c>
      <c r="Y651" s="8">
        <f t="shared" ref="Y651:AI651" si="179">(Y5-$Y5)/$Y5</f>
        <v>0</v>
      </c>
      <c r="Z651" s="8">
        <f t="shared" si="179"/>
        <v>1.549543582672477</v>
      </c>
      <c r="AA651" s="8">
        <f t="shared" si="179"/>
        <v>1.6590012509348653</v>
      </c>
      <c r="AB651" s="8">
        <f t="shared" si="179"/>
        <v>0.13861083161828897</v>
      </c>
      <c r="AC651" s="8">
        <f t="shared" si="179"/>
        <v>3.8876704421517285</v>
      </c>
      <c r="AD651" s="8">
        <f t="shared" si="179"/>
        <v>-0.54251351199505693</v>
      </c>
      <c r="AE651" s="8">
        <f t="shared" si="179"/>
        <v>0.67141772610231221</v>
      </c>
      <c r="AF651" s="8">
        <f t="shared" si="179"/>
        <v>2.1661203581067796</v>
      </c>
      <c r="AG651" s="8">
        <f t="shared" si="179"/>
        <v>2.3008151870704694</v>
      </c>
      <c r="AH651" s="8">
        <f t="shared" si="179"/>
        <v>-0.96094819695528022</v>
      </c>
      <c r="AI651" s="8">
        <f t="shared" si="179"/>
        <v>2.844535406203045</v>
      </c>
      <c r="AK651" s="8">
        <f t="shared" ref="AK651:AU651" si="180">(AK5-$AK5)/$AK5</f>
        <v>0</v>
      </c>
      <c r="AL651" s="8">
        <f t="shared" si="180"/>
        <v>0.21165879818761979</v>
      </c>
      <c r="AM651" s="8">
        <f t="shared" si="180"/>
        <v>0.24796309182563769</v>
      </c>
      <c r="AN651" s="8">
        <f t="shared" si="180"/>
        <v>0.13861083161828897</v>
      </c>
      <c r="AO651" s="8">
        <f t="shared" si="180"/>
        <v>1.3923705039145906</v>
      </c>
      <c r="AP651" s="8">
        <f t="shared" si="180"/>
        <v>-0.54251351199505693</v>
      </c>
      <c r="AQ651" s="8">
        <f t="shared" si="180"/>
        <v>5.4875529274823948E-2</v>
      </c>
      <c r="AR651" s="8">
        <f t="shared" si="180"/>
        <v>0.60169841605926677</v>
      </c>
      <c r="AS651" s="8">
        <f t="shared" si="180"/>
        <v>0.117660644557762</v>
      </c>
      <c r="AT651" s="8">
        <f t="shared" si="180"/>
        <v>-0.96094819695528022</v>
      </c>
      <c r="AU651" s="8">
        <f t="shared" si="180"/>
        <v>1.0323445949099943</v>
      </c>
      <c r="AW651">
        <f t="shared" si="166"/>
        <v>-1</v>
      </c>
      <c r="AX651" t="str">
        <f t="shared" si="175"/>
        <v/>
      </c>
      <c r="AY651">
        <f t="shared" si="176"/>
        <v>-1</v>
      </c>
      <c r="AZ651" t="str">
        <f t="shared" si="177"/>
        <v/>
      </c>
    </row>
    <row r="652" spans="1:52" x14ac:dyDescent="0.3">
      <c r="A652">
        <v>1</v>
      </c>
      <c r="B652" t="s">
        <v>72</v>
      </c>
      <c r="C652" t="s">
        <v>68</v>
      </c>
      <c r="D652" t="s">
        <v>69</v>
      </c>
      <c r="E652" t="s">
        <v>43</v>
      </c>
      <c r="F652" s="2">
        <v>0</v>
      </c>
      <c r="G652" s="2">
        <f t="shared" si="167"/>
        <v>0</v>
      </c>
      <c r="H652" s="4">
        <f t="shared" si="168"/>
        <v>1</v>
      </c>
      <c r="I652">
        <f t="shared" si="169"/>
        <v>0</v>
      </c>
      <c r="J652">
        <f t="shared" si="162"/>
        <v>1</v>
      </c>
      <c r="K652">
        <f t="shared" si="170"/>
        <v>2</v>
      </c>
      <c r="L652">
        <f t="shared" si="171"/>
        <v>2</v>
      </c>
      <c r="M652" s="8">
        <f t="shared" ref="M652:W652" si="181">(M6-$M6)/$M6</f>
        <v>0</v>
      </c>
      <c r="N652" s="8">
        <f t="shared" si="181"/>
        <v>-0.88364466138070152</v>
      </c>
      <c r="O652" s="8">
        <f t="shared" si="181"/>
        <v>-0.88353864997071718</v>
      </c>
      <c r="P652" s="8">
        <f t="shared" si="181"/>
        <v>-0.68738628600896989</v>
      </c>
      <c r="Q652" s="8">
        <f t="shared" si="181"/>
        <v>-0.94670363908620314</v>
      </c>
      <c r="R652" s="8">
        <f t="shared" si="181"/>
        <v>2.0522348094642084</v>
      </c>
      <c r="S652" s="8">
        <f t="shared" si="181"/>
        <v>-0.96575559093460217</v>
      </c>
      <c r="T652" s="8">
        <f t="shared" si="181"/>
        <v>-0.53187080677530241</v>
      </c>
      <c r="U652" s="8">
        <f t="shared" si="181"/>
        <v>-0.63355129887734696</v>
      </c>
      <c r="V652" s="8">
        <f t="shared" si="181"/>
        <v>-0.7120054001138354</v>
      </c>
      <c r="W652" s="8">
        <f t="shared" si="181"/>
        <v>-0.93600690517465457</v>
      </c>
      <c r="Y652" s="8">
        <f t="shared" ref="Y652:AI652" si="182">(Y6-$Y6)/$Y6</f>
        <v>0</v>
      </c>
      <c r="Z652" s="8">
        <f t="shared" si="182"/>
        <v>-0.85683240002970229</v>
      </c>
      <c r="AA652" s="8">
        <f t="shared" si="182"/>
        <v>-0.85757697309117253</v>
      </c>
      <c r="AB652" s="8">
        <f t="shared" si="182"/>
        <v>-0.57098741985976675</v>
      </c>
      <c r="AC652" s="8">
        <f t="shared" si="182"/>
        <v>-0.81948262880974998</v>
      </c>
      <c r="AD652" s="8">
        <f t="shared" si="182"/>
        <v>1.4117995124541285</v>
      </c>
      <c r="AE652" s="8">
        <f t="shared" si="182"/>
        <v>-0.89846885762089934</v>
      </c>
      <c r="AF652" s="8">
        <f t="shared" si="182"/>
        <v>-0.88483678244348907</v>
      </c>
      <c r="AG652" s="8">
        <f t="shared" si="182"/>
        <v>-0.86767139310524799</v>
      </c>
      <c r="AH652" s="8">
        <f t="shared" si="182"/>
        <v>-0.47273882688224267</v>
      </c>
      <c r="AI652" s="8">
        <f t="shared" si="182"/>
        <v>-0.71926196553395827</v>
      </c>
      <c r="AK652" s="8">
        <f t="shared" ref="AK652:AU652" si="183">(AK6-$AK6)/$AK6</f>
        <v>0</v>
      </c>
      <c r="AL652" s="8">
        <f t="shared" si="183"/>
        <v>-0.94225952632160759</v>
      </c>
      <c r="AM652" s="8">
        <f t="shared" si="183"/>
        <v>-0.94259082272917438</v>
      </c>
      <c r="AN652" s="8">
        <f t="shared" si="183"/>
        <v>-0.57098741985976675</v>
      </c>
      <c r="AO652" s="8">
        <f t="shared" si="183"/>
        <v>-0.90481325728494999</v>
      </c>
      <c r="AP652" s="8">
        <f t="shared" si="183"/>
        <v>1.4117995124541285</v>
      </c>
      <c r="AQ652" s="8">
        <f t="shared" si="183"/>
        <v>-0.95002744218797264</v>
      </c>
      <c r="AR652" s="8">
        <f t="shared" si="183"/>
        <v>-0.93777899499155282</v>
      </c>
      <c r="AS652" s="8">
        <f t="shared" si="183"/>
        <v>-0.95496101935919964</v>
      </c>
      <c r="AT652" s="8">
        <f t="shared" si="183"/>
        <v>-0.47273882688224267</v>
      </c>
      <c r="AU652" s="8">
        <f t="shared" si="183"/>
        <v>-0.90295318290908921</v>
      </c>
      <c r="AW652">
        <f t="shared" si="166"/>
        <v>1</v>
      </c>
      <c r="AX652">
        <f t="shared" si="175"/>
        <v>1</v>
      </c>
      <c r="AY652" t="str">
        <f t="shared" si="176"/>
        <v/>
      </c>
      <c r="AZ652">
        <f t="shared" si="177"/>
        <v>1</v>
      </c>
    </row>
    <row r="653" spans="1:52" x14ac:dyDescent="0.3">
      <c r="A653">
        <v>1</v>
      </c>
      <c r="B653" t="s">
        <v>73</v>
      </c>
      <c r="C653" t="s">
        <v>74</v>
      </c>
      <c r="D653" t="s">
        <v>69</v>
      </c>
      <c r="F653" s="2">
        <v>0</v>
      </c>
      <c r="G653" s="2">
        <f t="shared" si="167"/>
        <v>0</v>
      </c>
      <c r="H653" s="4">
        <f t="shared" si="168"/>
        <v>0</v>
      </c>
      <c r="I653">
        <f t="shared" si="169"/>
        <v>0</v>
      </c>
      <c r="J653">
        <f t="shared" si="162"/>
        <v>1</v>
      </c>
      <c r="K653">
        <f t="shared" si="170"/>
        <v>2</v>
      </c>
      <c r="L653">
        <f t="shared" si="171"/>
        <v>0</v>
      </c>
      <c r="M653" s="8">
        <f t="shared" ref="M653:W653" si="184">(M7-$M7)/$M7</f>
        <v>0</v>
      </c>
      <c r="N653" s="8">
        <f t="shared" si="184"/>
        <v>-0.88658809197432231</v>
      </c>
      <c r="O653" s="8">
        <f t="shared" si="184"/>
        <v>-0.88648492578722171</v>
      </c>
      <c r="P653" s="8">
        <f t="shared" si="184"/>
        <v>-0.69042350454782742</v>
      </c>
      <c r="Q653" s="8">
        <f t="shared" si="184"/>
        <v>-0.94679742111635934</v>
      </c>
      <c r="R653" s="8">
        <f t="shared" si="184"/>
        <v>1.9978292767743495</v>
      </c>
      <c r="S653" s="8">
        <f t="shared" si="184"/>
        <v>-0.96585545286689567</v>
      </c>
      <c r="T653" s="8">
        <f t="shared" si="184"/>
        <v>-0.54821227269128836</v>
      </c>
      <c r="U653" s="8">
        <f t="shared" si="184"/>
        <v>-0.6463844632596254</v>
      </c>
      <c r="V653" s="8">
        <f t="shared" si="184"/>
        <v>-0.72520757521532797</v>
      </c>
      <c r="W653" s="8">
        <f t="shared" si="184"/>
        <v>-0.93938954062870372</v>
      </c>
      <c r="Y653" s="8">
        <f t="shared" ref="Y653:AI653" si="185">(Y7-$Y7)/$Y7</f>
        <v>0</v>
      </c>
      <c r="Z653" s="8">
        <f t="shared" si="185"/>
        <v>-0.88550687513154069</v>
      </c>
      <c r="AA653" s="8">
        <f t="shared" si="185"/>
        <v>-0.88646349342988018</v>
      </c>
      <c r="AB653" s="8">
        <f t="shared" si="185"/>
        <v>-0.59676843788732314</v>
      </c>
      <c r="AC653" s="8">
        <f t="shared" si="185"/>
        <v>-0.84105114401533498</v>
      </c>
      <c r="AD653" s="8">
        <f t="shared" si="185"/>
        <v>0.77461394954180429</v>
      </c>
      <c r="AE653" s="8">
        <f t="shared" si="185"/>
        <v>-0.92208706161695475</v>
      </c>
      <c r="AF653" s="8">
        <f t="shared" si="185"/>
        <v>-0.91961330985156842</v>
      </c>
      <c r="AG653" s="8">
        <f t="shared" si="185"/>
        <v>-0.89747070526327155</v>
      </c>
      <c r="AH653" s="8">
        <f t="shared" si="185"/>
        <v>-0.61487001875150837</v>
      </c>
      <c r="AI653" s="8">
        <f t="shared" si="185"/>
        <v>-0.78244684167681045</v>
      </c>
      <c r="AK653" s="8">
        <f t="shared" ref="AK653:AU653" si="186">(AK7-$AK7)/$AK7</f>
        <v>0</v>
      </c>
      <c r="AL653" s="8">
        <f t="shared" si="186"/>
        <v>-0.9543088170644265</v>
      </c>
      <c r="AM653" s="8">
        <f t="shared" si="186"/>
        <v>-0.9547697277387972</v>
      </c>
      <c r="AN653" s="8">
        <f t="shared" si="186"/>
        <v>-0.59676843788732314</v>
      </c>
      <c r="AO653" s="8">
        <f t="shared" si="186"/>
        <v>-0.91171820299602457</v>
      </c>
      <c r="AP653" s="8">
        <f t="shared" si="186"/>
        <v>0.77461394954180429</v>
      </c>
      <c r="AQ653" s="8">
        <f t="shared" si="186"/>
        <v>-0.96137711163808515</v>
      </c>
      <c r="AR653" s="8">
        <f t="shared" si="186"/>
        <v>-0.95943536754778069</v>
      </c>
      <c r="AS653" s="8">
        <f t="shared" si="186"/>
        <v>-0.96518697400378262</v>
      </c>
      <c r="AT653" s="8">
        <f t="shared" si="186"/>
        <v>-0.61487001875150837</v>
      </c>
      <c r="AU653" s="8">
        <f t="shared" si="186"/>
        <v>-0.92417460259266371</v>
      </c>
      <c r="AW653">
        <f t="shared" si="166"/>
        <v>1</v>
      </c>
      <c r="AX653" t="str">
        <f t="shared" si="175"/>
        <v/>
      </c>
      <c r="AY653" t="str">
        <f t="shared" si="176"/>
        <v/>
      </c>
      <c r="AZ653">
        <f t="shared" si="177"/>
        <v>1</v>
      </c>
    </row>
    <row r="654" spans="1:52" x14ac:dyDescent="0.3">
      <c r="A654">
        <v>1</v>
      </c>
      <c r="B654" t="s">
        <v>75</v>
      </c>
      <c r="C654" t="s">
        <v>74</v>
      </c>
      <c r="D654" t="s">
        <v>69</v>
      </c>
      <c r="E654" t="s">
        <v>43</v>
      </c>
      <c r="F654" s="2">
        <v>0</v>
      </c>
      <c r="G654" s="2">
        <f t="shared" si="167"/>
        <v>1</v>
      </c>
      <c r="H654" s="4">
        <f t="shared" si="168"/>
        <v>1</v>
      </c>
      <c r="I654">
        <f t="shared" si="169"/>
        <v>1</v>
      </c>
      <c r="J654">
        <f t="shared" si="162"/>
        <v>0</v>
      </c>
      <c r="K654">
        <f t="shared" si="170"/>
        <v>2</v>
      </c>
      <c r="L654">
        <f t="shared" si="171"/>
        <v>2</v>
      </c>
      <c r="M654" s="8">
        <f t="shared" ref="M654:W654" si="187">(M8-$M8)/$M8</f>
        <v>0</v>
      </c>
      <c r="N654" s="8">
        <f t="shared" si="187"/>
        <v>0.82241163891337365</v>
      </c>
      <c r="O654" s="8">
        <f t="shared" si="187"/>
        <v>0.82288272853738964</v>
      </c>
      <c r="P654" s="8">
        <f t="shared" si="187"/>
        <v>-1.1798666750660086E-4</v>
      </c>
      <c r="Q654" s="8">
        <f t="shared" si="187"/>
        <v>0.93884005393104875</v>
      </c>
      <c r="R654" s="8">
        <f t="shared" si="187"/>
        <v>-0.99999500056493618</v>
      </c>
      <c r="S654" s="8">
        <f t="shared" si="187"/>
        <v>-0.23801967520527328</v>
      </c>
      <c r="T654" s="8">
        <f t="shared" si="187"/>
        <v>13.577285766708362</v>
      </c>
      <c r="U654" s="8">
        <f t="shared" si="187"/>
        <v>10.413868232889683</v>
      </c>
      <c r="V654" s="8">
        <f t="shared" si="187"/>
        <v>-0.99909310247941985</v>
      </c>
      <c r="W654" s="8">
        <f t="shared" si="187"/>
        <v>-9.3809256696850321E-2</v>
      </c>
      <c r="Y654" s="8">
        <f t="shared" ref="Y654:AI654" si="188">(Y8-$Y8)/$Y8</f>
        <v>0</v>
      </c>
      <c r="Z654" s="8">
        <f t="shared" si="188"/>
        <v>0.59557086770565493</v>
      </c>
      <c r="AA654" s="8">
        <f t="shared" si="188"/>
        <v>0.5847230882427974</v>
      </c>
      <c r="AB654" s="8">
        <f t="shared" si="188"/>
        <v>0.36951390738236589</v>
      </c>
      <c r="AC654" s="8">
        <f t="shared" si="188"/>
        <v>2.4333736435358873</v>
      </c>
      <c r="AD654" s="8">
        <f t="shared" si="188"/>
        <v>-0.72556146812602096</v>
      </c>
      <c r="AE654" s="8">
        <f t="shared" si="188"/>
        <v>2.1851539229514508E-2</v>
      </c>
      <c r="AF654" s="8">
        <f t="shared" si="188"/>
        <v>1.1089537934260822</v>
      </c>
      <c r="AG654" s="8">
        <f t="shared" si="188"/>
        <v>0.99871764129127283</v>
      </c>
      <c r="AH654" s="8">
        <f t="shared" si="188"/>
        <v>-0.98483251188821586</v>
      </c>
      <c r="AI654" s="8">
        <f t="shared" si="188"/>
        <v>1.39158972232725</v>
      </c>
      <c r="AK654" s="8">
        <f t="shared" ref="AK654:AU654" si="189">(AK8-$AK8)/$AK8</f>
        <v>0</v>
      </c>
      <c r="AL654" s="8">
        <f t="shared" si="189"/>
        <v>-0.25450633124727262</v>
      </c>
      <c r="AM654" s="8">
        <f t="shared" si="189"/>
        <v>-0.26284805793783428</v>
      </c>
      <c r="AN654" s="8">
        <f t="shared" si="189"/>
        <v>0.36951390738236589</v>
      </c>
      <c r="AO654" s="8">
        <f t="shared" si="189"/>
        <v>0.67415770221854787</v>
      </c>
      <c r="AP654" s="8">
        <f t="shared" si="189"/>
        <v>-0.72556146812602096</v>
      </c>
      <c r="AQ654" s="8">
        <f t="shared" si="189"/>
        <v>-0.35936097289654229</v>
      </c>
      <c r="AR654" s="8">
        <f t="shared" si="189"/>
        <v>9.4721464442277498E-2</v>
      </c>
      <c r="AS654" s="8">
        <f t="shared" si="189"/>
        <v>-0.3255175061184627</v>
      </c>
      <c r="AT654" s="8">
        <f t="shared" si="189"/>
        <v>-0.98483251188821586</v>
      </c>
      <c r="AU654" s="8">
        <f t="shared" si="189"/>
        <v>0.24569805568072156</v>
      </c>
      <c r="AW654">
        <f t="shared" si="166"/>
        <v>-1</v>
      </c>
      <c r="AX654">
        <f t="shared" si="175"/>
        <v>-1</v>
      </c>
      <c r="AY654">
        <f t="shared" si="176"/>
        <v>-1</v>
      </c>
      <c r="AZ654" t="str">
        <f t="shared" si="177"/>
        <v/>
      </c>
    </row>
    <row r="655" spans="1:52" x14ac:dyDescent="0.3">
      <c r="A655">
        <v>1</v>
      </c>
      <c r="B655" t="s">
        <v>76</v>
      </c>
      <c r="C655" t="s">
        <v>74</v>
      </c>
      <c r="D655" t="s">
        <v>69</v>
      </c>
      <c r="E655" t="s">
        <v>43</v>
      </c>
      <c r="F655" s="2">
        <v>0</v>
      </c>
      <c r="G655" s="2">
        <f t="shared" si="167"/>
        <v>1</v>
      </c>
      <c r="H655" s="4">
        <f t="shared" si="168"/>
        <v>1</v>
      </c>
      <c r="I655">
        <f t="shared" si="169"/>
        <v>1</v>
      </c>
      <c r="J655">
        <f t="shared" si="162"/>
        <v>0</v>
      </c>
      <c r="K655">
        <f t="shared" si="170"/>
        <v>2</v>
      </c>
      <c r="L655">
        <f t="shared" si="171"/>
        <v>2</v>
      </c>
      <c r="M655" s="8">
        <f t="shared" ref="M655:W655" si="190">(M9-$M9)/$M9</f>
        <v>0</v>
      </c>
      <c r="N655" s="8">
        <f t="shared" si="190"/>
        <v>0.80971635341860415</v>
      </c>
      <c r="O655" s="8">
        <f t="shared" si="190"/>
        <v>0.81004773460252322</v>
      </c>
      <c r="P655" s="8">
        <f t="shared" si="190"/>
        <v>-1.4797883902604837E-4</v>
      </c>
      <c r="Q655" s="8">
        <f t="shared" si="190"/>
        <v>0.96550878938597473</v>
      </c>
      <c r="R655" s="8">
        <f t="shared" si="190"/>
        <v>-0.99999200114383635</v>
      </c>
      <c r="S655" s="8">
        <f t="shared" si="190"/>
        <v>-0.22302939251115639</v>
      </c>
      <c r="T655" s="8">
        <f t="shared" si="190"/>
        <v>13.577888361964238</v>
      </c>
      <c r="U655" s="8">
        <f t="shared" si="190"/>
        <v>10.409583572406284</v>
      </c>
      <c r="V655" s="8">
        <f t="shared" si="190"/>
        <v>-0.99862319688284573</v>
      </c>
      <c r="W655" s="8">
        <f t="shared" si="190"/>
        <v>-0.10514939220834278</v>
      </c>
      <c r="Y655" s="8">
        <f t="shared" ref="Y655:AI655" si="191">(Y9-$Y9)/$Y9</f>
        <v>0</v>
      </c>
      <c r="Z655" s="8">
        <f t="shared" si="191"/>
        <v>1.2268138782480855</v>
      </c>
      <c r="AA655" s="8">
        <f t="shared" si="191"/>
        <v>1.210804103732108</v>
      </c>
      <c r="AB655" s="8">
        <f t="shared" si="191"/>
        <v>0.69027300239737843</v>
      </c>
      <c r="AC655" s="8">
        <f t="shared" si="191"/>
        <v>2.3247960592633961</v>
      </c>
      <c r="AD655" s="8">
        <f t="shared" si="191"/>
        <v>-0.68389194699727274</v>
      </c>
      <c r="AE655" s="8">
        <f t="shared" si="191"/>
        <v>0.43188721922509626</v>
      </c>
      <c r="AF655" s="8">
        <f t="shared" si="191"/>
        <v>1.4332815409543076</v>
      </c>
      <c r="AG655" s="8">
        <f t="shared" si="191"/>
        <v>1.7965033864978768</v>
      </c>
      <c r="AH655" s="8">
        <f t="shared" si="191"/>
        <v>-0.97743794507970472</v>
      </c>
      <c r="AI655" s="8">
        <f t="shared" si="191"/>
        <v>2.3802750361464495</v>
      </c>
      <c r="AK655" s="8">
        <f t="shared" ref="AK655:AU655" si="192">(AK9-$AK9)/$AK9</f>
        <v>0</v>
      </c>
      <c r="AL655" s="8">
        <f t="shared" si="192"/>
        <v>5.0878882140843143E-2</v>
      </c>
      <c r="AM655" s="8">
        <f t="shared" si="192"/>
        <v>3.7774504896716486E-2</v>
      </c>
      <c r="AN655" s="8">
        <f t="shared" si="192"/>
        <v>0.69027300239737843</v>
      </c>
      <c r="AO655" s="8">
        <f t="shared" si="192"/>
        <v>0.60900496900048096</v>
      </c>
      <c r="AP655" s="8">
        <f t="shared" si="192"/>
        <v>-0.68389194699727274</v>
      </c>
      <c r="AQ655" s="8">
        <f t="shared" si="192"/>
        <v>-0.10013017697080984</v>
      </c>
      <c r="AR655" s="8">
        <f t="shared" si="192"/>
        <v>0.2382179616935903</v>
      </c>
      <c r="AS655" s="8">
        <f t="shared" si="192"/>
        <v>-4.9641247314126904E-2</v>
      </c>
      <c r="AT655" s="8">
        <f t="shared" si="192"/>
        <v>-0.97743794507970472</v>
      </c>
      <c r="AU655" s="8">
        <f t="shared" si="192"/>
        <v>0.78192925628646337</v>
      </c>
      <c r="AW655">
        <f t="shared" si="166"/>
        <v>-1</v>
      </c>
      <c r="AX655">
        <f t="shared" si="175"/>
        <v>-1</v>
      </c>
      <c r="AY655">
        <f t="shared" si="176"/>
        <v>-1</v>
      </c>
      <c r="AZ655" t="str">
        <f t="shared" si="177"/>
        <v/>
      </c>
    </row>
    <row r="656" spans="1:52" x14ac:dyDescent="0.3">
      <c r="A656">
        <v>1</v>
      </c>
      <c r="B656" t="s">
        <v>77</v>
      </c>
      <c r="C656" t="s">
        <v>74</v>
      </c>
      <c r="D656" t="s">
        <v>69</v>
      </c>
      <c r="F656" s="2">
        <v>0</v>
      </c>
      <c r="G656" s="2">
        <f t="shared" si="167"/>
        <v>0</v>
      </c>
      <c r="H656" s="4">
        <f t="shared" si="168"/>
        <v>0</v>
      </c>
      <c r="I656">
        <f t="shared" si="169"/>
        <v>0</v>
      </c>
      <c r="J656">
        <f t="shared" si="162"/>
        <v>1</v>
      </c>
      <c r="K656">
        <f t="shared" si="170"/>
        <v>2</v>
      </c>
      <c r="L656">
        <f t="shared" si="171"/>
        <v>0</v>
      </c>
      <c r="M656" s="8">
        <f t="shared" ref="M656:W656" si="193">(M10-$M10)/$M10</f>
        <v>0</v>
      </c>
      <c r="N656" s="8">
        <f t="shared" si="193"/>
        <v>-0.88364466138070152</v>
      </c>
      <c r="O656" s="8">
        <f t="shared" si="193"/>
        <v>-0.88353864997071718</v>
      </c>
      <c r="P656" s="8">
        <f t="shared" si="193"/>
        <v>-0.68738628600896989</v>
      </c>
      <c r="Q656" s="8">
        <f t="shared" si="193"/>
        <v>-0.94670363908620314</v>
      </c>
      <c r="R656" s="8">
        <f t="shared" si="193"/>
        <v>2.0522348094642084</v>
      </c>
      <c r="S656" s="8">
        <f t="shared" si="193"/>
        <v>-0.96575559093460217</v>
      </c>
      <c r="T656" s="8">
        <f t="shared" si="193"/>
        <v>-0.53187080677530241</v>
      </c>
      <c r="U656" s="8">
        <f t="shared" si="193"/>
        <v>-0.63355129887734696</v>
      </c>
      <c r="V656" s="8">
        <f t="shared" si="193"/>
        <v>-0.7120054001138354</v>
      </c>
      <c r="W656" s="8">
        <f t="shared" si="193"/>
        <v>-0.93600690517465457</v>
      </c>
      <c r="Y656" s="8">
        <f t="shared" ref="Y656:AI656" si="194">(Y10-$Y10)/$Y10</f>
        <v>0</v>
      </c>
      <c r="Z656" s="8">
        <f t="shared" si="194"/>
        <v>-0.86883274079862016</v>
      </c>
      <c r="AA656" s="8">
        <f t="shared" si="194"/>
        <v>-0.87194339438676682</v>
      </c>
      <c r="AB656" s="8">
        <f t="shared" si="194"/>
        <v>-0.50852889957884995</v>
      </c>
      <c r="AC656" s="8">
        <f t="shared" si="194"/>
        <v>-0.83225327182143072</v>
      </c>
      <c r="AD656" s="8">
        <f t="shared" si="194"/>
        <v>0.84991776582669998</v>
      </c>
      <c r="AE656" s="8">
        <f t="shared" si="194"/>
        <v>-0.90684146999710125</v>
      </c>
      <c r="AF656" s="8">
        <f t="shared" si="194"/>
        <v>-0.90241860067235102</v>
      </c>
      <c r="AG656" s="8">
        <f t="shared" si="194"/>
        <v>-0.87785172801110667</v>
      </c>
      <c r="AH656" s="8">
        <f t="shared" si="194"/>
        <v>-0.54004310438534142</v>
      </c>
      <c r="AI656" s="8">
        <f t="shared" si="194"/>
        <v>-0.74113900904246577</v>
      </c>
      <c r="AK656" s="8">
        <f t="shared" ref="AK656:AU656" si="195">(AK10-$AK10)/$AK10</f>
        <v>0</v>
      </c>
      <c r="AL656" s="8">
        <f t="shared" si="195"/>
        <v>-0.94712212640650151</v>
      </c>
      <c r="AM656" s="8">
        <f t="shared" si="195"/>
        <v>-0.94804583846483348</v>
      </c>
      <c r="AN656" s="8">
        <f t="shared" si="195"/>
        <v>-0.50852889957884995</v>
      </c>
      <c r="AO656" s="8">
        <f t="shared" si="195"/>
        <v>-0.90474958308713249</v>
      </c>
      <c r="AP656" s="8">
        <f t="shared" si="195"/>
        <v>0.84991776582669998</v>
      </c>
      <c r="AQ656" s="8">
        <f t="shared" si="195"/>
        <v>-0.95400058708061763</v>
      </c>
      <c r="AR656" s="8">
        <f t="shared" si="195"/>
        <v>-0.95077197729260921</v>
      </c>
      <c r="AS656" s="8">
        <f t="shared" si="195"/>
        <v>-0.95859356666338003</v>
      </c>
      <c r="AT656" s="8">
        <f t="shared" si="195"/>
        <v>-0.54004310438534142</v>
      </c>
      <c r="AU656" s="8">
        <f t="shared" si="195"/>
        <v>-0.91083109319356825</v>
      </c>
      <c r="AW656">
        <f t="shared" si="166"/>
        <v>1</v>
      </c>
      <c r="AX656" t="str">
        <f t="shared" si="175"/>
        <v/>
      </c>
      <c r="AY656" t="str">
        <f t="shared" si="176"/>
        <v/>
      </c>
      <c r="AZ656">
        <f t="shared" si="177"/>
        <v>1</v>
      </c>
    </row>
    <row r="657" spans="1:52" s="17" customFormat="1" x14ac:dyDescent="0.3">
      <c r="A657">
        <v>1</v>
      </c>
      <c r="B657" t="s">
        <v>78</v>
      </c>
      <c r="C657" t="s">
        <v>74</v>
      </c>
      <c r="D657" t="s">
        <v>69</v>
      </c>
      <c r="E657"/>
      <c r="F657" s="2">
        <v>0</v>
      </c>
      <c r="G657" s="2">
        <f t="shared" si="167"/>
        <v>0</v>
      </c>
      <c r="H657" s="4">
        <f t="shared" si="168"/>
        <v>0</v>
      </c>
      <c r="I657">
        <f t="shared" si="169"/>
        <v>0</v>
      </c>
      <c r="J657">
        <f t="shared" si="162"/>
        <v>1</v>
      </c>
      <c r="K657">
        <f t="shared" si="170"/>
        <v>2</v>
      </c>
      <c r="L657">
        <f t="shared" si="171"/>
        <v>0</v>
      </c>
      <c r="M657" s="8">
        <f t="shared" ref="M657:W657" si="196">(M11-$M11)/$M11</f>
        <v>0</v>
      </c>
      <c r="N657" s="8">
        <f t="shared" si="196"/>
        <v>-0.88658809197432231</v>
      </c>
      <c r="O657" s="8">
        <f t="shared" si="196"/>
        <v>-0.88648492578722171</v>
      </c>
      <c r="P657" s="8">
        <f t="shared" si="196"/>
        <v>-0.69042350454782742</v>
      </c>
      <c r="Q657" s="8">
        <f t="shared" si="196"/>
        <v>-0.94679742111635934</v>
      </c>
      <c r="R657" s="8">
        <f t="shared" si="196"/>
        <v>1.9978292767743495</v>
      </c>
      <c r="S657" s="8">
        <f t="shared" si="196"/>
        <v>-0.96585545286689567</v>
      </c>
      <c r="T657" s="8">
        <f t="shared" si="196"/>
        <v>-0.54821227269128836</v>
      </c>
      <c r="U657" s="8">
        <f t="shared" si="196"/>
        <v>-0.6463844632596254</v>
      </c>
      <c r="V657" s="8">
        <f t="shared" si="196"/>
        <v>-0.72520757521532797</v>
      </c>
      <c r="W657" s="8">
        <f t="shared" si="196"/>
        <v>-0.93938954062870372</v>
      </c>
      <c r="X657"/>
      <c r="Y657" s="8">
        <f t="shared" ref="Y657:AI657" si="197">(Y11-$Y11)/$Y11</f>
        <v>0</v>
      </c>
      <c r="Z657" s="8">
        <f t="shared" si="197"/>
        <v>-0.80855573821670401</v>
      </c>
      <c r="AA657" s="8">
        <f t="shared" si="197"/>
        <v>-0.80918707626651643</v>
      </c>
      <c r="AB657" s="8">
        <f t="shared" si="197"/>
        <v>-0.50538216585691409</v>
      </c>
      <c r="AC657" s="8">
        <f t="shared" si="197"/>
        <v>-0.80588398545988538</v>
      </c>
      <c r="AD657" s="8">
        <f t="shared" si="197"/>
        <v>1.5778505476451377</v>
      </c>
      <c r="AE657" s="8">
        <f t="shared" si="197"/>
        <v>-0.85602793311912462</v>
      </c>
      <c r="AF657" s="8">
        <f t="shared" si="197"/>
        <v>-0.85725533910841378</v>
      </c>
      <c r="AG657" s="8">
        <f t="shared" si="197"/>
        <v>-0.80970937661028231</v>
      </c>
      <c r="AH657" s="8">
        <f t="shared" si="197"/>
        <v>-0.28652885711488435</v>
      </c>
      <c r="AI657" s="8">
        <f t="shared" si="197"/>
        <v>-0.59414021918198456</v>
      </c>
      <c r="AK657" s="8">
        <f t="shared" ref="AK657:AU657" si="198">(AK11-$AK11)/$AK11</f>
        <v>0</v>
      </c>
      <c r="AL657" s="8">
        <f t="shared" si="198"/>
        <v>-0.92159743542724071</v>
      </c>
      <c r="AM657" s="8">
        <f t="shared" si="198"/>
        <v>-0.92195454409616517</v>
      </c>
      <c r="AN657" s="8">
        <f t="shared" si="198"/>
        <v>-0.50538216585691409</v>
      </c>
      <c r="AO657" s="8">
        <f t="shared" si="198"/>
        <v>-0.90386266455720288</v>
      </c>
      <c r="AP657" s="8">
        <f t="shared" si="198"/>
        <v>1.5778505476451377</v>
      </c>
      <c r="AQ657" s="8">
        <f t="shared" si="198"/>
        <v>-0.92875823483431497</v>
      </c>
      <c r="AR657" s="8">
        <f t="shared" si="198"/>
        <v>-0.92803723111781644</v>
      </c>
      <c r="AS657" s="8">
        <f t="shared" si="198"/>
        <v>-0.93548096310515683</v>
      </c>
      <c r="AT657" s="8">
        <f t="shared" si="198"/>
        <v>-0.28652885711488435</v>
      </c>
      <c r="AU657" s="8">
        <f t="shared" si="198"/>
        <v>-0.85894349650808421</v>
      </c>
      <c r="AW657">
        <f t="shared" si="166"/>
        <v>1</v>
      </c>
      <c r="AX657" t="str">
        <f t="shared" si="175"/>
        <v/>
      </c>
      <c r="AY657" t="str">
        <f t="shared" si="176"/>
        <v/>
      </c>
      <c r="AZ657">
        <f t="shared" si="177"/>
        <v>1</v>
      </c>
    </row>
    <row r="658" spans="1:52" s="17" customFormat="1" x14ac:dyDescent="0.3">
      <c r="A658">
        <v>1</v>
      </c>
      <c r="B658" t="s">
        <v>79</v>
      </c>
      <c r="C658" t="s">
        <v>74</v>
      </c>
      <c r="D658" t="s">
        <v>69</v>
      </c>
      <c r="E658" t="s">
        <v>43</v>
      </c>
      <c r="F658" s="2">
        <v>0</v>
      </c>
      <c r="G658" s="2">
        <f t="shared" si="167"/>
        <v>1</v>
      </c>
      <c r="H658" s="4">
        <f t="shared" si="168"/>
        <v>1</v>
      </c>
      <c r="I658">
        <f t="shared" si="169"/>
        <v>1</v>
      </c>
      <c r="J658">
        <f t="shared" si="162"/>
        <v>0</v>
      </c>
      <c r="K658">
        <f t="shared" si="170"/>
        <v>2</v>
      </c>
      <c r="L658">
        <f t="shared" si="171"/>
        <v>2</v>
      </c>
      <c r="M658" s="8">
        <f t="shared" ref="M658:W658" si="199">(M12-$M12)/$M12</f>
        <v>0</v>
      </c>
      <c r="N658" s="8">
        <f t="shared" si="199"/>
        <v>0.82241163891337365</v>
      </c>
      <c r="O658" s="8">
        <f t="shared" si="199"/>
        <v>0.82288272853738964</v>
      </c>
      <c r="P658" s="8">
        <f t="shared" si="199"/>
        <v>-1.1798666750660086E-4</v>
      </c>
      <c r="Q658" s="8">
        <f t="shared" si="199"/>
        <v>0.93884005393104875</v>
      </c>
      <c r="R658" s="8">
        <f t="shared" si="199"/>
        <v>-0.99999500056493618</v>
      </c>
      <c r="S658" s="8">
        <f t="shared" si="199"/>
        <v>-0.23801967520527328</v>
      </c>
      <c r="T658" s="8">
        <f t="shared" si="199"/>
        <v>13.577285766708362</v>
      </c>
      <c r="U658" s="8">
        <f t="shared" si="199"/>
        <v>10.413868232889683</v>
      </c>
      <c r="V658" s="8">
        <f t="shared" si="199"/>
        <v>-0.99909310247941985</v>
      </c>
      <c r="W658" s="8">
        <f t="shared" si="199"/>
        <v>-9.3809256696850321E-2</v>
      </c>
      <c r="X658"/>
      <c r="Y658" s="8">
        <f t="shared" ref="Y658:AI658" si="200">(Y12-$Y12)/$Y12</f>
        <v>0</v>
      </c>
      <c r="Z658" s="8">
        <f t="shared" si="200"/>
        <v>1.1422116562402103</v>
      </c>
      <c r="AA658" s="8">
        <f t="shared" si="200"/>
        <v>1.1386299417162209</v>
      </c>
      <c r="AB658" s="8">
        <f t="shared" si="200"/>
        <v>4.8096272831232349E-2</v>
      </c>
      <c r="AC658" s="8">
        <f t="shared" si="200"/>
        <v>1.9181656654982031</v>
      </c>
      <c r="AD658" s="8">
        <f t="shared" si="200"/>
        <v>-0.68283507341122107</v>
      </c>
      <c r="AE658" s="8">
        <f t="shared" si="200"/>
        <v>0.38734584463566751</v>
      </c>
      <c r="AF658" s="8">
        <f t="shared" si="200"/>
        <v>1.0106194036316343</v>
      </c>
      <c r="AG658" s="8">
        <f t="shared" si="200"/>
        <v>1.6825368575720772</v>
      </c>
      <c r="AH658" s="8">
        <f t="shared" si="200"/>
        <v>-0.97880937860341788</v>
      </c>
      <c r="AI658" s="8">
        <f t="shared" si="200"/>
        <v>2.3380661179968003</v>
      </c>
      <c r="AK658" s="8">
        <f t="shared" ref="AK658:AU658" si="201">(AK12-$AK12)/$AK12</f>
        <v>0</v>
      </c>
      <c r="AL658" s="8">
        <f t="shared" si="201"/>
        <v>1.9207973166887125E-3</v>
      </c>
      <c r="AM658" s="8">
        <f t="shared" si="201"/>
        <v>-2.1522099025414296E-3</v>
      </c>
      <c r="AN658" s="8">
        <f t="shared" si="201"/>
        <v>4.8096272831232349E-2</v>
      </c>
      <c r="AO658" s="8">
        <f t="shared" si="201"/>
        <v>0.40015535801219992</v>
      </c>
      <c r="AP658" s="8">
        <f t="shared" si="201"/>
        <v>-0.68283507341122107</v>
      </c>
      <c r="AQ658" s="8">
        <f t="shared" si="201"/>
        <v>-0.13545636437800837</v>
      </c>
      <c r="AR658" s="8">
        <f t="shared" si="201"/>
        <v>1.8635766925418993E-2</v>
      </c>
      <c r="AS658" s="8">
        <f t="shared" si="201"/>
        <v>-8.8178823070665879E-2</v>
      </c>
      <c r="AT658" s="8">
        <f t="shared" si="201"/>
        <v>-0.97880937860341788</v>
      </c>
      <c r="AU658" s="8">
        <f t="shared" si="201"/>
        <v>0.73256720252501029</v>
      </c>
      <c r="AW658">
        <f t="shared" si="166"/>
        <v>-1</v>
      </c>
      <c r="AX658">
        <f t="shared" si="175"/>
        <v>-1</v>
      </c>
      <c r="AY658">
        <f t="shared" si="176"/>
        <v>-1</v>
      </c>
      <c r="AZ658" t="str">
        <f t="shared" si="177"/>
        <v/>
      </c>
    </row>
    <row r="659" spans="1:52" s="17" customFormat="1" x14ac:dyDescent="0.3">
      <c r="A659">
        <v>1</v>
      </c>
      <c r="B659" t="s">
        <v>80</v>
      </c>
      <c r="C659" t="s">
        <v>74</v>
      </c>
      <c r="D659" t="s">
        <v>69</v>
      </c>
      <c r="E659" t="s">
        <v>43</v>
      </c>
      <c r="F659" s="2">
        <v>0</v>
      </c>
      <c r="G659" s="2">
        <f t="shared" si="167"/>
        <v>1</v>
      </c>
      <c r="H659" s="4">
        <f t="shared" si="168"/>
        <v>1</v>
      </c>
      <c r="I659">
        <f t="shared" si="169"/>
        <v>1</v>
      </c>
      <c r="J659">
        <f t="shared" si="162"/>
        <v>0</v>
      </c>
      <c r="K659">
        <f t="shared" si="170"/>
        <v>2</v>
      </c>
      <c r="L659">
        <f t="shared" si="171"/>
        <v>2</v>
      </c>
      <c r="M659" s="8">
        <f t="shared" ref="M659:W659" si="202">(M13-$M13)/$M13</f>
        <v>0</v>
      </c>
      <c r="N659" s="8">
        <f t="shared" si="202"/>
        <v>0.80971635341860415</v>
      </c>
      <c r="O659" s="8">
        <f t="shared" si="202"/>
        <v>0.81004773460252322</v>
      </c>
      <c r="P659" s="8">
        <f t="shared" si="202"/>
        <v>-1.4797883902604837E-4</v>
      </c>
      <c r="Q659" s="8">
        <f t="shared" si="202"/>
        <v>0.96550878938597473</v>
      </c>
      <c r="R659" s="8">
        <f t="shared" si="202"/>
        <v>-0.99999200114383635</v>
      </c>
      <c r="S659" s="8">
        <f t="shared" si="202"/>
        <v>-0.22302939251115639</v>
      </c>
      <c r="T659" s="8">
        <f t="shared" si="202"/>
        <v>13.577888361964238</v>
      </c>
      <c r="U659" s="8">
        <f t="shared" si="202"/>
        <v>10.409583572406284</v>
      </c>
      <c r="V659" s="8">
        <f t="shared" si="202"/>
        <v>-0.99862319688284573</v>
      </c>
      <c r="W659" s="8">
        <f t="shared" si="202"/>
        <v>-0.10514939220834278</v>
      </c>
      <c r="X659"/>
      <c r="Y659" s="8">
        <f t="shared" ref="Y659:AI659" si="203">(Y13-$Y13)/$Y13</f>
        <v>0</v>
      </c>
      <c r="Z659" s="8">
        <f t="shared" si="203"/>
        <v>0.95309517280375855</v>
      </c>
      <c r="AA659" s="8">
        <f t="shared" si="203"/>
        <v>0.94675819654040427</v>
      </c>
      <c r="AB659" s="8">
        <f t="shared" si="203"/>
        <v>0.32846134055138454</v>
      </c>
      <c r="AC659" s="8">
        <f t="shared" si="203"/>
        <v>1.8571195820209878</v>
      </c>
      <c r="AD659" s="8">
        <f t="shared" si="203"/>
        <v>-0.6955570286995818</v>
      </c>
      <c r="AE659" s="8">
        <f t="shared" si="203"/>
        <v>0.26542356185884458</v>
      </c>
      <c r="AF659" s="8">
        <f t="shared" si="203"/>
        <v>0.82577932798383968</v>
      </c>
      <c r="AG659" s="8">
        <f t="shared" si="203"/>
        <v>1.4378745205216568</v>
      </c>
      <c r="AH659" s="8">
        <f t="shared" si="203"/>
        <v>-0.98558746216350035</v>
      </c>
      <c r="AI659" s="8">
        <f t="shared" si="203"/>
        <v>2.0031909652569517</v>
      </c>
      <c r="AK659" s="8">
        <f t="shared" ref="AK659:AU659" si="204">(AK13-$AK13)/$AK13</f>
        <v>0</v>
      </c>
      <c r="AL659" s="8">
        <f t="shared" si="204"/>
        <v>-8.2371593831607873E-2</v>
      </c>
      <c r="AM659" s="8">
        <f t="shared" si="204"/>
        <v>-8.7500234411308095E-2</v>
      </c>
      <c r="AN659" s="8">
        <f t="shared" si="204"/>
        <v>0.32846134055138454</v>
      </c>
      <c r="AO659" s="8">
        <f t="shared" si="204"/>
        <v>0.35367168138757438</v>
      </c>
      <c r="AP659" s="8">
        <f t="shared" si="204"/>
        <v>-0.6955570286995818</v>
      </c>
      <c r="AQ659" s="8">
        <f t="shared" si="204"/>
        <v>-0.21188545155557653</v>
      </c>
      <c r="AR659" s="8">
        <f t="shared" si="204"/>
        <v>-7.2417616449496139E-2</v>
      </c>
      <c r="AS659" s="8">
        <f t="shared" si="204"/>
        <v>-0.17185023710261269</v>
      </c>
      <c r="AT659" s="8">
        <f t="shared" si="204"/>
        <v>-0.98558746216350035</v>
      </c>
      <c r="AU659" s="8">
        <f t="shared" si="204"/>
        <v>0.57986807336701085</v>
      </c>
      <c r="AW659">
        <f t="shared" si="166"/>
        <v>-1</v>
      </c>
      <c r="AX659">
        <f t="shared" si="175"/>
        <v>-1</v>
      </c>
      <c r="AY659">
        <f t="shared" si="176"/>
        <v>-1</v>
      </c>
      <c r="AZ659" t="str">
        <f t="shared" si="177"/>
        <v/>
      </c>
    </row>
    <row r="660" spans="1:52" s="17" customFormat="1" x14ac:dyDescent="0.3">
      <c r="A660">
        <v>1</v>
      </c>
      <c r="B660" t="s">
        <v>81</v>
      </c>
      <c r="C660" t="s">
        <v>74</v>
      </c>
      <c r="D660" t="s">
        <v>69</v>
      </c>
      <c r="E660"/>
      <c r="F660" s="2">
        <v>0</v>
      </c>
      <c r="G660" s="2">
        <f t="shared" si="167"/>
        <v>0</v>
      </c>
      <c r="H660" s="4">
        <f t="shared" si="168"/>
        <v>0</v>
      </c>
      <c r="I660">
        <f t="shared" si="169"/>
        <v>0</v>
      </c>
      <c r="J660">
        <f t="shared" si="162"/>
        <v>1</v>
      </c>
      <c r="K660">
        <f t="shared" si="170"/>
        <v>2</v>
      </c>
      <c r="L660">
        <f t="shared" si="171"/>
        <v>0</v>
      </c>
      <c r="M660" s="8">
        <f t="shared" ref="M660:W660" si="205">(M14-$M14)/$M14</f>
        <v>0</v>
      </c>
      <c r="N660" s="8">
        <f t="shared" si="205"/>
        <v>-0.88364466138070152</v>
      </c>
      <c r="O660" s="8">
        <f t="shared" si="205"/>
        <v>-0.88353864997071718</v>
      </c>
      <c r="P660" s="8">
        <f t="shared" si="205"/>
        <v>-0.68738628600896989</v>
      </c>
      <c r="Q660" s="8">
        <f t="shared" si="205"/>
        <v>-0.94670363908620314</v>
      </c>
      <c r="R660" s="8">
        <f t="shared" si="205"/>
        <v>2.0522348094642084</v>
      </c>
      <c r="S660" s="8">
        <f t="shared" si="205"/>
        <v>-0.96575559093460217</v>
      </c>
      <c r="T660" s="8">
        <f t="shared" si="205"/>
        <v>-0.53187080677530241</v>
      </c>
      <c r="U660" s="8">
        <f t="shared" si="205"/>
        <v>-0.63355129887734696</v>
      </c>
      <c r="V660" s="8">
        <f t="shared" si="205"/>
        <v>-0.7120054001138354</v>
      </c>
      <c r="W660" s="8">
        <f t="shared" si="205"/>
        <v>-0.93600690517465457</v>
      </c>
      <c r="X660"/>
      <c r="Y660" s="8">
        <f t="shared" ref="Y660:AI660" si="206">(Y14-$Y14)/$Y14</f>
        <v>0</v>
      </c>
      <c r="Z660" s="8">
        <f t="shared" si="206"/>
        <v>-0.80376882725315213</v>
      </c>
      <c r="AA660" s="8">
        <f t="shared" si="206"/>
        <v>-0.80465877271993802</v>
      </c>
      <c r="AB660" s="8">
        <f t="shared" si="206"/>
        <v>-0.53511480802660272</v>
      </c>
      <c r="AC660" s="8">
        <f t="shared" si="206"/>
        <v>-0.83949453672146856</v>
      </c>
      <c r="AD660" s="8">
        <f t="shared" si="206"/>
        <v>1.5654779067922802</v>
      </c>
      <c r="AE660" s="8">
        <f t="shared" si="206"/>
        <v>-0.85138381050323453</v>
      </c>
      <c r="AF660" s="8">
        <f t="shared" si="206"/>
        <v>-0.85166730249723477</v>
      </c>
      <c r="AG660" s="8">
        <f t="shared" si="206"/>
        <v>-0.80378262251701416</v>
      </c>
      <c r="AH660" s="8">
        <f t="shared" si="206"/>
        <v>-0.23977791334460916</v>
      </c>
      <c r="AI660" s="8">
        <f t="shared" si="206"/>
        <v>-0.57716347837627979</v>
      </c>
      <c r="AK660" s="8">
        <f t="shared" ref="AK660:AU660" si="207">(AK14-$AK14)/$AK14</f>
        <v>0</v>
      </c>
      <c r="AL660" s="8">
        <f t="shared" si="207"/>
        <v>-0.91919666967379432</v>
      </c>
      <c r="AM660" s="8">
        <f t="shared" si="207"/>
        <v>-0.91976190728283103</v>
      </c>
      <c r="AN660" s="8">
        <f t="shared" si="207"/>
        <v>-0.53511480802660272</v>
      </c>
      <c r="AO660" s="8">
        <f t="shared" si="207"/>
        <v>-0.92275282814408732</v>
      </c>
      <c r="AP660" s="8">
        <f t="shared" si="207"/>
        <v>1.5654779067922802</v>
      </c>
      <c r="AQ660" s="8">
        <f t="shared" si="207"/>
        <v>-0.92687316407584097</v>
      </c>
      <c r="AR660" s="8">
        <f t="shared" si="207"/>
        <v>-0.92504403138394287</v>
      </c>
      <c r="AS660" s="8">
        <f t="shared" si="207"/>
        <v>-0.93327816012875175</v>
      </c>
      <c r="AT660" s="8">
        <f t="shared" si="207"/>
        <v>-0.23977791334460916</v>
      </c>
      <c r="AU660" s="8">
        <f t="shared" si="207"/>
        <v>-0.85457802371085934</v>
      </c>
      <c r="AW660">
        <f t="shared" si="166"/>
        <v>1</v>
      </c>
      <c r="AX660" t="str">
        <f t="shared" si="175"/>
        <v/>
      </c>
      <c r="AY660" t="str">
        <f t="shared" si="176"/>
        <v/>
      </c>
      <c r="AZ660">
        <f t="shared" si="177"/>
        <v>1</v>
      </c>
    </row>
    <row r="661" spans="1:52" s="17" customFormat="1" x14ac:dyDescent="0.3">
      <c r="A661">
        <v>1</v>
      </c>
      <c r="B661" t="s">
        <v>82</v>
      </c>
      <c r="C661" t="s">
        <v>68</v>
      </c>
      <c r="D661" t="s">
        <v>69</v>
      </c>
      <c r="E661" t="s">
        <v>43</v>
      </c>
      <c r="F661" s="2">
        <v>0</v>
      </c>
      <c r="G661" s="2">
        <f t="shared" si="167"/>
        <v>0</v>
      </c>
      <c r="H661" s="4">
        <f t="shared" si="168"/>
        <v>1</v>
      </c>
      <c r="I661">
        <f t="shared" si="169"/>
        <v>0</v>
      </c>
      <c r="J661">
        <f t="shared" si="162"/>
        <v>1</v>
      </c>
      <c r="K661">
        <f t="shared" si="170"/>
        <v>2</v>
      </c>
      <c r="L661">
        <f t="shared" si="171"/>
        <v>2</v>
      </c>
      <c r="M661" s="8">
        <f t="shared" ref="M661:W661" si="208">(M15-$M15)/$M15</f>
        <v>0</v>
      </c>
      <c r="N661" s="8">
        <f t="shared" si="208"/>
        <v>-0.88658809197432231</v>
      </c>
      <c r="O661" s="8">
        <f t="shared" si="208"/>
        <v>-0.88648492578722171</v>
      </c>
      <c r="P661" s="8">
        <f t="shared" si="208"/>
        <v>-0.69042350454782742</v>
      </c>
      <c r="Q661" s="8">
        <f t="shared" si="208"/>
        <v>-0.94679742111635934</v>
      </c>
      <c r="R661" s="8">
        <f t="shared" si="208"/>
        <v>1.9978292767743495</v>
      </c>
      <c r="S661" s="8">
        <f t="shared" si="208"/>
        <v>-0.96585545286689567</v>
      </c>
      <c r="T661" s="8">
        <f t="shared" si="208"/>
        <v>-0.54821227269128836</v>
      </c>
      <c r="U661" s="8">
        <f t="shared" si="208"/>
        <v>-0.6463844632596254</v>
      </c>
      <c r="V661" s="8">
        <f t="shared" si="208"/>
        <v>-0.72520757521532797</v>
      </c>
      <c r="W661" s="8">
        <f t="shared" si="208"/>
        <v>-0.93938954062870372</v>
      </c>
      <c r="X661"/>
      <c r="Y661" s="8">
        <f t="shared" ref="Y661:AI661" si="209">(Y15-$Y15)/$Y15</f>
        <v>0</v>
      </c>
      <c r="Z661" s="8">
        <f t="shared" si="209"/>
        <v>-0.80668143011470472</v>
      </c>
      <c r="AA661" s="8">
        <f t="shared" si="209"/>
        <v>-0.80802134063660414</v>
      </c>
      <c r="AB661" s="8">
        <f t="shared" si="209"/>
        <v>-0.44799902557581028</v>
      </c>
      <c r="AC661" s="8">
        <f t="shared" si="209"/>
        <v>-0.80303465579689681</v>
      </c>
      <c r="AD661" s="8">
        <f t="shared" si="209"/>
        <v>1.6037476628297664</v>
      </c>
      <c r="AE661" s="8">
        <f t="shared" si="209"/>
        <v>-0.85502794066654431</v>
      </c>
      <c r="AF661" s="8">
        <f t="shared" si="209"/>
        <v>-0.85608602669902711</v>
      </c>
      <c r="AG661" s="8">
        <f t="shared" si="209"/>
        <v>-0.80836443839993677</v>
      </c>
      <c r="AH661" s="8">
        <f t="shared" si="209"/>
        <v>-0.25933851778253975</v>
      </c>
      <c r="AI661" s="8">
        <f t="shared" si="209"/>
        <v>-0.58904874024083742</v>
      </c>
      <c r="AK661" s="8">
        <f t="shared" ref="AK661:AU661" si="210">(AK15-$AK15)/$AK15</f>
        <v>0</v>
      </c>
      <c r="AL661" s="8">
        <f t="shared" si="210"/>
        <v>-0.92080052741992025</v>
      </c>
      <c r="AM661" s="8">
        <f t="shared" si="210"/>
        <v>-0.92157562006851323</v>
      </c>
      <c r="AN661" s="8">
        <f t="shared" si="210"/>
        <v>-0.44799902557581028</v>
      </c>
      <c r="AO661" s="8">
        <f t="shared" si="210"/>
        <v>-0.89798814175061292</v>
      </c>
      <c r="AP661" s="8">
        <f t="shared" si="210"/>
        <v>1.6037476628297664</v>
      </c>
      <c r="AQ661" s="8">
        <f t="shared" si="210"/>
        <v>-0.92823722125045494</v>
      </c>
      <c r="AR661" s="8">
        <f t="shared" si="210"/>
        <v>-0.92722518171766533</v>
      </c>
      <c r="AS661" s="8">
        <f t="shared" si="210"/>
        <v>-0.93510092650787091</v>
      </c>
      <c r="AT661" s="8">
        <f t="shared" si="210"/>
        <v>-0.25933851778253975</v>
      </c>
      <c r="AU661" s="8">
        <f t="shared" si="210"/>
        <v>-0.8574152508535362</v>
      </c>
      <c r="AW661">
        <f t="shared" si="166"/>
        <v>1</v>
      </c>
      <c r="AX661">
        <f t="shared" si="175"/>
        <v>1</v>
      </c>
      <c r="AY661" t="str">
        <f t="shared" si="176"/>
        <v/>
      </c>
      <c r="AZ661">
        <f t="shared" si="177"/>
        <v>1</v>
      </c>
    </row>
    <row r="662" spans="1:52" s="17" customFormat="1" x14ac:dyDescent="0.3">
      <c r="A662">
        <v>1</v>
      </c>
      <c r="B662" t="s">
        <v>83</v>
      </c>
      <c r="C662" t="s">
        <v>68</v>
      </c>
      <c r="D662" t="s">
        <v>69</v>
      </c>
      <c r="E662"/>
      <c r="F662" s="2">
        <v>0</v>
      </c>
      <c r="G662" s="2">
        <f t="shared" si="167"/>
        <v>1</v>
      </c>
      <c r="H662" s="4">
        <f t="shared" si="168"/>
        <v>0</v>
      </c>
      <c r="I662">
        <f t="shared" si="169"/>
        <v>1</v>
      </c>
      <c r="J662">
        <f t="shared" si="162"/>
        <v>0</v>
      </c>
      <c r="K662">
        <f t="shared" si="170"/>
        <v>2</v>
      </c>
      <c r="L662">
        <f t="shared" si="171"/>
        <v>0</v>
      </c>
      <c r="M662" s="8">
        <f t="shared" ref="M662:W662" si="211">(M16-$M16)/$M16</f>
        <v>0</v>
      </c>
      <c r="N662" s="8">
        <f t="shared" si="211"/>
        <v>0.82241163891337365</v>
      </c>
      <c r="O662" s="8">
        <f t="shared" si="211"/>
        <v>0.82288272853738964</v>
      </c>
      <c r="P662" s="8">
        <f t="shared" si="211"/>
        <v>-1.1798666750660086E-4</v>
      </c>
      <c r="Q662" s="8">
        <f t="shared" si="211"/>
        <v>0.93884005393104875</v>
      </c>
      <c r="R662" s="8">
        <f t="shared" si="211"/>
        <v>-0.99999500056493618</v>
      </c>
      <c r="S662" s="8">
        <f t="shared" si="211"/>
        <v>-0.23801967520527328</v>
      </c>
      <c r="T662" s="8">
        <f t="shared" si="211"/>
        <v>13.577285766708362</v>
      </c>
      <c r="U662" s="8">
        <f t="shared" si="211"/>
        <v>10.413868232889683</v>
      </c>
      <c r="V662" s="8">
        <f t="shared" si="211"/>
        <v>-0.99909310247941985</v>
      </c>
      <c r="W662" s="8">
        <f t="shared" si="211"/>
        <v>-9.3809256696850321E-2</v>
      </c>
      <c r="X662"/>
      <c r="Y662" s="8">
        <f t="shared" ref="Y662:AI662" si="212">(Y16-$Y16)/$Y16</f>
        <v>0</v>
      </c>
      <c r="Z662" s="8">
        <f t="shared" si="212"/>
        <v>1.2043236130596371</v>
      </c>
      <c r="AA662" s="8">
        <f t="shared" si="212"/>
        <v>1.196446942027509</v>
      </c>
      <c r="AB662" s="8">
        <f t="shared" si="212"/>
        <v>0.31962339285445118</v>
      </c>
      <c r="AC662" s="8">
        <f t="shared" si="212"/>
        <v>2.0605838876200995</v>
      </c>
      <c r="AD662" s="8">
        <f t="shared" si="212"/>
        <v>-0.67712761862390292</v>
      </c>
      <c r="AE662" s="8">
        <f t="shared" si="212"/>
        <v>0.4211859123277279</v>
      </c>
      <c r="AF662" s="8">
        <f t="shared" si="212"/>
        <v>1.0858036096192165</v>
      </c>
      <c r="AG662" s="8">
        <f t="shared" si="212"/>
        <v>1.7580854947159397</v>
      </c>
      <c r="AH662" s="8">
        <f t="shared" si="212"/>
        <v>-0.98450274841636909</v>
      </c>
      <c r="AI662" s="8">
        <f t="shared" si="212"/>
        <v>2.4231921777295446</v>
      </c>
      <c r="AK662" s="8">
        <f t="shared" ref="AK662:AU662" si="213">(AK16-$AK16)/$AK16</f>
        <v>0</v>
      </c>
      <c r="AL662" s="8">
        <f t="shared" si="213"/>
        <v>2.9092949216781683E-2</v>
      </c>
      <c r="AM662" s="8">
        <f t="shared" si="213"/>
        <v>2.1953200719402651E-2</v>
      </c>
      <c r="AN662" s="8">
        <f t="shared" si="213"/>
        <v>0.31962339285445118</v>
      </c>
      <c r="AO662" s="8">
        <f t="shared" si="213"/>
        <v>0.46216862676047921</v>
      </c>
      <c r="AP662" s="8">
        <f t="shared" si="213"/>
        <v>-0.67712761862390292</v>
      </c>
      <c r="AQ662" s="8">
        <f t="shared" si="213"/>
        <v>-0.11545292813976761</v>
      </c>
      <c r="AR662" s="8">
        <f t="shared" si="213"/>
        <v>5.5603467356191198E-2</v>
      </c>
      <c r="AS662" s="8">
        <f t="shared" si="213"/>
        <v>-6.5518186374725798E-2</v>
      </c>
      <c r="AT662" s="8">
        <f t="shared" si="213"/>
        <v>-0.98450274841636909</v>
      </c>
      <c r="AU662" s="8">
        <f t="shared" si="213"/>
        <v>0.77393019371388339</v>
      </c>
      <c r="AW662">
        <f t="shared" si="166"/>
        <v>-1</v>
      </c>
      <c r="AX662" t="str">
        <f t="shared" si="175"/>
        <v/>
      </c>
      <c r="AY662">
        <f t="shared" si="176"/>
        <v>-1</v>
      </c>
      <c r="AZ662" t="str">
        <f t="shared" si="177"/>
        <v/>
      </c>
    </row>
    <row r="663" spans="1:52" s="17" customFormat="1" x14ac:dyDescent="0.3">
      <c r="A663">
        <v>1</v>
      </c>
      <c r="B663" t="s">
        <v>84</v>
      </c>
      <c r="C663" t="s">
        <v>68</v>
      </c>
      <c r="D663" t="s">
        <v>69</v>
      </c>
      <c r="E663"/>
      <c r="F663" s="2">
        <v>0</v>
      </c>
      <c r="G663" s="2">
        <f t="shared" si="167"/>
        <v>1</v>
      </c>
      <c r="H663" s="4">
        <f t="shared" si="168"/>
        <v>0</v>
      </c>
      <c r="I663">
        <f t="shared" si="169"/>
        <v>1</v>
      </c>
      <c r="J663">
        <f t="shared" si="162"/>
        <v>0</v>
      </c>
      <c r="K663">
        <f t="shared" si="170"/>
        <v>2</v>
      </c>
      <c r="L663">
        <f t="shared" si="171"/>
        <v>0</v>
      </c>
      <c r="M663" s="8">
        <f t="shared" ref="M663:W663" si="214">(M17-$M17)/$M17</f>
        <v>0</v>
      </c>
      <c r="N663" s="8">
        <f t="shared" si="214"/>
        <v>0.80971635341860415</v>
      </c>
      <c r="O663" s="8">
        <f t="shared" si="214"/>
        <v>0.81004773460252322</v>
      </c>
      <c r="P663" s="8">
        <f t="shared" si="214"/>
        <v>-1.4797883902604837E-4</v>
      </c>
      <c r="Q663" s="8">
        <f t="shared" si="214"/>
        <v>0.96550878938597473</v>
      </c>
      <c r="R663" s="8">
        <f t="shared" si="214"/>
        <v>-0.99999200114383635</v>
      </c>
      <c r="S663" s="8">
        <f t="shared" si="214"/>
        <v>-0.22302939251115639</v>
      </c>
      <c r="T663" s="8">
        <f t="shared" si="214"/>
        <v>13.577888361964238</v>
      </c>
      <c r="U663" s="8">
        <f t="shared" si="214"/>
        <v>10.409583572406284</v>
      </c>
      <c r="V663" s="8">
        <f t="shared" si="214"/>
        <v>-0.99862319688284573</v>
      </c>
      <c r="W663" s="8">
        <f t="shared" si="214"/>
        <v>-0.10514939220834278</v>
      </c>
      <c r="X663"/>
      <c r="Y663" s="8">
        <f t="shared" ref="Y663:AI663" si="215">(Y17-$Y17)/$Y17</f>
        <v>0</v>
      </c>
      <c r="Z663" s="8">
        <f t="shared" si="215"/>
        <v>1.1898120971659092</v>
      </c>
      <c r="AA663" s="8">
        <f t="shared" si="215"/>
        <v>1.1789041590771296</v>
      </c>
      <c r="AB663" s="8">
        <f t="shared" si="215"/>
        <v>0.71994906205939957</v>
      </c>
      <c r="AC663" s="8">
        <f t="shared" si="215"/>
        <v>2.1970829468651254</v>
      </c>
      <c r="AD663" s="8">
        <f t="shared" si="215"/>
        <v>-0.670386698376085</v>
      </c>
      <c r="AE663" s="8">
        <f t="shared" si="215"/>
        <v>0.42316997827341052</v>
      </c>
      <c r="AF663" s="8">
        <f t="shared" si="215"/>
        <v>1.0326165155079179</v>
      </c>
      <c r="AG663" s="8">
        <f t="shared" si="215"/>
        <v>1.7444854090267463</v>
      </c>
      <c r="AH663" s="8">
        <f t="shared" si="215"/>
        <v>-0.9840143913049777</v>
      </c>
      <c r="AI663" s="8">
        <f t="shared" si="215"/>
        <v>2.3794880733648105</v>
      </c>
      <c r="AK663" s="8">
        <f t="shared" ref="AK663:AU663" si="216">(AK17-$AK17)/$AK17</f>
        <v>0</v>
      </c>
      <c r="AL663" s="8">
        <f t="shared" si="216"/>
        <v>2.9357033776324142E-2</v>
      </c>
      <c r="AM663" s="8">
        <f t="shared" si="216"/>
        <v>2.0451911832850743E-2</v>
      </c>
      <c r="AN663" s="8">
        <f t="shared" si="216"/>
        <v>0.71994906205939957</v>
      </c>
      <c r="AO663" s="8">
        <f t="shared" si="216"/>
        <v>0.55377103268265582</v>
      </c>
      <c r="AP663" s="8">
        <f t="shared" si="216"/>
        <v>-0.670386698376085</v>
      </c>
      <c r="AQ663" s="8">
        <f t="shared" si="216"/>
        <v>-0.11203037498257275</v>
      </c>
      <c r="AR663" s="8">
        <f t="shared" si="216"/>
        <v>2.8495923545796425E-2</v>
      </c>
      <c r="AS663" s="8">
        <f t="shared" si="216"/>
        <v>-6.8411607923062848E-2</v>
      </c>
      <c r="AT663" s="8">
        <f t="shared" si="216"/>
        <v>-0.9840143913049777</v>
      </c>
      <c r="AU663" s="8">
        <f t="shared" si="216"/>
        <v>0.77522489283376117</v>
      </c>
      <c r="AW663">
        <f t="shared" si="166"/>
        <v>-1</v>
      </c>
      <c r="AX663" t="str">
        <f t="shared" si="175"/>
        <v/>
      </c>
      <c r="AY663">
        <f t="shared" si="176"/>
        <v>-1</v>
      </c>
      <c r="AZ663" t="str">
        <f t="shared" si="177"/>
        <v/>
      </c>
    </row>
    <row r="664" spans="1:52" s="17" customFormat="1" x14ac:dyDescent="0.3">
      <c r="A664">
        <v>1</v>
      </c>
      <c r="B664" t="s">
        <v>85</v>
      </c>
      <c r="C664" t="s">
        <v>68</v>
      </c>
      <c r="D664" t="s">
        <v>69</v>
      </c>
      <c r="E664" t="s">
        <v>43</v>
      </c>
      <c r="F664" s="2">
        <v>0</v>
      </c>
      <c r="G664" s="2">
        <f t="shared" si="167"/>
        <v>0</v>
      </c>
      <c r="H664" s="4">
        <f t="shared" si="168"/>
        <v>1</v>
      </c>
      <c r="I664">
        <f t="shared" si="169"/>
        <v>0</v>
      </c>
      <c r="J664">
        <f t="shared" si="162"/>
        <v>1</v>
      </c>
      <c r="K664">
        <f t="shared" si="170"/>
        <v>2</v>
      </c>
      <c r="L664">
        <f t="shared" si="171"/>
        <v>2</v>
      </c>
      <c r="M664" s="8">
        <f t="shared" ref="M664:W664" si="217">(M18-$M18)/$M18</f>
        <v>0</v>
      </c>
      <c r="N664" s="8">
        <f t="shared" si="217"/>
        <v>-0.88364466138070152</v>
      </c>
      <c r="O664" s="8">
        <f t="shared" si="217"/>
        <v>-0.88353864997071718</v>
      </c>
      <c r="P664" s="8">
        <f t="shared" si="217"/>
        <v>-0.68738628600896989</v>
      </c>
      <c r="Q664" s="8">
        <f t="shared" si="217"/>
        <v>-0.94670363908620314</v>
      </c>
      <c r="R664" s="8">
        <f t="shared" si="217"/>
        <v>2.0522348094642084</v>
      </c>
      <c r="S664" s="8">
        <f t="shared" si="217"/>
        <v>-0.96575559093460217</v>
      </c>
      <c r="T664" s="8">
        <f t="shared" si="217"/>
        <v>-0.53187080677530241</v>
      </c>
      <c r="U664" s="8">
        <f t="shared" si="217"/>
        <v>-0.63355129887734696</v>
      </c>
      <c r="V664" s="8">
        <f t="shared" si="217"/>
        <v>-0.7120054001138354</v>
      </c>
      <c r="W664" s="8">
        <f t="shared" si="217"/>
        <v>-0.93600690517465457</v>
      </c>
      <c r="X664"/>
      <c r="Y664" s="8">
        <f t="shared" ref="Y664:AI664" si="218">(Y18-$Y18)/$Y18</f>
        <v>0</v>
      </c>
      <c r="Z664" s="8">
        <f t="shared" si="218"/>
        <v>-0.80239619616739921</v>
      </c>
      <c r="AA664" s="8">
        <f t="shared" si="218"/>
        <v>-0.8038776211859775</v>
      </c>
      <c r="AB664" s="8">
        <f t="shared" si="218"/>
        <v>-0.53697562699798718</v>
      </c>
      <c r="AC664" s="8">
        <f t="shared" si="218"/>
        <v>-0.83728970420342219</v>
      </c>
      <c r="AD664" s="8">
        <f t="shared" si="218"/>
        <v>1.5129640083610052</v>
      </c>
      <c r="AE664" s="8">
        <f t="shared" si="218"/>
        <v>-0.85134514348428558</v>
      </c>
      <c r="AF664" s="8">
        <f t="shared" si="218"/>
        <v>-0.85373735773226544</v>
      </c>
      <c r="AG664" s="8">
        <f t="shared" si="218"/>
        <v>-0.80293949299392275</v>
      </c>
      <c r="AH664" s="8">
        <f t="shared" si="218"/>
        <v>-0.24599694496735802</v>
      </c>
      <c r="AI664" s="8">
        <f t="shared" si="218"/>
        <v>-0.5755729033280903</v>
      </c>
      <c r="AK664" s="8">
        <f t="shared" ref="AK664:AU664" si="219">(AK18-$AK18)/$AK18</f>
        <v>0</v>
      </c>
      <c r="AL664" s="8">
        <f t="shared" si="219"/>
        <v>-0.9184958869864287</v>
      </c>
      <c r="AM664" s="8">
        <f t="shared" si="219"/>
        <v>-0.91929908201529809</v>
      </c>
      <c r="AN664" s="8">
        <f t="shared" si="219"/>
        <v>-0.53697562699798718</v>
      </c>
      <c r="AO664" s="8">
        <f t="shared" si="219"/>
        <v>-0.92117797201212603</v>
      </c>
      <c r="AP664" s="8">
        <f t="shared" si="219"/>
        <v>1.5129640083610052</v>
      </c>
      <c r="AQ664" s="8">
        <f t="shared" si="219"/>
        <v>-0.92638508136994779</v>
      </c>
      <c r="AR664" s="8">
        <f t="shared" si="219"/>
        <v>-0.92601839169862754</v>
      </c>
      <c r="AS664" s="8">
        <f t="shared" si="219"/>
        <v>-0.93282466483810322</v>
      </c>
      <c r="AT664" s="8">
        <f t="shared" si="219"/>
        <v>-0.24599694496735802</v>
      </c>
      <c r="AU664" s="8">
        <f t="shared" si="219"/>
        <v>-0.85394891201054535</v>
      </c>
      <c r="AW664">
        <f t="shared" si="166"/>
        <v>1</v>
      </c>
      <c r="AX664">
        <f t="shared" si="175"/>
        <v>1</v>
      </c>
      <c r="AY664" t="str">
        <f t="shared" si="176"/>
        <v/>
      </c>
      <c r="AZ664">
        <f t="shared" si="177"/>
        <v>1</v>
      </c>
    </row>
    <row r="665" spans="1:52" s="17" customFormat="1" x14ac:dyDescent="0.3">
      <c r="A665">
        <v>2</v>
      </c>
      <c r="B665" t="s">
        <v>86</v>
      </c>
      <c r="C665" t="s">
        <v>87</v>
      </c>
      <c r="D665" t="s">
        <v>69</v>
      </c>
      <c r="E665" t="s">
        <v>43</v>
      </c>
      <c r="F665" s="2">
        <v>0</v>
      </c>
      <c r="G665" s="2">
        <f t="shared" si="167"/>
        <v>0</v>
      </c>
      <c r="H665" s="4">
        <f t="shared" si="168"/>
        <v>1</v>
      </c>
      <c r="I665">
        <f t="shared" si="169"/>
        <v>0</v>
      </c>
      <c r="J665">
        <f t="shared" si="162"/>
        <v>1</v>
      </c>
      <c r="K665">
        <f t="shared" si="170"/>
        <v>2</v>
      </c>
      <c r="L665">
        <f t="shared" si="171"/>
        <v>2</v>
      </c>
      <c r="M665" s="8">
        <f t="shared" ref="M665:W665" si="220">(M19-$M19)/$M19</f>
        <v>0</v>
      </c>
      <c r="N665" s="8">
        <f t="shared" si="220"/>
        <v>-0.78081036544082283</v>
      </c>
      <c r="O665" s="8">
        <f t="shared" si="220"/>
        <v>-0.78021230692442578</v>
      </c>
      <c r="P665" s="8">
        <f t="shared" si="220"/>
        <v>-0.70549304412162261</v>
      </c>
      <c r="Q665" s="8">
        <f t="shared" si="220"/>
        <v>-0.90982890670844307</v>
      </c>
      <c r="R665" s="8">
        <f t="shared" si="220"/>
        <v>1.7922798637035231</v>
      </c>
      <c r="S665" s="8">
        <f t="shared" si="220"/>
        <v>-0.82027128619780776</v>
      </c>
      <c r="T665" s="8">
        <f t="shared" si="220"/>
        <v>-0.61760888958758575</v>
      </c>
      <c r="U665" s="8">
        <f t="shared" si="220"/>
        <v>-0.70218318861269613</v>
      </c>
      <c r="V665" s="8">
        <f t="shared" si="220"/>
        <v>-0.74007535202490093</v>
      </c>
      <c r="W665" s="8">
        <f t="shared" si="220"/>
        <v>-0.91659384812405509</v>
      </c>
      <c r="X665"/>
      <c r="Y665" s="8">
        <f t="shared" ref="Y665:AI665" si="221">(Y19-$Y19)/$Y19</f>
        <v>0</v>
      </c>
      <c r="Z665" s="8">
        <f t="shared" si="221"/>
        <v>-0.74182227583852378</v>
      </c>
      <c r="AA665" s="8">
        <f t="shared" si="221"/>
        <v>-0.74300733934222019</v>
      </c>
      <c r="AB665" s="8">
        <f t="shared" si="221"/>
        <v>-0.50054362349864945</v>
      </c>
      <c r="AC665" s="8">
        <f t="shared" si="221"/>
        <v>-0.70064519831796668</v>
      </c>
      <c r="AD665" s="8">
        <f t="shared" si="221"/>
        <v>1.3859089896309669</v>
      </c>
      <c r="AE665" s="8">
        <f t="shared" si="221"/>
        <v>-0.7195074064273993</v>
      </c>
      <c r="AF665" s="8">
        <f t="shared" si="221"/>
        <v>-0.87714621223385381</v>
      </c>
      <c r="AG665" s="8">
        <f t="shared" si="221"/>
        <v>-0.84316463563370525</v>
      </c>
      <c r="AH665" s="8">
        <f t="shared" si="221"/>
        <v>-0.43613228844860757</v>
      </c>
      <c r="AI665" s="8">
        <f t="shared" si="221"/>
        <v>-0.63543816825382649</v>
      </c>
      <c r="AK665" s="8">
        <f t="shared" ref="AK665:AU665" si="222">(AK19-$AK19)/$AK19</f>
        <v>0</v>
      </c>
      <c r="AL665" s="8">
        <f t="shared" si="222"/>
        <v>-0.91581084849306615</v>
      </c>
      <c r="AM665" s="8">
        <f t="shared" si="222"/>
        <v>-0.91595411519880643</v>
      </c>
      <c r="AN665" s="8">
        <f t="shared" si="222"/>
        <v>-0.50054362349864945</v>
      </c>
      <c r="AO665" s="8">
        <f t="shared" si="222"/>
        <v>-0.85097170112677489</v>
      </c>
      <c r="AP665" s="8">
        <f t="shared" si="222"/>
        <v>1.3859089896309669</v>
      </c>
      <c r="AQ665" s="8">
        <f t="shared" si="222"/>
        <v>-0.91367198384119752</v>
      </c>
      <c r="AR665" s="8">
        <f t="shared" si="222"/>
        <v>-0.93771844501715329</v>
      </c>
      <c r="AS665" s="8">
        <f t="shared" si="222"/>
        <v>-0.94255955989759732</v>
      </c>
      <c r="AT665" s="8">
        <f t="shared" si="222"/>
        <v>-0.43613228844860757</v>
      </c>
      <c r="AU665" s="8">
        <f t="shared" si="222"/>
        <v>-0.85296066525384584</v>
      </c>
      <c r="AW665">
        <f t="shared" si="166"/>
        <v>1.25</v>
      </c>
      <c r="AX665">
        <f t="shared" si="175"/>
        <v>1.25</v>
      </c>
      <c r="AY665" t="str">
        <f t="shared" si="176"/>
        <v/>
      </c>
      <c r="AZ665">
        <f t="shared" si="177"/>
        <v>1.25</v>
      </c>
    </row>
    <row r="666" spans="1:52" s="17" customFormat="1" x14ac:dyDescent="0.3">
      <c r="A666">
        <v>2</v>
      </c>
      <c r="B666" t="s">
        <v>88</v>
      </c>
      <c r="C666" t="s">
        <v>87</v>
      </c>
      <c r="D666" t="s">
        <v>69</v>
      </c>
      <c r="E666"/>
      <c r="F666" s="2">
        <v>0</v>
      </c>
      <c r="G666" s="2">
        <f t="shared" si="167"/>
        <v>1</v>
      </c>
      <c r="H666" s="4">
        <f t="shared" si="168"/>
        <v>0</v>
      </c>
      <c r="I666">
        <f t="shared" si="169"/>
        <v>1</v>
      </c>
      <c r="J666">
        <f t="shared" si="162"/>
        <v>0</v>
      </c>
      <c r="K666">
        <f t="shared" si="170"/>
        <v>2</v>
      </c>
      <c r="L666">
        <f t="shared" si="171"/>
        <v>0</v>
      </c>
      <c r="M666" s="8">
        <f t="shared" ref="M666:W666" si="223">(M20-$M20)/$M20</f>
        <v>0</v>
      </c>
      <c r="N666" s="8">
        <f t="shared" si="223"/>
        <v>0.53051638163056569</v>
      </c>
      <c r="O666" s="8">
        <f t="shared" si="223"/>
        <v>0.53091646487530508</v>
      </c>
      <c r="P666" s="8">
        <f t="shared" si="223"/>
        <v>-1.5397705741838647E-4</v>
      </c>
      <c r="Q666" s="8">
        <f t="shared" si="223"/>
        <v>0.74652262527169178</v>
      </c>
      <c r="R666" s="8">
        <f t="shared" si="223"/>
        <v>-0.99999400089386681</v>
      </c>
      <c r="S666" s="8">
        <f t="shared" si="223"/>
        <v>-0.38127590417599228</v>
      </c>
      <c r="T666" s="8">
        <f t="shared" si="223"/>
        <v>13.579529650082138</v>
      </c>
      <c r="U666" s="8">
        <f t="shared" si="223"/>
        <v>10.287771407774528</v>
      </c>
      <c r="V666" s="8">
        <f t="shared" si="223"/>
        <v>-0.99896715389406976</v>
      </c>
      <c r="W666" s="8">
        <f t="shared" si="223"/>
        <v>-0.48636738840198507</v>
      </c>
      <c r="X666"/>
      <c r="Y666" s="8">
        <f t="shared" ref="Y666:AI666" si="224">(Y20-$Y20)/$Y20</f>
        <v>0</v>
      </c>
      <c r="Z666" s="8">
        <f t="shared" si="224"/>
        <v>0.90069778136997158</v>
      </c>
      <c r="AA666" s="8">
        <f t="shared" si="224"/>
        <v>0.88923390770134669</v>
      </c>
      <c r="AB666" s="8">
        <f t="shared" si="224"/>
        <v>-0.182533351187184</v>
      </c>
      <c r="AC666" s="8">
        <f t="shared" si="224"/>
        <v>2.4776685760215482</v>
      </c>
      <c r="AD666" s="8">
        <f t="shared" si="224"/>
        <v>-0.64322211670102147</v>
      </c>
      <c r="AE666" s="8">
        <f t="shared" si="224"/>
        <v>0.24584081531311255</v>
      </c>
      <c r="AF666" s="8">
        <f t="shared" si="224"/>
        <v>1.5253836800038494</v>
      </c>
      <c r="AG666" s="8">
        <f t="shared" si="224"/>
        <v>1.4583526655434205</v>
      </c>
      <c r="AH666" s="8">
        <f t="shared" si="224"/>
        <v>-0.98093722269418826</v>
      </c>
      <c r="AI666" s="8">
        <f t="shared" si="224"/>
        <v>0.94906024523490051</v>
      </c>
      <c r="AK666" s="8">
        <f t="shared" ref="AK666:AU666" si="225">(AK20-$AK20)/$AK20</f>
        <v>0</v>
      </c>
      <c r="AL666" s="8">
        <f t="shared" si="225"/>
        <v>-2.816406263382636E-2</v>
      </c>
      <c r="AM666" s="8">
        <f t="shared" si="225"/>
        <v>-3.5464210183488547E-2</v>
      </c>
      <c r="AN666" s="8">
        <f t="shared" si="225"/>
        <v>-0.182533351187184</v>
      </c>
      <c r="AO666" s="8">
        <f t="shared" si="225"/>
        <v>0.93495559403125927</v>
      </c>
      <c r="AP666" s="8">
        <f t="shared" si="225"/>
        <v>-0.64322211670102147</v>
      </c>
      <c r="AQ666" s="8">
        <f t="shared" si="225"/>
        <v>-0.14789447474329073</v>
      </c>
      <c r="AR666" s="8">
        <f t="shared" si="225"/>
        <v>0.38918934424214824</v>
      </c>
      <c r="AS666" s="8">
        <f t="shared" si="225"/>
        <v>-0.10705590352314122</v>
      </c>
      <c r="AT666" s="8">
        <f t="shared" si="225"/>
        <v>-0.98093722269418826</v>
      </c>
      <c r="AU666" s="8">
        <f t="shared" si="225"/>
        <v>0.30585207658230651</v>
      </c>
      <c r="AW666">
        <f t="shared" si="166"/>
        <v>-1.25</v>
      </c>
      <c r="AX666" t="str">
        <f t="shared" si="175"/>
        <v/>
      </c>
      <c r="AY666">
        <f t="shared" si="176"/>
        <v>-1.25</v>
      </c>
      <c r="AZ666" t="str">
        <f t="shared" si="177"/>
        <v/>
      </c>
    </row>
    <row r="667" spans="1:52" s="17" customFormat="1" x14ac:dyDescent="0.3">
      <c r="A667">
        <v>2</v>
      </c>
      <c r="B667" t="s">
        <v>89</v>
      </c>
      <c r="C667" t="s">
        <v>87</v>
      </c>
      <c r="D667" t="s">
        <v>69</v>
      </c>
      <c r="E667"/>
      <c r="F667" s="2">
        <v>0</v>
      </c>
      <c r="G667" s="2">
        <f t="shared" si="167"/>
        <v>1</v>
      </c>
      <c r="H667" s="4">
        <f t="shared" si="168"/>
        <v>0</v>
      </c>
      <c r="I667">
        <f t="shared" si="169"/>
        <v>1</v>
      </c>
      <c r="J667">
        <f t="shared" si="162"/>
        <v>0</v>
      </c>
      <c r="K667">
        <f t="shared" si="170"/>
        <v>2</v>
      </c>
      <c r="L667">
        <f t="shared" si="171"/>
        <v>0</v>
      </c>
      <c r="M667" s="8">
        <f t="shared" ref="M667:W667" si="226">(M21-$M21)/$M21</f>
        <v>0</v>
      </c>
      <c r="N667" s="8">
        <f t="shared" si="226"/>
        <v>0.54363102219407344</v>
      </c>
      <c r="O667" s="8">
        <f t="shared" si="226"/>
        <v>0.54402440395307261</v>
      </c>
      <c r="P667" s="8">
        <f t="shared" si="226"/>
        <v>-1.2398524575569687E-4</v>
      </c>
      <c r="Q667" s="8">
        <f t="shared" si="226"/>
        <v>0.70626438310983908</v>
      </c>
      <c r="R667" s="8">
        <f t="shared" si="226"/>
        <v>-0.99999500059492918</v>
      </c>
      <c r="S667" s="8">
        <f t="shared" si="226"/>
        <v>-0.3754564635379819</v>
      </c>
      <c r="T667" s="8">
        <f t="shared" si="226"/>
        <v>13.587567079517539</v>
      </c>
      <c r="U667" s="8">
        <f t="shared" si="226"/>
        <v>10.290031629093278</v>
      </c>
      <c r="V667" s="8">
        <f t="shared" si="226"/>
        <v>-0.99909410780117158</v>
      </c>
      <c r="W667" s="8">
        <f t="shared" si="226"/>
        <v>-0.50592979435447183</v>
      </c>
      <c r="X667"/>
      <c r="Y667" s="8">
        <f t="shared" ref="Y667:AI667" si="227">(Y21-$Y21)/$Y21</f>
        <v>0</v>
      </c>
      <c r="Z667" s="8">
        <f t="shared" si="227"/>
        <v>1.1698337216698425</v>
      </c>
      <c r="AA667" s="8">
        <f t="shared" si="227"/>
        <v>1.2002420671005452</v>
      </c>
      <c r="AB667" s="8">
        <f t="shared" si="227"/>
        <v>0.46107855338894166</v>
      </c>
      <c r="AC667" s="8">
        <f t="shared" si="227"/>
        <v>3.0864880127592049</v>
      </c>
      <c r="AD667" s="8">
        <f t="shared" si="227"/>
        <v>-0.55763365880170168</v>
      </c>
      <c r="AE667" s="8">
        <f t="shared" si="227"/>
        <v>0.47608541249675734</v>
      </c>
      <c r="AF667" s="8">
        <f t="shared" si="227"/>
        <v>2.3938070240951683</v>
      </c>
      <c r="AG667" s="8">
        <f t="shared" si="227"/>
        <v>2.0006620712285326</v>
      </c>
      <c r="AH667" s="8">
        <f t="shared" si="227"/>
        <v>-0.97884049823852182</v>
      </c>
      <c r="AI667" s="8">
        <f t="shared" si="227"/>
        <v>1.3696316743119998</v>
      </c>
      <c r="AK667" s="8">
        <f t="shared" ref="AK667:AU667" si="228">(AK21-$AK21)/$AK21</f>
        <v>0</v>
      </c>
      <c r="AL667" s="8">
        <f t="shared" si="228"/>
        <v>0.11623609011789834</v>
      </c>
      <c r="AM667" s="8">
        <f t="shared" si="228"/>
        <v>0.12722205096650224</v>
      </c>
      <c r="AN667" s="8">
        <f t="shared" si="228"/>
        <v>0.46107855338894166</v>
      </c>
      <c r="AO667" s="8">
        <f t="shared" si="228"/>
        <v>1.2678221825433453</v>
      </c>
      <c r="AP667" s="8">
        <f t="shared" si="228"/>
        <v>-0.55763365880170168</v>
      </c>
      <c r="AQ667" s="8">
        <f t="shared" si="228"/>
        <v>1.0399620823718075E-2</v>
      </c>
      <c r="AR667" s="8">
        <f t="shared" si="228"/>
        <v>0.71440327534470094</v>
      </c>
      <c r="AS667" s="8">
        <f t="shared" si="228"/>
        <v>7.6726913841562966E-2</v>
      </c>
      <c r="AT667" s="8">
        <f t="shared" si="228"/>
        <v>-0.97884049823852182</v>
      </c>
      <c r="AU667" s="8">
        <f t="shared" si="228"/>
        <v>0.60635499148478056</v>
      </c>
      <c r="AW667">
        <f t="shared" si="166"/>
        <v>-1.25</v>
      </c>
      <c r="AX667" t="str">
        <f t="shared" si="175"/>
        <v/>
      </c>
      <c r="AY667">
        <f t="shared" si="176"/>
        <v>-1.25</v>
      </c>
      <c r="AZ667" t="str">
        <f t="shared" si="177"/>
        <v/>
      </c>
    </row>
    <row r="668" spans="1:52" s="17" customFormat="1" x14ac:dyDescent="0.3">
      <c r="A668">
        <v>2</v>
      </c>
      <c r="B668" t="s">
        <v>90</v>
      </c>
      <c r="C668" t="s">
        <v>87</v>
      </c>
      <c r="D668" t="s">
        <v>69</v>
      </c>
      <c r="E668" t="s">
        <v>43</v>
      </c>
      <c r="F668" s="2">
        <v>0</v>
      </c>
      <c r="G668" s="2">
        <f t="shared" si="167"/>
        <v>0</v>
      </c>
      <c r="H668" s="4">
        <f t="shared" si="168"/>
        <v>1</v>
      </c>
      <c r="I668">
        <f t="shared" si="169"/>
        <v>0</v>
      </c>
      <c r="J668">
        <f t="shared" si="162"/>
        <v>1</v>
      </c>
      <c r="K668">
        <f t="shared" si="170"/>
        <v>2</v>
      </c>
      <c r="L668">
        <f t="shared" si="171"/>
        <v>2</v>
      </c>
      <c r="M668" s="8">
        <f t="shared" ref="M668:W668" si="229">(M22-$M22)/$M22</f>
        <v>0</v>
      </c>
      <c r="N668" s="8">
        <f t="shared" si="229"/>
        <v>-0.76305798796403146</v>
      </c>
      <c r="O668" s="8">
        <f t="shared" si="229"/>
        <v>-0.7624406627117406</v>
      </c>
      <c r="P668" s="8">
        <f t="shared" si="229"/>
        <v>-0.67367313620278713</v>
      </c>
      <c r="Q668" s="8">
        <f t="shared" si="229"/>
        <v>-0.89848496243942189</v>
      </c>
      <c r="R668" s="8">
        <f t="shared" si="229"/>
        <v>2.3783780759143909</v>
      </c>
      <c r="S668" s="8">
        <f t="shared" si="229"/>
        <v>-0.79532242730731184</v>
      </c>
      <c r="T668" s="8">
        <f t="shared" si="229"/>
        <v>-0.55653130337887424</v>
      </c>
      <c r="U668" s="8">
        <f t="shared" si="229"/>
        <v>-0.65473376400856986</v>
      </c>
      <c r="V668" s="8">
        <f t="shared" si="229"/>
        <v>-0.69170953758307963</v>
      </c>
      <c r="W668" s="8">
        <f t="shared" si="229"/>
        <v>-0.90513774111122447</v>
      </c>
      <c r="X668"/>
      <c r="Y668" s="8">
        <f t="shared" ref="Y668:AI668" si="230">(Y22-$Y22)/$Y22</f>
        <v>0</v>
      </c>
      <c r="Z668" s="8">
        <f t="shared" si="230"/>
        <v>-0.82705090788616542</v>
      </c>
      <c r="AA668" s="8">
        <f t="shared" si="230"/>
        <v>-0.8323900381564413</v>
      </c>
      <c r="AB668" s="8">
        <f t="shared" si="230"/>
        <v>-0.60565137975024563</v>
      </c>
      <c r="AC668" s="8">
        <f t="shared" si="230"/>
        <v>-0.83449347412889396</v>
      </c>
      <c r="AD668" s="8">
        <f t="shared" si="230"/>
        <v>0.98519315066166724</v>
      </c>
      <c r="AE668" s="8">
        <f t="shared" si="230"/>
        <v>-0.81970281287311919</v>
      </c>
      <c r="AF668" s="8">
        <f t="shared" si="230"/>
        <v>-0.92211604250227408</v>
      </c>
      <c r="AG668" s="8">
        <f t="shared" si="230"/>
        <v>-0.89789541995626154</v>
      </c>
      <c r="AH668" s="8">
        <f t="shared" si="230"/>
        <v>-0.60372527103254736</v>
      </c>
      <c r="AI668" s="8">
        <f t="shared" si="230"/>
        <v>-0.76043480554087661</v>
      </c>
      <c r="AK668" s="8">
        <f t="shared" ref="AK668:AU668" si="231">(AK22-$AK22)/$AK22</f>
        <v>0</v>
      </c>
      <c r="AL668" s="8">
        <f t="shared" si="231"/>
        <v>-0.94200870553804972</v>
      </c>
      <c r="AM668" s="8">
        <f t="shared" si="231"/>
        <v>-0.94359972237672129</v>
      </c>
      <c r="AN668" s="8">
        <f t="shared" si="231"/>
        <v>-0.60565137975024563</v>
      </c>
      <c r="AO668" s="8">
        <f t="shared" si="231"/>
        <v>-0.92128174076768099</v>
      </c>
      <c r="AP668" s="8">
        <f t="shared" si="231"/>
        <v>0.98519315066166724</v>
      </c>
      <c r="AQ668" s="8">
        <f t="shared" si="231"/>
        <v>-0.94338256069234483</v>
      </c>
      <c r="AR668" s="8">
        <f t="shared" si="231"/>
        <v>-0.96062112127695087</v>
      </c>
      <c r="AS668" s="8">
        <f t="shared" si="231"/>
        <v>-0.96259692133553876</v>
      </c>
      <c r="AT668" s="8">
        <f t="shared" si="231"/>
        <v>-0.60372527103254736</v>
      </c>
      <c r="AU668" s="8">
        <f t="shared" si="231"/>
        <v>-0.90360080407271648</v>
      </c>
      <c r="AW668">
        <f t="shared" si="166"/>
        <v>1.25</v>
      </c>
      <c r="AX668">
        <f t="shared" si="175"/>
        <v>1.25</v>
      </c>
      <c r="AY668" t="str">
        <f t="shared" si="176"/>
        <v/>
      </c>
      <c r="AZ668">
        <f t="shared" si="177"/>
        <v>1.25</v>
      </c>
    </row>
    <row r="669" spans="1:52" s="17" customFormat="1" x14ac:dyDescent="0.3">
      <c r="A669">
        <v>2</v>
      </c>
      <c r="B669" t="s">
        <v>91</v>
      </c>
      <c r="C669" t="s">
        <v>92</v>
      </c>
      <c r="D669" t="s">
        <v>69</v>
      </c>
      <c r="E669"/>
      <c r="F669" s="2">
        <v>0</v>
      </c>
      <c r="G669" s="2">
        <f t="shared" si="167"/>
        <v>0</v>
      </c>
      <c r="H669" s="4">
        <f t="shared" si="168"/>
        <v>0</v>
      </c>
      <c r="I669">
        <f t="shared" si="169"/>
        <v>0</v>
      </c>
      <c r="J669">
        <f t="shared" si="162"/>
        <v>1</v>
      </c>
      <c r="K669">
        <f t="shared" si="170"/>
        <v>2</v>
      </c>
      <c r="L669">
        <f t="shared" si="171"/>
        <v>0</v>
      </c>
      <c r="M669" s="8">
        <f t="shared" ref="M669:W669" si="232">(M23-$M23)/$M23</f>
        <v>0</v>
      </c>
      <c r="N669" s="8">
        <f t="shared" si="232"/>
        <v>1.2446202114863299E-2</v>
      </c>
      <c r="O669" s="8">
        <f t="shared" si="232"/>
        <v>1.5754555433646889E-2</v>
      </c>
      <c r="P669" s="8">
        <f t="shared" si="232"/>
        <v>-0.70549304412162261</v>
      </c>
      <c r="Q669" s="8">
        <f t="shared" si="232"/>
        <v>-0.68742430498435847</v>
      </c>
      <c r="R669" s="8">
        <f t="shared" si="232"/>
        <v>1.7922798637035231</v>
      </c>
      <c r="S669" s="8">
        <f t="shared" si="232"/>
        <v>0.98077025845872723</v>
      </c>
      <c r="T669" s="8">
        <f t="shared" si="232"/>
        <v>-0.61760888958758575</v>
      </c>
      <c r="U669" s="8">
        <f t="shared" si="232"/>
        <v>-0.69547337234381623</v>
      </c>
      <c r="V669" s="8">
        <f t="shared" si="232"/>
        <v>-0.74007535202490093</v>
      </c>
      <c r="W669" s="8">
        <f t="shared" si="232"/>
        <v>-0.71347512202165342</v>
      </c>
      <c r="X669"/>
      <c r="Y669" s="8">
        <f t="shared" ref="Y669:AI669" si="233">(Y23-$Y23)/$Y23</f>
        <v>0</v>
      </c>
      <c r="Z669" s="8">
        <f t="shared" si="233"/>
        <v>-1.4019107183310875E-2</v>
      </c>
      <c r="AA669" s="8">
        <f t="shared" si="233"/>
        <v>-6.715401424350639E-3</v>
      </c>
      <c r="AB669" s="8">
        <f t="shared" si="233"/>
        <v>-0.24306388463494508</v>
      </c>
      <c r="AC669" s="8">
        <f t="shared" si="233"/>
        <v>-0.3359437502327321</v>
      </c>
      <c r="AD669" s="8">
        <f t="shared" si="233"/>
        <v>1.3912160527469168</v>
      </c>
      <c r="AE669" s="8">
        <f t="shared" si="233"/>
        <v>0.80770402988686396</v>
      </c>
      <c r="AF669" s="8">
        <f t="shared" si="233"/>
        <v>-0.87593398792586907</v>
      </c>
      <c r="AG669" s="8">
        <f t="shared" si="233"/>
        <v>-0.83973239415446332</v>
      </c>
      <c r="AH669" s="8">
        <f t="shared" si="233"/>
        <v>-0.35446160729835685</v>
      </c>
      <c r="AI669" s="8">
        <f t="shared" si="233"/>
        <v>-0.23555748696344678</v>
      </c>
      <c r="AK669" s="8">
        <f t="shared" ref="AK669:AU669" si="234">(AK23-$AK23)/$AK23</f>
        <v>0</v>
      </c>
      <c r="AL669" s="8">
        <f t="shared" si="234"/>
        <v>-0.78374451132005318</v>
      </c>
      <c r="AM669" s="8">
        <f t="shared" si="234"/>
        <v>-0.77993441882291814</v>
      </c>
      <c r="AN669" s="8">
        <f t="shared" si="234"/>
        <v>-0.24306388463494508</v>
      </c>
      <c r="AO669" s="8">
        <f t="shared" si="234"/>
        <v>-0.78588238791137</v>
      </c>
      <c r="AP669" s="8">
        <f t="shared" si="234"/>
        <v>1.3912160527469168</v>
      </c>
      <c r="AQ669" s="8">
        <f t="shared" si="234"/>
        <v>-0.63096123471855192</v>
      </c>
      <c r="AR669" s="8">
        <f t="shared" si="234"/>
        <v>-0.93731363130133449</v>
      </c>
      <c r="AS669" s="8">
        <f t="shared" si="234"/>
        <v>-0.95267198537677666</v>
      </c>
      <c r="AT669" s="8">
        <f t="shared" si="234"/>
        <v>-0.35446160729835685</v>
      </c>
      <c r="AU669" s="8">
        <f t="shared" si="234"/>
        <v>-0.55590224320716997</v>
      </c>
      <c r="AW669">
        <f t="shared" si="166"/>
        <v>0.25</v>
      </c>
      <c r="AX669" t="str">
        <f t="shared" si="175"/>
        <v/>
      </c>
      <c r="AY669" t="str">
        <f t="shared" si="176"/>
        <v/>
      </c>
      <c r="AZ669">
        <f t="shared" si="177"/>
        <v>0.25</v>
      </c>
    </row>
    <row r="670" spans="1:52" s="17" customFormat="1" x14ac:dyDescent="0.3">
      <c r="A670">
        <v>2</v>
      </c>
      <c r="B670" t="s">
        <v>93</v>
      </c>
      <c r="C670" t="s">
        <v>92</v>
      </c>
      <c r="D670" t="s">
        <v>69</v>
      </c>
      <c r="E670" t="s">
        <v>43</v>
      </c>
      <c r="F670" s="2">
        <v>0</v>
      </c>
      <c r="G670" s="2">
        <f t="shared" si="167"/>
        <v>1</v>
      </c>
      <c r="H670" s="4">
        <f t="shared" si="168"/>
        <v>1</v>
      </c>
      <c r="I670">
        <f t="shared" si="169"/>
        <v>1</v>
      </c>
      <c r="J670">
        <f t="shared" si="162"/>
        <v>0</v>
      </c>
      <c r="K670">
        <f t="shared" si="170"/>
        <v>2</v>
      </c>
      <c r="L670">
        <f t="shared" si="171"/>
        <v>2</v>
      </c>
      <c r="M670" s="8">
        <f t="shared" ref="M670:W670" si="235">(M24-$M24)/$M24</f>
        <v>0</v>
      </c>
      <c r="N670" s="8">
        <f t="shared" si="235"/>
        <v>8.2887649740197452E-4</v>
      </c>
      <c r="O670" s="8">
        <f t="shared" si="235"/>
        <v>8.4687381580156199E-4</v>
      </c>
      <c r="P670" s="8">
        <f t="shared" si="235"/>
        <v>-1.5397705741838647E-4</v>
      </c>
      <c r="Q670" s="8">
        <f t="shared" si="235"/>
        <v>-1.3497988799668849E-4</v>
      </c>
      <c r="R670" s="8">
        <f t="shared" si="235"/>
        <v>-0.99999400089386681</v>
      </c>
      <c r="S670" s="8">
        <f t="shared" si="235"/>
        <v>-0.99992301147129081</v>
      </c>
      <c r="T670" s="8">
        <f t="shared" si="235"/>
        <v>13.579529650082138</v>
      </c>
      <c r="U670" s="8">
        <f t="shared" si="235"/>
        <v>10.240847113780047</v>
      </c>
      <c r="V670" s="8">
        <f t="shared" si="235"/>
        <v>-0.99896715389406976</v>
      </c>
      <c r="W670" s="8">
        <f t="shared" si="235"/>
        <v>-0.99099334199204314</v>
      </c>
      <c r="X670"/>
      <c r="Y670" s="8">
        <f t="shared" ref="Y670:AI670" si="236">(Y24-$Y24)/$Y24</f>
        <v>0</v>
      </c>
      <c r="Z670" s="8">
        <f t="shared" si="236"/>
        <v>0.34995121635645821</v>
      </c>
      <c r="AA670" s="8">
        <f t="shared" si="236"/>
        <v>0.35073667804870451</v>
      </c>
      <c r="AB670" s="8">
        <f t="shared" si="236"/>
        <v>0.63642500039356564</v>
      </c>
      <c r="AC670" s="8">
        <f t="shared" si="236"/>
        <v>1.4370676960117537</v>
      </c>
      <c r="AD670" s="8">
        <f t="shared" si="236"/>
        <v>-0.7105296854881431</v>
      </c>
      <c r="AE670" s="8">
        <f t="shared" si="236"/>
        <v>-0.19625262475083494</v>
      </c>
      <c r="AF670" s="8">
        <f t="shared" si="236"/>
        <v>0.93103499097163567</v>
      </c>
      <c r="AG670" s="8">
        <f t="shared" si="236"/>
        <v>1.3180615121997556</v>
      </c>
      <c r="AH670" s="8">
        <f t="shared" si="236"/>
        <v>-0.97968840388017175</v>
      </c>
      <c r="AI670" s="8">
        <f t="shared" si="236"/>
        <v>-0.42114489481747186</v>
      </c>
      <c r="AK670" s="8">
        <f t="shared" ref="AK670:AU670" si="237">(AK24-$AK24)/$AK24</f>
        <v>0</v>
      </c>
      <c r="AL670" s="8">
        <f t="shared" si="237"/>
        <v>-0.30149896028192508</v>
      </c>
      <c r="AM670" s="8">
        <f t="shared" si="237"/>
        <v>-0.3005077617410819</v>
      </c>
      <c r="AN670" s="8">
        <f t="shared" si="237"/>
        <v>0.63642500039356564</v>
      </c>
      <c r="AO670" s="8">
        <f t="shared" si="237"/>
        <v>0.25862816357177754</v>
      </c>
      <c r="AP670" s="8">
        <f t="shared" si="237"/>
        <v>-0.7105296854881431</v>
      </c>
      <c r="AQ670" s="8">
        <f t="shared" si="237"/>
        <v>-0.39464042971584429</v>
      </c>
      <c r="AR670" s="8">
        <f t="shared" si="237"/>
        <v>-1.3327464171615956E-2</v>
      </c>
      <c r="AS670" s="8">
        <f t="shared" si="237"/>
        <v>-0.29642469816821992</v>
      </c>
      <c r="AT670" s="8">
        <f t="shared" si="237"/>
        <v>-0.97968840388017175</v>
      </c>
      <c r="AU670" s="8">
        <f t="shared" si="237"/>
        <v>-0.45134356486348826</v>
      </c>
      <c r="AW670">
        <f t="shared" si="166"/>
        <v>-0.25</v>
      </c>
      <c r="AX670">
        <f t="shared" si="175"/>
        <v>-0.25</v>
      </c>
      <c r="AY670">
        <f t="shared" si="176"/>
        <v>-0.25</v>
      </c>
      <c r="AZ670" t="str">
        <f t="shared" si="177"/>
        <v/>
      </c>
    </row>
    <row r="671" spans="1:52" s="17" customFormat="1" x14ac:dyDescent="0.3">
      <c r="A671">
        <v>2</v>
      </c>
      <c r="B671" t="s">
        <v>94</v>
      </c>
      <c r="C671" t="s">
        <v>92</v>
      </c>
      <c r="D671" t="s">
        <v>69</v>
      </c>
      <c r="E671" t="s">
        <v>43</v>
      </c>
      <c r="F671" s="2">
        <v>0</v>
      </c>
      <c r="G671" s="2">
        <f t="shared" si="167"/>
        <v>1</v>
      </c>
      <c r="H671" s="4">
        <f t="shared" si="168"/>
        <v>1</v>
      </c>
      <c r="I671">
        <f t="shared" si="169"/>
        <v>1</v>
      </c>
      <c r="J671">
        <f t="shared" si="162"/>
        <v>0</v>
      </c>
      <c r="K671">
        <f t="shared" si="170"/>
        <v>2</v>
      </c>
      <c r="L671">
        <f t="shared" si="171"/>
        <v>2</v>
      </c>
      <c r="M671" s="8">
        <f t="shared" ref="M671:W671" si="238">(M25-$M25)/$M25</f>
        <v>0</v>
      </c>
      <c r="N671" s="8">
        <f t="shared" si="238"/>
        <v>1.0848709003628569E-3</v>
      </c>
      <c r="O671" s="8">
        <f t="shared" si="238"/>
        <v>1.1168670928160714E-3</v>
      </c>
      <c r="P671" s="8">
        <f t="shared" si="238"/>
        <v>-1.2398524575569687E-4</v>
      </c>
      <c r="Q671" s="8">
        <f t="shared" si="238"/>
        <v>-1.0498750648672809E-4</v>
      </c>
      <c r="R671" s="8">
        <f t="shared" si="238"/>
        <v>-0.99999500059492918</v>
      </c>
      <c r="S671" s="8">
        <f t="shared" si="238"/>
        <v>-0.99992400904292389</v>
      </c>
      <c r="T671" s="8">
        <f t="shared" si="238"/>
        <v>13.587567079517539</v>
      </c>
      <c r="U671" s="8">
        <f t="shared" si="238"/>
        <v>10.237657718731471</v>
      </c>
      <c r="V671" s="8">
        <f t="shared" si="238"/>
        <v>-0.99909410780117158</v>
      </c>
      <c r="W671" s="8">
        <f t="shared" si="238"/>
        <v>-0.99068510847209179</v>
      </c>
      <c r="X671"/>
      <c r="Y671" s="8">
        <f t="shared" ref="Y671:AI671" si="239">(Y25-$Y25)/$Y25</f>
        <v>0</v>
      </c>
      <c r="Z671" s="8">
        <f t="shared" si="239"/>
        <v>0.5275436916004842</v>
      </c>
      <c r="AA671" s="8">
        <f t="shared" si="239"/>
        <v>0.52200641318256458</v>
      </c>
      <c r="AB671" s="8">
        <f t="shared" si="239"/>
        <v>-6.6880408887721516E-5</v>
      </c>
      <c r="AC671" s="8">
        <f t="shared" si="239"/>
        <v>0.61908207284688743</v>
      </c>
      <c r="AD671" s="8">
        <f t="shared" si="239"/>
        <v>-0.68674285239060417</v>
      </c>
      <c r="AE671" s="8">
        <f t="shared" si="239"/>
        <v>-0.10374879940085295</v>
      </c>
      <c r="AF671" s="8">
        <f t="shared" si="239"/>
        <v>1.1314766117934747</v>
      </c>
      <c r="AG671" s="8">
        <f t="shared" si="239"/>
        <v>1.6105660480365349</v>
      </c>
      <c r="AH671" s="8">
        <f t="shared" si="239"/>
        <v>-0.98457167319809091</v>
      </c>
      <c r="AI671" s="8">
        <f t="shared" si="239"/>
        <v>-0.32855061118762208</v>
      </c>
      <c r="AK671" s="8">
        <f t="shared" ref="AK671:AU671" si="240">(AK25-$AK25)/$AK25</f>
        <v>0</v>
      </c>
      <c r="AL671" s="8">
        <f t="shared" si="240"/>
        <v>-0.19488190090566421</v>
      </c>
      <c r="AM671" s="8">
        <f t="shared" si="240"/>
        <v>-0.2193922029974297</v>
      </c>
      <c r="AN671" s="8">
        <f t="shared" si="240"/>
        <v>-6.6880408887721516E-5</v>
      </c>
      <c r="AO671" s="8">
        <f t="shared" si="240"/>
        <v>-0.20536077708704403</v>
      </c>
      <c r="AP671" s="8">
        <f t="shared" si="240"/>
        <v>-0.68674285239060417</v>
      </c>
      <c r="AQ671" s="8">
        <f t="shared" si="240"/>
        <v>-0.32954131263901076</v>
      </c>
      <c r="AR671" s="8">
        <f t="shared" si="240"/>
        <v>7.593982780121189E-2</v>
      </c>
      <c r="AS671" s="8">
        <f t="shared" si="240"/>
        <v>-0.21007330802568835</v>
      </c>
      <c r="AT671" s="8">
        <f t="shared" si="240"/>
        <v>-0.98457167319809091</v>
      </c>
      <c r="AU671" s="8">
        <f t="shared" si="240"/>
        <v>-0.36378408265569639</v>
      </c>
      <c r="AW671">
        <f t="shared" si="166"/>
        <v>-0.25</v>
      </c>
      <c r="AX671">
        <f t="shared" si="175"/>
        <v>-0.25</v>
      </c>
      <c r="AY671">
        <f t="shared" si="176"/>
        <v>-0.25</v>
      </c>
      <c r="AZ671" t="str">
        <f t="shared" si="177"/>
        <v/>
      </c>
    </row>
    <row r="672" spans="1:52" s="17" customFormat="1" x14ac:dyDescent="0.3">
      <c r="A672">
        <v>2</v>
      </c>
      <c r="B672" t="s">
        <v>95</v>
      </c>
      <c r="C672" t="s">
        <v>92</v>
      </c>
      <c r="D672" t="s">
        <v>69</v>
      </c>
      <c r="E672"/>
      <c r="F672" s="2">
        <v>0</v>
      </c>
      <c r="G672" s="2">
        <f t="shared" si="167"/>
        <v>0</v>
      </c>
      <c r="H672" s="4">
        <f t="shared" si="168"/>
        <v>0</v>
      </c>
      <c r="I672">
        <f t="shared" si="169"/>
        <v>0</v>
      </c>
      <c r="J672">
        <f t="shared" si="162"/>
        <v>1</v>
      </c>
      <c r="K672">
        <f t="shared" si="170"/>
        <v>2</v>
      </c>
      <c r="L672">
        <f t="shared" si="171"/>
        <v>0</v>
      </c>
      <c r="M672" s="8">
        <f t="shared" ref="M672:W672" si="241">(M26-$M26)/$M26</f>
        <v>0</v>
      </c>
      <c r="N672" s="8">
        <f t="shared" si="241"/>
        <v>0.12813632091610111</v>
      </c>
      <c r="O672" s="8">
        <f t="shared" si="241"/>
        <v>0.13238857031803322</v>
      </c>
      <c r="P672" s="8">
        <f t="shared" si="241"/>
        <v>-0.67367313620278713</v>
      </c>
      <c r="Q672" s="8">
        <f t="shared" si="241"/>
        <v>-0.66652386049424139</v>
      </c>
      <c r="R672" s="8">
        <f t="shared" si="241"/>
        <v>2.3783780759143909</v>
      </c>
      <c r="S672" s="8">
        <f t="shared" si="241"/>
        <v>1.2228475661985614</v>
      </c>
      <c r="T672" s="8">
        <f t="shared" si="241"/>
        <v>-0.55653130337887424</v>
      </c>
      <c r="U672" s="8">
        <f t="shared" si="241"/>
        <v>-0.64752595888365039</v>
      </c>
      <c r="V672" s="8">
        <f t="shared" si="241"/>
        <v>-0.69170953758307963</v>
      </c>
      <c r="W672" s="8">
        <f t="shared" si="241"/>
        <v>-0.68335759046701772</v>
      </c>
      <c r="X672"/>
      <c r="Y672" s="8">
        <f t="shared" ref="Y672:AI672" si="242">(Y26-$Y26)/$Y26</f>
        <v>0</v>
      </c>
      <c r="Z672" s="8">
        <f t="shared" si="242"/>
        <v>8.4197895213707019E-2</v>
      </c>
      <c r="AA672" s="8">
        <f t="shared" si="242"/>
        <v>9.0851380121471897E-2</v>
      </c>
      <c r="AB672" s="8">
        <f t="shared" si="242"/>
        <v>-0.52335250152447588</v>
      </c>
      <c r="AC672" s="8">
        <f t="shared" si="242"/>
        <v>-0.5207333894620807</v>
      </c>
      <c r="AD672" s="8">
        <f t="shared" si="242"/>
        <v>1.8057884809837061</v>
      </c>
      <c r="AE672" s="8">
        <f t="shared" si="242"/>
        <v>1.0168647486407787</v>
      </c>
      <c r="AF672" s="8">
        <f t="shared" si="242"/>
        <v>-0.85611195198885026</v>
      </c>
      <c r="AG672" s="8">
        <f t="shared" si="242"/>
        <v>-0.81616216604820135</v>
      </c>
      <c r="AH672" s="8">
        <f t="shared" si="242"/>
        <v>-0.215195065390199</v>
      </c>
      <c r="AI672" s="8">
        <f t="shared" si="242"/>
        <v>-0.13118679260895671</v>
      </c>
      <c r="AK672" s="8">
        <f t="shared" ref="AK672:AU672" si="243">(AK26-$AK26)/$AK26</f>
        <v>0</v>
      </c>
      <c r="AL672" s="8">
        <f t="shared" si="243"/>
        <v>-0.76284886453241374</v>
      </c>
      <c r="AM672" s="8">
        <f t="shared" si="243"/>
        <v>-0.7585266665540441</v>
      </c>
      <c r="AN672" s="8">
        <f t="shared" si="243"/>
        <v>-0.52335250152447588</v>
      </c>
      <c r="AO672" s="8">
        <f t="shared" si="243"/>
        <v>-0.87548305583796227</v>
      </c>
      <c r="AP672" s="8">
        <f t="shared" si="243"/>
        <v>1.8057884809837061</v>
      </c>
      <c r="AQ672" s="8">
        <f t="shared" si="243"/>
        <v>-0.60836335760402716</v>
      </c>
      <c r="AR672" s="8">
        <f t="shared" si="243"/>
        <v>-0.92747725150024829</v>
      </c>
      <c r="AS672" s="8">
        <f t="shared" si="243"/>
        <v>-0.94601953296299168</v>
      </c>
      <c r="AT672" s="8">
        <f t="shared" si="243"/>
        <v>-0.215195065390199</v>
      </c>
      <c r="AU672" s="8">
        <f t="shared" si="243"/>
        <v>-0.50247407162912883</v>
      </c>
      <c r="AW672">
        <f t="shared" si="166"/>
        <v>0.25</v>
      </c>
      <c r="AX672" t="str">
        <f t="shared" si="175"/>
        <v/>
      </c>
      <c r="AY672" t="str">
        <f t="shared" si="176"/>
        <v/>
      </c>
      <c r="AZ672">
        <f t="shared" si="177"/>
        <v>0.25</v>
      </c>
    </row>
    <row r="673" spans="1:52" s="17" customFormat="1" x14ac:dyDescent="0.3">
      <c r="A673">
        <v>2</v>
      </c>
      <c r="B673" t="s">
        <v>96</v>
      </c>
      <c r="C673" t="s">
        <v>92</v>
      </c>
      <c r="D673" t="s">
        <v>69</v>
      </c>
      <c r="E673"/>
      <c r="F673" s="2">
        <v>0</v>
      </c>
      <c r="G673" s="2">
        <f t="shared" si="167"/>
        <v>0</v>
      </c>
      <c r="H673" s="4">
        <f t="shared" si="168"/>
        <v>0</v>
      </c>
      <c r="I673">
        <f t="shared" si="169"/>
        <v>0</v>
      </c>
      <c r="J673">
        <f t="shared" si="162"/>
        <v>1</v>
      </c>
      <c r="K673">
        <f t="shared" si="170"/>
        <v>2</v>
      </c>
      <c r="L673">
        <f t="shared" si="171"/>
        <v>0</v>
      </c>
      <c r="M673" s="8">
        <f t="shared" ref="M673:W673" si="244">(M27-$M27)/$M27</f>
        <v>0</v>
      </c>
      <c r="N673" s="8">
        <f t="shared" si="244"/>
        <v>1.2446202114863299E-2</v>
      </c>
      <c r="O673" s="8">
        <f t="shared" si="244"/>
        <v>1.5754555433646889E-2</v>
      </c>
      <c r="P673" s="8">
        <f t="shared" si="244"/>
        <v>-0.70549304412162261</v>
      </c>
      <c r="Q673" s="8">
        <f t="shared" si="244"/>
        <v>-0.68742430498435847</v>
      </c>
      <c r="R673" s="8">
        <f t="shared" si="244"/>
        <v>1.7922798637035231</v>
      </c>
      <c r="S673" s="8">
        <f t="shared" si="244"/>
        <v>0.98077025845872723</v>
      </c>
      <c r="T673" s="8">
        <f t="shared" si="244"/>
        <v>-0.61760888958758575</v>
      </c>
      <c r="U673" s="8">
        <f t="shared" si="244"/>
        <v>-0.69547337234381623</v>
      </c>
      <c r="V673" s="8">
        <f t="shared" si="244"/>
        <v>-0.74007535202490093</v>
      </c>
      <c r="W673" s="8">
        <f t="shared" si="244"/>
        <v>-0.71347512202165342</v>
      </c>
      <c r="X673"/>
      <c r="Y673" s="8">
        <f t="shared" ref="Y673:AI673" si="245">(Y27-$Y27)/$Y27</f>
        <v>0</v>
      </c>
      <c r="Z673" s="8">
        <f t="shared" si="245"/>
        <v>-7.8791584702526691E-3</v>
      </c>
      <c r="AA673" s="8">
        <f t="shared" si="245"/>
        <v>-7.9014632427567063E-3</v>
      </c>
      <c r="AB673" s="8">
        <f t="shared" si="245"/>
        <v>-0.46076001779225373</v>
      </c>
      <c r="AC673" s="8">
        <f t="shared" si="245"/>
        <v>-0.48139802182438157</v>
      </c>
      <c r="AD673" s="8">
        <f t="shared" si="245"/>
        <v>1.4322603983464615</v>
      </c>
      <c r="AE673" s="8">
        <f t="shared" si="245"/>
        <v>0.82556048026642315</v>
      </c>
      <c r="AF673" s="8">
        <f t="shared" si="245"/>
        <v>-0.8733314160213389</v>
      </c>
      <c r="AG673" s="8">
        <f t="shared" si="245"/>
        <v>-0.83623577780677172</v>
      </c>
      <c r="AH673" s="8">
        <f t="shared" si="245"/>
        <v>-0.32320696899917201</v>
      </c>
      <c r="AI673" s="8">
        <f t="shared" si="245"/>
        <v>-0.22196403076140783</v>
      </c>
      <c r="AK673" s="8">
        <f t="shared" ref="AK673:AU673" si="246">(AK27-$AK27)/$AK27</f>
        <v>0</v>
      </c>
      <c r="AL673" s="8">
        <f t="shared" si="246"/>
        <v>-0.78046612566302986</v>
      </c>
      <c r="AM673" s="8">
        <f t="shared" si="246"/>
        <v>-0.78014234179010356</v>
      </c>
      <c r="AN673" s="8">
        <f t="shared" si="246"/>
        <v>-0.46076001779225373</v>
      </c>
      <c r="AO673" s="8">
        <f t="shared" si="246"/>
        <v>-0.86250357403715416</v>
      </c>
      <c r="AP673" s="8">
        <f t="shared" si="246"/>
        <v>1.4322603983464615</v>
      </c>
      <c r="AQ673" s="8">
        <f t="shared" si="246"/>
        <v>-0.62861218566585175</v>
      </c>
      <c r="AR673" s="8">
        <f t="shared" si="246"/>
        <v>-0.93602118453612082</v>
      </c>
      <c r="AS673" s="8">
        <f t="shared" si="246"/>
        <v>-0.95181081501892284</v>
      </c>
      <c r="AT673" s="8">
        <f t="shared" si="246"/>
        <v>-0.32320696899917201</v>
      </c>
      <c r="AU673" s="8">
        <f t="shared" si="246"/>
        <v>-0.5496179789565091</v>
      </c>
      <c r="AW673">
        <f t="shared" si="166"/>
        <v>0.25</v>
      </c>
      <c r="AX673" t="str">
        <f t="shared" si="175"/>
        <v/>
      </c>
      <c r="AY673" t="str">
        <f t="shared" si="176"/>
        <v/>
      </c>
      <c r="AZ673">
        <f t="shared" si="177"/>
        <v>0.25</v>
      </c>
    </row>
    <row r="674" spans="1:52" s="17" customFormat="1" x14ac:dyDescent="0.3">
      <c r="A674">
        <v>2</v>
      </c>
      <c r="B674" t="s">
        <v>97</v>
      </c>
      <c r="C674" t="s">
        <v>92</v>
      </c>
      <c r="D674" t="s">
        <v>69</v>
      </c>
      <c r="E674" t="s">
        <v>43</v>
      </c>
      <c r="F674" s="2">
        <v>0</v>
      </c>
      <c r="G674" s="2">
        <f t="shared" si="167"/>
        <v>1</v>
      </c>
      <c r="H674" s="4">
        <f t="shared" si="168"/>
        <v>1</v>
      </c>
      <c r="I674">
        <f t="shared" si="169"/>
        <v>1</v>
      </c>
      <c r="J674">
        <f t="shared" si="162"/>
        <v>0</v>
      </c>
      <c r="K674">
        <f t="shared" si="170"/>
        <v>2</v>
      </c>
      <c r="L674">
        <f t="shared" si="171"/>
        <v>2</v>
      </c>
      <c r="M674" s="8">
        <f t="shared" ref="M674:W674" si="247">(M28-$M28)/$M28</f>
        <v>0</v>
      </c>
      <c r="N674" s="8">
        <f t="shared" si="247"/>
        <v>8.2887649740197452E-4</v>
      </c>
      <c r="O674" s="8">
        <f t="shared" si="247"/>
        <v>8.4687381580156199E-4</v>
      </c>
      <c r="P674" s="8">
        <f t="shared" si="247"/>
        <v>-1.5397705741838647E-4</v>
      </c>
      <c r="Q674" s="8">
        <f t="shared" si="247"/>
        <v>-1.3497988799668849E-4</v>
      </c>
      <c r="R674" s="8">
        <f t="shared" si="247"/>
        <v>-0.99999400089386681</v>
      </c>
      <c r="S674" s="8">
        <f t="shared" si="247"/>
        <v>-0.99992301147129081</v>
      </c>
      <c r="T674" s="8">
        <f t="shared" si="247"/>
        <v>13.579529650082138</v>
      </c>
      <c r="U674" s="8">
        <f t="shared" si="247"/>
        <v>10.240847113780047</v>
      </c>
      <c r="V674" s="8">
        <f t="shared" si="247"/>
        <v>-0.99896715389406976</v>
      </c>
      <c r="W674" s="8">
        <f t="shared" si="247"/>
        <v>-0.99099334199204314</v>
      </c>
      <c r="X674"/>
      <c r="Y674" s="8">
        <f t="shared" ref="Y674:AI674" si="248">(Y28-$Y28)/$Y28</f>
        <v>0</v>
      </c>
      <c r="Z674" s="8">
        <f t="shared" si="248"/>
        <v>0.71124730671828451</v>
      </c>
      <c r="AA674" s="8">
        <f t="shared" si="248"/>
        <v>0.66773696509522862</v>
      </c>
      <c r="AB674" s="8">
        <f t="shared" si="248"/>
        <v>0.81200167477056662</v>
      </c>
      <c r="AC674" s="8">
        <f t="shared" si="248"/>
        <v>2.2456572360706639</v>
      </c>
      <c r="AD674" s="8">
        <f t="shared" si="248"/>
        <v>-0.65928431051754222</v>
      </c>
      <c r="AE674" s="8">
        <f t="shared" si="248"/>
        <v>-6.2752186004966636E-3</v>
      </c>
      <c r="AF674" s="8">
        <f t="shared" si="248"/>
        <v>1.4086567448063239</v>
      </c>
      <c r="AG674" s="8">
        <f t="shared" si="248"/>
        <v>1.9248278338029206</v>
      </c>
      <c r="AH674" s="8">
        <f t="shared" si="248"/>
        <v>-0.98228409231547031</v>
      </c>
      <c r="AI674" s="8">
        <f t="shared" si="248"/>
        <v>-0.26013161053011402</v>
      </c>
      <c r="AK674" s="8">
        <f t="shared" ref="AK674:AU674" si="249">(AK28-$AK28)/$AK28</f>
        <v>0</v>
      </c>
      <c r="AL674" s="8">
        <f t="shared" si="249"/>
        <v>-9.5620138708698191E-2</v>
      </c>
      <c r="AM674" s="8">
        <f t="shared" si="249"/>
        <v>-0.14313485175832155</v>
      </c>
      <c r="AN674" s="8">
        <f t="shared" si="249"/>
        <v>0.81200167477056662</v>
      </c>
      <c r="AO674" s="8">
        <f t="shared" si="249"/>
        <v>0.54138043371226707</v>
      </c>
      <c r="AP674" s="8">
        <f t="shared" si="249"/>
        <v>-0.65928431051754222</v>
      </c>
      <c r="AQ674" s="8">
        <f t="shared" si="249"/>
        <v>-0.25339484183043248</v>
      </c>
      <c r="AR674" s="8">
        <f t="shared" si="249"/>
        <v>0.22465045642372475</v>
      </c>
      <c r="AS674" s="8">
        <f t="shared" si="249"/>
        <v>-0.12085545733336857</v>
      </c>
      <c r="AT674" s="8">
        <f t="shared" si="249"/>
        <v>-0.98228409231547031</v>
      </c>
      <c r="AU674" s="8">
        <f t="shared" si="249"/>
        <v>-0.29897385104991453</v>
      </c>
      <c r="AW674">
        <f t="shared" si="166"/>
        <v>-0.25</v>
      </c>
      <c r="AX674">
        <f t="shared" si="175"/>
        <v>-0.25</v>
      </c>
      <c r="AY674">
        <f t="shared" si="176"/>
        <v>-0.25</v>
      </c>
      <c r="AZ674" t="str">
        <f t="shared" si="177"/>
        <v/>
      </c>
    </row>
    <row r="675" spans="1:52" s="17" customFormat="1" x14ac:dyDescent="0.3">
      <c r="A675">
        <v>2</v>
      </c>
      <c r="B675" t="s">
        <v>98</v>
      </c>
      <c r="C675" t="s">
        <v>92</v>
      </c>
      <c r="D675" t="s">
        <v>69</v>
      </c>
      <c r="E675" t="s">
        <v>43</v>
      </c>
      <c r="F675" s="2">
        <v>0</v>
      </c>
      <c r="G675" s="2">
        <f t="shared" si="167"/>
        <v>1</v>
      </c>
      <c r="H675" s="4">
        <f t="shared" si="168"/>
        <v>1</v>
      </c>
      <c r="I675">
        <f t="shared" si="169"/>
        <v>1</v>
      </c>
      <c r="J675">
        <f t="shared" si="162"/>
        <v>0</v>
      </c>
      <c r="K675">
        <f t="shared" si="170"/>
        <v>2</v>
      </c>
      <c r="L675">
        <f t="shared" si="171"/>
        <v>2</v>
      </c>
      <c r="M675" s="8">
        <f t="shared" ref="M675:W675" si="250">(M29-$M29)/$M29</f>
        <v>0</v>
      </c>
      <c r="N675" s="8">
        <f t="shared" si="250"/>
        <v>1.0848709003628569E-3</v>
      </c>
      <c r="O675" s="8">
        <f t="shared" si="250"/>
        <v>1.1168670928160714E-3</v>
      </c>
      <c r="P675" s="8">
        <f t="shared" si="250"/>
        <v>-1.2398524575569687E-4</v>
      </c>
      <c r="Q675" s="8">
        <f t="shared" si="250"/>
        <v>-1.0498750648672809E-4</v>
      </c>
      <c r="R675" s="8">
        <f t="shared" si="250"/>
        <v>-0.99999500059492918</v>
      </c>
      <c r="S675" s="8">
        <f t="shared" si="250"/>
        <v>-0.99992400904292389</v>
      </c>
      <c r="T675" s="8">
        <f t="shared" si="250"/>
        <v>13.587567079517539</v>
      </c>
      <c r="U675" s="8">
        <f t="shared" si="250"/>
        <v>10.237657718731471</v>
      </c>
      <c r="V675" s="8">
        <f t="shared" si="250"/>
        <v>-0.99909410780117158</v>
      </c>
      <c r="W675" s="8">
        <f t="shared" si="250"/>
        <v>-0.99068510847209179</v>
      </c>
      <c r="X675"/>
      <c r="Y675" s="8">
        <f t="shared" ref="Y675:AI675" si="251">(Y29-$Y29)/$Y29</f>
        <v>0</v>
      </c>
      <c r="Z675" s="8">
        <f t="shared" si="251"/>
        <v>0.75787511768320137</v>
      </c>
      <c r="AA675" s="8">
        <f t="shared" si="251"/>
        <v>0.7384080578048654</v>
      </c>
      <c r="AB675" s="8">
        <f t="shared" si="251"/>
        <v>0.9058364921128701</v>
      </c>
      <c r="AC675" s="8">
        <f t="shared" si="251"/>
        <v>2.0251023889605699</v>
      </c>
      <c r="AD675" s="8">
        <f t="shared" si="251"/>
        <v>-0.63001566147699517</v>
      </c>
      <c r="AE675" s="8">
        <f t="shared" si="251"/>
        <v>2.7458025880406287E-2</v>
      </c>
      <c r="AF675" s="8">
        <f t="shared" si="251"/>
        <v>1.4394490599627647</v>
      </c>
      <c r="AG675" s="8">
        <f t="shared" si="251"/>
        <v>1.9775313144921587</v>
      </c>
      <c r="AH675" s="8">
        <f t="shared" si="251"/>
        <v>-0.97871540228270804</v>
      </c>
      <c r="AI675" s="8">
        <f t="shared" si="251"/>
        <v>-0.24018701045772062</v>
      </c>
      <c r="AK675" s="8">
        <f t="shared" ref="AK675:AU675" si="252">(AK29-$AK29)/$AK29</f>
        <v>0</v>
      </c>
      <c r="AL675" s="8">
        <f t="shared" si="252"/>
        <v>-6.3491226629022457E-2</v>
      </c>
      <c r="AM675" s="8">
        <f t="shared" si="252"/>
        <v>-9.8139861056925917E-2</v>
      </c>
      <c r="AN675" s="8">
        <f t="shared" si="252"/>
        <v>0.9058364921128701</v>
      </c>
      <c r="AO675" s="8">
        <f t="shared" si="252"/>
        <v>0.7365216447770434</v>
      </c>
      <c r="AP675" s="8">
        <f t="shared" si="252"/>
        <v>-0.63001566147699517</v>
      </c>
      <c r="AQ675" s="8">
        <f t="shared" si="252"/>
        <v>-0.22464011858590124</v>
      </c>
      <c r="AR675" s="8">
        <f t="shared" si="252"/>
        <v>0.23077181673612712</v>
      </c>
      <c r="AS675" s="8">
        <f t="shared" si="252"/>
        <v>-0.10697416808357954</v>
      </c>
      <c r="AT675" s="8">
        <f t="shared" si="252"/>
        <v>-0.97871540228270804</v>
      </c>
      <c r="AU675" s="8">
        <f t="shared" si="252"/>
        <v>-0.27954743556981171</v>
      </c>
      <c r="AW675">
        <f t="shared" si="166"/>
        <v>-0.25</v>
      </c>
      <c r="AX675">
        <f t="shared" si="175"/>
        <v>-0.25</v>
      </c>
      <c r="AY675">
        <f t="shared" si="176"/>
        <v>-0.25</v>
      </c>
      <c r="AZ675" t="str">
        <f t="shared" si="177"/>
        <v/>
      </c>
    </row>
    <row r="676" spans="1:52" s="17" customFormat="1" x14ac:dyDescent="0.3">
      <c r="A676">
        <v>2</v>
      </c>
      <c r="B676" t="s">
        <v>99</v>
      </c>
      <c r="C676" t="s">
        <v>92</v>
      </c>
      <c r="D676" t="s">
        <v>69</v>
      </c>
      <c r="E676"/>
      <c r="F676" s="2">
        <v>0</v>
      </c>
      <c r="G676" s="2">
        <f t="shared" si="167"/>
        <v>0</v>
      </c>
      <c r="H676" s="4">
        <f t="shared" si="168"/>
        <v>0</v>
      </c>
      <c r="I676">
        <f t="shared" si="169"/>
        <v>0</v>
      </c>
      <c r="J676">
        <f t="shared" si="162"/>
        <v>1</v>
      </c>
      <c r="K676">
        <f t="shared" si="170"/>
        <v>2</v>
      </c>
      <c r="L676">
        <f t="shared" si="171"/>
        <v>0</v>
      </c>
      <c r="M676" s="8">
        <f t="shared" ref="M676:W676" si="253">(M30-$M30)/$M30</f>
        <v>0</v>
      </c>
      <c r="N676" s="8">
        <f t="shared" si="253"/>
        <v>0.12813632091610111</v>
      </c>
      <c r="O676" s="8">
        <f t="shared" si="253"/>
        <v>0.13238857031803322</v>
      </c>
      <c r="P676" s="8">
        <f t="shared" si="253"/>
        <v>-0.67367313620278713</v>
      </c>
      <c r="Q676" s="8">
        <f t="shared" si="253"/>
        <v>-0.66652386049424139</v>
      </c>
      <c r="R676" s="8">
        <f t="shared" si="253"/>
        <v>2.3783780759143909</v>
      </c>
      <c r="S676" s="8">
        <f t="shared" si="253"/>
        <v>1.2228475661985614</v>
      </c>
      <c r="T676" s="8">
        <f t="shared" si="253"/>
        <v>-0.55653130337887424</v>
      </c>
      <c r="U676" s="8">
        <f t="shared" si="253"/>
        <v>-0.64752595888365039</v>
      </c>
      <c r="V676" s="8">
        <f t="shared" si="253"/>
        <v>-0.69170953758307963</v>
      </c>
      <c r="W676" s="8">
        <f t="shared" si="253"/>
        <v>-0.68335759046701772</v>
      </c>
      <c r="X676"/>
      <c r="Y676" s="8">
        <f t="shared" ref="Y676:AI676" si="254">(Y30-$Y30)/$Y30</f>
        <v>0</v>
      </c>
      <c r="Z676" s="8">
        <f t="shared" si="254"/>
        <v>7.9121176878307081E-2</v>
      </c>
      <c r="AA676" s="8">
        <f t="shared" si="254"/>
        <v>7.6238542573478077E-2</v>
      </c>
      <c r="AB676" s="8">
        <f t="shared" si="254"/>
        <v>-0.45097855695158678</v>
      </c>
      <c r="AC676" s="8">
        <f t="shared" si="254"/>
        <v>-0.50005821525035399</v>
      </c>
      <c r="AD676" s="8">
        <f t="shared" si="254"/>
        <v>1.8199212414961707</v>
      </c>
      <c r="AE676" s="8">
        <f t="shared" si="254"/>
        <v>0.97789365089264213</v>
      </c>
      <c r="AF676" s="8">
        <f t="shared" si="254"/>
        <v>-0.85764313136867765</v>
      </c>
      <c r="AG676" s="8">
        <f t="shared" si="254"/>
        <v>-0.81649960661204035</v>
      </c>
      <c r="AH676" s="8">
        <f t="shared" si="254"/>
        <v>-0.25521728255094966</v>
      </c>
      <c r="AI676" s="8">
        <f t="shared" si="254"/>
        <v>-0.1379083432773536</v>
      </c>
      <c r="AK676" s="8">
        <f t="shared" ref="AK676:AU676" si="255">(AK30-$AK30)/$AK30</f>
        <v>0</v>
      </c>
      <c r="AL676" s="8">
        <f t="shared" si="255"/>
        <v>-0.76192680931506795</v>
      </c>
      <c r="AM676" s="8">
        <f t="shared" si="255"/>
        <v>-0.76167644697741221</v>
      </c>
      <c r="AN676" s="8">
        <f t="shared" si="255"/>
        <v>-0.45097855695158678</v>
      </c>
      <c r="AO676" s="8">
        <f t="shared" si="255"/>
        <v>-0.8711424871690856</v>
      </c>
      <c r="AP676" s="8">
        <f t="shared" si="255"/>
        <v>1.8199212414961707</v>
      </c>
      <c r="AQ676" s="8">
        <f t="shared" si="255"/>
        <v>-0.61566052666160309</v>
      </c>
      <c r="AR676" s="8">
        <f t="shared" si="255"/>
        <v>-0.92825608211873367</v>
      </c>
      <c r="AS676" s="8">
        <f t="shared" si="255"/>
        <v>-0.94644613272615263</v>
      </c>
      <c r="AT676" s="8">
        <f t="shared" si="255"/>
        <v>-0.25521728255094966</v>
      </c>
      <c r="AU676" s="8">
        <f t="shared" si="255"/>
        <v>-0.50647470712408316</v>
      </c>
      <c r="AW676">
        <f t="shared" si="166"/>
        <v>0.25</v>
      </c>
      <c r="AX676" t="str">
        <f t="shared" si="175"/>
        <v/>
      </c>
      <c r="AY676" t="str">
        <f t="shared" si="176"/>
        <v/>
      </c>
      <c r="AZ676">
        <f t="shared" si="177"/>
        <v>0.25</v>
      </c>
    </row>
    <row r="677" spans="1:52" s="17" customFormat="1" x14ac:dyDescent="0.3">
      <c r="A677">
        <v>2</v>
      </c>
      <c r="B677" t="s">
        <v>100</v>
      </c>
      <c r="C677" t="s">
        <v>87</v>
      </c>
      <c r="D677" t="s">
        <v>69</v>
      </c>
      <c r="E677" t="s">
        <v>43</v>
      </c>
      <c r="F677" s="2">
        <v>0</v>
      </c>
      <c r="G677" s="2">
        <f t="shared" si="167"/>
        <v>0</v>
      </c>
      <c r="H677" s="4">
        <f t="shared" si="168"/>
        <v>1</v>
      </c>
      <c r="I677">
        <f t="shared" si="169"/>
        <v>0</v>
      </c>
      <c r="J677">
        <f t="shared" si="162"/>
        <v>1</v>
      </c>
      <c r="K677">
        <f t="shared" si="170"/>
        <v>2</v>
      </c>
      <c r="L677">
        <f t="shared" si="171"/>
        <v>2</v>
      </c>
      <c r="M677" s="8">
        <f t="shared" ref="M677:W677" si="256">(M31-$M31)/$M31</f>
        <v>0</v>
      </c>
      <c r="N677" s="8">
        <f t="shared" si="256"/>
        <v>-0.78081036544082283</v>
      </c>
      <c r="O677" s="8">
        <f t="shared" si="256"/>
        <v>-0.78021230692442578</v>
      </c>
      <c r="P677" s="8">
        <f t="shared" si="256"/>
        <v>-0.70549304412162261</v>
      </c>
      <c r="Q677" s="8">
        <f t="shared" si="256"/>
        <v>-0.90982890670844307</v>
      </c>
      <c r="R677" s="8">
        <f t="shared" si="256"/>
        <v>1.7922798637035231</v>
      </c>
      <c r="S677" s="8">
        <f t="shared" si="256"/>
        <v>-0.82027128619780776</v>
      </c>
      <c r="T677" s="8">
        <f t="shared" si="256"/>
        <v>-0.61760888958758575</v>
      </c>
      <c r="U677" s="8">
        <f t="shared" si="256"/>
        <v>-0.70218318861269613</v>
      </c>
      <c r="V677" s="8">
        <f t="shared" si="256"/>
        <v>-0.74007535202490093</v>
      </c>
      <c r="W677" s="8">
        <f t="shared" si="256"/>
        <v>-0.91659384812405509</v>
      </c>
      <c r="X677"/>
      <c r="Y677" s="8">
        <f t="shared" ref="Y677:AI677" si="257">(Y31-$Y31)/$Y31</f>
        <v>0</v>
      </c>
      <c r="Z677" s="8">
        <f t="shared" si="257"/>
        <v>-0.70838390201979418</v>
      </c>
      <c r="AA677" s="8">
        <f t="shared" si="257"/>
        <v>-0.70880480149186531</v>
      </c>
      <c r="AB677" s="8">
        <f t="shared" si="257"/>
        <v>-0.51336104144162387</v>
      </c>
      <c r="AC677" s="8">
        <f t="shared" si="257"/>
        <v>-0.79501000941631073</v>
      </c>
      <c r="AD677" s="8">
        <f t="shared" si="257"/>
        <v>1.4432747432243025</v>
      </c>
      <c r="AE677" s="8">
        <f t="shared" si="257"/>
        <v>-0.6813396074423308</v>
      </c>
      <c r="AF677" s="8">
        <f t="shared" si="257"/>
        <v>-0.87304358010468397</v>
      </c>
      <c r="AG677" s="8">
        <f t="shared" si="257"/>
        <v>-0.82235533039119812</v>
      </c>
      <c r="AH677" s="8">
        <f t="shared" si="257"/>
        <v>-0.33625893403444479</v>
      </c>
      <c r="AI677" s="8">
        <f t="shared" si="257"/>
        <v>-0.58220019687805324</v>
      </c>
      <c r="AK677" s="8">
        <f t="shared" ref="AK677:AU677" si="258">(AK31-$AK31)/$AK31</f>
        <v>0</v>
      </c>
      <c r="AL677" s="8">
        <f t="shared" si="258"/>
        <v>-0.90489256354097403</v>
      </c>
      <c r="AM677" s="8">
        <f t="shared" si="258"/>
        <v>-0.90537256100745023</v>
      </c>
      <c r="AN677" s="8">
        <f t="shared" si="258"/>
        <v>-0.51336104144162387</v>
      </c>
      <c r="AO677" s="8">
        <f t="shared" si="258"/>
        <v>-0.91349138593711088</v>
      </c>
      <c r="AP677" s="8">
        <f t="shared" si="258"/>
        <v>1.4432747432243025</v>
      </c>
      <c r="AQ677" s="8">
        <f t="shared" si="258"/>
        <v>-0.90214686075538464</v>
      </c>
      <c r="AR677" s="8">
        <f t="shared" si="258"/>
        <v>-0.93581850216780416</v>
      </c>
      <c r="AS677" s="8">
        <f t="shared" si="258"/>
        <v>-0.93518402709922199</v>
      </c>
      <c r="AT677" s="8">
        <f t="shared" si="258"/>
        <v>-0.33625893403444479</v>
      </c>
      <c r="AU677" s="8">
        <f t="shared" si="258"/>
        <v>-0.8335189279469023</v>
      </c>
      <c r="AW677">
        <f t="shared" si="166"/>
        <v>1.25</v>
      </c>
      <c r="AX677">
        <f t="shared" si="175"/>
        <v>1.25</v>
      </c>
      <c r="AY677" t="str">
        <f t="shared" si="176"/>
        <v/>
      </c>
      <c r="AZ677">
        <f t="shared" si="177"/>
        <v>1.25</v>
      </c>
    </row>
    <row r="678" spans="1:52" s="17" customFormat="1" x14ac:dyDescent="0.3">
      <c r="A678">
        <v>2</v>
      </c>
      <c r="B678" t="s">
        <v>101</v>
      </c>
      <c r="C678" t="s">
        <v>87</v>
      </c>
      <c r="D678" t="s">
        <v>69</v>
      </c>
      <c r="E678"/>
      <c r="F678" s="2">
        <v>0</v>
      </c>
      <c r="G678" s="2">
        <f t="shared" si="167"/>
        <v>1</v>
      </c>
      <c r="H678" s="4">
        <f t="shared" si="168"/>
        <v>0</v>
      </c>
      <c r="I678">
        <f t="shared" si="169"/>
        <v>1</v>
      </c>
      <c r="J678">
        <f t="shared" si="162"/>
        <v>0</v>
      </c>
      <c r="K678">
        <f t="shared" si="170"/>
        <v>2</v>
      </c>
      <c r="L678">
        <f t="shared" si="171"/>
        <v>0</v>
      </c>
      <c r="M678" s="8">
        <f t="shared" ref="M678:W678" si="259">(M32-$M32)/$M32</f>
        <v>0</v>
      </c>
      <c r="N678" s="8">
        <f t="shared" si="259"/>
        <v>0.53051638163056569</v>
      </c>
      <c r="O678" s="8">
        <f t="shared" si="259"/>
        <v>0.53091646487530508</v>
      </c>
      <c r="P678" s="8">
        <f t="shared" si="259"/>
        <v>-1.5397705741838647E-4</v>
      </c>
      <c r="Q678" s="8">
        <f t="shared" si="259"/>
        <v>0.74652262527169178</v>
      </c>
      <c r="R678" s="8">
        <f t="shared" si="259"/>
        <v>-0.99999400089386681</v>
      </c>
      <c r="S678" s="8">
        <f t="shared" si="259"/>
        <v>-0.38127590417599228</v>
      </c>
      <c r="T678" s="8">
        <f t="shared" si="259"/>
        <v>13.579529650082138</v>
      </c>
      <c r="U678" s="8">
        <f t="shared" si="259"/>
        <v>10.287771407774528</v>
      </c>
      <c r="V678" s="8">
        <f t="shared" si="259"/>
        <v>-0.99896715389406976</v>
      </c>
      <c r="W678" s="8">
        <f t="shared" si="259"/>
        <v>-0.48636738840198507</v>
      </c>
      <c r="X678"/>
      <c r="Y678" s="8">
        <f t="shared" ref="Y678:AI678" si="260">(Y32-$Y32)/$Y32</f>
        <v>0</v>
      </c>
      <c r="Z678" s="8">
        <f t="shared" si="260"/>
        <v>1.5126035549088321</v>
      </c>
      <c r="AA678" s="8">
        <f t="shared" si="260"/>
        <v>1.4969202895612232</v>
      </c>
      <c r="AB678" s="8">
        <f t="shared" si="260"/>
        <v>0.55256983394288717</v>
      </c>
      <c r="AC678" s="8">
        <f t="shared" si="260"/>
        <v>1.9969537538941262</v>
      </c>
      <c r="AD678" s="8">
        <f t="shared" si="260"/>
        <v>-0.63651841582664148</v>
      </c>
      <c r="AE678" s="8">
        <f t="shared" si="260"/>
        <v>0.68864763609087243</v>
      </c>
      <c r="AF678" s="8">
        <f t="shared" si="260"/>
        <v>1.3676866020031035</v>
      </c>
      <c r="AG678" s="8">
        <f t="shared" si="260"/>
        <v>2.3327184530821858</v>
      </c>
      <c r="AH678" s="8">
        <f t="shared" si="260"/>
        <v>-0.97715154635749812</v>
      </c>
      <c r="AI678" s="8">
        <f t="shared" si="260"/>
        <v>1.8150649776063452</v>
      </c>
      <c r="AK678" s="8">
        <f t="shared" ref="AK678:AU678" si="261">(AK32-$AK32)/$AK32</f>
        <v>0</v>
      </c>
      <c r="AL678" s="8">
        <f t="shared" si="261"/>
        <v>0.29848331665380107</v>
      </c>
      <c r="AM678" s="8">
        <f t="shared" si="261"/>
        <v>0.28515668729800248</v>
      </c>
      <c r="AN678" s="8">
        <f t="shared" si="261"/>
        <v>0.55256983394288717</v>
      </c>
      <c r="AO678" s="8">
        <f t="shared" si="261"/>
        <v>0.51147717533240389</v>
      </c>
      <c r="AP678" s="8">
        <f t="shared" si="261"/>
        <v>-0.63651841582664148</v>
      </c>
      <c r="AQ678" s="8">
        <f t="shared" si="261"/>
        <v>0.15577689111421189</v>
      </c>
      <c r="AR678" s="8">
        <f t="shared" si="261"/>
        <v>0.19153409908626345</v>
      </c>
      <c r="AS678" s="8">
        <f t="shared" si="261"/>
        <v>0.22573843685686271</v>
      </c>
      <c r="AT678" s="8">
        <f t="shared" si="261"/>
        <v>-0.97715154635749812</v>
      </c>
      <c r="AU678" s="8">
        <f t="shared" si="261"/>
        <v>0.89607895681895378</v>
      </c>
      <c r="AW678">
        <f t="shared" si="166"/>
        <v>-1.25</v>
      </c>
      <c r="AX678" t="str">
        <f t="shared" si="175"/>
        <v/>
      </c>
      <c r="AY678">
        <f t="shared" si="176"/>
        <v>-1.25</v>
      </c>
      <c r="AZ678" t="str">
        <f t="shared" si="177"/>
        <v/>
      </c>
    </row>
    <row r="679" spans="1:52" s="17" customFormat="1" x14ac:dyDescent="0.3">
      <c r="A679">
        <v>2</v>
      </c>
      <c r="B679" t="s">
        <v>102</v>
      </c>
      <c r="C679" t="s">
        <v>87</v>
      </c>
      <c r="D679" t="s">
        <v>69</v>
      </c>
      <c r="E679"/>
      <c r="F679" s="2">
        <v>0</v>
      </c>
      <c r="G679" s="2">
        <f t="shared" si="167"/>
        <v>1</v>
      </c>
      <c r="H679" s="4">
        <f t="shared" si="168"/>
        <v>0</v>
      </c>
      <c r="I679">
        <f t="shared" si="169"/>
        <v>1</v>
      </c>
      <c r="J679">
        <f t="shared" si="162"/>
        <v>0</v>
      </c>
      <c r="K679">
        <f t="shared" si="170"/>
        <v>2</v>
      </c>
      <c r="L679">
        <f t="shared" si="171"/>
        <v>0</v>
      </c>
      <c r="M679" s="8">
        <f t="shared" ref="M679:W679" si="262">(M33-$M33)/$M33</f>
        <v>0</v>
      </c>
      <c r="N679" s="8">
        <f t="shared" si="262"/>
        <v>0.54363102219407344</v>
      </c>
      <c r="O679" s="8">
        <f t="shared" si="262"/>
        <v>0.54402440395307261</v>
      </c>
      <c r="P679" s="8">
        <f t="shared" si="262"/>
        <v>-1.2398524575569687E-4</v>
      </c>
      <c r="Q679" s="8">
        <f t="shared" si="262"/>
        <v>0.70626438310983908</v>
      </c>
      <c r="R679" s="8">
        <f t="shared" si="262"/>
        <v>-0.99999500059492918</v>
      </c>
      <c r="S679" s="8">
        <f t="shared" si="262"/>
        <v>-0.3754564635379819</v>
      </c>
      <c r="T679" s="8">
        <f t="shared" si="262"/>
        <v>13.587567079517539</v>
      </c>
      <c r="U679" s="8">
        <f t="shared" si="262"/>
        <v>10.290031629093278</v>
      </c>
      <c r="V679" s="8">
        <f t="shared" si="262"/>
        <v>-0.99909410780117158</v>
      </c>
      <c r="W679" s="8">
        <f t="shared" si="262"/>
        <v>-0.50592979435447183</v>
      </c>
      <c r="X679"/>
      <c r="Y679" s="8">
        <f t="shared" ref="Y679:AI679" si="263">(Y33-$Y33)/$Y33</f>
        <v>0</v>
      </c>
      <c r="Z679" s="8">
        <f t="shared" si="263"/>
        <v>1.2760754679311042</v>
      </c>
      <c r="AA679" s="8">
        <f t="shared" si="263"/>
        <v>1.256557402381115</v>
      </c>
      <c r="AB679" s="8">
        <f t="shared" si="263"/>
        <v>1.9447755321806409E-2</v>
      </c>
      <c r="AC679" s="8">
        <f t="shared" si="263"/>
        <v>1.5070167544953488</v>
      </c>
      <c r="AD679" s="8">
        <f t="shared" si="263"/>
        <v>-0.67383426979573424</v>
      </c>
      <c r="AE679" s="8">
        <f t="shared" si="263"/>
        <v>0.5266973718070167</v>
      </c>
      <c r="AF679" s="8">
        <f t="shared" si="263"/>
        <v>1.1733882994697127</v>
      </c>
      <c r="AG679" s="8">
        <f t="shared" si="263"/>
        <v>2.0179409868930724</v>
      </c>
      <c r="AH679" s="8">
        <f t="shared" si="263"/>
        <v>-0.98050517023482686</v>
      </c>
      <c r="AI679" s="8">
        <f t="shared" si="263"/>
        <v>1.5743437045346262</v>
      </c>
      <c r="AK679" s="8">
        <f t="shared" ref="AK679:AU679" si="264">(AK33-$AK33)/$AK33</f>
        <v>0</v>
      </c>
      <c r="AL679" s="8">
        <f t="shared" si="264"/>
        <v>0.17465640233652252</v>
      </c>
      <c r="AM679" s="8">
        <f t="shared" si="264"/>
        <v>0.15919244747831141</v>
      </c>
      <c r="AN679" s="8">
        <f t="shared" si="264"/>
        <v>1.9447755321806409E-2</v>
      </c>
      <c r="AO679" s="8">
        <f t="shared" si="264"/>
        <v>0.23604435277085933</v>
      </c>
      <c r="AP679" s="8">
        <f t="shared" si="264"/>
        <v>-0.67383426979573424</v>
      </c>
      <c r="AQ679" s="8">
        <f t="shared" si="264"/>
        <v>4.1940300806999321E-2</v>
      </c>
      <c r="AR679" s="8">
        <f t="shared" si="264"/>
        <v>9.9775477527454304E-2</v>
      </c>
      <c r="AS679" s="8">
        <f t="shared" si="264"/>
        <v>0.10658733884761114</v>
      </c>
      <c r="AT679" s="8">
        <f t="shared" si="264"/>
        <v>-0.98050517023482686</v>
      </c>
      <c r="AU679" s="8">
        <f t="shared" si="264"/>
        <v>0.74314233971592603</v>
      </c>
      <c r="AW679">
        <f t="shared" si="166"/>
        <v>-1.25</v>
      </c>
      <c r="AX679" t="str">
        <f t="shared" si="175"/>
        <v/>
      </c>
      <c r="AY679">
        <f t="shared" si="176"/>
        <v>-1.25</v>
      </c>
      <c r="AZ679" t="str">
        <f t="shared" si="177"/>
        <v/>
      </c>
    </row>
    <row r="680" spans="1:52" s="17" customFormat="1" x14ac:dyDescent="0.3">
      <c r="A680">
        <v>2</v>
      </c>
      <c r="B680" t="s">
        <v>103</v>
      </c>
      <c r="C680" t="s">
        <v>87</v>
      </c>
      <c r="D680" t="s">
        <v>69</v>
      </c>
      <c r="E680" t="s">
        <v>43</v>
      </c>
      <c r="F680" s="2">
        <v>0</v>
      </c>
      <c r="G680" s="2">
        <f t="shared" si="167"/>
        <v>0</v>
      </c>
      <c r="H680" s="4">
        <f t="shared" si="168"/>
        <v>1</v>
      </c>
      <c r="I680">
        <f t="shared" si="169"/>
        <v>0</v>
      </c>
      <c r="J680">
        <f t="shared" si="162"/>
        <v>1</v>
      </c>
      <c r="K680">
        <f t="shared" si="170"/>
        <v>2</v>
      </c>
      <c r="L680">
        <f t="shared" si="171"/>
        <v>2</v>
      </c>
      <c r="M680" s="8">
        <f t="shared" ref="M680:W680" si="265">(M34-$M34)/$M34</f>
        <v>0</v>
      </c>
      <c r="N680" s="8">
        <f t="shared" si="265"/>
        <v>-0.76305798796403146</v>
      </c>
      <c r="O680" s="8">
        <f t="shared" si="265"/>
        <v>-0.7624406627117406</v>
      </c>
      <c r="P680" s="8">
        <f t="shared" si="265"/>
        <v>-0.67367313620278713</v>
      </c>
      <c r="Q680" s="8">
        <f t="shared" si="265"/>
        <v>-0.89848496243942189</v>
      </c>
      <c r="R680" s="8">
        <f t="shared" si="265"/>
        <v>2.3783780759143909</v>
      </c>
      <c r="S680" s="8">
        <f t="shared" si="265"/>
        <v>-0.79532242730731184</v>
      </c>
      <c r="T680" s="8">
        <f t="shared" si="265"/>
        <v>-0.55653130337887424</v>
      </c>
      <c r="U680" s="8">
        <f t="shared" si="265"/>
        <v>-0.65473376400856986</v>
      </c>
      <c r="V680" s="8">
        <f t="shared" si="265"/>
        <v>-0.69170953758307963</v>
      </c>
      <c r="W680" s="8">
        <f t="shared" si="265"/>
        <v>-0.90513774111122447</v>
      </c>
      <c r="X680"/>
      <c r="Y680" s="8">
        <f t="shared" ref="Y680:AI680" si="266">(Y34-$Y34)/$Y34</f>
        <v>0</v>
      </c>
      <c r="Z680" s="8">
        <f t="shared" si="266"/>
        <v>-0.69388079728275398</v>
      </c>
      <c r="AA680" s="8">
        <f t="shared" si="266"/>
        <v>-0.69415047396413299</v>
      </c>
      <c r="AB680" s="8">
        <f t="shared" si="266"/>
        <v>-0.52816372586262617</v>
      </c>
      <c r="AC680" s="8">
        <f t="shared" si="266"/>
        <v>-0.78929291469212759</v>
      </c>
      <c r="AD680" s="8">
        <f t="shared" si="266"/>
        <v>1.7840176097667781</v>
      </c>
      <c r="AE680" s="8">
        <f t="shared" si="266"/>
        <v>-0.65539836391329387</v>
      </c>
      <c r="AF680" s="8">
        <f t="shared" si="266"/>
        <v>-0.8581204729408064</v>
      </c>
      <c r="AG680" s="8">
        <f t="shared" si="266"/>
        <v>-0.80555301226656162</v>
      </c>
      <c r="AH680" s="8">
        <f t="shared" si="266"/>
        <v>-0.26773321779590897</v>
      </c>
      <c r="AI680" s="8">
        <f t="shared" si="266"/>
        <v>-0.54280874513477739</v>
      </c>
      <c r="AK680" s="8">
        <f t="shared" ref="AK680:AU680" si="267">(AK34-$AK34)/$AK34</f>
        <v>0</v>
      </c>
      <c r="AL680" s="8">
        <f t="shared" si="267"/>
        <v>-0.89713598249229576</v>
      </c>
      <c r="AM680" s="8">
        <f t="shared" si="267"/>
        <v>-0.89715307213740858</v>
      </c>
      <c r="AN680" s="8">
        <f t="shared" si="267"/>
        <v>-0.52816372586262617</v>
      </c>
      <c r="AO680" s="8">
        <f t="shared" si="267"/>
        <v>-0.91284830992688237</v>
      </c>
      <c r="AP680" s="8">
        <f t="shared" si="267"/>
        <v>1.7840176097667781</v>
      </c>
      <c r="AQ680" s="8">
        <f t="shared" si="267"/>
        <v>-0.89210414332473376</v>
      </c>
      <c r="AR680" s="8">
        <f t="shared" si="267"/>
        <v>-0.92818342582011737</v>
      </c>
      <c r="AS680" s="8">
        <f t="shared" si="267"/>
        <v>-0.9289190496659171</v>
      </c>
      <c r="AT680" s="8">
        <f t="shared" si="267"/>
        <v>-0.26773321779590897</v>
      </c>
      <c r="AU680" s="8">
        <f t="shared" si="267"/>
        <v>-0.81795009103532879</v>
      </c>
      <c r="AW680">
        <f t="shared" si="166"/>
        <v>1.25</v>
      </c>
      <c r="AX680">
        <f t="shared" si="175"/>
        <v>1.25</v>
      </c>
      <c r="AY680" t="str">
        <f t="shared" si="176"/>
        <v/>
      </c>
      <c r="AZ680">
        <f t="shared" si="177"/>
        <v>1.25</v>
      </c>
    </row>
    <row r="681" spans="1:52" s="17" customFormat="1" x14ac:dyDescent="0.3">
      <c r="A681">
        <v>3</v>
      </c>
      <c r="B681" t="s">
        <v>104</v>
      </c>
      <c r="C681" t="s">
        <v>105</v>
      </c>
      <c r="D681" t="s">
        <v>15</v>
      </c>
      <c r="E681" t="s">
        <v>43</v>
      </c>
      <c r="F681" s="2">
        <v>0</v>
      </c>
      <c r="G681" s="2">
        <f t="shared" si="167"/>
        <v>0</v>
      </c>
      <c r="H681" s="4">
        <f t="shared" si="168"/>
        <v>1</v>
      </c>
      <c r="I681">
        <f t="shared" si="169"/>
        <v>0</v>
      </c>
      <c r="J681">
        <f t="shared" si="162"/>
        <v>1</v>
      </c>
      <c r="K681">
        <f t="shared" si="170"/>
        <v>3</v>
      </c>
      <c r="L681">
        <f t="shared" si="171"/>
        <v>3</v>
      </c>
      <c r="M681" s="8">
        <f t="shared" ref="M681:W681" si="268">(M35-$M35)/$M35</f>
        <v>0</v>
      </c>
      <c r="N681" s="8">
        <f t="shared" si="268"/>
        <v>-0.82625717726079284</v>
      </c>
      <c r="O681" s="8">
        <f t="shared" si="268"/>
        <v>-0.8258894401382062</v>
      </c>
      <c r="P681" s="8">
        <f t="shared" si="268"/>
        <v>3.0055919573909295</v>
      </c>
      <c r="Q681" s="8">
        <f t="shared" si="268"/>
        <v>-0.92019117322777144</v>
      </c>
      <c r="R681" s="8">
        <f t="shared" si="268"/>
        <v>3.6241881045011999</v>
      </c>
      <c r="S681" s="8">
        <f t="shared" si="268"/>
        <v>-0.89810368048657185</v>
      </c>
      <c r="T681" s="8">
        <f t="shared" si="268"/>
        <v>-0.61084025401015485</v>
      </c>
      <c r="U681" s="8">
        <f t="shared" si="268"/>
        <v>-0.71302904158308855</v>
      </c>
      <c r="V681" s="8">
        <f t="shared" si="268"/>
        <v>2.8349617995656415</v>
      </c>
      <c r="W681" s="8">
        <f t="shared" si="268"/>
        <v>-0.81789144299989291</v>
      </c>
      <c r="X681"/>
      <c r="Y681" s="8">
        <f t="shared" ref="Y681:AI681" si="269">(Y35-$Y35)/$Y35</f>
        <v>0</v>
      </c>
      <c r="Z681" s="8">
        <f t="shared" si="269"/>
        <v>-0.8476758728858842</v>
      </c>
      <c r="AA681" s="8">
        <f t="shared" si="269"/>
        <v>-0.84974200676930678</v>
      </c>
      <c r="AB681" s="8">
        <f t="shared" si="269"/>
        <v>1.6993893454636977</v>
      </c>
      <c r="AC681" s="8">
        <f t="shared" si="269"/>
        <v>-0.91499801578921491</v>
      </c>
      <c r="AD681" s="8">
        <f t="shared" si="269"/>
        <v>1.3711136110834787</v>
      </c>
      <c r="AE681" s="8">
        <f t="shared" si="269"/>
        <v>-0.91109493284572163</v>
      </c>
      <c r="AF681" s="8">
        <f t="shared" si="269"/>
        <v>-0.79355217130370626</v>
      </c>
      <c r="AG681" s="8">
        <f t="shared" si="269"/>
        <v>-0.83493413652972748</v>
      </c>
      <c r="AH681" s="8">
        <f t="shared" si="269"/>
        <v>0.28329557912127007</v>
      </c>
      <c r="AI681" s="8">
        <f t="shared" si="269"/>
        <v>-0.80872880034182604</v>
      </c>
      <c r="AK681" s="8">
        <f t="shared" ref="AK681:AU681" si="270">(AK35-$AK35)/$AK35</f>
        <v>0</v>
      </c>
      <c r="AL681" s="8">
        <f t="shared" si="270"/>
        <v>-0.94609884028454883</v>
      </c>
      <c r="AM681" s="8">
        <f t="shared" si="270"/>
        <v>-0.94668625027073172</v>
      </c>
      <c r="AN681" s="8">
        <f t="shared" si="270"/>
        <v>1.6993893454636977</v>
      </c>
      <c r="AO681" s="8">
        <f t="shared" si="270"/>
        <v>-0.96392965465140823</v>
      </c>
      <c r="AP681" s="8">
        <f t="shared" si="270"/>
        <v>1.3711136110834787</v>
      </c>
      <c r="AQ681" s="8">
        <f t="shared" si="270"/>
        <v>-0.96521764319334991</v>
      </c>
      <c r="AR681" s="8">
        <f t="shared" si="270"/>
        <v>-0.8961710127256991</v>
      </c>
      <c r="AS681" s="8">
        <f t="shared" si="270"/>
        <v>-0.97703523196774555</v>
      </c>
      <c r="AT681" s="8">
        <f t="shared" si="270"/>
        <v>0.28329557912127007</v>
      </c>
      <c r="AU681" s="8">
        <f t="shared" si="270"/>
        <v>-0.90233079291768015</v>
      </c>
      <c r="AW681">
        <f t="shared" si="166"/>
        <v>1.5</v>
      </c>
      <c r="AX681">
        <f t="shared" si="175"/>
        <v>1.5</v>
      </c>
      <c r="AY681" t="str">
        <f t="shared" si="176"/>
        <v/>
      </c>
      <c r="AZ681">
        <f t="shared" si="177"/>
        <v>1.5</v>
      </c>
    </row>
    <row r="682" spans="1:52" s="17" customFormat="1" x14ac:dyDescent="0.3">
      <c r="A682">
        <v>3</v>
      </c>
      <c r="B682" t="s">
        <v>106</v>
      </c>
      <c r="C682" t="s">
        <v>105</v>
      </c>
      <c r="D682" t="s">
        <v>15</v>
      </c>
      <c r="E682"/>
      <c r="F682" s="2">
        <v>0</v>
      </c>
      <c r="G682" s="2">
        <f t="shared" si="167"/>
        <v>1</v>
      </c>
      <c r="H682" s="4">
        <f t="shared" si="168"/>
        <v>0</v>
      </c>
      <c r="I682">
        <f t="shared" si="169"/>
        <v>0</v>
      </c>
      <c r="J682">
        <f t="shared" si="162"/>
        <v>1</v>
      </c>
      <c r="K682">
        <f t="shared" si="170"/>
        <v>3</v>
      </c>
      <c r="L682">
        <f t="shared" si="171"/>
        <v>0</v>
      </c>
      <c r="M682" s="8">
        <f t="shared" ref="M682:W682" si="271">(M36-$M36)/$M36</f>
        <v>0</v>
      </c>
      <c r="N682" s="8">
        <f t="shared" si="271"/>
        <v>-0.78430157693160174</v>
      </c>
      <c r="O682" s="8">
        <f t="shared" si="271"/>
        <v>-0.78324147475353156</v>
      </c>
      <c r="P682" s="8">
        <f t="shared" si="271"/>
        <v>3.0200088572256005</v>
      </c>
      <c r="Q682" s="8">
        <f t="shared" si="271"/>
        <v>-0.84114175841764249</v>
      </c>
      <c r="R682" s="8">
        <f t="shared" si="271"/>
        <v>3.6142255620322712</v>
      </c>
      <c r="S682" s="8">
        <f t="shared" si="271"/>
        <v>-0.84157721253997098</v>
      </c>
      <c r="T682" s="8">
        <f t="shared" si="271"/>
        <v>-0.60921810098916584</v>
      </c>
      <c r="U682" s="8">
        <f t="shared" si="271"/>
        <v>-0.71143847881181987</v>
      </c>
      <c r="V682" s="8">
        <f t="shared" si="271"/>
        <v>2.8371421601836562</v>
      </c>
      <c r="W682" s="8">
        <f t="shared" si="271"/>
        <v>-0.90855744814119321</v>
      </c>
      <c r="X682"/>
      <c r="Y682" s="8">
        <f t="shared" ref="Y682:AI682" si="272">(Y36-$Y36)/$Y36</f>
        <v>0</v>
      </c>
      <c r="Z682" s="8">
        <f t="shared" si="272"/>
        <v>-0.79347074229886227</v>
      </c>
      <c r="AA682" s="8">
        <f t="shared" si="272"/>
        <v>-0.79484810200158307</v>
      </c>
      <c r="AB682" s="8">
        <f t="shared" si="272"/>
        <v>0.83050614312338811</v>
      </c>
      <c r="AC682" s="8">
        <f t="shared" si="272"/>
        <v>-0.88612087560328268</v>
      </c>
      <c r="AD682" s="8">
        <f t="shared" si="272"/>
        <v>1.5528239805277506</v>
      </c>
      <c r="AE682" s="8">
        <f t="shared" si="272"/>
        <v>-0.86992555531044879</v>
      </c>
      <c r="AF682" s="8">
        <f t="shared" si="272"/>
        <v>-0.76520203109136764</v>
      </c>
      <c r="AG682" s="8">
        <f t="shared" si="272"/>
        <v>-0.81163669780687098</v>
      </c>
      <c r="AH682" s="8">
        <f t="shared" si="272"/>
        <v>0.14737837520736863</v>
      </c>
      <c r="AI682" s="8">
        <f t="shared" si="272"/>
        <v>-0.79179138411770433</v>
      </c>
      <c r="AK682" s="8">
        <f t="shared" ref="AK682:AU682" si="273">(AK36-$AK36)/$AK36</f>
        <v>0</v>
      </c>
      <c r="AL682" s="8">
        <f t="shared" si="273"/>
        <v>-0.92888595281273079</v>
      </c>
      <c r="AM682" s="8">
        <f t="shared" si="273"/>
        <v>-0.9287959823224099</v>
      </c>
      <c r="AN682" s="8">
        <f t="shared" si="273"/>
        <v>0.83050614312338811</v>
      </c>
      <c r="AO682" s="8">
        <f t="shared" si="273"/>
        <v>-0.95931632575544579</v>
      </c>
      <c r="AP682" s="8">
        <f t="shared" si="273"/>
        <v>1.5528239805277506</v>
      </c>
      <c r="AQ682" s="8">
        <f t="shared" si="273"/>
        <v>-0.95405229971324312</v>
      </c>
      <c r="AR682" s="8">
        <f t="shared" si="273"/>
        <v>-0.88174051877909854</v>
      </c>
      <c r="AS682" s="8">
        <f t="shared" si="273"/>
        <v>-0.97327756133187371</v>
      </c>
      <c r="AT682" s="8">
        <f t="shared" si="273"/>
        <v>0.14737837520736863</v>
      </c>
      <c r="AU682" s="8">
        <f t="shared" si="273"/>
        <v>-0.87337535986427528</v>
      </c>
      <c r="AW682">
        <f t="shared" si="166"/>
        <v>0.5</v>
      </c>
      <c r="AX682" t="str">
        <f t="shared" si="175"/>
        <v/>
      </c>
      <c r="AY682" t="str">
        <f t="shared" si="176"/>
        <v/>
      </c>
      <c r="AZ682">
        <f t="shared" si="177"/>
        <v>0.5</v>
      </c>
    </row>
    <row r="683" spans="1:52" s="17" customFormat="1" x14ac:dyDescent="0.3">
      <c r="A683">
        <v>3</v>
      </c>
      <c r="B683" t="s">
        <v>107</v>
      </c>
      <c r="C683" t="s">
        <v>105</v>
      </c>
      <c r="D683" t="s">
        <v>15</v>
      </c>
      <c r="E683"/>
      <c r="F683" s="2">
        <v>0</v>
      </c>
      <c r="G683" s="2">
        <f t="shared" si="167"/>
        <v>1</v>
      </c>
      <c r="H683" s="4">
        <f t="shared" si="168"/>
        <v>0</v>
      </c>
      <c r="I683">
        <f t="shared" si="169"/>
        <v>1</v>
      </c>
      <c r="J683">
        <f t="shared" si="162"/>
        <v>0</v>
      </c>
      <c r="K683">
        <f t="shared" si="170"/>
        <v>3</v>
      </c>
      <c r="L683">
        <f t="shared" si="171"/>
        <v>0</v>
      </c>
      <c r="M683" s="8">
        <f t="shared" ref="M683:W683" si="274">(M37-$M37)/$M37</f>
        <v>0</v>
      </c>
      <c r="N683" s="8">
        <f t="shared" si="274"/>
        <v>0.71307165236098702</v>
      </c>
      <c r="O683" s="8">
        <f t="shared" si="274"/>
        <v>0.71338955635398127</v>
      </c>
      <c r="P683" s="8">
        <f t="shared" si="274"/>
        <v>-3.0090912544402862E-4</v>
      </c>
      <c r="Q683" s="8">
        <f t="shared" si="274"/>
        <v>0.12263296484461693</v>
      </c>
      <c r="R683" s="8">
        <f t="shared" si="274"/>
        <v>-0.99998300513244998</v>
      </c>
      <c r="S683" s="8">
        <f t="shared" si="274"/>
        <v>-0.61967085940046107</v>
      </c>
      <c r="T683" s="8">
        <f t="shared" si="274"/>
        <v>15.841914741747994</v>
      </c>
      <c r="U683" s="8">
        <f t="shared" si="274"/>
        <v>14.206481642543952</v>
      </c>
      <c r="V683" s="8">
        <f t="shared" si="274"/>
        <v>-0.9985654332391618</v>
      </c>
      <c r="W683" s="8">
        <f t="shared" si="274"/>
        <v>-0.5179735719812617</v>
      </c>
      <c r="X683"/>
      <c r="Y683" s="8">
        <f t="shared" ref="Y683:AI683" si="275">(Y37-$Y37)/$Y37</f>
        <v>0</v>
      </c>
      <c r="Z683" s="8">
        <f t="shared" si="275"/>
        <v>2.068071911443778</v>
      </c>
      <c r="AA683" s="8">
        <f t="shared" si="275"/>
        <v>2.1685826584974341</v>
      </c>
      <c r="AB683" s="8">
        <f t="shared" si="275"/>
        <v>0.49292565315585196</v>
      </c>
      <c r="AC683" s="8">
        <f t="shared" si="275"/>
        <v>1.7669530529446742</v>
      </c>
      <c r="AD683" s="8">
        <f t="shared" si="275"/>
        <v>-0.64172146373084504</v>
      </c>
      <c r="AE683" s="8">
        <f t="shared" si="275"/>
        <v>0.78681495617205133</v>
      </c>
      <c r="AF683" s="8">
        <f t="shared" si="275"/>
        <v>5.3180690647933888</v>
      </c>
      <c r="AG683" s="8">
        <f t="shared" si="275"/>
        <v>7.0640465253950193</v>
      </c>
      <c r="AH683" s="8">
        <f t="shared" si="275"/>
        <v>-0.9689452085975947</v>
      </c>
      <c r="AI683" s="8">
        <f t="shared" si="275"/>
        <v>0.81645303827431726</v>
      </c>
      <c r="AK683" s="8">
        <f t="shared" ref="AK683:AU683" si="276">(AK37-$AK37)/$AK37</f>
        <v>0</v>
      </c>
      <c r="AL683" s="8">
        <f t="shared" si="276"/>
        <v>0.11150181403657318</v>
      </c>
      <c r="AM683" s="8">
        <f t="shared" si="276"/>
        <v>0.19629873971495998</v>
      </c>
      <c r="AN683" s="8">
        <f t="shared" si="276"/>
        <v>0.49292565315585196</v>
      </c>
      <c r="AO683" s="8">
        <f t="shared" si="276"/>
        <v>0.10531542132921731</v>
      </c>
      <c r="AP683" s="8">
        <f t="shared" si="276"/>
        <v>-0.64172146373084504</v>
      </c>
      <c r="AQ683" s="8">
        <f t="shared" si="276"/>
        <v>-7.5248413102665543E-2</v>
      </c>
      <c r="AR683" s="8">
        <f t="shared" si="276"/>
        <v>2.1886774742176107</v>
      </c>
      <c r="AS683" s="8">
        <f t="shared" si="276"/>
        <v>0.39489632756193371</v>
      </c>
      <c r="AT683" s="8">
        <f t="shared" si="276"/>
        <v>-0.9689452085975947</v>
      </c>
      <c r="AU683" s="8">
        <f t="shared" si="276"/>
        <v>6.2472802736172804E-2</v>
      </c>
      <c r="AW683">
        <f t="shared" si="166"/>
        <v>-1.5</v>
      </c>
      <c r="AX683" t="str">
        <f t="shared" si="175"/>
        <v/>
      </c>
      <c r="AY683">
        <f t="shared" si="176"/>
        <v>-1.5</v>
      </c>
      <c r="AZ683" t="str">
        <f t="shared" si="177"/>
        <v/>
      </c>
    </row>
    <row r="684" spans="1:52" s="17" customFormat="1" x14ac:dyDescent="0.3">
      <c r="A684">
        <v>3</v>
      </c>
      <c r="B684" t="s">
        <v>108</v>
      </c>
      <c r="C684" t="s">
        <v>105</v>
      </c>
      <c r="D684" t="s">
        <v>15</v>
      </c>
      <c r="E684"/>
      <c r="F684" s="2">
        <v>0</v>
      </c>
      <c r="G684" s="2">
        <f t="shared" si="167"/>
        <v>0</v>
      </c>
      <c r="H684" s="4">
        <f t="shared" si="168"/>
        <v>0</v>
      </c>
      <c r="I684">
        <f t="shared" si="169"/>
        <v>1</v>
      </c>
      <c r="J684">
        <f t="shared" si="162"/>
        <v>0</v>
      </c>
      <c r="K684">
        <f t="shared" si="170"/>
        <v>3</v>
      </c>
      <c r="L684">
        <f t="shared" si="171"/>
        <v>0</v>
      </c>
      <c r="M684" s="8">
        <f t="shared" ref="M684:W684" si="277">(M38-$M38)/$M38</f>
        <v>0</v>
      </c>
      <c r="N684" s="8">
        <f t="shared" si="277"/>
        <v>-0.7169649081137035</v>
      </c>
      <c r="O684" s="8">
        <f t="shared" si="277"/>
        <v>-0.71280523353715275</v>
      </c>
      <c r="P684" s="8">
        <f t="shared" si="277"/>
        <v>3.3549806617076676</v>
      </c>
      <c r="Q684" s="8">
        <f t="shared" si="277"/>
        <v>-0.85686112170152473</v>
      </c>
      <c r="R684" s="8">
        <f t="shared" si="277"/>
        <v>3.4065744715204529</v>
      </c>
      <c r="S684" s="8">
        <f t="shared" si="277"/>
        <v>-0.82130773328658147</v>
      </c>
      <c r="T684" s="8">
        <f t="shared" si="277"/>
        <v>-0.45391469494291004</v>
      </c>
      <c r="U684" s="8">
        <f t="shared" si="277"/>
        <v>-0.50047642359062183</v>
      </c>
      <c r="V684" s="8">
        <f t="shared" si="277"/>
        <v>3.5373001030322819</v>
      </c>
      <c r="W684" s="8">
        <f t="shared" si="277"/>
        <v>-0.82262510913139308</v>
      </c>
      <c r="X684"/>
      <c r="Y684" s="8">
        <f t="shared" ref="Y684:AI684" si="278">(Y38-$Y38)/$Y38</f>
        <v>0</v>
      </c>
      <c r="Z684" s="8">
        <f t="shared" si="278"/>
        <v>-0.7242006346229507</v>
      </c>
      <c r="AA684" s="8">
        <f t="shared" si="278"/>
        <v>-0.72173517897581463</v>
      </c>
      <c r="AB684" s="8">
        <f t="shared" si="278"/>
        <v>3.7484430935992776</v>
      </c>
      <c r="AC684" s="8">
        <f t="shared" si="278"/>
        <v>-0.77467215116282728</v>
      </c>
      <c r="AD684" s="8">
        <f t="shared" si="278"/>
        <v>2.030310510503091</v>
      </c>
      <c r="AE684" s="8">
        <f t="shared" si="278"/>
        <v>-0.77387010930944433</v>
      </c>
      <c r="AF684" s="8">
        <f t="shared" si="278"/>
        <v>-0.80695294328592015</v>
      </c>
      <c r="AG684" s="8">
        <f t="shared" si="278"/>
        <v>-0.74430580328554252</v>
      </c>
      <c r="AH684" s="8">
        <f t="shared" si="278"/>
        <v>0.85333044387660073</v>
      </c>
      <c r="AI684" s="8">
        <f t="shared" si="278"/>
        <v>-0.60527955752394469</v>
      </c>
      <c r="AK684" s="8">
        <f t="shared" ref="AK684:AU684" si="279">(AK38-$AK38)/$AK38</f>
        <v>0</v>
      </c>
      <c r="AL684" s="8">
        <f t="shared" si="279"/>
        <v>-0.9099507380760482</v>
      </c>
      <c r="AM684" s="8">
        <f t="shared" si="279"/>
        <v>-0.90798151559145523</v>
      </c>
      <c r="AN684" s="8">
        <f t="shared" si="279"/>
        <v>3.7484430935992776</v>
      </c>
      <c r="AO684" s="8">
        <f t="shared" si="279"/>
        <v>-0.92454881231923047</v>
      </c>
      <c r="AP684" s="8">
        <f t="shared" si="279"/>
        <v>2.030310510503091</v>
      </c>
      <c r="AQ684" s="8">
        <f t="shared" si="279"/>
        <v>-0.92909634715072531</v>
      </c>
      <c r="AR684" s="8">
        <f t="shared" si="279"/>
        <v>-0.90267462702364432</v>
      </c>
      <c r="AS684" s="8">
        <f t="shared" si="279"/>
        <v>-0.95226557626093866</v>
      </c>
      <c r="AT684" s="8">
        <f t="shared" si="279"/>
        <v>0.85333044387660073</v>
      </c>
      <c r="AU684" s="8">
        <f t="shared" si="279"/>
        <v>-0.81530155097126245</v>
      </c>
      <c r="AW684">
        <f t="shared" si="166"/>
        <v>-0.5</v>
      </c>
      <c r="AX684" t="str">
        <f t="shared" si="175"/>
        <v/>
      </c>
      <c r="AY684">
        <f t="shared" si="176"/>
        <v>-0.5</v>
      </c>
      <c r="AZ684" t="str">
        <f t="shared" si="177"/>
        <v/>
      </c>
    </row>
    <row r="685" spans="1:52" s="17" customFormat="1" x14ac:dyDescent="0.3">
      <c r="A685">
        <v>3</v>
      </c>
      <c r="B685" t="s">
        <v>109</v>
      </c>
      <c r="C685" t="s">
        <v>105</v>
      </c>
      <c r="D685" t="s">
        <v>15</v>
      </c>
      <c r="E685"/>
      <c r="F685" s="2">
        <v>0</v>
      </c>
      <c r="G685" s="2">
        <f t="shared" si="167"/>
        <v>1</v>
      </c>
      <c r="H685" s="4">
        <f t="shared" si="168"/>
        <v>0</v>
      </c>
      <c r="I685">
        <f t="shared" si="169"/>
        <v>1</v>
      </c>
      <c r="J685">
        <f t="shared" si="162"/>
        <v>0</v>
      </c>
      <c r="K685">
        <f t="shared" si="170"/>
        <v>3</v>
      </c>
      <c r="L685">
        <f t="shared" si="171"/>
        <v>0</v>
      </c>
      <c r="M685" s="8">
        <f t="shared" ref="M685:W685" si="280">(M39-$M39)/$M39</f>
        <v>0</v>
      </c>
      <c r="N685" s="8">
        <f t="shared" si="280"/>
        <v>-0.67555703131125766</v>
      </c>
      <c r="O685" s="8">
        <f t="shared" si="280"/>
        <v>-0.67283393073216669</v>
      </c>
      <c r="P685" s="8">
        <f t="shared" si="280"/>
        <v>4.3372252299743161</v>
      </c>
      <c r="Q685" s="8">
        <f t="shared" si="280"/>
        <v>-0.82921403615462408</v>
      </c>
      <c r="R685" s="8">
        <f t="shared" si="280"/>
        <v>4.0902028677352726</v>
      </c>
      <c r="S685" s="8">
        <f t="shared" si="280"/>
        <v>-0.78568064998367393</v>
      </c>
      <c r="T685" s="8">
        <f t="shared" si="280"/>
        <v>-0.37692154497387997</v>
      </c>
      <c r="U685" s="8">
        <f t="shared" si="280"/>
        <v>-0.42948659285352209</v>
      </c>
      <c r="V685" s="8">
        <f t="shared" si="280"/>
        <v>4.5476943669038716</v>
      </c>
      <c r="W685" s="8">
        <f t="shared" si="280"/>
        <v>-0.78839116082869898</v>
      </c>
      <c r="X685"/>
      <c r="Y685" s="8">
        <f t="shared" ref="Y685:AI685" si="281">(Y39-$Y39)/$Y39</f>
        <v>0</v>
      </c>
      <c r="Z685" s="8">
        <f t="shared" si="281"/>
        <v>-0.65911853301799161</v>
      </c>
      <c r="AA685" s="8">
        <f t="shared" si="281"/>
        <v>-0.66171682647807728</v>
      </c>
      <c r="AB685" s="8">
        <f t="shared" si="281"/>
        <v>2.5092538774675721</v>
      </c>
      <c r="AC685" s="8">
        <f t="shared" si="281"/>
        <v>-0.83151223764761006</v>
      </c>
      <c r="AD685" s="8">
        <f t="shared" si="281"/>
        <v>1.0822691862477225</v>
      </c>
      <c r="AE685" s="8">
        <f t="shared" si="281"/>
        <v>-0.83846364377232663</v>
      </c>
      <c r="AF685" s="8">
        <f t="shared" si="281"/>
        <v>-0.86776255837969785</v>
      </c>
      <c r="AG685" s="8">
        <f t="shared" si="281"/>
        <v>-0.82420040871566524</v>
      </c>
      <c r="AH685" s="8">
        <f t="shared" si="281"/>
        <v>0.33331600704008585</v>
      </c>
      <c r="AI685" s="8">
        <f t="shared" si="281"/>
        <v>-0.72432821080551435</v>
      </c>
      <c r="AK685" s="8">
        <f t="shared" ref="AK685:AU685" si="282">(AK39-$AK39)/$AK39</f>
        <v>0</v>
      </c>
      <c r="AL685" s="8">
        <f t="shared" si="282"/>
        <v>-0.89002749821379112</v>
      </c>
      <c r="AM685" s="8">
        <f t="shared" si="282"/>
        <v>-0.88977150189527532</v>
      </c>
      <c r="AN685" s="8">
        <f t="shared" si="282"/>
        <v>2.5092538774675721</v>
      </c>
      <c r="AO685" s="8">
        <f t="shared" si="282"/>
        <v>-0.93696005370110735</v>
      </c>
      <c r="AP685" s="8">
        <f t="shared" si="282"/>
        <v>1.0822691862477225</v>
      </c>
      <c r="AQ685" s="8">
        <f t="shared" si="282"/>
        <v>-0.94742386867269734</v>
      </c>
      <c r="AR685" s="8">
        <f t="shared" si="282"/>
        <v>-0.9331624877090674</v>
      </c>
      <c r="AS685" s="8">
        <f t="shared" si="282"/>
        <v>-0.9669844016153224</v>
      </c>
      <c r="AT685" s="8">
        <f t="shared" si="282"/>
        <v>0.33331600704008585</v>
      </c>
      <c r="AU685" s="8">
        <f t="shared" si="282"/>
        <v>-0.87042886206267711</v>
      </c>
      <c r="AW685">
        <f t="shared" si="166"/>
        <v>-0.5</v>
      </c>
      <c r="AX685" t="str">
        <f t="shared" si="175"/>
        <v/>
      </c>
      <c r="AY685">
        <f t="shared" si="176"/>
        <v>-0.5</v>
      </c>
      <c r="AZ685" t="str">
        <f t="shared" si="177"/>
        <v/>
      </c>
    </row>
    <row r="686" spans="1:52" s="17" customFormat="1" x14ac:dyDescent="0.3">
      <c r="A686">
        <v>3</v>
      </c>
      <c r="B686" t="s">
        <v>110</v>
      </c>
      <c r="C686" t="s">
        <v>105</v>
      </c>
      <c r="D686" t="s">
        <v>15</v>
      </c>
      <c r="E686"/>
      <c r="F686" s="2">
        <v>0</v>
      </c>
      <c r="G686" s="2">
        <f t="shared" si="167"/>
        <v>0</v>
      </c>
      <c r="H686" s="4">
        <f t="shared" si="168"/>
        <v>0</v>
      </c>
      <c r="I686">
        <f t="shared" si="169"/>
        <v>1</v>
      </c>
      <c r="J686">
        <f t="shared" si="162"/>
        <v>0</v>
      </c>
      <c r="K686">
        <f t="shared" si="170"/>
        <v>3</v>
      </c>
      <c r="L686">
        <f t="shared" si="171"/>
        <v>0</v>
      </c>
      <c r="M686" s="8">
        <f t="shared" ref="M686:W686" si="283">(M40-$M40)/$M40</f>
        <v>0</v>
      </c>
      <c r="N686" s="8">
        <f t="shared" si="283"/>
        <v>0.65350352346762386</v>
      </c>
      <c r="O686" s="8">
        <f t="shared" si="283"/>
        <v>0.65395439136333045</v>
      </c>
      <c r="P686" s="8">
        <f t="shared" si="283"/>
        <v>-2.9791271157553748E-4</v>
      </c>
      <c r="Q686" s="8">
        <f t="shared" si="283"/>
        <v>0.12780755238715055</v>
      </c>
      <c r="R686" s="8">
        <f t="shared" si="283"/>
        <v>-0.99999100263622764</v>
      </c>
      <c r="S686" s="8">
        <f t="shared" si="283"/>
        <v>-0.62410213807354442</v>
      </c>
      <c r="T686" s="8">
        <f t="shared" si="283"/>
        <v>15.83868526521729</v>
      </c>
      <c r="U686" s="8">
        <f t="shared" si="283"/>
        <v>14.187171158850457</v>
      </c>
      <c r="V686" s="8">
        <f t="shared" si="283"/>
        <v>-0.99872337405140299</v>
      </c>
      <c r="W686" s="8">
        <f t="shared" si="283"/>
        <v>-0.51452624381056355</v>
      </c>
      <c r="X686"/>
      <c r="Y686" s="8">
        <f t="shared" ref="Y686:AI686" si="284">(Y40-$Y40)/$Y40</f>
        <v>0</v>
      </c>
      <c r="Z686" s="8">
        <f t="shared" si="284"/>
        <v>1.0596396872704053</v>
      </c>
      <c r="AA686" s="8">
        <f t="shared" si="284"/>
        <v>1.0345418570077971</v>
      </c>
      <c r="AB686" s="8">
        <f t="shared" si="284"/>
        <v>0.14415617613935355</v>
      </c>
      <c r="AC686" s="8">
        <f t="shared" si="284"/>
        <v>1.1770061374337066</v>
      </c>
      <c r="AD686" s="8">
        <f t="shared" si="284"/>
        <v>-0.76413377180737274</v>
      </c>
      <c r="AE686" s="8">
        <f t="shared" si="284"/>
        <v>0.13910572590636575</v>
      </c>
      <c r="AF686" s="8">
        <f t="shared" si="284"/>
        <v>2.3774534214950456</v>
      </c>
      <c r="AG686" s="8">
        <f t="shared" si="284"/>
        <v>3.255769807962821</v>
      </c>
      <c r="AH686" s="8">
        <f t="shared" si="284"/>
        <v>-0.98376967035219742</v>
      </c>
      <c r="AI686" s="8">
        <f t="shared" si="284"/>
        <v>0.22042749053529387</v>
      </c>
      <c r="AK686" s="8">
        <f t="shared" ref="AK686:AU686" si="285">(AK40-$AK40)/$AK40</f>
        <v>0</v>
      </c>
      <c r="AL686" s="8">
        <f t="shared" si="285"/>
        <v>-0.20831956722207648</v>
      </c>
      <c r="AM686" s="8">
        <f t="shared" si="285"/>
        <v>-0.21996396946894603</v>
      </c>
      <c r="AN686" s="8">
        <f t="shared" si="285"/>
        <v>0.14415617613935355</v>
      </c>
      <c r="AO686" s="8">
        <f t="shared" si="285"/>
        <v>-0.1223452648605608</v>
      </c>
      <c r="AP686" s="8">
        <f t="shared" si="285"/>
        <v>-0.76413377180737274</v>
      </c>
      <c r="AQ686" s="8">
        <f t="shared" si="285"/>
        <v>-0.38652208531103599</v>
      </c>
      <c r="AR686" s="8">
        <f t="shared" si="285"/>
        <v>0.73814229239725582</v>
      </c>
      <c r="AS686" s="8">
        <f t="shared" si="285"/>
        <v>-0.24014113533834366</v>
      </c>
      <c r="AT686" s="8">
        <f t="shared" si="285"/>
        <v>-0.98376967035219742</v>
      </c>
      <c r="AU686" s="8">
        <f t="shared" si="285"/>
        <v>-0.30145510333963105</v>
      </c>
      <c r="AW686">
        <f t="shared" si="166"/>
        <v>-1.5</v>
      </c>
      <c r="AX686" t="str">
        <f t="shared" si="175"/>
        <v/>
      </c>
      <c r="AY686">
        <f t="shared" si="176"/>
        <v>-1.5</v>
      </c>
      <c r="AZ686" t="str">
        <f t="shared" si="177"/>
        <v/>
      </c>
    </row>
    <row r="687" spans="1:52" s="17" customFormat="1" x14ac:dyDescent="0.3">
      <c r="A687">
        <v>3</v>
      </c>
      <c r="B687" t="s">
        <v>111</v>
      </c>
      <c r="C687" t="s">
        <v>105</v>
      </c>
      <c r="D687" t="s">
        <v>15</v>
      </c>
      <c r="E687"/>
      <c r="F687" s="2">
        <v>0</v>
      </c>
      <c r="G687" s="2">
        <f t="shared" si="167"/>
        <v>0</v>
      </c>
      <c r="H687" s="4">
        <f t="shared" si="168"/>
        <v>0</v>
      </c>
      <c r="I687">
        <f t="shared" si="169"/>
        <v>0</v>
      </c>
      <c r="J687">
        <f t="shared" si="162"/>
        <v>1</v>
      </c>
      <c r="K687">
        <f t="shared" si="170"/>
        <v>3</v>
      </c>
      <c r="L687">
        <f t="shared" si="171"/>
        <v>0</v>
      </c>
      <c r="M687" s="8">
        <f t="shared" ref="M687:W687" si="286">(M41-$M41)/$M41</f>
        <v>0</v>
      </c>
      <c r="N687" s="8">
        <f t="shared" si="286"/>
        <v>-0.76912315549125077</v>
      </c>
      <c r="O687" s="8">
        <f t="shared" si="286"/>
        <v>-0.76557564960544611</v>
      </c>
      <c r="P687" s="8">
        <f t="shared" si="286"/>
        <v>3.3678652612084621</v>
      </c>
      <c r="Q687" s="8">
        <f t="shared" si="286"/>
        <v>-0.83556504488186778</v>
      </c>
      <c r="R687" s="8">
        <f t="shared" si="286"/>
        <v>3.9156674083394396</v>
      </c>
      <c r="S687" s="8">
        <f t="shared" si="286"/>
        <v>-0.8224203226546154</v>
      </c>
      <c r="T687" s="8">
        <f t="shared" si="286"/>
        <v>-0.55350949816584261</v>
      </c>
      <c r="U687" s="8">
        <f t="shared" si="286"/>
        <v>-0.67090455881033395</v>
      </c>
      <c r="V687" s="8">
        <f t="shared" si="286"/>
        <v>3.1566963630803428</v>
      </c>
      <c r="W687" s="8">
        <f t="shared" si="286"/>
        <v>-0.91438936569225415</v>
      </c>
      <c r="X687"/>
      <c r="Y687" s="8">
        <f t="shared" ref="Y687:AI687" si="287">(Y41-$Y41)/$Y41</f>
        <v>0</v>
      </c>
      <c r="Z687" s="8">
        <f t="shared" si="287"/>
        <v>-0.80688677439740597</v>
      </c>
      <c r="AA687" s="8">
        <f t="shared" si="287"/>
        <v>-0.80607742688694173</v>
      </c>
      <c r="AB687" s="8">
        <f t="shared" si="287"/>
        <v>1.1695670776653235</v>
      </c>
      <c r="AC687" s="8">
        <f t="shared" si="287"/>
        <v>-0.87497278459046224</v>
      </c>
      <c r="AD687" s="8">
        <f t="shared" si="287"/>
        <v>1.6883294917588278</v>
      </c>
      <c r="AE687" s="8">
        <f t="shared" si="287"/>
        <v>-0.8524482411921197</v>
      </c>
      <c r="AF687" s="8">
        <f t="shared" si="287"/>
        <v>-0.72509477401826405</v>
      </c>
      <c r="AG687" s="8">
        <f t="shared" si="287"/>
        <v>-0.78053719838547908</v>
      </c>
      <c r="AH687" s="8">
        <f t="shared" si="287"/>
        <v>0.24501717514931989</v>
      </c>
      <c r="AI687" s="8">
        <f t="shared" si="287"/>
        <v>-0.77365875777935711</v>
      </c>
      <c r="AK687" s="8">
        <f t="shared" ref="AK687:AU687" si="288">(AK41-$AK41)/$AK41</f>
        <v>0</v>
      </c>
      <c r="AL687" s="8">
        <f t="shared" si="288"/>
        <v>-0.93328878001055993</v>
      </c>
      <c r="AM687" s="8">
        <f t="shared" si="288"/>
        <v>-0.93181515354834443</v>
      </c>
      <c r="AN687" s="8">
        <f t="shared" si="288"/>
        <v>1.1695670776653235</v>
      </c>
      <c r="AO687" s="8">
        <f t="shared" si="288"/>
        <v>-0.95904777627540216</v>
      </c>
      <c r="AP687" s="8">
        <f t="shared" si="288"/>
        <v>1.6883294917588278</v>
      </c>
      <c r="AQ687" s="8">
        <f t="shared" si="288"/>
        <v>-0.95106604363293334</v>
      </c>
      <c r="AR687" s="8">
        <f t="shared" si="288"/>
        <v>-0.86172405596616997</v>
      </c>
      <c r="AS687" s="8">
        <f t="shared" si="288"/>
        <v>-0.96881247566461137</v>
      </c>
      <c r="AT687" s="8">
        <f t="shared" si="288"/>
        <v>0.24501717514931989</v>
      </c>
      <c r="AU687" s="8">
        <f t="shared" si="288"/>
        <v>-0.86507326112185912</v>
      </c>
      <c r="AW687">
        <f t="shared" si="166"/>
        <v>0.5</v>
      </c>
      <c r="AX687" t="str">
        <f t="shared" si="175"/>
        <v/>
      </c>
      <c r="AY687" t="str">
        <f t="shared" si="176"/>
        <v/>
      </c>
      <c r="AZ687">
        <f t="shared" si="177"/>
        <v>0.5</v>
      </c>
    </row>
    <row r="688" spans="1:52" s="17" customFormat="1" x14ac:dyDescent="0.3">
      <c r="A688">
        <v>3</v>
      </c>
      <c r="B688" t="s">
        <v>112</v>
      </c>
      <c r="C688" t="s">
        <v>105</v>
      </c>
      <c r="D688" t="s">
        <v>15</v>
      </c>
      <c r="E688" t="s">
        <v>43</v>
      </c>
      <c r="F688" s="2">
        <v>0</v>
      </c>
      <c r="G688" s="2">
        <f t="shared" si="167"/>
        <v>1</v>
      </c>
      <c r="H688" s="4">
        <f t="shared" si="168"/>
        <v>1</v>
      </c>
      <c r="I688">
        <f t="shared" si="169"/>
        <v>0</v>
      </c>
      <c r="J688">
        <f t="shared" si="162"/>
        <v>1</v>
      </c>
      <c r="K688">
        <f t="shared" si="170"/>
        <v>3</v>
      </c>
      <c r="L688">
        <f t="shared" si="171"/>
        <v>3</v>
      </c>
      <c r="M688" s="8">
        <f t="shared" ref="M688:W688" si="289">(M42-$M42)/$M42</f>
        <v>0</v>
      </c>
      <c r="N688" s="8">
        <f t="shared" si="289"/>
        <v>-0.8136090838208524</v>
      </c>
      <c r="O688" s="8">
        <f t="shared" si="289"/>
        <v>-0.81286609699848544</v>
      </c>
      <c r="P688" s="8">
        <f t="shared" si="289"/>
        <v>3.3409632036379349</v>
      </c>
      <c r="Q688" s="8">
        <f t="shared" si="289"/>
        <v>-0.90792092739700525</v>
      </c>
      <c r="R688" s="8">
        <f t="shared" si="289"/>
        <v>4.1190069167984289</v>
      </c>
      <c r="S688" s="8">
        <f t="shared" si="289"/>
        <v>-0.88733781085115582</v>
      </c>
      <c r="T688" s="8">
        <f t="shared" si="289"/>
        <v>-0.56572179601670725</v>
      </c>
      <c r="U688" s="8">
        <f t="shared" si="289"/>
        <v>-0.68189253336163003</v>
      </c>
      <c r="V688" s="8">
        <f t="shared" si="289"/>
        <v>3.1759846963148535</v>
      </c>
      <c r="W688" s="8">
        <f t="shared" si="289"/>
        <v>-0.79928102431450521</v>
      </c>
      <c r="X688"/>
      <c r="Y688" s="8">
        <f t="shared" ref="Y688:AI688" si="290">(Y42-$Y42)/$Y42</f>
        <v>0</v>
      </c>
      <c r="Z688" s="8">
        <f t="shared" si="290"/>
        <v>-0.82582079376200368</v>
      </c>
      <c r="AA688" s="8">
        <f t="shared" si="290"/>
        <v>-0.82887471312165795</v>
      </c>
      <c r="AB688" s="8">
        <f t="shared" si="290"/>
        <v>1.7984186968893074</v>
      </c>
      <c r="AC688" s="8">
        <f t="shared" si="290"/>
        <v>-0.91254992140355906</v>
      </c>
      <c r="AD688" s="8">
        <f t="shared" si="290"/>
        <v>1.3895676378404564</v>
      </c>
      <c r="AE688" s="8">
        <f t="shared" si="290"/>
        <v>-0.90919656840882579</v>
      </c>
      <c r="AF688" s="8">
        <f t="shared" si="290"/>
        <v>-0.78604737718656226</v>
      </c>
      <c r="AG688" s="8">
        <f t="shared" si="290"/>
        <v>-0.8299133325374628</v>
      </c>
      <c r="AH688" s="8">
        <f t="shared" si="290"/>
        <v>0.28815480386398917</v>
      </c>
      <c r="AI688" s="8">
        <f t="shared" si="290"/>
        <v>-0.80969659776125369</v>
      </c>
      <c r="AK688" s="8">
        <f t="shared" ref="AK688:AU688" si="291">(AK42-$AK42)/$AK42</f>
        <v>0</v>
      </c>
      <c r="AL688" s="8">
        <f t="shared" si="291"/>
        <v>-0.93659567728142479</v>
      </c>
      <c r="AM688" s="8">
        <f t="shared" si="291"/>
        <v>-0.93869547123421793</v>
      </c>
      <c r="AN688" s="8">
        <f t="shared" si="291"/>
        <v>1.7984186968893074</v>
      </c>
      <c r="AO688" s="8">
        <f t="shared" si="291"/>
        <v>-0.96028259242234126</v>
      </c>
      <c r="AP688" s="8">
        <f t="shared" si="291"/>
        <v>1.3895676378404564</v>
      </c>
      <c r="AQ688" s="8">
        <f t="shared" si="291"/>
        <v>-0.96590085906733447</v>
      </c>
      <c r="AR688" s="8">
        <f t="shared" si="291"/>
        <v>-0.89244184981445096</v>
      </c>
      <c r="AS688" s="8">
        <f t="shared" si="291"/>
        <v>-0.97622065995961815</v>
      </c>
      <c r="AT688" s="8">
        <f t="shared" si="291"/>
        <v>0.28815480386398917</v>
      </c>
      <c r="AU688" s="8">
        <f t="shared" si="291"/>
        <v>-0.90398378238101895</v>
      </c>
      <c r="AW688">
        <f t="shared" si="166"/>
        <v>1.5</v>
      </c>
      <c r="AX688">
        <f t="shared" si="175"/>
        <v>1.5</v>
      </c>
      <c r="AY688" t="str">
        <f t="shared" si="176"/>
        <v/>
      </c>
      <c r="AZ688">
        <f t="shared" si="177"/>
        <v>1.5</v>
      </c>
    </row>
    <row r="689" spans="1:52" s="17" customFormat="1" x14ac:dyDescent="0.3">
      <c r="A689">
        <v>3</v>
      </c>
      <c r="B689" t="s">
        <v>113</v>
      </c>
      <c r="C689" t="s">
        <v>114</v>
      </c>
      <c r="D689" t="s">
        <v>15</v>
      </c>
      <c r="E689"/>
      <c r="F689" s="2">
        <v>0</v>
      </c>
      <c r="G689" s="2">
        <f t="shared" si="167"/>
        <v>0</v>
      </c>
      <c r="H689" s="4">
        <f t="shared" si="168"/>
        <v>0</v>
      </c>
      <c r="I689">
        <f t="shared" si="169"/>
        <v>0</v>
      </c>
      <c r="J689">
        <f t="shared" si="162"/>
        <v>1</v>
      </c>
      <c r="K689">
        <f t="shared" si="170"/>
        <v>3</v>
      </c>
      <c r="L689">
        <f t="shared" si="171"/>
        <v>0</v>
      </c>
      <c r="M689" s="8">
        <f t="shared" ref="M689:W689" si="292">(M43-$M43)/$M43</f>
        <v>0</v>
      </c>
      <c r="N689" s="8">
        <f t="shared" si="292"/>
        <v>-0.77698156610347591</v>
      </c>
      <c r="O689" s="8">
        <f t="shared" si="292"/>
        <v>-0.77346755112358079</v>
      </c>
      <c r="P689" s="8">
        <f t="shared" si="292"/>
        <v>3.0055919573909295</v>
      </c>
      <c r="Q689" s="8">
        <f t="shared" si="292"/>
        <v>-0.84671300200942035</v>
      </c>
      <c r="R689" s="8">
        <f t="shared" si="292"/>
        <v>3.6241881045011999</v>
      </c>
      <c r="S689" s="8">
        <f t="shared" si="292"/>
        <v>-0.83752759496354467</v>
      </c>
      <c r="T689" s="8">
        <f t="shared" si="292"/>
        <v>-0.61084025401015485</v>
      </c>
      <c r="U689" s="8">
        <f t="shared" si="292"/>
        <v>-0.71492851632600818</v>
      </c>
      <c r="V689" s="8">
        <f t="shared" si="292"/>
        <v>2.8349617995656415</v>
      </c>
      <c r="W689" s="8">
        <f t="shared" si="292"/>
        <v>-0.91154325199222608</v>
      </c>
      <c r="X689"/>
      <c r="Y689" s="8">
        <f t="shared" ref="Y689:AI689" si="293">(Y43-$Y43)/$Y43</f>
        <v>0</v>
      </c>
      <c r="Z689" s="8">
        <f t="shared" si="293"/>
        <v>-0.76233121378952862</v>
      </c>
      <c r="AA689" s="8">
        <f t="shared" si="293"/>
        <v>-0.76104075613837885</v>
      </c>
      <c r="AB689" s="8">
        <f t="shared" si="293"/>
        <v>3.0573746209278534</v>
      </c>
      <c r="AC689" s="8">
        <f t="shared" si="293"/>
        <v>-0.78822014808990037</v>
      </c>
      <c r="AD689" s="8">
        <f t="shared" si="293"/>
        <v>2.7783736042263785</v>
      </c>
      <c r="AE689" s="8">
        <f t="shared" si="293"/>
        <v>-0.77953978648647138</v>
      </c>
      <c r="AF689" s="8">
        <f t="shared" si="293"/>
        <v>-0.66738045819158009</v>
      </c>
      <c r="AG689" s="8">
        <f t="shared" si="293"/>
        <v>-0.73673637064649622</v>
      </c>
      <c r="AH689" s="8">
        <f t="shared" si="293"/>
        <v>1.0299471806327964</v>
      </c>
      <c r="AI689" s="8">
        <f t="shared" si="293"/>
        <v>-0.70341139371305916</v>
      </c>
      <c r="AK689" s="8">
        <f t="shared" ref="AK689:AU689" si="294">(AK43-$AK43)/$AK43</f>
        <v>0</v>
      </c>
      <c r="AL689" s="8">
        <f t="shared" si="294"/>
        <v>-0.91800840689708918</v>
      </c>
      <c r="AM689" s="8">
        <f t="shared" si="294"/>
        <v>-0.91584318532534292</v>
      </c>
      <c r="AN689" s="8">
        <f t="shared" si="294"/>
        <v>3.0573746209278534</v>
      </c>
      <c r="AO689" s="8">
        <f t="shared" si="294"/>
        <v>-0.92757181926047461</v>
      </c>
      <c r="AP689" s="8">
        <f t="shared" si="294"/>
        <v>2.7783736042263785</v>
      </c>
      <c r="AQ689" s="8">
        <f t="shared" si="294"/>
        <v>-0.93226812792668357</v>
      </c>
      <c r="AR689" s="8">
        <f t="shared" si="294"/>
        <v>-0.83246546416339706</v>
      </c>
      <c r="AS689" s="8">
        <f t="shared" si="294"/>
        <v>-0.96353333844994804</v>
      </c>
      <c r="AT689" s="8">
        <f t="shared" si="294"/>
        <v>1.0299471806327964</v>
      </c>
      <c r="AU689" s="8">
        <f t="shared" si="294"/>
        <v>-0.82005499309309904</v>
      </c>
      <c r="AW689">
        <f t="shared" si="166"/>
        <v>0.5</v>
      </c>
      <c r="AX689" t="str">
        <f t="shared" si="175"/>
        <v/>
      </c>
      <c r="AY689" t="str">
        <f t="shared" si="176"/>
        <v/>
      </c>
      <c r="AZ689">
        <f t="shared" si="177"/>
        <v>0.5</v>
      </c>
    </row>
    <row r="690" spans="1:52" s="17" customFormat="1" x14ac:dyDescent="0.3">
      <c r="A690">
        <v>3</v>
      </c>
      <c r="B690" t="s">
        <v>115</v>
      </c>
      <c r="C690" t="s">
        <v>114</v>
      </c>
      <c r="D690" t="s">
        <v>15</v>
      </c>
      <c r="E690" t="s">
        <v>43</v>
      </c>
      <c r="F690" s="2">
        <v>0</v>
      </c>
      <c r="G690" s="2">
        <f t="shared" si="167"/>
        <v>1</v>
      </c>
      <c r="H690" s="4">
        <f t="shared" si="168"/>
        <v>1</v>
      </c>
      <c r="I690">
        <f t="shared" si="169"/>
        <v>0</v>
      </c>
      <c r="J690">
        <f t="shared" si="162"/>
        <v>1</v>
      </c>
      <c r="K690">
        <f t="shared" si="170"/>
        <v>3</v>
      </c>
      <c r="L690">
        <f t="shared" si="171"/>
        <v>3</v>
      </c>
      <c r="M690" s="8">
        <f t="shared" ref="M690:W690" si="295">(M44-$M44)/$M44</f>
        <v>0</v>
      </c>
      <c r="N690" s="8">
        <f t="shared" si="295"/>
        <v>-0.82387892139905727</v>
      </c>
      <c r="O690" s="8">
        <f t="shared" si="295"/>
        <v>-0.82307175252494824</v>
      </c>
      <c r="P690" s="8">
        <f t="shared" si="295"/>
        <v>3.0200088572256005</v>
      </c>
      <c r="Q690" s="8">
        <f t="shared" si="295"/>
        <v>-0.91303101549318255</v>
      </c>
      <c r="R690" s="8">
        <f t="shared" si="295"/>
        <v>3.6142255620322712</v>
      </c>
      <c r="S690" s="8">
        <f t="shared" si="295"/>
        <v>-0.8911739055932838</v>
      </c>
      <c r="T690" s="8">
        <f t="shared" si="295"/>
        <v>-0.60921810098916584</v>
      </c>
      <c r="U690" s="8">
        <f t="shared" si="295"/>
        <v>-0.71433189700834354</v>
      </c>
      <c r="V690" s="8">
        <f t="shared" si="295"/>
        <v>2.8371421601836562</v>
      </c>
      <c r="W690" s="8">
        <f t="shared" si="295"/>
        <v>-0.82148982387213709</v>
      </c>
      <c r="X690"/>
      <c r="Y690" s="8">
        <f t="shared" ref="Y690:AI690" si="296">(Y44-$Y44)/$Y44</f>
        <v>0</v>
      </c>
      <c r="Z690" s="8">
        <f t="shared" si="296"/>
        <v>-0.80717511703895362</v>
      </c>
      <c r="AA690" s="8">
        <f t="shared" si="296"/>
        <v>-0.80808591458798418</v>
      </c>
      <c r="AB690" s="8">
        <f t="shared" si="296"/>
        <v>1.0492014994989176</v>
      </c>
      <c r="AC690" s="8">
        <f t="shared" si="296"/>
        <v>-0.88020268073629848</v>
      </c>
      <c r="AD690" s="8">
        <f t="shared" si="296"/>
        <v>2.5166342467957374</v>
      </c>
      <c r="AE690" s="8">
        <f t="shared" si="296"/>
        <v>-0.8466243748775123</v>
      </c>
      <c r="AF690" s="8">
        <f t="shared" si="296"/>
        <v>-0.66974143485990156</v>
      </c>
      <c r="AG690" s="8">
        <f t="shared" si="296"/>
        <v>-0.74040862216900971</v>
      </c>
      <c r="AH690" s="8">
        <f t="shared" si="296"/>
        <v>0.58480863887419354</v>
      </c>
      <c r="AI690" s="8">
        <f t="shared" si="296"/>
        <v>-0.71530381150443867</v>
      </c>
      <c r="AK690" s="8">
        <f t="shared" ref="AK690:AU690" si="297">(AK44-$AK44)/$AK44</f>
        <v>0</v>
      </c>
      <c r="AL690" s="8">
        <f t="shared" si="297"/>
        <v>-0.93282029539593925</v>
      </c>
      <c r="AM690" s="8">
        <f t="shared" si="297"/>
        <v>-0.93286991804056307</v>
      </c>
      <c r="AN690" s="8">
        <f t="shared" si="297"/>
        <v>1.0492014994989176</v>
      </c>
      <c r="AO690" s="8">
        <f t="shared" si="297"/>
        <v>-0.95824253936424686</v>
      </c>
      <c r="AP690" s="8">
        <f t="shared" si="297"/>
        <v>2.5166342467957374</v>
      </c>
      <c r="AQ690" s="8">
        <f t="shared" si="297"/>
        <v>-0.94873262162744043</v>
      </c>
      <c r="AR690" s="8">
        <f t="shared" si="297"/>
        <v>-0.83390468737962986</v>
      </c>
      <c r="AS690" s="8">
        <f t="shared" si="297"/>
        <v>-0.96445188720345831</v>
      </c>
      <c r="AT690" s="8">
        <f t="shared" si="297"/>
        <v>0.58480863887419354</v>
      </c>
      <c r="AU690" s="8">
        <f t="shared" si="297"/>
        <v>-0.85065343144643024</v>
      </c>
      <c r="AW690">
        <f t="shared" si="166"/>
        <v>1.5</v>
      </c>
      <c r="AX690">
        <f t="shared" si="175"/>
        <v>1.5</v>
      </c>
      <c r="AY690" t="str">
        <f t="shared" si="176"/>
        <v/>
      </c>
      <c r="AZ690">
        <f t="shared" si="177"/>
        <v>1.5</v>
      </c>
    </row>
    <row r="691" spans="1:52" s="17" customFormat="1" x14ac:dyDescent="0.3">
      <c r="A691">
        <v>3</v>
      </c>
      <c r="B691" t="s">
        <v>116</v>
      </c>
      <c r="C691" t="s">
        <v>114</v>
      </c>
      <c r="D691" t="s">
        <v>15</v>
      </c>
      <c r="E691"/>
      <c r="F691" s="2">
        <v>0</v>
      </c>
      <c r="G691" s="2">
        <f t="shared" si="167"/>
        <v>1</v>
      </c>
      <c r="H691" s="4">
        <f t="shared" si="168"/>
        <v>0</v>
      </c>
      <c r="I691">
        <f t="shared" si="169"/>
        <v>1</v>
      </c>
      <c r="J691">
        <f t="shared" si="162"/>
        <v>0</v>
      </c>
      <c r="K691">
        <f t="shared" si="170"/>
        <v>3</v>
      </c>
      <c r="L691">
        <f t="shared" si="171"/>
        <v>0</v>
      </c>
      <c r="M691" s="8">
        <f t="shared" ref="M691:W691" si="298">(M45-$M45)/$M45</f>
        <v>0</v>
      </c>
      <c r="N691" s="8">
        <f t="shared" si="298"/>
        <v>0.63993973819906391</v>
      </c>
      <c r="O691" s="8">
        <f t="shared" si="298"/>
        <v>0.64027963555006395</v>
      </c>
      <c r="P691" s="8">
        <f t="shared" si="298"/>
        <v>-3.0090912544402862E-4</v>
      </c>
      <c r="Q691" s="8">
        <f t="shared" si="298"/>
        <v>0.13443040201859044</v>
      </c>
      <c r="R691" s="8">
        <f t="shared" si="298"/>
        <v>-0.99998300513244998</v>
      </c>
      <c r="S691" s="8">
        <f t="shared" si="298"/>
        <v>-0.59967089938838469</v>
      </c>
      <c r="T691" s="8">
        <f t="shared" si="298"/>
        <v>15.841914741747994</v>
      </c>
      <c r="U691" s="8">
        <f t="shared" si="298"/>
        <v>14.229136800686195</v>
      </c>
      <c r="V691" s="8">
        <f t="shared" si="298"/>
        <v>-0.9985654332391618</v>
      </c>
      <c r="W691" s="8">
        <f t="shared" si="298"/>
        <v>-0.49966010264900002</v>
      </c>
      <c r="X691"/>
      <c r="Y691" s="8">
        <f t="shared" ref="Y691:AI691" si="299">(Y45-$Y45)/$Y45</f>
        <v>0</v>
      </c>
      <c r="Z691" s="8">
        <f t="shared" si="299"/>
        <v>1.0281317161042454</v>
      </c>
      <c r="AA691" s="8">
        <f t="shared" si="299"/>
        <v>0.98226541352242169</v>
      </c>
      <c r="AB691" s="8">
        <f t="shared" si="299"/>
        <v>0.11492407593829519</v>
      </c>
      <c r="AC691" s="8">
        <f t="shared" si="299"/>
        <v>1.0625813805273978</v>
      </c>
      <c r="AD691" s="8">
        <f t="shared" si="299"/>
        <v>-0.70308730891356741</v>
      </c>
      <c r="AE691" s="8">
        <f t="shared" si="299"/>
        <v>0.26634156162332689</v>
      </c>
      <c r="AF691" s="8">
        <f t="shared" si="299"/>
        <v>2.960891225985101</v>
      </c>
      <c r="AG691" s="8">
        <f t="shared" si="299"/>
        <v>4.2534630672876457</v>
      </c>
      <c r="AH691" s="8">
        <f t="shared" si="299"/>
        <v>-0.98315500086625707</v>
      </c>
      <c r="AI691" s="8">
        <f t="shared" si="299"/>
        <v>1.1118320593242286</v>
      </c>
      <c r="AK691" s="8">
        <f t="shared" ref="AK691:AU691" si="300">(AK45-$AK45)/$AK45</f>
        <v>0</v>
      </c>
      <c r="AL691" s="8">
        <f t="shared" si="300"/>
        <v>-0.19155868521912212</v>
      </c>
      <c r="AM691" s="8">
        <f t="shared" si="300"/>
        <v>-0.20827353528973427</v>
      </c>
      <c r="AN691" s="8">
        <f t="shared" si="300"/>
        <v>0.11492407593829519</v>
      </c>
      <c r="AO691" s="8">
        <f t="shared" si="300"/>
        <v>-0.19658540823974682</v>
      </c>
      <c r="AP691" s="8">
        <f t="shared" si="300"/>
        <v>-0.70308730891356741</v>
      </c>
      <c r="AQ691" s="8">
        <f t="shared" si="300"/>
        <v>-0.34960959635230421</v>
      </c>
      <c r="AR691" s="8">
        <f t="shared" si="300"/>
        <v>0.99058119703436698</v>
      </c>
      <c r="AS691" s="8">
        <f t="shared" si="300"/>
        <v>-4.5509620130330955E-2</v>
      </c>
      <c r="AT691" s="8">
        <f t="shared" si="300"/>
        <v>-0.98315500086625707</v>
      </c>
      <c r="AU691" s="8">
        <f t="shared" si="300"/>
        <v>0.16924429426850315</v>
      </c>
      <c r="AW691">
        <f t="shared" si="166"/>
        <v>-1.5</v>
      </c>
      <c r="AX691" t="str">
        <f t="shared" si="175"/>
        <v/>
      </c>
      <c r="AY691">
        <f t="shared" si="176"/>
        <v>-1.5</v>
      </c>
      <c r="AZ691" t="str">
        <f t="shared" si="177"/>
        <v/>
      </c>
    </row>
    <row r="692" spans="1:52" s="17" customFormat="1" x14ac:dyDescent="0.3">
      <c r="A692">
        <v>3</v>
      </c>
      <c r="B692" t="s">
        <v>117</v>
      </c>
      <c r="C692" t="s">
        <v>114</v>
      </c>
      <c r="D692" t="s">
        <v>15</v>
      </c>
      <c r="E692"/>
      <c r="F692" s="2">
        <v>0</v>
      </c>
      <c r="G692" s="2">
        <f t="shared" si="167"/>
        <v>0</v>
      </c>
      <c r="H692" s="4">
        <f t="shared" si="168"/>
        <v>0</v>
      </c>
      <c r="I692">
        <f t="shared" si="169"/>
        <v>1</v>
      </c>
      <c r="J692">
        <f t="shared" si="162"/>
        <v>0</v>
      </c>
      <c r="K692">
        <f t="shared" si="170"/>
        <v>3</v>
      </c>
      <c r="L692">
        <f t="shared" si="171"/>
        <v>0</v>
      </c>
      <c r="M692" s="8">
        <f t="shared" ref="M692:W692" si="301">(M46-$M46)/$M46</f>
        <v>0</v>
      </c>
      <c r="N692" s="8">
        <f t="shared" si="301"/>
        <v>-0.70854803763304841</v>
      </c>
      <c r="O692" s="8">
        <f t="shared" si="301"/>
        <v>-0.70313144656743287</v>
      </c>
      <c r="P692" s="8">
        <f t="shared" si="301"/>
        <v>3.3549806617076676</v>
      </c>
      <c r="Q692" s="8">
        <f t="shared" si="301"/>
        <v>-0.85140717861388882</v>
      </c>
      <c r="R692" s="8">
        <f t="shared" si="301"/>
        <v>3.4065744715204529</v>
      </c>
      <c r="S692" s="8">
        <f t="shared" si="301"/>
        <v>-0.81293685187876807</v>
      </c>
      <c r="T692" s="8">
        <f t="shared" si="301"/>
        <v>-0.45391469494291004</v>
      </c>
      <c r="U692" s="8">
        <f t="shared" si="301"/>
        <v>-0.49976563942697683</v>
      </c>
      <c r="V692" s="8">
        <f t="shared" si="301"/>
        <v>3.5373001030322819</v>
      </c>
      <c r="W692" s="8">
        <f t="shared" si="301"/>
        <v>-0.82146680971513519</v>
      </c>
      <c r="X692"/>
      <c r="Y692" s="8">
        <f t="shared" ref="Y692:AI692" si="302">(Y46-$Y46)/$Y46</f>
        <v>0</v>
      </c>
      <c r="Z692" s="8">
        <f t="shared" si="302"/>
        <v>-0.68614658412882479</v>
      </c>
      <c r="AA692" s="8">
        <f t="shared" si="302"/>
        <v>-0.68139275957991829</v>
      </c>
      <c r="AB692" s="8">
        <f t="shared" si="302"/>
        <v>3.8116464421392662</v>
      </c>
      <c r="AC692" s="8">
        <f t="shared" si="302"/>
        <v>-0.73648767374908231</v>
      </c>
      <c r="AD692" s="8">
        <f t="shared" si="302"/>
        <v>2.594667619049071</v>
      </c>
      <c r="AE692" s="8">
        <f t="shared" si="302"/>
        <v>-0.71335948635445723</v>
      </c>
      <c r="AF692" s="8">
        <f t="shared" si="302"/>
        <v>-0.76604985636791278</v>
      </c>
      <c r="AG692" s="8">
        <f t="shared" si="302"/>
        <v>-0.68697383120509425</v>
      </c>
      <c r="AH692" s="8">
        <f t="shared" si="302"/>
        <v>1.2184747999091907</v>
      </c>
      <c r="AI692" s="8">
        <f t="shared" si="302"/>
        <v>-0.52646497114108348</v>
      </c>
      <c r="AK692" s="8">
        <f t="shared" ref="AK692:AU692" si="303">(AK46-$AK46)/$AK46</f>
        <v>0</v>
      </c>
      <c r="AL692" s="8">
        <f t="shared" si="303"/>
        <v>-0.90017474289686428</v>
      </c>
      <c r="AM692" s="8">
        <f t="shared" si="303"/>
        <v>-0.8963044561641822</v>
      </c>
      <c r="AN692" s="8">
        <f t="shared" si="303"/>
        <v>3.8116464421392662</v>
      </c>
      <c r="AO692" s="8">
        <f t="shared" si="303"/>
        <v>-0.9065681006308991</v>
      </c>
      <c r="AP692" s="8">
        <f t="shared" si="303"/>
        <v>2.594667619049071</v>
      </c>
      <c r="AQ692" s="8">
        <f t="shared" si="303"/>
        <v>-0.91012454252106245</v>
      </c>
      <c r="AR692" s="8">
        <f t="shared" si="303"/>
        <v>-0.88207576308712998</v>
      </c>
      <c r="AS692" s="8">
        <f t="shared" si="303"/>
        <v>-0.94347312749560952</v>
      </c>
      <c r="AT692" s="8">
        <f t="shared" si="303"/>
        <v>1.2184747999091907</v>
      </c>
      <c r="AU692" s="8">
        <f t="shared" si="303"/>
        <v>-0.78324113752203928</v>
      </c>
      <c r="AW692">
        <f t="shared" si="166"/>
        <v>-0.5</v>
      </c>
      <c r="AX692" t="str">
        <f t="shared" si="175"/>
        <v/>
      </c>
      <c r="AY692">
        <f t="shared" si="176"/>
        <v>-0.5</v>
      </c>
      <c r="AZ692" t="str">
        <f t="shared" si="177"/>
        <v/>
      </c>
    </row>
    <row r="693" spans="1:52" s="17" customFormat="1" x14ac:dyDescent="0.3">
      <c r="A693">
        <v>3</v>
      </c>
      <c r="B693" t="s">
        <v>118</v>
      </c>
      <c r="C693" t="s">
        <v>114</v>
      </c>
      <c r="D693" t="s">
        <v>15</v>
      </c>
      <c r="E693"/>
      <c r="F693" s="2">
        <v>0</v>
      </c>
      <c r="G693" s="2">
        <f t="shared" si="167"/>
        <v>1</v>
      </c>
      <c r="H693" s="4">
        <f t="shared" si="168"/>
        <v>0</v>
      </c>
      <c r="I693">
        <f t="shared" si="169"/>
        <v>1</v>
      </c>
      <c r="J693">
        <f t="shared" si="162"/>
        <v>0</v>
      </c>
      <c r="K693">
        <f t="shared" si="170"/>
        <v>3</v>
      </c>
      <c r="L693">
        <f t="shared" si="171"/>
        <v>0</v>
      </c>
      <c r="M693" s="8">
        <f t="shared" ref="M693:W693" si="304">(M47-$M47)/$M47</f>
        <v>0</v>
      </c>
      <c r="N693" s="8">
        <f t="shared" si="304"/>
        <v>-0.66957720212670802</v>
      </c>
      <c r="O693" s="8">
        <f t="shared" si="304"/>
        <v>-0.66390600548720979</v>
      </c>
      <c r="P693" s="8">
        <f t="shared" si="304"/>
        <v>4.3372252299743161</v>
      </c>
      <c r="Q693" s="8">
        <f t="shared" si="304"/>
        <v>-0.83220575453920653</v>
      </c>
      <c r="R693" s="8">
        <f t="shared" si="304"/>
        <v>4.0902028677352726</v>
      </c>
      <c r="S693" s="8">
        <f t="shared" si="304"/>
        <v>-0.78827461375837071</v>
      </c>
      <c r="T693" s="8">
        <f t="shared" si="304"/>
        <v>-0.37692154497387997</v>
      </c>
      <c r="U693" s="8">
        <f t="shared" si="304"/>
        <v>-0.42960498052824608</v>
      </c>
      <c r="V693" s="8">
        <f t="shared" si="304"/>
        <v>4.5476943669038716</v>
      </c>
      <c r="W693" s="8">
        <f t="shared" si="304"/>
        <v>-0.80056889400658715</v>
      </c>
      <c r="X693"/>
      <c r="Y693" s="8">
        <f t="shared" ref="Y693:AI693" si="305">(Y47-$Y47)/$Y47</f>
        <v>0</v>
      </c>
      <c r="Z693" s="8">
        <f t="shared" si="305"/>
        <v>-0.6496245392519947</v>
      </c>
      <c r="AA693" s="8">
        <f t="shared" si="305"/>
        <v>-0.64576288399152459</v>
      </c>
      <c r="AB693" s="8">
        <f t="shared" si="305"/>
        <v>4.7156963174346629</v>
      </c>
      <c r="AC693" s="8">
        <f t="shared" si="305"/>
        <v>-0.70615866975773212</v>
      </c>
      <c r="AD693" s="8">
        <f t="shared" si="305"/>
        <v>3.006148603654716</v>
      </c>
      <c r="AE693" s="8">
        <f t="shared" si="305"/>
        <v>-0.68784237092934941</v>
      </c>
      <c r="AF693" s="8">
        <f t="shared" si="305"/>
        <v>-0.74400799535797157</v>
      </c>
      <c r="AG693" s="8">
        <f t="shared" si="305"/>
        <v>-0.65835814003828153</v>
      </c>
      <c r="AH693" s="8">
        <f t="shared" si="305"/>
        <v>1.6135504920386829</v>
      </c>
      <c r="AI693" s="8">
        <f t="shared" si="305"/>
        <v>-0.47012078411762209</v>
      </c>
      <c r="AK693" s="8">
        <f t="shared" ref="AK693:AU693" si="306">(AK47-$AK47)/$AK47</f>
        <v>0</v>
      </c>
      <c r="AL693" s="8">
        <f t="shared" si="306"/>
        <v>-0.88871698584131642</v>
      </c>
      <c r="AM693" s="8">
        <f t="shared" si="306"/>
        <v>-0.88522174047580471</v>
      </c>
      <c r="AN693" s="8">
        <f t="shared" si="306"/>
        <v>4.7156963174346629</v>
      </c>
      <c r="AO693" s="8">
        <f t="shared" si="306"/>
        <v>-0.89469622129628756</v>
      </c>
      <c r="AP693" s="8">
        <f t="shared" si="306"/>
        <v>3.006148603654716</v>
      </c>
      <c r="AQ693" s="8">
        <f t="shared" si="306"/>
        <v>-0.90584756573207625</v>
      </c>
      <c r="AR693" s="8">
        <f t="shared" si="306"/>
        <v>-0.8705216299644839</v>
      </c>
      <c r="AS693" s="8">
        <f t="shared" si="306"/>
        <v>-0.93816079429838184</v>
      </c>
      <c r="AT693" s="8">
        <f t="shared" si="306"/>
        <v>1.6135504920386829</v>
      </c>
      <c r="AU693" s="8">
        <f t="shared" si="306"/>
        <v>-0.75279926008106257</v>
      </c>
      <c r="AW693">
        <f t="shared" si="166"/>
        <v>-0.5</v>
      </c>
      <c r="AX693" t="str">
        <f t="shared" si="175"/>
        <v/>
      </c>
      <c r="AY693">
        <f t="shared" si="176"/>
        <v>-0.5</v>
      </c>
      <c r="AZ693" t="str">
        <f t="shared" si="177"/>
        <v/>
      </c>
    </row>
    <row r="694" spans="1:52" s="17" customFormat="1" x14ac:dyDescent="0.3">
      <c r="A694">
        <v>3</v>
      </c>
      <c r="B694" t="s">
        <v>119</v>
      </c>
      <c r="C694" t="s">
        <v>114</v>
      </c>
      <c r="D694" t="s">
        <v>15</v>
      </c>
      <c r="E694"/>
      <c r="F694" s="2">
        <v>0</v>
      </c>
      <c r="G694" s="2">
        <f t="shared" si="167"/>
        <v>0</v>
      </c>
      <c r="H694" s="4">
        <f t="shared" si="168"/>
        <v>0</v>
      </c>
      <c r="I694">
        <f t="shared" si="169"/>
        <v>1</v>
      </c>
      <c r="J694">
        <f t="shared" si="162"/>
        <v>0</v>
      </c>
      <c r="K694">
        <f t="shared" si="170"/>
        <v>3</v>
      </c>
      <c r="L694">
        <f t="shared" si="171"/>
        <v>0</v>
      </c>
      <c r="M694" s="8">
        <f t="shared" ref="M694:W694" si="307">(M48-$M48)/$M48</f>
        <v>0</v>
      </c>
      <c r="N694" s="8">
        <f t="shared" si="307"/>
        <v>0.80318966542802939</v>
      </c>
      <c r="O694" s="8">
        <f t="shared" si="307"/>
        <v>0.80366952482922482</v>
      </c>
      <c r="P694" s="8">
        <f t="shared" si="307"/>
        <v>-2.9791271157553748E-4</v>
      </c>
      <c r="Q694" s="8">
        <f t="shared" si="307"/>
        <v>0.10223204601051888</v>
      </c>
      <c r="R694" s="8">
        <f t="shared" si="307"/>
        <v>-0.99999100263622764</v>
      </c>
      <c r="S694" s="8">
        <f t="shared" si="307"/>
        <v>-0.62974948340136339</v>
      </c>
      <c r="T694" s="8">
        <f t="shared" si="307"/>
        <v>15.83868526521729</v>
      </c>
      <c r="U694" s="8">
        <f t="shared" si="307"/>
        <v>14.226870526935606</v>
      </c>
      <c r="V694" s="8">
        <f t="shared" si="307"/>
        <v>-0.99872337405140299</v>
      </c>
      <c r="W694" s="8">
        <f t="shared" si="307"/>
        <v>-0.54926106650751327</v>
      </c>
      <c r="X694"/>
      <c r="Y694" s="8">
        <f t="shared" ref="Y694:AI694" si="308">(Y48-$Y48)/$Y48</f>
        <v>0</v>
      </c>
      <c r="Z694" s="8">
        <f t="shared" si="308"/>
        <v>1.1414870326723061</v>
      </c>
      <c r="AA694" s="8">
        <f t="shared" si="308"/>
        <v>1.1124439361624687</v>
      </c>
      <c r="AB694" s="8">
        <f t="shared" si="308"/>
        <v>0.57366316550535401</v>
      </c>
      <c r="AC694" s="8">
        <f t="shared" si="308"/>
        <v>1.1564514827619214</v>
      </c>
      <c r="AD694" s="8">
        <f t="shared" si="308"/>
        <v>-0.68853535817816236</v>
      </c>
      <c r="AE694" s="8">
        <f t="shared" si="308"/>
        <v>0.28524616808767683</v>
      </c>
      <c r="AF694" s="8">
        <f t="shared" si="308"/>
        <v>3.0781546821675465</v>
      </c>
      <c r="AG694" s="8">
        <f t="shared" si="308"/>
        <v>4.3532709157093681</v>
      </c>
      <c r="AH694" s="8">
        <f t="shared" si="308"/>
        <v>-0.97257737782458908</v>
      </c>
      <c r="AI694" s="8">
        <f t="shared" si="308"/>
        <v>1.0738365606960363</v>
      </c>
      <c r="AK694" s="8">
        <f t="shared" ref="AK694:AU694" si="309">(AK48-$AK48)/$AK48</f>
        <v>0</v>
      </c>
      <c r="AL694" s="8">
        <f t="shared" si="309"/>
        <v>-0.14854007093626351</v>
      </c>
      <c r="AM694" s="8">
        <f t="shared" si="309"/>
        <v>-0.14956917256323465</v>
      </c>
      <c r="AN694" s="8">
        <f t="shared" si="309"/>
        <v>0.57366316550535401</v>
      </c>
      <c r="AO694" s="8">
        <f t="shared" si="309"/>
        <v>-0.15123140640085803</v>
      </c>
      <c r="AP694" s="8">
        <f t="shared" si="309"/>
        <v>-0.68853535817816236</v>
      </c>
      <c r="AQ694" s="8">
        <f t="shared" si="309"/>
        <v>-0.32719620284225986</v>
      </c>
      <c r="AR694" s="8">
        <f t="shared" si="309"/>
        <v>1.057487748476913</v>
      </c>
      <c r="AS694" s="8">
        <f t="shared" si="309"/>
        <v>-2.8581289414807923E-2</v>
      </c>
      <c r="AT694" s="8">
        <f t="shared" si="309"/>
        <v>-0.97257737782458908</v>
      </c>
      <c r="AU694" s="8">
        <f t="shared" si="309"/>
        <v>0.16575364256731076</v>
      </c>
      <c r="AW694">
        <f t="shared" si="166"/>
        <v>-1.5</v>
      </c>
      <c r="AX694" t="str">
        <f t="shared" si="175"/>
        <v/>
      </c>
      <c r="AY694">
        <f t="shared" si="176"/>
        <v>-1.5</v>
      </c>
      <c r="AZ694" t="str">
        <f t="shared" si="177"/>
        <v/>
      </c>
    </row>
    <row r="695" spans="1:52" s="17" customFormat="1" x14ac:dyDescent="0.3">
      <c r="A695">
        <v>3</v>
      </c>
      <c r="B695" t="s">
        <v>120</v>
      </c>
      <c r="C695" t="s">
        <v>114</v>
      </c>
      <c r="D695" t="s">
        <v>15</v>
      </c>
      <c r="E695" t="s">
        <v>43</v>
      </c>
      <c r="F695" s="2">
        <v>0</v>
      </c>
      <c r="G695" s="2">
        <f t="shared" si="167"/>
        <v>0</v>
      </c>
      <c r="H695" s="4">
        <f t="shared" si="168"/>
        <v>1</v>
      </c>
      <c r="I695">
        <f t="shared" si="169"/>
        <v>0</v>
      </c>
      <c r="J695">
        <f t="shared" si="162"/>
        <v>1</v>
      </c>
      <c r="K695">
        <f t="shared" si="170"/>
        <v>3</v>
      </c>
      <c r="L695">
        <f t="shared" si="171"/>
        <v>3</v>
      </c>
      <c r="M695" s="8">
        <f t="shared" ref="M695:W695" si="310">(M49-$M49)/$M49</f>
        <v>0</v>
      </c>
      <c r="N695" s="8">
        <f t="shared" si="310"/>
        <v>-0.80960341192534946</v>
      </c>
      <c r="O695" s="8">
        <f t="shared" si="310"/>
        <v>-0.80825996720918547</v>
      </c>
      <c r="P695" s="8">
        <f t="shared" si="310"/>
        <v>3.3678652612084621</v>
      </c>
      <c r="Q695" s="8">
        <f t="shared" si="310"/>
        <v>-0.91072428105284631</v>
      </c>
      <c r="R695" s="8">
        <f t="shared" si="310"/>
        <v>3.9156674083394396</v>
      </c>
      <c r="S695" s="8">
        <f t="shared" si="310"/>
        <v>-0.88349289674779652</v>
      </c>
      <c r="T695" s="8">
        <f t="shared" si="310"/>
        <v>-0.55350949816584261</v>
      </c>
      <c r="U695" s="8">
        <f t="shared" si="310"/>
        <v>-0.67400069758815784</v>
      </c>
      <c r="V695" s="8">
        <f t="shared" si="310"/>
        <v>3.1566963630803428</v>
      </c>
      <c r="W695" s="8">
        <f t="shared" si="310"/>
        <v>-0.79971600013103294</v>
      </c>
      <c r="X695"/>
      <c r="Y695" s="8">
        <f t="shared" ref="Y695:AI695" si="311">(Y49-$Y49)/$Y49</f>
        <v>0</v>
      </c>
      <c r="Z695" s="8">
        <f t="shared" si="311"/>
        <v>-0.79361204380951722</v>
      </c>
      <c r="AA695" s="8">
        <f t="shared" si="311"/>
        <v>-0.79252100065231124</v>
      </c>
      <c r="AB695" s="8">
        <f t="shared" si="311"/>
        <v>1.2083560025477058</v>
      </c>
      <c r="AC695" s="8">
        <f t="shared" si="311"/>
        <v>-0.87428568770236514</v>
      </c>
      <c r="AD695" s="8">
        <f t="shared" si="311"/>
        <v>2.5960113313275768</v>
      </c>
      <c r="AE695" s="8">
        <f t="shared" si="311"/>
        <v>-0.8351590905258196</v>
      </c>
      <c r="AF695" s="8">
        <f t="shared" si="311"/>
        <v>-0.6303026644276466</v>
      </c>
      <c r="AG695" s="8">
        <f t="shared" si="311"/>
        <v>-0.70827865034119786</v>
      </c>
      <c r="AH695" s="8">
        <f t="shared" si="311"/>
        <v>0.68314542437433556</v>
      </c>
      <c r="AI695" s="8">
        <f t="shared" si="311"/>
        <v>-0.69367889314817355</v>
      </c>
      <c r="AK695" s="8">
        <f t="shared" ref="AK695:AU695" si="312">(AK49-$AK49)/$AK49</f>
        <v>0</v>
      </c>
      <c r="AL695" s="8">
        <f t="shared" si="312"/>
        <v>-0.92644122134080342</v>
      </c>
      <c r="AM695" s="8">
        <f t="shared" si="312"/>
        <v>-0.92532780031524342</v>
      </c>
      <c r="AN695" s="8">
        <f t="shared" si="312"/>
        <v>1.2083560025477058</v>
      </c>
      <c r="AO695" s="8">
        <f t="shared" si="312"/>
        <v>-0.95613266731293689</v>
      </c>
      <c r="AP695" s="8">
        <f t="shared" si="312"/>
        <v>2.5960113313275768</v>
      </c>
      <c r="AQ695" s="8">
        <f t="shared" si="312"/>
        <v>-0.94560943845440448</v>
      </c>
      <c r="AR695" s="8">
        <f t="shared" si="312"/>
        <v>-0.81419112162947505</v>
      </c>
      <c r="AS695" s="8">
        <f t="shared" si="312"/>
        <v>-0.95961619891604744</v>
      </c>
      <c r="AT695" s="8">
        <f t="shared" si="312"/>
        <v>0.68314542437433556</v>
      </c>
      <c r="AU695" s="8">
        <f t="shared" si="312"/>
        <v>-0.84290226673551261</v>
      </c>
      <c r="AW695">
        <f t="shared" si="166"/>
        <v>1.5</v>
      </c>
      <c r="AX695">
        <f t="shared" si="175"/>
        <v>1.5</v>
      </c>
      <c r="AY695" t="str">
        <f t="shared" si="176"/>
        <v/>
      </c>
      <c r="AZ695">
        <f t="shared" si="177"/>
        <v>1.5</v>
      </c>
    </row>
    <row r="696" spans="1:52" s="17" customFormat="1" x14ac:dyDescent="0.3">
      <c r="A696">
        <v>3</v>
      </c>
      <c r="B696" t="s">
        <v>121</v>
      </c>
      <c r="C696" t="s">
        <v>114</v>
      </c>
      <c r="D696" t="s">
        <v>15</v>
      </c>
      <c r="E696"/>
      <c r="F696" s="2">
        <v>0</v>
      </c>
      <c r="G696" s="2">
        <f t="shared" si="167"/>
        <v>1</v>
      </c>
      <c r="H696" s="4">
        <f t="shared" si="168"/>
        <v>0</v>
      </c>
      <c r="I696">
        <f t="shared" si="169"/>
        <v>0</v>
      </c>
      <c r="J696">
        <f t="shared" si="162"/>
        <v>1</v>
      </c>
      <c r="K696">
        <f t="shared" si="170"/>
        <v>3</v>
      </c>
      <c r="L696">
        <f t="shared" si="171"/>
        <v>0</v>
      </c>
      <c r="M696" s="8">
        <f t="shared" ref="M696:W696" si="313">(M50-$M50)/$M50</f>
        <v>0</v>
      </c>
      <c r="N696" s="8">
        <f t="shared" si="313"/>
        <v>-0.76599947056234996</v>
      </c>
      <c r="O696" s="8">
        <f t="shared" si="313"/>
        <v>-0.76321355762219423</v>
      </c>
      <c r="P696" s="8">
        <f t="shared" si="313"/>
        <v>3.3409632036379349</v>
      </c>
      <c r="Q696" s="8">
        <f t="shared" si="313"/>
        <v>-0.84046186847001592</v>
      </c>
      <c r="R696" s="8">
        <f t="shared" si="313"/>
        <v>4.1190069167984289</v>
      </c>
      <c r="S696" s="8">
        <f t="shared" si="313"/>
        <v>-0.82789287712371218</v>
      </c>
      <c r="T696" s="8">
        <f t="shared" si="313"/>
        <v>-0.56572179601670725</v>
      </c>
      <c r="U696" s="8">
        <f t="shared" si="313"/>
        <v>-0.68197747795445951</v>
      </c>
      <c r="V696" s="8">
        <f t="shared" si="313"/>
        <v>3.1759846963148535</v>
      </c>
      <c r="W696" s="8">
        <f t="shared" si="313"/>
        <v>-0.90749523943457089</v>
      </c>
      <c r="X696"/>
      <c r="Y696" s="8">
        <f t="shared" ref="Y696:AI696" si="314">(Y50-$Y50)/$Y50</f>
        <v>0</v>
      </c>
      <c r="Z696" s="8">
        <f t="shared" si="314"/>
        <v>-0.75437736845377901</v>
      </c>
      <c r="AA696" s="8">
        <f t="shared" si="314"/>
        <v>-0.75426645324291208</v>
      </c>
      <c r="AB696" s="8">
        <f t="shared" si="314"/>
        <v>3.245410526088397</v>
      </c>
      <c r="AC696" s="8">
        <f t="shared" si="314"/>
        <v>-0.78074776728738882</v>
      </c>
      <c r="AD696" s="8">
        <f t="shared" si="314"/>
        <v>2.9634904186712361</v>
      </c>
      <c r="AE696" s="8">
        <f t="shared" si="314"/>
        <v>-0.77537048651578089</v>
      </c>
      <c r="AF696" s="8">
        <f t="shared" si="314"/>
        <v>-0.6438602072996098</v>
      </c>
      <c r="AG696" s="8">
        <f t="shared" si="314"/>
        <v>-0.71671887913430843</v>
      </c>
      <c r="AH696" s="8">
        <f t="shared" si="314"/>
        <v>1.1337424661415296</v>
      </c>
      <c r="AI696" s="8">
        <f t="shared" si="314"/>
        <v>-0.69342658329587303</v>
      </c>
      <c r="AK696" s="8">
        <f t="shared" ref="AK696:AU696" si="315">(AK50-$AK50)/$AK50</f>
        <v>0</v>
      </c>
      <c r="AL696" s="8">
        <f t="shared" si="315"/>
        <v>-0.91387969087761167</v>
      </c>
      <c r="AM696" s="8">
        <f t="shared" si="315"/>
        <v>-0.91284837644885941</v>
      </c>
      <c r="AN696" s="8">
        <f t="shared" si="315"/>
        <v>3.245410526088397</v>
      </c>
      <c r="AO696" s="8">
        <f t="shared" si="315"/>
        <v>-0.92641853691604448</v>
      </c>
      <c r="AP696" s="8">
        <f t="shared" si="315"/>
        <v>2.9634904186712361</v>
      </c>
      <c r="AQ696" s="8">
        <f t="shared" si="315"/>
        <v>-0.93087475532078978</v>
      </c>
      <c r="AR696" s="8">
        <f t="shared" si="315"/>
        <v>-0.82093881839263971</v>
      </c>
      <c r="AS696" s="8">
        <f t="shared" si="315"/>
        <v>-0.96099682097237604</v>
      </c>
      <c r="AT696" s="8">
        <f t="shared" si="315"/>
        <v>1.1337424661415296</v>
      </c>
      <c r="AU696" s="8">
        <f t="shared" si="315"/>
        <v>-0.81575389419106414</v>
      </c>
      <c r="AW696">
        <f t="shared" si="166"/>
        <v>0.5</v>
      </c>
      <c r="AX696" t="str">
        <f t="shared" si="175"/>
        <v/>
      </c>
      <c r="AY696" t="str">
        <f t="shared" si="176"/>
        <v/>
      </c>
      <c r="AZ696">
        <f t="shared" si="177"/>
        <v>0.5</v>
      </c>
    </row>
    <row r="697" spans="1:52" s="17" customFormat="1" x14ac:dyDescent="0.3">
      <c r="A697">
        <v>3</v>
      </c>
      <c r="B697" t="s">
        <v>122</v>
      </c>
      <c r="C697" t="s">
        <v>123</v>
      </c>
      <c r="D697" t="s">
        <v>15</v>
      </c>
      <c r="E697"/>
      <c r="F697" s="2">
        <v>0</v>
      </c>
      <c r="G697" s="2">
        <f t="shared" si="167"/>
        <v>0</v>
      </c>
      <c r="H697" s="4">
        <f t="shared" si="168"/>
        <v>0</v>
      </c>
      <c r="I697">
        <f t="shared" si="169"/>
        <v>1</v>
      </c>
      <c r="J697">
        <f t="shared" si="162"/>
        <v>0</v>
      </c>
      <c r="K697">
        <f t="shared" si="170"/>
        <v>3</v>
      </c>
      <c r="L697">
        <f t="shared" si="171"/>
        <v>0</v>
      </c>
      <c r="M697" s="8">
        <f t="shared" ref="M697:W697" si="316">(M51-$M51)/$M51</f>
        <v>0</v>
      </c>
      <c r="N697" s="8">
        <f t="shared" si="316"/>
        <v>-0.68056560767947416</v>
      </c>
      <c r="O697" s="8">
        <f t="shared" si="316"/>
        <v>-0.67032121565674518</v>
      </c>
      <c r="P697" s="8">
        <f t="shared" si="316"/>
        <v>3.0055919573909295</v>
      </c>
      <c r="Q697" s="8">
        <f t="shared" si="316"/>
        <v>-0.82085545317603981</v>
      </c>
      <c r="R697" s="8">
        <f t="shared" si="316"/>
        <v>3.6241881045011999</v>
      </c>
      <c r="S697" s="8">
        <f t="shared" si="316"/>
        <v>-0.74673972175130121</v>
      </c>
      <c r="T697" s="8">
        <f t="shared" si="316"/>
        <v>-0.61084025401015485</v>
      </c>
      <c r="U697" s="8">
        <f t="shared" si="316"/>
        <v>-0.63739985248415831</v>
      </c>
      <c r="V697" s="8">
        <f t="shared" si="316"/>
        <v>2.8349617995656415</v>
      </c>
      <c r="W697" s="8">
        <f t="shared" si="316"/>
        <v>-0.86668472946920538</v>
      </c>
      <c r="X697"/>
      <c r="Y697" s="8">
        <f t="shared" ref="Y697:AI697" si="317">(Y51-$Y51)/$Y51</f>
        <v>0</v>
      </c>
      <c r="Z697" s="8">
        <f t="shared" si="317"/>
        <v>-0.6706358019418589</v>
      </c>
      <c r="AA697" s="8">
        <f t="shared" si="317"/>
        <v>-0.66555498568144178</v>
      </c>
      <c r="AB697" s="8">
        <f t="shared" si="317"/>
        <v>2.9985153802827318</v>
      </c>
      <c r="AC697" s="8">
        <f t="shared" si="317"/>
        <v>-0.74902373295053593</v>
      </c>
      <c r="AD697" s="8">
        <f t="shared" si="317"/>
        <v>2.8236810391560074</v>
      </c>
      <c r="AE697" s="8">
        <f t="shared" si="317"/>
        <v>-0.68697909554520808</v>
      </c>
      <c r="AF697" s="8">
        <f t="shared" si="317"/>
        <v>-0.66560001367986688</v>
      </c>
      <c r="AG697" s="8">
        <f t="shared" si="317"/>
        <v>-0.6526553425032271</v>
      </c>
      <c r="AH697" s="8">
        <f t="shared" si="317"/>
        <v>1.0525418053647448</v>
      </c>
      <c r="AI697" s="8">
        <f t="shared" si="317"/>
        <v>-0.59770891896542444</v>
      </c>
      <c r="AK697" s="8">
        <f t="shared" ref="AK697:AU697" si="318">(AK51-$AK51)/$AK51</f>
        <v>0</v>
      </c>
      <c r="AL697" s="8">
        <f t="shared" si="318"/>
        <v>-0.89467245413291663</v>
      </c>
      <c r="AM697" s="8">
        <f t="shared" si="318"/>
        <v>-0.88800440780911638</v>
      </c>
      <c r="AN697" s="8">
        <f t="shared" si="318"/>
        <v>2.9985153802827318</v>
      </c>
      <c r="AO697" s="8">
        <f t="shared" si="318"/>
        <v>-0.91114386699257854</v>
      </c>
      <c r="AP697" s="8">
        <f t="shared" si="318"/>
        <v>2.8236810391560074</v>
      </c>
      <c r="AQ697" s="8">
        <f t="shared" si="318"/>
        <v>-0.90745782028735655</v>
      </c>
      <c r="AR697" s="8">
        <f t="shared" si="318"/>
        <v>-0.83157068972371173</v>
      </c>
      <c r="AS697" s="8">
        <f t="shared" si="318"/>
        <v>-0.9518397745849192</v>
      </c>
      <c r="AT697" s="8">
        <f t="shared" si="318"/>
        <v>1.0525418053647448</v>
      </c>
      <c r="AU697" s="8">
        <f t="shared" si="318"/>
        <v>-0.72843462099888678</v>
      </c>
      <c r="AW697">
        <f t="shared" si="166"/>
        <v>0</v>
      </c>
      <c r="AX697" t="str">
        <f t="shared" si="175"/>
        <v/>
      </c>
      <c r="AY697">
        <f t="shared" si="176"/>
        <v>0</v>
      </c>
      <c r="AZ697" t="str">
        <f t="shared" si="177"/>
        <v/>
      </c>
    </row>
    <row r="698" spans="1:52" s="17" customFormat="1" x14ac:dyDescent="0.3">
      <c r="A698">
        <v>3</v>
      </c>
      <c r="B698" t="s">
        <v>124</v>
      </c>
      <c r="C698" t="s">
        <v>123</v>
      </c>
      <c r="D698" t="s">
        <v>15</v>
      </c>
      <c r="E698"/>
      <c r="F698" s="2">
        <v>0</v>
      </c>
      <c r="G698" s="2">
        <f t="shared" si="167"/>
        <v>1</v>
      </c>
      <c r="H698" s="4">
        <f t="shared" si="168"/>
        <v>0</v>
      </c>
      <c r="I698">
        <f t="shared" si="169"/>
        <v>1</v>
      </c>
      <c r="J698">
        <f t="shared" si="162"/>
        <v>0</v>
      </c>
      <c r="K698">
        <f t="shared" si="170"/>
        <v>3</v>
      </c>
      <c r="L698">
        <f t="shared" si="171"/>
        <v>0</v>
      </c>
      <c r="M698" s="8">
        <f t="shared" ref="M698:W698" si="319">(M52-$M52)/$M52</f>
        <v>0</v>
      </c>
      <c r="N698" s="8">
        <f t="shared" si="319"/>
        <v>-0.67837775372070375</v>
      </c>
      <c r="O698" s="8">
        <f t="shared" si="319"/>
        <v>-0.66507232972715602</v>
      </c>
      <c r="P698" s="8">
        <f t="shared" si="319"/>
        <v>3.0200088572256005</v>
      </c>
      <c r="Q698" s="8">
        <f t="shared" si="319"/>
        <v>-0.83365870515476226</v>
      </c>
      <c r="R698" s="8">
        <f t="shared" si="319"/>
        <v>3.6142255620322712</v>
      </c>
      <c r="S698" s="8">
        <f t="shared" si="319"/>
        <v>-0.74537755267086925</v>
      </c>
      <c r="T698" s="8">
        <f t="shared" si="319"/>
        <v>-0.60921810098916584</v>
      </c>
      <c r="U698" s="8">
        <f t="shared" si="319"/>
        <v>-0.63492270658743566</v>
      </c>
      <c r="V698" s="8">
        <f t="shared" si="319"/>
        <v>2.8371421601836562</v>
      </c>
      <c r="W698" s="8">
        <f t="shared" si="319"/>
        <v>-0.88314386821193913</v>
      </c>
      <c r="X698"/>
      <c r="Y698" s="8">
        <f t="shared" ref="Y698:AI698" si="320">(Y52-$Y52)/$Y52</f>
        <v>0</v>
      </c>
      <c r="Z698" s="8">
        <f t="shared" si="320"/>
        <v>-0.67717423332101645</v>
      </c>
      <c r="AA698" s="8">
        <f t="shared" si="320"/>
        <v>-0.66810951196323942</v>
      </c>
      <c r="AB698" s="8">
        <f t="shared" si="320"/>
        <v>1.0406867899045091</v>
      </c>
      <c r="AC698" s="8">
        <f t="shared" si="320"/>
        <v>-0.82826841563869147</v>
      </c>
      <c r="AD698" s="8">
        <f t="shared" si="320"/>
        <v>2.4998798908504378</v>
      </c>
      <c r="AE698" s="8">
        <f t="shared" si="320"/>
        <v>-0.74346928493344222</v>
      </c>
      <c r="AF698" s="8">
        <f t="shared" si="320"/>
        <v>-0.67052342678714372</v>
      </c>
      <c r="AG698" s="8">
        <f t="shared" si="320"/>
        <v>-0.65823946484479356</v>
      </c>
      <c r="AH698" s="8">
        <f t="shared" si="320"/>
        <v>0.60640566176698829</v>
      </c>
      <c r="AI698" s="8">
        <f t="shared" si="320"/>
        <v>-0.62509087990050372</v>
      </c>
      <c r="AK698" s="8">
        <f t="shared" ref="AK698:AU698" si="321">(AK52-$AK52)/$AK52</f>
        <v>0</v>
      </c>
      <c r="AL698" s="8">
        <f t="shared" si="321"/>
        <v>-0.89244735871092984</v>
      </c>
      <c r="AM698" s="8">
        <f t="shared" si="321"/>
        <v>-0.88307768473874537</v>
      </c>
      <c r="AN698" s="8">
        <f t="shared" si="321"/>
        <v>1.0406867899045091</v>
      </c>
      <c r="AO698" s="8">
        <f t="shared" si="321"/>
        <v>-0.94315070093765341</v>
      </c>
      <c r="AP698" s="8">
        <f t="shared" si="321"/>
        <v>2.4998798908504378</v>
      </c>
      <c r="AQ698" s="8">
        <f t="shared" si="321"/>
        <v>-0.91872998850849041</v>
      </c>
      <c r="AR698" s="8">
        <f t="shared" si="321"/>
        <v>-0.83418564897753711</v>
      </c>
      <c r="AS698" s="8">
        <f t="shared" si="321"/>
        <v>-0.9527173449354932</v>
      </c>
      <c r="AT698" s="8">
        <f t="shared" si="321"/>
        <v>0.60640566176698829</v>
      </c>
      <c r="AU698" s="8">
        <f t="shared" si="321"/>
        <v>-0.74376194899714621</v>
      </c>
      <c r="AW698">
        <f t="shared" si="166"/>
        <v>0</v>
      </c>
      <c r="AX698" t="str">
        <f t="shared" si="175"/>
        <v/>
      </c>
      <c r="AY698">
        <f t="shared" si="176"/>
        <v>0</v>
      </c>
      <c r="AZ698" t="str">
        <f t="shared" si="177"/>
        <v/>
      </c>
    </row>
    <row r="699" spans="1:52" s="17" customFormat="1" x14ac:dyDescent="0.3">
      <c r="A699">
        <v>3</v>
      </c>
      <c r="B699" t="s">
        <v>125</v>
      </c>
      <c r="C699" t="s">
        <v>123</v>
      </c>
      <c r="D699" t="s">
        <v>15</v>
      </c>
      <c r="E699" t="s">
        <v>43</v>
      </c>
      <c r="F699" s="2">
        <v>0</v>
      </c>
      <c r="G699" s="2">
        <f t="shared" si="167"/>
        <v>1</v>
      </c>
      <c r="H699" s="4">
        <f t="shared" si="168"/>
        <v>1</v>
      </c>
      <c r="I699">
        <f t="shared" si="169"/>
        <v>1</v>
      </c>
      <c r="J699">
        <f t="shared" si="162"/>
        <v>0</v>
      </c>
      <c r="K699">
        <f t="shared" si="170"/>
        <v>3</v>
      </c>
      <c r="L699">
        <f t="shared" si="171"/>
        <v>3</v>
      </c>
      <c r="M699" s="8">
        <f t="shared" ref="M699:W699" si="322">(M53-$M53)/$M53</f>
        <v>0</v>
      </c>
      <c r="N699" s="8">
        <f t="shared" si="322"/>
        <v>0.45200949313307376</v>
      </c>
      <c r="O699" s="8">
        <f t="shared" si="322"/>
        <v>0.45232539772988556</v>
      </c>
      <c r="P699" s="8">
        <f t="shared" si="322"/>
        <v>-3.0090912544402862E-4</v>
      </c>
      <c r="Q699" s="8">
        <f t="shared" si="322"/>
        <v>0.11378263764343166</v>
      </c>
      <c r="R699" s="8">
        <f t="shared" si="322"/>
        <v>-0.99998300513244998</v>
      </c>
      <c r="S699" s="8">
        <f t="shared" si="322"/>
        <v>-0.79003840840066297</v>
      </c>
      <c r="T699" s="8">
        <f t="shared" si="322"/>
        <v>15.841914741747994</v>
      </c>
      <c r="U699" s="8">
        <f t="shared" si="322"/>
        <v>12.612391057900515</v>
      </c>
      <c r="V699" s="8">
        <f t="shared" si="322"/>
        <v>-0.9985654332391618</v>
      </c>
      <c r="W699" s="8">
        <f t="shared" si="322"/>
        <v>-0.70378545679204874</v>
      </c>
      <c r="X699"/>
      <c r="Y699" s="8">
        <f t="shared" ref="Y699:AI699" si="323">(Y53-$Y53)/$Y53</f>
        <v>0</v>
      </c>
      <c r="Z699" s="8">
        <f t="shared" si="323"/>
        <v>0.70337673042847815</v>
      </c>
      <c r="AA699" s="8">
        <f t="shared" si="323"/>
        <v>0.6637703017418588</v>
      </c>
      <c r="AB699" s="8">
        <f t="shared" si="323"/>
        <v>-3.0584104819249471E-2</v>
      </c>
      <c r="AC699" s="8">
        <f t="shared" si="323"/>
        <v>0.70386691491196496</v>
      </c>
      <c r="AD699" s="8">
        <f t="shared" si="323"/>
        <v>-0.74460060690843877</v>
      </c>
      <c r="AE699" s="8">
        <f t="shared" si="323"/>
        <v>-7.2139838197154915E-2</v>
      </c>
      <c r="AF699" s="8">
        <f t="shared" si="323"/>
        <v>2.5207347347424109</v>
      </c>
      <c r="AG699" s="8">
        <f t="shared" si="323"/>
        <v>2.8406521284018202</v>
      </c>
      <c r="AH699" s="8">
        <f t="shared" si="323"/>
        <v>-0.98534308494705947</v>
      </c>
      <c r="AI699" s="8">
        <f t="shared" si="323"/>
        <v>0.14008048624261579</v>
      </c>
      <c r="AK699" s="8">
        <f t="shared" ref="AK699:AU699" si="324">(AK53-$AK53)/$AK53</f>
        <v>0</v>
      </c>
      <c r="AL699" s="8">
        <f t="shared" si="324"/>
        <v>-0.25159990517566844</v>
      </c>
      <c r="AM699" s="8">
        <f t="shared" si="324"/>
        <v>-0.26398621439244357</v>
      </c>
      <c r="AN699" s="8">
        <f t="shared" si="324"/>
        <v>-3.0584104819249471E-2</v>
      </c>
      <c r="AO699" s="8">
        <f t="shared" si="324"/>
        <v>-0.27378825105846688</v>
      </c>
      <c r="AP699" s="8">
        <f t="shared" si="324"/>
        <v>-0.74460060690843877</v>
      </c>
      <c r="AQ699" s="8">
        <f t="shared" si="324"/>
        <v>-0.43234271687413722</v>
      </c>
      <c r="AR699" s="8">
        <f t="shared" si="324"/>
        <v>0.77133719880798512</v>
      </c>
      <c r="AS699" s="8">
        <f t="shared" si="324"/>
        <v>-0.20354192199809265</v>
      </c>
      <c r="AT699" s="8">
        <f t="shared" si="324"/>
        <v>-0.98534308494705947</v>
      </c>
      <c r="AU699" s="8">
        <f t="shared" si="324"/>
        <v>-0.2359033368013152</v>
      </c>
      <c r="AW699">
        <f t="shared" si="166"/>
        <v>-1</v>
      </c>
      <c r="AX699">
        <f t="shared" si="175"/>
        <v>-1</v>
      </c>
      <c r="AY699">
        <f t="shared" si="176"/>
        <v>-1</v>
      </c>
      <c r="AZ699" t="str">
        <f t="shared" si="177"/>
        <v/>
      </c>
    </row>
    <row r="700" spans="1:52" s="17" customFormat="1" x14ac:dyDescent="0.3">
      <c r="A700">
        <v>3</v>
      </c>
      <c r="B700" t="s">
        <v>126</v>
      </c>
      <c r="C700" t="s">
        <v>123</v>
      </c>
      <c r="D700" t="s">
        <v>15</v>
      </c>
      <c r="E700"/>
      <c r="F700" s="2">
        <v>0</v>
      </c>
      <c r="G700" s="2">
        <f t="shared" si="167"/>
        <v>0</v>
      </c>
      <c r="H700" s="4">
        <f t="shared" si="168"/>
        <v>0</v>
      </c>
      <c r="I700">
        <f t="shared" si="169"/>
        <v>0</v>
      </c>
      <c r="J700">
        <f t="shared" si="162"/>
        <v>1</v>
      </c>
      <c r="K700">
        <f t="shared" si="170"/>
        <v>3</v>
      </c>
      <c r="L700">
        <f t="shared" si="171"/>
        <v>0</v>
      </c>
      <c r="M700" s="8">
        <f t="shared" ref="M700:W700" si="325">(M54-$M54)/$M54</f>
        <v>0</v>
      </c>
      <c r="N700" s="8">
        <f t="shared" si="325"/>
        <v>-0.83155646423632523</v>
      </c>
      <c r="O700" s="8">
        <f t="shared" si="325"/>
        <v>-0.82866195646604102</v>
      </c>
      <c r="P700" s="8">
        <f t="shared" si="325"/>
        <v>3.3549806617076676</v>
      </c>
      <c r="Q700" s="8">
        <f t="shared" si="325"/>
        <v>-0.91112858216042936</v>
      </c>
      <c r="R700" s="8">
        <f t="shared" si="325"/>
        <v>3.4065744715204529</v>
      </c>
      <c r="S700" s="8">
        <f t="shared" si="325"/>
        <v>-0.91901066450181779</v>
      </c>
      <c r="T700" s="8">
        <f t="shared" si="325"/>
        <v>-0.45391469494291004</v>
      </c>
      <c r="U700" s="8">
        <f t="shared" si="325"/>
        <v>-0.55441367799463148</v>
      </c>
      <c r="V700" s="8">
        <f t="shared" si="325"/>
        <v>3.5373001030322819</v>
      </c>
      <c r="W700" s="8">
        <f t="shared" si="325"/>
        <v>-0.63469638671557127</v>
      </c>
      <c r="X700"/>
      <c r="Y700" s="8">
        <f t="shared" ref="Y700:AI700" si="326">(Y54-$Y54)/$Y54</f>
        <v>0</v>
      </c>
      <c r="Z700" s="8">
        <f t="shared" si="326"/>
        <v>-0.77912498479373471</v>
      </c>
      <c r="AA700" s="8">
        <f t="shared" si="326"/>
        <v>-0.77972632826484789</v>
      </c>
      <c r="AB700" s="8">
        <f t="shared" si="326"/>
        <v>3.8920955591238253</v>
      </c>
      <c r="AC700" s="8">
        <f t="shared" si="326"/>
        <v>-0.81565445030575168</v>
      </c>
      <c r="AD700" s="8">
        <f t="shared" si="326"/>
        <v>2.6652839453940205</v>
      </c>
      <c r="AE700" s="8">
        <f t="shared" si="326"/>
        <v>-0.84231397744839043</v>
      </c>
      <c r="AF700" s="8">
        <f t="shared" si="326"/>
        <v>-0.76036263670385784</v>
      </c>
      <c r="AG700" s="8">
        <f t="shared" si="326"/>
        <v>-0.73673670948202197</v>
      </c>
      <c r="AH700" s="8">
        <f t="shared" si="326"/>
        <v>1.2722060508856192</v>
      </c>
      <c r="AI700" s="8">
        <f t="shared" si="326"/>
        <v>-0.51514692764324432</v>
      </c>
      <c r="AK700" s="8">
        <f t="shared" ref="AK700:AU700" si="327">(AK54-$AK54)/$AK54</f>
        <v>0</v>
      </c>
      <c r="AL700" s="8">
        <f t="shared" si="327"/>
        <v>-0.92150848231279403</v>
      </c>
      <c r="AM700" s="8">
        <f t="shared" si="327"/>
        <v>-0.91997022915213433</v>
      </c>
      <c r="AN700" s="8">
        <f t="shared" si="327"/>
        <v>3.8920955591238253</v>
      </c>
      <c r="AO700" s="8">
        <f t="shared" si="327"/>
        <v>-0.92437145404731957</v>
      </c>
      <c r="AP700" s="8">
        <f t="shared" si="327"/>
        <v>2.6652839453940205</v>
      </c>
      <c r="AQ700" s="8">
        <f t="shared" si="327"/>
        <v>-0.93707655467665429</v>
      </c>
      <c r="AR700" s="8">
        <f t="shared" si="327"/>
        <v>-0.87908472976365126</v>
      </c>
      <c r="AS700" s="8">
        <f t="shared" si="327"/>
        <v>-0.94519308024551008</v>
      </c>
      <c r="AT700" s="8">
        <f t="shared" si="327"/>
        <v>1.2722060508856192</v>
      </c>
      <c r="AU700" s="8">
        <f t="shared" si="327"/>
        <v>-0.81951690834481217</v>
      </c>
      <c r="AW700">
        <f t="shared" si="166"/>
        <v>1</v>
      </c>
      <c r="AX700" t="str">
        <f t="shared" si="175"/>
        <v/>
      </c>
      <c r="AY700" t="str">
        <f t="shared" si="176"/>
        <v/>
      </c>
      <c r="AZ700">
        <f t="shared" si="177"/>
        <v>1</v>
      </c>
    </row>
    <row r="701" spans="1:52" s="17" customFormat="1" x14ac:dyDescent="0.3">
      <c r="A701">
        <v>3</v>
      </c>
      <c r="B701" t="s">
        <v>127</v>
      </c>
      <c r="C701" t="s">
        <v>123</v>
      </c>
      <c r="D701" t="s">
        <v>15</v>
      </c>
      <c r="E701"/>
      <c r="F701" s="2">
        <v>0</v>
      </c>
      <c r="G701" s="2">
        <f t="shared" si="167"/>
        <v>1</v>
      </c>
      <c r="H701" s="4">
        <f t="shared" si="168"/>
        <v>0</v>
      </c>
      <c r="I701">
        <f t="shared" si="169"/>
        <v>0</v>
      </c>
      <c r="J701">
        <f t="shared" si="162"/>
        <v>1</v>
      </c>
      <c r="K701">
        <f t="shared" si="170"/>
        <v>3</v>
      </c>
      <c r="L701">
        <f t="shared" si="171"/>
        <v>0</v>
      </c>
      <c r="M701" s="8">
        <f t="shared" ref="M701:W701" si="328">(M55-$M55)/$M55</f>
        <v>0</v>
      </c>
      <c r="N701" s="8">
        <f t="shared" si="328"/>
        <v>-0.78633248162432601</v>
      </c>
      <c r="O701" s="8">
        <f t="shared" si="328"/>
        <v>-0.7837921898738045</v>
      </c>
      <c r="P701" s="8">
        <f t="shared" si="328"/>
        <v>4.3372252299743161</v>
      </c>
      <c r="Q701" s="8">
        <f t="shared" si="328"/>
        <v>-0.90974055208560722</v>
      </c>
      <c r="R701" s="8">
        <f t="shared" si="328"/>
        <v>4.0902028677352726</v>
      </c>
      <c r="S701" s="8">
        <f t="shared" si="328"/>
        <v>-0.90014916258021804</v>
      </c>
      <c r="T701" s="8">
        <f t="shared" si="328"/>
        <v>-0.37692154497387997</v>
      </c>
      <c r="U701" s="8">
        <f t="shared" si="328"/>
        <v>-0.49186110504734215</v>
      </c>
      <c r="V701" s="8">
        <f t="shared" si="328"/>
        <v>4.5476943669038716</v>
      </c>
      <c r="W701" s="8">
        <f t="shared" si="328"/>
        <v>-0.56660550951794941</v>
      </c>
      <c r="X701"/>
      <c r="Y701" s="8">
        <f t="shared" ref="Y701:AI701" si="329">(Y55-$Y55)/$Y55</f>
        <v>0</v>
      </c>
      <c r="Z701" s="8">
        <f t="shared" si="329"/>
        <v>-0.74805152203287406</v>
      </c>
      <c r="AA701" s="8">
        <f t="shared" si="329"/>
        <v>-0.74989669795430181</v>
      </c>
      <c r="AB701" s="8">
        <f t="shared" si="329"/>
        <v>4.6859890434507161</v>
      </c>
      <c r="AC701" s="8">
        <f t="shared" si="329"/>
        <v>-0.8083470602359083</v>
      </c>
      <c r="AD701" s="8">
        <f t="shared" si="329"/>
        <v>2.9424053708278533</v>
      </c>
      <c r="AE701" s="8">
        <f t="shared" si="329"/>
        <v>-0.82330589127231324</v>
      </c>
      <c r="AF701" s="8">
        <f t="shared" si="329"/>
        <v>-0.74618137237922411</v>
      </c>
      <c r="AG701" s="8">
        <f t="shared" si="329"/>
        <v>-0.72012367907986308</v>
      </c>
      <c r="AH701" s="8">
        <f t="shared" si="329"/>
        <v>1.5820840979302202</v>
      </c>
      <c r="AI701" s="8">
        <f t="shared" si="329"/>
        <v>-0.47233994210121649</v>
      </c>
      <c r="AK701" s="8">
        <f t="shared" ref="AK701:AU701" si="330">(AK55-$AK55)/$AK55</f>
        <v>0</v>
      </c>
      <c r="AL701" s="8">
        <f t="shared" si="330"/>
        <v>-0.91143036011343304</v>
      </c>
      <c r="AM701" s="8">
        <f t="shared" si="330"/>
        <v>-0.9097390918102285</v>
      </c>
      <c r="AN701" s="8">
        <f t="shared" si="330"/>
        <v>4.6859890434507161</v>
      </c>
      <c r="AO701" s="8">
        <f t="shared" si="330"/>
        <v>-0.92652232092383491</v>
      </c>
      <c r="AP701" s="8">
        <f t="shared" si="330"/>
        <v>2.9424053708278533</v>
      </c>
      <c r="AQ701" s="8">
        <f t="shared" si="330"/>
        <v>-0.9301189762337907</v>
      </c>
      <c r="AR701" s="8">
        <f t="shared" si="330"/>
        <v>-0.87187157155064765</v>
      </c>
      <c r="AS701" s="8">
        <f t="shared" si="330"/>
        <v>-0.94222966105260364</v>
      </c>
      <c r="AT701" s="8">
        <f t="shared" si="330"/>
        <v>1.5820840979302202</v>
      </c>
      <c r="AU701" s="8">
        <f t="shared" si="330"/>
        <v>-0.80454498923071638</v>
      </c>
      <c r="AW701">
        <f t="shared" si="166"/>
        <v>1</v>
      </c>
      <c r="AX701" t="str">
        <f t="shared" si="175"/>
        <v/>
      </c>
      <c r="AY701" t="str">
        <f t="shared" si="176"/>
        <v/>
      </c>
      <c r="AZ701">
        <f t="shared" si="177"/>
        <v>1</v>
      </c>
    </row>
    <row r="702" spans="1:52" s="17" customFormat="1" x14ac:dyDescent="0.3">
      <c r="A702">
        <v>3</v>
      </c>
      <c r="B702" t="s">
        <v>128</v>
      </c>
      <c r="C702" t="s">
        <v>123</v>
      </c>
      <c r="D702" t="s">
        <v>15</v>
      </c>
      <c r="E702" t="s">
        <v>43</v>
      </c>
      <c r="F702" s="2">
        <v>0</v>
      </c>
      <c r="G702" s="2">
        <f t="shared" si="167"/>
        <v>0</v>
      </c>
      <c r="H702" s="4">
        <f t="shared" si="168"/>
        <v>1</v>
      </c>
      <c r="I702">
        <f t="shared" si="169"/>
        <v>1</v>
      </c>
      <c r="J702">
        <f t="shared" si="162"/>
        <v>0</v>
      </c>
      <c r="K702">
        <f t="shared" si="170"/>
        <v>3</v>
      </c>
      <c r="L702">
        <f t="shared" si="171"/>
        <v>3</v>
      </c>
      <c r="M702" s="8">
        <f t="shared" ref="M702:W702" si="331">(M56-$M56)/$M56</f>
        <v>0</v>
      </c>
      <c r="N702" s="8">
        <f t="shared" si="331"/>
        <v>0.36150307959767797</v>
      </c>
      <c r="O702" s="8">
        <f t="shared" si="331"/>
        <v>0.36176400314707774</v>
      </c>
      <c r="P702" s="8">
        <f t="shared" si="331"/>
        <v>-2.9791271157553748E-4</v>
      </c>
      <c r="Q702" s="8">
        <f t="shared" si="331"/>
        <v>9.9075970740573005E-2</v>
      </c>
      <c r="R702" s="8">
        <f t="shared" si="331"/>
        <v>-0.99999100263622764</v>
      </c>
      <c r="S702" s="8">
        <f t="shared" si="331"/>
        <v>-0.78737929786572536</v>
      </c>
      <c r="T702" s="8">
        <f t="shared" si="331"/>
        <v>15.83868526521729</v>
      </c>
      <c r="U702" s="8">
        <f t="shared" si="331"/>
        <v>12.616889251449324</v>
      </c>
      <c r="V702" s="8">
        <f t="shared" si="331"/>
        <v>-0.99872337405140299</v>
      </c>
      <c r="W702" s="8">
        <f t="shared" si="331"/>
        <v>-0.70248317243047775</v>
      </c>
      <c r="X702"/>
      <c r="Y702" s="8">
        <f t="shared" ref="Y702:AI702" si="332">(Y56-$Y56)/$Y56</f>
        <v>0</v>
      </c>
      <c r="Z702" s="8">
        <f t="shared" si="332"/>
        <v>0.4897597093348332</v>
      </c>
      <c r="AA702" s="8">
        <f t="shared" si="332"/>
        <v>0.46232534342572029</v>
      </c>
      <c r="AB702" s="8">
        <f t="shared" si="332"/>
        <v>-0.10744039994056387</v>
      </c>
      <c r="AC702" s="8">
        <f t="shared" si="332"/>
        <v>0.53012428931443678</v>
      </c>
      <c r="AD702" s="8">
        <f t="shared" si="332"/>
        <v>-0.75991503092376889</v>
      </c>
      <c r="AE702" s="8">
        <f t="shared" si="332"/>
        <v>-0.14592387896697931</v>
      </c>
      <c r="AF702" s="8">
        <f t="shared" si="332"/>
        <v>2.1942251507419672</v>
      </c>
      <c r="AG702" s="8">
        <f t="shared" si="332"/>
        <v>2.50222266591136</v>
      </c>
      <c r="AH702" s="8">
        <f t="shared" si="332"/>
        <v>-0.9868531311699722</v>
      </c>
      <c r="AI702" s="8">
        <f t="shared" si="332"/>
        <v>7.2824534179812911E-2</v>
      </c>
      <c r="AK702" s="8">
        <f t="shared" ref="AK702:AU702" si="333">(AK56-$AK56)/$AK56</f>
        <v>0</v>
      </c>
      <c r="AL702" s="8">
        <f t="shared" si="333"/>
        <v>-0.34984132225395104</v>
      </c>
      <c r="AM702" s="8">
        <f t="shared" si="333"/>
        <v>-0.36902513369541767</v>
      </c>
      <c r="AN702" s="8">
        <f t="shared" si="333"/>
        <v>-0.10744039994056387</v>
      </c>
      <c r="AO702" s="8">
        <f t="shared" si="333"/>
        <v>-0.33714198532558493</v>
      </c>
      <c r="AP702" s="8">
        <f t="shared" si="333"/>
        <v>-0.75991503092376889</v>
      </c>
      <c r="AQ702" s="8">
        <f t="shared" si="333"/>
        <v>-0.48279669871417819</v>
      </c>
      <c r="AR702" s="8">
        <f t="shared" si="333"/>
        <v>0.61107268159776462</v>
      </c>
      <c r="AS702" s="8">
        <f t="shared" si="333"/>
        <v>-0.2813926761396629</v>
      </c>
      <c r="AT702" s="8">
        <f t="shared" si="333"/>
        <v>-0.9868531311699722</v>
      </c>
      <c r="AU702" s="8">
        <f t="shared" si="333"/>
        <v>-0.32086957537984734</v>
      </c>
      <c r="AW702">
        <f t="shared" si="166"/>
        <v>-1</v>
      </c>
      <c r="AX702">
        <f t="shared" si="175"/>
        <v>-1</v>
      </c>
      <c r="AY702">
        <f t="shared" si="176"/>
        <v>-1</v>
      </c>
      <c r="AZ702" t="str">
        <f t="shared" si="177"/>
        <v/>
      </c>
    </row>
    <row r="703" spans="1:52" s="17" customFormat="1" x14ac:dyDescent="0.3">
      <c r="A703">
        <v>3</v>
      </c>
      <c r="B703" t="s">
        <v>129</v>
      </c>
      <c r="C703" t="s">
        <v>123</v>
      </c>
      <c r="D703" t="s">
        <v>15</v>
      </c>
      <c r="E703"/>
      <c r="F703" s="2">
        <v>0</v>
      </c>
      <c r="G703" s="2">
        <f t="shared" si="167"/>
        <v>0</v>
      </c>
      <c r="H703" s="4">
        <f t="shared" si="168"/>
        <v>0</v>
      </c>
      <c r="I703">
        <f t="shared" si="169"/>
        <v>1</v>
      </c>
      <c r="J703">
        <f t="shared" si="162"/>
        <v>0</v>
      </c>
      <c r="K703">
        <f t="shared" si="170"/>
        <v>3</v>
      </c>
      <c r="L703">
        <f t="shared" si="171"/>
        <v>0</v>
      </c>
      <c r="M703" s="8">
        <f t="shared" ref="M703:W703" si="334">(M57-$M57)/$M57</f>
        <v>0</v>
      </c>
      <c r="N703" s="8">
        <f t="shared" si="334"/>
        <v>-0.63800225686097334</v>
      </c>
      <c r="O703" s="8">
        <f t="shared" si="334"/>
        <v>-0.62568838125568305</v>
      </c>
      <c r="P703" s="8">
        <f t="shared" si="334"/>
        <v>3.3678652612084621</v>
      </c>
      <c r="Q703" s="8">
        <f t="shared" si="334"/>
        <v>-0.79197496648382404</v>
      </c>
      <c r="R703" s="8">
        <f t="shared" si="334"/>
        <v>3.9156674083394396</v>
      </c>
      <c r="S703" s="8">
        <f t="shared" si="334"/>
        <v>-0.70590693734484333</v>
      </c>
      <c r="T703" s="8">
        <f t="shared" si="334"/>
        <v>-0.55350949816584261</v>
      </c>
      <c r="U703" s="8">
        <f t="shared" si="334"/>
        <v>-0.58460049471076192</v>
      </c>
      <c r="V703" s="8">
        <f t="shared" si="334"/>
        <v>3.1566963630803428</v>
      </c>
      <c r="W703" s="8">
        <f t="shared" si="334"/>
        <v>-0.85860745400974325</v>
      </c>
      <c r="X703"/>
      <c r="Y703" s="8">
        <f t="shared" ref="Y703:AI703" si="335">(Y57-$Y57)/$Y57</f>
        <v>0</v>
      </c>
      <c r="Z703" s="8">
        <f t="shared" si="335"/>
        <v>-0.64367192239952109</v>
      </c>
      <c r="AA703" s="8">
        <f t="shared" si="335"/>
        <v>-0.63467663025733223</v>
      </c>
      <c r="AB703" s="8">
        <f t="shared" si="335"/>
        <v>1.1742347326373963</v>
      </c>
      <c r="AC703" s="8">
        <f t="shared" si="335"/>
        <v>-0.79840994402191456</v>
      </c>
      <c r="AD703" s="8">
        <f t="shared" si="335"/>
        <v>2.5696159176100264</v>
      </c>
      <c r="AE703" s="8">
        <f t="shared" si="335"/>
        <v>-0.70732968505078875</v>
      </c>
      <c r="AF703" s="8">
        <f t="shared" si="335"/>
        <v>-0.63455095086447999</v>
      </c>
      <c r="AG703" s="8">
        <f t="shared" si="335"/>
        <v>-0.62019988981819474</v>
      </c>
      <c r="AH703" s="8">
        <f t="shared" si="335"/>
        <v>0.69295649008683269</v>
      </c>
      <c r="AI703" s="8">
        <f t="shared" si="335"/>
        <v>-0.59458255543104221</v>
      </c>
      <c r="AK703" s="8">
        <f t="shared" ref="AK703:AU703" si="336">(AK57-$AK57)/$AK57</f>
        <v>0</v>
      </c>
      <c r="AL703" s="8">
        <f t="shared" si="336"/>
        <v>-0.88571112212589731</v>
      </c>
      <c r="AM703" s="8">
        <f t="shared" si="336"/>
        <v>-0.87696179552664943</v>
      </c>
      <c r="AN703" s="8">
        <f t="shared" si="336"/>
        <v>1.1742347326373963</v>
      </c>
      <c r="AO703" s="8">
        <f t="shared" si="336"/>
        <v>-0.93098663931641645</v>
      </c>
      <c r="AP703" s="8">
        <f t="shared" si="336"/>
        <v>2.5696159176100264</v>
      </c>
      <c r="AQ703" s="8">
        <f t="shared" si="336"/>
        <v>-0.9087284162152357</v>
      </c>
      <c r="AR703" s="8">
        <f t="shared" si="336"/>
        <v>-0.81637163880017816</v>
      </c>
      <c r="AS703" s="8">
        <f t="shared" si="336"/>
        <v>-0.94722972720494536</v>
      </c>
      <c r="AT703" s="8">
        <f t="shared" si="336"/>
        <v>0.69295649008683269</v>
      </c>
      <c r="AU703" s="8">
        <f t="shared" si="336"/>
        <v>-0.72777697274909303</v>
      </c>
      <c r="AW703">
        <f t="shared" si="166"/>
        <v>0</v>
      </c>
      <c r="AX703" t="str">
        <f t="shared" si="175"/>
        <v/>
      </c>
      <c r="AY703">
        <f t="shared" si="176"/>
        <v>0</v>
      </c>
      <c r="AZ703" t="str">
        <f t="shared" si="177"/>
        <v/>
      </c>
    </row>
    <row r="704" spans="1:52" s="17" customFormat="1" x14ac:dyDescent="0.3">
      <c r="A704">
        <v>3</v>
      </c>
      <c r="B704" t="s">
        <v>130</v>
      </c>
      <c r="C704" t="s">
        <v>123</v>
      </c>
      <c r="D704" t="s">
        <v>15</v>
      </c>
      <c r="E704"/>
      <c r="F704" s="2">
        <v>0</v>
      </c>
      <c r="G704" s="2">
        <f t="shared" si="167"/>
        <v>1</v>
      </c>
      <c r="H704" s="4">
        <f t="shared" si="168"/>
        <v>0</v>
      </c>
      <c r="I704">
        <f t="shared" si="169"/>
        <v>1</v>
      </c>
      <c r="J704">
        <f t="shared" si="162"/>
        <v>0</v>
      </c>
      <c r="K704">
        <f t="shared" si="170"/>
        <v>3</v>
      </c>
      <c r="L704">
        <f t="shared" si="171"/>
        <v>0</v>
      </c>
      <c r="M704" s="8">
        <f t="shared" ref="M704:W704" si="337">(M58-$M58)/$M58</f>
        <v>0</v>
      </c>
      <c r="N704" s="8">
        <f t="shared" si="337"/>
        <v>-0.65565990857334044</v>
      </c>
      <c r="O704" s="8">
        <f t="shared" si="337"/>
        <v>-0.64360779752762243</v>
      </c>
      <c r="P704" s="8">
        <f t="shared" si="337"/>
        <v>3.3409632036379349</v>
      </c>
      <c r="Q704" s="8">
        <f t="shared" si="337"/>
        <v>-0.81088613083305738</v>
      </c>
      <c r="R704" s="8">
        <f t="shared" si="337"/>
        <v>4.1190069167984289</v>
      </c>
      <c r="S704" s="8">
        <f t="shared" si="337"/>
        <v>-0.72444871039670222</v>
      </c>
      <c r="T704" s="8">
        <f t="shared" si="337"/>
        <v>-0.56572179601670725</v>
      </c>
      <c r="U704" s="8">
        <f t="shared" si="337"/>
        <v>-0.59577581402275881</v>
      </c>
      <c r="V704" s="8">
        <f t="shared" si="337"/>
        <v>3.1759846963148535</v>
      </c>
      <c r="W704" s="8">
        <f t="shared" si="337"/>
        <v>-0.87257723416372546</v>
      </c>
      <c r="X704"/>
      <c r="Y704" s="8">
        <f t="shared" ref="Y704:AI704" si="338">(Y58-$Y58)/$Y58</f>
        <v>0</v>
      </c>
      <c r="Z704" s="8">
        <f t="shared" si="338"/>
        <v>-0.65517755441695624</v>
      </c>
      <c r="AA704" s="8">
        <f t="shared" si="338"/>
        <v>-0.64821841750145581</v>
      </c>
      <c r="AB704" s="8">
        <f t="shared" si="338"/>
        <v>3.2400797952827087</v>
      </c>
      <c r="AC704" s="8">
        <f t="shared" si="338"/>
        <v>-0.7533523986506252</v>
      </c>
      <c r="AD704" s="8">
        <f t="shared" si="338"/>
        <v>2.9704298689734507</v>
      </c>
      <c r="AE704" s="8">
        <f t="shared" si="338"/>
        <v>-0.66583818551971108</v>
      </c>
      <c r="AF704" s="8">
        <f t="shared" si="338"/>
        <v>-0.63932617253332569</v>
      </c>
      <c r="AG704" s="8">
        <f t="shared" si="338"/>
        <v>-0.62582085943996824</v>
      </c>
      <c r="AH704" s="8">
        <f t="shared" si="338"/>
        <v>1.1654338322604443</v>
      </c>
      <c r="AI704" s="8">
        <f t="shared" si="338"/>
        <v>-0.59234039677018258</v>
      </c>
      <c r="AK704" s="8">
        <f t="shared" ref="AK704:AU704" si="339">(AK58-$AK58)/$AK58</f>
        <v>0</v>
      </c>
      <c r="AL704" s="8">
        <f t="shared" si="339"/>
        <v>-0.88527754778910261</v>
      </c>
      <c r="AM704" s="8">
        <f t="shared" si="339"/>
        <v>-0.8770902925669356</v>
      </c>
      <c r="AN704" s="8">
        <f t="shared" si="339"/>
        <v>3.2400797952827087</v>
      </c>
      <c r="AO704" s="8">
        <f t="shared" si="339"/>
        <v>-0.91134196729017036</v>
      </c>
      <c r="AP704" s="8">
        <f t="shared" si="339"/>
        <v>2.9704298689734507</v>
      </c>
      <c r="AQ704" s="8">
        <f t="shared" si="339"/>
        <v>-0.89693147290203623</v>
      </c>
      <c r="AR704" s="8">
        <f t="shared" si="339"/>
        <v>-0.81834783199395833</v>
      </c>
      <c r="AS704" s="8">
        <f t="shared" si="339"/>
        <v>-0.94830689434380466</v>
      </c>
      <c r="AT704" s="8">
        <f t="shared" si="339"/>
        <v>1.1654338322604443</v>
      </c>
      <c r="AU704" s="8">
        <f t="shared" si="339"/>
        <v>-0.72454541531977545</v>
      </c>
      <c r="AW704">
        <f t="shared" si="166"/>
        <v>0</v>
      </c>
      <c r="AX704" t="str">
        <f t="shared" si="175"/>
        <v/>
      </c>
      <c r="AY704">
        <f t="shared" si="176"/>
        <v>0</v>
      </c>
      <c r="AZ704" t="str">
        <f t="shared" si="177"/>
        <v/>
      </c>
    </row>
    <row r="705" spans="1:52" s="17" customFormat="1" x14ac:dyDescent="0.3">
      <c r="A705">
        <v>3</v>
      </c>
      <c r="B705" t="s">
        <v>131</v>
      </c>
      <c r="C705" t="s">
        <v>132</v>
      </c>
      <c r="D705" t="s">
        <v>15</v>
      </c>
      <c r="E705"/>
      <c r="F705" s="2">
        <v>0</v>
      </c>
      <c r="G705" s="2">
        <f t="shared" si="167"/>
        <v>0</v>
      </c>
      <c r="H705" s="4">
        <f t="shared" si="168"/>
        <v>0</v>
      </c>
      <c r="I705">
        <f t="shared" si="169"/>
        <v>1</v>
      </c>
      <c r="J705">
        <f t="shared" si="162"/>
        <v>0</v>
      </c>
      <c r="K705">
        <f t="shared" si="170"/>
        <v>3</v>
      </c>
      <c r="L705">
        <f t="shared" si="171"/>
        <v>0</v>
      </c>
      <c r="M705" s="8">
        <f t="shared" ref="M705:W705" si="340">(M59-$M59)/$M59</f>
        <v>0</v>
      </c>
      <c r="N705" s="8">
        <f t="shared" si="340"/>
        <v>-0.68056560767947416</v>
      </c>
      <c r="O705" s="8">
        <f t="shared" si="340"/>
        <v>-0.67032121565674518</v>
      </c>
      <c r="P705" s="8">
        <f t="shared" si="340"/>
        <v>3.0055919573909295</v>
      </c>
      <c r="Q705" s="8">
        <f t="shared" si="340"/>
        <v>-0.82085545317603981</v>
      </c>
      <c r="R705" s="8">
        <f t="shared" si="340"/>
        <v>3.6241881045011999</v>
      </c>
      <c r="S705" s="8">
        <f t="shared" si="340"/>
        <v>-0.74673972175130121</v>
      </c>
      <c r="T705" s="8">
        <f t="shared" si="340"/>
        <v>-0.61084025401015485</v>
      </c>
      <c r="U705" s="8">
        <f t="shared" si="340"/>
        <v>-0.63739985248415831</v>
      </c>
      <c r="V705" s="8">
        <f t="shared" si="340"/>
        <v>2.8349617995656415</v>
      </c>
      <c r="W705" s="8">
        <f t="shared" si="340"/>
        <v>-0.86668472946920538</v>
      </c>
      <c r="X705"/>
      <c r="Y705" s="8">
        <f t="shared" ref="Y705:AI705" si="341">(Y59-$Y59)/$Y59</f>
        <v>0</v>
      </c>
      <c r="Z705" s="8">
        <f t="shared" si="341"/>
        <v>-0.67434671334238594</v>
      </c>
      <c r="AA705" s="8">
        <f t="shared" si="341"/>
        <v>-0.66653168055843071</v>
      </c>
      <c r="AB705" s="8">
        <f t="shared" si="341"/>
        <v>3.0221658599423789</v>
      </c>
      <c r="AC705" s="8">
        <f t="shared" si="341"/>
        <v>-0.76787783559071865</v>
      </c>
      <c r="AD705" s="8">
        <f t="shared" si="341"/>
        <v>2.7755539331254013</v>
      </c>
      <c r="AE705" s="8">
        <f t="shared" si="341"/>
        <v>-0.68633606368473521</v>
      </c>
      <c r="AF705" s="8">
        <f t="shared" si="341"/>
        <v>-0.66648162921736331</v>
      </c>
      <c r="AG705" s="8">
        <f t="shared" si="341"/>
        <v>-0.65294435495043179</v>
      </c>
      <c r="AH705" s="8">
        <f t="shared" si="341"/>
        <v>1.0519341598230507</v>
      </c>
      <c r="AI705" s="8">
        <f t="shared" si="341"/>
        <v>-0.60192026038900703</v>
      </c>
      <c r="AK705" s="8">
        <f t="shared" ref="AK705:AU705" si="342">(AK59-$AK59)/$AK59</f>
        <v>0</v>
      </c>
      <c r="AL705" s="8">
        <f t="shared" si="342"/>
        <v>-0.89579700103272752</v>
      </c>
      <c r="AM705" s="8">
        <f t="shared" si="342"/>
        <v>-0.88858556698973079</v>
      </c>
      <c r="AN705" s="8">
        <f t="shared" si="342"/>
        <v>3.0221658599423789</v>
      </c>
      <c r="AO705" s="8">
        <f t="shared" si="342"/>
        <v>-0.91830413390892174</v>
      </c>
      <c r="AP705" s="8">
        <f t="shared" si="342"/>
        <v>2.7755539331254013</v>
      </c>
      <c r="AQ705" s="8">
        <f t="shared" si="342"/>
        <v>-0.90754901852039616</v>
      </c>
      <c r="AR705" s="8">
        <f t="shared" si="342"/>
        <v>-0.8321681566149024</v>
      </c>
      <c r="AS705" s="8">
        <f t="shared" si="342"/>
        <v>-0.95173088791946758</v>
      </c>
      <c r="AT705" s="8">
        <f t="shared" si="342"/>
        <v>1.0519341598230507</v>
      </c>
      <c r="AU705" s="8">
        <f t="shared" si="342"/>
        <v>-0.73061317271076343</v>
      </c>
      <c r="AW705">
        <f t="shared" si="166"/>
        <v>0</v>
      </c>
      <c r="AX705" t="str">
        <f t="shared" si="175"/>
        <v/>
      </c>
      <c r="AY705">
        <f t="shared" si="176"/>
        <v>0</v>
      </c>
      <c r="AZ705" t="str">
        <f t="shared" si="177"/>
        <v/>
      </c>
    </row>
    <row r="706" spans="1:52" s="17" customFormat="1" x14ac:dyDescent="0.3">
      <c r="A706">
        <v>3</v>
      </c>
      <c r="B706" t="s">
        <v>133</v>
      </c>
      <c r="C706" t="s">
        <v>132</v>
      </c>
      <c r="D706" t="s">
        <v>15</v>
      </c>
      <c r="E706"/>
      <c r="F706" s="2">
        <v>0</v>
      </c>
      <c r="G706" s="2">
        <f t="shared" si="167"/>
        <v>1</v>
      </c>
      <c r="H706" s="4">
        <f t="shared" si="168"/>
        <v>0</v>
      </c>
      <c r="I706">
        <f t="shared" si="169"/>
        <v>1</v>
      </c>
      <c r="J706">
        <f t="shared" si="162"/>
        <v>0</v>
      </c>
      <c r="K706">
        <f t="shared" si="170"/>
        <v>3</v>
      </c>
      <c r="L706">
        <f t="shared" si="171"/>
        <v>0</v>
      </c>
      <c r="M706" s="8">
        <f t="shared" ref="M706:W706" si="343">(M60-$M60)/$M60</f>
        <v>0</v>
      </c>
      <c r="N706" s="8">
        <f t="shared" si="343"/>
        <v>-0.67837775372070375</v>
      </c>
      <c r="O706" s="8">
        <f t="shared" si="343"/>
        <v>-0.66507232972715602</v>
      </c>
      <c r="P706" s="8">
        <f t="shared" si="343"/>
        <v>3.0200088572256005</v>
      </c>
      <c r="Q706" s="8">
        <f t="shared" si="343"/>
        <v>-0.83365870515476226</v>
      </c>
      <c r="R706" s="8">
        <f t="shared" si="343"/>
        <v>3.6142255620322712</v>
      </c>
      <c r="S706" s="8">
        <f t="shared" si="343"/>
        <v>-0.74537755267086925</v>
      </c>
      <c r="T706" s="8">
        <f t="shared" si="343"/>
        <v>-0.60921810098916584</v>
      </c>
      <c r="U706" s="8">
        <f t="shared" si="343"/>
        <v>-0.63492270658743566</v>
      </c>
      <c r="V706" s="8">
        <f t="shared" si="343"/>
        <v>2.8371421601836562</v>
      </c>
      <c r="W706" s="8">
        <f t="shared" si="343"/>
        <v>-0.88314386821193913</v>
      </c>
      <c r="X706"/>
      <c r="Y706" s="8">
        <f t="shared" ref="Y706:AI706" si="344">(Y60-$Y60)/$Y60</f>
        <v>0</v>
      </c>
      <c r="Z706" s="8">
        <f t="shared" si="344"/>
        <v>-0.6741957843401043</v>
      </c>
      <c r="AA706" s="8">
        <f t="shared" si="344"/>
        <v>-0.66653864335742263</v>
      </c>
      <c r="AB706" s="8">
        <f t="shared" si="344"/>
        <v>1.0133577674658785</v>
      </c>
      <c r="AC706" s="8">
        <f t="shared" si="344"/>
        <v>-0.82794679668952853</v>
      </c>
      <c r="AD706" s="8">
        <f t="shared" si="344"/>
        <v>2.4806798602331428</v>
      </c>
      <c r="AE706" s="8">
        <f t="shared" si="344"/>
        <v>-0.74189489482339643</v>
      </c>
      <c r="AF706" s="8">
        <f t="shared" si="344"/>
        <v>-0.67191010120734385</v>
      </c>
      <c r="AG706" s="8">
        <f t="shared" si="344"/>
        <v>-0.65885621729003374</v>
      </c>
      <c r="AH706" s="8">
        <f t="shared" si="344"/>
        <v>0.5765405870175796</v>
      </c>
      <c r="AI706" s="8">
        <f t="shared" si="344"/>
        <v>-0.62574120473840134</v>
      </c>
      <c r="AK706" s="8">
        <f t="shared" ref="AK706:AU706" si="345">(AK60-$AK60)/$AK60</f>
        <v>0</v>
      </c>
      <c r="AL706" s="8">
        <f t="shared" si="345"/>
        <v>-0.89129244185838385</v>
      </c>
      <c r="AM706" s="8">
        <f t="shared" si="345"/>
        <v>-0.88203871111315091</v>
      </c>
      <c r="AN706" s="8">
        <f t="shared" si="345"/>
        <v>1.0133577674658785</v>
      </c>
      <c r="AO706" s="8">
        <f t="shared" si="345"/>
        <v>-0.94300811558361941</v>
      </c>
      <c r="AP706" s="8">
        <f t="shared" si="345"/>
        <v>2.4806798602331428</v>
      </c>
      <c r="AQ706" s="8">
        <f t="shared" si="345"/>
        <v>-0.91789886828336764</v>
      </c>
      <c r="AR706" s="8">
        <f t="shared" si="345"/>
        <v>-0.83490714490652085</v>
      </c>
      <c r="AS706" s="8">
        <f t="shared" si="345"/>
        <v>-0.95267858475222256</v>
      </c>
      <c r="AT706" s="8">
        <f t="shared" si="345"/>
        <v>0.5765405870175796</v>
      </c>
      <c r="AU706" s="8">
        <f t="shared" si="345"/>
        <v>-0.7434442138069518</v>
      </c>
      <c r="AW706">
        <f t="shared" si="166"/>
        <v>0</v>
      </c>
      <c r="AX706" t="str">
        <f t="shared" si="175"/>
        <v/>
      </c>
      <c r="AY706">
        <f t="shared" si="176"/>
        <v>0</v>
      </c>
      <c r="AZ706" t="str">
        <f t="shared" si="177"/>
        <v/>
      </c>
    </row>
    <row r="707" spans="1:52" s="17" customFormat="1" x14ac:dyDescent="0.3">
      <c r="A707">
        <v>3</v>
      </c>
      <c r="B707" t="s">
        <v>134</v>
      </c>
      <c r="C707" t="s">
        <v>132</v>
      </c>
      <c r="D707" t="s">
        <v>15</v>
      </c>
      <c r="E707"/>
      <c r="F707" s="2">
        <v>0</v>
      </c>
      <c r="G707" s="2">
        <f t="shared" si="167"/>
        <v>1</v>
      </c>
      <c r="H707" s="4">
        <f t="shared" si="168"/>
        <v>0</v>
      </c>
      <c r="I707">
        <f t="shared" si="169"/>
        <v>1</v>
      </c>
      <c r="J707">
        <f t="shared" si="162"/>
        <v>0</v>
      </c>
      <c r="K707">
        <f t="shared" si="170"/>
        <v>3</v>
      </c>
      <c r="L707">
        <f t="shared" si="171"/>
        <v>0</v>
      </c>
      <c r="M707" s="8">
        <f t="shared" ref="M707:W707" si="346">(M61-$M61)/$M61</f>
        <v>0</v>
      </c>
      <c r="N707" s="8">
        <f t="shared" si="346"/>
        <v>0.45200949313307376</v>
      </c>
      <c r="O707" s="8">
        <f t="shared" si="346"/>
        <v>0.45232539772988556</v>
      </c>
      <c r="P707" s="8">
        <f t="shared" si="346"/>
        <v>-3.0090912544402862E-4</v>
      </c>
      <c r="Q707" s="8">
        <f t="shared" si="346"/>
        <v>0.11378263764343166</v>
      </c>
      <c r="R707" s="8">
        <f t="shared" si="346"/>
        <v>-0.99998300513244998</v>
      </c>
      <c r="S707" s="8">
        <f t="shared" si="346"/>
        <v>-0.79003840840066297</v>
      </c>
      <c r="T707" s="8">
        <f t="shared" si="346"/>
        <v>15.841914741747994</v>
      </c>
      <c r="U707" s="8">
        <f t="shared" si="346"/>
        <v>12.612391057900515</v>
      </c>
      <c r="V707" s="8">
        <f t="shared" si="346"/>
        <v>-0.9985654332391618</v>
      </c>
      <c r="W707" s="8">
        <f t="shared" si="346"/>
        <v>-0.70378545679204874</v>
      </c>
      <c r="X707"/>
      <c r="Y707" s="8">
        <f t="shared" ref="Y707:AI707" si="347">(Y61-$Y61)/$Y61</f>
        <v>0</v>
      </c>
      <c r="Z707" s="8">
        <f t="shared" si="347"/>
        <v>0.60787679044373866</v>
      </c>
      <c r="AA707" s="8">
        <f t="shared" si="347"/>
        <v>0.56404170575365964</v>
      </c>
      <c r="AB707" s="8">
        <f t="shared" si="347"/>
        <v>-0.10606154044885679</v>
      </c>
      <c r="AC707" s="8">
        <f t="shared" si="347"/>
        <v>0.56175884708861035</v>
      </c>
      <c r="AD707" s="8">
        <f t="shared" si="347"/>
        <v>-0.75365069708248067</v>
      </c>
      <c r="AE707" s="8">
        <f t="shared" si="347"/>
        <v>-0.11269216782148653</v>
      </c>
      <c r="AF707" s="8">
        <f t="shared" si="347"/>
        <v>2.3291986164648253</v>
      </c>
      <c r="AG707" s="8">
        <f t="shared" si="347"/>
        <v>2.6265327809435108</v>
      </c>
      <c r="AH707" s="8">
        <f t="shared" si="347"/>
        <v>-0.98554659754892271</v>
      </c>
      <c r="AI707" s="8">
        <f t="shared" si="347"/>
        <v>8.3793669576692334E-2</v>
      </c>
      <c r="AK707" s="8">
        <f t="shared" ref="AK707:AU707" si="348">(AK61-$AK61)/$AK61</f>
        <v>0</v>
      </c>
      <c r="AL707" s="8">
        <f t="shared" si="348"/>
        <v>-0.28880605213395155</v>
      </c>
      <c r="AM707" s="8">
        <f t="shared" si="348"/>
        <v>-0.3104430783491981</v>
      </c>
      <c r="AN707" s="8">
        <f t="shared" si="348"/>
        <v>-0.10606154044885679</v>
      </c>
      <c r="AO707" s="8">
        <f t="shared" si="348"/>
        <v>-0.34092277650948527</v>
      </c>
      <c r="AP707" s="8">
        <f t="shared" si="348"/>
        <v>-0.75365069708248067</v>
      </c>
      <c r="AQ707" s="8">
        <f t="shared" si="348"/>
        <v>-0.4548416256149489</v>
      </c>
      <c r="AR707" s="8">
        <f t="shared" si="348"/>
        <v>0.68576819343031681</v>
      </c>
      <c r="AS707" s="8">
        <f t="shared" si="348"/>
        <v>-0.25369588865186832</v>
      </c>
      <c r="AT707" s="8">
        <f t="shared" si="348"/>
        <v>-0.98554659754892271</v>
      </c>
      <c r="AU707" s="8">
        <f t="shared" si="348"/>
        <v>-0.27596468369013682</v>
      </c>
      <c r="AW707">
        <f t="shared" si="166"/>
        <v>-1</v>
      </c>
      <c r="AX707" t="str">
        <f t="shared" si="175"/>
        <v/>
      </c>
      <c r="AY707">
        <f t="shared" si="176"/>
        <v>-1</v>
      </c>
      <c r="AZ707" t="str">
        <f t="shared" si="177"/>
        <v/>
      </c>
    </row>
    <row r="708" spans="1:52" s="17" customFormat="1" x14ac:dyDescent="0.3">
      <c r="A708">
        <v>3</v>
      </c>
      <c r="B708" t="s">
        <v>135</v>
      </c>
      <c r="C708" t="s">
        <v>132</v>
      </c>
      <c r="D708" t="s">
        <v>15</v>
      </c>
      <c r="E708" t="s">
        <v>43</v>
      </c>
      <c r="F708" s="2">
        <v>0</v>
      </c>
      <c r="G708" s="2">
        <f t="shared" si="167"/>
        <v>0</v>
      </c>
      <c r="H708" s="4">
        <f t="shared" si="168"/>
        <v>1</v>
      </c>
      <c r="I708">
        <f t="shared" si="169"/>
        <v>0</v>
      </c>
      <c r="J708">
        <f t="shared" si="162"/>
        <v>1</v>
      </c>
      <c r="K708">
        <f t="shared" si="170"/>
        <v>3</v>
      </c>
      <c r="L708">
        <f t="shared" si="171"/>
        <v>3</v>
      </c>
      <c r="M708" s="8">
        <f t="shared" ref="M708:W708" si="349">(M62-$M62)/$M62</f>
        <v>0</v>
      </c>
      <c r="N708" s="8">
        <f t="shared" si="349"/>
        <v>-0.83155646423632523</v>
      </c>
      <c r="O708" s="8">
        <f t="shared" si="349"/>
        <v>-0.82866195646604102</v>
      </c>
      <c r="P708" s="8">
        <f t="shared" si="349"/>
        <v>3.3549806617076676</v>
      </c>
      <c r="Q708" s="8">
        <f t="shared" si="349"/>
        <v>-0.91112858216042936</v>
      </c>
      <c r="R708" s="8">
        <f t="shared" si="349"/>
        <v>3.4065744715204529</v>
      </c>
      <c r="S708" s="8">
        <f t="shared" si="349"/>
        <v>-0.91901066450181779</v>
      </c>
      <c r="T708" s="8">
        <f t="shared" si="349"/>
        <v>-0.45391469494291004</v>
      </c>
      <c r="U708" s="8">
        <f t="shared" si="349"/>
        <v>-0.55441367799463148</v>
      </c>
      <c r="V708" s="8">
        <f t="shared" si="349"/>
        <v>3.5373001030322819</v>
      </c>
      <c r="W708" s="8">
        <f t="shared" si="349"/>
        <v>-0.63469638671557127</v>
      </c>
      <c r="X708"/>
      <c r="Y708" s="8">
        <f t="shared" ref="Y708:AI708" si="350">(Y62-$Y62)/$Y62</f>
        <v>0</v>
      </c>
      <c r="Z708" s="8">
        <f t="shared" si="350"/>
        <v>-0.78246999104652437</v>
      </c>
      <c r="AA708" s="8">
        <f t="shared" si="350"/>
        <v>-0.78145953303945648</v>
      </c>
      <c r="AB708" s="8">
        <f t="shared" si="350"/>
        <v>3.8623602861111195</v>
      </c>
      <c r="AC708" s="8">
        <f t="shared" si="350"/>
        <v>-0.81346259875950633</v>
      </c>
      <c r="AD708" s="8">
        <f t="shared" si="350"/>
        <v>2.6331712727780574</v>
      </c>
      <c r="AE708" s="8">
        <f t="shared" si="350"/>
        <v>-0.84323115354269507</v>
      </c>
      <c r="AF708" s="8">
        <f t="shared" si="350"/>
        <v>-0.76287894827642599</v>
      </c>
      <c r="AG708" s="8">
        <f t="shared" si="350"/>
        <v>-0.73941159692963643</v>
      </c>
      <c r="AH708" s="8">
        <f t="shared" si="350"/>
        <v>1.204793432637004</v>
      </c>
      <c r="AI708" s="8">
        <f t="shared" si="350"/>
        <v>-0.5262913601313316</v>
      </c>
      <c r="AK708" s="8">
        <f t="shared" ref="AK708:AU708" si="351">(AK62-$AK62)/$AK62</f>
        <v>0</v>
      </c>
      <c r="AL708" s="8">
        <f t="shared" si="351"/>
        <v>-0.92227420088127321</v>
      </c>
      <c r="AM708" s="8">
        <f t="shared" si="351"/>
        <v>-0.92044588057519017</v>
      </c>
      <c r="AN708" s="8">
        <f t="shared" si="351"/>
        <v>3.8623602861111195</v>
      </c>
      <c r="AO708" s="8">
        <f t="shared" si="351"/>
        <v>-0.9230155492574359</v>
      </c>
      <c r="AP708" s="8">
        <f t="shared" si="351"/>
        <v>2.6331712727780574</v>
      </c>
      <c r="AQ708" s="8">
        <f t="shared" si="351"/>
        <v>-0.93751935349980509</v>
      </c>
      <c r="AR708" s="8">
        <f t="shared" si="351"/>
        <v>-0.88042715041367736</v>
      </c>
      <c r="AS708" s="8">
        <f t="shared" si="351"/>
        <v>-0.94576731970159333</v>
      </c>
      <c r="AT708" s="8">
        <f t="shared" si="351"/>
        <v>1.204793432637004</v>
      </c>
      <c r="AU708" s="8">
        <f t="shared" si="351"/>
        <v>-0.82448353324343526</v>
      </c>
      <c r="AW708">
        <f t="shared" si="166"/>
        <v>1</v>
      </c>
      <c r="AX708">
        <f t="shared" si="175"/>
        <v>1</v>
      </c>
      <c r="AY708" t="str">
        <f t="shared" si="176"/>
        <v/>
      </c>
      <c r="AZ708">
        <f t="shared" si="177"/>
        <v>1</v>
      </c>
    </row>
    <row r="709" spans="1:52" s="17" customFormat="1" x14ac:dyDescent="0.3">
      <c r="A709">
        <v>3</v>
      </c>
      <c r="B709" t="s">
        <v>136</v>
      </c>
      <c r="C709" t="s">
        <v>132</v>
      </c>
      <c r="D709" t="s">
        <v>15</v>
      </c>
      <c r="E709" t="s">
        <v>43</v>
      </c>
      <c r="F709" s="2">
        <v>0</v>
      </c>
      <c r="G709" s="2">
        <f t="shared" si="167"/>
        <v>1</v>
      </c>
      <c r="H709" s="4">
        <f t="shared" si="168"/>
        <v>1</v>
      </c>
      <c r="I709">
        <f t="shared" si="169"/>
        <v>0</v>
      </c>
      <c r="J709">
        <f t="shared" si="162"/>
        <v>1</v>
      </c>
      <c r="K709">
        <f t="shared" si="170"/>
        <v>3</v>
      </c>
      <c r="L709">
        <f t="shared" si="171"/>
        <v>3</v>
      </c>
      <c r="M709" s="8">
        <f t="shared" ref="M709:W709" si="352">(M63-$M63)/$M63</f>
        <v>0</v>
      </c>
      <c r="N709" s="8">
        <f t="shared" si="352"/>
        <v>-0.78633248162432601</v>
      </c>
      <c r="O709" s="8">
        <f t="shared" si="352"/>
        <v>-0.7837921898738045</v>
      </c>
      <c r="P709" s="8">
        <f t="shared" si="352"/>
        <v>4.3372252299743161</v>
      </c>
      <c r="Q709" s="8">
        <f t="shared" si="352"/>
        <v>-0.90974055208560722</v>
      </c>
      <c r="R709" s="8">
        <f t="shared" si="352"/>
        <v>4.0902028677352726</v>
      </c>
      <c r="S709" s="8">
        <f t="shared" si="352"/>
        <v>-0.90014916258021804</v>
      </c>
      <c r="T709" s="8">
        <f t="shared" si="352"/>
        <v>-0.37692154497387997</v>
      </c>
      <c r="U709" s="8">
        <f t="shared" si="352"/>
        <v>-0.49186110504734215</v>
      </c>
      <c r="V709" s="8">
        <f t="shared" si="352"/>
        <v>4.5476943669038716</v>
      </c>
      <c r="W709" s="8">
        <f t="shared" si="352"/>
        <v>-0.56660550951794941</v>
      </c>
      <c r="X709"/>
      <c r="Y709" s="8">
        <f t="shared" ref="Y709:AI709" si="353">(Y63-$Y63)/$Y63</f>
        <v>0</v>
      </c>
      <c r="Z709" s="8">
        <f t="shared" si="353"/>
        <v>-0.74790541217052264</v>
      </c>
      <c r="AA709" s="8">
        <f t="shared" si="353"/>
        <v>-0.74670779861711012</v>
      </c>
      <c r="AB709" s="8">
        <f t="shared" si="353"/>
        <v>4.625450581918761</v>
      </c>
      <c r="AC709" s="8">
        <f t="shared" si="353"/>
        <v>-0.81288477052297958</v>
      </c>
      <c r="AD709" s="8">
        <f t="shared" si="353"/>
        <v>2.9665488962637965</v>
      </c>
      <c r="AE709" s="8">
        <f t="shared" si="353"/>
        <v>-0.82185648684124679</v>
      </c>
      <c r="AF709" s="8">
        <f t="shared" si="353"/>
        <v>-0.74654098892168019</v>
      </c>
      <c r="AG709" s="8">
        <f t="shared" si="353"/>
        <v>-0.71906822355558386</v>
      </c>
      <c r="AH709" s="8">
        <f t="shared" si="353"/>
        <v>1.6664055907079838</v>
      </c>
      <c r="AI709" s="8">
        <f t="shared" si="353"/>
        <v>-0.46817276075705627</v>
      </c>
      <c r="AK709" s="8">
        <f t="shared" ref="AK709:AU709" si="354">(AK63-$AK63)/$AK63</f>
        <v>0</v>
      </c>
      <c r="AL709" s="8">
        <f t="shared" si="354"/>
        <v>-0.90964505549920027</v>
      </c>
      <c r="AM709" s="8">
        <f t="shared" si="354"/>
        <v>-0.9086102059653367</v>
      </c>
      <c r="AN709" s="8">
        <f t="shared" si="354"/>
        <v>4.625450581918761</v>
      </c>
      <c r="AO709" s="8">
        <f t="shared" si="354"/>
        <v>-0.92864609401971965</v>
      </c>
      <c r="AP709" s="8">
        <f t="shared" si="354"/>
        <v>2.9665488962637965</v>
      </c>
      <c r="AQ709" s="8">
        <f t="shared" si="354"/>
        <v>-0.92933276310874913</v>
      </c>
      <c r="AR709" s="8">
        <f t="shared" si="354"/>
        <v>-0.87190219205187836</v>
      </c>
      <c r="AS709" s="8">
        <f t="shared" si="354"/>
        <v>-0.94154688211340343</v>
      </c>
      <c r="AT709" s="8">
        <f t="shared" si="354"/>
        <v>1.6664055907079838</v>
      </c>
      <c r="AU709" s="8">
        <f t="shared" si="354"/>
        <v>-0.80329027815858833</v>
      </c>
      <c r="AW709">
        <f t="shared" si="166"/>
        <v>1</v>
      </c>
      <c r="AX709">
        <f t="shared" si="175"/>
        <v>1</v>
      </c>
      <c r="AY709" t="str">
        <f t="shared" si="176"/>
        <v/>
      </c>
      <c r="AZ709">
        <f t="shared" si="177"/>
        <v>1</v>
      </c>
    </row>
    <row r="710" spans="1:52" s="17" customFormat="1" x14ac:dyDescent="0.3">
      <c r="A710">
        <v>3</v>
      </c>
      <c r="B710" t="s">
        <v>137</v>
      </c>
      <c r="C710" t="s">
        <v>132</v>
      </c>
      <c r="D710" t="s">
        <v>15</v>
      </c>
      <c r="E710"/>
      <c r="F710" s="2">
        <v>0</v>
      </c>
      <c r="G710" s="2">
        <f t="shared" si="167"/>
        <v>0</v>
      </c>
      <c r="H710" s="4">
        <f t="shared" si="168"/>
        <v>0</v>
      </c>
      <c r="I710">
        <f t="shared" si="169"/>
        <v>1</v>
      </c>
      <c r="J710">
        <f t="shared" si="162"/>
        <v>0</v>
      </c>
      <c r="K710">
        <f t="shared" si="170"/>
        <v>3</v>
      </c>
      <c r="L710">
        <f t="shared" si="171"/>
        <v>0</v>
      </c>
      <c r="M710" s="8">
        <f t="shared" ref="M710:W710" si="355">(M64-$M64)/$M64</f>
        <v>0</v>
      </c>
      <c r="N710" s="8">
        <f t="shared" si="355"/>
        <v>0.36150307959767797</v>
      </c>
      <c r="O710" s="8">
        <f t="shared" si="355"/>
        <v>0.36176400314707774</v>
      </c>
      <c r="P710" s="8">
        <f t="shared" si="355"/>
        <v>-2.9791271157553748E-4</v>
      </c>
      <c r="Q710" s="8">
        <f t="shared" si="355"/>
        <v>9.9075970740573005E-2</v>
      </c>
      <c r="R710" s="8">
        <f t="shared" si="355"/>
        <v>-0.99999100263622764</v>
      </c>
      <c r="S710" s="8">
        <f t="shared" si="355"/>
        <v>-0.78737929786572536</v>
      </c>
      <c r="T710" s="8">
        <f t="shared" si="355"/>
        <v>15.83868526521729</v>
      </c>
      <c r="U710" s="8">
        <f t="shared" si="355"/>
        <v>12.616889251449324</v>
      </c>
      <c r="V710" s="8">
        <f t="shared" si="355"/>
        <v>-0.99872337405140299</v>
      </c>
      <c r="W710" s="8">
        <f t="shared" si="355"/>
        <v>-0.70248317243047775</v>
      </c>
      <c r="X710"/>
      <c r="Y710" s="8">
        <f t="shared" ref="Y710:AI710" si="356">(Y64-$Y64)/$Y64</f>
        <v>0</v>
      </c>
      <c r="Z710" s="8">
        <f t="shared" si="356"/>
        <v>0.69631059761845249</v>
      </c>
      <c r="AA710" s="8">
        <f t="shared" si="356"/>
        <v>0.67219039608722597</v>
      </c>
      <c r="AB710" s="8">
        <f t="shared" si="356"/>
        <v>2.9877875164994804E-4</v>
      </c>
      <c r="AC710" s="8">
        <f t="shared" si="356"/>
        <v>0.73945388362888187</v>
      </c>
      <c r="AD710" s="8">
        <f t="shared" si="356"/>
        <v>-0.73271959134534226</v>
      </c>
      <c r="AE710" s="8">
        <f t="shared" si="356"/>
        <v>-2.2906571359984262E-2</v>
      </c>
      <c r="AF710" s="8">
        <f t="shared" si="356"/>
        <v>2.6006350168415304</v>
      </c>
      <c r="AG710" s="8">
        <f t="shared" si="356"/>
        <v>2.9419519836606325</v>
      </c>
      <c r="AH710" s="8">
        <f t="shared" si="356"/>
        <v>-0.9849170031425647</v>
      </c>
      <c r="AI710" s="8">
        <f t="shared" si="356"/>
        <v>0.20306300502603275</v>
      </c>
      <c r="AK710" s="8">
        <f t="shared" ref="AK710:AU710" si="357">(AK64-$AK64)/$AK64</f>
        <v>0</v>
      </c>
      <c r="AL710" s="8">
        <f t="shared" si="357"/>
        <v>-0.2657417413817556</v>
      </c>
      <c r="AM710" s="8">
        <f t="shared" si="357"/>
        <v>-0.26728724095573292</v>
      </c>
      <c r="AN710" s="8">
        <f t="shared" si="357"/>
        <v>2.9877875164994804E-4</v>
      </c>
      <c r="AO710" s="8">
        <f t="shared" si="357"/>
        <v>-0.26338062032578236</v>
      </c>
      <c r="AP710" s="8">
        <f t="shared" si="357"/>
        <v>-0.73271959134534226</v>
      </c>
      <c r="AQ710" s="8">
        <f t="shared" si="357"/>
        <v>-0.40438144788298153</v>
      </c>
      <c r="AR710" s="8">
        <f t="shared" si="357"/>
        <v>0.81536547599422149</v>
      </c>
      <c r="AS710" s="8">
        <f t="shared" si="357"/>
        <v>-0.1762027505763876</v>
      </c>
      <c r="AT710" s="8">
        <f t="shared" si="357"/>
        <v>-0.9849170031425647</v>
      </c>
      <c r="AU710" s="8">
        <f t="shared" si="357"/>
        <v>-0.24366490153135859</v>
      </c>
      <c r="AW710">
        <f t="shared" si="166"/>
        <v>-1</v>
      </c>
      <c r="AX710" t="str">
        <f t="shared" si="175"/>
        <v/>
      </c>
      <c r="AY710">
        <f t="shared" si="176"/>
        <v>-1</v>
      </c>
      <c r="AZ710" t="str">
        <f t="shared" si="177"/>
        <v/>
      </c>
    </row>
    <row r="711" spans="1:52" s="17" customFormat="1" x14ac:dyDescent="0.3">
      <c r="A711">
        <v>3</v>
      </c>
      <c r="B711" t="s">
        <v>138</v>
      </c>
      <c r="C711" t="s">
        <v>132</v>
      </c>
      <c r="D711" t="s">
        <v>15</v>
      </c>
      <c r="E711"/>
      <c r="F711" s="2">
        <v>0</v>
      </c>
      <c r="G711" s="2">
        <f t="shared" si="167"/>
        <v>0</v>
      </c>
      <c r="H711" s="4">
        <f t="shared" si="168"/>
        <v>0</v>
      </c>
      <c r="I711">
        <f t="shared" si="169"/>
        <v>1</v>
      </c>
      <c r="J711">
        <f t="shared" si="162"/>
        <v>0</v>
      </c>
      <c r="K711">
        <f t="shared" si="170"/>
        <v>3</v>
      </c>
      <c r="L711">
        <f t="shared" si="171"/>
        <v>0</v>
      </c>
      <c r="M711" s="8">
        <f t="shared" ref="M711:W711" si="358">(M65-$M65)/$M65</f>
        <v>0</v>
      </c>
      <c r="N711" s="8">
        <f t="shared" si="358"/>
        <v>-0.63800225686097334</v>
      </c>
      <c r="O711" s="8">
        <f t="shared" si="358"/>
        <v>-0.62568838125568305</v>
      </c>
      <c r="P711" s="8">
        <f t="shared" si="358"/>
        <v>3.3678652612084621</v>
      </c>
      <c r="Q711" s="8">
        <f t="shared" si="358"/>
        <v>-0.79197496648382404</v>
      </c>
      <c r="R711" s="8">
        <f t="shared" si="358"/>
        <v>3.9156674083394396</v>
      </c>
      <c r="S711" s="8">
        <f t="shared" si="358"/>
        <v>-0.70590693734484333</v>
      </c>
      <c r="T711" s="8">
        <f t="shared" si="358"/>
        <v>-0.55350949816584261</v>
      </c>
      <c r="U711" s="8">
        <f t="shared" si="358"/>
        <v>-0.58460049471076192</v>
      </c>
      <c r="V711" s="8">
        <f t="shared" si="358"/>
        <v>3.1566963630803428</v>
      </c>
      <c r="W711" s="8">
        <f t="shared" si="358"/>
        <v>-0.85860745400974325</v>
      </c>
      <c r="X711"/>
      <c r="Y711" s="8">
        <f t="shared" ref="Y711:AI711" si="359">(Y65-$Y65)/$Y65</f>
        <v>0</v>
      </c>
      <c r="Z711" s="8">
        <f t="shared" si="359"/>
        <v>-0.64089087194121364</v>
      </c>
      <c r="AA711" s="8">
        <f t="shared" si="359"/>
        <v>-0.63620918207745636</v>
      </c>
      <c r="AB711" s="8">
        <f t="shared" si="359"/>
        <v>1.1722276401464327</v>
      </c>
      <c r="AC711" s="8">
        <f t="shared" si="359"/>
        <v>-0.79878568637467129</v>
      </c>
      <c r="AD711" s="8">
        <f t="shared" si="359"/>
        <v>2.5545125415097898</v>
      </c>
      <c r="AE711" s="8">
        <f t="shared" si="359"/>
        <v>-0.70829568033138024</v>
      </c>
      <c r="AF711" s="8">
        <f t="shared" si="359"/>
        <v>-0.63535879288213537</v>
      </c>
      <c r="AG711" s="8">
        <f t="shared" si="359"/>
        <v>-0.62269946547334909</v>
      </c>
      <c r="AH711" s="8">
        <f t="shared" si="359"/>
        <v>0.65360649455332809</v>
      </c>
      <c r="AI711" s="8">
        <f t="shared" si="359"/>
        <v>-0.59661627398786654</v>
      </c>
      <c r="AK711" s="8">
        <f t="shared" ref="AK711:AU711" si="360">(AK65-$AK65)/$AK65</f>
        <v>0</v>
      </c>
      <c r="AL711" s="8">
        <f t="shared" si="360"/>
        <v>-0.88476987282481168</v>
      </c>
      <c r="AM711" s="8">
        <f t="shared" si="360"/>
        <v>-0.87686770379412371</v>
      </c>
      <c r="AN711" s="8">
        <f t="shared" si="360"/>
        <v>1.1722276401464327</v>
      </c>
      <c r="AO711" s="8">
        <f t="shared" si="360"/>
        <v>-0.93035009876126029</v>
      </c>
      <c r="AP711" s="8">
        <f t="shared" si="360"/>
        <v>2.5545125415097898</v>
      </c>
      <c r="AQ711" s="8">
        <f t="shared" si="360"/>
        <v>-0.90899430831842176</v>
      </c>
      <c r="AR711" s="8">
        <f t="shared" si="360"/>
        <v>-0.81674035013315016</v>
      </c>
      <c r="AS711" s="8">
        <f t="shared" si="360"/>
        <v>-0.94736795699270537</v>
      </c>
      <c r="AT711" s="8">
        <f t="shared" si="360"/>
        <v>0.65360649455332809</v>
      </c>
      <c r="AU711" s="8">
        <f t="shared" si="360"/>
        <v>-0.72945668903300953</v>
      </c>
      <c r="AW711">
        <f t="shared" si="166"/>
        <v>0</v>
      </c>
      <c r="AX711" t="str">
        <f t="shared" si="175"/>
        <v/>
      </c>
      <c r="AY711">
        <f t="shared" si="176"/>
        <v>0</v>
      </c>
      <c r="AZ711" t="str">
        <f t="shared" si="177"/>
        <v/>
      </c>
    </row>
    <row r="712" spans="1:52" s="17" customFormat="1" x14ac:dyDescent="0.3">
      <c r="A712">
        <v>3</v>
      </c>
      <c r="B712" t="s">
        <v>139</v>
      </c>
      <c r="C712" t="s">
        <v>132</v>
      </c>
      <c r="D712" t="s">
        <v>15</v>
      </c>
      <c r="E712"/>
      <c r="F712" s="2">
        <v>0</v>
      </c>
      <c r="G712" s="2">
        <f t="shared" si="167"/>
        <v>1</v>
      </c>
      <c r="H712" s="4">
        <f t="shared" si="168"/>
        <v>0</v>
      </c>
      <c r="I712">
        <f t="shared" si="169"/>
        <v>1</v>
      </c>
      <c r="J712">
        <f t="shared" si="162"/>
        <v>0</v>
      </c>
      <c r="K712">
        <f t="shared" si="170"/>
        <v>3</v>
      </c>
      <c r="L712">
        <f t="shared" si="171"/>
        <v>0</v>
      </c>
      <c r="M712" s="8">
        <f t="shared" ref="M712:W712" si="361">(M66-$M66)/$M66</f>
        <v>0</v>
      </c>
      <c r="N712" s="8">
        <f t="shared" si="361"/>
        <v>-0.65565990857334044</v>
      </c>
      <c r="O712" s="8">
        <f t="shared" si="361"/>
        <v>-0.64360779752762243</v>
      </c>
      <c r="P712" s="8">
        <f t="shared" si="361"/>
        <v>3.3409632036379349</v>
      </c>
      <c r="Q712" s="8">
        <f t="shared" si="361"/>
        <v>-0.81088613083305738</v>
      </c>
      <c r="R712" s="8">
        <f t="shared" si="361"/>
        <v>4.1190069167984289</v>
      </c>
      <c r="S712" s="8">
        <f t="shared" si="361"/>
        <v>-0.72444871039670222</v>
      </c>
      <c r="T712" s="8">
        <f t="shared" si="361"/>
        <v>-0.56572179601670725</v>
      </c>
      <c r="U712" s="8">
        <f t="shared" si="361"/>
        <v>-0.59577581402275881</v>
      </c>
      <c r="V712" s="8">
        <f t="shared" si="361"/>
        <v>3.1759846963148535</v>
      </c>
      <c r="W712" s="8">
        <f t="shared" si="361"/>
        <v>-0.87257723416372546</v>
      </c>
      <c r="X712"/>
      <c r="Y712" s="8">
        <f t="shared" ref="Y712:AI712" si="362">(Y66-$Y66)/$Y66</f>
        <v>0</v>
      </c>
      <c r="Z712" s="8">
        <f t="shared" si="362"/>
        <v>-0.6588678425090454</v>
      </c>
      <c r="AA712" s="8">
        <f t="shared" si="362"/>
        <v>-0.6521650530352765</v>
      </c>
      <c r="AB712" s="8">
        <f t="shared" si="362"/>
        <v>3.1178594563823041</v>
      </c>
      <c r="AC712" s="8">
        <f t="shared" si="362"/>
        <v>-0.76181504226850205</v>
      </c>
      <c r="AD712" s="8">
        <f t="shared" si="362"/>
        <v>2.9943602085139509</v>
      </c>
      <c r="AE712" s="8">
        <f t="shared" si="362"/>
        <v>-0.66814597228700423</v>
      </c>
      <c r="AF712" s="8">
        <f t="shared" si="362"/>
        <v>-0.6455509982501898</v>
      </c>
      <c r="AG712" s="8">
        <f t="shared" si="362"/>
        <v>-0.62952326823025928</v>
      </c>
      <c r="AH712" s="8">
        <f t="shared" si="362"/>
        <v>1.145498255234451</v>
      </c>
      <c r="AI712" s="8">
        <f t="shared" si="362"/>
        <v>-0.59955729063607777</v>
      </c>
      <c r="AK712" s="8">
        <f t="shared" ref="AK712:AU712" si="363">(AK66-$AK66)/$AK66</f>
        <v>0</v>
      </c>
      <c r="AL712" s="8">
        <f t="shared" si="363"/>
        <v>-0.88607777248153974</v>
      </c>
      <c r="AM712" s="8">
        <f t="shared" si="363"/>
        <v>-0.87798307454770186</v>
      </c>
      <c r="AN712" s="8">
        <f t="shared" si="363"/>
        <v>3.1178594563823041</v>
      </c>
      <c r="AO712" s="8">
        <f t="shared" si="363"/>
        <v>-0.91405169981564849</v>
      </c>
      <c r="AP712" s="8">
        <f t="shared" si="363"/>
        <v>2.9943602085139509</v>
      </c>
      <c r="AQ712" s="8">
        <f t="shared" si="363"/>
        <v>-0.89733273908271838</v>
      </c>
      <c r="AR712" s="8">
        <f t="shared" si="363"/>
        <v>-0.82180840296593483</v>
      </c>
      <c r="AS712" s="8">
        <f t="shared" si="363"/>
        <v>-0.94838605682628252</v>
      </c>
      <c r="AT712" s="8">
        <f t="shared" si="363"/>
        <v>1.145498255234451</v>
      </c>
      <c r="AU712" s="8">
        <f t="shared" si="363"/>
        <v>-0.73342937690963483</v>
      </c>
      <c r="AW712">
        <f t="shared" si="166"/>
        <v>0</v>
      </c>
      <c r="AX712" t="str">
        <f t="shared" si="175"/>
        <v/>
      </c>
      <c r="AY712">
        <f t="shared" si="176"/>
        <v>0</v>
      </c>
      <c r="AZ712" t="str">
        <f t="shared" si="177"/>
        <v/>
      </c>
    </row>
    <row r="713" spans="1:52" s="17" customFormat="1" x14ac:dyDescent="0.3">
      <c r="A713">
        <v>3</v>
      </c>
      <c r="B713" t="s">
        <v>140</v>
      </c>
      <c r="C713" t="s">
        <v>141</v>
      </c>
      <c r="D713" t="s">
        <v>69</v>
      </c>
      <c r="E713" t="s">
        <v>43</v>
      </c>
      <c r="F713" s="2">
        <v>0</v>
      </c>
      <c r="G713" s="2">
        <f t="shared" si="167"/>
        <v>0</v>
      </c>
      <c r="H713" s="4">
        <f t="shared" si="168"/>
        <v>1</v>
      </c>
      <c r="I713">
        <f t="shared" si="169"/>
        <v>0</v>
      </c>
      <c r="J713">
        <f t="shared" ref="J713:J736" si="364">J403</f>
        <v>1</v>
      </c>
      <c r="K713">
        <f t="shared" si="170"/>
        <v>2</v>
      </c>
      <c r="L713">
        <f t="shared" si="171"/>
        <v>2</v>
      </c>
      <c r="M713" s="8">
        <f t="shared" ref="M713:W713" si="365">(M67-$M67)/$M67</f>
        <v>0</v>
      </c>
      <c r="N713" s="8">
        <f t="shared" si="365"/>
        <v>-0.89188435598416482</v>
      </c>
      <c r="O713" s="8">
        <f t="shared" si="365"/>
        <v>-0.89175050831425418</v>
      </c>
      <c r="P713" s="8">
        <f t="shared" si="365"/>
        <v>-0.62246951771182679</v>
      </c>
      <c r="Q713" s="8">
        <f t="shared" si="365"/>
        <v>-0.94882034974259988</v>
      </c>
      <c r="R713" s="8">
        <f t="shared" si="365"/>
        <v>1.8452820338310052</v>
      </c>
      <c r="S713" s="8">
        <f t="shared" si="365"/>
        <v>-0.96624044840415357</v>
      </c>
      <c r="T713" s="8">
        <f t="shared" si="365"/>
        <v>-0.56936803142474002</v>
      </c>
      <c r="U713" s="8">
        <f t="shared" si="365"/>
        <v>-0.66259739145304275</v>
      </c>
      <c r="V713" s="8">
        <f t="shared" si="365"/>
        <v>-0.70460865969763409</v>
      </c>
      <c r="W713" s="8">
        <f t="shared" si="365"/>
        <v>-0.94001279282060168</v>
      </c>
      <c r="X713"/>
      <c r="Y713" s="8">
        <f t="shared" ref="Y713:AI713" si="366">(Y67-$Y67)/$Y67</f>
        <v>0</v>
      </c>
      <c r="Z713" s="8">
        <f t="shared" si="366"/>
        <v>-0.81184460164221484</v>
      </c>
      <c r="AA713" s="8">
        <f t="shared" si="366"/>
        <v>-0.81318188656738999</v>
      </c>
      <c r="AB713" s="8">
        <f t="shared" si="366"/>
        <v>-0.4952543138394897</v>
      </c>
      <c r="AC713" s="8">
        <f t="shared" si="366"/>
        <v>-0.84765816996066368</v>
      </c>
      <c r="AD713" s="8">
        <f t="shared" si="366"/>
        <v>1.4569476945983113</v>
      </c>
      <c r="AE713" s="8">
        <f t="shared" si="366"/>
        <v>-0.85684466132673809</v>
      </c>
      <c r="AF713" s="8">
        <f t="shared" si="366"/>
        <v>-0.85939310601140784</v>
      </c>
      <c r="AG713" s="8">
        <f t="shared" si="366"/>
        <v>-0.81306303117094958</v>
      </c>
      <c r="AH713" s="8">
        <f t="shared" si="366"/>
        <v>-0.26938850212501825</v>
      </c>
      <c r="AI713" s="8">
        <f t="shared" si="366"/>
        <v>-0.59896116527372378</v>
      </c>
      <c r="AK713" s="8">
        <f t="shared" ref="AK713:AU713" si="367">(AK67-$AK67)/$AK67</f>
        <v>0</v>
      </c>
      <c r="AL713" s="8">
        <f t="shared" si="367"/>
        <v>-0.92318112660374552</v>
      </c>
      <c r="AM713" s="8">
        <f t="shared" si="367"/>
        <v>-0.92392667147384289</v>
      </c>
      <c r="AN713" s="8">
        <f t="shared" si="367"/>
        <v>-0.4952543138394897</v>
      </c>
      <c r="AO713" s="8">
        <f t="shared" si="367"/>
        <v>-0.92823852855343525</v>
      </c>
      <c r="AP713" s="8">
        <f t="shared" si="367"/>
        <v>1.4569476945983113</v>
      </c>
      <c r="AQ713" s="8">
        <f t="shared" si="367"/>
        <v>-0.92968703130596542</v>
      </c>
      <c r="AR713" s="8">
        <f t="shared" si="367"/>
        <v>-0.92893897516023349</v>
      </c>
      <c r="AS713" s="8">
        <f t="shared" si="367"/>
        <v>-0.93667642295302633</v>
      </c>
      <c r="AT713" s="8">
        <f t="shared" si="367"/>
        <v>-0.26938850212501825</v>
      </c>
      <c r="AU713" s="8">
        <f t="shared" si="367"/>
        <v>-0.86240271163540705</v>
      </c>
      <c r="AW713">
        <f t="shared" ref="AW713:AW736" si="368">BB403</f>
        <v>1</v>
      </c>
      <c r="AX713">
        <f t="shared" si="175"/>
        <v>1</v>
      </c>
      <c r="AY713" t="str">
        <f t="shared" si="176"/>
        <v/>
      </c>
      <c r="AZ713">
        <f t="shared" si="177"/>
        <v>1</v>
      </c>
    </row>
    <row r="714" spans="1:52" s="17" customFormat="1" x14ac:dyDescent="0.3">
      <c r="A714">
        <v>3</v>
      </c>
      <c r="B714" t="s">
        <v>142</v>
      </c>
      <c r="C714" t="s">
        <v>141</v>
      </c>
      <c r="D714" t="s">
        <v>69</v>
      </c>
      <c r="E714"/>
      <c r="F714" s="2">
        <v>0</v>
      </c>
      <c r="G714" s="2">
        <f t="shared" ref="G714:G736" si="369">MOD(LEN(B714)-LEN(SUBSTITUTE(B714,"N","")),2)</f>
        <v>1</v>
      </c>
      <c r="H714" s="4">
        <f t="shared" ref="H714:H736" si="370">IF(E714&lt;&gt;"",1,0)</f>
        <v>0</v>
      </c>
      <c r="I714">
        <f t="shared" ref="I714:I736" si="371">1-J714</f>
        <v>1</v>
      </c>
      <c r="J714">
        <f t="shared" si="364"/>
        <v>0</v>
      </c>
      <c r="K714">
        <f t="shared" ref="K714:K736" si="372">LEN(D714) - LEN(SUBSTITUTE(D714, ",", "")) + 1</f>
        <v>2</v>
      </c>
      <c r="L714">
        <f t="shared" ref="L714:L736" si="373">H714*K714</f>
        <v>0</v>
      </c>
      <c r="M714" s="8">
        <f t="shared" ref="M714:W714" si="374">(M68-$M68)/$M68</f>
        <v>0</v>
      </c>
      <c r="N714" s="8">
        <f t="shared" si="374"/>
        <v>0.8747800510694308</v>
      </c>
      <c r="O714" s="8">
        <f t="shared" si="374"/>
        <v>0.87522955462296648</v>
      </c>
      <c r="P714" s="8">
        <f t="shared" si="374"/>
        <v>-1.549765985336214E-4</v>
      </c>
      <c r="Q714" s="8">
        <f t="shared" si="374"/>
        <v>0.93014326265305369</v>
      </c>
      <c r="R714" s="8">
        <f t="shared" si="374"/>
        <v>-0.99998800181172642</v>
      </c>
      <c r="S714" s="8">
        <f t="shared" si="374"/>
        <v>-0.1836875488944025</v>
      </c>
      <c r="T714" s="8">
        <f t="shared" si="374"/>
        <v>13.588171186150889</v>
      </c>
      <c r="U714" s="8">
        <f t="shared" si="374"/>
        <v>10.400894464935796</v>
      </c>
      <c r="V714" s="8">
        <f t="shared" si="374"/>
        <v>-0.99872619234495597</v>
      </c>
      <c r="W714" s="8">
        <f t="shared" si="374"/>
        <v>-0.14249776855123425</v>
      </c>
      <c r="X714"/>
      <c r="Y714" s="8">
        <f t="shared" ref="Y714:AI714" si="375">(Y68-$Y68)/$Y68</f>
        <v>0</v>
      </c>
      <c r="Z714" s="8">
        <f t="shared" si="375"/>
        <v>1.05453848851494</v>
      </c>
      <c r="AA714" s="8">
        <f t="shared" si="375"/>
        <v>1.0440428535921753</v>
      </c>
      <c r="AB714" s="8">
        <f t="shared" si="375"/>
        <v>-7.9722398612644851E-2</v>
      </c>
      <c r="AC714" s="8">
        <f t="shared" si="375"/>
        <v>1.2727108427217098</v>
      </c>
      <c r="AD714" s="8">
        <f t="shared" si="375"/>
        <v>-0.70975489955744941</v>
      </c>
      <c r="AE714" s="8">
        <f t="shared" si="375"/>
        <v>0.33893648411578797</v>
      </c>
      <c r="AF714" s="8">
        <f t="shared" si="375"/>
        <v>0.93363686538815727</v>
      </c>
      <c r="AG714" s="8">
        <f t="shared" si="375"/>
        <v>1.5392259206238612</v>
      </c>
      <c r="AH714" s="8">
        <f t="shared" si="375"/>
        <v>-0.98536149395612438</v>
      </c>
      <c r="AI714" s="8">
        <f t="shared" si="375"/>
        <v>2.1594509970331202</v>
      </c>
      <c r="AK714" s="8">
        <f t="shared" ref="AK714:AU714" si="376">(AK68-$AK68)/$AK68</f>
        <v>0</v>
      </c>
      <c r="AL714" s="8">
        <f t="shared" si="376"/>
        <v>-4.9608313882492261E-2</v>
      </c>
      <c r="AM714" s="8">
        <f t="shared" si="376"/>
        <v>-5.4628882510805013E-2</v>
      </c>
      <c r="AN714" s="8">
        <f t="shared" si="376"/>
        <v>-7.9722398612644851E-2</v>
      </c>
      <c r="AO714" s="8">
        <f t="shared" si="376"/>
        <v>2.7368439642412607E-2</v>
      </c>
      <c r="AP714" s="8">
        <f t="shared" si="376"/>
        <v>-0.70975489955744941</v>
      </c>
      <c r="AQ714" s="8">
        <f t="shared" si="376"/>
        <v>-0.17495568724495247</v>
      </c>
      <c r="AR714" s="8">
        <f t="shared" si="376"/>
        <v>-2.0900576197960152E-2</v>
      </c>
      <c r="AS714" s="8">
        <f t="shared" si="376"/>
        <v>-0.13797518967050981</v>
      </c>
      <c r="AT714" s="8">
        <f t="shared" si="376"/>
        <v>-0.98536149395612438</v>
      </c>
      <c r="AU714" s="8">
        <f t="shared" si="376"/>
        <v>0.64503608928482203</v>
      </c>
      <c r="AW714">
        <f t="shared" si="368"/>
        <v>-1</v>
      </c>
      <c r="AX714" t="str">
        <f t="shared" ref="AX714:AX736" si="377">IF(H714=1,AW714,"")</f>
        <v/>
      </c>
      <c r="AY714">
        <f t="shared" ref="AY714:AY736" si="378">IF(I714=1,AW714,"")</f>
        <v>-1</v>
      </c>
      <c r="AZ714" t="str">
        <f t="shared" ref="AZ714:AZ736" si="379">IF(J714=1,AW714,"")</f>
        <v/>
      </c>
    </row>
    <row r="715" spans="1:52" s="17" customFormat="1" x14ac:dyDescent="0.3">
      <c r="A715">
        <v>3</v>
      </c>
      <c r="B715" t="s">
        <v>143</v>
      </c>
      <c r="C715" t="s">
        <v>141</v>
      </c>
      <c r="D715" t="s">
        <v>69</v>
      </c>
      <c r="E715"/>
      <c r="F715" s="2">
        <v>0</v>
      </c>
      <c r="G715" s="2">
        <f t="shared" si="369"/>
        <v>1</v>
      </c>
      <c r="H715" s="4">
        <f t="shared" si="370"/>
        <v>0</v>
      </c>
      <c r="I715">
        <f t="shared" si="371"/>
        <v>1</v>
      </c>
      <c r="J715">
        <f t="shared" si="364"/>
        <v>0</v>
      </c>
      <c r="K715">
        <f t="shared" si="372"/>
        <v>2</v>
      </c>
      <c r="L715">
        <f t="shared" si="373"/>
        <v>0</v>
      </c>
      <c r="M715" s="8">
        <f t="shared" ref="M715:W715" si="380">(M69-$M69)/$M69</f>
        <v>0</v>
      </c>
      <c r="N715" s="8">
        <f t="shared" si="380"/>
        <v>0.84539217757369667</v>
      </c>
      <c r="O715" s="8">
        <f t="shared" si="380"/>
        <v>0.84577640142794164</v>
      </c>
      <c r="P715" s="8">
        <f t="shared" si="380"/>
        <v>-1.6597327830225153E-4</v>
      </c>
      <c r="Q715" s="8">
        <f t="shared" si="380"/>
        <v>0.91296715514516458</v>
      </c>
      <c r="R715" s="8">
        <f t="shared" si="380"/>
        <v>-0.99999400096584445</v>
      </c>
      <c r="S715" s="8">
        <f t="shared" si="380"/>
        <v>-0.1900106939925528</v>
      </c>
      <c r="T715" s="8">
        <f t="shared" si="380"/>
        <v>13.587070481652452</v>
      </c>
      <c r="U715" s="8">
        <f t="shared" si="380"/>
        <v>10.386146116189577</v>
      </c>
      <c r="V715" s="8">
        <f t="shared" si="380"/>
        <v>-0.99900715984726451</v>
      </c>
      <c r="W715" s="8">
        <f t="shared" si="380"/>
        <v>-0.15200167058817829</v>
      </c>
      <c r="X715"/>
      <c r="Y715" s="8">
        <f t="shared" ref="Y715:AI715" si="381">(Y69-$Y69)/$Y69</f>
        <v>0</v>
      </c>
      <c r="Z715" s="8">
        <f t="shared" si="381"/>
        <v>1.1891360191650422</v>
      </c>
      <c r="AA715" s="8">
        <f t="shared" si="381"/>
        <v>1.176853704391392</v>
      </c>
      <c r="AB715" s="8">
        <f t="shared" si="381"/>
        <v>-3.0348395499004914E-2</v>
      </c>
      <c r="AC715" s="8">
        <f t="shared" si="381"/>
        <v>1.8951433370759987</v>
      </c>
      <c r="AD715" s="8">
        <f t="shared" si="381"/>
        <v>-0.66482621088650773</v>
      </c>
      <c r="AE715" s="8">
        <f t="shared" si="381"/>
        <v>0.43226711785929006</v>
      </c>
      <c r="AF715" s="8">
        <f t="shared" si="381"/>
        <v>1.078434002288456</v>
      </c>
      <c r="AG715" s="8">
        <f t="shared" si="381"/>
        <v>1.7230868206293644</v>
      </c>
      <c r="AH715" s="8">
        <f t="shared" si="381"/>
        <v>-0.98084299120715501</v>
      </c>
      <c r="AI715" s="8">
        <f t="shared" si="381"/>
        <v>2.3445925087610799</v>
      </c>
      <c r="AK715" s="8">
        <f t="shared" ref="AK715:AU715" si="382">(AK69-$AK69)/$AK69</f>
        <v>0</v>
      </c>
      <c r="AL715" s="8">
        <f t="shared" si="382"/>
        <v>1.9586002809106214E-2</v>
      </c>
      <c r="AM715" s="8">
        <f t="shared" si="382"/>
        <v>1.4515523507285313E-2</v>
      </c>
      <c r="AN715" s="8">
        <f t="shared" si="382"/>
        <v>-3.0348395499004914E-2</v>
      </c>
      <c r="AO715" s="8">
        <f t="shared" si="382"/>
        <v>0.34806652617879535</v>
      </c>
      <c r="AP715" s="8">
        <f t="shared" si="382"/>
        <v>-0.66482621088650773</v>
      </c>
      <c r="AQ715" s="8">
        <f t="shared" si="382"/>
        <v>-0.11287891063109372</v>
      </c>
      <c r="AR715" s="8">
        <f t="shared" si="382"/>
        <v>5.5412350302110308E-2</v>
      </c>
      <c r="AS715" s="8">
        <f t="shared" si="382"/>
        <v>-7.4934375799153644E-2</v>
      </c>
      <c r="AT715" s="8">
        <f t="shared" si="382"/>
        <v>-0.98084299120715501</v>
      </c>
      <c r="AU715" s="8">
        <f t="shared" si="382"/>
        <v>0.75067267019158335</v>
      </c>
      <c r="AW715">
        <f t="shared" si="368"/>
        <v>-1</v>
      </c>
      <c r="AX715" t="str">
        <f t="shared" si="377"/>
        <v/>
      </c>
      <c r="AY715">
        <f t="shared" si="378"/>
        <v>-1</v>
      </c>
      <c r="AZ715" t="str">
        <f t="shared" si="379"/>
        <v/>
      </c>
    </row>
    <row r="716" spans="1:52" s="17" customFormat="1" x14ac:dyDescent="0.3">
      <c r="A716">
        <v>3</v>
      </c>
      <c r="B716" t="s">
        <v>144</v>
      </c>
      <c r="C716" t="s">
        <v>141</v>
      </c>
      <c r="D716" t="s">
        <v>69</v>
      </c>
      <c r="E716" t="s">
        <v>43</v>
      </c>
      <c r="F716" s="2">
        <v>0</v>
      </c>
      <c r="G716" s="2">
        <f t="shared" si="369"/>
        <v>0</v>
      </c>
      <c r="H716" s="4">
        <f t="shared" si="370"/>
        <v>1</v>
      </c>
      <c r="I716">
        <f t="shared" si="371"/>
        <v>0</v>
      </c>
      <c r="J716">
        <f t="shared" si="364"/>
        <v>1</v>
      </c>
      <c r="K716">
        <f t="shared" si="372"/>
        <v>2</v>
      </c>
      <c r="L716">
        <f t="shared" si="373"/>
        <v>2</v>
      </c>
      <c r="M716" s="8">
        <f t="shared" ref="M716:W716" si="383">(M70-$M70)/$M70</f>
        <v>0</v>
      </c>
      <c r="N716" s="8">
        <f t="shared" si="383"/>
        <v>-0.88106379781888777</v>
      </c>
      <c r="O716" s="8">
        <f t="shared" si="383"/>
        <v>-0.88095020672837576</v>
      </c>
      <c r="P716" s="8">
        <f t="shared" si="383"/>
        <v>-0.6368446507069746</v>
      </c>
      <c r="Q716" s="8">
        <f t="shared" si="383"/>
        <v>-0.94298729806456894</v>
      </c>
      <c r="R716" s="8">
        <f t="shared" si="383"/>
        <v>2.1201369787382744</v>
      </c>
      <c r="S716" s="8">
        <f t="shared" si="383"/>
        <v>-0.96466441143210668</v>
      </c>
      <c r="T716" s="8">
        <f t="shared" si="383"/>
        <v>-0.52051779399462328</v>
      </c>
      <c r="U716" s="8">
        <f t="shared" si="383"/>
        <v>-0.62470783845392475</v>
      </c>
      <c r="V716" s="8">
        <f t="shared" si="383"/>
        <v>-0.68897543509199988</v>
      </c>
      <c r="W716" s="8">
        <f t="shared" si="383"/>
        <v>-0.93467954750118776</v>
      </c>
      <c r="X716"/>
      <c r="Y716" s="8">
        <f t="shared" ref="Y716:AI716" si="384">(Y70-$Y70)/$Y70</f>
        <v>0</v>
      </c>
      <c r="Z716" s="8">
        <f t="shared" si="384"/>
        <v>-0.79839104165249075</v>
      </c>
      <c r="AA716" s="8">
        <f t="shared" si="384"/>
        <v>-0.79960451529846066</v>
      </c>
      <c r="AB716" s="8">
        <f t="shared" si="384"/>
        <v>-0.45064508414874488</v>
      </c>
      <c r="AC716" s="8">
        <f t="shared" si="384"/>
        <v>-0.80148230281638966</v>
      </c>
      <c r="AD716" s="8">
        <f t="shared" si="384"/>
        <v>1.567421282523165</v>
      </c>
      <c r="AE716" s="8">
        <f t="shared" si="384"/>
        <v>-0.84803194696982331</v>
      </c>
      <c r="AF716" s="8">
        <f t="shared" si="384"/>
        <v>-0.84645344478930828</v>
      </c>
      <c r="AG716" s="8">
        <f t="shared" si="384"/>
        <v>-0.79789884270708233</v>
      </c>
      <c r="AH716" s="8">
        <f t="shared" si="384"/>
        <v>-0.21188245282618517</v>
      </c>
      <c r="AI716" s="8">
        <f t="shared" si="384"/>
        <v>-0.5722841491257652</v>
      </c>
      <c r="AK716" s="8">
        <f t="shared" ref="AK716:AU716" si="385">(AK70-$AK70)/$AK70</f>
        <v>0</v>
      </c>
      <c r="AL716" s="8">
        <f t="shared" si="385"/>
        <v>-0.91817691259491119</v>
      </c>
      <c r="AM716" s="8">
        <f t="shared" si="385"/>
        <v>-0.91861025633647331</v>
      </c>
      <c r="AN716" s="8">
        <f t="shared" si="385"/>
        <v>-0.45064508414874488</v>
      </c>
      <c r="AO716" s="8">
        <f t="shared" si="385"/>
        <v>-0.89847944764952481</v>
      </c>
      <c r="AP716" s="8">
        <f t="shared" si="385"/>
        <v>1.567421282523165</v>
      </c>
      <c r="AQ716" s="8">
        <f t="shared" si="385"/>
        <v>-0.925860016192385</v>
      </c>
      <c r="AR716" s="8">
        <f t="shared" si="385"/>
        <v>-0.92191727039463911</v>
      </c>
      <c r="AS716" s="8">
        <f t="shared" si="385"/>
        <v>-0.93156125346933749</v>
      </c>
      <c r="AT716" s="8">
        <f t="shared" si="385"/>
        <v>-0.21188245282618517</v>
      </c>
      <c r="AU716" s="8">
        <f t="shared" si="385"/>
        <v>-0.85465150293192127</v>
      </c>
      <c r="AW716">
        <f t="shared" si="368"/>
        <v>1</v>
      </c>
      <c r="AX716">
        <f t="shared" si="377"/>
        <v>1</v>
      </c>
      <c r="AY716" t="str">
        <f t="shared" si="378"/>
        <v/>
      </c>
      <c r="AZ716">
        <f t="shared" si="379"/>
        <v>1</v>
      </c>
    </row>
    <row r="717" spans="1:52" s="17" customFormat="1" x14ac:dyDescent="0.3">
      <c r="A717">
        <v>3</v>
      </c>
      <c r="B717" t="s">
        <v>145</v>
      </c>
      <c r="C717" t="s">
        <v>146</v>
      </c>
      <c r="D717" t="s">
        <v>69</v>
      </c>
      <c r="E717"/>
      <c r="F717" s="2">
        <v>0</v>
      </c>
      <c r="G717" s="2">
        <f t="shared" si="369"/>
        <v>0</v>
      </c>
      <c r="H717" s="4">
        <f t="shared" si="370"/>
        <v>0</v>
      </c>
      <c r="I717">
        <f t="shared" si="371"/>
        <v>1</v>
      </c>
      <c r="J717">
        <f t="shared" si="364"/>
        <v>0</v>
      </c>
      <c r="K717">
        <f t="shared" si="372"/>
        <v>2</v>
      </c>
      <c r="L717">
        <f t="shared" si="373"/>
        <v>0</v>
      </c>
      <c r="M717" s="8">
        <f t="shared" ref="M717:W717" si="386">(M71-$M71)/$M71</f>
        <v>0</v>
      </c>
      <c r="N717" s="8">
        <f t="shared" si="386"/>
        <v>-0.7559494743362617</v>
      </c>
      <c r="O717" s="8">
        <f t="shared" si="386"/>
        <v>-0.75523388610384901</v>
      </c>
      <c r="P717" s="8">
        <f t="shared" si="386"/>
        <v>-0.62246951771182679</v>
      </c>
      <c r="Q717" s="8">
        <f t="shared" si="386"/>
        <v>-0.91998531406385542</v>
      </c>
      <c r="R717" s="8">
        <f t="shared" si="386"/>
        <v>1.8452820338310052</v>
      </c>
      <c r="S717" s="8">
        <f t="shared" si="386"/>
        <v>-0.80680513490771011</v>
      </c>
      <c r="T717" s="8">
        <f t="shared" si="386"/>
        <v>-0.56936803142474002</v>
      </c>
      <c r="U717" s="8">
        <f t="shared" si="386"/>
        <v>-0.66174731478835525</v>
      </c>
      <c r="V717" s="8">
        <f t="shared" si="386"/>
        <v>-0.70460865969763409</v>
      </c>
      <c r="W717" s="8">
        <f t="shared" si="386"/>
        <v>-0.92407600001463641</v>
      </c>
      <c r="X717"/>
      <c r="Y717" s="8">
        <f t="shared" ref="Y717:AI717" si="387">(Y71-$Y71)/$Y71</f>
        <v>0</v>
      </c>
      <c r="Z717" s="8">
        <f t="shared" si="387"/>
        <v>-0.6987760832778015</v>
      </c>
      <c r="AA717" s="8">
        <f t="shared" si="387"/>
        <v>-0.69804248213298914</v>
      </c>
      <c r="AB717" s="8">
        <f t="shared" si="387"/>
        <v>-0.49790022863776107</v>
      </c>
      <c r="AC717" s="8">
        <f t="shared" si="387"/>
        <v>-0.82138026330201919</v>
      </c>
      <c r="AD717" s="8">
        <f t="shared" si="387"/>
        <v>1.4937796954240796</v>
      </c>
      <c r="AE717" s="8">
        <f t="shared" si="387"/>
        <v>-0.7024568611892108</v>
      </c>
      <c r="AF717" s="8">
        <f t="shared" si="387"/>
        <v>-0.85938217937700156</v>
      </c>
      <c r="AG717" s="8">
        <f t="shared" si="387"/>
        <v>-0.82305340324855902</v>
      </c>
      <c r="AH717" s="8">
        <f t="shared" si="387"/>
        <v>-0.2775945842620644</v>
      </c>
      <c r="AI717" s="8">
        <f t="shared" si="387"/>
        <v>-0.55194000317175829</v>
      </c>
      <c r="AK717" s="8">
        <f t="shared" ref="AK717:AU717" si="388">(AK71-$AK71)/$AK71</f>
        <v>0</v>
      </c>
      <c r="AL717" s="8">
        <f t="shared" si="388"/>
        <v>-0.90821126698415433</v>
      </c>
      <c r="AM717" s="8">
        <f t="shared" si="388"/>
        <v>-0.90769913046296757</v>
      </c>
      <c r="AN717" s="8">
        <f t="shared" si="388"/>
        <v>-0.49790022863776107</v>
      </c>
      <c r="AO717" s="8">
        <f t="shared" si="388"/>
        <v>-0.93444998960806425</v>
      </c>
      <c r="AP717" s="8">
        <f t="shared" si="388"/>
        <v>1.4937796954240796</v>
      </c>
      <c r="AQ717" s="8">
        <f t="shared" si="388"/>
        <v>-0.91528111957930791</v>
      </c>
      <c r="AR717" s="8">
        <f t="shared" si="388"/>
        <v>-0.92899365252455424</v>
      </c>
      <c r="AS717" s="8">
        <f t="shared" si="388"/>
        <v>-0.94765425878953902</v>
      </c>
      <c r="AT717" s="8">
        <f t="shared" si="388"/>
        <v>-0.2775945842620644</v>
      </c>
      <c r="AU717" s="8">
        <f t="shared" si="388"/>
        <v>-0.82436834881527121</v>
      </c>
      <c r="AW717">
        <f t="shared" si="368"/>
        <v>0</v>
      </c>
      <c r="AX717" t="str">
        <f t="shared" si="377"/>
        <v/>
      </c>
      <c r="AY717">
        <f t="shared" si="378"/>
        <v>0</v>
      </c>
      <c r="AZ717" t="str">
        <f t="shared" si="379"/>
        <v/>
      </c>
    </row>
    <row r="718" spans="1:52" s="17" customFormat="1" x14ac:dyDescent="0.3">
      <c r="A718">
        <v>3</v>
      </c>
      <c r="B718" t="s">
        <v>147</v>
      </c>
      <c r="C718" t="s">
        <v>146</v>
      </c>
      <c r="D718" t="s">
        <v>69</v>
      </c>
      <c r="E718" t="s">
        <v>43</v>
      </c>
      <c r="F718" s="2">
        <v>0</v>
      </c>
      <c r="G718" s="2">
        <f t="shared" si="369"/>
        <v>1</v>
      </c>
      <c r="H718" s="4">
        <f t="shared" si="370"/>
        <v>1</v>
      </c>
      <c r="I718">
        <f t="shared" si="371"/>
        <v>1</v>
      </c>
      <c r="J718">
        <f t="shared" si="364"/>
        <v>0</v>
      </c>
      <c r="K718">
        <f t="shared" si="372"/>
        <v>2</v>
      </c>
      <c r="L718">
        <f t="shared" si="373"/>
        <v>2</v>
      </c>
      <c r="M718" s="8">
        <f t="shared" ref="M718:W718" si="389">(M72-$M72)/$M72</f>
        <v>0</v>
      </c>
      <c r="N718" s="8">
        <f t="shared" si="389"/>
        <v>9.9814927945879005E-3</v>
      </c>
      <c r="O718" s="8">
        <f t="shared" si="389"/>
        <v>1.0019487057454236E-2</v>
      </c>
      <c r="P718" s="8">
        <f t="shared" si="389"/>
        <v>-1.549765985336214E-4</v>
      </c>
      <c r="Q718" s="8">
        <f t="shared" si="389"/>
        <v>1.2998037296368248E-4</v>
      </c>
      <c r="R718" s="8">
        <f t="shared" si="389"/>
        <v>-0.99998800181172642</v>
      </c>
      <c r="S718" s="8">
        <f t="shared" si="389"/>
        <v>-0.99955606703387789</v>
      </c>
      <c r="T718" s="8">
        <f t="shared" si="389"/>
        <v>13.588171186150889</v>
      </c>
      <c r="U718" s="8">
        <f t="shared" si="389"/>
        <v>10.304146073942835</v>
      </c>
      <c r="V718" s="8">
        <f t="shared" si="389"/>
        <v>-0.99872619234495597</v>
      </c>
      <c r="W718" s="8">
        <f t="shared" si="389"/>
        <v>-0.98259462821114008</v>
      </c>
      <c r="X718"/>
      <c r="Y718" s="8">
        <f t="shared" ref="Y718:AI718" si="390">(Y72-$Y72)/$Y72</f>
        <v>0</v>
      </c>
      <c r="Z718" s="8">
        <f t="shared" si="390"/>
        <v>0.32521807683797821</v>
      </c>
      <c r="AA718" s="8">
        <f t="shared" si="390"/>
        <v>0.30588060506156706</v>
      </c>
      <c r="AB718" s="8">
        <f t="shared" si="390"/>
        <v>-0.16457022117556291</v>
      </c>
      <c r="AC718" s="8">
        <f t="shared" si="390"/>
        <v>0.35196872790901385</v>
      </c>
      <c r="AD718" s="8">
        <f t="shared" si="390"/>
        <v>-0.73055935366814817</v>
      </c>
      <c r="AE718" s="8">
        <f t="shared" si="390"/>
        <v>-0.23361597424682728</v>
      </c>
      <c r="AF718" s="8">
        <f t="shared" si="390"/>
        <v>0.80710871480520985</v>
      </c>
      <c r="AG718" s="8">
        <f t="shared" si="390"/>
        <v>1.2215459967301587</v>
      </c>
      <c r="AH718" s="8">
        <f t="shared" si="390"/>
        <v>-0.98673929966342511</v>
      </c>
      <c r="AI718" s="8">
        <f t="shared" si="390"/>
        <v>-0.42770297607926194</v>
      </c>
      <c r="AK718" s="8">
        <f t="shared" ref="AK718:AU718" si="391">(AK72-$AK72)/$AK72</f>
        <v>0</v>
      </c>
      <c r="AL718" s="8">
        <f t="shared" si="391"/>
        <v>-0.32295720789102944</v>
      </c>
      <c r="AM718" s="8">
        <f t="shared" si="391"/>
        <v>-0.32537346150327867</v>
      </c>
      <c r="AN718" s="8">
        <f t="shared" si="391"/>
        <v>-0.16457022117556291</v>
      </c>
      <c r="AO718" s="8">
        <f t="shared" si="391"/>
        <v>-0.34388221083570136</v>
      </c>
      <c r="AP718" s="8">
        <f t="shared" si="391"/>
        <v>-0.73055935366814817</v>
      </c>
      <c r="AQ718" s="8">
        <f t="shared" si="391"/>
        <v>-0.42734695765999087</v>
      </c>
      <c r="AR718" s="8">
        <f t="shared" si="391"/>
        <v>-7.7525493491454461E-2</v>
      </c>
      <c r="AS718" s="8">
        <f t="shared" si="391"/>
        <v>-0.32051780355700715</v>
      </c>
      <c r="AT718" s="8">
        <f t="shared" si="391"/>
        <v>-0.98673929966342511</v>
      </c>
      <c r="AU718" s="8">
        <f t="shared" si="391"/>
        <v>-0.46996487170691248</v>
      </c>
      <c r="AW718">
        <f t="shared" si="368"/>
        <v>0</v>
      </c>
      <c r="AX718">
        <f t="shared" si="377"/>
        <v>0</v>
      </c>
      <c r="AY718">
        <f t="shared" si="378"/>
        <v>0</v>
      </c>
      <c r="AZ718" t="str">
        <f t="shared" si="379"/>
        <v/>
      </c>
    </row>
    <row r="719" spans="1:52" s="17" customFormat="1" x14ac:dyDescent="0.3">
      <c r="A719">
        <v>3</v>
      </c>
      <c r="B719" t="s">
        <v>148</v>
      </c>
      <c r="C719" t="s">
        <v>146</v>
      </c>
      <c r="D719" t="s">
        <v>69</v>
      </c>
      <c r="E719" t="s">
        <v>43</v>
      </c>
      <c r="F719" s="2">
        <v>0</v>
      </c>
      <c r="G719" s="2">
        <f t="shared" si="369"/>
        <v>1</v>
      </c>
      <c r="H719" s="4">
        <f t="shared" si="370"/>
        <v>1</v>
      </c>
      <c r="I719">
        <f t="shared" si="371"/>
        <v>1</v>
      </c>
      <c r="J719">
        <f t="shared" si="364"/>
        <v>0</v>
      </c>
      <c r="K719">
        <f t="shared" si="372"/>
        <v>2</v>
      </c>
      <c r="L719">
        <f t="shared" si="373"/>
        <v>2</v>
      </c>
      <c r="M719" s="8">
        <f t="shared" ref="M719:W719" si="392">(M73-$M73)/$M73</f>
        <v>0</v>
      </c>
      <c r="N719" s="8">
        <f t="shared" si="392"/>
        <v>1.1706115315434099E-2</v>
      </c>
      <c r="O719" s="8">
        <f t="shared" si="392"/>
        <v>1.1753107749652306E-2</v>
      </c>
      <c r="P719" s="8">
        <f t="shared" si="392"/>
        <v>-1.6597327830225153E-4</v>
      </c>
      <c r="Q719" s="8">
        <f t="shared" si="392"/>
        <v>2.2896313693489525E-4</v>
      </c>
      <c r="R719" s="8">
        <f t="shared" si="392"/>
        <v>-0.99999400096584445</v>
      </c>
      <c r="S719" s="8">
        <f t="shared" si="392"/>
        <v>-0.99937610044782799</v>
      </c>
      <c r="T719" s="8">
        <f t="shared" si="392"/>
        <v>13.587070481652452</v>
      </c>
      <c r="U719" s="8">
        <f t="shared" si="392"/>
        <v>10.304540968904007</v>
      </c>
      <c r="V719" s="8">
        <f t="shared" si="392"/>
        <v>-0.99900715984726451</v>
      </c>
      <c r="W719" s="8">
        <f t="shared" si="392"/>
        <v>-0.97901337884600581</v>
      </c>
      <c r="X719"/>
      <c r="Y719" s="8">
        <f t="shared" ref="Y719:AI719" si="393">(Y73-$Y73)/$Y73</f>
        <v>0</v>
      </c>
      <c r="Z719" s="8">
        <f t="shared" si="393"/>
        <v>0.38987780576832509</v>
      </c>
      <c r="AA719" s="8">
        <f t="shared" si="393"/>
        <v>0.37696149719515032</v>
      </c>
      <c r="AB719" s="8">
        <f t="shared" si="393"/>
        <v>2.6461777859859145E-2</v>
      </c>
      <c r="AC719" s="8">
        <f t="shared" si="393"/>
        <v>0.41667586056368044</v>
      </c>
      <c r="AD719" s="8">
        <f t="shared" si="393"/>
        <v>-0.71363772249612389</v>
      </c>
      <c r="AE719" s="8">
        <f t="shared" si="393"/>
        <v>-0.18659068449057395</v>
      </c>
      <c r="AF719" s="8">
        <f t="shared" si="393"/>
        <v>0.86330118951960477</v>
      </c>
      <c r="AG719" s="8">
        <f t="shared" si="393"/>
        <v>1.3286217241160243</v>
      </c>
      <c r="AH719" s="8">
        <f t="shared" si="393"/>
        <v>-0.98660197023867713</v>
      </c>
      <c r="AI719" s="8">
        <f t="shared" si="393"/>
        <v>-0.39547349064057669</v>
      </c>
      <c r="AK719" s="8">
        <f t="shared" ref="AK719:AU719" si="394">(AK73-$AK73)/$AK73</f>
        <v>0</v>
      </c>
      <c r="AL719" s="8">
        <f t="shared" si="394"/>
        <v>-0.28827159798933205</v>
      </c>
      <c r="AM719" s="8">
        <f t="shared" si="394"/>
        <v>-0.29805830763079866</v>
      </c>
      <c r="AN719" s="8">
        <f t="shared" si="394"/>
        <v>2.6461777859859145E-2</v>
      </c>
      <c r="AO719" s="8">
        <f t="shared" si="394"/>
        <v>-0.32476172674896453</v>
      </c>
      <c r="AP719" s="8">
        <f t="shared" si="394"/>
        <v>-0.71363772249612389</v>
      </c>
      <c r="AQ719" s="8">
        <f t="shared" si="394"/>
        <v>-0.39289846981230042</v>
      </c>
      <c r="AR719" s="8">
        <f t="shared" si="394"/>
        <v>-5.4618546935082925E-2</v>
      </c>
      <c r="AS719" s="8">
        <f t="shared" si="394"/>
        <v>-0.30421061994823745</v>
      </c>
      <c r="AT719" s="8">
        <f t="shared" si="394"/>
        <v>-0.98660197023867713</v>
      </c>
      <c r="AU719" s="8">
        <f t="shared" si="394"/>
        <v>-0.44589073586896577</v>
      </c>
      <c r="AW719">
        <f t="shared" si="368"/>
        <v>0</v>
      </c>
      <c r="AX719">
        <f t="shared" si="377"/>
        <v>0</v>
      </c>
      <c r="AY719">
        <f t="shared" si="378"/>
        <v>0</v>
      </c>
      <c r="AZ719" t="str">
        <f t="shared" si="379"/>
        <v/>
      </c>
    </row>
    <row r="720" spans="1:52" s="17" customFormat="1" x14ac:dyDescent="0.3">
      <c r="A720">
        <v>3</v>
      </c>
      <c r="B720" t="s">
        <v>149</v>
      </c>
      <c r="C720" t="s">
        <v>146</v>
      </c>
      <c r="D720" t="s">
        <v>69</v>
      </c>
      <c r="E720"/>
      <c r="F720" s="2">
        <v>0</v>
      </c>
      <c r="G720" s="2">
        <f t="shared" si="369"/>
        <v>0</v>
      </c>
      <c r="H720" s="4">
        <f t="shared" si="370"/>
        <v>0</v>
      </c>
      <c r="I720">
        <f t="shared" si="371"/>
        <v>1</v>
      </c>
      <c r="J720">
        <f t="shared" si="364"/>
        <v>0</v>
      </c>
      <c r="K720">
        <f t="shared" si="372"/>
        <v>2</v>
      </c>
      <c r="L720">
        <f t="shared" si="373"/>
        <v>0</v>
      </c>
      <c r="M720" s="8">
        <f t="shared" ref="M720:W720" si="395">(M74-$M74)/$M74</f>
        <v>0</v>
      </c>
      <c r="N720" s="8">
        <f t="shared" si="395"/>
        <v>-0.74917146356596243</v>
      </c>
      <c r="O720" s="8">
        <f t="shared" si="395"/>
        <v>-0.74873069787310531</v>
      </c>
      <c r="P720" s="8">
        <f t="shared" si="395"/>
        <v>-0.6368446507069746</v>
      </c>
      <c r="Q720" s="8">
        <f t="shared" si="395"/>
        <v>-0.91572775280462948</v>
      </c>
      <c r="R720" s="8">
        <f t="shared" si="395"/>
        <v>2.1201369787382744</v>
      </c>
      <c r="S720" s="8">
        <f t="shared" si="395"/>
        <v>-0.79864908663225409</v>
      </c>
      <c r="T720" s="8">
        <f t="shared" si="395"/>
        <v>-0.52051779399462328</v>
      </c>
      <c r="U720" s="8">
        <f t="shared" si="395"/>
        <v>-0.62455425320840208</v>
      </c>
      <c r="V720" s="8">
        <f t="shared" si="395"/>
        <v>-0.68897543509199988</v>
      </c>
      <c r="W720" s="8">
        <f t="shared" si="395"/>
        <v>-0.9206958859177069</v>
      </c>
      <c r="X720"/>
      <c r="Y720" s="8">
        <f t="shared" ref="Y720:AI720" si="396">(Y74-$Y74)/$Y74</f>
        <v>0</v>
      </c>
      <c r="Z720" s="8">
        <f t="shared" si="396"/>
        <v>-0.69120782156689164</v>
      </c>
      <c r="AA720" s="8">
        <f t="shared" si="396"/>
        <v>-0.69272218229770199</v>
      </c>
      <c r="AB720" s="8">
        <f t="shared" si="396"/>
        <v>-0.48378546266793887</v>
      </c>
      <c r="AC720" s="8">
        <f t="shared" si="396"/>
        <v>-0.80668545336534403</v>
      </c>
      <c r="AD720" s="8">
        <f t="shared" si="396"/>
        <v>1.5657532592221306</v>
      </c>
      <c r="AE720" s="8">
        <f t="shared" si="396"/>
        <v>-0.69889859258848241</v>
      </c>
      <c r="AF720" s="8">
        <f t="shared" si="396"/>
        <v>-0.85021408795899545</v>
      </c>
      <c r="AG720" s="8">
        <f t="shared" si="396"/>
        <v>-0.81002834613745067</v>
      </c>
      <c r="AH720" s="8">
        <f t="shared" si="396"/>
        <v>-0.21204058512973936</v>
      </c>
      <c r="AI720" s="8">
        <f t="shared" si="396"/>
        <v>-0.53026581174217058</v>
      </c>
      <c r="AK720" s="8">
        <f t="shared" ref="AK720:AU720" si="397">(AK74-$AK74)/$AK74</f>
        <v>0</v>
      </c>
      <c r="AL720" s="8">
        <f t="shared" si="397"/>
        <v>-0.90586506676036471</v>
      </c>
      <c r="AM720" s="8">
        <f t="shared" si="397"/>
        <v>-0.9061526951955664</v>
      </c>
      <c r="AN720" s="8">
        <f t="shared" si="397"/>
        <v>-0.48378546266793887</v>
      </c>
      <c r="AO720" s="8">
        <f t="shared" si="397"/>
        <v>-0.92970317960988713</v>
      </c>
      <c r="AP720" s="8">
        <f t="shared" si="397"/>
        <v>1.5657532592221306</v>
      </c>
      <c r="AQ720" s="8">
        <f t="shared" si="397"/>
        <v>-0.91168089489994963</v>
      </c>
      <c r="AR720" s="8">
        <f t="shared" si="397"/>
        <v>-0.92430354478143173</v>
      </c>
      <c r="AS720" s="8">
        <f t="shared" si="397"/>
        <v>-0.94332056974812106</v>
      </c>
      <c r="AT720" s="8">
        <f t="shared" si="397"/>
        <v>-0.21204058512973936</v>
      </c>
      <c r="AU720" s="8">
        <f t="shared" si="397"/>
        <v>-0.8245354120421341</v>
      </c>
      <c r="AW720">
        <f t="shared" si="368"/>
        <v>0</v>
      </c>
      <c r="AX720" t="str">
        <f t="shared" si="377"/>
        <v/>
      </c>
      <c r="AY720">
        <f t="shared" si="378"/>
        <v>0</v>
      </c>
      <c r="AZ720" t="str">
        <f t="shared" si="379"/>
        <v/>
      </c>
    </row>
    <row r="721" spans="1:52" s="17" customFormat="1" x14ac:dyDescent="0.3">
      <c r="A721">
        <v>3</v>
      </c>
      <c r="B721" t="s">
        <v>150</v>
      </c>
      <c r="C721" t="s">
        <v>151</v>
      </c>
      <c r="D721" t="s">
        <v>152</v>
      </c>
      <c r="E721" t="s">
        <v>43</v>
      </c>
      <c r="F721" s="2">
        <v>0</v>
      </c>
      <c r="G721" s="2">
        <f t="shared" si="369"/>
        <v>0</v>
      </c>
      <c r="H721" s="4">
        <f t="shared" si="370"/>
        <v>1</v>
      </c>
      <c r="I721">
        <f t="shared" si="371"/>
        <v>0</v>
      </c>
      <c r="J721">
        <f t="shared" si="364"/>
        <v>1</v>
      </c>
      <c r="K721">
        <f t="shared" si="372"/>
        <v>2</v>
      </c>
      <c r="L721">
        <f t="shared" si="373"/>
        <v>2</v>
      </c>
      <c r="M721" s="8">
        <f t="shared" ref="M721:W721" si="398">(M75-$M75)/$M75</f>
        <v>0</v>
      </c>
      <c r="N721" s="8">
        <f t="shared" si="398"/>
        <v>-0.86496234739274425</v>
      </c>
      <c r="O721" s="8">
        <f t="shared" si="398"/>
        <v>-0.86479910676352079</v>
      </c>
      <c r="P721" s="8">
        <f t="shared" si="398"/>
        <v>-0.52285919835454264</v>
      </c>
      <c r="Q721" s="8">
        <f t="shared" si="398"/>
        <v>-0.93409786948503759</v>
      </c>
      <c r="R721" s="8">
        <f t="shared" si="398"/>
        <v>1.710194244504285</v>
      </c>
      <c r="S721" s="8">
        <f t="shared" si="398"/>
        <v>-0.96959001949338386</v>
      </c>
      <c r="T721" s="8">
        <f t="shared" si="398"/>
        <v>-0.24814734134947888</v>
      </c>
      <c r="U721" s="8">
        <f t="shared" si="398"/>
        <v>-0.41230387343550651</v>
      </c>
      <c r="V721" s="8">
        <f t="shared" si="398"/>
        <v>1.6398023308928531</v>
      </c>
      <c r="W721" s="8">
        <f t="shared" si="398"/>
        <v>-0.9035785150348159</v>
      </c>
      <c r="X721"/>
      <c r="Y721" s="8">
        <f t="shared" ref="Y721:AI721" si="399">(Y75-$Y75)/$Y75</f>
        <v>0</v>
      </c>
      <c r="Z721" s="8">
        <f t="shared" si="399"/>
        <v>-0.74035668145056654</v>
      </c>
      <c r="AA721" s="8">
        <f t="shared" si="399"/>
        <v>-0.74237168263877662</v>
      </c>
      <c r="AB721" s="8">
        <f t="shared" si="399"/>
        <v>-0.40492958608109525</v>
      </c>
      <c r="AC721" s="8">
        <f t="shared" si="399"/>
        <v>-0.76873956197788962</v>
      </c>
      <c r="AD721" s="8">
        <f t="shared" si="399"/>
        <v>1.2935567227894196</v>
      </c>
      <c r="AE721" s="8">
        <f t="shared" si="399"/>
        <v>-0.82120099865679552</v>
      </c>
      <c r="AF721" s="8">
        <f t="shared" si="399"/>
        <v>-0.76792792371663543</v>
      </c>
      <c r="AG721" s="8">
        <f t="shared" si="399"/>
        <v>-0.69787358315115378</v>
      </c>
      <c r="AH721" s="8">
        <f t="shared" si="399"/>
        <v>1.2176375188867814</v>
      </c>
      <c r="AI721" s="8">
        <f t="shared" si="399"/>
        <v>-0.48897245058252398</v>
      </c>
      <c r="AK721" s="8">
        <f t="shared" ref="AK721:AU721" si="400">(AK75-$AK75)/$AK75</f>
        <v>0</v>
      </c>
      <c r="AL721" s="8">
        <f t="shared" si="400"/>
        <v>-0.88506046143237627</v>
      </c>
      <c r="AM721" s="8">
        <f t="shared" si="400"/>
        <v>-0.88620865327073151</v>
      </c>
      <c r="AN721" s="8">
        <f t="shared" si="400"/>
        <v>-0.40492958608109525</v>
      </c>
      <c r="AO721" s="8">
        <f t="shared" si="400"/>
        <v>-0.88445085447538374</v>
      </c>
      <c r="AP721" s="8">
        <f t="shared" si="400"/>
        <v>1.2935567227894196</v>
      </c>
      <c r="AQ721" s="8">
        <f t="shared" si="400"/>
        <v>-0.89643246576720403</v>
      </c>
      <c r="AR721" s="8">
        <f t="shared" si="400"/>
        <v>-0.88273535536896675</v>
      </c>
      <c r="AS721" s="8">
        <f t="shared" si="400"/>
        <v>-0.89932305525367628</v>
      </c>
      <c r="AT721" s="8">
        <f t="shared" si="400"/>
        <v>1.2176375188867814</v>
      </c>
      <c r="AU721" s="8">
        <f t="shared" si="400"/>
        <v>-0.81278674302157916</v>
      </c>
      <c r="AW721">
        <f t="shared" si="368"/>
        <v>0.5</v>
      </c>
      <c r="AX721">
        <f t="shared" si="377"/>
        <v>0.5</v>
      </c>
      <c r="AY721" t="str">
        <f t="shared" si="378"/>
        <v/>
      </c>
      <c r="AZ721">
        <f t="shared" si="379"/>
        <v>0.5</v>
      </c>
    </row>
    <row r="722" spans="1:52" s="17" customFormat="1" x14ac:dyDescent="0.3">
      <c r="A722">
        <v>3</v>
      </c>
      <c r="B722" t="s">
        <v>153</v>
      </c>
      <c r="C722" t="s">
        <v>151</v>
      </c>
      <c r="D722" t="s">
        <v>152</v>
      </c>
      <c r="E722"/>
      <c r="F722" s="2">
        <v>0</v>
      </c>
      <c r="G722" s="2">
        <f t="shared" si="369"/>
        <v>1</v>
      </c>
      <c r="H722" s="4">
        <f t="shared" si="370"/>
        <v>0</v>
      </c>
      <c r="I722">
        <f t="shared" si="371"/>
        <v>1</v>
      </c>
      <c r="J722">
        <f t="shared" si="364"/>
        <v>0</v>
      </c>
      <c r="K722">
        <f t="shared" si="372"/>
        <v>2</v>
      </c>
      <c r="L722">
        <f t="shared" si="373"/>
        <v>0</v>
      </c>
      <c r="M722" s="8">
        <f t="shared" ref="M722:W722" si="401">(M76-$M76)/$M76</f>
        <v>0</v>
      </c>
      <c r="N722" s="8">
        <f t="shared" si="401"/>
        <v>1.3448942314435308</v>
      </c>
      <c r="O722" s="8">
        <f t="shared" si="401"/>
        <v>1.3453212790690534</v>
      </c>
      <c r="P722" s="8">
        <f t="shared" si="401"/>
        <v>-2.2794916733571323E-4</v>
      </c>
      <c r="Q722" s="8">
        <f t="shared" si="401"/>
        <v>2.0757749593269272</v>
      </c>
      <c r="R722" s="8">
        <f t="shared" si="401"/>
        <v>-0.99999300156065196</v>
      </c>
      <c r="S722" s="8">
        <f t="shared" si="401"/>
        <v>0.51040260878966848</v>
      </c>
      <c r="T722" s="8">
        <f t="shared" si="401"/>
        <v>13.58429870138959</v>
      </c>
      <c r="U722" s="8">
        <f t="shared" si="401"/>
        <v>10.407879471449295</v>
      </c>
      <c r="V722" s="8">
        <f t="shared" si="401"/>
        <v>-0.99879826798623905</v>
      </c>
      <c r="W722" s="8">
        <f t="shared" si="401"/>
        <v>3.4428635271477313</v>
      </c>
      <c r="X722"/>
      <c r="Y722" s="8">
        <f t="shared" ref="Y722:AI722" si="402">(Y76-$Y76)/$Y76</f>
        <v>0</v>
      </c>
      <c r="Z722" s="8">
        <f t="shared" si="402"/>
        <v>1.3033781069207879</v>
      </c>
      <c r="AA722" s="8">
        <f t="shared" si="402"/>
        <v>1.2828276382828769</v>
      </c>
      <c r="AB722" s="8">
        <f t="shared" si="402"/>
        <v>3.6349963061421305E-2</v>
      </c>
      <c r="AC722" s="8">
        <f t="shared" si="402"/>
        <v>1.8386189311778767</v>
      </c>
      <c r="AD722" s="8">
        <f t="shared" si="402"/>
        <v>-0.6897412533098437</v>
      </c>
      <c r="AE722" s="8">
        <f t="shared" si="402"/>
        <v>0.65153798692590992</v>
      </c>
      <c r="AF722" s="8">
        <f t="shared" si="402"/>
        <v>0.97556666788004298</v>
      </c>
      <c r="AG722" s="8">
        <f t="shared" si="402"/>
        <v>1.5987743611922833</v>
      </c>
      <c r="AH722" s="8">
        <f t="shared" si="402"/>
        <v>-0.98501903328805085</v>
      </c>
      <c r="AI722" s="8">
        <f t="shared" si="402"/>
        <v>3.3978674267822115</v>
      </c>
      <c r="AK722" s="8">
        <f t="shared" ref="AK722:AU722" si="403">(AK76-$AK76)/$AK76</f>
        <v>0</v>
      </c>
      <c r="AL722" s="8">
        <f t="shared" si="403"/>
        <v>6.7992840189736604E-3</v>
      </c>
      <c r="AM722" s="8">
        <f t="shared" si="403"/>
        <v>-8.7698038392341991E-3</v>
      </c>
      <c r="AN722" s="8">
        <f t="shared" si="403"/>
        <v>3.6349963061421305E-2</v>
      </c>
      <c r="AO722" s="8">
        <f t="shared" si="403"/>
        <v>0.19291545329549209</v>
      </c>
      <c r="AP722" s="8">
        <f t="shared" si="403"/>
        <v>-0.6897412533098437</v>
      </c>
      <c r="AQ722" s="8">
        <f t="shared" si="403"/>
        <v>-0.11422169469509358</v>
      </c>
      <c r="AR722" s="8">
        <f t="shared" si="403"/>
        <v>-1.4689908634444603E-3</v>
      </c>
      <c r="AS722" s="8">
        <f t="shared" si="403"/>
        <v>-0.13135335465085454</v>
      </c>
      <c r="AT722" s="8">
        <f t="shared" si="403"/>
        <v>-0.98501903328805085</v>
      </c>
      <c r="AU722" s="8">
        <f t="shared" si="403"/>
        <v>1.1083076399993763</v>
      </c>
      <c r="AW722">
        <f t="shared" si="368"/>
        <v>-0.5</v>
      </c>
      <c r="AX722" t="str">
        <f t="shared" si="377"/>
        <v/>
      </c>
      <c r="AY722">
        <f t="shared" si="378"/>
        <v>-0.5</v>
      </c>
      <c r="AZ722" t="str">
        <f t="shared" si="379"/>
        <v/>
      </c>
    </row>
    <row r="723" spans="1:52" s="17" customFormat="1" x14ac:dyDescent="0.3">
      <c r="A723">
        <v>3</v>
      </c>
      <c r="B723" t="s">
        <v>154</v>
      </c>
      <c r="C723" t="s">
        <v>151</v>
      </c>
      <c r="D723" t="s">
        <v>152</v>
      </c>
      <c r="E723"/>
      <c r="F723" s="2">
        <v>0</v>
      </c>
      <c r="G723" s="2">
        <f t="shared" si="369"/>
        <v>1</v>
      </c>
      <c r="H723" s="4">
        <f t="shared" si="370"/>
        <v>0</v>
      </c>
      <c r="I723">
        <f t="shared" si="371"/>
        <v>1</v>
      </c>
      <c r="J723">
        <f t="shared" si="364"/>
        <v>0</v>
      </c>
      <c r="K723">
        <f t="shared" si="372"/>
        <v>2</v>
      </c>
      <c r="L723">
        <f t="shared" si="373"/>
        <v>0</v>
      </c>
      <c r="M723" s="8">
        <f t="shared" ref="M723:W723" si="404">(M77-$M77)/$M77</f>
        <v>0</v>
      </c>
      <c r="N723" s="8">
        <f t="shared" si="404"/>
        <v>1.3788670465411732</v>
      </c>
      <c r="O723" s="8">
        <f t="shared" si="404"/>
        <v>1.3795014879092646</v>
      </c>
      <c r="P723" s="8">
        <f t="shared" si="404"/>
        <v>-2.0495798361335927E-4</v>
      </c>
      <c r="Q723" s="8">
        <f t="shared" si="404"/>
        <v>2.0470060780397161</v>
      </c>
      <c r="R723" s="8">
        <f t="shared" si="404"/>
        <v>-0.9999830034842857</v>
      </c>
      <c r="S723" s="8">
        <f t="shared" si="404"/>
        <v>0.5170237244222079</v>
      </c>
      <c r="T723" s="8">
        <f t="shared" si="404"/>
        <v>13.592555526117145</v>
      </c>
      <c r="U723" s="8">
        <f t="shared" si="404"/>
        <v>10.403994895332172</v>
      </c>
      <c r="V723" s="8">
        <f t="shared" si="404"/>
        <v>-0.99831734494428637</v>
      </c>
      <c r="W723" s="8">
        <f t="shared" si="404"/>
        <v>3.5422578371433859</v>
      </c>
      <c r="X723"/>
      <c r="Y723" s="8">
        <f t="shared" ref="Y723:AI723" si="405">(Y77-$Y77)/$Y77</f>
        <v>0</v>
      </c>
      <c r="Z723" s="8">
        <f t="shared" si="405"/>
        <v>1.4418388290919015</v>
      </c>
      <c r="AA723" s="8">
        <f t="shared" si="405"/>
        <v>1.4243869935882314</v>
      </c>
      <c r="AB723" s="8">
        <f t="shared" si="405"/>
        <v>9.1664132640558962E-2</v>
      </c>
      <c r="AC723" s="8">
        <f t="shared" si="405"/>
        <v>2.023265403493022</v>
      </c>
      <c r="AD723" s="8">
        <f t="shared" si="405"/>
        <v>-0.64533450192884068</v>
      </c>
      <c r="AE723" s="8">
        <f t="shared" si="405"/>
        <v>0.74655420146885976</v>
      </c>
      <c r="AF723" s="8">
        <f t="shared" si="405"/>
        <v>1.1647873205156842</v>
      </c>
      <c r="AG723" s="8">
        <f t="shared" si="405"/>
        <v>1.752704672373222</v>
      </c>
      <c r="AH723" s="8">
        <f t="shared" si="405"/>
        <v>-0.97734153469531204</v>
      </c>
      <c r="AI723" s="8">
        <f t="shared" si="405"/>
        <v>3.65364587624292</v>
      </c>
      <c r="AK723" s="8">
        <f t="shared" ref="AK723:AU723" si="406">(AK77-$AK77)/$AK77</f>
        <v>0</v>
      </c>
      <c r="AL723" s="8">
        <f t="shared" si="406"/>
        <v>7.7046183491477543E-2</v>
      </c>
      <c r="AM723" s="8">
        <f t="shared" si="406"/>
        <v>6.5328590770858383E-2</v>
      </c>
      <c r="AN723" s="8">
        <f t="shared" si="406"/>
        <v>9.1664132640558962E-2</v>
      </c>
      <c r="AO723" s="8">
        <f t="shared" si="406"/>
        <v>0.31638558020823188</v>
      </c>
      <c r="AP723" s="8">
        <f t="shared" si="406"/>
        <v>-0.64533450192884068</v>
      </c>
      <c r="AQ723" s="8">
        <f t="shared" si="406"/>
        <v>-5.9195768462708909E-2</v>
      </c>
      <c r="AR723" s="8">
        <f t="shared" si="406"/>
        <v>0.10127853214969942</v>
      </c>
      <c r="AS723" s="8">
        <f t="shared" si="406"/>
        <v>-7.909251031678291E-2</v>
      </c>
      <c r="AT723" s="8">
        <f t="shared" si="406"/>
        <v>-0.97734153469531204</v>
      </c>
      <c r="AU723" s="8">
        <f t="shared" si="406"/>
        <v>1.2304870963223324</v>
      </c>
      <c r="AW723">
        <f t="shared" si="368"/>
        <v>-0.5</v>
      </c>
      <c r="AX723" t="str">
        <f t="shared" si="377"/>
        <v/>
      </c>
      <c r="AY723">
        <f t="shared" si="378"/>
        <v>-0.5</v>
      </c>
      <c r="AZ723" t="str">
        <f t="shared" si="379"/>
        <v/>
      </c>
    </row>
    <row r="724" spans="1:52" s="17" customFormat="1" x14ac:dyDescent="0.3">
      <c r="A724">
        <v>3</v>
      </c>
      <c r="B724" t="s">
        <v>155</v>
      </c>
      <c r="C724" t="s">
        <v>151</v>
      </c>
      <c r="D724" t="s">
        <v>152</v>
      </c>
      <c r="E724" t="s">
        <v>43</v>
      </c>
      <c r="F724" s="2">
        <v>0</v>
      </c>
      <c r="G724" s="2">
        <f t="shared" si="369"/>
        <v>0</v>
      </c>
      <c r="H724" s="4">
        <f t="shared" si="370"/>
        <v>1</v>
      </c>
      <c r="I724">
        <f t="shared" si="371"/>
        <v>0</v>
      </c>
      <c r="J724">
        <f t="shared" si="364"/>
        <v>1</v>
      </c>
      <c r="K724">
        <f t="shared" si="372"/>
        <v>2</v>
      </c>
      <c r="L724">
        <f t="shared" si="373"/>
        <v>2</v>
      </c>
      <c r="M724" s="8">
        <f t="shared" ref="M724:W724" si="407">(M78-$M78)/$M78</f>
        <v>0</v>
      </c>
      <c r="N724" s="8">
        <f t="shared" si="407"/>
        <v>-0.87942936788513737</v>
      </c>
      <c r="O724" s="8">
        <f t="shared" si="407"/>
        <v>-0.87923363298285206</v>
      </c>
      <c r="P724" s="8">
        <f t="shared" si="407"/>
        <v>-0.67514717188929085</v>
      </c>
      <c r="Q724" s="8">
        <f t="shared" si="407"/>
        <v>-0.94065455073577009</v>
      </c>
      <c r="R724" s="8">
        <f t="shared" si="407"/>
        <v>1.4538012499598338</v>
      </c>
      <c r="S724" s="8">
        <f t="shared" si="407"/>
        <v>-0.97297304567589804</v>
      </c>
      <c r="T724" s="8">
        <f t="shared" si="407"/>
        <v>-0.31601239711036372</v>
      </c>
      <c r="U724" s="8">
        <f t="shared" si="407"/>
        <v>-0.465277320242174</v>
      </c>
      <c r="V724" s="8">
        <f t="shared" si="407"/>
        <v>1.5486845518488448</v>
      </c>
      <c r="W724" s="8">
        <f t="shared" si="407"/>
        <v>-0.90385323068850787</v>
      </c>
      <c r="X724"/>
      <c r="Y724" s="8">
        <f t="shared" ref="Y724:AI724" si="408">(Y78-$Y78)/$Y78</f>
        <v>0</v>
      </c>
      <c r="Z724" s="8">
        <f t="shared" si="408"/>
        <v>-0.76537796621681764</v>
      </c>
      <c r="AA724" s="8">
        <f t="shared" si="408"/>
        <v>-0.7678064754416517</v>
      </c>
      <c r="AB724" s="8">
        <f t="shared" si="408"/>
        <v>-0.5236250872112771</v>
      </c>
      <c r="AC724" s="8">
        <f t="shared" si="408"/>
        <v>-0.7960767600487979</v>
      </c>
      <c r="AD724" s="8">
        <f t="shared" si="408"/>
        <v>1.1691940341305072</v>
      </c>
      <c r="AE724" s="8">
        <f t="shared" si="408"/>
        <v>-0.83806944766705649</v>
      </c>
      <c r="AF724" s="8">
        <f t="shared" si="408"/>
        <v>-0.78721315868170505</v>
      </c>
      <c r="AG724" s="8">
        <f t="shared" si="408"/>
        <v>-0.72371986290736789</v>
      </c>
      <c r="AH724" s="8">
        <f t="shared" si="408"/>
        <v>0.87360504847524656</v>
      </c>
      <c r="AI724" s="8">
        <f t="shared" si="408"/>
        <v>-0.5378268573242333</v>
      </c>
      <c r="AK724" s="8">
        <f t="shared" ref="AK724:AU724" si="409">(AK78-$AK78)/$AK78</f>
        <v>0</v>
      </c>
      <c r="AL724" s="8">
        <f t="shared" si="409"/>
        <v>-0.89566315994723267</v>
      </c>
      <c r="AM724" s="8">
        <f t="shared" si="409"/>
        <v>-0.89715086375434894</v>
      </c>
      <c r="AN724" s="8">
        <f t="shared" si="409"/>
        <v>-0.5236250872112771</v>
      </c>
      <c r="AO724" s="8">
        <f t="shared" si="409"/>
        <v>-0.89968559913650259</v>
      </c>
      <c r="AP724" s="8">
        <f t="shared" si="409"/>
        <v>1.1691940341305072</v>
      </c>
      <c r="AQ724" s="8">
        <f t="shared" si="409"/>
        <v>-0.90512045725785273</v>
      </c>
      <c r="AR724" s="8">
        <f t="shared" si="409"/>
        <v>-0.89225083416162432</v>
      </c>
      <c r="AS724" s="8">
        <f t="shared" si="409"/>
        <v>-0.90802085206313865</v>
      </c>
      <c r="AT724" s="8">
        <f t="shared" si="409"/>
        <v>0.87360504847524656</v>
      </c>
      <c r="AU724" s="8">
        <f t="shared" si="409"/>
        <v>-0.83070241561513003</v>
      </c>
      <c r="AW724">
        <f t="shared" si="368"/>
        <v>0.5</v>
      </c>
      <c r="AX724">
        <f t="shared" si="377"/>
        <v>0.5</v>
      </c>
      <c r="AY724" t="str">
        <f t="shared" si="378"/>
        <v/>
      </c>
      <c r="AZ724">
        <f t="shared" si="379"/>
        <v>0.5</v>
      </c>
    </row>
    <row r="725" spans="1:52" s="17" customFormat="1" x14ac:dyDescent="0.3">
      <c r="A725">
        <v>3</v>
      </c>
      <c r="B725" t="s">
        <v>156</v>
      </c>
      <c r="C725" t="s">
        <v>157</v>
      </c>
      <c r="D725" t="s">
        <v>152</v>
      </c>
      <c r="E725"/>
      <c r="F725" s="2">
        <v>0</v>
      </c>
      <c r="G725" s="2">
        <f t="shared" si="369"/>
        <v>0</v>
      </c>
      <c r="H725" s="4">
        <f t="shared" si="370"/>
        <v>0</v>
      </c>
      <c r="I725">
        <f t="shared" si="371"/>
        <v>1</v>
      </c>
      <c r="J725">
        <f t="shared" si="364"/>
        <v>0</v>
      </c>
      <c r="K725">
        <f t="shared" si="372"/>
        <v>2</v>
      </c>
      <c r="L725">
        <f t="shared" si="373"/>
        <v>0</v>
      </c>
      <c r="M725" s="8">
        <f t="shared" ref="M725:W725" si="410">(M79-$M79)/$M79</f>
        <v>0</v>
      </c>
      <c r="N725" s="8">
        <f t="shared" si="410"/>
        <v>-0.81464334434871</v>
      </c>
      <c r="O725" s="8">
        <f t="shared" si="410"/>
        <v>-0.81394101752418202</v>
      </c>
      <c r="P725" s="8">
        <f t="shared" si="410"/>
        <v>-0.52285919835454264</v>
      </c>
      <c r="Q725" s="8">
        <f t="shared" si="410"/>
        <v>-0.92963244484200747</v>
      </c>
      <c r="R725" s="8">
        <f t="shared" si="410"/>
        <v>1.710194244504285</v>
      </c>
      <c r="S725" s="8">
        <f t="shared" si="410"/>
        <v>-0.94956878327722649</v>
      </c>
      <c r="T725" s="8">
        <f t="shared" si="410"/>
        <v>-0.24814734134947888</v>
      </c>
      <c r="U725" s="8">
        <f t="shared" si="410"/>
        <v>-0.41260434095449083</v>
      </c>
      <c r="V725" s="8">
        <f t="shared" si="410"/>
        <v>1.6398023308928531</v>
      </c>
      <c r="W725" s="8">
        <f t="shared" si="410"/>
        <v>-0.88616280201521136</v>
      </c>
      <c r="X725"/>
      <c r="Y725" s="8">
        <f t="shared" ref="Y725:AI725" si="411">(Y79-$Y79)/$Y79</f>
        <v>0</v>
      </c>
      <c r="Z725" s="8">
        <f t="shared" si="411"/>
        <v>-0.7178497101073974</v>
      </c>
      <c r="AA725" s="8">
        <f t="shared" si="411"/>
        <v>-0.71810077684250706</v>
      </c>
      <c r="AB725" s="8">
        <f t="shared" si="411"/>
        <v>-0.44154610494103169</v>
      </c>
      <c r="AC725" s="8">
        <f t="shared" si="411"/>
        <v>-0.78593110288596912</v>
      </c>
      <c r="AD725" s="8">
        <f t="shared" si="411"/>
        <v>1.2069274959246334</v>
      </c>
      <c r="AE725" s="8">
        <f t="shared" si="411"/>
        <v>-0.82251307339578072</v>
      </c>
      <c r="AF725" s="8">
        <f t="shared" si="411"/>
        <v>-0.77620851230386423</v>
      </c>
      <c r="AG725" s="8">
        <f t="shared" si="411"/>
        <v>-0.72174409777405657</v>
      </c>
      <c r="AH725" s="8">
        <f t="shared" si="411"/>
        <v>0.983886605230885</v>
      </c>
      <c r="AI725" s="8">
        <f t="shared" si="411"/>
        <v>-0.38001772031824499</v>
      </c>
      <c r="AK725" s="8">
        <f t="shared" ref="AK725:AU725" si="412">(AK79-$AK79)/$AK79</f>
        <v>0</v>
      </c>
      <c r="AL725" s="8">
        <f t="shared" si="412"/>
        <v>-0.89650508032653597</v>
      </c>
      <c r="AM725" s="8">
        <f t="shared" si="412"/>
        <v>-0.89683239343165344</v>
      </c>
      <c r="AN725" s="8">
        <f t="shared" si="412"/>
        <v>-0.44154610494103169</v>
      </c>
      <c r="AO725" s="8">
        <f t="shared" si="412"/>
        <v>-0.91079233659821002</v>
      </c>
      <c r="AP725" s="8">
        <f t="shared" si="412"/>
        <v>1.2069274959246334</v>
      </c>
      <c r="AQ725" s="8">
        <f t="shared" si="412"/>
        <v>-0.91285554178516026</v>
      </c>
      <c r="AR725" s="8">
        <f t="shared" si="412"/>
        <v>-0.8866975598627248</v>
      </c>
      <c r="AS725" s="8">
        <f t="shared" si="412"/>
        <v>-0.9180170262711943</v>
      </c>
      <c r="AT725" s="8">
        <f t="shared" si="412"/>
        <v>0.983886605230885</v>
      </c>
      <c r="AU725" s="8">
        <f t="shared" si="412"/>
        <v>-0.80272588706581949</v>
      </c>
      <c r="AW725">
        <f t="shared" si="368"/>
        <v>0</v>
      </c>
      <c r="AX725" t="str">
        <f t="shared" si="377"/>
        <v/>
      </c>
      <c r="AY725">
        <f t="shared" si="378"/>
        <v>0</v>
      </c>
      <c r="AZ725" t="str">
        <f t="shared" si="379"/>
        <v/>
      </c>
    </row>
    <row r="726" spans="1:52" s="17" customFormat="1" x14ac:dyDescent="0.3">
      <c r="A726">
        <v>3</v>
      </c>
      <c r="B726" t="s">
        <v>158</v>
      </c>
      <c r="C726" t="s">
        <v>157</v>
      </c>
      <c r="D726" t="s">
        <v>152</v>
      </c>
      <c r="E726" t="s">
        <v>43</v>
      </c>
      <c r="F726" s="2">
        <v>0</v>
      </c>
      <c r="G726" s="2">
        <f t="shared" si="369"/>
        <v>1</v>
      </c>
      <c r="H726" s="4">
        <f t="shared" si="370"/>
        <v>1</v>
      </c>
      <c r="I726">
        <f t="shared" si="371"/>
        <v>1</v>
      </c>
      <c r="J726">
        <f t="shared" si="364"/>
        <v>0</v>
      </c>
      <c r="K726">
        <f t="shared" si="372"/>
        <v>2</v>
      </c>
      <c r="L726">
        <f t="shared" si="373"/>
        <v>2</v>
      </c>
      <c r="M726" s="8">
        <f t="shared" ref="M726:W726" si="413">(M80-$M80)/$M80</f>
        <v>0</v>
      </c>
      <c r="N726" s="8">
        <f t="shared" si="413"/>
        <v>0.15136024666499365</v>
      </c>
      <c r="O726" s="8">
        <f t="shared" si="413"/>
        <v>0.15146922236341298</v>
      </c>
      <c r="P726" s="8">
        <f t="shared" si="413"/>
        <v>-2.2794916733571323E-4</v>
      </c>
      <c r="Q726" s="8">
        <f t="shared" si="413"/>
        <v>4.3860219171124549E-3</v>
      </c>
      <c r="R726" s="8">
        <f t="shared" si="413"/>
        <v>-0.99999300156065196</v>
      </c>
      <c r="S726" s="8">
        <f t="shared" si="413"/>
        <v>-0.9941683004689954</v>
      </c>
      <c r="T726" s="8">
        <f t="shared" si="413"/>
        <v>13.58429870138959</v>
      </c>
      <c r="U726" s="8">
        <f t="shared" si="413"/>
        <v>10.340022175054964</v>
      </c>
      <c r="V726" s="8">
        <f t="shared" si="413"/>
        <v>-0.99879826798623905</v>
      </c>
      <c r="W726" s="8">
        <f t="shared" si="413"/>
        <v>-0.94626198357766222</v>
      </c>
      <c r="X726"/>
      <c r="Y726" s="8">
        <f t="shared" ref="Y726:AI726" si="414">(Y80-$Y80)/$Y80</f>
        <v>0</v>
      </c>
      <c r="Z726" s="8">
        <f t="shared" si="414"/>
        <v>0.79633264125162961</v>
      </c>
      <c r="AA726" s="8">
        <f t="shared" si="414"/>
        <v>0.79559978603597903</v>
      </c>
      <c r="AB726" s="8">
        <f t="shared" si="414"/>
        <v>0.34163711958337001</v>
      </c>
      <c r="AC726" s="8">
        <f t="shared" si="414"/>
        <v>0.90302005889507497</v>
      </c>
      <c r="AD726" s="8">
        <f t="shared" si="414"/>
        <v>-0.63020187515021941</v>
      </c>
      <c r="AE726" s="8">
        <f t="shared" si="414"/>
        <v>-1.3724256301397652E-2</v>
      </c>
      <c r="AF726" s="8">
        <f t="shared" si="414"/>
        <v>1.3168772341554702</v>
      </c>
      <c r="AG726" s="8">
        <f t="shared" si="414"/>
        <v>1.8759883535380919</v>
      </c>
      <c r="AH726" s="8">
        <f t="shared" si="414"/>
        <v>-0.97347162599876047</v>
      </c>
      <c r="AI726" s="8">
        <f t="shared" si="414"/>
        <v>-0.17863559047269298</v>
      </c>
      <c r="AK726" s="8">
        <f t="shared" ref="AK726:AU726" si="415">(AK80-$AK80)/$AK80</f>
        <v>0</v>
      </c>
      <c r="AL726" s="8">
        <f t="shared" si="415"/>
        <v>-0.11452445512038928</v>
      </c>
      <c r="AM726" s="8">
        <f t="shared" si="415"/>
        <v>-0.11639135470625124</v>
      </c>
      <c r="AN726" s="8">
        <f t="shared" si="415"/>
        <v>0.34163711958337001</v>
      </c>
      <c r="AO726" s="8">
        <f t="shared" si="415"/>
        <v>-6.4010247131254874E-2</v>
      </c>
      <c r="AP726" s="8">
        <f t="shared" si="415"/>
        <v>-0.63020187515021941</v>
      </c>
      <c r="AQ726" s="8">
        <f t="shared" si="415"/>
        <v>-0.28148108279762801</v>
      </c>
      <c r="AR726" s="8">
        <f t="shared" si="415"/>
        <v>0.17343670182002008</v>
      </c>
      <c r="AS726" s="8">
        <f t="shared" si="415"/>
        <v>-0.15716359902764862</v>
      </c>
      <c r="AT726" s="8">
        <f t="shared" si="415"/>
        <v>-0.97347162599876047</v>
      </c>
      <c r="AU726" s="8">
        <f t="shared" si="415"/>
        <v>-0.32549920015737765</v>
      </c>
      <c r="AW726">
        <f t="shared" si="368"/>
        <v>0</v>
      </c>
      <c r="AX726">
        <f t="shared" si="377"/>
        <v>0</v>
      </c>
      <c r="AY726">
        <f t="shared" si="378"/>
        <v>0</v>
      </c>
      <c r="AZ726" t="str">
        <f t="shared" si="379"/>
        <v/>
      </c>
    </row>
    <row r="727" spans="1:52" s="17" customFormat="1" x14ac:dyDescent="0.3">
      <c r="A727">
        <v>3</v>
      </c>
      <c r="B727" t="s">
        <v>159</v>
      </c>
      <c r="C727" t="s">
        <v>157</v>
      </c>
      <c r="D727" t="s">
        <v>152</v>
      </c>
      <c r="E727" t="s">
        <v>43</v>
      </c>
      <c r="F727" s="2">
        <v>0</v>
      </c>
      <c r="G727" s="2">
        <f t="shared" si="369"/>
        <v>1</v>
      </c>
      <c r="H727" s="4">
        <f t="shared" si="370"/>
        <v>1</v>
      </c>
      <c r="I727">
        <f t="shared" si="371"/>
        <v>1</v>
      </c>
      <c r="J727">
        <f t="shared" si="364"/>
        <v>0</v>
      </c>
      <c r="K727">
        <f t="shared" si="372"/>
        <v>2</v>
      </c>
      <c r="L727">
        <f t="shared" si="373"/>
        <v>2</v>
      </c>
      <c r="M727" s="8">
        <f t="shared" ref="M727:W727" si="416">(M81-$M81)/$M81</f>
        <v>0</v>
      </c>
      <c r="N727" s="8">
        <f t="shared" si="416"/>
        <v>0.11956648886978176</v>
      </c>
      <c r="O727" s="8">
        <f t="shared" si="416"/>
        <v>0.11964247329297491</v>
      </c>
      <c r="P727" s="8">
        <f t="shared" si="416"/>
        <v>-2.0495798361335927E-4</v>
      </c>
      <c r="Q727" s="8">
        <f t="shared" si="416"/>
        <v>5.2489239705860299E-3</v>
      </c>
      <c r="R727" s="8">
        <f t="shared" si="416"/>
        <v>-0.9999830034842857</v>
      </c>
      <c r="S727" s="8">
        <f t="shared" si="416"/>
        <v>-0.99432116416134697</v>
      </c>
      <c r="T727" s="8">
        <f t="shared" si="416"/>
        <v>13.592555526117145</v>
      </c>
      <c r="U727" s="8">
        <f t="shared" si="416"/>
        <v>10.335696182282632</v>
      </c>
      <c r="V727" s="8">
        <f t="shared" si="416"/>
        <v>-0.99831734494428637</v>
      </c>
      <c r="W727" s="8">
        <f t="shared" si="416"/>
        <v>-0.93775975924935384</v>
      </c>
      <c r="X727"/>
      <c r="Y727" s="8">
        <f t="shared" ref="Y727:AI727" si="417">(Y81-$Y81)/$Y81</f>
        <v>0</v>
      </c>
      <c r="Z727" s="8">
        <f t="shared" si="417"/>
        <v>0.28509207368415856</v>
      </c>
      <c r="AA727" s="8">
        <f t="shared" si="417"/>
        <v>0.27519140316166185</v>
      </c>
      <c r="AB727" s="8">
        <f t="shared" si="417"/>
        <v>-5.6689326137118572E-2</v>
      </c>
      <c r="AC727" s="8">
        <f t="shared" si="417"/>
        <v>0.31767646030053937</v>
      </c>
      <c r="AD727" s="8">
        <f t="shared" si="417"/>
        <v>-0.73980039635602579</v>
      </c>
      <c r="AE727" s="8">
        <f t="shared" si="417"/>
        <v>-0.29146374926031571</v>
      </c>
      <c r="AF727" s="8">
        <f t="shared" si="417"/>
        <v>0.68471340501898792</v>
      </c>
      <c r="AG727" s="8">
        <f t="shared" si="417"/>
        <v>1.095794994897259</v>
      </c>
      <c r="AH727" s="8">
        <f t="shared" si="417"/>
        <v>-0.98410215952000124</v>
      </c>
      <c r="AI727" s="8">
        <f t="shared" si="417"/>
        <v>-0.40162201175682061</v>
      </c>
      <c r="AK727" s="8">
        <f t="shared" ref="AK727:AU727" si="418">(AK81-$AK81)/$AK81</f>
        <v>0</v>
      </c>
      <c r="AL727" s="8">
        <f t="shared" si="418"/>
        <v>-0.37910587609494345</v>
      </c>
      <c r="AM727" s="8">
        <f t="shared" si="418"/>
        <v>-0.37830618333228483</v>
      </c>
      <c r="AN727" s="8">
        <f t="shared" si="418"/>
        <v>-5.6689326137118572E-2</v>
      </c>
      <c r="AO727" s="8">
        <f t="shared" si="418"/>
        <v>-0.38224588280076394</v>
      </c>
      <c r="AP727" s="8">
        <f t="shared" si="418"/>
        <v>-0.73980039635602579</v>
      </c>
      <c r="AQ727" s="8">
        <f t="shared" si="418"/>
        <v>-0.48466373599670609</v>
      </c>
      <c r="AR727" s="8">
        <f t="shared" si="418"/>
        <v>-0.14272798799043293</v>
      </c>
      <c r="AS727" s="8">
        <f t="shared" si="418"/>
        <v>-0.38313710487641645</v>
      </c>
      <c r="AT727" s="8">
        <f t="shared" si="418"/>
        <v>-0.98410215952000124</v>
      </c>
      <c r="AU727" s="8">
        <f t="shared" si="418"/>
        <v>-0.51681096527121972</v>
      </c>
      <c r="AW727">
        <f t="shared" si="368"/>
        <v>0</v>
      </c>
      <c r="AX727">
        <f t="shared" si="377"/>
        <v>0</v>
      </c>
      <c r="AY727">
        <f t="shared" si="378"/>
        <v>0</v>
      </c>
      <c r="AZ727" t="str">
        <f t="shared" si="379"/>
        <v/>
      </c>
    </row>
    <row r="728" spans="1:52" s="17" customFormat="1" x14ac:dyDescent="0.3">
      <c r="A728">
        <v>3</v>
      </c>
      <c r="B728" t="s">
        <v>160</v>
      </c>
      <c r="C728" t="s">
        <v>157</v>
      </c>
      <c r="D728" t="s">
        <v>152</v>
      </c>
      <c r="E728"/>
      <c r="F728" s="2">
        <v>0</v>
      </c>
      <c r="G728" s="2">
        <f t="shared" si="369"/>
        <v>0</v>
      </c>
      <c r="H728" s="4">
        <f t="shared" si="370"/>
        <v>0</v>
      </c>
      <c r="I728">
        <f t="shared" si="371"/>
        <v>1</v>
      </c>
      <c r="J728">
        <f t="shared" si="364"/>
        <v>0</v>
      </c>
      <c r="K728">
        <f t="shared" si="372"/>
        <v>2</v>
      </c>
      <c r="L728">
        <f t="shared" si="373"/>
        <v>0</v>
      </c>
      <c r="M728" s="8">
        <f t="shared" ref="M728:W728" si="419">(M82-$M82)/$M82</f>
        <v>0</v>
      </c>
      <c r="N728" s="8">
        <f t="shared" si="419"/>
        <v>-0.82369388959009782</v>
      </c>
      <c r="O728" s="8">
        <f t="shared" si="419"/>
        <v>-0.82337391913361502</v>
      </c>
      <c r="P728" s="8">
        <f t="shared" si="419"/>
        <v>-0.67514717188929085</v>
      </c>
      <c r="Q728" s="8">
        <f t="shared" si="419"/>
        <v>-0.93556115398462292</v>
      </c>
      <c r="R728" s="8">
        <f t="shared" si="419"/>
        <v>1.4538012499598338</v>
      </c>
      <c r="S728" s="8">
        <f t="shared" si="419"/>
        <v>-0.95685785545504431</v>
      </c>
      <c r="T728" s="8">
        <f t="shared" si="419"/>
        <v>-0.31601239711036372</v>
      </c>
      <c r="U728" s="8">
        <f t="shared" si="419"/>
        <v>-0.46567463178103402</v>
      </c>
      <c r="V728" s="8">
        <f t="shared" si="419"/>
        <v>1.5486845518488448</v>
      </c>
      <c r="W728" s="8">
        <f t="shared" si="419"/>
        <v>-0.89184291272699245</v>
      </c>
      <c r="X728"/>
      <c r="Y728" s="8">
        <f t="shared" ref="Y728:AI728" si="420">(Y82-$Y82)/$Y82</f>
        <v>0</v>
      </c>
      <c r="Z728" s="8">
        <f t="shared" si="420"/>
        <v>-0.72125714043393674</v>
      </c>
      <c r="AA728" s="8">
        <f t="shared" si="420"/>
        <v>-0.72039184225087194</v>
      </c>
      <c r="AB728" s="8">
        <f t="shared" si="420"/>
        <v>-0.52783794777611914</v>
      </c>
      <c r="AC728" s="8">
        <f t="shared" si="420"/>
        <v>-0.79195153099131432</v>
      </c>
      <c r="AD728" s="8">
        <f t="shared" si="420"/>
        <v>1.2231672901591129</v>
      </c>
      <c r="AE728" s="8">
        <f t="shared" si="420"/>
        <v>-0.83301889951020658</v>
      </c>
      <c r="AF728" s="8">
        <f t="shared" si="420"/>
        <v>-0.78510306858084677</v>
      </c>
      <c r="AG728" s="8">
        <f t="shared" si="420"/>
        <v>-0.73317226063425089</v>
      </c>
      <c r="AH728" s="8">
        <f t="shared" si="420"/>
        <v>0.92968514138739955</v>
      </c>
      <c r="AI728" s="8">
        <f t="shared" si="420"/>
        <v>-0.40248001389064508</v>
      </c>
      <c r="AK728" s="8">
        <f t="shared" ref="AK728:AU728" si="421">(AK82-$AK82)/$AK82</f>
        <v>0</v>
      </c>
      <c r="AL728" s="8">
        <f t="shared" si="421"/>
        <v>-0.8972964138937074</v>
      </c>
      <c r="AM728" s="8">
        <f t="shared" si="421"/>
        <v>-0.8961693303323105</v>
      </c>
      <c r="AN728" s="8">
        <f t="shared" si="421"/>
        <v>-0.52783794777611914</v>
      </c>
      <c r="AO728" s="8">
        <f t="shared" si="421"/>
        <v>-0.90867695637642565</v>
      </c>
      <c r="AP728" s="8">
        <f t="shared" si="421"/>
        <v>1.2231672901591129</v>
      </c>
      <c r="AQ728" s="8">
        <f t="shared" si="421"/>
        <v>-0.91473927344835793</v>
      </c>
      <c r="AR728" s="8">
        <f t="shared" si="421"/>
        <v>-0.8914836863200577</v>
      </c>
      <c r="AS728" s="8">
        <f t="shared" si="421"/>
        <v>-0.92113741074322875</v>
      </c>
      <c r="AT728" s="8">
        <f t="shared" si="421"/>
        <v>0.92968514138739955</v>
      </c>
      <c r="AU728" s="8">
        <f t="shared" si="421"/>
        <v>-0.81311082871295459</v>
      </c>
      <c r="AW728">
        <f t="shared" si="368"/>
        <v>0</v>
      </c>
      <c r="AX728" t="str">
        <f t="shared" si="377"/>
        <v/>
      </c>
      <c r="AY728">
        <f t="shared" si="378"/>
        <v>0</v>
      </c>
      <c r="AZ728" t="str">
        <f t="shared" si="379"/>
        <v/>
      </c>
    </row>
    <row r="729" spans="1:52" s="17" customFormat="1" x14ac:dyDescent="0.3">
      <c r="A729">
        <v>3</v>
      </c>
      <c r="B729" t="s">
        <v>161</v>
      </c>
      <c r="C729" t="s">
        <v>162</v>
      </c>
      <c r="D729" t="s">
        <v>163</v>
      </c>
      <c r="E729" t="s">
        <v>43</v>
      </c>
      <c r="F729" s="2">
        <v>0</v>
      </c>
      <c r="G729" s="2">
        <f t="shared" si="369"/>
        <v>0</v>
      </c>
      <c r="H729" s="4">
        <f t="shared" si="370"/>
        <v>1</v>
      </c>
      <c r="I729">
        <f t="shared" si="371"/>
        <v>1</v>
      </c>
      <c r="J729">
        <f t="shared" si="364"/>
        <v>0</v>
      </c>
      <c r="K729">
        <f t="shared" si="372"/>
        <v>2</v>
      </c>
      <c r="L729">
        <f t="shared" si="373"/>
        <v>2</v>
      </c>
      <c r="M729" s="8">
        <f t="shared" ref="M729:W729" si="422">(M83-$M83)/$M83</f>
        <v>0</v>
      </c>
      <c r="N729" s="8">
        <f t="shared" si="422"/>
        <v>0.11954929690116625</v>
      </c>
      <c r="O729" s="8">
        <f t="shared" si="422"/>
        <v>0.11964827562074148</v>
      </c>
      <c r="P729" s="8">
        <f t="shared" si="422"/>
        <v>-2.1795314007491299E-4</v>
      </c>
      <c r="Q729" s="8">
        <f t="shared" si="422"/>
        <v>3.3352829141735109E-3</v>
      </c>
      <c r="R729" s="8">
        <f t="shared" si="422"/>
        <v>-0.99998800257944542</v>
      </c>
      <c r="S729" s="8">
        <f t="shared" si="422"/>
        <v>-0.99436021255430074</v>
      </c>
      <c r="T729" s="8">
        <f t="shared" si="422"/>
        <v>13.592399634078673</v>
      </c>
      <c r="U729" s="8">
        <f t="shared" si="422"/>
        <v>10.326826732252565</v>
      </c>
      <c r="V729" s="8">
        <f t="shared" si="422"/>
        <v>-0.99879925815949566</v>
      </c>
      <c r="W729" s="8">
        <f t="shared" si="422"/>
        <v>-0.94109866378728579</v>
      </c>
      <c r="X729"/>
      <c r="Y729" s="8">
        <f t="shared" ref="Y729:AI729" si="423">(Y83-$Y83)/$Y83</f>
        <v>0</v>
      </c>
      <c r="Z729" s="8">
        <f t="shared" si="423"/>
        <v>0.78348579457347123</v>
      </c>
      <c r="AA729" s="8">
        <f t="shared" si="423"/>
        <v>0.772561482029267</v>
      </c>
      <c r="AB729" s="8">
        <f t="shared" si="423"/>
        <v>0.1418100455050888</v>
      </c>
      <c r="AC729" s="8">
        <f t="shared" si="423"/>
        <v>0.84624447900622546</v>
      </c>
      <c r="AD729" s="8">
        <f t="shared" si="423"/>
        <v>-0.64462359508638145</v>
      </c>
      <c r="AE729" s="8">
        <f t="shared" si="423"/>
        <v>-7.9697275693393788E-3</v>
      </c>
      <c r="AF729" s="8">
        <f t="shared" si="423"/>
        <v>1.337047511470705</v>
      </c>
      <c r="AG729" s="8">
        <f t="shared" si="423"/>
        <v>1.868353145162464</v>
      </c>
      <c r="AH729" s="8">
        <f t="shared" si="423"/>
        <v>-0.98306846684124782</v>
      </c>
      <c r="AI729" s="8">
        <f t="shared" si="423"/>
        <v>-0.15269204481052975</v>
      </c>
      <c r="AK729" s="8">
        <f t="shared" ref="AK729:AU729" si="424">(AK83-$AK83)/$AK83</f>
        <v>0</v>
      </c>
      <c r="AL729" s="8">
        <f t="shared" si="424"/>
        <v>-0.11133875809953267</v>
      </c>
      <c r="AM729" s="8">
        <f t="shared" si="424"/>
        <v>-0.12579663827362703</v>
      </c>
      <c r="AN729" s="8">
        <f t="shared" si="424"/>
        <v>0.1418100455050888</v>
      </c>
      <c r="AO729" s="8">
        <f t="shared" si="424"/>
        <v>-0.11107470558566365</v>
      </c>
      <c r="AP729" s="8">
        <f t="shared" si="424"/>
        <v>-0.64462359508638145</v>
      </c>
      <c r="AQ729" s="8">
        <f t="shared" si="424"/>
        <v>-0.27650740224597137</v>
      </c>
      <c r="AR729" s="8">
        <f t="shared" si="424"/>
        <v>0.18559626221032755</v>
      </c>
      <c r="AS729" s="8">
        <f t="shared" si="424"/>
        <v>-0.13994010085772088</v>
      </c>
      <c r="AT729" s="8">
        <f t="shared" si="424"/>
        <v>-0.98306846684124782</v>
      </c>
      <c r="AU729" s="8">
        <f t="shared" si="424"/>
        <v>-0.30435888646629766</v>
      </c>
      <c r="AW729">
        <f t="shared" si="368"/>
        <v>0</v>
      </c>
      <c r="AX729">
        <f t="shared" si="377"/>
        <v>0</v>
      </c>
      <c r="AY729">
        <f t="shared" si="378"/>
        <v>0</v>
      </c>
      <c r="AZ729" t="str">
        <f t="shared" si="379"/>
        <v/>
      </c>
    </row>
    <row r="730" spans="1:52" s="17" customFormat="1" x14ac:dyDescent="0.3">
      <c r="A730">
        <v>3</v>
      </c>
      <c r="B730" t="s">
        <v>164</v>
      </c>
      <c r="C730" t="s">
        <v>162</v>
      </c>
      <c r="D730" t="s">
        <v>163</v>
      </c>
      <c r="E730"/>
      <c r="F730" s="2">
        <v>0</v>
      </c>
      <c r="G730" s="2">
        <f t="shared" si="369"/>
        <v>1</v>
      </c>
      <c r="H730" s="4">
        <f t="shared" si="370"/>
        <v>0</v>
      </c>
      <c r="I730">
        <f t="shared" si="371"/>
        <v>1</v>
      </c>
      <c r="J730">
        <f t="shared" si="364"/>
        <v>0</v>
      </c>
      <c r="K730">
        <f t="shared" si="372"/>
        <v>2</v>
      </c>
      <c r="L730">
        <f t="shared" si="373"/>
        <v>0</v>
      </c>
      <c r="M730" s="8">
        <f t="shared" ref="M730:W730" si="425">(M84-$M84)/$M84</f>
        <v>0</v>
      </c>
      <c r="N730" s="8">
        <f t="shared" si="425"/>
        <v>-0.81994603418022693</v>
      </c>
      <c r="O730" s="8">
        <f t="shared" si="425"/>
        <v>-0.8193978347552715</v>
      </c>
      <c r="P730" s="8">
        <f t="shared" si="425"/>
        <v>-0.6643201236451709</v>
      </c>
      <c r="Q730" s="8">
        <f t="shared" si="425"/>
        <v>-0.93079070726111923</v>
      </c>
      <c r="R730" s="8">
        <f t="shared" si="425"/>
        <v>1.4939237554409119</v>
      </c>
      <c r="S730" s="8">
        <f t="shared" si="425"/>
        <v>-0.94736272400968058</v>
      </c>
      <c r="T730" s="8">
        <f t="shared" si="425"/>
        <v>-0.29249742866402884</v>
      </c>
      <c r="U730" s="8">
        <f t="shared" si="425"/>
        <v>-0.44712737975217254</v>
      </c>
      <c r="V730" s="8">
        <f t="shared" si="425"/>
        <v>1.6417195128844075</v>
      </c>
      <c r="W730" s="8">
        <f t="shared" si="425"/>
        <v>-0.88107446311697402</v>
      </c>
      <c r="X730"/>
      <c r="Y730" s="8">
        <f t="shared" ref="Y730:AI730" si="426">(Y84-$Y84)/$Y84</f>
        <v>0</v>
      </c>
      <c r="Z730" s="8">
        <f t="shared" si="426"/>
        <v>-0.72064236055027864</v>
      </c>
      <c r="AA730" s="8">
        <f t="shared" si="426"/>
        <v>-0.72090308326893127</v>
      </c>
      <c r="AB730" s="8">
        <f t="shared" si="426"/>
        <v>-0.52250716016416032</v>
      </c>
      <c r="AC730" s="8">
        <f t="shared" si="426"/>
        <v>-0.77714960505847608</v>
      </c>
      <c r="AD730" s="8">
        <f t="shared" si="426"/>
        <v>1.2027952536398732</v>
      </c>
      <c r="AE730" s="8">
        <f t="shared" si="426"/>
        <v>-0.82169187076992911</v>
      </c>
      <c r="AF730" s="8">
        <f t="shared" si="426"/>
        <v>-0.77904070288828176</v>
      </c>
      <c r="AG730" s="8">
        <f t="shared" si="426"/>
        <v>-0.72800326380126856</v>
      </c>
      <c r="AH730" s="8">
        <f t="shared" si="426"/>
        <v>1.0026356702169545</v>
      </c>
      <c r="AI730" s="8">
        <f t="shared" si="426"/>
        <v>-0.39670866659548526</v>
      </c>
      <c r="AK730" s="8">
        <f t="shared" ref="AK730:AU730" si="427">(AK84-$AK84)/$AK84</f>
        <v>0</v>
      </c>
      <c r="AL730" s="8">
        <f t="shared" si="427"/>
        <v>-0.89011653112783207</v>
      </c>
      <c r="AM730" s="8">
        <f t="shared" si="427"/>
        <v>-0.89044243627163189</v>
      </c>
      <c r="AN730" s="8">
        <f t="shared" si="427"/>
        <v>-0.52250716016416032</v>
      </c>
      <c r="AO730" s="8">
        <f t="shared" si="427"/>
        <v>-0.89993340993173476</v>
      </c>
      <c r="AP730" s="8">
        <f t="shared" si="427"/>
        <v>1.2027952536398732</v>
      </c>
      <c r="AQ730" s="8">
        <f t="shared" si="427"/>
        <v>-0.91003431522571032</v>
      </c>
      <c r="AR730" s="8">
        <f t="shared" si="427"/>
        <v>-0.88848386575838911</v>
      </c>
      <c r="AS730" s="8">
        <f t="shared" si="427"/>
        <v>-0.91946691076008868</v>
      </c>
      <c r="AT730" s="8">
        <f t="shared" si="427"/>
        <v>1.0026356702169545</v>
      </c>
      <c r="AU730" s="8">
        <f t="shared" si="427"/>
        <v>-0.80682893175065995</v>
      </c>
      <c r="AW730">
        <f t="shared" si="368"/>
        <v>0</v>
      </c>
      <c r="AX730" t="str">
        <f t="shared" si="377"/>
        <v/>
      </c>
      <c r="AY730">
        <f t="shared" si="378"/>
        <v>0</v>
      </c>
      <c r="AZ730" t="str">
        <f t="shared" si="379"/>
        <v/>
      </c>
    </row>
    <row r="731" spans="1:52" s="17" customFormat="1" x14ac:dyDescent="0.3">
      <c r="A731">
        <v>3</v>
      </c>
      <c r="B731" t="s">
        <v>165</v>
      </c>
      <c r="C731" t="s">
        <v>162</v>
      </c>
      <c r="D731" t="s">
        <v>163</v>
      </c>
      <c r="E731"/>
      <c r="F731" s="2">
        <v>0</v>
      </c>
      <c r="G731" s="2">
        <f t="shared" si="369"/>
        <v>1</v>
      </c>
      <c r="H731" s="4">
        <f t="shared" si="370"/>
        <v>0</v>
      </c>
      <c r="I731">
        <f t="shared" si="371"/>
        <v>1</v>
      </c>
      <c r="J731">
        <f t="shared" si="364"/>
        <v>0</v>
      </c>
      <c r="K731">
        <f t="shared" si="372"/>
        <v>2</v>
      </c>
      <c r="L731">
        <f t="shared" si="373"/>
        <v>0</v>
      </c>
      <c r="M731" s="8">
        <f t="shared" ref="M731:W731" si="428">(M85-$M85)/$M85</f>
        <v>0</v>
      </c>
      <c r="N731" s="8">
        <f t="shared" si="428"/>
        <v>-0.79543958186039354</v>
      </c>
      <c r="O731" s="8">
        <f t="shared" si="428"/>
        <v>-0.7945578611814802</v>
      </c>
      <c r="P731" s="8">
        <f t="shared" si="428"/>
        <v>-0.67541077707432828</v>
      </c>
      <c r="Q731" s="8">
        <f t="shared" si="428"/>
        <v>-0.92632150102464073</v>
      </c>
      <c r="R731" s="8">
        <f t="shared" si="428"/>
        <v>1.6277267984177639</v>
      </c>
      <c r="S731" s="8">
        <f t="shared" si="428"/>
        <v>-0.94664751371645106</v>
      </c>
      <c r="T731" s="8">
        <f t="shared" si="428"/>
        <v>-0.22543996078694026</v>
      </c>
      <c r="U731" s="8">
        <f t="shared" si="428"/>
        <v>-0.3933695921105157</v>
      </c>
      <c r="V731" s="8">
        <f t="shared" si="428"/>
        <v>1.7093391913749947</v>
      </c>
      <c r="W731" s="8">
        <f t="shared" si="428"/>
        <v>-0.8776367635597061</v>
      </c>
      <c r="X731"/>
      <c r="Y731" s="8">
        <f t="shared" ref="Y731:AI731" si="429">(Y85-$Y85)/$Y85</f>
        <v>0</v>
      </c>
      <c r="Z731" s="8">
        <f t="shared" si="429"/>
        <v>-0.68605247888582976</v>
      </c>
      <c r="AA731" s="8">
        <f t="shared" si="429"/>
        <v>-0.69060189737290156</v>
      </c>
      <c r="AB731" s="8">
        <f t="shared" si="429"/>
        <v>-0.48745692685188441</v>
      </c>
      <c r="AC731" s="8">
        <f t="shared" si="429"/>
        <v>-0.7384242816447556</v>
      </c>
      <c r="AD731" s="8">
        <f t="shared" si="429"/>
        <v>1.284023042148869</v>
      </c>
      <c r="AE731" s="8">
        <f t="shared" si="429"/>
        <v>-0.8097851961357696</v>
      </c>
      <c r="AF731" s="8">
        <f t="shared" si="429"/>
        <v>-0.76198656263305109</v>
      </c>
      <c r="AG731" s="8">
        <f t="shared" si="429"/>
        <v>-0.69948830841111964</v>
      </c>
      <c r="AH731" s="8">
        <f t="shared" si="429"/>
        <v>1.15958788070494</v>
      </c>
      <c r="AI731" s="8">
        <f t="shared" si="429"/>
        <v>-0.34527778964039957</v>
      </c>
      <c r="AK731" s="8">
        <f t="shared" ref="AK731:AU731" si="430">(AK85-$AK85)/$AK85</f>
        <v>0</v>
      </c>
      <c r="AL731" s="8">
        <f t="shared" si="430"/>
        <v>-0.87607715382481099</v>
      </c>
      <c r="AM731" s="8">
        <f t="shared" si="430"/>
        <v>-0.87816998249190792</v>
      </c>
      <c r="AN731" s="8">
        <f t="shared" si="430"/>
        <v>-0.48745692685188441</v>
      </c>
      <c r="AO731" s="8">
        <f t="shared" si="430"/>
        <v>-0.87740173137860245</v>
      </c>
      <c r="AP731" s="8">
        <f t="shared" si="430"/>
        <v>1.284023042148869</v>
      </c>
      <c r="AQ731" s="8">
        <f t="shared" si="430"/>
        <v>-0.90346626091241555</v>
      </c>
      <c r="AR731" s="8">
        <f t="shared" si="430"/>
        <v>-0.87985526193694208</v>
      </c>
      <c r="AS731" s="8">
        <f t="shared" si="430"/>
        <v>-0.91037755446377355</v>
      </c>
      <c r="AT731" s="8">
        <f t="shared" si="430"/>
        <v>1.15958788070494</v>
      </c>
      <c r="AU731" s="8">
        <f t="shared" si="430"/>
        <v>-0.78999659657267396</v>
      </c>
      <c r="AW731">
        <f t="shared" si="368"/>
        <v>0</v>
      </c>
      <c r="AX731" t="str">
        <f t="shared" si="377"/>
        <v/>
      </c>
      <c r="AY731">
        <f t="shared" si="378"/>
        <v>0</v>
      </c>
      <c r="AZ731" t="str">
        <f t="shared" si="379"/>
        <v/>
      </c>
    </row>
    <row r="732" spans="1:52" s="17" customFormat="1" x14ac:dyDescent="0.3">
      <c r="A732">
        <v>3</v>
      </c>
      <c r="B732" t="s">
        <v>166</v>
      </c>
      <c r="C732" t="s">
        <v>162</v>
      </c>
      <c r="D732" t="s">
        <v>163</v>
      </c>
      <c r="E732" t="s">
        <v>43</v>
      </c>
      <c r="F732" s="2">
        <v>0</v>
      </c>
      <c r="G732" s="2">
        <f t="shared" si="369"/>
        <v>0</v>
      </c>
      <c r="H732" s="4">
        <f t="shared" si="370"/>
        <v>1</v>
      </c>
      <c r="I732">
        <f t="shared" si="371"/>
        <v>1</v>
      </c>
      <c r="J732">
        <f t="shared" si="364"/>
        <v>0</v>
      </c>
      <c r="K732">
        <f t="shared" si="372"/>
        <v>2</v>
      </c>
      <c r="L732">
        <f t="shared" si="373"/>
        <v>2</v>
      </c>
      <c r="M732" s="8">
        <f t="shared" ref="M732:W732" si="431">(M86-$M86)/$M86</f>
        <v>0</v>
      </c>
      <c r="N732" s="8">
        <f t="shared" si="431"/>
        <v>0.13325108698151567</v>
      </c>
      <c r="O732" s="8">
        <f t="shared" si="431"/>
        <v>0.13334106475700511</v>
      </c>
      <c r="P732" s="8">
        <f t="shared" si="431"/>
        <v>-2.4993826524848361E-4</v>
      </c>
      <c r="Q732" s="8">
        <f t="shared" si="431"/>
        <v>3.7940628664719814E-3</v>
      </c>
      <c r="R732" s="8">
        <f t="shared" si="431"/>
        <v>-0.99998800296326806</v>
      </c>
      <c r="S732" s="8">
        <f t="shared" si="431"/>
        <v>-0.99409245916258693</v>
      </c>
      <c r="T732" s="8">
        <f t="shared" si="431"/>
        <v>13.583954763173496</v>
      </c>
      <c r="U732" s="8">
        <f t="shared" si="431"/>
        <v>10.323843010776338</v>
      </c>
      <c r="V732" s="8">
        <f t="shared" si="431"/>
        <v>-0.99856535435747373</v>
      </c>
      <c r="W732" s="8">
        <f t="shared" si="431"/>
        <v>-0.94219127875414765</v>
      </c>
      <c r="X732"/>
      <c r="Y732" s="8">
        <f t="shared" ref="Y732:AI732" si="432">(Y86-$Y86)/$Y86</f>
        <v>0</v>
      </c>
      <c r="Z732" s="8">
        <f t="shared" si="432"/>
        <v>0.49654635286646243</v>
      </c>
      <c r="AA732" s="8">
        <f t="shared" si="432"/>
        <v>0.47679317104178692</v>
      </c>
      <c r="AB732" s="8">
        <f t="shared" si="432"/>
        <v>-4.7292418637844662E-2</v>
      </c>
      <c r="AC732" s="8">
        <f t="shared" si="432"/>
        <v>0.58373221687980936</v>
      </c>
      <c r="AD732" s="8">
        <f t="shared" si="432"/>
        <v>-0.7117080472333841</v>
      </c>
      <c r="AE732" s="8">
        <f t="shared" si="432"/>
        <v>-0.18773587035083608</v>
      </c>
      <c r="AF732" s="8">
        <f t="shared" si="432"/>
        <v>0.99798789564867429</v>
      </c>
      <c r="AG732" s="8">
        <f t="shared" si="432"/>
        <v>1.4111951935382063</v>
      </c>
      <c r="AH732" s="8">
        <f t="shared" si="432"/>
        <v>-0.98472116353086236</v>
      </c>
      <c r="AI732" s="8">
        <f t="shared" si="432"/>
        <v>-0.26728270486547362</v>
      </c>
      <c r="AK732" s="8">
        <f t="shared" ref="AK732:AU732" si="433">(AK86-$AK86)/$AK86</f>
        <v>0</v>
      </c>
      <c r="AL732" s="8">
        <f t="shared" si="433"/>
        <v>-0.2520800085957996</v>
      </c>
      <c r="AM732" s="8">
        <f t="shared" si="433"/>
        <v>-0.27362872800990118</v>
      </c>
      <c r="AN732" s="8">
        <f t="shared" si="433"/>
        <v>-4.7292418637844662E-2</v>
      </c>
      <c r="AO732" s="8">
        <f t="shared" si="433"/>
        <v>-0.24599214664237171</v>
      </c>
      <c r="AP732" s="8">
        <f t="shared" si="433"/>
        <v>-0.7117080472333841</v>
      </c>
      <c r="AQ732" s="8">
        <f t="shared" si="433"/>
        <v>-0.40653743882128912</v>
      </c>
      <c r="AR732" s="8">
        <f t="shared" si="433"/>
        <v>1.8276555145298592E-2</v>
      </c>
      <c r="AS732" s="8">
        <f t="shared" si="433"/>
        <v>-0.29058426030370249</v>
      </c>
      <c r="AT732" s="8">
        <f t="shared" si="433"/>
        <v>-0.98472116353086236</v>
      </c>
      <c r="AU732" s="8">
        <f t="shared" si="433"/>
        <v>-0.4031453622680834</v>
      </c>
      <c r="AW732">
        <f t="shared" si="368"/>
        <v>0</v>
      </c>
      <c r="AX732">
        <f t="shared" si="377"/>
        <v>0</v>
      </c>
      <c r="AY732">
        <f t="shared" si="378"/>
        <v>0</v>
      </c>
      <c r="AZ732" t="str">
        <f t="shared" si="379"/>
        <v/>
      </c>
    </row>
    <row r="733" spans="1:52" s="17" customFormat="1" x14ac:dyDescent="0.3">
      <c r="A733">
        <v>3</v>
      </c>
      <c r="B733" t="s">
        <v>167</v>
      </c>
      <c r="C733" t="s">
        <v>168</v>
      </c>
      <c r="D733" t="s">
        <v>163</v>
      </c>
      <c r="E733"/>
      <c r="F733" s="2">
        <v>0</v>
      </c>
      <c r="G733" s="2">
        <f t="shared" si="369"/>
        <v>0</v>
      </c>
      <c r="H733" s="4">
        <f t="shared" si="370"/>
        <v>0</v>
      </c>
      <c r="I733">
        <f t="shared" si="371"/>
        <v>1</v>
      </c>
      <c r="J733">
        <f t="shared" si="364"/>
        <v>0</v>
      </c>
      <c r="K733">
        <f t="shared" si="372"/>
        <v>2</v>
      </c>
      <c r="L733">
        <f t="shared" si="373"/>
        <v>0</v>
      </c>
      <c r="M733" s="8">
        <f t="shared" ref="M733:W733" si="434">(M87-$M87)/$M87</f>
        <v>0</v>
      </c>
      <c r="N733" s="8">
        <f t="shared" si="434"/>
        <v>1.3296669787424278</v>
      </c>
      <c r="O733" s="8">
        <f t="shared" si="434"/>
        <v>1.3301808682561826</v>
      </c>
      <c r="P733" s="8">
        <f t="shared" si="434"/>
        <v>-2.1795314007491299E-4</v>
      </c>
      <c r="Q733" s="8">
        <f t="shared" si="434"/>
        <v>2.1646378885682434</v>
      </c>
      <c r="R733" s="8">
        <f t="shared" si="434"/>
        <v>-0.99998800257944542</v>
      </c>
      <c r="S733" s="8">
        <f t="shared" si="434"/>
        <v>0.47726353119793558</v>
      </c>
      <c r="T733" s="8">
        <f t="shared" si="434"/>
        <v>13.592399634078673</v>
      </c>
      <c r="U733" s="8">
        <f t="shared" si="434"/>
        <v>10.39634621413539</v>
      </c>
      <c r="V733" s="8">
        <f t="shared" si="434"/>
        <v>-0.99879925815949566</v>
      </c>
      <c r="W733" s="8">
        <f t="shared" si="434"/>
        <v>3.2967953318607925</v>
      </c>
      <c r="X733"/>
      <c r="Y733" s="8">
        <f t="shared" ref="Y733:AI733" si="435">(Y87-$Y87)/$Y87</f>
        <v>0</v>
      </c>
      <c r="Z733" s="8">
        <f t="shared" si="435"/>
        <v>1.496014354798175</v>
      </c>
      <c r="AA733" s="8">
        <f t="shared" si="435"/>
        <v>1.4853249062905356</v>
      </c>
      <c r="AB733" s="8">
        <f t="shared" si="435"/>
        <v>9.8720622080169892E-2</v>
      </c>
      <c r="AC733" s="8">
        <f t="shared" si="435"/>
        <v>2.0797974164366781</v>
      </c>
      <c r="AD733" s="8">
        <f t="shared" si="435"/>
        <v>-0.66083173941279016</v>
      </c>
      <c r="AE733" s="8">
        <f t="shared" si="435"/>
        <v>0.81105259484627834</v>
      </c>
      <c r="AF733" s="8">
        <f t="shared" si="435"/>
        <v>1.1574457707030856</v>
      </c>
      <c r="AG733" s="8">
        <f t="shared" si="435"/>
        <v>1.8350056344550241</v>
      </c>
      <c r="AH733" s="8">
        <f t="shared" si="435"/>
        <v>-0.97854153183279469</v>
      </c>
      <c r="AI733" s="8">
        <f t="shared" si="435"/>
        <v>3.7380327829765223</v>
      </c>
      <c r="AK733" s="8">
        <f t="shared" ref="AK733:AU733" si="436">(AK87-$AK87)/$AK87</f>
        <v>0</v>
      </c>
      <c r="AL733" s="8">
        <f t="shared" si="436"/>
        <v>9.974484082682325E-2</v>
      </c>
      <c r="AM733" s="8">
        <f t="shared" si="436"/>
        <v>9.0833421598692801E-2</v>
      </c>
      <c r="AN733" s="8">
        <f t="shared" si="436"/>
        <v>9.8720622080169892E-2</v>
      </c>
      <c r="AO733" s="8">
        <f t="shared" si="436"/>
        <v>0.32066646944189614</v>
      </c>
      <c r="AP733" s="8">
        <f t="shared" si="436"/>
        <v>-0.66083173941279016</v>
      </c>
      <c r="AQ733" s="8">
        <f t="shared" si="436"/>
        <v>-1.4602398845905532E-2</v>
      </c>
      <c r="AR733" s="8">
        <f t="shared" si="436"/>
        <v>9.2879207860124449E-2</v>
      </c>
      <c r="AS733" s="8">
        <f t="shared" si="436"/>
        <v>-4.4465553760908688E-2</v>
      </c>
      <c r="AT733" s="8">
        <f t="shared" si="436"/>
        <v>-0.97854153183279469</v>
      </c>
      <c r="AU733" s="8">
        <f t="shared" si="436"/>
        <v>1.2704867780193756</v>
      </c>
      <c r="AW733">
        <f t="shared" si="368"/>
        <v>-0.5</v>
      </c>
      <c r="AX733" t="str">
        <f t="shared" si="377"/>
        <v/>
      </c>
      <c r="AY733">
        <f t="shared" si="378"/>
        <v>-0.5</v>
      </c>
      <c r="AZ733" t="str">
        <f t="shared" si="379"/>
        <v/>
      </c>
    </row>
    <row r="734" spans="1:52" s="17" customFormat="1" x14ac:dyDescent="0.3">
      <c r="A734">
        <v>3</v>
      </c>
      <c r="B734" t="s">
        <v>169</v>
      </c>
      <c r="C734" t="s">
        <v>168</v>
      </c>
      <c r="D734" t="s">
        <v>163</v>
      </c>
      <c r="E734" t="s">
        <v>43</v>
      </c>
      <c r="F734" s="2">
        <v>0</v>
      </c>
      <c r="G734" s="2">
        <f t="shared" si="369"/>
        <v>1</v>
      </c>
      <c r="H734" s="4">
        <f t="shared" si="370"/>
        <v>1</v>
      </c>
      <c r="I734">
        <f t="shared" si="371"/>
        <v>0</v>
      </c>
      <c r="J734">
        <f t="shared" si="364"/>
        <v>1</v>
      </c>
      <c r="K734">
        <f t="shared" si="372"/>
        <v>2</v>
      </c>
      <c r="L734">
        <f t="shared" si="373"/>
        <v>2</v>
      </c>
      <c r="M734" s="8">
        <f t="shared" ref="M734:W734" si="437">(M88-$M88)/$M88</f>
        <v>0</v>
      </c>
      <c r="N734" s="8">
        <f t="shared" si="437"/>
        <v>-0.87590756771706402</v>
      </c>
      <c r="O734" s="8">
        <f t="shared" si="437"/>
        <v>-0.87564719670814706</v>
      </c>
      <c r="P734" s="8">
        <f t="shared" si="437"/>
        <v>-0.6643201236451709</v>
      </c>
      <c r="Q734" s="8">
        <f t="shared" si="437"/>
        <v>-0.93483394722740354</v>
      </c>
      <c r="R734" s="8">
        <f t="shared" si="437"/>
        <v>1.4939237554409119</v>
      </c>
      <c r="S734" s="8">
        <f t="shared" si="437"/>
        <v>-0.97268296151479794</v>
      </c>
      <c r="T734" s="8">
        <f t="shared" si="437"/>
        <v>-0.29249742866402884</v>
      </c>
      <c r="U734" s="8">
        <f t="shared" si="437"/>
        <v>-0.44716526612653845</v>
      </c>
      <c r="V734" s="8">
        <f t="shared" si="437"/>
        <v>1.6417195128844075</v>
      </c>
      <c r="W734" s="8">
        <f t="shared" si="437"/>
        <v>-0.89902624746687243</v>
      </c>
      <c r="X734"/>
      <c r="Y734" s="8">
        <f t="shared" ref="Y734:AI734" si="438">(Y88-$Y88)/$Y88</f>
        <v>0</v>
      </c>
      <c r="Z734" s="8">
        <f t="shared" si="438"/>
        <v>-0.7561890670777196</v>
      </c>
      <c r="AA734" s="8">
        <f t="shared" si="438"/>
        <v>-0.75733502171816225</v>
      </c>
      <c r="AB734" s="8">
        <f t="shared" si="438"/>
        <v>-0.48863319733653127</v>
      </c>
      <c r="AC734" s="8">
        <f t="shared" si="438"/>
        <v>-0.78396875147343636</v>
      </c>
      <c r="AD734" s="8">
        <f t="shared" si="438"/>
        <v>1.1936730556351149</v>
      </c>
      <c r="AE734" s="8">
        <f t="shared" si="438"/>
        <v>-0.83042961843406493</v>
      </c>
      <c r="AF734" s="8">
        <f t="shared" si="438"/>
        <v>-0.78344092113235386</v>
      </c>
      <c r="AG734" s="8">
        <f t="shared" si="438"/>
        <v>-0.71338609728740665</v>
      </c>
      <c r="AH734" s="8">
        <f t="shared" si="438"/>
        <v>0.95402229144183703</v>
      </c>
      <c r="AI734" s="8">
        <f t="shared" si="438"/>
        <v>-0.50654568362876329</v>
      </c>
      <c r="AK734" s="8">
        <f t="shared" ref="AK734:AU734" si="439">(AK88-$AK88)/$AK88</f>
        <v>0</v>
      </c>
      <c r="AL734" s="8">
        <f t="shared" si="439"/>
        <v>-0.89029121399287392</v>
      </c>
      <c r="AM734" s="8">
        <f t="shared" si="439"/>
        <v>-0.89097461231136765</v>
      </c>
      <c r="AN734" s="8">
        <f t="shared" si="439"/>
        <v>-0.48863319733653127</v>
      </c>
      <c r="AO734" s="8">
        <f t="shared" si="439"/>
        <v>-0.89232429269694535</v>
      </c>
      <c r="AP734" s="8">
        <f t="shared" si="439"/>
        <v>1.1936730556351149</v>
      </c>
      <c r="AQ734" s="8">
        <f t="shared" si="439"/>
        <v>-0.90093486335504869</v>
      </c>
      <c r="AR734" s="8">
        <f t="shared" si="439"/>
        <v>-0.89058287441515538</v>
      </c>
      <c r="AS734" s="8">
        <f t="shared" si="439"/>
        <v>-0.90284127011981818</v>
      </c>
      <c r="AT734" s="8">
        <f t="shared" si="439"/>
        <v>0.95402229144183703</v>
      </c>
      <c r="AU734" s="8">
        <f t="shared" si="439"/>
        <v>-0.81969261624445877</v>
      </c>
      <c r="AW734">
        <f t="shared" si="368"/>
        <v>0.5</v>
      </c>
      <c r="AX734">
        <f t="shared" si="377"/>
        <v>0.5</v>
      </c>
      <c r="AY734" t="str">
        <f t="shared" si="378"/>
        <v/>
      </c>
      <c r="AZ734">
        <f t="shared" si="379"/>
        <v>0.5</v>
      </c>
    </row>
    <row r="735" spans="1:52" s="17" customFormat="1" x14ac:dyDescent="0.3">
      <c r="A735">
        <v>3</v>
      </c>
      <c r="B735" t="s">
        <v>170</v>
      </c>
      <c r="C735" t="s">
        <v>168</v>
      </c>
      <c r="D735" t="s">
        <v>163</v>
      </c>
      <c r="E735" t="s">
        <v>43</v>
      </c>
      <c r="F735" s="2">
        <v>0</v>
      </c>
      <c r="G735" s="2">
        <f t="shared" si="369"/>
        <v>1</v>
      </c>
      <c r="H735" s="4">
        <f t="shared" si="370"/>
        <v>1</v>
      </c>
      <c r="I735">
        <f t="shared" si="371"/>
        <v>0</v>
      </c>
      <c r="J735">
        <f t="shared" si="364"/>
        <v>1</v>
      </c>
      <c r="K735">
        <f t="shared" si="372"/>
        <v>2</v>
      </c>
      <c r="L735">
        <f t="shared" si="373"/>
        <v>2</v>
      </c>
      <c r="M735" s="8">
        <f t="shared" ref="M735:W735" si="440">(M89-$M89)/$M89</f>
        <v>0</v>
      </c>
      <c r="N735" s="8">
        <f t="shared" si="440"/>
        <v>-0.86522726032452391</v>
      </c>
      <c r="O735" s="8">
        <f t="shared" si="440"/>
        <v>-0.86493679546140922</v>
      </c>
      <c r="P735" s="8">
        <f t="shared" si="440"/>
        <v>-0.67541077707432828</v>
      </c>
      <c r="Q735" s="8">
        <f t="shared" si="440"/>
        <v>-0.93106862881372932</v>
      </c>
      <c r="R735" s="8">
        <f t="shared" si="440"/>
        <v>1.6277267984177639</v>
      </c>
      <c r="S735" s="8">
        <f t="shared" si="440"/>
        <v>-0.96810026805831018</v>
      </c>
      <c r="T735" s="8">
        <f t="shared" si="440"/>
        <v>-0.22543996078694026</v>
      </c>
      <c r="U735" s="8">
        <f t="shared" si="440"/>
        <v>-0.39497134146229584</v>
      </c>
      <c r="V735" s="8">
        <f t="shared" si="440"/>
        <v>1.7093391913749947</v>
      </c>
      <c r="W735" s="8">
        <f t="shared" si="440"/>
        <v>-0.89795932664009659</v>
      </c>
      <c r="X735"/>
      <c r="Y735" s="8">
        <f t="shared" ref="Y735:AI735" si="441">(Y89-$Y89)/$Y89</f>
        <v>0</v>
      </c>
      <c r="Z735" s="8">
        <f t="shared" si="441"/>
        <v>-0.74712115523386102</v>
      </c>
      <c r="AA735" s="8">
        <f t="shared" si="441"/>
        <v>-0.74927862350977403</v>
      </c>
      <c r="AB735" s="8">
        <f t="shared" si="441"/>
        <v>-0.52521667189086452</v>
      </c>
      <c r="AC735" s="8">
        <f t="shared" si="441"/>
        <v>-0.78220376113898771</v>
      </c>
      <c r="AD735" s="8">
        <f t="shared" si="441"/>
        <v>1.1930070010059644</v>
      </c>
      <c r="AE735" s="8">
        <f t="shared" si="441"/>
        <v>-0.82284162647940373</v>
      </c>
      <c r="AF735" s="8">
        <f t="shared" si="441"/>
        <v>-0.7733162444823336</v>
      </c>
      <c r="AG735" s="8">
        <f t="shared" si="441"/>
        <v>-0.70267238378407959</v>
      </c>
      <c r="AH735" s="8">
        <f t="shared" si="441"/>
        <v>0.95375906389359522</v>
      </c>
      <c r="AI735" s="8">
        <f t="shared" si="441"/>
        <v>-0.51589852311730622</v>
      </c>
      <c r="AK735" s="8">
        <f t="shared" ref="AK735:AU735" si="442">(AK89-$AK89)/$AK89</f>
        <v>0</v>
      </c>
      <c r="AL735" s="8">
        <f t="shared" si="442"/>
        <v>-0.8858167729769979</v>
      </c>
      <c r="AM735" s="8">
        <f t="shared" si="442"/>
        <v>-0.8873960376061043</v>
      </c>
      <c r="AN735" s="8">
        <f t="shared" si="442"/>
        <v>-0.52521667189086452</v>
      </c>
      <c r="AO735" s="8">
        <f t="shared" si="442"/>
        <v>-0.89213302658006488</v>
      </c>
      <c r="AP735" s="8">
        <f t="shared" si="442"/>
        <v>1.1930070010059644</v>
      </c>
      <c r="AQ735" s="8">
        <f t="shared" si="442"/>
        <v>-0.89632796887613853</v>
      </c>
      <c r="AR735" s="8">
        <f t="shared" si="442"/>
        <v>-0.8854291140695435</v>
      </c>
      <c r="AS735" s="8">
        <f t="shared" si="442"/>
        <v>-0.89973432060958958</v>
      </c>
      <c r="AT735" s="8">
        <f t="shared" si="442"/>
        <v>0.95375906389359522</v>
      </c>
      <c r="AU735" s="8">
        <f t="shared" si="442"/>
        <v>-0.81688540886069794</v>
      </c>
      <c r="AW735">
        <f t="shared" si="368"/>
        <v>0.5</v>
      </c>
      <c r="AX735">
        <f t="shared" si="377"/>
        <v>0.5</v>
      </c>
      <c r="AY735" t="str">
        <f t="shared" si="378"/>
        <v/>
      </c>
      <c r="AZ735">
        <f t="shared" si="379"/>
        <v>0.5</v>
      </c>
    </row>
    <row r="736" spans="1:52" s="17" customFormat="1" x14ac:dyDescent="0.3">
      <c r="A736">
        <v>3</v>
      </c>
      <c r="B736" t="s">
        <v>171</v>
      </c>
      <c r="C736" t="s">
        <v>168</v>
      </c>
      <c r="D736" t="s">
        <v>163</v>
      </c>
      <c r="E736"/>
      <c r="F736" s="2">
        <v>0</v>
      </c>
      <c r="G736" s="2">
        <f t="shared" si="369"/>
        <v>0</v>
      </c>
      <c r="H736" s="4">
        <f t="shared" si="370"/>
        <v>0</v>
      </c>
      <c r="I736">
        <f t="shared" si="371"/>
        <v>1</v>
      </c>
      <c r="J736">
        <f t="shared" si="364"/>
        <v>0</v>
      </c>
      <c r="K736">
        <f t="shared" si="372"/>
        <v>2</v>
      </c>
      <c r="L736">
        <f t="shared" si="373"/>
        <v>0</v>
      </c>
      <c r="M736" s="8">
        <f t="shared" ref="M736:W736" si="443">(M90-$M90)/$M90</f>
        <v>0</v>
      </c>
      <c r="N736" s="8">
        <f t="shared" si="443"/>
        <v>1.3232128807041805</v>
      </c>
      <c r="O736" s="8">
        <f t="shared" si="443"/>
        <v>1.323757174834959</v>
      </c>
      <c r="P736" s="8">
        <f t="shared" si="443"/>
        <v>-2.4993826524848361E-4</v>
      </c>
      <c r="Q736" s="8">
        <f t="shared" si="443"/>
        <v>2.1189507620189243</v>
      </c>
      <c r="R736" s="8">
        <f t="shared" si="443"/>
        <v>-0.99998800296326806</v>
      </c>
      <c r="S736" s="8">
        <f t="shared" si="443"/>
        <v>0.44993600866300271</v>
      </c>
      <c r="T736" s="8">
        <f t="shared" si="443"/>
        <v>13.583954763173496</v>
      </c>
      <c r="U736" s="8">
        <f t="shared" si="443"/>
        <v>10.408907428436608</v>
      </c>
      <c r="V736" s="8">
        <f t="shared" si="443"/>
        <v>-0.99856535435747373</v>
      </c>
      <c r="W736" s="8">
        <f t="shared" si="443"/>
        <v>3.2932027217848621</v>
      </c>
      <c r="X736"/>
      <c r="Y736" s="8">
        <f t="shared" ref="Y736:AI736" si="444">(Y90-$Y90)/$Y90</f>
        <v>0</v>
      </c>
      <c r="Z736" s="8">
        <f t="shared" si="444"/>
        <v>1.2910580614112965</v>
      </c>
      <c r="AA736" s="8">
        <f t="shared" si="444"/>
        <v>1.2735718098630604</v>
      </c>
      <c r="AB736" s="8">
        <f t="shared" si="444"/>
        <v>-4.2069022066028181E-2</v>
      </c>
      <c r="AC736" s="8">
        <f t="shared" si="444"/>
        <v>1.7743929693235618</v>
      </c>
      <c r="AD736" s="8">
        <f t="shared" si="444"/>
        <v>-0.70153621406401834</v>
      </c>
      <c r="AE736" s="8">
        <f t="shared" si="444"/>
        <v>0.63130282913122826</v>
      </c>
      <c r="AF736" s="8">
        <f t="shared" si="444"/>
        <v>0.97839808417178464</v>
      </c>
      <c r="AG736" s="8">
        <f t="shared" si="444"/>
        <v>1.6128371380748052</v>
      </c>
      <c r="AH736" s="8">
        <f t="shared" si="444"/>
        <v>-0.98402043347889523</v>
      </c>
      <c r="AI736" s="8">
        <f t="shared" si="444"/>
        <v>3.2968076115231133</v>
      </c>
      <c r="AK736" s="8">
        <f t="shared" ref="AK736:AU736" si="445">(AK90-$AK90)/$AK90</f>
        <v>0</v>
      </c>
      <c r="AL736" s="8">
        <f t="shared" si="445"/>
        <v>1.8509968203320338E-2</v>
      </c>
      <c r="AM736" s="8">
        <f t="shared" si="445"/>
        <v>6.8633768969375954E-3</v>
      </c>
      <c r="AN736" s="8">
        <f t="shared" si="445"/>
        <v>-4.2069022066028181E-2</v>
      </c>
      <c r="AO736" s="8">
        <f t="shared" si="445"/>
        <v>0.1557974034856674</v>
      </c>
      <c r="AP736" s="8">
        <f t="shared" si="445"/>
        <v>-0.70153621406401834</v>
      </c>
      <c r="AQ736" s="8">
        <f t="shared" si="445"/>
        <v>-9.5125361519199078E-2</v>
      </c>
      <c r="AR736" s="8">
        <f t="shared" si="445"/>
        <v>3.4404888777333473E-4</v>
      </c>
      <c r="AS736" s="8">
        <f t="shared" si="445"/>
        <v>-0.11836963915296699</v>
      </c>
      <c r="AT736" s="8">
        <f t="shared" si="445"/>
        <v>-0.98402043347889523</v>
      </c>
      <c r="AU736" s="8">
        <f t="shared" si="445"/>
        <v>1.0601734578317361</v>
      </c>
      <c r="AW736">
        <f t="shared" si="368"/>
        <v>-0.5</v>
      </c>
      <c r="AX736" t="str">
        <f t="shared" si="377"/>
        <v/>
      </c>
      <c r="AY736">
        <f t="shared" si="378"/>
        <v>-0.5</v>
      </c>
      <c r="AZ736" t="str">
        <f t="shared" si="379"/>
        <v/>
      </c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6:47" x14ac:dyDescent="0.3">
      <c r="F881" s="2"/>
      <c r="G881" s="2"/>
      <c r="H881" s="4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</row>
    <row r="882" spans="6:47" x14ac:dyDescent="0.3">
      <c r="F882" s="2"/>
      <c r="G882" s="2"/>
      <c r="H882" s="4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</row>
    <row r="883" spans="6:47" x14ac:dyDescent="0.3">
      <c r="F883" s="2"/>
      <c r="G883" s="2"/>
      <c r="H883" s="4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</row>
    <row r="884" spans="6:47" x14ac:dyDescent="0.3">
      <c r="F884" s="2"/>
      <c r="G884" s="2"/>
      <c r="H884" s="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</row>
    <row r="885" spans="6:47" x14ac:dyDescent="0.3">
      <c r="F885" s="2"/>
      <c r="G885" s="2"/>
      <c r="H885" s="4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</row>
    <row r="886" spans="6:47" x14ac:dyDescent="0.3">
      <c r="F886" s="2"/>
      <c r="G886" s="2"/>
      <c r="H886" s="4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</row>
    <row r="887" spans="6:47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6:47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6:47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6:47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6:47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6:47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6:47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6:47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6:47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6:47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9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9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9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9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9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9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9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9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8" spans="6:49" x14ac:dyDescent="0.3">
      <c r="L938" s="35" t="s">
        <v>61</v>
      </c>
      <c r="M938" s="15">
        <f>Y938</f>
        <v>1</v>
      </c>
      <c r="N938" s="3" t="s">
        <v>3</v>
      </c>
      <c r="O938" s="3" t="s">
        <v>4</v>
      </c>
      <c r="P938" s="3" t="s">
        <v>5</v>
      </c>
      <c r="Q938" s="3" t="s">
        <v>6</v>
      </c>
      <c r="R938" s="3" t="s">
        <v>7</v>
      </c>
      <c r="S938" s="3" t="s">
        <v>8</v>
      </c>
      <c r="T938" s="3" t="s">
        <v>9</v>
      </c>
      <c r="U938" s="3" t="s">
        <v>10</v>
      </c>
      <c r="V938" s="3" t="s">
        <v>11</v>
      </c>
      <c r="W938" s="3" t="s">
        <v>12</v>
      </c>
      <c r="Y938" s="7">
        <f>X292</f>
        <v>1</v>
      </c>
      <c r="Z938" s="3" t="s">
        <v>3</v>
      </c>
      <c r="AA938" s="3" t="s">
        <v>4</v>
      </c>
      <c r="AB938" s="3" t="s">
        <v>5</v>
      </c>
      <c r="AC938" s="3" t="s">
        <v>6</v>
      </c>
      <c r="AD938" s="3" t="s">
        <v>7</v>
      </c>
      <c r="AE938" s="3" t="s">
        <v>8</v>
      </c>
      <c r="AF938" s="3" t="s">
        <v>9</v>
      </c>
      <c r="AG938" s="3" t="s">
        <v>10</v>
      </c>
      <c r="AH938" s="3" t="s">
        <v>11</v>
      </c>
      <c r="AI938" s="3" t="s">
        <v>12</v>
      </c>
      <c r="AK938" s="15">
        <f t="shared" ref="AK938:AK948" si="446">Y938</f>
        <v>1</v>
      </c>
      <c r="AL938" s="3" t="s">
        <v>3</v>
      </c>
      <c r="AM938" s="3" t="s">
        <v>4</v>
      </c>
      <c r="AN938" s="3" t="s">
        <v>5</v>
      </c>
      <c r="AO938" s="3" t="s">
        <v>6</v>
      </c>
      <c r="AP938" s="3" t="s">
        <v>7</v>
      </c>
      <c r="AQ938" s="3" t="s">
        <v>8</v>
      </c>
      <c r="AR938" s="3" t="s">
        <v>9</v>
      </c>
      <c r="AS938" s="3" t="s">
        <v>10</v>
      </c>
      <c r="AT938" s="3" t="s">
        <v>11</v>
      </c>
      <c r="AU938" s="3" t="s">
        <v>12</v>
      </c>
    </row>
    <row r="939" spans="6:49" x14ac:dyDescent="0.3">
      <c r="M939" s="8" t="s">
        <v>16</v>
      </c>
      <c r="N939" s="8">
        <f>-1 *AVERAGE(N649:N936)</f>
        <v>0.1912115858744311</v>
      </c>
      <c r="O939" s="8">
        <f t="shared" ref="O939:W939" si="447">-1 *AVERAGE(O649:O936)</f>
        <v>0.18924514912271198</v>
      </c>
      <c r="P939" s="8">
        <f t="shared" si="447"/>
        <v>-0.71678999348678896</v>
      </c>
      <c r="Q939" s="8">
        <f t="shared" si="447"/>
        <v>0.2719207135415711</v>
      </c>
      <c r="R939" s="8">
        <f t="shared" si="447"/>
        <v>-1.2325546758900332</v>
      </c>
      <c r="S939" s="8">
        <f t="shared" si="447"/>
        <v>0.62195295872272627</v>
      </c>
      <c r="T939" s="8">
        <f t="shared" si="447"/>
        <v>-5.4662161533328142</v>
      </c>
      <c r="U939" s="8">
        <f t="shared" si="447"/>
        <v>-4.1602548538840844</v>
      </c>
      <c r="V939" s="8">
        <f t="shared" si="447"/>
        <v>-0.49111769150369605</v>
      </c>
      <c r="W939" s="8">
        <f t="shared" si="447"/>
        <v>0.54958412076913776</v>
      </c>
      <c r="Y939" s="8" t="s">
        <v>16</v>
      </c>
      <c r="Z939" s="8">
        <f>-1 *AVERAGE(Z649:Z936)</f>
        <v>6.3287080514522502E-3</v>
      </c>
      <c r="AA939" s="8">
        <f t="shared" ref="AA939:AI939" si="448">-1 *AVERAGE(AA649:AA936)</f>
        <v>9.4804948313416508E-3</v>
      </c>
      <c r="AB939" s="8">
        <f t="shared" si="448"/>
        <v>-0.63733316684541708</v>
      </c>
      <c r="AC939" s="8">
        <f t="shared" si="448"/>
        <v>-0.20033418249511747</v>
      </c>
      <c r="AD939" s="8">
        <f t="shared" si="448"/>
        <v>-0.82708430813786682</v>
      </c>
      <c r="AE939" s="8">
        <f t="shared" si="448"/>
        <v>0.29491840666895786</v>
      </c>
      <c r="AF939" s="8">
        <f t="shared" si="448"/>
        <v>-0.18988836187039648</v>
      </c>
      <c r="AG939" s="8">
        <f t="shared" si="448"/>
        <v>-0.42959871648683307</v>
      </c>
      <c r="AH939" s="8">
        <f t="shared" si="448"/>
        <v>0.14821045434284436</v>
      </c>
      <c r="AI939" s="8">
        <f t="shared" si="448"/>
        <v>-0.16051005580101424</v>
      </c>
      <c r="AK939" s="8" t="str">
        <f t="shared" si="446"/>
        <v>ALL</v>
      </c>
      <c r="AL939" s="8">
        <f>-1 *AVERAGE(AL649:AL936)</f>
        <v>0.56345271785707873</v>
      </c>
      <c r="AM939" s="8">
        <f t="shared" ref="AM939:AU939" si="449">-1 *AVERAGE(AM649:AM936)</f>
        <v>0.56533135401241941</v>
      </c>
      <c r="AN939" s="8">
        <f t="shared" si="449"/>
        <v>-0.63733316684541708</v>
      </c>
      <c r="AO939" s="8">
        <f t="shared" si="449"/>
        <v>0.44286136777342988</v>
      </c>
      <c r="AP939" s="8">
        <f t="shared" si="449"/>
        <v>-0.82708430813786682</v>
      </c>
      <c r="AQ939" s="8">
        <f t="shared" si="449"/>
        <v>0.62147993487857844</v>
      </c>
      <c r="AR939" s="8">
        <f t="shared" si="449"/>
        <v>0.39620570688864371</v>
      </c>
      <c r="AS939" s="8">
        <f t="shared" si="449"/>
        <v>0.60331184478025657</v>
      </c>
      <c r="AT939" s="8">
        <f t="shared" si="449"/>
        <v>0.14821045434284436</v>
      </c>
      <c r="AU939" s="8">
        <f t="shared" si="449"/>
        <v>0.36265320825206743</v>
      </c>
    </row>
    <row r="940" spans="6:49" x14ac:dyDescent="0.3">
      <c r="M940" s="8" t="str">
        <f>"Target; Gain &gt; "&amp;M938</f>
        <v>Target; Gain &gt; 1</v>
      </c>
      <c r="N940" s="8">
        <f t="shared" ref="N940:W940" si="450">-1* AVERAGEIF($AX649:$AX936,"&gt;"&amp;$Y938,N649:N936)</f>
        <v>0.79513566265197011</v>
      </c>
      <c r="O940" s="8">
        <f t="shared" si="450"/>
        <v>0.79442414951789475</v>
      </c>
      <c r="P940" s="8">
        <f t="shared" si="450"/>
        <v>-1.2470121148517634</v>
      </c>
      <c r="Q940" s="8">
        <f t="shared" si="450"/>
        <v>0.90856189193331693</v>
      </c>
      <c r="R940" s="8">
        <f t="shared" si="450"/>
        <v>-2.951800483863396</v>
      </c>
      <c r="S940" s="8">
        <f t="shared" si="450"/>
        <v>0.84891196508613087</v>
      </c>
      <c r="T940" s="8">
        <f t="shared" si="450"/>
        <v>0.58594625438934889</v>
      </c>
      <c r="U940" s="8">
        <f t="shared" si="450"/>
        <v>0.68713600934796903</v>
      </c>
      <c r="V940" s="8">
        <f t="shared" si="450"/>
        <v>-1.1426519049910666</v>
      </c>
      <c r="W940" s="8">
        <f t="shared" si="450"/>
        <v>0.8602301837235159</v>
      </c>
      <c r="Y940" s="8" t="str">
        <f>"Target; Gain &gt; "&amp;Y938</f>
        <v>Target; Gain &gt; 1</v>
      </c>
      <c r="Z940" s="8">
        <f t="shared" ref="Z940:AI940" si="451">-1* AVERAGEIF($AX649:$AX936,"&gt;"&amp;$Y938,Z649:Z936)</f>
        <v>0.78067771381544948</v>
      </c>
      <c r="AA940" s="8">
        <f t="shared" si="451"/>
        <v>0.78219703601073998</v>
      </c>
      <c r="AB940" s="8">
        <f t="shared" si="451"/>
        <v>-0.45095572173081039</v>
      </c>
      <c r="AC940" s="8">
        <f t="shared" si="451"/>
        <v>0.83768473777334196</v>
      </c>
      <c r="AD940" s="8">
        <f t="shared" si="451"/>
        <v>-1.6839651650413705</v>
      </c>
      <c r="AE940" s="8">
        <f t="shared" si="451"/>
        <v>0.79725289466425286</v>
      </c>
      <c r="AF940" s="8">
        <f t="shared" si="451"/>
        <v>0.80125874444492939</v>
      </c>
      <c r="AG940" s="8">
        <f t="shared" si="451"/>
        <v>0.81031289247814065</v>
      </c>
      <c r="AH940" s="8">
        <f t="shared" si="451"/>
        <v>-2.4444341865284963E-2</v>
      </c>
      <c r="AI940" s="8">
        <f t="shared" si="451"/>
        <v>0.69353625232040317</v>
      </c>
      <c r="AK940" s="8" t="str">
        <f t="shared" si="446"/>
        <v>Target; Gain &gt; 1</v>
      </c>
      <c r="AL940" s="8">
        <f t="shared" ref="AL940:AU940" si="452">-1* AVERAGEIF($AX649:$AX936,"&gt;"&amp;$Y938,AL649:AL936)</f>
        <v>0.9252255167958876</v>
      </c>
      <c r="AM940" s="8">
        <f t="shared" si="452"/>
        <v>0.92570736382264285</v>
      </c>
      <c r="AN940" s="8">
        <f t="shared" si="452"/>
        <v>-0.45095572173081039</v>
      </c>
      <c r="AO940" s="8">
        <f t="shared" si="452"/>
        <v>0.9296475739386727</v>
      </c>
      <c r="AP940" s="8">
        <f t="shared" si="452"/>
        <v>-1.6839651650413705</v>
      </c>
      <c r="AQ940" s="8">
        <f t="shared" si="452"/>
        <v>0.9345957638695237</v>
      </c>
      <c r="AR940" s="8">
        <f t="shared" si="452"/>
        <v>0.89988127072891011</v>
      </c>
      <c r="AS940" s="8">
        <f t="shared" si="452"/>
        <v>0.95582294200564311</v>
      </c>
      <c r="AT940" s="8">
        <f t="shared" si="452"/>
        <v>-2.4444341865284963E-2</v>
      </c>
      <c r="AU940" s="8">
        <f t="shared" si="452"/>
        <v>0.86348759522367935</v>
      </c>
      <c r="AV940" s="4"/>
      <c r="AW940" s="4" t="s">
        <v>14</v>
      </c>
    </row>
    <row r="941" spans="6:49" x14ac:dyDescent="0.3">
      <c r="M941" s="8" t="str">
        <f>"Gain &gt; "&amp;M938</f>
        <v>Gain &gt; 1</v>
      </c>
      <c r="N941" s="8">
        <f t="shared" ref="N941:W941" si="453">-1* AVERAGEIF($AW649:$AW936,"&gt;"&amp;$Y938,N649:N936)</f>
        <v>0.79513566265197011</v>
      </c>
      <c r="O941" s="8">
        <f t="shared" si="453"/>
        <v>0.79442414951789475</v>
      </c>
      <c r="P941" s="8">
        <f t="shared" si="453"/>
        <v>-1.2470121148517634</v>
      </c>
      <c r="Q941" s="8">
        <f t="shared" si="453"/>
        <v>0.90856189193331693</v>
      </c>
      <c r="R941" s="8">
        <f t="shared" si="453"/>
        <v>-2.951800483863396</v>
      </c>
      <c r="S941" s="8">
        <f t="shared" si="453"/>
        <v>0.84891196508613087</v>
      </c>
      <c r="T941" s="8">
        <f t="shared" si="453"/>
        <v>0.58594625438934889</v>
      </c>
      <c r="U941" s="8">
        <f t="shared" si="453"/>
        <v>0.68713600934796903</v>
      </c>
      <c r="V941" s="8">
        <f t="shared" si="453"/>
        <v>-1.1426519049910666</v>
      </c>
      <c r="W941" s="8">
        <f t="shared" si="453"/>
        <v>0.8602301837235159</v>
      </c>
      <c r="Y941" s="8" t="str">
        <f>"Gain &gt; "&amp;Y938</f>
        <v>Gain &gt; 1</v>
      </c>
      <c r="Z941" s="8">
        <f t="shared" ref="Z941:AI941" si="454">-1* AVERAGEIF($AW649:$AW936,"&gt;"&amp;$Y938,Z649:Z936)</f>
        <v>0.78067771381544948</v>
      </c>
      <c r="AA941" s="8">
        <f t="shared" si="454"/>
        <v>0.78219703601073998</v>
      </c>
      <c r="AB941" s="8">
        <f t="shared" si="454"/>
        <v>-0.45095572173081039</v>
      </c>
      <c r="AC941" s="8">
        <f t="shared" si="454"/>
        <v>0.83768473777334196</v>
      </c>
      <c r="AD941" s="8">
        <f t="shared" si="454"/>
        <v>-1.6839651650413705</v>
      </c>
      <c r="AE941" s="8">
        <f t="shared" si="454"/>
        <v>0.79725289466425286</v>
      </c>
      <c r="AF941" s="8">
        <f t="shared" si="454"/>
        <v>0.80125874444492939</v>
      </c>
      <c r="AG941" s="8">
        <f t="shared" si="454"/>
        <v>0.81031289247814065</v>
      </c>
      <c r="AH941" s="8">
        <f t="shared" si="454"/>
        <v>-2.4444341865284963E-2</v>
      </c>
      <c r="AI941" s="8">
        <f t="shared" si="454"/>
        <v>0.69353625232040317</v>
      </c>
      <c r="AK941" s="8" t="str">
        <f t="shared" si="446"/>
        <v>Gain &gt; 1</v>
      </c>
      <c r="AL941" s="8">
        <f t="shared" ref="AL941:AU941" si="455">-1* AVERAGEIF($AW649:$AW936,"&gt;"&amp;$Y938,AL649:AL936)</f>
        <v>0.9252255167958876</v>
      </c>
      <c r="AM941" s="8">
        <f t="shared" si="455"/>
        <v>0.92570736382264285</v>
      </c>
      <c r="AN941" s="8">
        <f t="shared" si="455"/>
        <v>-0.45095572173081039</v>
      </c>
      <c r="AO941" s="8">
        <f t="shared" si="455"/>
        <v>0.9296475739386727</v>
      </c>
      <c r="AP941" s="8">
        <f t="shared" si="455"/>
        <v>-1.6839651650413705</v>
      </c>
      <c r="AQ941" s="8">
        <f t="shared" si="455"/>
        <v>0.9345957638695237</v>
      </c>
      <c r="AR941" s="8">
        <f t="shared" si="455"/>
        <v>0.89988127072891011</v>
      </c>
      <c r="AS941" s="8">
        <f t="shared" si="455"/>
        <v>0.95582294200564311</v>
      </c>
      <c r="AT941" s="8">
        <f t="shared" si="455"/>
        <v>-2.4444341865284963E-2</v>
      </c>
      <c r="AU941" s="8">
        <f t="shared" si="455"/>
        <v>0.86348759522367935</v>
      </c>
      <c r="AV941" s="4" t="s">
        <v>39</v>
      </c>
      <c r="AW941" s="18">
        <f>AVERAGEIF($H649:$H936,"=1",AW649:AW936)</f>
        <v>0.3888888888888889</v>
      </c>
    </row>
    <row r="942" spans="6:49" x14ac:dyDescent="0.3">
      <c r="M942" t="s">
        <v>39</v>
      </c>
      <c r="N942" s="8">
        <f>-1* AVERAGEIF($H649:$H936,"=1",N649:N936)</f>
        <v>0.33752510197753521</v>
      </c>
      <c r="O942" s="8">
        <f t="shared" ref="O942:W942" si="456">-1* AVERAGEIF($H649:$H936,"=1",O649:O936)</f>
        <v>0.33709612503172709</v>
      </c>
      <c r="P942" s="8">
        <f t="shared" si="456"/>
        <v>-0.30868676011418961</v>
      </c>
      <c r="Q942" s="8">
        <f t="shared" si="456"/>
        <v>0.40196192885498555</v>
      </c>
      <c r="R942" s="8">
        <f t="shared" si="456"/>
        <v>-0.92951428933341751</v>
      </c>
      <c r="S942" s="8">
        <f t="shared" si="456"/>
        <v>0.85452813823637086</v>
      </c>
      <c r="T942" s="8">
        <f t="shared" si="456"/>
        <v>-5.888973239688255</v>
      </c>
      <c r="U942" s="8">
        <f t="shared" si="456"/>
        <v>-4.3793892031918036</v>
      </c>
      <c r="V942" s="8">
        <f t="shared" si="456"/>
        <v>-9.7685770677014741E-2</v>
      </c>
      <c r="W942" s="8">
        <f t="shared" si="456"/>
        <v>0.80026412328242291</v>
      </c>
      <c r="Y942" t="s">
        <v>39</v>
      </c>
      <c r="Z942" s="8">
        <f>-1* AVERAGEIF($H649:$H936,"=1",Z649:Z936)</f>
        <v>0.14365465756606965</v>
      </c>
      <c r="AA942" s="8">
        <f t="shared" ref="AA942:AI942" si="457">-1* AVERAGEIF($H649:$H936,"=1",AA649:AA936)</f>
        <v>0.15124486458602104</v>
      </c>
      <c r="AB942" s="8">
        <f t="shared" si="457"/>
        <v>-0.30459141459102779</v>
      </c>
      <c r="AC942" s="8">
        <f t="shared" si="457"/>
        <v>-8.7638784766228162E-2</v>
      </c>
      <c r="AD942" s="8">
        <f t="shared" si="457"/>
        <v>-0.60935371822014062</v>
      </c>
      <c r="AE942" s="8">
        <f t="shared" si="457"/>
        <v>0.46847811826824987</v>
      </c>
      <c r="AF942" s="8">
        <f t="shared" si="457"/>
        <v>-0.10574207155448472</v>
      </c>
      <c r="AG942" s="8">
        <f t="shared" si="457"/>
        <v>-0.31026862003038691</v>
      </c>
      <c r="AH942" s="8">
        <f t="shared" si="457"/>
        <v>0.29383419038637232</v>
      </c>
      <c r="AI942" s="8">
        <f t="shared" si="457"/>
        <v>0.19684964889458278</v>
      </c>
      <c r="AK942" t="str">
        <f t="shared" si="446"/>
        <v>Target (or sym)</v>
      </c>
      <c r="AL942" s="8">
        <f>-1* AVERAGEIF($H649:$H936,"=1",AL649:AL936)</f>
        <v>0.59332681385024844</v>
      </c>
      <c r="AM942" s="8">
        <f t="shared" ref="AM942:AU942" si="458">-1* AVERAGEIF($H649:$H936,"=1",AM649:AM936)</f>
        <v>0.59964826359547407</v>
      </c>
      <c r="AN942" s="8">
        <f t="shared" si="458"/>
        <v>-0.30459141459102779</v>
      </c>
      <c r="AO942" s="8">
        <f t="shared" si="458"/>
        <v>0.47242295646874055</v>
      </c>
      <c r="AP942" s="8">
        <f t="shared" si="458"/>
        <v>-0.60935371822014062</v>
      </c>
      <c r="AQ942" s="8">
        <f t="shared" si="458"/>
        <v>0.65947400560689062</v>
      </c>
      <c r="AR942" s="8">
        <f t="shared" si="458"/>
        <v>0.43883198932697842</v>
      </c>
      <c r="AS942" s="8">
        <f t="shared" si="458"/>
        <v>0.61764268062878047</v>
      </c>
      <c r="AT942" s="8">
        <f t="shared" si="458"/>
        <v>0.29383419038637232</v>
      </c>
      <c r="AU942" s="8">
        <f t="shared" si="458"/>
        <v>0.53099577193748038</v>
      </c>
      <c r="AV942" s="4" t="s">
        <v>44</v>
      </c>
      <c r="AW942" s="18">
        <f>AVERAGEIF($J649:$J936,"=1",AW649:AW936)</f>
        <v>0.88235294117647056</v>
      </c>
    </row>
    <row r="943" spans="6:49" x14ac:dyDescent="0.3">
      <c r="M943" t="str">
        <f t="shared" ref="M943:M948" si="459">Y943</f>
        <v>Gain &gt; 0</v>
      </c>
      <c r="N943" s="8">
        <f>-1* AVERAGEIF($J649:$J936,"=1",N649:N936)</f>
        <v>0.7279855772501892</v>
      </c>
      <c r="O943" s="8">
        <f t="shared" ref="O943:W943" si="460">-1* AVERAGEIF($J649:$J936,"=1",O649:O936)</f>
        <v>0.72667427118866346</v>
      </c>
      <c r="P943" s="8">
        <f t="shared" si="460"/>
        <v>-0.76553867704067224</v>
      </c>
      <c r="Q943" s="8">
        <f t="shared" si="460"/>
        <v>0.88789642039923855</v>
      </c>
      <c r="R943" s="8">
        <f t="shared" si="460"/>
        <v>-2.6080495242991795</v>
      </c>
      <c r="S943" s="8">
        <f t="shared" si="460"/>
        <v>0.67330861948838316</v>
      </c>
      <c r="T943" s="8">
        <f t="shared" si="460"/>
        <v>0.51556258297822644</v>
      </c>
      <c r="U943" s="8">
        <f t="shared" si="460"/>
        <v>0.62298974749843006</v>
      </c>
      <c r="V943" s="8">
        <f t="shared" si="460"/>
        <v>-0.99557438266541731</v>
      </c>
      <c r="W943" s="8">
        <f t="shared" si="460"/>
        <v>0.84414092458406675</v>
      </c>
      <c r="Y943" t="s">
        <v>18</v>
      </c>
      <c r="Z943" s="8">
        <f>-1* AVERAGEIF($J649:$J936,"=1",Z649:Z936)</f>
        <v>0.69338387485905084</v>
      </c>
      <c r="AA943" s="8">
        <f t="shared" ref="AA943:AI943" si="461">-1* AVERAGEIF($J649:$J936,"=1",AA649:AA936)</f>
        <v>0.69409816477696662</v>
      </c>
      <c r="AB943" s="8">
        <f t="shared" si="461"/>
        <v>-0.5920120982686794</v>
      </c>
      <c r="AC943" s="8">
        <f t="shared" si="461"/>
        <v>0.7785163676854483</v>
      </c>
      <c r="AD943" s="8">
        <f t="shared" si="461"/>
        <v>-1.7321750489894172</v>
      </c>
      <c r="AE943" s="8">
        <f t="shared" si="461"/>
        <v>0.6295576214742985</v>
      </c>
      <c r="AF943" s="8">
        <f t="shared" si="461"/>
        <v>0.80901733096440731</v>
      </c>
      <c r="AG943" s="8">
        <f t="shared" si="461"/>
        <v>0.79180167374040888</v>
      </c>
      <c r="AH943" s="8">
        <f t="shared" si="461"/>
        <v>-0.22723151310363865</v>
      </c>
      <c r="AI943" s="8">
        <f t="shared" si="461"/>
        <v>0.57971977844928646</v>
      </c>
      <c r="AK943" t="str">
        <f t="shared" si="446"/>
        <v>Gain &gt; 0</v>
      </c>
      <c r="AL943" s="8">
        <f>-1* AVERAGEIF($J649:$J936,"=1",AL649:AL936)</f>
        <v>0.90319672728436429</v>
      </c>
      <c r="AM943" s="8">
        <f t="shared" ref="AM943:AU943" si="462">-1* AVERAGEIF($J649:$J936,"=1",AM649:AM936)</f>
        <v>0.90307925597996352</v>
      </c>
      <c r="AN943" s="8">
        <f t="shared" si="462"/>
        <v>-0.5920120982686794</v>
      </c>
      <c r="AO943" s="8">
        <f t="shared" si="462"/>
        <v>0.9104068079193316</v>
      </c>
      <c r="AP943" s="8">
        <f t="shared" si="462"/>
        <v>-1.7321750489894172</v>
      </c>
      <c r="AQ943" s="8">
        <f t="shared" si="462"/>
        <v>0.89522068206284466</v>
      </c>
      <c r="AR943" s="8">
        <f t="shared" si="462"/>
        <v>0.90353450340444341</v>
      </c>
      <c r="AS943" s="8">
        <f t="shared" si="462"/>
        <v>0.94496070701216839</v>
      </c>
      <c r="AT943" s="8">
        <f t="shared" si="462"/>
        <v>-0.22723151310363865</v>
      </c>
      <c r="AU943" s="8">
        <f t="shared" si="462"/>
        <v>0.81473923918580782</v>
      </c>
      <c r="AV943" s="4" t="s">
        <v>19</v>
      </c>
      <c r="AW943" s="18">
        <f>AVERAGEIF($I649:$I936,"=1",AW649:AW936)</f>
        <v>-0.55555555555555558</v>
      </c>
    </row>
    <row r="944" spans="6:49" x14ac:dyDescent="0.3">
      <c r="M944" t="str">
        <f t="shared" si="459"/>
        <v>Gain &lt;=0</v>
      </c>
      <c r="N944" s="8">
        <f>-1* AVERAGEIF($I649:$I936,"=1",N649:N936)</f>
        <v>-0.14675722351030546</v>
      </c>
      <c r="O944" s="8">
        <f t="shared" ref="O944:W944" si="463">-1* AVERAGEIF($I649:$I936,"=1",O649:O936)</f>
        <v>-0.14913614995584992</v>
      </c>
      <c r="P944" s="8">
        <f t="shared" si="463"/>
        <v>-0.68609637791582545</v>
      </c>
      <c r="Q944" s="8">
        <f t="shared" si="463"/>
        <v>-0.11591584262807152</v>
      </c>
      <c r="R944" s="8">
        <f t="shared" si="463"/>
        <v>-0.36650236392871816</v>
      </c>
      <c r="S944" s="8">
        <f t="shared" si="463"/>
        <v>0.58961791305546096</v>
      </c>
      <c r="T944" s="8">
        <f t="shared" si="463"/>
        <v>-9.2325212836027273</v>
      </c>
      <c r="U944" s="8">
        <f t="shared" si="463"/>
        <v>-7.1719273806804837</v>
      </c>
      <c r="V944" s="8">
        <f t="shared" si="463"/>
        <v>-0.17349681188335259</v>
      </c>
      <c r="W944" s="8">
        <f t="shared" si="463"/>
        <v>0.3641224294782564</v>
      </c>
      <c r="Y944" t="s">
        <v>19</v>
      </c>
      <c r="Z944" s="8">
        <f>-1* AVERAGEIF($I649:$I936,"=1",Z649:Z936)</f>
        <v>-0.42626158216073951</v>
      </c>
      <c r="AA944" s="8">
        <f t="shared" ref="AA944:AI944" si="464">-1* AVERAGEIF($I649:$I936,"=1",AA649:AA936)</f>
        <v>-0.42157507513442216</v>
      </c>
      <c r="AB944" s="8">
        <f t="shared" si="464"/>
        <v>-0.66586865446780763</v>
      </c>
      <c r="AC944" s="8">
        <f t="shared" si="464"/>
        <v>-0.8166474918680664</v>
      </c>
      <c r="AD944" s="8">
        <f t="shared" si="464"/>
        <v>-0.25721236019429788</v>
      </c>
      <c r="AE944" s="8">
        <f t="shared" si="464"/>
        <v>8.4219641791521194E-2</v>
      </c>
      <c r="AF944" s="8">
        <f t="shared" si="464"/>
        <v>-0.81882898328490272</v>
      </c>
      <c r="AG944" s="8">
        <f t="shared" si="464"/>
        <v>-1.1986285918150958</v>
      </c>
      <c r="AH944" s="8">
        <f t="shared" si="464"/>
        <v>0.38459984125359314</v>
      </c>
      <c r="AI944" s="8">
        <f t="shared" si="464"/>
        <v>-0.6265806921808329</v>
      </c>
      <c r="AK944" t="str">
        <f t="shared" si="446"/>
        <v>Gain &lt;=0</v>
      </c>
      <c r="AL944" s="8">
        <f>-1* AVERAGEIF($I649:$I936,"=1",AL649:AL936)</f>
        <v>0.34953982303249193</v>
      </c>
      <c r="AM944" s="8">
        <f t="shared" ref="AM944:AU944" si="465">-1* AVERAGEIF($I649:$I936,"=1",AM649:AM936)</f>
        <v>0.35267526758841045</v>
      </c>
      <c r="AN944" s="8">
        <f t="shared" si="465"/>
        <v>-0.66586865446780763</v>
      </c>
      <c r="AO944" s="8">
        <f t="shared" si="465"/>
        <v>0.14848090545934325</v>
      </c>
      <c r="AP944" s="8">
        <f t="shared" si="465"/>
        <v>-0.25721236019429788</v>
      </c>
      <c r="AQ944" s="8">
        <f t="shared" si="465"/>
        <v>0.44912464961441095</v>
      </c>
      <c r="AR944" s="8">
        <f t="shared" si="465"/>
        <v>7.6776464637955136E-2</v>
      </c>
      <c r="AS944" s="8">
        <f t="shared" si="465"/>
        <v>0.38819959818979344</v>
      </c>
      <c r="AT944" s="8">
        <f t="shared" si="465"/>
        <v>0.38459984125359314</v>
      </c>
      <c r="AU944" s="8">
        <f t="shared" si="465"/>
        <v>7.8006448034527484E-2</v>
      </c>
    </row>
    <row r="945" spans="13:49" x14ac:dyDescent="0.3">
      <c r="M945" t="str">
        <f t="shared" si="459"/>
        <v>Target; Gain &gt; 1; #pref=2</v>
      </c>
      <c r="N945" s="8">
        <f t="shared" ref="N945:W945" si="466">-1* AVERAGEIFS(N649:N936, $H$649:$H$936,"=1",$K649:$K936,"=2",$AW649:$AW936,"&gt;"&amp;$Y$938)</f>
        <v>0.77193417670242714</v>
      </c>
      <c r="O945" s="8">
        <f t="shared" si="466"/>
        <v>0.77132648481808319</v>
      </c>
      <c r="P945" s="8">
        <f t="shared" si="466"/>
        <v>0.68958309016220487</v>
      </c>
      <c r="Q945" s="8">
        <f t="shared" si="466"/>
        <v>0.90415693457393242</v>
      </c>
      <c r="R945" s="8">
        <f t="shared" si="466"/>
        <v>-2.0853289698089572</v>
      </c>
      <c r="S945" s="8">
        <f t="shared" si="466"/>
        <v>0.80779685675255974</v>
      </c>
      <c r="T945" s="8">
        <f t="shared" si="466"/>
        <v>0.58707009648323005</v>
      </c>
      <c r="U945" s="8">
        <f t="shared" si="466"/>
        <v>0.67845847631063305</v>
      </c>
      <c r="V945" s="8">
        <f t="shared" si="466"/>
        <v>0.71589244480399028</v>
      </c>
      <c r="W945" s="8">
        <f t="shared" si="466"/>
        <v>0.91086579461763972</v>
      </c>
      <c r="Y945" t="str">
        <f>"Target; Gain &gt; "&amp;Y938&amp;"; #pref=2"</f>
        <v>Target; Gain &gt; 1; #pref=2</v>
      </c>
      <c r="Z945" s="8">
        <f t="shared" ref="Z945:AI945" si="467">-1* AVERAGEIFS(Z649:Z936, $H$649:$H$936,"=1",$K649:$K936,"=2",$AW649:$AW936,"&gt;"&amp;$Y$938)</f>
        <v>0.74278447075680931</v>
      </c>
      <c r="AA945" s="8">
        <f t="shared" si="467"/>
        <v>0.74458816323866495</v>
      </c>
      <c r="AB945" s="8">
        <f t="shared" si="467"/>
        <v>0.53692994263828631</v>
      </c>
      <c r="AC945" s="8">
        <f t="shared" si="467"/>
        <v>0.77986039913882477</v>
      </c>
      <c r="AD945" s="8">
        <f t="shared" si="467"/>
        <v>-1.3995986233209285</v>
      </c>
      <c r="AE945" s="8">
        <f t="shared" si="467"/>
        <v>0.71898704766403587</v>
      </c>
      <c r="AF945" s="8">
        <f t="shared" si="467"/>
        <v>0.88260657694540456</v>
      </c>
      <c r="AG945" s="8">
        <f t="shared" si="467"/>
        <v>0.84224209956193175</v>
      </c>
      <c r="AH945" s="8">
        <f t="shared" si="467"/>
        <v>0.41096242782787717</v>
      </c>
      <c r="AI945" s="8">
        <f t="shared" si="467"/>
        <v>0.63022047895188349</v>
      </c>
      <c r="AK945" t="str">
        <f t="shared" si="446"/>
        <v>Target; Gain &gt; 1; #pref=2</v>
      </c>
      <c r="AL945" s="8">
        <f t="shared" ref="AL945:AU945" si="468">-1* AVERAGEIFS(AL649:AL936, $H$649:$H$936,"=1",$K649:$K936,"=2",$AW649:$AW936,"&gt;"&amp;$Y$938)</f>
        <v>0.91496202501609636</v>
      </c>
      <c r="AM945" s="8">
        <f t="shared" si="468"/>
        <v>0.91551986768009663</v>
      </c>
      <c r="AN945" s="8">
        <f t="shared" si="468"/>
        <v>0.53692994263828631</v>
      </c>
      <c r="AO945" s="8">
        <f t="shared" si="468"/>
        <v>0.8996482844396122</v>
      </c>
      <c r="AP945" s="8">
        <f t="shared" si="468"/>
        <v>-1.3995986233209285</v>
      </c>
      <c r="AQ945" s="8">
        <f t="shared" si="468"/>
        <v>0.91282638715341513</v>
      </c>
      <c r="AR945" s="8">
        <f t="shared" si="468"/>
        <v>0.94058537357050631</v>
      </c>
      <c r="AS945" s="8">
        <f t="shared" si="468"/>
        <v>0.94231488949956876</v>
      </c>
      <c r="AT945" s="8">
        <f t="shared" si="468"/>
        <v>0.41096242782787717</v>
      </c>
      <c r="AU945" s="8">
        <f t="shared" si="468"/>
        <v>0.85200762207719838</v>
      </c>
    </row>
    <row r="946" spans="13:49" x14ac:dyDescent="0.3">
      <c r="M946" t="str">
        <f t="shared" si="459"/>
        <v>Target; Gain &gt; 1; #pref=3</v>
      </c>
      <c r="N946" s="8">
        <f t="shared" ref="N946:W946" si="469">-1* AVERAGEIFS(N649:N936,  $H$649:$H$936,"=1",$K649:$K936,"=3",$AW649:$AW936,"&gt;"&amp;$Y$938)</f>
        <v>0.81833714860151296</v>
      </c>
      <c r="O946" s="8">
        <f t="shared" si="469"/>
        <v>0.81752181421770631</v>
      </c>
      <c r="P946" s="8">
        <f t="shared" si="469"/>
        <v>-3.1836073198657315</v>
      </c>
      <c r="Q946" s="8">
        <f t="shared" si="469"/>
        <v>0.91296684929270144</v>
      </c>
      <c r="R946" s="8">
        <f t="shared" si="469"/>
        <v>-3.8182719979178348</v>
      </c>
      <c r="S946" s="8">
        <f t="shared" si="469"/>
        <v>0.890027073419702</v>
      </c>
      <c r="T946" s="8">
        <f t="shared" si="469"/>
        <v>0.58482241229546772</v>
      </c>
      <c r="U946" s="8">
        <f t="shared" si="469"/>
        <v>0.69581354238530502</v>
      </c>
      <c r="V946" s="8">
        <f t="shared" si="469"/>
        <v>-3.0011962547861235</v>
      </c>
      <c r="W946" s="8">
        <f t="shared" si="469"/>
        <v>0.80959457282939207</v>
      </c>
      <c r="Y946" t="str">
        <f>"Target; Gain &gt; "&amp;Y938&amp;"; #pref=3"</f>
        <v>Target; Gain &gt; 1; #pref=3</v>
      </c>
      <c r="Z946" s="8">
        <f t="shared" ref="Z946:AI946" si="470">-1* AVERAGEIFS(Z649:Z936,  $H$649:$H$936,"=1",$K649:$K936,"=3",$AW649:$AW936,"&gt;"&amp;$Y$938)</f>
        <v>0.81857095687408976</v>
      </c>
      <c r="AA946" s="8">
        <f t="shared" si="470"/>
        <v>0.81980590878281501</v>
      </c>
      <c r="AB946" s="8">
        <f t="shared" si="470"/>
        <v>-1.4388413860999072</v>
      </c>
      <c r="AC946" s="8">
        <f t="shared" si="470"/>
        <v>0.89550907640785948</v>
      </c>
      <c r="AD946" s="8">
        <f t="shared" si="470"/>
        <v>-1.9683317067618125</v>
      </c>
      <c r="AE946" s="8">
        <f t="shared" si="470"/>
        <v>0.87551874166446986</v>
      </c>
      <c r="AF946" s="8">
        <f t="shared" si="470"/>
        <v>0.71991091194445422</v>
      </c>
      <c r="AG946" s="8">
        <f t="shared" si="470"/>
        <v>0.77838368539434943</v>
      </c>
      <c r="AH946" s="8">
        <f t="shared" si="470"/>
        <v>-0.4598511115584471</v>
      </c>
      <c r="AI946" s="8">
        <f t="shared" si="470"/>
        <v>0.75685202568892296</v>
      </c>
      <c r="AK946" t="str">
        <f t="shared" si="446"/>
        <v>Target; Gain &gt; 1; #pref=3</v>
      </c>
      <c r="AL946" s="8">
        <f t="shared" ref="AL946:AU946" si="471">-1* AVERAGEIFS(AL649:AL936,  $H$649:$H$936,"=1",$K649:$K936,"=3",$AW649:$AW936,"&gt;"&amp;$Y$938)</f>
        <v>0.93548900857567907</v>
      </c>
      <c r="AM946" s="8">
        <f t="shared" si="471"/>
        <v>0.93589485996518906</v>
      </c>
      <c r="AN946" s="8">
        <f t="shared" si="471"/>
        <v>-1.4388413860999072</v>
      </c>
      <c r="AO946" s="8">
        <f t="shared" si="471"/>
        <v>0.95964686343773331</v>
      </c>
      <c r="AP946" s="8">
        <f t="shared" si="471"/>
        <v>-1.9683317067618125</v>
      </c>
      <c r="AQ946" s="8">
        <f t="shared" si="471"/>
        <v>0.95636514058563227</v>
      </c>
      <c r="AR946" s="8">
        <f t="shared" si="471"/>
        <v>0.8591771678873138</v>
      </c>
      <c r="AS946" s="8">
        <f t="shared" si="471"/>
        <v>0.96933099451171745</v>
      </c>
      <c r="AT946" s="8">
        <f t="shared" si="471"/>
        <v>-0.4598511115584471</v>
      </c>
      <c r="AU946" s="8">
        <f t="shared" si="471"/>
        <v>0.87496756837016054</v>
      </c>
    </row>
    <row r="947" spans="13:49" x14ac:dyDescent="0.3">
      <c r="M947" t="str">
        <f t="shared" si="459"/>
        <v>Target; Gain &gt; 1; #pref=4</v>
      </c>
      <c r="N947" s="8" t="e">
        <f t="shared" ref="N947:W947" si="472">-1* AVERAGEIFS(N649:N936,  $H$649:$H$936,"=1",$K649:$K936,"=4",$AW649:$AW936,"&gt;"&amp;$Y$938)</f>
        <v>#DIV/0!</v>
      </c>
      <c r="O947" s="8" t="e">
        <f t="shared" si="472"/>
        <v>#DIV/0!</v>
      </c>
      <c r="P947" s="8" t="e">
        <f t="shared" si="472"/>
        <v>#DIV/0!</v>
      </c>
      <c r="Q947" s="8" t="e">
        <f t="shared" si="472"/>
        <v>#DIV/0!</v>
      </c>
      <c r="R947" s="8" t="e">
        <f t="shared" si="472"/>
        <v>#DIV/0!</v>
      </c>
      <c r="S947" s="8" t="e">
        <f t="shared" si="472"/>
        <v>#DIV/0!</v>
      </c>
      <c r="T947" s="8" t="e">
        <f t="shared" si="472"/>
        <v>#DIV/0!</v>
      </c>
      <c r="U947" s="8" t="e">
        <f t="shared" si="472"/>
        <v>#DIV/0!</v>
      </c>
      <c r="V947" s="8" t="e">
        <f t="shared" si="472"/>
        <v>#DIV/0!</v>
      </c>
      <c r="W947" s="8" t="e">
        <f t="shared" si="472"/>
        <v>#DIV/0!</v>
      </c>
      <c r="Y947" t="str">
        <f>"Target; Gain &gt; "&amp;Y938&amp;"; #pref=4"</f>
        <v>Target; Gain &gt; 1; #pref=4</v>
      </c>
      <c r="Z947" s="8" t="e">
        <f t="shared" ref="Z947:AI947" si="473">-1* AVERAGEIFS(Z649:Z936,  $H$649:$H$936,"=1",$K649:$K936,"=4",$AW649:$AW936,"&gt;"&amp;$Y$938)</f>
        <v>#DIV/0!</v>
      </c>
      <c r="AA947" s="8" t="e">
        <f t="shared" si="473"/>
        <v>#DIV/0!</v>
      </c>
      <c r="AB947" s="8" t="e">
        <f t="shared" si="473"/>
        <v>#DIV/0!</v>
      </c>
      <c r="AC947" s="8" t="e">
        <f t="shared" si="473"/>
        <v>#DIV/0!</v>
      </c>
      <c r="AD947" s="8" t="e">
        <f t="shared" si="473"/>
        <v>#DIV/0!</v>
      </c>
      <c r="AE947" s="8" t="e">
        <f t="shared" si="473"/>
        <v>#DIV/0!</v>
      </c>
      <c r="AF947" s="8" t="e">
        <f t="shared" si="473"/>
        <v>#DIV/0!</v>
      </c>
      <c r="AG947" s="8" t="e">
        <f t="shared" si="473"/>
        <v>#DIV/0!</v>
      </c>
      <c r="AH947" s="8" t="e">
        <f t="shared" si="473"/>
        <v>#DIV/0!</v>
      </c>
      <c r="AI947" s="8" t="e">
        <f t="shared" si="473"/>
        <v>#DIV/0!</v>
      </c>
      <c r="AK947" t="str">
        <f t="shared" si="446"/>
        <v>Target; Gain &gt; 1; #pref=4</v>
      </c>
      <c r="AL947" s="8" t="e">
        <f t="shared" ref="AL947:AU947" si="474">-1* AVERAGEIFS(AL649:AL936,  $H$649:$H$936,"=1",$K649:$K936,"=4",$AW649:$AW936,"&gt;"&amp;$Y$938)</f>
        <v>#DIV/0!</v>
      </c>
      <c r="AM947" s="8" t="e">
        <f t="shared" si="474"/>
        <v>#DIV/0!</v>
      </c>
      <c r="AN947" s="8" t="e">
        <f t="shared" si="474"/>
        <v>#DIV/0!</v>
      </c>
      <c r="AO947" s="8" t="e">
        <f t="shared" si="474"/>
        <v>#DIV/0!</v>
      </c>
      <c r="AP947" s="8" t="e">
        <f t="shared" si="474"/>
        <v>#DIV/0!</v>
      </c>
      <c r="AQ947" s="8" t="e">
        <f t="shared" si="474"/>
        <v>#DIV/0!</v>
      </c>
      <c r="AR947" s="8" t="e">
        <f t="shared" si="474"/>
        <v>#DIV/0!</v>
      </c>
      <c r="AS947" s="8" t="e">
        <f t="shared" si="474"/>
        <v>#DIV/0!</v>
      </c>
      <c r="AT947" s="8" t="e">
        <f t="shared" si="474"/>
        <v>#DIV/0!</v>
      </c>
      <c r="AU947" s="8" t="e">
        <f t="shared" si="474"/>
        <v>#DIV/0!</v>
      </c>
    </row>
    <row r="948" spans="13:49" x14ac:dyDescent="0.3">
      <c r="M948" t="str">
        <f t="shared" si="459"/>
        <v>Target (or sym); Gain &gt; 0</v>
      </c>
      <c r="N948" s="8">
        <f>-1* AVERAGEIFS(N649:N936,$H649:$H936,"=1",$J649:$J936,"=1")</f>
        <v>0.83889572254544897</v>
      </c>
      <c r="O948" s="8">
        <f t="shared" ref="O948:W948" si="475">-1* AVERAGEIFS(O649:O936,$H649:$H936,"=1",$J649:$J936,"=1")</f>
        <v>0.83826059704787192</v>
      </c>
      <c r="P948" s="8">
        <f t="shared" si="475"/>
        <v>-0.55578158950001832</v>
      </c>
      <c r="Q948" s="8">
        <f t="shared" si="475"/>
        <v>0.92544145170934033</v>
      </c>
      <c r="R948" s="8">
        <f t="shared" si="475"/>
        <v>-2.4731187221766038</v>
      </c>
      <c r="S948" s="8">
        <f t="shared" si="475"/>
        <v>0.91439643949763649</v>
      </c>
      <c r="T948" s="8">
        <f t="shared" si="475"/>
        <v>0.49252776936474685</v>
      </c>
      <c r="U948" s="8">
        <f t="shared" si="475"/>
        <v>0.60551287066365755</v>
      </c>
      <c r="V948" s="8">
        <f t="shared" si="475"/>
        <v>-0.97488726257089109</v>
      </c>
      <c r="W948" s="8">
        <f t="shared" si="475"/>
        <v>0.86565229588902226</v>
      </c>
      <c r="Y948" t="s">
        <v>53</v>
      </c>
      <c r="Z948" s="8">
        <f>-1* AVERAGEIFS(Z649:Z936,$H649:$H936,"=1",$J649:$J936,"=1")</f>
        <v>0.78527828822399914</v>
      </c>
      <c r="AA948" s="8">
        <f t="shared" ref="AA948:AI948" si="476">-1* AVERAGEIFS(AA649:AA936,$H649:$H936,"=1",$J649:$J936,"=1")</f>
        <v>0.78668510795763225</v>
      </c>
      <c r="AB948" s="8">
        <f t="shared" si="476"/>
        <v>-0.35357088215042737</v>
      </c>
      <c r="AC948" s="8">
        <f t="shared" si="476"/>
        <v>0.81793385502024418</v>
      </c>
      <c r="AD948" s="8">
        <f t="shared" si="476"/>
        <v>-1.6543099255427467</v>
      </c>
      <c r="AE948" s="8">
        <f t="shared" si="476"/>
        <v>0.82768689131754591</v>
      </c>
      <c r="AF948" s="8">
        <f t="shared" si="476"/>
        <v>0.81022663668358241</v>
      </c>
      <c r="AG948" s="8">
        <f t="shared" si="476"/>
        <v>0.78606614978078559</v>
      </c>
      <c r="AH948" s="8">
        <f t="shared" si="476"/>
        <v>-0.25723984587059401</v>
      </c>
      <c r="AI948" s="8">
        <f t="shared" si="476"/>
        <v>0.61695956383682904</v>
      </c>
      <c r="AK948" t="str">
        <f t="shared" si="446"/>
        <v>Target (or sym); Gain &gt; 0</v>
      </c>
      <c r="AL948" s="8">
        <f>-1* AVERAGEIFS(AL649:AL936,$H649:$H936,"=1",$J649:$J936,"=1")</f>
        <v>0.91752378476208207</v>
      </c>
      <c r="AM948" s="8">
        <f t="shared" ref="AM948:AU948" si="477">-1* AVERAGEIFS(AM649:AM936,$H649:$H936,"=1",$J649:$J936,"=1")</f>
        <v>0.91804353964921681</v>
      </c>
      <c r="AN948" s="8">
        <f t="shared" si="477"/>
        <v>-0.35357088215042737</v>
      </c>
      <c r="AO948" s="8">
        <f t="shared" si="477"/>
        <v>0.91462442261693688</v>
      </c>
      <c r="AP948" s="8">
        <f t="shared" si="477"/>
        <v>-1.6543099255427467</v>
      </c>
      <c r="AQ948" s="8">
        <f t="shared" si="477"/>
        <v>0.92737200151768651</v>
      </c>
      <c r="AR948" s="8">
        <f t="shared" si="477"/>
        <v>0.90399956001684445</v>
      </c>
      <c r="AS948" s="8">
        <f t="shared" si="477"/>
        <v>0.93925664853554414</v>
      </c>
      <c r="AT948" s="8">
        <f t="shared" si="477"/>
        <v>-0.25723984587059401</v>
      </c>
      <c r="AU948" s="8">
        <f t="shared" si="477"/>
        <v>0.85199092547747868</v>
      </c>
      <c r="AV948" s="4" t="s">
        <v>44</v>
      </c>
      <c r="AW948" s="18">
        <f>AVERAGEIF($J649:$J936,"=1",AW649:AW936)</f>
        <v>0.88235294117647056</v>
      </c>
    </row>
    <row r="949" spans="13:49" x14ac:dyDescent="0.3">
      <c r="M949" s="19">
        <f t="shared" ref="M949:O959" si="478">M938</f>
        <v>1</v>
      </c>
      <c r="N949" s="19" t="str">
        <f t="shared" si="478"/>
        <v>BNL Causal</v>
      </c>
      <c r="O949" s="19" t="str">
        <f t="shared" si="478"/>
        <v>BNL Causal HM</v>
      </c>
      <c r="P949" s="19" t="str">
        <f>Q938</f>
        <v>SFS Causal</v>
      </c>
      <c r="Q949" s="19" t="str">
        <f>S938</f>
        <v>SaLSa Causal</v>
      </c>
      <c r="R949" s="19" t="str">
        <f>U938</f>
        <v>D&amp;C Causal</v>
      </c>
      <c r="S949" s="19" t="str">
        <f>W938</f>
        <v>BBS Causal</v>
      </c>
      <c r="T949" s="19"/>
      <c r="U949" s="19">
        <f t="shared" ref="U949:W959" si="479">Y938</f>
        <v>1</v>
      </c>
      <c r="V949" s="19" t="str">
        <f t="shared" si="479"/>
        <v>BNL Causal</v>
      </c>
      <c r="W949" s="19" t="str">
        <f t="shared" si="479"/>
        <v>BNL Causal HM</v>
      </c>
      <c r="X949" s="19" t="str">
        <f>AC938</f>
        <v>SFS Causal</v>
      </c>
      <c r="Y949" s="19" t="str">
        <f>AE938</f>
        <v>SaLSa Causal</v>
      </c>
      <c r="Z949" s="19" t="str">
        <f>AG938</f>
        <v>D&amp;C Causal</v>
      </c>
      <c r="AA949" s="19" t="str">
        <f>AI938</f>
        <v>BBS Causal</v>
      </c>
      <c r="AB949" s="17"/>
      <c r="AC949" s="32">
        <f>AK938</f>
        <v>1</v>
      </c>
      <c r="AD949" s="32" t="str">
        <f>AL938</f>
        <v>BNL Causal</v>
      </c>
      <c r="AE949" s="32" t="str">
        <f>AM938</f>
        <v>BNL Causal HM</v>
      </c>
      <c r="AF949" s="32" t="str">
        <f>AO938</f>
        <v>SFS Causal</v>
      </c>
      <c r="AG949" s="32" t="str">
        <f>AQ938</f>
        <v>SaLSa Causal</v>
      </c>
      <c r="AH949" s="32" t="str">
        <f>AS938</f>
        <v>D&amp;C Causal</v>
      </c>
      <c r="AI949" s="32" t="str">
        <f>AU938</f>
        <v>BBS Causal</v>
      </c>
      <c r="AK949" s="19"/>
      <c r="AL949" s="19"/>
      <c r="AM949" s="19"/>
      <c r="AN949" s="17"/>
      <c r="AO949" s="17"/>
      <c r="AP949" s="17"/>
      <c r="AQ949" s="17"/>
      <c r="AR949" s="17"/>
      <c r="AS949" s="17"/>
      <c r="AT949" s="17"/>
      <c r="AU949" s="17"/>
    </row>
    <row r="950" spans="13:49" x14ac:dyDescent="0.3">
      <c r="M950" t="str">
        <f t="shared" si="478"/>
        <v>ALL</v>
      </c>
      <c r="N950" s="8">
        <f t="shared" si="478"/>
        <v>0.1912115858744311</v>
      </c>
      <c r="O950" s="8">
        <f t="shared" si="478"/>
        <v>0.18924514912271198</v>
      </c>
      <c r="P950" s="8">
        <f>Q939</f>
        <v>0.2719207135415711</v>
      </c>
      <c r="Q950" s="8">
        <f>S939</f>
        <v>0.62195295872272627</v>
      </c>
      <c r="R950" s="8">
        <f>U939</f>
        <v>-4.1602548538840844</v>
      </c>
      <c r="S950" s="8">
        <f>W939</f>
        <v>0.54958412076913776</v>
      </c>
      <c r="T950" s="8"/>
      <c r="U950" s="8" t="str">
        <f t="shared" si="479"/>
        <v>ALL</v>
      </c>
      <c r="V950" s="8">
        <f t="shared" si="479"/>
        <v>6.3287080514522502E-3</v>
      </c>
      <c r="W950" s="8">
        <f t="shared" si="479"/>
        <v>9.4804948313416508E-3</v>
      </c>
      <c r="X950" s="8">
        <f>AC939</f>
        <v>-0.20033418249511747</v>
      </c>
      <c r="Y950" s="8">
        <f>AE939</f>
        <v>0.29491840666895786</v>
      </c>
      <c r="Z950" s="8">
        <f>AG939</f>
        <v>-0.42959871648683307</v>
      </c>
      <c r="AA950" s="8">
        <f>AI939</f>
        <v>-0.16051005580101424</v>
      </c>
      <c r="AB950" s="17"/>
      <c r="AC950" s="33" t="str">
        <f t="shared" ref="AC950:AE959" si="480">AK939</f>
        <v>ALL</v>
      </c>
      <c r="AD950" s="8">
        <f t="shared" si="480"/>
        <v>0.56345271785707873</v>
      </c>
      <c r="AE950" s="8">
        <f t="shared" si="480"/>
        <v>0.56533135401241941</v>
      </c>
      <c r="AF950" s="8">
        <f t="shared" ref="AF950:AF959" si="481">AO939</f>
        <v>0.44286136777342988</v>
      </c>
      <c r="AG950" s="8">
        <f t="shared" ref="AG950:AG959" si="482">AQ939</f>
        <v>0.62147993487857844</v>
      </c>
      <c r="AH950" s="8">
        <f t="shared" ref="AH950:AH959" si="483">AS939</f>
        <v>0.60331184478025657</v>
      </c>
      <c r="AI950" s="8">
        <f t="shared" ref="AI950:AI959" si="484">AU939</f>
        <v>0.36265320825206743</v>
      </c>
      <c r="AK950" s="8"/>
      <c r="AL950" s="8"/>
      <c r="AM950" s="8"/>
      <c r="AN950" s="17"/>
      <c r="AO950" s="17"/>
      <c r="AP950" s="17"/>
      <c r="AQ950" s="17"/>
      <c r="AR950" s="17"/>
      <c r="AS950" s="17"/>
      <c r="AT950" s="17"/>
      <c r="AU950" s="17"/>
    </row>
    <row r="951" spans="13:49" x14ac:dyDescent="0.3">
      <c r="M951" t="str">
        <f t="shared" si="478"/>
        <v>Target; Gain &gt; 1</v>
      </c>
      <c r="N951" s="8">
        <f t="shared" si="478"/>
        <v>0.79513566265197011</v>
      </c>
      <c r="O951" s="8">
        <f t="shared" si="478"/>
        <v>0.79442414951789475</v>
      </c>
      <c r="P951" s="8">
        <f>Q940</f>
        <v>0.90856189193331693</v>
      </c>
      <c r="Q951" s="8">
        <f>S940</f>
        <v>0.84891196508613087</v>
      </c>
      <c r="R951" s="8">
        <f>U940</f>
        <v>0.68713600934796903</v>
      </c>
      <c r="S951" s="8">
        <f>W940</f>
        <v>0.8602301837235159</v>
      </c>
      <c r="T951" s="8"/>
      <c r="U951" s="8" t="str">
        <f t="shared" si="479"/>
        <v>Target; Gain &gt; 1</v>
      </c>
      <c r="V951" s="8">
        <f t="shared" si="479"/>
        <v>0.78067771381544948</v>
      </c>
      <c r="W951" s="8">
        <f t="shared" si="479"/>
        <v>0.78219703601073998</v>
      </c>
      <c r="X951" s="8">
        <f>AC940</f>
        <v>0.83768473777334196</v>
      </c>
      <c r="Y951" s="8">
        <f>AE940</f>
        <v>0.79725289466425286</v>
      </c>
      <c r="Z951" s="8">
        <f>AG940</f>
        <v>0.81031289247814065</v>
      </c>
      <c r="AA951" s="8">
        <f>AI940</f>
        <v>0.69353625232040317</v>
      </c>
      <c r="AB951" s="17"/>
      <c r="AC951" s="33" t="str">
        <f t="shared" si="480"/>
        <v>Target; Gain &gt; 1</v>
      </c>
      <c r="AD951" s="8">
        <f t="shared" si="480"/>
        <v>0.9252255167958876</v>
      </c>
      <c r="AE951" s="8">
        <f t="shared" si="480"/>
        <v>0.92570736382264285</v>
      </c>
      <c r="AF951" s="8">
        <f t="shared" si="481"/>
        <v>0.9296475739386727</v>
      </c>
      <c r="AG951" s="8">
        <f t="shared" si="482"/>
        <v>0.9345957638695237</v>
      </c>
      <c r="AH951" s="8">
        <f t="shared" si="483"/>
        <v>0.95582294200564311</v>
      </c>
      <c r="AI951" s="8">
        <f t="shared" si="484"/>
        <v>0.86348759522367935</v>
      </c>
      <c r="AK951" s="8"/>
      <c r="AL951" s="8"/>
      <c r="AM951" s="8"/>
      <c r="AN951" s="17"/>
      <c r="AO951" s="17"/>
      <c r="AP951" s="17"/>
      <c r="AQ951" s="17"/>
      <c r="AR951" s="17"/>
      <c r="AS951" s="17"/>
      <c r="AT951" s="17"/>
      <c r="AU951" s="17"/>
    </row>
    <row r="952" spans="13:49" x14ac:dyDescent="0.3">
      <c r="M952" t="str">
        <f t="shared" si="478"/>
        <v>Gain &gt; 1</v>
      </c>
      <c r="N952" s="8">
        <f t="shared" si="478"/>
        <v>0.79513566265197011</v>
      </c>
      <c r="O952" s="8">
        <f t="shared" si="478"/>
        <v>0.79442414951789475</v>
      </c>
      <c r="P952" s="8">
        <f t="shared" ref="P952:P959" si="485">Q941</f>
        <v>0.90856189193331693</v>
      </c>
      <c r="Q952" s="8">
        <f t="shared" ref="Q952:Q959" si="486">S941</f>
        <v>0.84891196508613087</v>
      </c>
      <c r="R952" s="8">
        <f t="shared" ref="R952:R956" si="487">U941</f>
        <v>0.68713600934796903</v>
      </c>
      <c r="S952" s="8">
        <f t="shared" ref="S952:S959" si="488">W941</f>
        <v>0.8602301837235159</v>
      </c>
      <c r="T952" s="8"/>
      <c r="U952" s="8" t="str">
        <f t="shared" si="479"/>
        <v>Gain &gt; 1</v>
      </c>
      <c r="V952" s="8">
        <f t="shared" si="479"/>
        <v>0.78067771381544948</v>
      </c>
      <c r="W952" s="8">
        <f t="shared" si="479"/>
        <v>0.78219703601073998</v>
      </c>
      <c r="X952" s="8">
        <f t="shared" ref="X952:X959" si="489">AC941</f>
        <v>0.83768473777334196</v>
      </c>
      <c r="Y952" s="8">
        <f t="shared" ref="Y952:Y956" si="490">AE941</f>
        <v>0.79725289466425286</v>
      </c>
      <c r="Z952" s="8">
        <f t="shared" ref="Z952:Z959" si="491">AG941</f>
        <v>0.81031289247814065</v>
      </c>
      <c r="AA952" s="8">
        <f t="shared" ref="AA952:AA959" si="492">AI941</f>
        <v>0.69353625232040317</v>
      </c>
      <c r="AB952" s="17"/>
      <c r="AC952" s="33" t="str">
        <f t="shared" si="480"/>
        <v>Gain &gt; 1</v>
      </c>
      <c r="AD952" s="8">
        <f t="shared" si="480"/>
        <v>0.9252255167958876</v>
      </c>
      <c r="AE952" s="8">
        <f t="shared" si="480"/>
        <v>0.92570736382264285</v>
      </c>
      <c r="AF952" s="8">
        <f t="shared" si="481"/>
        <v>0.9296475739386727</v>
      </c>
      <c r="AG952" s="8">
        <f t="shared" si="482"/>
        <v>0.9345957638695237</v>
      </c>
      <c r="AH952" s="8">
        <f t="shared" si="483"/>
        <v>0.95582294200564311</v>
      </c>
      <c r="AI952" s="8">
        <f t="shared" si="484"/>
        <v>0.86348759522367935</v>
      </c>
      <c r="AK952" s="8"/>
      <c r="AL952" s="8"/>
      <c r="AM952" s="8"/>
      <c r="AN952" s="17"/>
      <c r="AO952" s="17"/>
      <c r="AP952" s="17"/>
      <c r="AQ952" s="17"/>
      <c r="AR952" s="17"/>
      <c r="AS952" s="17"/>
      <c r="AT952" s="17"/>
      <c r="AU952" s="17"/>
    </row>
    <row r="953" spans="13:49" x14ac:dyDescent="0.3">
      <c r="M953" t="str">
        <f t="shared" si="478"/>
        <v>Target (or sym)</v>
      </c>
      <c r="N953" s="8">
        <f t="shared" si="478"/>
        <v>0.33752510197753521</v>
      </c>
      <c r="O953" s="8">
        <f t="shared" si="478"/>
        <v>0.33709612503172709</v>
      </c>
      <c r="P953" s="8">
        <f t="shared" si="485"/>
        <v>0.40196192885498555</v>
      </c>
      <c r="Q953" s="8">
        <f t="shared" si="486"/>
        <v>0.85452813823637086</v>
      </c>
      <c r="R953" s="8">
        <f t="shared" si="487"/>
        <v>-4.3793892031918036</v>
      </c>
      <c r="S953" s="8">
        <f t="shared" si="488"/>
        <v>0.80026412328242291</v>
      </c>
      <c r="T953" s="8"/>
      <c r="U953" s="8" t="str">
        <f t="shared" si="479"/>
        <v>Target (or sym)</v>
      </c>
      <c r="V953" s="8">
        <f>Z942</f>
        <v>0.14365465756606965</v>
      </c>
      <c r="W953" s="8">
        <f t="shared" si="479"/>
        <v>0.15124486458602104</v>
      </c>
      <c r="X953" s="8">
        <f t="shared" si="489"/>
        <v>-8.7638784766228162E-2</v>
      </c>
      <c r="Y953" s="8">
        <f t="shared" si="490"/>
        <v>0.46847811826824987</v>
      </c>
      <c r="Z953" s="8">
        <f t="shared" si="491"/>
        <v>-0.31026862003038691</v>
      </c>
      <c r="AA953" s="8">
        <f t="shared" si="492"/>
        <v>0.19684964889458278</v>
      </c>
      <c r="AB953" s="17"/>
      <c r="AC953" s="14" t="str">
        <f t="shared" si="480"/>
        <v>Target (or sym)</v>
      </c>
      <c r="AD953" s="8">
        <f t="shared" si="480"/>
        <v>0.59332681385024844</v>
      </c>
      <c r="AE953" s="8">
        <f t="shared" si="480"/>
        <v>0.59964826359547407</v>
      </c>
      <c r="AF953" s="8">
        <f t="shared" si="481"/>
        <v>0.47242295646874055</v>
      </c>
      <c r="AG953" s="8">
        <f t="shared" si="482"/>
        <v>0.65947400560689062</v>
      </c>
      <c r="AH953" s="8">
        <f t="shared" si="483"/>
        <v>0.61764268062878047</v>
      </c>
      <c r="AI953" s="8">
        <f t="shared" si="484"/>
        <v>0.53099577193748038</v>
      </c>
      <c r="AK953" s="8"/>
      <c r="AL953" s="8"/>
      <c r="AM953" s="8"/>
      <c r="AN953" s="17"/>
      <c r="AO953" s="17"/>
      <c r="AP953" s="17"/>
      <c r="AQ953" s="17"/>
      <c r="AR953" s="17"/>
      <c r="AS953" s="17"/>
      <c r="AT953" s="17"/>
      <c r="AU953" s="17"/>
    </row>
    <row r="954" spans="13:49" x14ac:dyDescent="0.3">
      <c r="M954" t="str">
        <f>M943</f>
        <v>Gain &gt; 0</v>
      </c>
      <c r="N954" s="8">
        <f t="shared" si="478"/>
        <v>0.7279855772501892</v>
      </c>
      <c r="O954" s="8">
        <f t="shared" si="478"/>
        <v>0.72667427118866346</v>
      </c>
      <c r="P954" s="8">
        <f t="shared" si="485"/>
        <v>0.88789642039923855</v>
      </c>
      <c r="Q954" s="8">
        <f t="shared" si="486"/>
        <v>0.67330861948838316</v>
      </c>
      <c r="R954" s="8">
        <f t="shared" si="487"/>
        <v>0.62298974749843006</v>
      </c>
      <c r="S954" s="8">
        <f t="shared" si="488"/>
        <v>0.84414092458406675</v>
      </c>
      <c r="T954" s="8"/>
      <c r="U954" s="8" t="str">
        <f t="shared" si="479"/>
        <v>Gain &gt; 0</v>
      </c>
      <c r="V954" s="8">
        <f t="shared" si="479"/>
        <v>0.69338387485905084</v>
      </c>
      <c r="W954" s="8">
        <f t="shared" si="479"/>
        <v>0.69409816477696662</v>
      </c>
      <c r="X954" s="8">
        <f t="shared" si="489"/>
        <v>0.7785163676854483</v>
      </c>
      <c r="Y954" s="8">
        <f t="shared" si="490"/>
        <v>0.6295576214742985</v>
      </c>
      <c r="Z954" s="8">
        <f t="shared" si="491"/>
        <v>0.79180167374040888</v>
      </c>
      <c r="AA954" s="8">
        <f t="shared" si="492"/>
        <v>0.57971977844928646</v>
      </c>
      <c r="AB954" s="17"/>
      <c r="AC954" s="14" t="str">
        <f t="shared" si="480"/>
        <v>Gain &gt; 0</v>
      </c>
      <c r="AD954" s="8">
        <f t="shared" si="480"/>
        <v>0.90319672728436429</v>
      </c>
      <c r="AE954" s="8">
        <f t="shared" si="480"/>
        <v>0.90307925597996352</v>
      </c>
      <c r="AF954" s="8">
        <f t="shared" si="481"/>
        <v>0.9104068079193316</v>
      </c>
      <c r="AG954" s="8">
        <f t="shared" si="482"/>
        <v>0.89522068206284466</v>
      </c>
      <c r="AH954" s="8">
        <f t="shared" si="483"/>
        <v>0.94496070701216839</v>
      </c>
      <c r="AI954" s="8">
        <f t="shared" si="484"/>
        <v>0.81473923918580782</v>
      </c>
      <c r="AK954" s="8"/>
      <c r="AL954" s="8"/>
      <c r="AM954" s="8"/>
      <c r="AN954" s="17"/>
      <c r="AO954" s="17"/>
      <c r="AP954" s="17"/>
      <c r="AQ954" s="17"/>
      <c r="AR954" s="17"/>
      <c r="AS954" s="17"/>
      <c r="AT954" s="17"/>
      <c r="AU954" s="17"/>
    </row>
    <row r="955" spans="13:49" x14ac:dyDescent="0.3">
      <c r="M955" t="str">
        <f t="shared" ref="M955" si="493">M944</f>
        <v>Gain &lt;=0</v>
      </c>
      <c r="N955" s="8">
        <f t="shared" si="478"/>
        <v>-0.14675722351030546</v>
      </c>
      <c r="O955" s="8">
        <f t="shared" si="478"/>
        <v>-0.14913614995584992</v>
      </c>
      <c r="P955" s="8">
        <f t="shared" si="485"/>
        <v>-0.11591584262807152</v>
      </c>
      <c r="Q955" s="8">
        <f>S944</f>
        <v>0.58961791305546096</v>
      </c>
      <c r="R955" s="8">
        <f>U944</f>
        <v>-7.1719273806804837</v>
      </c>
      <c r="S955" s="8">
        <f t="shared" si="488"/>
        <v>0.3641224294782564</v>
      </c>
      <c r="T955" s="8"/>
      <c r="U955" s="8" t="str">
        <f t="shared" si="479"/>
        <v>Gain &lt;=0</v>
      </c>
      <c r="V955" s="8">
        <f t="shared" si="479"/>
        <v>-0.42626158216073951</v>
      </c>
      <c r="W955" s="8">
        <f t="shared" si="479"/>
        <v>-0.42157507513442216</v>
      </c>
      <c r="X955" s="8">
        <f t="shared" si="489"/>
        <v>-0.8166474918680664</v>
      </c>
      <c r="Y955" s="8">
        <f t="shared" si="490"/>
        <v>8.4219641791521194E-2</v>
      </c>
      <c r="Z955" s="8">
        <f t="shared" si="491"/>
        <v>-1.1986285918150958</v>
      </c>
      <c r="AA955" s="8">
        <f t="shared" si="492"/>
        <v>-0.6265806921808329</v>
      </c>
      <c r="AB955" s="17"/>
      <c r="AC955" s="14" t="str">
        <f t="shared" si="480"/>
        <v>Gain &lt;=0</v>
      </c>
      <c r="AD955" s="8">
        <f t="shared" si="480"/>
        <v>0.34953982303249193</v>
      </c>
      <c r="AE955" s="8">
        <f t="shared" si="480"/>
        <v>0.35267526758841045</v>
      </c>
      <c r="AF955" s="8">
        <f t="shared" si="481"/>
        <v>0.14848090545934325</v>
      </c>
      <c r="AG955" s="8">
        <f t="shared" si="482"/>
        <v>0.44912464961441095</v>
      </c>
      <c r="AH955" s="8">
        <f t="shared" si="483"/>
        <v>0.38819959818979344</v>
      </c>
      <c r="AI955" s="8">
        <f t="shared" si="484"/>
        <v>7.8006448034527484E-2</v>
      </c>
      <c r="AK955" s="8"/>
      <c r="AL955" s="8"/>
      <c r="AM955" s="8"/>
      <c r="AN955" s="17"/>
      <c r="AO955" s="17"/>
      <c r="AP955" s="17"/>
      <c r="AQ955" s="17"/>
      <c r="AR955" s="17"/>
      <c r="AS955" s="17"/>
      <c r="AT955" s="17"/>
      <c r="AU955" s="17"/>
    </row>
    <row r="956" spans="13:49" x14ac:dyDescent="0.3">
      <c r="M956" t="str">
        <f>M945</f>
        <v>Target; Gain &gt; 1; #pref=2</v>
      </c>
      <c r="N956" s="8">
        <f t="shared" si="478"/>
        <v>0.77193417670242714</v>
      </c>
      <c r="O956" s="8">
        <f t="shared" si="478"/>
        <v>0.77132648481808319</v>
      </c>
      <c r="P956" s="8">
        <f t="shared" si="485"/>
        <v>0.90415693457393242</v>
      </c>
      <c r="Q956" s="8">
        <f t="shared" si="486"/>
        <v>0.80779685675255974</v>
      </c>
      <c r="R956" s="8">
        <f t="shared" si="487"/>
        <v>0.67845847631063305</v>
      </c>
      <c r="S956" s="8">
        <f t="shared" si="488"/>
        <v>0.91086579461763972</v>
      </c>
      <c r="T956" s="8"/>
      <c r="U956" s="8" t="str">
        <f t="shared" si="479"/>
        <v>Target; Gain &gt; 1; #pref=2</v>
      </c>
      <c r="V956" s="8">
        <f t="shared" si="479"/>
        <v>0.74278447075680931</v>
      </c>
      <c r="W956" s="8">
        <f t="shared" si="479"/>
        <v>0.74458816323866495</v>
      </c>
      <c r="X956" s="8">
        <f t="shared" si="489"/>
        <v>0.77986039913882477</v>
      </c>
      <c r="Y956" s="8">
        <f t="shared" si="490"/>
        <v>0.71898704766403587</v>
      </c>
      <c r="Z956" s="8">
        <f t="shared" si="491"/>
        <v>0.84224209956193175</v>
      </c>
      <c r="AA956" s="8">
        <f t="shared" si="492"/>
        <v>0.63022047895188349</v>
      </c>
      <c r="AB956" s="17"/>
      <c r="AC956" s="14" t="str">
        <f t="shared" si="480"/>
        <v>Target; Gain &gt; 1; #pref=2</v>
      </c>
      <c r="AD956" s="8">
        <f t="shared" si="480"/>
        <v>0.91496202501609636</v>
      </c>
      <c r="AE956" s="8">
        <f t="shared" si="480"/>
        <v>0.91551986768009663</v>
      </c>
      <c r="AF956" s="8">
        <f t="shared" si="481"/>
        <v>0.8996482844396122</v>
      </c>
      <c r="AG956" s="8">
        <f t="shared" si="482"/>
        <v>0.91282638715341513</v>
      </c>
      <c r="AH956" s="8">
        <f t="shared" si="483"/>
        <v>0.94231488949956876</v>
      </c>
      <c r="AI956" s="8">
        <f t="shared" si="484"/>
        <v>0.85200762207719838</v>
      </c>
      <c r="AK956" s="8"/>
      <c r="AL956" s="8"/>
      <c r="AM956" s="8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>M946</f>
        <v>Target; Gain &gt; 1; #pref=3</v>
      </c>
      <c r="N957" s="8">
        <f t="shared" si="478"/>
        <v>0.81833714860151296</v>
      </c>
      <c r="O957" s="8">
        <f t="shared" si="478"/>
        <v>0.81752181421770631</v>
      </c>
      <c r="P957" s="8">
        <f t="shared" si="485"/>
        <v>0.91296684929270144</v>
      </c>
      <c r="Q957" s="8">
        <f t="shared" si="486"/>
        <v>0.890027073419702</v>
      </c>
      <c r="R957" s="8">
        <f>U946</f>
        <v>0.69581354238530502</v>
      </c>
      <c r="S957" s="8">
        <f t="shared" si="488"/>
        <v>0.80959457282939207</v>
      </c>
      <c r="T957" s="8"/>
      <c r="U957" s="8" t="str">
        <f t="shared" si="479"/>
        <v>Target; Gain &gt; 1; #pref=3</v>
      </c>
      <c r="V957" s="8">
        <f t="shared" si="479"/>
        <v>0.81857095687408976</v>
      </c>
      <c r="W957" s="8">
        <f t="shared" si="479"/>
        <v>0.81980590878281501</v>
      </c>
      <c r="X957" s="8">
        <f t="shared" si="489"/>
        <v>0.89550907640785948</v>
      </c>
      <c r="Y957" s="8">
        <f>AE946</f>
        <v>0.87551874166446986</v>
      </c>
      <c r="Z957" s="8">
        <f t="shared" si="491"/>
        <v>0.77838368539434943</v>
      </c>
      <c r="AA957" s="8">
        <f t="shared" si="492"/>
        <v>0.75685202568892296</v>
      </c>
      <c r="AB957" s="17"/>
      <c r="AC957" s="14" t="str">
        <f t="shared" si="480"/>
        <v>Target; Gain &gt; 1; #pref=3</v>
      </c>
      <c r="AD957" s="8">
        <f t="shared" si="480"/>
        <v>0.93548900857567907</v>
      </c>
      <c r="AE957" s="8">
        <f t="shared" si="480"/>
        <v>0.93589485996518906</v>
      </c>
      <c r="AF957" s="8">
        <f t="shared" si="481"/>
        <v>0.95964686343773331</v>
      </c>
      <c r="AG957" s="8">
        <f t="shared" si="482"/>
        <v>0.95636514058563227</v>
      </c>
      <c r="AH957" s="8">
        <f t="shared" si="483"/>
        <v>0.96933099451171745</v>
      </c>
      <c r="AI957" s="8">
        <f t="shared" si="484"/>
        <v>0.87496756837016054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>M947</f>
        <v>Target; Gain &gt; 1; #pref=4</v>
      </c>
      <c r="N958" s="8" t="e">
        <f t="shared" si="478"/>
        <v>#DIV/0!</v>
      </c>
      <c r="O958" s="8" t="e">
        <f t="shared" si="478"/>
        <v>#DIV/0!</v>
      </c>
      <c r="P958" s="8" t="e">
        <f t="shared" si="485"/>
        <v>#DIV/0!</v>
      </c>
      <c r="Q958" s="8" t="e">
        <f t="shared" si="486"/>
        <v>#DIV/0!</v>
      </c>
      <c r="R958" s="8" t="e">
        <f>U947</f>
        <v>#DIV/0!</v>
      </c>
      <c r="S958" s="8" t="e">
        <f t="shared" si="488"/>
        <v>#DIV/0!</v>
      </c>
      <c r="T958" s="8"/>
      <c r="U958" s="8" t="str">
        <f t="shared" si="479"/>
        <v>Target; Gain &gt; 1; #pref=4</v>
      </c>
      <c r="V958" s="8" t="e">
        <f t="shared" si="479"/>
        <v>#DIV/0!</v>
      </c>
      <c r="W958" s="8" t="e">
        <f t="shared" si="479"/>
        <v>#DIV/0!</v>
      </c>
      <c r="X958" s="8" t="e">
        <f t="shared" si="489"/>
        <v>#DIV/0!</v>
      </c>
      <c r="Y958" s="8" t="e">
        <f>AE947</f>
        <v>#DIV/0!</v>
      </c>
      <c r="Z958" s="8" t="e">
        <f t="shared" si="491"/>
        <v>#DIV/0!</v>
      </c>
      <c r="AA958" s="8" t="e">
        <f t="shared" si="492"/>
        <v>#DIV/0!</v>
      </c>
      <c r="AC958" s="14" t="str">
        <f t="shared" si="480"/>
        <v>Target; Gain &gt; 1; #pref=4</v>
      </c>
      <c r="AD958" s="8" t="e">
        <f t="shared" si="480"/>
        <v>#DIV/0!</v>
      </c>
      <c r="AE958" s="8" t="e">
        <f t="shared" si="480"/>
        <v>#DIV/0!</v>
      </c>
      <c r="AF958" s="8" t="e">
        <f t="shared" si="481"/>
        <v>#DIV/0!</v>
      </c>
      <c r="AG958" s="8" t="e">
        <f t="shared" si="482"/>
        <v>#DIV/0!</v>
      </c>
      <c r="AH958" s="8" t="e">
        <f t="shared" si="483"/>
        <v>#DIV/0!</v>
      </c>
      <c r="AI958" s="8" t="e">
        <f t="shared" si="484"/>
        <v>#DIV/0!</v>
      </c>
      <c r="AK958" s="8"/>
      <c r="AL958" s="8"/>
      <c r="AM958" s="8"/>
    </row>
    <row r="959" spans="13:49" x14ac:dyDescent="0.3">
      <c r="M959" t="str">
        <f>M948</f>
        <v>Target (or sym); Gain &gt; 0</v>
      </c>
      <c r="N959" s="8">
        <f t="shared" si="478"/>
        <v>0.83889572254544897</v>
      </c>
      <c r="O959" s="8">
        <f t="shared" si="478"/>
        <v>0.83826059704787192</v>
      </c>
      <c r="P959" s="8">
        <f t="shared" si="485"/>
        <v>0.92544145170934033</v>
      </c>
      <c r="Q959" s="8">
        <f t="shared" si="486"/>
        <v>0.91439643949763649</v>
      </c>
      <c r="R959" s="8">
        <f>U948</f>
        <v>0.60551287066365755</v>
      </c>
      <c r="S959" s="8">
        <f t="shared" si="488"/>
        <v>0.86565229588902226</v>
      </c>
      <c r="T959" s="8"/>
      <c r="U959" s="8" t="str">
        <f t="shared" si="479"/>
        <v>Target (or sym); Gain &gt; 0</v>
      </c>
      <c r="V959" s="8">
        <f t="shared" si="479"/>
        <v>0.78527828822399914</v>
      </c>
      <c r="W959" s="8">
        <f t="shared" si="479"/>
        <v>0.78668510795763225</v>
      </c>
      <c r="X959" s="8">
        <f t="shared" si="489"/>
        <v>0.81793385502024418</v>
      </c>
      <c r="Y959" s="8">
        <f>AE948</f>
        <v>0.82768689131754591</v>
      </c>
      <c r="Z959" s="8">
        <f t="shared" si="491"/>
        <v>0.78606614978078559</v>
      </c>
      <c r="AA959" s="8">
        <f t="shared" si="492"/>
        <v>0.61695956383682904</v>
      </c>
      <c r="AC959" s="14" t="str">
        <f t="shared" si="480"/>
        <v>Target (or sym); Gain &gt; 0</v>
      </c>
      <c r="AD959" s="8">
        <f t="shared" si="480"/>
        <v>0.91752378476208207</v>
      </c>
      <c r="AE959" s="8">
        <f t="shared" si="480"/>
        <v>0.91804353964921681</v>
      </c>
      <c r="AF959" s="8">
        <f t="shared" si="481"/>
        <v>0.91462442261693688</v>
      </c>
      <c r="AG959" s="8">
        <f t="shared" si="482"/>
        <v>0.92737200151768651</v>
      </c>
      <c r="AH959" s="8">
        <f t="shared" si="483"/>
        <v>0.93925664853554414</v>
      </c>
      <c r="AI959" s="8">
        <f t="shared" si="484"/>
        <v>0.85199092547747868</v>
      </c>
      <c r="AK959" s="8"/>
      <c r="AL959" s="8"/>
      <c r="AM959" s="8"/>
    </row>
    <row r="961" spans="12:49" x14ac:dyDescent="0.3">
      <c r="L961" s="35" t="s">
        <v>62</v>
      </c>
      <c r="M961" s="15">
        <f>Y961</f>
        <v>1</v>
      </c>
      <c r="N961" s="3" t="s">
        <v>3</v>
      </c>
      <c r="O961" s="3" t="s">
        <v>4</v>
      </c>
      <c r="P961" s="3" t="s">
        <v>5</v>
      </c>
      <c r="Q961" s="3" t="s">
        <v>6</v>
      </c>
      <c r="R961" s="3" t="s">
        <v>7</v>
      </c>
      <c r="S961" s="3" t="s">
        <v>8</v>
      </c>
      <c r="T961" s="3" t="s">
        <v>9</v>
      </c>
      <c r="U961" s="3" t="s">
        <v>10</v>
      </c>
      <c r="V961" s="3" t="s">
        <v>11</v>
      </c>
      <c r="W961" s="3" t="s">
        <v>12</v>
      </c>
      <c r="Y961" s="7">
        <f>X292</f>
        <v>1</v>
      </c>
      <c r="Z961" s="3" t="s">
        <v>3</v>
      </c>
      <c r="AA961" s="3" t="s">
        <v>4</v>
      </c>
      <c r="AB961" s="3" t="s">
        <v>5</v>
      </c>
      <c r="AC961" s="3" t="s">
        <v>6</v>
      </c>
      <c r="AD961" s="3" t="s">
        <v>7</v>
      </c>
      <c r="AE961" s="3" t="s">
        <v>8</v>
      </c>
      <c r="AF961" s="3" t="s">
        <v>9</v>
      </c>
      <c r="AG961" s="3" t="s">
        <v>10</v>
      </c>
      <c r="AH961" s="3" t="s">
        <v>11</v>
      </c>
      <c r="AI961" s="3" t="s">
        <v>12</v>
      </c>
      <c r="AK961" s="15">
        <f t="shared" ref="AK961:AK971" si="494">Y961</f>
        <v>1</v>
      </c>
      <c r="AL961" s="3" t="s">
        <v>3</v>
      </c>
      <c r="AM961" s="3" t="s">
        <v>4</v>
      </c>
      <c r="AN961" s="3" t="s">
        <v>5</v>
      </c>
      <c r="AO961" s="3" t="s">
        <v>6</v>
      </c>
      <c r="AP961" s="3" t="s">
        <v>7</v>
      </c>
      <c r="AQ961" s="3" t="s">
        <v>8</v>
      </c>
      <c r="AR961" s="3" t="s">
        <v>9</v>
      </c>
      <c r="AS961" s="3" t="s">
        <v>10</v>
      </c>
      <c r="AT961" s="3" t="s">
        <v>11</v>
      </c>
      <c r="AU961" s="3" t="s">
        <v>12</v>
      </c>
    </row>
    <row r="962" spans="12:49" x14ac:dyDescent="0.3">
      <c r="M962" s="8" t="s">
        <v>16</v>
      </c>
      <c r="N962" s="8">
        <f>-1* MEDIAN(N649:N936)</f>
        <v>0.66261855535002423</v>
      </c>
      <c r="O962" s="8">
        <f t="shared" ref="O962:W962" si="495">-1* MEDIAN(O649:O936)</f>
        <v>0.65375690150741605</v>
      </c>
      <c r="P962" s="8">
        <f t="shared" si="495"/>
        <v>1.854656309578054E-4</v>
      </c>
      <c r="Q962" s="8">
        <f t="shared" si="495"/>
        <v>0.8158707920045486</v>
      </c>
      <c r="R962" s="8">
        <f t="shared" si="495"/>
        <v>-1.7512370541039042</v>
      </c>
      <c r="S962" s="8">
        <f t="shared" si="495"/>
        <v>0.80987099339323909</v>
      </c>
      <c r="T962" s="8">
        <f t="shared" si="495"/>
        <v>0.34646697104212187</v>
      </c>
      <c r="U962" s="8">
        <f t="shared" si="495"/>
        <v>0.45622129318435622</v>
      </c>
      <c r="V962" s="8">
        <f t="shared" si="495"/>
        <v>0.71860648766458168</v>
      </c>
      <c r="W962" s="8">
        <f t="shared" si="495"/>
        <v>0.86264609173947426</v>
      </c>
      <c r="Y962" s="8" t="s">
        <v>16</v>
      </c>
      <c r="Z962" s="8">
        <f>-1* MEDIAN(Z649:Z936)</f>
        <v>0.65702269846300076</v>
      </c>
      <c r="AA962" s="8">
        <f t="shared" ref="AA962:AI962" si="496">-1* MEDIAN(AA649:AA936)</f>
        <v>0.65019173526836616</v>
      </c>
      <c r="AB962" s="8">
        <f t="shared" si="496"/>
        <v>-6.9880202735895652E-2</v>
      </c>
      <c r="AC962" s="8">
        <f t="shared" si="496"/>
        <v>0.74372400729764576</v>
      </c>
      <c r="AD962" s="8">
        <f t="shared" si="496"/>
        <v>-1.2048613747822534</v>
      </c>
      <c r="AE962" s="8">
        <f t="shared" si="496"/>
        <v>0.68383783556353306</v>
      </c>
      <c r="AF962" s="8">
        <f t="shared" si="496"/>
        <v>0.66693104370447176</v>
      </c>
      <c r="AG962" s="8">
        <f t="shared" si="496"/>
        <v>0.65860717866415763</v>
      </c>
      <c r="AH962" s="8">
        <f t="shared" si="496"/>
        <v>0.32973295151680837</v>
      </c>
      <c r="AI962" s="8">
        <f t="shared" si="496"/>
        <v>0.44793786841815908</v>
      </c>
      <c r="AK962" s="8" t="str">
        <f t="shared" si="494"/>
        <v>ALL</v>
      </c>
      <c r="AL962" s="8">
        <f>-1* MEDIAN(AL649:AL936)</f>
        <v>0.88549433495749996</v>
      </c>
      <c r="AM962" s="8">
        <f t="shared" ref="AM962:AU962" si="497">-1* MEDIAN(AM649:AM936)</f>
        <v>0.87807652851980489</v>
      </c>
      <c r="AN962" s="8">
        <f t="shared" si="497"/>
        <v>-6.9880202735895652E-2</v>
      </c>
      <c r="AO962" s="8">
        <f t="shared" si="497"/>
        <v>0.88829194052772431</v>
      </c>
      <c r="AP962" s="8">
        <f t="shared" si="497"/>
        <v>-1.2048613747822534</v>
      </c>
      <c r="AQ962" s="8">
        <f t="shared" si="497"/>
        <v>0.89713210599237736</v>
      </c>
      <c r="AR962" s="8">
        <f t="shared" si="497"/>
        <v>0.83231681038914973</v>
      </c>
      <c r="AS962" s="8">
        <f t="shared" si="497"/>
        <v>0.92502823020457292</v>
      </c>
      <c r="AT962" s="8">
        <f t="shared" si="497"/>
        <v>0.32973295151680837</v>
      </c>
      <c r="AU962" s="8">
        <f t="shared" si="497"/>
        <v>0.73003493087188653</v>
      </c>
    </row>
    <row r="963" spans="12:49" x14ac:dyDescent="0.3">
      <c r="M963" s="8" t="str">
        <f>"Target; Gain &gt; "&amp;M961</f>
        <v>Target; Gain &gt; 1</v>
      </c>
      <c r="N963" s="8" cm="1">
        <f t="array" ref="N963">-1* MEDIAN(_xlfn._xlws.FILTER(N649:N936, ($AX649:$AX936 &gt; $Y938)*($AX649:$AX936&lt;&gt;"")))</f>
        <v>0.79520688868308609</v>
      </c>
      <c r="O963" s="8" cm="1">
        <f t="array" ref="O963">-1* MEDIAN(_xlfn._xlws.FILTER(O649:O936, ($AX649:$AX936 &gt; $Y938)*($AX649:$AX936&lt;&gt;"")))</f>
        <v>0.79423613706680563</v>
      </c>
      <c r="P963" s="8" cm="1">
        <f t="array" ref="P963">-1* MEDIAN(_xlfn._xlws.FILTER(P649:P936, ($AX649:$AX936 &gt; $Y938)*($AX649:$AX936&lt;&gt;"")))</f>
        <v>-1.1659594105940712</v>
      </c>
      <c r="Q963" s="8" cm="1">
        <f t="array" ref="Q963">-1* MEDIAN(_xlfn._xlws.FILTER(Q649:Q936, ($AX649:$AX936 &gt; $Y938)*($AX649:$AX936&lt;&gt;"")))</f>
        <v>0.90982890670844307</v>
      </c>
      <c r="R963" s="8" cm="1">
        <f t="array" ref="R963">-1* MEDIAN(_xlfn._xlws.FILTER(R649:R936, ($AX649:$AX936 &gt; $Y938)*($AX649:$AX936&lt;&gt;"")))</f>
        <v>-2.9963018189733308</v>
      </c>
      <c r="S963" s="8" cm="1">
        <f t="array" ref="S963">-1* MEDIAN(_xlfn._xlws.FILTER(S649:S936, ($AX649:$AX936 &gt; $Y938)*($AX649:$AX936&lt;&gt;"")))</f>
        <v>0.85188209147280214</v>
      </c>
      <c r="T963" s="8" cm="1">
        <f t="array" ref="T963">-1* MEDIAN(_xlfn._xlws.FILTER(T649:T936, ($AX649:$AX936 &gt; $Y938)*($AX649:$AX936&lt;&gt;"")))</f>
        <v>0.58746994850293655</v>
      </c>
      <c r="U963" s="8" cm="1">
        <f t="array" ref="U963">-1* MEDIAN(_xlfn._xlws.FILTER(U649:U936, ($AX649:$AX936 &gt; $Y938)*($AX649:$AX936&lt;&gt;"")))</f>
        <v>0.69203786098716313</v>
      </c>
      <c r="V963" s="8" cm="1">
        <f t="array" ref="V963">-1* MEDIAN(_xlfn._xlws.FILTER(V649:V936, ($AX649:$AX936 &gt; $Y938)*($AX649:$AX936&lt;&gt;"")))</f>
        <v>-1.0716261309912811</v>
      </c>
      <c r="W963" s="8" cm="1">
        <f t="array" ref="W963">-1* MEDIAN(_xlfn._xlws.FILTER(W649:W936, ($AX649:$AX936 &gt; $Y938)*($AX649:$AX936&lt;&gt;"")))</f>
        <v>0.86331378249168078</v>
      </c>
      <c r="Y963" s="8" t="str">
        <f>"Target; Gain &gt; "&amp;Y961</f>
        <v>Target; Gain &gt; 1</v>
      </c>
      <c r="Z963" s="8" cm="1">
        <f t="array" ref="Z963">-1* MEDIAN(_xlfn._xlws.FILTER(Z649:Z936, ($AX649:$AX936 &gt; $Y938)*($AX649:$AX936 &lt;&gt; "")))</f>
        <v>0.80039358042423547</v>
      </c>
      <c r="AA963" s="8" cm="1">
        <f t="array" ref="AA963">-1* MEDIAN(_xlfn._xlws.FILTER(AA649:AA936, ($AX649:$AX936 &gt; $Y938)*($AX649:$AX936 &lt;&gt; "")))</f>
        <v>0.80030345762014776</v>
      </c>
      <c r="AB963" s="8" cm="1">
        <f t="array" ref="AB963">-1* MEDIAN(_xlfn._xlws.FILTER(AB649:AB936, ($AX649:$AX936 &gt; $Y938)*($AX649:$AX936 &lt;&gt; "")))</f>
        <v>-0.27432893800013403</v>
      </c>
      <c r="AC963" s="8" cm="1">
        <f t="array" ref="AC963">-1* MEDIAN(_xlfn._xlws.FILTER(AC649:AC936, ($AX649:$AX936 &gt; $Y938)*($AX649:$AX936 &lt;&gt; "")))</f>
        <v>0.85438958091562955</v>
      </c>
      <c r="AD963" s="8" cm="1">
        <f t="array" ref="AD963">-1* MEDIAN(_xlfn._xlws.FILTER(AD649:AD936, ($AX649:$AX936 &gt; $Y938)*($AX649:$AX936 &lt;&gt; "")))</f>
        <v>-1.4164211905323794</v>
      </c>
      <c r="AE963" s="8" cm="1">
        <f t="array" ref="AE963">-1* MEDIAN(_xlfn._xlws.FILTER(AE649:AE936, ($AX649:$AX936 &gt; $Y938)*($AX649:$AX936 &lt;&gt; "")))</f>
        <v>0.82743095169946934</v>
      </c>
      <c r="AF963" s="8" cm="1">
        <f t="array" ref="AF963">-1* MEDIAN(_xlfn._xlws.FILTER(AF649:AF936, ($AX649:$AX936 &gt; $Y938)*($AX649:$AX936 &lt;&gt; "")))</f>
        <v>0.82583632212225633</v>
      </c>
      <c r="AG963" s="8" cm="1">
        <f t="array" ref="AG963">-1* MEDIAN(_xlfn._xlws.FILTER(AG649:AG936, ($AX649:$AX936 &gt; $Y938)*($AX649:$AX936 &lt;&gt; "")))</f>
        <v>0.82613433146433046</v>
      </c>
      <c r="AH963" s="8" cm="1">
        <f t="array" ref="AH963">-1* MEDIAN(_xlfn._xlws.FILTER(AH649:AH936, ($AX649:$AX936 &gt; $Y938)*($AX649:$AX936 &lt;&gt; "")))</f>
        <v>-7.7811806626805202E-3</v>
      </c>
      <c r="AI963" s="8" cm="1">
        <f t="array" ref="AI963">-1* MEDIAN(_xlfn._xlws.FILTER(AI649:AI936, ($AX649:$AX936 &gt; $Y938)*($AX649:$AX936 &lt;&gt; "")))</f>
        <v>0.70449135232630611</v>
      </c>
      <c r="AK963" s="8" t="str">
        <f t="shared" si="494"/>
        <v>Target; Gain &gt; 1</v>
      </c>
      <c r="AL963" s="8" cm="1">
        <f t="array" ref="AL963">-1* MEDIAN(_xlfn._xlws.FILTER(AL649:AL936, ($AX649:$AX936 &gt; $Y938)*($AX649:$AX936 &lt;&gt; "")))</f>
        <v>0.92963075836837139</v>
      </c>
      <c r="AM963" s="8" cm="1">
        <f t="array" ref="AM963">-1* MEDIAN(_xlfn._xlws.FILTER(AM649:AM936, ($AX649:$AX936 &gt; $Y938)*($AX649:$AX936 &lt;&gt; "")))</f>
        <v>0.92909885917790325</v>
      </c>
      <c r="AN963" s="8" cm="1">
        <f t="array" ref="AN963">-1* MEDIAN(_xlfn._xlws.FILTER(AN649:AN936, ($AX649:$AX936 &gt; $Y938)*($AX649:$AX936 &lt;&gt; "")))</f>
        <v>-0.27432893800013403</v>
      </c>
      <c r="AO963" s="8" cm="1">
        <f t="array" ref="AO963">-1* MEDIAN(_xlfn._xlws.FILTER(AO649:AO936, ($AX649:$AX936 &gt; $Y938)*($AX649:$AX936 &lt;&gt; "")))</f>
        <v>0.93870720404030894</v>
      </c>
      <c r="AP963" s="8" cm="1">
        <f t="array" ref="AP963">-1* MEDIAN(_xlfn._xlws.FILTER(AP649:AP936, ($AX649:$AX936 &gt; $Y938)*($AX649:$AX936 &lt;&gt; "")))</f>
        <v>-1.4164211905323794</v>
      </c>
      <c r="AQ963" s="8" cm="1">
        <f t="array" ref="AQ963">-1* MEDIAN(_xlfn._xlws.FILTER(AQ649:AQ936, ($AX649:$AX936 &gt; $Y938)*($AX649:$AX936 &lt;&gt; "")))</f>
        <v>0.9444959995733746</v>
      </c>
      <c r="AR963" s="8" cm="1">
        <f t="array" ref="AR963">-1* MEDIAN(_xlfn._xlws.FILTER(AR649:AR936, ($AX649:$AX936 &gt; $Y938)*($AX649:$AX936 &lt;&gt; "")))</f>
        <v>0.91217721927290829</v>
      </c>
      <c r="AS963" s="8" cm="1">
        <f t="array" ref="AS963">-1* MEDIAN(_xlfn._xlws.FILTER(AS649:AS936, ($AX649:$AX936 &gt; $Y938)*($AX649:$AX936 &lt;&gt; "")))</f>
        <v>0.9611065601257931</v>
      </c>
      <c r="AT963" s="8" cm="1">
        <f t="array" ref="AT963">-1* MEDIAN(_xlfn._xlws.FILTER(AT649:AT936, ($AX649:$AX936 &gt; $Y938)*($AX649:$AX936 &lt;&gt; "")))</f>
        <v>-7.7811806626805202E-3</v>
      </c>
      <c r="AU963" s="8" cm="1">
        <f t="array" ref="AU963">-1* MEDIAN(_xlfn._xlws.FILTER(AU649:AU936, ($AX649:$AX936 &gt; $Y938)*($AX649:$AX936 &lt;&gt; "")))</f>
        <v>0.8518070483501381</v>
      </c>
      <c r="AV963" s="4"/>
      <c r="AW963" s="4" t="s">
        <v>14</v>
      </c>
    </row>
    <row r="964" spans="12:49" x14ac:dyDescent="0.3">
      <c r="M964" s="8" t="str">
        <f>"Gain &gt; "&amp;M961</f>
        <v>Gain &gt; 1</v>
      </c>
      <c r="N964" s="8" cm="1">
        <f t="array" ref="N964">-1* MEDIAN(_xlfn._xlws.FILTER(N649:N936, $AW649:$AW936 &gt; $Y938))</f>
        <v>0.79520688868308609</v>
      </c>
      <c r="O964" s="8" cm="1">
        <f t="array" ref="O964">-1* MEDIAN(_xlfn._xlws.FILTER(O649:O936, $AW649:$AW936 &gt; $Y938))</f>
        <v>0.79423613706680563</v>
      </c>
      <c r="P964" s="8" cm="1">
        <f t="array" ref="P964">-1* MEDIAN(_xlfn._xlws.FILTER(P649:P936, $AW649:$AW936 &gt; $Y938))</f>
        <v>-1.1659594105940712</v>
      </c>
      <c r="Q964" s="8" cm="1">
        <f t="array" ref="Q964">-1* MEDIAN(_xlfn._xlws.FILTER(Q649:Q936, $AW649:$AW936 &gt; $Y938))</f>
        <v>0.90982890670844307</v>
      </c>
      <c r="R964" s="8" cm="1">
        <f t="array" ref="R964">-1* MEDIAN(_xlfn._xlws.FILTER(R649:R936, $AW649:$AW936 &gt; $Y938))</f>
        <v>-2.9963018189733308</v>
      </c>
      <c r="S964" s="8" cm="1">
        <f t="array" ref="S964">-1* MEDIAN(_xlfn._xlws.FILTER(S649:S936, $AW649:$AW936 &gt; $Y938))</f>
        <v>0.85188209147280214</v>
      </c>
      <c r="T964" s="8" cm="1">
        <f t="array" ref="T964">-1* MEDIAN(_xlfn._xlws.FILTER(T649:T936, $AW649:$AW936 &gt; $Y938))</f>
        <v>0.58746994850293655</v>
      </c>
      <c r="U964" s="8" cm="1">
        <f t="array" ref="U964">-1* MEDIAN(_xlfn._xlws.FILTER(U649:U936, $AW649:$AW936 &gt; $Y938))</f>
        <v>0.69203786098716313</v>
      </c>
      <c r="V964" s="8" cm="1">
        <f t="array" ref="V964">-1* MEDIAN(_xlfn._xlws.FILTER(V649:V936, $AW649:$AW936 &gt; $Y938))</f>
        <v>-1.0716261309912811</v>
      </c>
      <c r="W964" s="8" cm="1">
        <f t="array" ref="W964">-1* MEDIAN(_xlfn._xlws.FILTER(W649:W936, $AW649:$AW936 &gt; $Y938))</f>
        <v>0.86331378249168078</v>
      </c>
      <c r="Y964" s="8" t="str">
        <f>"Gain &gt; "&amp;Y961</f>
        <v>Gain &gt; 1</v>
      </c>
      <c r="Z964" s="8" cm="1">
        <f t="array" ref="Z964">-1* MEDIAN(_xlfn._xlws.FILTER(Z649:Z936, $AW649:$AW936 &gt; $Y938))</f>
        <v>0.80039358042423547</v>
      </c>
      <c r="AA964" s="8" cm="1">
        <f t="array" ref="AA964">-1* MEDIAN(_xlfn._xlws.FILTER(AA649:AA936, $AW649:$AW936 &gt; $Y938))</f>
        <v>0.80030345762014776</v>
      </c>
      <c r="AB964" s="8" cm="1">
        <f t="array" ref="AB964">-1* MEDIAN(_xlfn._xlws.FILTER(AB649:AB936, $AW649:$AW936 &gt; $Y938))</f>
        <v>-0.27432893800013403</v>
      </c>
      <c r="AC964" s="8" cm="1">
        <f t="array" ref="AC964">-1* MEDIAN(_xlfn._xlws.FILTER(AC649:AC936, $AW649:$AW936 &gt; $Y938))</f>
        <v>0.85438958091562955</v>
      </c>
      <c r="AD964" s="8" cm="1">
        <f t="array" ref="AD964">-1* MEDIAN(_xlfn._xlws.FILTER(AD649:AD936, $AW649:$AW936 &gt; $Y938))</f>
        <v>-1.4164211905323794</v>
      </c>
      <c r="AE964" s="8" cm="1">
        <f t="array" ref="AE964">-1* MEDIAN(_xlfn._xlws.FILTER(AE649:AE936, $AW649:$AW936 &gt; $Y938))</f>
        <v>0.82743095169946934</v>
      </c>
      <c r="AF964" s="8" cm="1">
        <f t="array" ref="AF964">-1* MEDIAN(_xlfn._xlws.FILTER(AF649:AF936, $AW649:$AW936 &gt; $Y938))</f>
        <v>0.82583632212225633</v>
      </c>
      <c r="AG964" s="8" cm="1">
        <f t="array" ref="AG964">-1* MEDIAN(_xlfn._xlws.FILTER(AG649:AG936, $AW649:$AW936 &gt; $Y938))</f>
        <v>0.82613433146433046</v>
      </c>
      <c r="AH964" s="8" cm="1">
        <f t="array" ref="AH964">-1* MEDIAN(_xlfn._xlws.FILTER(AH649:AH936, $AW649:$AW936 &gt; $Y938))</f>
        <v>-7.7811806626805202E-3</v>
      </c>
      <c r="AI964" s="8" cm="1">
        <f t="array" ref="AI964">-1* MEDIAN(_xlfn._xlws.FILTER(AI649:AI936, $AW649:$AW936 &gt; $Y938))</f>
        <v>0.70449135232630611</v>
      </c>
      <c r="AK964" s="8" t="str">
        <f t="shared" si="494"/>
        <v>Gain &gt; 1</v>
      </c>
      <c r="AL964" s="8" cm="1">
        <f t="array" ref="AL964">-1* MEDIAN(_xlfn._xlws.FILTER(AL649:AL936, $AW649:$AW936 &gt; $Y938))</f>
        <v>0.92963075836837139</v>
      </c>
      <c r="AM964" s="8" cm="1">
        <f t="array" ref="AM964">-1* MEDIAN(_xlfn._xlws.FILTER(AM649:AM936, $AW649:$AW936 &gt; $Y938))</f>
        <v>0.92909885917790325</v>
      </c>
      <c r="AN964" s="8" cm="1">
        <f t="array" ref="AN964">-1* MEDIAN(_xlfn._xlws.FILTER(AN649:AN936, $AW649:$AW936 &gt; $Y938))</f>
        <v>-0.27432893800013403</v>
      </c>
      <c r="AO964" s="8" cm="1">
        <f t="array" ref="AO964">-1* MEDIAN(_xlfn._xlws.FILTER(AO649:AO936, $AW649:$AW936 &gt; $Y938))</f>
        <v>0.93870720404030894</v>
      </c>
      <c r="AP964" s="8" cm="1">
        <f t="array" ref="AP964">-1* MEDIAN(_xlfn._xlws.FILTER(AP649:AP936, $AW649:$AW936 &gt; $Y938))</f>
        <v>-1.4164211905323794</v>
      </c>
      <c r="AQ964" s="8" cm="1">
        <f t="array" ref="AQ964">-1* MEDIAN(_xlfn._xlws.FILTER(AQ649:AQ936, $AW649:$AW936 &gt; $Y938))</f>
        <v>0.9444959995733746</v>
      </c>
      <c r="AR964" s="8" cm="1">
        <f t="array" ref="AR964">-1* MEDIAN(_xlfn._xlws.FILTER(AR649:AR936, $AW649:$AW936 &gt; $Y938))</f>
        <v>0.91217721927290829</v>
      </c>
      <c r="AS964" s="8" cm="1">
        <f t="array" ref="AS964">-1* MEDIAN(_xlfn._xlws.FILTER(AS649:AS936, $AW649:$AW936 &gt; $Y938))</f>
        <v>0.9611065601257931</v>
      </c>
      <c r="AT964" s="8" cm="1">
        <f t="array" ref="AT964">-1* MEDIAN(_xlfn._xlws.FILTER(AT649:AT936, $AW649:$AW936 &gt; $Y938))</f>
        <v>-7.7811806626805202E-3</v>
      </c>
      <c r="AU964" s="8" cm="1">
        <f t="array" ref="AU964">-1* MEDIAN(_xlfn._xlws.FILTER(AU649:AU936, $AW649:$AW936 &gt; $Y938))</f>
        <v>0.8518070483501381</v>
      </c>
      <c r="AV964" s="4" t="s">
        <v>39</v>
      </c>
      <c r="AW964" s="18">
        <f>AVERAGEIF($H649:$H936,"=1",AW649:AW936)</f>
        <v>0.3888888888888889</v>
      </c>
    </row>
    <row r="965" spans="12:49" x14ac:dyDescent="0.3">
      <c r="M965" t="s">
        <v>39</v>
      </c>
      <c r="N965" s="8" cm="1">
        <f t="array" ref="N965">-1* MEDIAN(_xlfn._xlws.FILTER(N649:N936, $H649:$H936=1))</f>
        <v>0.77193417670242714</v>
      </c>
      <c r="O965" s="8" cm="1">
        <f t="array" ref="O965">-1* MEDIAN(_xlfn._xlws.FILTER(O649:O936, $H649:$H936=1))</f>
        <v>0.77132648481808319</v>
      </c>
      <c r="P965" s="8" cm="1">
        <f t="array" ref="P965">-1* MEDIAN(_xlfn._xlws.FILTER(P649:P936, $H649:$H936=1))</f>
        <v>2.2295115370531311E-4</v>
      </c>
      <c r="Q965" s="8" cm="1">
        <f t="array" ref="Q965">-1* MEDIAN(_xlfn._xlws.FILTER(Q649:Q936, $H649:$H936=1))</f>
        <v>0.90320294491821351</v>
      </c>
      <c r="R965" s="8" cm="1">
        <f t="array" ref="R965">-1* MEDIAN(_xlfn._xlws.FILTER(R649:R936, $H649:$H936=1))</f>
        <v>-1.560825276929338</v>
      </c>
      <c r="S965" s="8" cm="1">
        <f t="array" ref="S965">-1* MEDIAN(_xlfn._xlws.FILTER(S649:S936, $H649:$H936=1))</f>
        <v>0.96575559093460217</v>
      </c>
      <c r="T965" s="8" cm="1">
        <f t="array" ref="T965">-1* MEDIAN(_xlfn._xlws.FILTER(T649:T936, $H649:$H936=1))</f>
        <v>0.27032238500675387</v>
      </c>
      <c r="U965" s="8" cm="1">
        <f t="array" ref="U965">-1* MEDIAN(_xlfn._xlws.FILTER(U649:U936, $H649:$H936=1))</f>
        <v>0.42973456978102248</v>
      </c>
      <c r="V965" s="8" cm="1">
        <f t="array" ref="V965">-1* MEDIAN(_xlfn._xlws.FILTER(V649:V936, $H649:$H936=1))</f>
        <v>0.7326414636201144</v>
      </c>
      <c r="W965" s="8" cm="1">
        <f t="array" ref="W965">-1* MEDIAN(_xlfn._xlws.FILTER(W649:W936, $H649:$H936=1))</f>
        <v>0.91086579461763972</v>
      </c>
      <c r="Y965" t="s">
        <v>39</v>
      </c>
      <c r="Z965" s="8" cm="1">
        <f t="array" ref="Z965">-1* MEDIAN(_xlfn._xlws.FILTER(Z649:Z936, $H649:$H936=1))</f>
        <v>0.72437029173518042</v>
      </c>
      <c r="AA965" s="8" cm="1">
        <f t="array" ref="AA965">-1* MEDIAN(_xlfn._xlws.FILTER(AA649:AA936, $H649:$H936=1))</f>
        <v>0.72558824206532102</v>
      </c>
      <c r="AB965" s="8" cm="1">
        <f t="array" ref="AB965">-1* MEDIAN(_xlfn._xlws.FILTER(AB649:AB936, $H649:$H936=1))</f>
        <v>3.8938261728547065E-2</v>
      </c>
      <c r="AC965" s="8" cm="1">
        <f t="array" ref="AC965">-1* MEDIAN(_xlfn._xlws.FILTER(AC649:AC936, $H649:$H936=1))</f>
        <v>0.77547166155843872</v>
      </c>
      <c r="AD965" s="8" cm="1">
        <f t="array" ref="AD965">-1* MEDIAN(_xlfn._xlws.FILTER(AD649:AD936, $H649:$H936=1))</f>
        <v>-1.1811005175682356</v>
      </c>
      <c r="AE965" s="8" cm="1">
        <f t="array" ref="AE965">-1* MEDIAN(_xlfn._xlws.FILTER(AE649:AE936, $H649:$H936=1))</f>
        <v>0.70042350693486499</v>
      </c>
      <c r="AF965" s="8" cm="1">
        <f t="array" ref="AF965">-1* MEDIAN(_xlfn._xlws.FILTER(AF649:AF936, $H649:$H936=1))</f>
        <v>0.70814121189079082</v>
      </c>
      <c r="AG965" s="8" cm="1">
        <f t="array" ref="AG965">-1* MEDIAN(_xlfn._xlws.FILTER(AG649:AG936, $H649:$H936=1))</f>
        <v>0.70547551706263878</v>
      </c>
      <c r="AH965" s="8" cm="1">
        <f t="array" ref="AH965">-1* MEDIAN(_xlfn._xlws.FILTER(AH649:AH936, $H649:$H936=1))</f>
        <v>0.46718717292587292</v>
      </c>
      <c r="AI965" s="8" cm="1">
        <f t="array" ref="AI965">-1* MEDIAN(_xlfn._xlws.FILTER(AI649:AI936, $H649:$H936=1))</f>
        <v>0.49775906710564366</v>
      </c>
      <c r="AK965" t="str">
        <f t="shared" si="494"/>
        <v>Target (or sym)</v>
      </c>
      <c r="AL965" s="8" cm="1">
        <f t="array" ref="AL965">-1* MEDIAN(_xlfn._xlws.FILTER(AL649:AL936, $H649:$H936=1))</f>
        <v>0.88805399348493586</v>
      </c>
      <c r="AM965" s="8" cm="1">
        <f t="array" ref="AM965">-1* MEDIAN(_xlfn._xlws.FILTER(AM649:AM936, $H649:$H936=1))</f>
        <v>0.88918532495873603</v>
      </c>
      <c r="AN965" s="8" cm="1">
        <f t="array" ref="AN965">-1* MEDIAN(_xlfn._xlws.FILTER(AN649:AN936, $H649:$H936=1))</f>
        <v>3.8938261728547065E-2</v>
      </c>
      <c r="AO965" s="8" cm="1">
        <f t="array" ref="AO965">-1* MEDIAN(_xlfn._xlws.FILTER(AO649:AO936, $H649:$H936=1))</f>
        <v>0.88440297594401829</v>
      </c>
      <c r="AP965" s="8" cm="1">
        <f t="array" ref="AP965">-1* MEDIAN(_xlfn._xlws.FILTER(AP649:AP936, $H649:$H936=1))</f>
        <v>-1.1811005175682356</v>
      </c>
      <c r="AQ965" s="8" cm="1">
        <f t="array" ref="AQ965">-1* MEDIAN(_xlfn._xlws.FILTER(AQ649:AQ936, $H649:$H936=1))</f>
        <v>0.89638021732167128</v>
      </c>
      <c r="AR965" s="8" cm="1">
        <f t="array" ref="AR965">-1* MEDIAN(_xlfn._xlws.FILTER(AR649:AR936, $H649:$H936=1))</f>
        <v>0.85290343971575411</v>
      </c>
      <c r="AS965" s="8" cm="1">
        <f t="array" ref="AS965">-1* MEDIAN(_xlfn._xlws.FILTER(AS649:AS936, $H649:$H936=1))</f>
        <v>0.90128779536470383</v>
      </c>
      <c r="AT965" s="8" cm="1">
        <f t="array" ref="AT965">-1* MEDIAN(_xlfn._xlws.FILTER(AT649:AT936, $H649:$H936=1))</f>
        <v>0.46718717292587292</v>
      </c>
      <c r="AU965" s="8" cm="1">
        <f t="array" ref="AU965">-1* MEDIAN(_xlfn._xlws.FILTER(AU649:AU936, $H649:$H936=1))</f>
        <v>0.8148360759411386</v>
      </c>
      <c r="AV965" s="4" t="s">
        <v>44</v>
      </c>
      <c r="AW965" s="18">
        <f>AVERAGEIF($J649:$J936,"=1",AW649:AW936)</f>
        <v>0.88235294117647056</v>
      </c>
    </row>
    <row r="966" spans="12:49" x14ac:dyDescent="0.3">
      <c r="M966" t="str">
        <f t="shared" ref="M966:M971" si="498">Y966</f>
        <v>Gain &gt; 0</v>
      </c>
      <c r="N966" s="8" cm="1">
        <f t="array" ref="N966">-1* MEDIAN(_xlfn._xlws.FILTER(N649:N936, $J649:$J936=1))</f>
        <v>0.82506804932992506</v>
      </c>
      <c r="O966" s="8" cm="1">
        <f t="array" ref="O966">-1* MEDIAN(_xlfn._xlws.FILTER(O649:O936, $J649:$J936=1))</f>
        <v>0.82448059633157722</v>
      </c>
      <c r="P966" s="8" cm="1">
        <f t="array" ref="P966">-1* MEDIAN(_xlfn._xlws.FILTER(P649:P936, $J649:$J936=1))</f>
        <v>0.67367313620278713</v>
      </c>
      <c r="Q966" s="8" cm="1">
        <f t="array" ref="Q966">-1* MEDIAN(_xlfn._xlws.FILTER(Q649:Q936, $J649:$J936=1))</f>
        <v>0.91112858216042936</v>
      </c>
      <c r="R966" s="8" cm="1">
        <f t="array" ref="R966">-1* MEDIAN(_xlfn._xlws.FILTER(R649:R936, $J649:$J936=1))</f>
        <v>-2.0861858941012414</v>
      </c>
      <c r="S966" s="8" cm="1">
        <f t="array" ref="S966">-1* MEDIAN(_xlfn._xlws.FILTER(S649:S936, $J649:$J936=1))</f>
        <v>0.90014916258021804</v>
      </c>
      <c r="T966" s="8" cm="1">
        <f t="array" ref="T966">-1* MEDIAN(_xlfn._xlws.FILTER(T649:T936, $J649:$J936=1))</f>
        <v>0.55086088542856548</v>
      </c>
      <c r="U966" s="8" cm="1">
        <f t="array" ref="U966">-1* MEDIAN(_xlfn._xlws.FILTER(U649:U936, $J649:$J936=1))</f>
        <v>0.64695521107163789</v>
      </c>
      <c r="V966" s="8" cm="1">
        <f t="array" ref="V966">-1* MEDIAN(_xlfn._xlws.FILTER(V649:V936, $J649:$J936=1))</f>
        <v>0.69034248633753981</v>
      </c>
      <c r="W966" s="8" cm="1">
        <f t="array" ref="W966">-1* MEDIAN(_xlfn._xlws.FILTER(W649:W936, $J649:$J936=1))</f>
        <v>0.90513774111122447</v>
      </c>
      <c r="Y966" t="s">
        <v>18</v>
      </c>
      <c r="Z966" s="8" cm="1">
        <f t="array" ref="Z966">-1* MEDIAN(_xlfn._xlws.FILTER(Z649:Z936, $J649:$J936=1))</f>
        <v>0.78797036667269338</v>
      </c>
      <c r="AA966" s="8" cm="1">
        <f t="array" ref="AA966">-1* MEDIAN(_xlfn._xlws.FILTER(AA649:AA936, $J649:$J936=1))</f>
        <v>0.78699026684588391</v>
      </c>
      <c r="AB966" s="8" cm="1">
        <f t="array" ref="AB966">-1* MEDIAN(_xlfn._xlws.FILTER(AB649:AB936, $J649:$J936=1))</f>
        <v>0.45586928737192023</v>
      </c>
      <c r="AC966" s="8" cm="1">
        <f t="array" ref="AC966">-1* MEDIAN(_xlfn._xlws.FILTER(AC649:AC936, $J649:$J936=1))</f>
        <v>0.80711552284789678</v>
      </c>
      <c r="AD966" s="8" cm="1">
        <f t="array" ref="AD966">-1* MEDIAN(_xlfn._xlws.FILTER(AD649:AD936, $J649:$J936=1))</f>
        <v>-1.5591509436600153</v>
      </c>
      <c r="AE966" s="8" cm="1">
        <f t="array" ref="AE966">-1* MEDIAN(_xlfn._xlws.FILTER(AE649:AE936, $J649:$J936=1))</f>
        <v>0.8401917125577234</v>
      </c>
      <c r="AF966" s="8" cm="1">
        <f t="array" ref="AF966">-1* MEDIAN(_xlfn._xlws.FILTER(AF649:AF936, $J649:$J936=1))</f>
        <v>0.84906037364327158</v>
      </c>
      <c r="AG966" s="8" cm="1">
        <f t="array" ref="AG966">-1* MEDIAN(_xlfn._xlws.FILTER(AG649:AG936, $J649:$J936=1))</f>
        <v>0.80695872533324919</v>
      </c>
      <c r="AH966" s="8" cm="1">
        <f t="array" ref="AH966">-1* MEDIAN(_xlfn._xlws.FILTER(AH649:AH936, $J649:$J936=1))</f>
        <v>0.21353875910819209</v>
      </c>
      <c r="AI966" s="8" cm="1">
        <f t="array" ref="AI966">-1* MEDIAN(_xlfn._xlws.FILTER(AI649:AI936, $J649:$J936=1))</f>
        <v>0.58562446855944539</v>
      </c>
      <c r="AK966" t="str">
        <f t="shared" si="494"/>
        <v>Gain &gt; 0</v>
      </c>
      <c r="AL966" s="8" cm="1">
        <f t="array" ref="AL966">-1* MEDIAN(_xlfn._xlws.FILTER(AL649:AL936, $J649:$J936=1))</f>
        <v>0.91884627833011145</v>
      </c>
      <c r="AM966" s="8" cm="1">
        <f t="array" ref="AM966">-1* MEDIAN(_xlfn._xlws.FILTER(AM649:AM936, $J649:$J936=1))</f>
        <v>0.91953049464906456</v>
      </c>
      <c r="AN966" s="8" cm="1">
        <f t="array" ref="AN966">-1* MEDIAN(_xlfn._xlws.FILTER(AN649:AN936, $J649:$J936=1))</f>
        <v>0.45586928737192023</v>
      </c>
      <c r="AO966" s="8" cm="1">
        <f t="array" ref="AO966">-1* MEDIAN(_xlfn._xlws.FILTER(AO649:AO936, $J649:$J936=1))</f>
        <v>0.91316984793199663</v>
      </c>
      <c r="AP966" s="8" cm="1">
        <f t="array" ref="AP966">-1* MEDIAN(_xlfn._xlws.FILTER(AP649:AP936, $J649:$J936=1))</f>
        <v>-1.5591509436600153</v>
      </c>
      <c r="AQ966" s="8" cm="1">
        <f t="array" ref="AQ966">-1* MEDIAN(_xlfn._xlws.FILTER(AQ649:AQ936, $J649:$J936=1))</f>
        <v>0.92950989720735722</v>
      </c>
      <c r="AR966" s="8" cm="1">
        <f t="array" ref="AR966">-1* MEDIAN(_xlfn._xlws.FILTER(AR649:AR936, $J649:$J936=1))</f>
        <v>0.92348065088929099</v>
      </c>
      <c r="AS966" s="8" cm="1">
        <f t="array" ref="AS966">-1* MEDIAN(_xlfn._xlws.FILTER(AS649:AS936, $J649:$J936=1))</f>
        <v>0.94589342633229245</v>
      </c>
      <c r="AT966" s="8" cm="1">
        <f t="array" ref="AT966">-1* MEDIAN(_xlfn._xlws.FILTER(AT649:AT936, $J649:$J936=1))</f>
        <v>0.21353875910819209</v>
      </c>
      <c r="AU966" s="8" cm="1">
        <f t="array" ref="AU966">-1* MEDIAN(_xlfn._xlws.FILTER(AU649:AU936, $J649:$J936=1))</f>
        <v>0.84677784909097142</v>
      </c>
      <c r="AV966" s="4" t="s">
        <v>19</v>
      </c>
      <c r="AW966" s="18">
        <f>AVERAGEIF($I649:$I936,"=1",AW649:AW936)</f>
        <v>-0.55555555555555558</v>
      </c>
    </row>
    <row r="967" spans="12:49" x14ac:dyDescent="0.3">
      <c r="M967" t="str">
        <f t="shared" si="498"/>
        <v>Gain &lt;=0</v>
      </c>
      <c r="N967" s="8" cm="1">
        <f t="array" ref="N967">-1* MEDIAN(_xlfn._xlws.FILTER(N649:N936, $I649:$I936=1))</f>
        <v>-0.14230566682325466</v>
      </c>
      <c r="O967" s="8" cm="1">
        <f t="array" ref="O967">-1* MEDIAN(_xlfn._xlws.FILTER(O649:O936, $I649:$I936=1))</f>
        <v>-0.14240514356020906</v>
      </c>
      <c r="P967" s="8" cm="1">
        <f t="array" ref="P967">-1* MEDIAN(_xlfn._xlws.FILTER(P649:P936, $I649:$I936=1))</f>
        <v>1.5397705741838647E-4</v>
      </c>
      <c r="Q967" s="8" cm="1">
        <f t="array" ref="Q967">-1* MEDIAN(_xlfn._xlws.FILTER(Q649:Q936, $I649:$I936=1))</f>
        <v>-4.8174729438492424E-3</v>
      </c>
      <c r="R967" s="8" cm="1">
        <f t="array" ref="R967">-1* MEDIAN(_xlfn._xlws.FILTER(R649:R936, $I649:$I936=1))</f>
        <v>0.99998800257944542</v>
      </c>
      <c r="S967" s="8" cm="1">
        <f t="array" ref="S967">-1* MEDIAN(_xlfn._xlws.FILTER(S649:S936, $I649:$I936=1))</f>
        <v>0.74537755267086925</v>
      </c>
      <c r="T967" s="8" cm="1">
        <f t="array" ref="T967">-1* MEDIAN(_xlfn._xlws.FILTER(T649:T936, $I649:$I936=1))</f>
        <v>-13.579529650082138</v>
      </c>
      <c r="U967" s="8" cm="1">
        <f t="array" ref="U967">-1* MEDIAN(_xlfn._xlws.FILTER(U649:U936, $I649:$I936=1))</f>
        <v>-10.304343521423421</v>
      </c>
      <c r="V967" s="8" cm="1">
        <f t="array" ref="V967">-1* MEDIAN(_xlfn._xlws.FILTER(V649:V936, $I649:$I936=1))</f>
        <v>0.99862319688284573</v>
      </c>
      <c r="W967" s="8" cm="1">
        <f t="array" ref="W967">-1* MEDIAN(_xlfn._xlws.FILTER(W649:W936, $I649:$I936=1))</f>
        <v>0.79448002741764312</v>
      </c>
      <c r="Y967" t="s">
        <v>19</v>
      </c>
      <c r="Z967" s="8" cm="1">
        <f t="array" ref="Z967">-1* MEDIAN(_xlfn._xlws.FILTER(Z649:Z936, $I649:$I936=1))</f>
        <v>-0.65209369403109552</v>
      </c>
      <c r="AA967" s="8" cm="1">
        <f t="array" ref="AA967">-1* MEDIAN(_xlfn._xlws.FILTER(AA649:AA936, $I649:$I936=1))</f>
        <v>-0.6242466949923281</v>
      </c>
      <c r="AB967" s="8" cm="1">
        <f t="array" ref="AB967">-1* MEDIAN(_xlfn._xlws.FILTER(AB649:AB936, $I649:$I936=1))</f>
        <v>-0.14021043856168888</v>
      </c>
      <c r="AC967" s="8" cm="1">
        <f t="array" ref="AC967">-1* MEDIAN(_xlfn._xlws.FILTER(AC649:AC936, $I649:$I936=1))</f>
        <v>-0.79284918131755366</v>
      </c>
      <c r="AD967" s="8" cm="1">
        <f t="array" ref="AD967">-1* MEDIAN(_xlfn._xlws.FILTER(AD649:AD936, $I649:$I936=1))</f>
        <v>0.64497904850761101</v>
      </c>
      <c r="AE967" s="8" cm="1">
        <f t="array" ref="AE967">-1* MEDIAN(_xlfn._xlws.FILTER(AE649:AE936, $I649:$I936=1))</f>
        <v>4.752320477856959E-2</v>
      </c>
      <c r="AF967" s="8" cm="1">
        <f t="array" ref="AF967">-1* MEDIAN(_xlfn._xlws.FILTER(AF649:AF936, $I649:$I936=1))</f>
        <v>-1.0043036496401543</v>
      </c>
      <c r="AG967" s="8" cm="1">
        <f t="array" ref="AG967">-1* MEDIAN(_xlfn._xlws.FILTER(AG649:AG936, $I649:$I936=1))</f>
        <v>-1.5690001409080723</v>
      </c>
      <c r="AH967" s="8" cm="1">
        <f t="array" ref="AH967">-1* MEDIAN(_xlfn._xlws.FILTER(AH649:AH936, $I649:$I936=1))</f>
        <v>0.97862846705775142</v>
      </c>
      <c r="AI967" s="8" cm="1">
        <f t="array" ref="AI967">-1* MEDIAN(_xlfn._xlws.FILTER(AI649:AI936, $I649:$I936=1))</f>
        <v>0.16566381764161137</v>
      </c>
      <c r="AK967" t="str">
        <f t="shared" si="494"/>
        <v>Gain &lt;=0</v>
      </c>
      <c r="AL967" s="8" cm="1">
        <f t="array" ref="AL967">-1* MEDIAN(_xlfn._xlws.FILTER(AL649:AL936, $I649:$I936=1))</f>
        <v>0.25183995688573402</v>
      </c>
      <c r="AM967" s="8" cm="1">
        <f t="array" ref="AM967">-1* MEDIAN(_xlfn._xlws.FILTER(AM649:AM936, $I649:$I936=1))</f>
        <v>0.26341713616513895</v>
      </c>
      <c r="AN967" s="8" cm="1">
        <f t="array" ref="AN967">-1* MEDIAN(_xlfn._xlws.FILTER(AN649:AN936, $I649:$I936=1))</f>
        <v>-0.14021043856168888</v>
      </c>
      <c r="AO967" s="8" cm="1">
        <f t="array" ref="AO967">-1* MEDIAN(_xlfn._xlws.FILTER(AO649:AO936, $I649:$I936=1))</f>
        <v>0.20097309266339541</v>
      </c>
      <c r="AP967" s="8" cm="1">
        <f t="array" ref="AP967">-1* MEDIAN(_xlfn._xlws.FILTER(AP649:AP936, $I649:$I936=1))</f>
        <v>0.64497904850761101</v>
      </c>
      <c r="AQ967" s="8" cm="1">
        <f t="array" ref="AQ967">-1* MEDIAN(_xlfn._xlws.FILTER(AQ649:AQ936, $I649:$I936=1))</f>
        <v>0.38971027756166821</v>
      </c>
      <c r="AR967" s="8" cm="1">
        <f t="array" ref="AR967">-1* MEDIAN(_xlfn._xlws.FILTER(AR649:AR936, $I649:$I936=1))</f>
        <v>-1.8456161035358791E-2</v>
      </c>
      <c r="AS967" s="8" cm="1">
        <f t="array" ref="AS967">-1* MEDIAN(_xlfn._xlws.FILTER(AS649:AS936, $I649:$I936=1))</f>
        <v>0.22510722168201602</v>
      </c>
      <c r="AT967" s="8" cm="1">
        <f t="array" ref="AT967">-1* MEDIAN(_xlfn._xlws.FILTER(AT649:AT936, $I649:$I936=1))</f>
        <v>0.97862846705775142</v>
      </c>
      <c r="AU967" s="8" cm="1">
        <f t="array" ref="AU967">-1* MEDIAN(_xlfn._xlws.FILTER(AU649:AU936, $I649:$I936=1))</f>
        <v>0.30290699490296435</v>
      </c>
    </row>
    <row r="968" spans="12:49" x14ac:dyDescent="0.3">
      <c r="M968" t="str">
        <f t="shared" si="498"/>
        <v>Target; Gain &gt; 1; #pref=2</v>
      </c>
      <c r="N968" s="8" cm="1">
        <f t="array" ref="N968">-1* AVERAGE(_xlfn._xlws.FILTER(N649:N936,($H$649:$H$936=1)*($K$649:$K$936=2)*($AW649:$AW936&gt;$Y$938)))</f>
        <v>0.77193417670242714</v>
      </c>
      <c r="O968" s="8" cm="1">
        <f t="array" ref="O968">-1* AVERAGE(_xlfn._xlws.FILTER(O649:O936,($H$649:$H$936=1)*($K$649:$K$936=2)*($AW649:$AW936&gt;$Y$938)))</f>
        <v>0.77132648481808319</v>
      </c>
      <c r="P968" s="8" cm="1">
        <f t="array" ref="P968">-1* AVERAGE(_xlfn._xlws.FILTER(P649:P936,($H$649:$H$936=1)*($K$649:$K$936=2)*($AW649:$AW936&gt;$Y$938)))</f>
        <v>0.68958309016220487</v>
      </c>
      <c r="Q968" s="8" cm="1">
        <f t="array" ref="Q968">-1* AVERAGE(_xlfn._xlws.FILTER(Q649:Q936,($H$649:$H$936=1)*($K$649:$K$936=2)*($AW649:$AW936&gt;$Y$938)))</f>
        <v>0.90415693457393242</v>
      </c>
      <c r="R968" s="8" cm="1">
        <f t="array" ref="R968">-1* AVERAGE(_xlfn._xlws.FILTER(R649:R936,($H$649:$H$936=1)*($K$649:$K$936=2)*($AW649:$AW936&gt;$Y$938)))</f>
        <v>-2.0853289698089572</v>
      </c>
      <c r="S968" s="8" cm="1">
        <f t="array" ref="S968">-1* AVERAGE(_xlfn._xlws.FILTER(S649:S936,($H$649:$H$936=1)*($K$649:$K$936=2)*($AW649:$AW936&gt;$Y$938)))</f>
        <v>0.80779685675255974</v>
      </c>
      <c r="T968" s="8" cm="1">
        <f t="array" ref="T968">-1* AVERAGE(_xlfn._xlws.FILTER(T649:T936,($H$649:$H$936=1)*($K$649:$K$936=2)*($AW649:$AW936&gt;$Y$938)))</f>
        <v>0.58707009648323005</v>
      </c>
      <c r="U968" s="8" cm="1">
        <f t="array" ref="U968">-1* AVERAGE(_xlfn._xlws.FILTER(U649:U936,($H$649:$H$936=1)*($K$649:$K$936=2)*($AW649:$AW936&gt;$Y$938)))</f>
        <v>0.67845847631063305</v>
      </c>
      <c r="V968" s="8" cm="1">
        <f t="array" ref="V968">-1* AVERAGE(_xlfn._xlws.FILTER(V649:V936,($H$649:$H$936=1)*($K$649:$K$936=2)*($AW649:$AW936&gt;$Y$938)))</f>
        <v>0.71589244480399028</v>
      </c>
      <c r="W968" s="8" cm="1">
        <f t="array" ref="W968">-1* AVERAGE(_xlfn._xlws.FILTER(W649:W936,($H$649:$H$936=1)*($K$649:$K$936=2)*($AW649:$AW936&gt;$Y$938)))</f>
        <v>0.91086579461763972</v>
      </c>
      <c r="Y968" t="str">
        <f>"Target; Gain &gt; "&amp;Y961&amp;"; #pref=2"</f>
        <v>Target; Gain &gt; 1; #pref=2</v>
      </c>
      <c r="Z968" s="8" cm="1">
        <f t="array" ref="Z968">-1* AVERAGE(_xlfn._xlws.FILTER(Z649:Z936,($H$649:$H$936=1)*($K$649:$K$936=2)*($AW649:$AW936&gt;$Y$938)))</f>
        <v>0.74278447075680931</v>
      </c>
      <c r="AA968" s="8" cm="1">
        <f t="array" ref="AA968">-1* AVERAGE(_xlfn._xlws.FILTER(AA649:AA936,($H$649:$H$936=1)*($K$649:$K$936=2)*($AW649:$AW936&gt;$Y$938)))</f>
        <v>0.74458816323866495</v>
      </c>
      <c r="AB968" s="8" cm="1">
        <f t="array" ref="AB968">-1* AVERAGE(_xlfn._xlws.FILTER(AB649:AB936,($H$649:$H$936=1)*($K$649:$K$936=2)*($AW649:$AW936&gt;$Y$938)))</f>
        <v>0.53692994263828631</v>
      </c>
      <c r="AC968" s="8" cm="1">
        <f t="array" ref="AC968">-1* AVERAGE(_xlfn._xlws.FILTER(AC649:AC936,($H$649:$H$936=1)*($K$649:$K$936=2)*($AW649:$AW936&gt;$Y$938)))</f>
        <v>0.77986039913882477</v>
      </c>
      <c r="AD968" s="8" cm="1">
        <f t="array" ref="AD968">-1* AVERAGE(_xlfn._xlws.FILTER(AD649:AD936,($H$649:$H$936=1)*($K$649:$K$936=2)*($AW649:$AW936&gt;$Y$938)))</f>
        <v>-1.3995986233209285</v>
      </c>
      <c r="AE968" s="8" cm="1">
        <f t="array" ref="AE968">-1* AVERAGE(_xlfn._xlws.FILTER(AE649:AE936,($H$649:$H$936=1)*($K$649:$K$936=2)*($AW649:$AW936&gt;$Y$938)))</f>
        <v>0.71898704766403587</v>
      </c>
      <c r="AF968" s="8" cm="1">
        <f t="array" ref="AF968">-1* AVERAGE(_xlfn._xlws.FILTER(AF649:AF936,($H$649:$H$936=1)*($K$649:$K$936=2)*($AW649:$AW936&gt;$Y$938)))</f>
        <v>0.88260657694540456</v>
      </c>
      <c r="AG968" s="8" cm="1">
        <f t="array" ref="AG968">-1* AVERAGE(_xlfn._xlws.FILTER(AG649:AG936,($H$649:$H$936=1)*($K$649:$K$936=2)*($AW649:$AW936&gt;$Y$938)))</f>
        <v>0.84224209956193175</v>
      </c>
      <c r="AH968" s="8" cm="1">
        <f t="array" ref="AH968">-1* AVERAGE(_xlfn._xlws.FILTER(AH649:AH936,($H$649:$H$936=1)*($K$649:$K$936=2)*($AW649:$AW936&gt;$Y$938)))</f>
        <v>0.41096242782787717</v>
      </c>
      <c r="AI968" s="8" cm="1">
        <f t="array" ref="AI968">-1* AVERAGE(_xlfn._xlws.FILTER(AI649:AI936,($H$649:$H$936=1)*($K$649:$K$936=2)*($AW649:$AW936&gt;$Y$938)))</f>
        <v>0.63022047895188349</v>
      </c>
      <c r="AK968" t="str">
        <f t="shared" si="494"/>
        <v>Target; Gain &gt; 1; #pref=2</v>
      </c>
      <c r="AL968" s="8" cm="1">
        <f t="array" ref="AL968">-1* AVERAGE(_xlfn._xlws.FILTER(AL649:AL936,($H$649:$H$936=1)*($K$649:$K$936=2)*($AW649:$AW936&gt;$Y$938)))</f>
        <v>0.91496202501609636</v>
      </c>
      <c r="AM968" s="8" cm="1">
        <f t="array" ref="AM968">-1* AVERAGE(_xlfn._xlws.FILTER(AM649:AM936,($H$649:$H$936=1)*($K$649:$K$936=2)*($AW649:$AW936&gt;$Y$938)))</f>
        <v>0.91551986768009663</v>
      </c>
      <c r="AN968" s="8" cm="1">
        <f t="array" ref="AN968">-1* AVERAGE(_xlfn._xlws.FILTER(AN649:AN936,($H$649:$H$936=1)*($K$649:$K$936=2)*($AW649:$AW936&gt;$Y$938)))</f>
        <v>0.53692994263828631</v>
      </c>
      <c r="AO968" s="8" cm="1">
        <f t="array" ref="AO968">-1* AVERAGE(_xlfn._xlws.FILTER(AO649:AO936,($H$649:$H$936=1)*($K$649:$K$936=2)*($AW649:$AW936&gt;$Y$938)))</f>
        <v>0.8996482844396122</v>
      </c>
      <c r="AP968" s="8" cm="1">
        <f t="array" ref="AP968">-1* AVERAGE(_xlfn._xlws.FILTER(AP649:AP936,($H$649:$H$936=1)*($K$649:$K$936=2)*($AW649:$AW936&gt;$Y$938)))</f>
        <v>-1.3995986233209285</v>
      </c>
      <c r="AQ968" s="8" cm="1">
        <f t="array" ref="AQ968">-1* AVERAGE(_xlfn._xlws.FILTER(AQ649:AQ936,($H$649:$H$936=1)*($K$649:$K$936=2)*($AW649:$AW936&gt;$Y$938)))</f>
        <v>0.91282638715341513</v>
      </c>
      <c r="AR968" s="8" cm="1">
        <f t="array" ref="AR968">-1* AVERAGE(_xlfn._xlws.FILTER(AR649:AR936,($H$649:$H$936=1)*($K$649:$K$936=2)*($AW649:$AW936&gt;$Y$938)))</f>
        <v>0.94058537357050631</v>
      </c>
      <c r="AS968" s="8" cm="1">
        <f t="array" ref="AS968">-1* AVERAGE(_xlfn._xlws.FILTER(AS649:AS936,($H$649:$H$936=1)*($K$649:$K$936=2)*($AW649:$AW936&gt;$Y$938)))</f>
        <v>0.94231488949956876</v>
      </c>
      <c r="AT968" s="8" cm="1">
        <f t="array" ref="AT968">-1* AVERAGE(_xlfn._xlws.FILTER(AT649:AT936,($H$649:$H$936=1)*($K$649:$K$936=2)*($AW649:$AW936&gt;$Y$938)))</f>
        <v>0.41096242782787717</v>
      </c>
      <c r="AU968" s="8" cm="1">
        <f t="array" ref="AU968">-1* AVERAGE(_xlfn._xlws.FILTER(AU649:AU936,($H$649:$H$936=1)*($K$649:$K$936=2)*($AW649:$AW936&gt;$Y$938)))</f>
        <v>0.85200762207719838</v>
      </c>
    </row>
    <row r="969" spans="12:49" x14ac:dyDescent="0.3">
      <c r="M969" t="str">
        <f t="shared" si="498"/>
        <v>Target; Gain &gt; 1; #pref=3</v>
      </c>
      <c r="N969" s="8" cm="1">
        <f t="array" ref="N969">-1* MEDIAN(_xlfn._xlws.FILTER(N649:N936,($H$649:$H$936=1)*($K$649:$K$936=3)*($AW649:$AW936&gt;$Y$938)))</f>
        <v>0.81874400260995484</v>
      </c>
      <c r="O969" s="8" cm="1">
        <f t="array" ref="O969">-1* MEDIAN(_xlfn._xlws.FILTER(O649:O936,($H$649:$H$936=1)*($K$649:$K$936=3)*($AW649:$AW936&gt;$Y$938)))</f>
        <v>0.81796892476171679</v>
      </c>
      <c r="P969" s="8" cm="1">
        <f t="array" ref="P969">-1* MEDIAN(_xlfn._xlws.FILTER(P649:P936,($H$649:$H$936=1)*($K$649:$K$936=3)*($AW649:$AW936&gt;$Y$938)))</f>
        <v>-3.1804860304317675</v>
      </c>
      <c r="Q969" s="8" cm="1">
        <f t="array" ref="Q969">-1* MEDIAN(_xlfn._xlws.FILTER(Q649:Q936,($H$649:$H$936=1)*($K$649:$K$936=3)*($AW649:$AW936&gt;$Y$938)))</f>
        <v>0.91187764827301443</v>
      </c>
      <c r="R969" s="8" cm="1">
        <f t="array" ref="R969">-1* MEDIAN(_xlfn._xlws.FILTER(R649:R936,($H$649:$H$936=1)*($K$649:$K$936=3)*($AW649:$AW936&gt;$Y$938)))</f>
        <v>-3.7699277564203197</v>
      </c>
      <c r="S969" s="8" cm="1">
        <f t="array" ref="S969">-1* MEDIAN(_xlfn._xlws.FILTER(S649:S936,($H$649:$H$936=1)*($K$649:$K$936=3)*($AW649:$AW936&gt;$Y$938)))</f>
        <v>0.88925585822221986</v>
      </c>
      <c r="T969" s="8" cm="1">
        <f t="array" ref="T969">-1* MEDIAN(_xlfn._xlws.FILTER(T649:T936,($H$649:$H$936=1)*($K$649:$K$936=3)*($AW649:$AW936&gt;$Y$938)))</f>
        <v>0.58746994850293655</v>
      </c>
      <c r="U969" s="8" cm="1">
        <f t="array" ref="U969">-1* MEDIAN(_xlfn._xlws.FILTER(U649:U936,($H$649:$H$936=1)*($K$649:$K$936=3)*($AW649:$AW936&gt;$Y$938)))</f>
        <v>0.69746078747235929</v>
      </c>
      <c r="V969" s="8" cm="1">
        <f t="array" ref="V969">-1* MEDIAN(_xlfn._xlws.FILTER(V649:V936,($H$649:$H$936=1)*($K$649:$K$936=3)*($AW649:$AW936&gt;$Y$938)))</f>
        <v>-2.9969192616319997</v>
      </c>
      <c r="W969" s="8" cm="1">
        <f t="array" ref="W969">-1* MEDIAN(_xlfn._xlws.FILTER(W649:W936,($H$649:$H$936=1)*($K$649:$K$936=3)*($AW649:$AW936&gt;$Y$938)))</f>
        <v>0.80880372156546287</v>
      </c>
      <c r="Y969" t="str">
        <f>"Target; Gain &gt; "&amp;Y961&amp;"; #pref=3"</f>
        <v>Target; Gain &gt; 1; #pref=3</v>
      </c>
      <c r="Z969" s="8" cm="1">
        <f t="array" ref="Z969">-1* MEDIAN(_xlfn._xlws.FILTER(Z649:Z936,($H$649:$H$936=1)*($K$649:$K$936=3)*($AW649:$AW936&gt;$Y$938)))</f>
        <v>0.81649795540047865</v>
      </c>
      <c r="AA969" s="8" cm="1">
        <f t="array" ref="AA969">-1* MEDIAN(_xlfn._xlws.FILTER(AA649:AA936,($H$649:$H$936=1)*($K$649:$K$936=3)*($AW649:$AW936&gt;$Y$938)))</f>
        <v>0.81848031385482112</v>
      </c>
      <c r="AB969" s="8" cm="1">
        <f t="array" ref="AB969">-1* MEDIAN(_xlfn._xlws.FILTER(AB649:AB936,($H$649:$H$936=1)*($K$649:$K$936=3)*($AW649:$AW936&gt;$Y$938)))</f>
        <v>-1.4538726740057017</v>
      </c>
      <c r="AC969" s="8" cm="1">
        <f t="array" ref="AC969">-1* MEDIAN(_xlfn._xlws.FILTER(AC649:AC936,($H$649:$H$936=1)*($K$649:$K$936=3)*($AW649:$AW936&gt;$Y$938)))</f>
        <v>0.89637630106992883</v>
      </c>
      <c r="AD969" s="8" cm="1">
        <f t="array" ref="AD969">-1* MEDIAN(_xlfn._xlws.FILTER(AD649:AD936,($H$649:$H$936=1)*($K$649:$K$936=3)*($AW649:$AW936&gt;$Y$938)))</f>
        <v>-1.9531009423180969</v>
      </c>
      <c r="AE969" s="8" cm="1">
        <f t="array" ref="AE969">-1* MEDIAN(_xlfn._xlws.FILTER(AE649:AE936,($H$649:$H$936=1)*($K$649:$K$936=3)*($AW649:$AW936&gt;$Y$938)))</f>
        <v>0.87791047164316904</v>
      </c>
      <c r="AF969" s="8" cm="1">
        <f t="array" ref="AF969">-1* MEDIAN(_xlfn._xlws.FILTER(AF649:AF936,($H$649:$H$936=1)*($K$649:$K$936=3)*($AW649:$AW936&gt;$Y$938)))</f>
        <v>0.72789440602323197</v>
      </c>
      <c r="AG969" s="8" cm="1">
        <f t="array" ref="AG969">-1* MEDIAN(_xlfn._xlws.FILTER(AG649:AG936,($H$649:$H$936=1)*($K$649:$K$936=3)*($AW649:$AW936&gt;$Y$938)))</f>
        <v>0.7851609773532362</v>
      </c>
      <c r="AH969" s="8" cm="1">
        <f t="array" ref="AH969">-1* MEDIAN(_xlfn._xlws.FILTER(AH649:AH936,($H$649:$H$936=1)*($K$649:$K$936=3)*($AW649:$AW936&gt;$Y$938)))</f>
        <v>-0.43648172136909136</v>
      </c>
      <c r="AI969" s="8" cm="1">
        <f t="array" ref="AI969">-1* MEDIAN(_xlfn._xlws.FILTER(AI649:AI936,($H$649:$H$936=1)*($K$649:$K$936=3)*($AW649:$AW936&gt;$Y$938)))</f>
        <v>0.76201630592313241</v>
      </c>
      <c r="AK969" t="str">
        <f t="shared" si="494"/>
        <v>Target; Gain &gt; 1; #pref=3</v>
      </c>
      <c r="AL969" s="8" cm="1">
        <f t="array" ref="AL969">-1* MEDIAN(_xlfn._xlws.FILTER(AL649:AL936,($H$649:$H$936=1)*($K$649:$K$936=3)*($AW649:$AW936&gt;$Y$938)))</f>
        <v>0.93470798633868202</v>
      </c>
      <c r="AM969" s="8" cm="1">
        <f t="array" ref="AM969">-1* MEDIAN(_xlfn._xlws.FILTER(AM649:AM936,($H$649:$H$936=1)*($K$649:$K$936=3)*($AW649:$AW936&gt;$Y$938)))</f>
        <v>0.9357826946373905</v>
      </c>
      <c r="AN969" s="8" cm="1">
        <f t="array" ref="AN969">-1* MEDIAN(_xlfn._xlws.FILTER(AN649:AN936,($H$649:$H$936=1)*($K$649:$K$936=3)*($AW649:$AW936&gt;$Y$938)))</f>
        <v>-1.4538726740057017</v>
      </c>
      <c r="AO969" s="8" cm="1">
        <f t="array" ref="AO969">-1* MEDIAN(_xlfn._xlws.FILTER(AO649:AO936,($H$649:$H$936=1)*($K$649:$K$936=3)*($AW649:$AW936&gt;$Y$938)))</f>
        <v>0.95926256589329406</v>
      </c>
      <c r="AP969" s="8" cm="1">
        <f t="array" ref="AP969">-1* MEDIAN(_xlfn._xlws.FILTER(AP649:AP936,($H$649:$H$936=1)*($K$649:$K$936=3)*($AW649:$AW936&gt;$Y$938)))</f>
        <v>-1.9531009423180969</v>
      </c>
      <c r="AQ969" s="8" cm="1">
        <f t="array" ref="AQ969">-1* MEDIAN(_xlfn._xlws.FILTER(AQ649:AQ936,($H$649:$H$936=1)*($K$649:$K$936=3)*($AW649:$AW936&gt;$Y$938)))</f>
        <v>0.95697513241039522</v>
      </c>
      <c r="AR969" s="8" cm="1">
        <f t="array" ref="AR969">-1* MEDIAN(_xlfn._xlws.FILTER(AR649:AR936,($H$649:$H$936=1)*($K$649:$K$936=3)*($AW649:$AW936&gt;$Y$938)))</f>
        <v>0.86317326859704036</v>
      </c>
      <c r="AS969" s="8" cm="1">
        <f t="array" ref="AS969">-1* MEDIAN(_xlfn._xlws.FILTER(AS649:AS936,($H$649:$H$936=1)*($K$649:$K$936=3)*($AW649:$AW936&gt;$Y$938)))</f>
        <v>0.97033627358153818</v>
      </c>
      <c r="AT969" s="8" cm="1">
        <f t="array" ref="AT969">-1* MEDIAN(_xlfn._xlws.FILTER(AT649:AT936,($H$649:$H$936=1)*($K$649:$K$936=3)*($AW649:$AW936&gt;$Y$938)))</f>
        <v>-0.43648172136909136</v>
      </c>
      <c r="AU969" s="8" cm="1">
        <f t="array" ref="AU969">-1* MEDIAN(_xlfn._xlws.FILTER(AU649:AU936,($H$649:$H$936=1)*($K$649:$K$936=3)*($AW649:$AW936&gt;$Y$938)))</f>
        <v>0.87649211218205525</v>
      </c>
    </row>
    <row r="970" spans="12:49" x14ac:dyDescent="0.3">
      <c r="M970" t="str">
        <f t="shared" si="498"/>
        <v>Target; Gain &gt; 1; #pref=4</v>
      </c>
      <c r="N970" s="8" t="e" cm="1" vm="1">
        <f t="array" ref="N970">-1* MEDIAN(_xlfn._xlws.FILTER(N649:N936,($H$649:$H$936=1)*($K$649:$K$936=4)*($AW649:$AW936&gt;$Y$938)))</f>
        <v>#VALUE!</v>
      </c>
      <c r="O970" s="8" t="e" cm="1" vm="1">
        <f t="array" ref="O970">-1* MEDIAN(_xlfn._xlws.FILTER(O649:O936,($H$649:$H$936=1)*($K$649:$K$936=4)*($AW649:$AW936&gt;$Y$938)))</f>
        <v>#VALUE!</v>
      </c>
      <c r="P970" s="8" t="e" cm="1" vm="1">
        <f t="array" ref="P970">-1* MEDIAN(_xlfn._xlws.FILTER(P649:P936,($H$649:$H$936=1)*($K$649:$K$936=4)*($AW649:$AW936&gt;$Y$938)))</f>
        <v>#VALUE!</v>
      </c>
      <c r="Q970" s="8" t="e" cm="1" vm="1">
        <f t="array" ref="Q970">-1* MEDIAN(_xlfn._xlws.FILTER(Q649:Q936,($H$649:$H$936=1)*($K$649:$K$936=4)*($AW649:$AW936&gt;$Y$938)))</f>
        <v>#VALUE!</v>
      </c>
      <c r="R970" s="8" t="e" cm="1" vm="1">
        <f t="array" ref="R970">-1* MEDIAN(_xlfn._xlws.FILTER(R649:R936,($H$649:$H$936=1)*($K$649:$K$936=4)*($AW649:$AW936&gt;$Y$938)))</f>
        <v>#VALUE!</v>
      </c>
      <c r="S970" s="8" t="e" cm="1" vm="1">
        <f t="array" ref="S970">-1* MEDIAN(_xlfn._xlws.FILTER(S649:S936,($H$649:$H$936=1)*($K$649:$K$936=4)*($AW649:$AW936&gt;$Y$938)))</f>
        <v>#VALUE!</v>
      </c>
      <c r="T970" s="8" t="e" cm="1" vm="1">
        <f t="array" ref="T970">-1* MEDIAN(_xlfn._xlws.FILTER(T649:T936,($H$649:$H$936=1)*($K$649:$K$936=4)*($AW649:$AW936&gt;$Y$938)))</f>
        <v>#VALUE!</v>
      </c>
      <c r="U970" s="8" t="e" cm="1" vm="1">
        <f t="array" ref="U970">-1* MEDIAN(_xlfn._xlws.FILTER(U649:U936,($H$649:$H$936=1)*($K$649:$K$936=4)*($AW649:$AW936&gt;$Y$938)))</f>
        <v>#VALUE!</v>
      </c>
      <c r="V970" s="8" t="e" cm="1" vm="1">
        <f t="array" ref="V970">-1* MEDIAN(_xlfn._xlws.FILTER(V649:V936,($H$649:$H$936=1)*($K$649:$K$936=4)*($AW649:$AW936&gt;$Y$938)))</f>
        <v>#VALUE!</v>
      </c>
      <c r="W970" s="8" t="e" cm="1" vm="1">
        <f t="array" ref="W970">-1* MEDIAN(_xlfn._xlws.FILTER(W649:W936,($H$649:$H$936=1)*($K$649:$K$936=4)*($AW649:$AW936&gt;$Y$938)))</f>
        <v>#VALUE!</v>
      </c>
      <c r="Y970" t="str">
        <f>"Target; Gain &gt; "&amp;Y961&amp;"; #pref=4"</f>
        <v>Target; Gain &gt; 1; #pref=4</v>
      </c>
      <c r="Z970" s="8" t="e" cm="1" vm="1">
        <f t="array" ref="Z970">-1* MEDIAN(_xlfn._xlws.FILTER(Z649:Z936,($H$649:$H$936=1)*($K$649:$K$936=4)*($AW649:$AW936&gt;$Y$938)))</f>
        <v>#VALUE!</v>
      </c>
      <c r="AA970" s="8" t="e" cm="1" vm="1">
        <f t="array" ref="AA970">-1* MEDIAN(_xlfn._xlws.FILTER(AA649:AA936,($H$649:$H$936=1)*($K$649:$K$936=4)*($AW649:$AW936&gt;$Y$938)))</f>
        <v>#VALUE!</v>
      </c>
      <c r="AB970" s="8" t="e" cm="1" vm="1">
        <f t="array" ref="AB970">-1* MEDIAN(_xlfn._xlws.FILTER(AB649:AB936,($H$649:$H$936=1)*($K$649:$K$936=4)*($AW649:$AW936&gt;$Y$938)))</f>
        <v>#VALUE!</v>
      </c>
      <c r="AC970" s="8" t="e" cm="1" vm="1">
        <f t="array" ref="AC970">-1* MEDIAN(_xlfn._xlws.FILTER(AC649:AC936,($H$649:$H$936=1)*($K$649:$K$936=4)*($AW649:$AW936&gt;$Y$938)))</f>
        <v>#VALUE!</v>
      </c>
      <c r="AD970" s="8" t="e" cm="1" vm="1">
        <f t="array" ref="AD970">-1* MEDIAN(_xlfn._xlws.FILTER(AD649:AD936,($H$649:$H$936=1)*($K$649:$K$936=4)*($AW649:$AW936&gt;$Y$938)))</f>
        <v>#VALUE!</v>
      </c>
      <c r="AE970" s="8" t="e" cm="1" vm="1">
        <f t="array" ref="AE970">-1* MEDIAN(_xlfn._xlws.FILTER(AE649:AE936,($H$649:$H$936=1)*($K$649:$K$936=4)*($AW649:$AW936&gt;$Y$938)))</f>
        <v>#VALUE!</v>
      </c>
      <c r="AF970" s="8" t="e" cm="1" vm="1">
        <f t="array" ref="AF970">-1* MEDIAN(_xlfn._xlws.FILTER(AF649:AF936,($H$649:$H$936=1)*($K$649:$K$936=4)*($AW649:$AW936&gt;$Y$938)))</f>
        <v>#VALUE!</v>
      </c>
      <c r="AG970" s="8" t="e" cm="1" vm="1">
        <f t="array" ref="AG970">-1* MEDIAN(_xlfn._xlws.FILTER(AG649:AG936,($H$649:$H$936=1)*($K$649:$K$936=4)*($AW649:$AW936&gt;$Y$938)))</f>
        <v>#VALUE!</v>
      </c>
      <c r="AH970" s="8" t="e" cm="1" vm="1">
        <f t="array" ref="AH970">-1* MEDIAN(_xlfn._xlws.FILTER(AH649:AH936,($H$649:$H$936=1)*($K$649:$K$936=4)*($AW649:$AW936&gt;$Y$938)))</f>
        <v>#VALUE!</v>
      </c>
      <c r="AI970" s="8" t="e" cm="1" vm="1">
        <f t="array" ref="AI970">-1* MEDIAN(_xlfn._xlws.FILTER(AI649:AI936,($H$649:$H$936=1)*($K$649:$K$936=4)*($AW649:$AW936&gt;$Y$938)))</f>
        <v>#VALUE!</v>
      </c>
      <c r="AK970" t="str">
        <f t="shared" si="494"/>
        <v>Target; Gain &gt; 1; #pref=4</v>
      </c>
      <c r="AL970" s="8" t="e" cm="1" vm="1">
        <f t="array" ref="AL970">-1* MEDIAN(_xlfn._xlws.FILTER(AL649:AL936,($H$649:$H$936=1)*($K$649:$K$936=4)*($AW649:$AW936&gt;$Y$938)))</f>
        <v>#VALUE!</v>
      </c>
      <c r="AM970" s="8" t="e" cm="1" vm="1">
        <f t="array" ref="AM970">-1* MEDIAN(_xlfn._xlws.FILTER(AM649:AM936,($H$649:$H$936=1)*($K$649:$K$936=4)*($AW649:$AW936&gt;$Y$938)))</f>
        <v>#VALUE!</v>
      </c>
      <c r="AN970" s="8" t="e" cm="1" vm="1">
        <f t="array" ref="AN970">-1* MEDIAN(_xlfn._xlws.FILTER(AN649:AN936,($H$649:$H$936=1)*($K$649:$K$936=4)*($AW649:$AW936&gt;$Y$938)))</f>
        <v>#VALUE!</v>
      </c>
      <c r="AO970" s="8" t="e" cm="1" vm="1">
        <f t="array" ref="AO970">-1* MEDIAN(_xlfn._xlws.FILTER(AO649:AO936,($H$649:$H$936=1)*($K$649:$K$936=4)*($AW649:$AW936&gt;$Y$938)))</f>
        <v>#VALUE!</v>
      </c>
      <c r="AP970" s="8" t="e" cm="1" vm="1">
        <f t="array" ref="AP970">-1* MEDIAN(_xlfn._xlws.FILTER(AP649:AP936,($H$649:$H$936=1)*($K$649:$K$936=4)*($AW649:$AW936&gt;$Y$938)))</f>
        <v>#VALUE!</v>
      </c>
      <c r="AQ970" s="8" t="e" cm="1" vm="1">
        <f t="array" ref="AQ970">-1* MEDIAN(_xlfn._xlws.FILTER(AQ649:AQ936,($H$649:$H$936=1)*($K$649:$K$936=4)*($AW649:$AW936&gt;$Y$938)))</f>
        <v>#VALUE!</v>
      </c>
      <c r="AR970" s="8" t="e" cm="1" vm="1">
        <f t="array" ref="AR970">-1* MEDIAN(_xlfn._xlws.FILTER(AR649:AR936,($H$649:$H$936=1)*($K$649:$K$936=4)*($AW649:$AW936&gt;$Y$938)))</f>
        <v>#VALUE!</v>
      </c>
      <c r="AS970" s="8" t="e" cm="1" vm="1">
        <f t="array" ref="AS970">-1* MEDIAN(_xlfn._xlws.FILTER(AS649:AS936,($H$649:$H$936=1)*($K$649:$K$936=4)*($AW649:$AW936&gt;$Y$938)))</f>
        <v>#VALUE!</v>
      </c>
      <c r="AT970" s="8" t="e" cm="1" vm="1">
        <f t="array" ref="AT970">-1* MEDIAN(_xlfn._xlws.FILTER(AT649:AT936,($H$649:$H$936=1)*($K$649:$K$936=4)*($AW649:$AW936&gt;$Y$938)))</f>
        <v>#VALUE!</v>
      </c>
      <c r="AU970" s="8" t="e" cm="1" vm="1">
        <f t="array" ref="AU970">-1* MEDIAN(_xlfn._xlws.FILTER(AU649:AU936,($H$649:$H$936=1)*($K$649:$K$936=4)*($AW649:$AW936&gt;$Y$938)))</f>
        <v>#VALUE!</v>
      </c>
    </row>
    <row r="971" spans="12:49" x14ac:dyDescent="0.3">
      <c r="M971" t="str">
        <f t="shared" si="498"/>
        <v>Target (or sym); Gain &gt; 0</v>
      </c>
      <c r="N971" s="8" cm="1">
        <f t="array" ref="N971">-1* MEDIAN(_xlfn._xlws.FILTER(N649:N936,($H649:$H936=1)*($J649:$J936=1)))</f>
        <v>0.84825940581453474</v>
      </c>
      <c r="O971" s="8" cm="1">
        <f t="array" ref="O971">-1* MEDIAN(_xlfn._xlws.FILTER(O649:O936,($H649:$H936=1)*($J649:$J936=1)))</f>
        <v>0.84673053161478085</v>
      </c>
      <c r="P971" s="8" cm="1">
        <f t="array" ref="P971">-1* MEDIAN(_xlfn._xlws.FILTER(P649:P936,($H649:$H936=1)*($J649:$J936=1)))</f>
        <v>0.66899662992397901</v>
      </c>
      <c r="Q971" s="8" cm="1">
        <f t="array" ref="Q971">-1* MEDIAN(_xlfn._xlws.FILTER(Q649:Q936,($H649:$H936=1)*($J649:$J936=1)))</f>
        <v>0.92562990102075038</v>
      </c>
      <c r="R971" s="8" cm="1">
        <f t="array" ref="R971">-1* MEDIAN(_xlfn._xlws.FILTER(R649:R936,($H649:$H936=1)*($J649:$J936=1)))</f>
        <v>-2.0522348094642084</v>
      </c>
      <c r="S971" s="8" cm="1">
        <f t="array" ref="S971">-1* MEDIAN(_xlfn._xlws.FILTER(S649:S936,($H649:$H936=1)*($J649:$J936=1)))</f>
        <v>0.94183753796696223</v>
      </c>
      <c r="T971" s="8" cm="1">
        <f t="array" ref="T971">-1* MEDIAN(_xlfn._xlws.FILTER(T649:T936,($H649:$H936=1)*($J649:$J936=1)))</f>
        <v>0.54821227269128836</v>
      </c>
      <c r="U971" s="8" cm="1">
        <f t="array" ref="U971">-1* MEDIAN(_xlfn._xlws.FILTER(U649:U936,($H649:$H936=1)*($J649:$J936=1)))</f>
        <v>0.6463844632596254</v>
      </c>
      <c r="V971" s="8" cm="1">
        <f t="array" ref="V971">-1* MEDIAN(_xlfn._xlws.FILTER(V649:V936,($H649:$H936=1)*($J649:$J936=1)))</f>
        <v>-0.42985455837842235</v>
      </c>
      <c r="W971" s="8" cm="1">
        <f t="array" ref="W971">-1* MEDIAN(_xlfn._xlws.FILTER(W649:W936,($H649:$H936=1)*($J649:$J936=1)))</f>
        <v>0.90449548589986617</v>
      </c>
      <c r="Y971" t="s">
        <v>53</v>
      </c>
      <c r="Z971" s="8" cm="1">
        <f t="array" ref="Z971">-1* MEDIAN(_xlfn._xlws.FILTER(Z649:Z936,($H649:$H936=1)*($J649:$J936=1)))</f>
        <v>0.79600154273100399</v>
      </c>
      <c r="AA971" s="8" cm="1">
        <f t="array" ref="AA971">-1* MEDIAN(_xlfn._xlws.FILTER(AA649:AA936,($H649:$H936=1)*($J649:$J936=1)))</f>
        <v>0.79606275797538595</v>
      </c>
      <c r="AB971" s="8" cm="1">
        <f t="array" ref="AB971">-1* MEDIAN(_xlfn._xlws.FILTER(AB649:AB936,($H649:$H936=1)*($J649:$J936=1)))</f>
        <v>0.49194375558801051</v>
      </c>
      <c r="AC971" s="8" cm="1">
        <f t="array" ref="AC971">-1* MEDIAN(_xlfn._xlws.FILTER(AC649:AC936,($H649:$H936=1)*($J649:$J936=1)))</f>
        <v>0.8079597131599382</v>
      </c>
      <c r="AD971" s="8" cm="1">
        <f t="array" ref="AD971">-1* MEDIAN(_xlfn._xlws.FILTER(AD649:AD936,($H649:$H936=1)*($J649:$J936=1)))</f>
        <v>-1.450111218911307</v>
      </c>
      <c r="AE971" s="8" cm="1">
        <f t="array" ref="AE971">-1* MEDIAN(_xlfn._xlws.FILTER(AE649:AE936,($H649:$H936=1)*($J649:$J936=1)))</f>
        <v>0.84065030060487578</v>
      </c>
      <c r="AF971" s="8" cm="1">
        <f t="array" ref="AF971">-1* MEDIAN(_xlfn._xlws.FILTER(AF649:AF936,($H649:$H936=1)*($J649:$J936=1)))</f>
        <v>0.82000280804650727</v>
      </c>
      <c r="AG971" s="8" cm="1">
        <f t="array" ref="AG971">-1* MEDIAN(_xlfn._xlws.FILTER(AG649:AG936,($H649:$H936=1)*($J649:$J936=1)))</f>
        <v>0.80424625263024219</v>
      </c>
      <c r="AH971" s="8" cm="1">
        <f t="array" ref="AH971">-1* MEDIAN(_xlfn._xlws.FILTER(AH649:AH936,($H649:$H936=1)*($J649:$J936=1)))</f>
        <v>-3.5706563147542447E-2</v>
      </c>
      <c r="AI971" s="8" cm="1">
        <f t="array" ref="AI971">-1* MEDIAN(_xlfn._xlws.FILTER(AI649:AI936,($H649:$H936=1)*($J649:$J936=1)))</f>
        <v>0.58562446855944539</v>
      </c>
      <c r="AK971" t="str">
        <f t="shared" si="494"/>
        <v>Target (or sym); Gain &gt; 0</v>
      </c>
      <c r="AL971" s="8" cm="1">
        <f t="array" ref="AL971">-1* MEDIAN(_xlfn._xlws.FILTER(AL649:AL936,($H649:$H936=1)*($J649:$J936=1)))</f>
        <v>0.91964820720317442</v>
      </c>
      <c r="AM971" s="8" cm="1">
        <f t="array" ref="AM971">-1* MEDIAN(_xlfn._xlws.FILTER(AM649:AM936,($H649:$H936=1)*($J649:$J936=1)))</f>
        <v>0.91987248129524413</v>
      </c>
      <c r="AN971" s="8" cm="1">
        <f t="array" ref="AN971">-1* MEDIAN(_xlfn._xlws.FILTER(AN649:AN936,($H649:$H936=1)*($J649:$J936=1)))</f>
        <v>0.49194375558801051</v>
      </c>
      <c r="AO971" s="8" cm="1">
        <f t="array" ref="AO971">-1* MEDIAN(_xlfn._xlws.FILTER(AO649:AO936,($H649:$H936=1)*($J649:$J936=1)))</f>
        <v>0.91316984793199663</v>
      </c>
      <c r="AP971" s="8" cm="1">
        <f t="array" ref="AP971">-1* MEDIAN(_xlfn._xlws.FILTER(AP649:AP936,($H649:$H936=1)*($J649:$J936=1)))</f>
        <v>-1.450111218911307</v>
      </c>
      <c r="AQ971" s="8" cm="1">
        <f t="array" ref="AQ971">-1* MEDIAN(_xlfn._xlws.FILTER(AQ649:AQ936,($H649:$H936=1)*($J649:$J936=1)))</f>
        <v>0.92878499217960209</v>
      </c>
      <c r="AR971" s="8" cm="1">
        <f t="array" ref="AR971">-1* MEDIAN(_xlfn._xlws.FILTER(AR649:AR936,($H649:$H936=1)*($J649:$J936=1)))</f>
        <v>0.90904414156016911</v>
      </c>
      <c r="AS971" s="8" cm="1">
        <f t="array" ref="AS971">-1* MEDIAN(_xlfn._xlws.FILTER(AS649:AS936,($H649:$H936=1)*($J649:$J936=1)))</f>
        <v>0.93911165253321482</v>
      </c>
      <c r="AT971" s="8" cm="1">
        <f t="array" ref="AT971">-1* MEDIAN(_xlfn._xlws.FILTER(AT649:AT936,($H649:$H936=1)*($J649:$J936=1)))</f>
        <v>-3.5706563147542447E-2</v>
      </c>
      <c r="AU971" s="8" cm="1">
        <f t="array" ref="AU971">-1* MEDIAN(_xlfn._xlws.FILTER(AU649:AU936,($H649:$H936=1)*($J649:$J936=1)))</f>
        <v>0.8518070483501381</v>
      </c>
      <c r="AV971" s="4" t="s">
        <v>44</v>
      </c>
      <c r="AW971" s="18">
        <f>AVERAGEIF($J649:$J936,"=1",AW649:AW936)</f>
        <v>0.88235294117647056</v>
      </c>
    </row>
    <row r="972" spans="12:49" x14ac:dyDescent="0.3">
      <c r="M972" s="19">
        <f t="shared" ref="M972:O977" si="499">M961</f>
        <v>1</v>
      </c>
      <c r="N972" s="19" t="str">
        <f t="shared" si="499"/>
        <v>BNL Causal</v>
      </c>
      <c r="O972" s="19" t="str">
        <f t="shared" si="499"/>
        <v>BNL Causal HM</v>
      </c>
      <c r="P972" s="19" t="str">
        <f>Q961</f>
        <v>SFS Causal</v>
      </c>
      <c r="Q972" s="19" t="str">
        <f>S961</f>
        <v>SaLSa Causal</v>
      </c>
      <c r="R972" s="19" t="str">
        <f>U961</f>
        <v>D&amp;C Causal</v>
      </c>
      <c r="S972" s="19" t="str">
        <f>W961</f>
        <v>BBS Causal</v>
      </c>
      <c r="T972" s="19"/>
      <c r="U972" s="19">
        <f t="shared" ref="U972:W982" si="500">Y961</f>
        <v>1</v>
      </c>
      <c r="V972" s="19" t="str">
        <f t="shared" si="500"/>
        <v>BNL Causal</v>
      </c>
      <c r="W972" s="19" t="str">
        <f t="shared" si="500"/>
        <v>BNL Causal HM</v>
      </c>
      <c r="X972" s="19" t="str">
        <f>AC961</f>
        <v>SFS Causal</v>
      </c>
      <c r="Y972" s="19" t="str">
        <f>AE961</f>
        <v>SaLSa Causal</v>
      </c>
      <c r="Z972" s="19" t="str">
        <f>AG961</f>
        <v>D&amp;C Causal</v>
      </c>
      <c r="AA972" s="19" t="str">
        <f>AI961</f>
        <v>BBS Causal</v>
      </c>
      <c r="AB972" s="17"/>
      <c r="AC972" s="32">
        <f>AK961</f>
        <v>1</v>
      </c>
      <c r="AD972" s="32" t="str">
        <f>AL961</f>
        <v>BNL Causal</v>
      </c>
      <c r="AE972" s="32" t="str">
        <f>AM961</f>
        <v>BNL Causal HM</v>
      </c>
      <c r="AF972" s="32" t="str">
        <f>AO961</f>
        <v>SFS Causal</v>
      </c>
      <c r="AG972" s="32" t="str">
        <f>AQ961</f>
        <v>SaLSa Causal</v>
      </c>
      <c r="AH972" s="32" t="str">
        <f>AS961</f>
        <v>D&amp;C Causal</v>
      </c>
      <c r="AI972" s="32" t="str">
        <f>AU961</f>
        <v>BBS Causal</v>
      </c>
      <c r="AK972" s="19"/>
      <c r="AL972" s="19"/>
      <c r="AM972" s="19"/>
      <c r="AN972" s="17"/>
      <c r="AO972" s="17"/>
      <c r="AP972" s="17"/>
      <c r="AQ972" s="17"/>
      <c r="AR972" s="17"/>
      <c r="AS972" s="17"/>
      <c r="AT972" s="17"/>
      <c r="AU972" s="17"/>
    </row>
    <row r="973" spans="12:49" x14ac:dyDescent="0.3">
      <c r="M973" t="str">
        <f t="shared" si="499"/>
        <v>ALL</v>
      </c>
      <c r="N973" s="8">
        <f t="shared" si="499"/>
        <v>0.66261855535002423</v>
      </c>
      <c r="O973" s="8">
        <f t="shared" si="499"/>
        <v>0.65375690150741605</v>
      </c>
      <c r="P973" s="8">
        <f>Q962</f>
        <v>0.8158707920045486</v>
      </c>
      <c r="Q973" s="8">
        <f>S962</f>
        <v>0.80987099339323909</v>
      </c>
      <c r="R973" s="8">
        <f>U962</f>
        <v>0.45622129318435622</v>
      </c>
      <c r="S973" s="8">
        <f>W962</f>
        <v>0.86264609173947426</v>
      </c>
      <c r="T973" s="8"/>
      <c r="U973" s="8" t="str">
        <f t="shared" si="500"/>
        <v>ALL</v>
      </c>
      <c r="V973" s="8">
        <f t="shared" si="500"/>
        <v>0.65702269846300076</v>
      </c>
      <c r="W973" s="8">
        <f t="shared" si="500"/>
        <v>0.65019173526836616</v>
      </c>
      <c r="X973" s="8">
        <f>AC962</f>
        <v>0.74372400729764576</v>
      </c>
      <c r="Y973" s="8">
        <f>AE962</f>
        <v>0.68383783556353306</v>
      </c>
      <c r="Z973" s="8">
        <f>AG962</f>
        <v>0.65860717866415763</v>
      </c>
      <c r="AA973" s="8">
        <f>AI962</f>
        <v>0.44793786841815908</v>
      </c>
      <c r="AB973" s="17"/>
      <c r="AC973" s="33" t="str">
        <f t="shared" ref="AC973:AE982" si="501">AK962</f>
        <v>ALL</v>
      </c>
      <c r="AD973" s="8">
        <f t="shared" si="501"/>
        <v>0.88549433495749996</v>
      </c>
      <c r="AE973" s="8">
        <f t="shared" si="501"/>
        <v>0.87807652851980489</v>
      </c>
      <c r="AF973" s="8">
        <f t="shared" ref="AF973:AF982" si="502">AO962</f>
        <v>0.88829194052772431</v>
      </c>
      <c r="AG973" s="8">
        <f t="shared" ref="AG973:AG982" si="503">AQ962</f>
        <v>0.89713210599237736</v>
      </c>
      <c r="AH973" s="8">
        <f t="shared" ref="AH973:AH982" si="504">AS962</f>
        <v>0.92502823020457292</v>
      </c>
      <c r="AI973" s="8">
        <f t="shared" ref="AI973:AI982" si="505">AU962</f>
        <v>0.73003493087188653</v>
      </c>
      <c r="AK973" s="8"/>
      <c r="AL973" s="8"/>
      <c r="AM973" s="8"/>
      <c r="AN973" s="17"/>
      <c r="AO973" s="17"/>
      <c r="AP973" s="17"/>
      <c r="AQ973" s="17"/>
      <c r="AR973" s="17"/>
      <c r="AS973" s="17"/>
      <c r="AT973" s="17"/>
      <c r="AU973" s="17"/>
    </row>
    <row r="974" spans="12:49" x14ac:dyDescent="0.3">
      <c r="M974" t="str">
        <f t="shared" si="499"/>
        <v>Target; Gain &gt; 1</v>
      </c>
      <c r="N974" s="8">
        <f t="shared" si="499"/>
        <v>0.79520688868308609</v>
      </c>
      <c r="O974" s="8">
        <f t="shared" si="499"/>
        <v>0.79423613706680563</v>
      </c>
      <c r="P974" s="8">
        <f>Q963</f>
        <v>0.90982890670844307</v>
      </c>
      <c r="Q974" s="8">
        <f>S963</f>
        <v>0.85188209147280214</v>
      </c>
      <c r="R974" s="8">
        <f>U963</f>
        <v>0.69203786098716313</v>
      </c>
      <c r="S974" s="8">
        <f>W963</f>
        <v>0.86331378249168078</v>
      </c>
      <c r="T974" s="8"/>
      <c r="U974" s="8" t="str">
        <f t="shared" si="500"/>
        <v>Target; Gain &gt; 1</v>
      </c>
      <c r="V974" s="8">
        <f t="shared" si="500"/>
        <v>0.80039358042423547</v>
      </c>
      <c r="W974" s="8">
        <f t="shared" si="500"/>
        <v>0.80030345762014776</v>
      </c>
      <c r="X974" s="8">
        <f>AC963</f>
        <v>0.85438958091562955</v>
      </c>
      <c r="Y974" s="8">
        <f>AE963</f>
        <v>0.82743095169946934</v>
      </c>
      <c r="Z974" s="8">
        <f>AG963</f>
        <v>0.82613433146433046</v>
      </c>
      <c r="AA974" s="8">
        <f>AI963</f>
        <v>0.70449135232630611</v>
      </c>
      <c r="AB974" s="17"/>
      <c r="AC974" s="33" t="str">
        <f t="shared" si="501"/>
        <v>Target; Gain &gt; 1</v>
      </c>
      <c r="AD974" s="8">
        <f t="shared" si="501"/>
        <v>0.92963075836837139</v>
      </c>
      <c r="AE974" s="8">
        <f t="shared" si="501"/>
        <v>0.92909885917790325</v>
      </c>
      <c r="AF974" s="8">
        <f t="shared" si="502"/>
        <v>0.93870720404030894</v>
      </c>
      <c r="AG974" s="8">
        <f t="shared" si="503"/>
        <v>0.9444959995733746</v>
      </c>
      <c r="AH974" s="8">
        <f t="shared" si="504"/>
        <v>0.9611065601257931</v>
      </c>
      <c r="AI974" s="8">
        <f t="shared" si="505"/>
        <v>0.8518070483501381</v>
      </c>
      <c r="AK974" s="8"/>
      <c r="AL974" s="8"/>
      <c r="AM974" s="8"/>
      <c r="AN974" s="17"/>
      <c r="AO974" s="17"/>
      <c r="AP974" s="17"/>
      <c r="AQ974" s="17"/>
      <c r="AR974" s="17"/>
      <c r="AS974" s="17"/>
      <c r="AT974" s="17"/>
      <c r="AU974" s="17"/>
    </row>
    <row r="975" spans="12:49" x14ac:dyDescent="0.3">
      <c r="M975" t="str">
        <f t="shared" si="499"/>
        <v>Gain &gt; 1</v>
      </c>
      <c r="N975" s="8">
        <f t="shared" si="499"/>
        <v>0.79520688868308609</v>
      </c>
      <c r="O975" s="8">
        <f t="shared" si="499"/>
        <v>0.79423613706680563</v>
      </c>
      <c r="P975" s="8">
        <f t="shared" ref="P975:P982" si="506">Q964</f>
        <v>0.90982890670844307</v>
      </c>
      <c r="Q975" s="8">
        <f t="shared" ref="Q975:Q977" si="507">S964</f>
        <v>0.85188209147280214</v>
      </c>
      <c r="R975" s="8">
        <f t="shared" ref="R975:R977" si="508">U964</f>
        <v>0.69203786098716313</v>
      </c>
      <c r="S975" s="8">
        <f t="shared" ref="S975:S982" si="509">W964</f>
        <v>0.86331378249168078</v>
      </c>
      <c r="T975" s="8"/>
      <c r="U975" s="8" t="str">
        <f t="shared" si="500"/>
        <v>Gain &gt; 1</v>
      </c>
      <c r="V975" s="8">
        <f t="shared" si="500"/>
        <v>0.80039358042423547</v>
      </c>
      <c r="W975" s="8">
        <f t="shared" si="500"/>
        <v>0.80030345762014776</v>
      </c>
      <c r="X975" s="8">
        <f t="shared" ref="X975:X982" si="510">AC964</f>
        <v>0.85438958091562955</v>
      </c>
      <c r="Y975" s="8">
        <f t="shared" ref="Y975:Y979" si="511">AE964</f>
        <v>0.82743095169946934</v>
      </c>
      <c r="Z975" s="8">
        <f t="shared" ref="Z975:Z982" si="512">AG964</f>
        <v>0.82613433146433046</v>
      </c>
      <c r="AA975" s="8">
        <f t="shared" ref="AA975:AA982" si="513">AI964</f>
        <v>0.70449135232630611</v>
      </c>
      <c r="AB975" s="17"/>
      <c r="AC975" s="33" t="str">
        <f t="shared" si="501"/>
        <v>Gain &gt; 1</v>
      </c>
      <c r="AD975" s="8">
        <f t="shared" si="501"/>
        <v>0.92963075836837139</v>
      </c>
      <c r="AE975" s="8">
        <f t="shared" si="501"/>
        <v>0.92909885917790325</v>
      </c>
      <c r="AF975" s="8">
        <f t="shared" si="502"/>
        <v>0.93870720404030894</v>
      </c>
      <c r="AG975" s="8">
        <f t="shared" si="503"/>
        <v>0.9444959995733746</v>
      </c>
      <c r="AH975" s="8">
        <f t="shared" si="504"/>
        <v>0.9611065601257931</v>
      </c>
      <c r="AI975" s="8">
        <f t="shared" si="505"/>
        <v>0.8518070483501381</v>
      </c>
      <c r="AK975" s="8"/>
      <c r="AL975" s="8"/>
      <c r="AM975" s="8"/>
      <c r="AN975" s="17"/>
      <c r="AO975" s="17"/>
      <c r="AP975" s="17"/>
      <c r="AQ975" s="17"/>
      <c r="AR975" s="17"/>
      <c r="AS975" s="17"/>
      <c r="AT975" s="17"/>
      <c r="AU975" s="17"/>
    </row>
    <row r="976" spans="12:49" x14ac:dyDescent="0.3">
      <c r="M976" t="str">
        <f t="shared" si="499"/>
        <v>Target (or sym)</v>
      </c>
      <c r="N976" s="8">
        <f t="shared" si="499"/>
        <v>0.77193417670242714</v>
      </c>
      <c r="O976" s="8">
        <f t="shared" si="499"/>
        <v>0.77132648481808319</v>
      </c>
      <c r="P976" s="8">
        <f t="shared" si="506"/>
        <v>0.90320294491821351</v>
      </c>
      <c r="Q976" s="8">
        <f t="shared" si="507"/>
        <v>0.96575559093460217</v>
      </c>
      <c r="R976" s="8">
        <f t="shared" si="508"/>
        <v>0.42973456978102248</v>
      </c>
      <c r="S976" s="8">
        <f t="shared" si="509"/>
        <v>0.91086579461763972</v>
      </c>
      <c r="T976" s="8"/>
      <c r="U976" s="8" t="str">
        <f t="shared" si="500"/>
        <v>Target (or sym)</v>
      </c>
      <c r="V976" s="8">
        <f>Z965</f>
        <v>0.72437029173518042</v>
      </c>
      <c r="W976" s="8">
        <f t="shared" si="500"/>
        <v>0.72558824206532102</v>
      </c>
      <c r="X976" s="8">
        <f t="shared" si="510"/>
        <v>0.77547166155843872</v>
      </c>
      <c r="Y976" s="8">
        <f t="shared" si="511"/>
        <v>0.70042350693486499</v>
      </c>
      <c r="Z976" s="8">
        <f t="shared" si="512"/>
        <v>0.70547551706263878</v>
      </c>
      <c r="AA976" s="8">
        <f t="shared" si="513"/>
        <v>0.49775906710564366</v>
      </c>
      <c r="AB976" s="17"/>
      <c r="AC976" s="14" t="str">
        <f t="shared" si="501"/>
        <v>Target (or sym)</v>
      </c>
      <c r="AD976" s="8">
        <f t="shared" si="501"/>
        <v>0.88805399348493586</v>
      </c>
      <c r="AE976" s="8">
        <f t="shared" si="501"/>
        <v>0.88918532495873603</v>
      </c>
      <c r="AF976" s="8">
        <f t="shared" si="502"/>
        <v>0.88440297594401829</v>
      </c>
      <c r="AG976" s="8">
        <f t="shared" si="503"/>
        <v>0.89638021732167128</v>
      </c>
      <c r="AH976" s="8">
        <f t="shared" si="504"/>
        <v>0.90128779536470383</v>
      </c>
      <c r="AI976" s="8">
        <f t="shared" si="505"/>
        <v>0.8148360759411386</v>
      </c>
      <c r="AK976" s="8"/>
      <c r="AL976" s="8"/>
      <c r="AM976" s="8"/>
      <c r="AN976" s="17"/>
      <c r="AO976" s="17"/>
      <c r="AP976" s="17"/>
      <c r="AQ976" s="17"/>
      <c r="AR976" s="17"/>
      <c r="AS976" s="17"/>
      <c r="AT976" s="17"/>
      <c r="AU976" s="17"/>
    </row>
    <row r="977" spans="13:47" x14ac:dyDescent="0.3">
      <c r="M977" t="str">
        <f>M966</f>
        <v>Gain &gt; 0</v>
      </c>
      <c r="N977" s="8">
        <f t="shared" si="499"/>
        <v>0.82506804932992506</v>
      </c>
      <c r="O977" s="8">
        <f t="shared" si="499"/>
        <v>0.82448059633157722</v>
      </c>
      <c r="P977" s="8">
        <f t="shared" si="506"/>
        <v>0.91112858216042936</v>
      </c>
      <c r="Q977" s="8">
        <f t="shared" si="507"/>
        <v>0.90014916258021804</v>
      </c>
      <c r="R977" s="8">
        <f t="shared" si="508"/>
        <v>0.64695521107163789</v>
      </c>
      <c r="S977" s="8">
        <f t="shared" si="509"/>
        <v>0.90513774111122447</v>
      </c>
      <c r="T977" s="8"/>
      <c r="U977" s="8" t="str">
        <f t="shared" si="500"/>
        <v>Gain &gt; 0</v>
      </c>
      <c r="V977" s="8">
        <f t="shared" si="500"/>
        <v>0.78797036667269338</v>
      </c>
      <c r="W977" s="8">
        <f t="shared" si="500"/>
        <v>0.78699026684588391</v>
      </c>
      <c r="X977" s="8">
        <f t="shared" si="510"/>
        <v>0.80711552284789678</v>
      </c>
      <c r="Y977" s="8">
        <f t="shared" si="511"/>
        <v>0.8401917125577234</v>
      </c>
      <c r="Z977" s="8">
        <f t="shared" si="512"/>
        <v>0.80695872533324919</v>
      </c>
      <c r="AA977" s="8">
        <f t="shared" si="513"/>
        <v>0.58562446855944539</v>
      </c>
      <c r="AB977" s="17"/>
      <c r="AC977" s="14" t="str">
        <f t="shared" si="501"/>
        <v>Gain &gt; 0</v>
      </c>
      <c r="AD977" s="8">
        <f t="shared" si="501"/>
        <v>0.91884627833011145</v>
      </c>
      <c r="AE977" s="8">
        <f t="shared" si="501"/>
        <v>0.91953049464906456</v>
      </c>
      <c r="AF977" s="8">
        <f t="shared" si="502"/>
        <v>0.91316984793199663</v>
      </c>
      <c r="AG977" s="8">
        <f t="shared" si="503"/>
        <v>0.92950989720735722</v>
      </c>
      <c r="AH977" s="8">
        <f t="shared" si="504"/>
        <v>0.94589342633229245</v>
      </c>
      <c r="AI977" s="8">
        <f t="shared" si="505"/>
        <v>0.84677784909097142</v>
      </c>
      <c r="AK977" s="8"/>
      <c r="AL977" s="8"/>
      <c r="AM977" s="8"/>
      <c r="AN977" s="17"/>
      <c r="AO977" s="17"/>
      <c r="AP977" s="17"/>
      <c r="AQ977" s="17"/>
      <c r="AR977" s="17"/>
      <c r="AS977" s="17"/>
      <c r="AT977" s="17"/>
      <c r="AU977" s="17"/>
    </row>
    <row r="978" spans="13:47" x14ac:dyDescent="0.3">
      <c r="M978" t="str">
        <f t="shared" ref="M978:O982" si="514">M967</f>
        <v>Gain &lt;=0</v>
      </c>
      <c r="N978" s="8">
        <f t="shared" si="514"/>
        <v>-0.14230566682325466</v>
      </c>
      <c r="O978" s="8">
        <f t="shared" si="514"/>
        <v>-0.14240514356020906</v>
      </c>
      <c r="P978" s="8">
        <f t="shared" si="506"/>
        <v>-4.8174729438492424E-3</v>
      </c>
      <c r="Q978" s="8">
        <f>S967</f>
        <v>0.74537755267086925</v>
      </c>
      <c r="R978" s="8">
        <f>U967</f>
        <v>-10.304343521423421</v>
      </c>
      <c r="S978" s="8">
        <f t="shared" si="509"/>
        <v>0.79448002741764312</v>
      </c>
      <c r="T978" s="8"/>
      <c r="U978" s="8" t="str">
        <f t="shared" si="500"/>
        <v>Gain &lt;=0</v>
      </c>
      <c r="V978" s="8">
        <f t="shared" si="500"/>
        <v>-0.65209369403109552</v>
      </c>
      <c r="W978" s="8">
        <f t="shared" si="500"/>
        <v>-0.6242466949923281</v>
      </c>
      <c r="X978" s="8">
        <f t="shared" si="510"/>
        <v>-0.79284918131755366</v>
      </c>
      <c r="Y978" s="8">
        <f t="shared" si="511"/>
        <v>4.752320477856959E-2</v>
      </c>
      <c r="Z978" s="8">
        <f t="shared" si="512"/>
        <v>-1.5690001409080723</v>
      </c>
      <c r="AA978" s="8">
        <f t="shared" si="513"/>
        <v>0.16566381764161137</v>
      </c>
      <c r="AB978" s="17"/>
      <c r="AC978" s="14" t="str">
        <f t="shared" si="501"/>
        <v>Gain &lt;=0</v>
      </c>
      <c r="AD978" s="8">
        <f t="shared" si="501"/>
        <v>0.25183995688573402</v>
      </c>
      <c r="AE978" s="8">
        <f t="shared" si="501"/>
        <v>0.26341713616513895</v>
      </c>
      <c r="AF978" s="8">
        <f t="shared" si="502"/>
        <v>0.20097309266339541</v>
      </c>
      <c r="AG978" s="8">
        <f t="shared" si="503"/>
        <v>0.38971027756166821</v>
      </c>
      <c r="AH978" s="8">
        <f t="shared" si="504"/>
        <v>0.22510722168201602</v>
      </c>
      <c r="AI978" s="8">
        <f t="shared" si="505"/>
        <v>0.30290699490296435</v>
      </c>
      <c r="AK978" s="8"/>
      <c r="AL978" s="8"/>
      <c r="AM978" s="8"/>
      <c r="AN978" s="17"/>
      <c r="AO978" s="17"/>
      <c r="AP978" s="17"/>
      <c r="AQ978" s="17"/>
      <c r="AR978" s="17"/>
      <c r="AS978" s="17"/>
      <c r="AT978" s="17"/>
      <c r="AU978" s="17"/>
    </row>
    <row r="979" spans="13:47" x14ac:dyDescent="0.3">
      <c r="M979" t="str">
        <f>M968</f>
        <v>Target; Gain &gt; 1; #pref=2</v>
      </c>
      <c r="N979" s="8">
        <f t="shared" si="514"/>
        <v>0.77193417670242714</v>
      </c>
      <c r="O979" s="8">
        <f t="shared" si="514"/>
        <v>0.77132648481808319</v>
      </c>
      <c r="P979" s="8">
        <f t="shared" si="506"/>
        <v>0.90415693457393242</v>
      </c>
      <c r="Q979" s="8">
        <f t="shared" ref="Q979:Q982" si="515">S968</f>
        <v>0.80779685675255974</v>
      </c>
      <c r="R979" s="8">
        <f t="shared" ref="R979" si="516">U968</f>
        <v>0.67845847631063305</v>
      </c>
      <c r="S979" s="8">
        <f t="shared" si="509"/>
        <v>0.91086579461763972</v>
      </c>
      <c r="T979" s="8"/>
      <c r="U979" s="8" t="str">
        <f t="shared" si="500"/>
        <v>Target; Gain &gt; 1; #pref=2</v>
      </c>
      <c r="V979" s="8">
        <f t="shared" si="500"/>
        <v>0.74278447075680931</v>
      </c>
      <c r="W979" s="8">
        <f t="shared" si="500"/>
        <v>0.74458816323866495</v>
      </c>
      <c r="X979" s="8">
        <f t="shared" si="510"/>
        <v>0.77986039913882477</v>
      </c>
      <c r="Y979" s="8">
        <f t="shared" si="511"/>
        <v>0.71898704766403587</v>
      </c>
      <c r="Z979" s="8">
        <f t="shared" si="512"/>
        <v>0.84224209956193175</v>
      </c>
      <c r="AA979" s="8">
        <f t="shared" si="513"/>
        <v>0.63022047895188349</v>
      </c>
      <c r="AB979" s="17"/>
      <c r="AC979" s="14" t="str">
        <f t="shared" si="501"/>
        <v>Target; Gain &gt; 1; #pref=2</v>
      </c>
      <c r="AD979" s="8">
        <f t="shared" si="501"/>
        <v>0.91496202501609636</v>
      </c>
      <c r="AE979" s="8">
        <f t="shared" si="501"/>
        <v>0.91551986768009663</v>
      </c>
      <c r="AF979" s="8">
        <f t="shared" si="502"/>
        <v>0.8996482844396122</v>
      </c>
      <c r="AG979" s="8">
        <f t="shared" si="503"/>
        <v>0.91282638715341513</v>
      </c>
      <c r="AH979" s="8">
        <f t="shared" si="504"/>
        <v>0.94231488949956876</v>
      </c>
      <c r="AI979" s="8">
        <f t="shared" si="505"/>
        <v>0.85200762207719838</v>
      </c>
      <c r="AK979" s="8"/>
      <c r="AL979" s="8"/>
      <c r="AM979" s="8"/>
      <c r="AN979" s="17"/>
      <c r="AO979" s="17"/>
      <c r="AP979" s="17"/>
      <c r="AQ979" s="17"/>
      <c r="AR979" s="17"/>
      <c r="AS979" s="17"/>
      <c r="AT979" s="17"/>
      <c r="AU979" s="17"/>
    </row>
    <row r="980" spans="13:47" x14ac:dyDescent="0.3">
      <c r="M980" t="str">
        <f>M969</f>
        <v>Target; Gain &gt; 1; #pref=3</v>
      </c>
      <c r="N980" s="8">
        <f t="shared" si="514"/>
        <v>0.81874400260995484</v>
      </c>
      <c r="O980" s="8">
        <f t="shared" si="514"/>
        <v>0.81796892476171679</v>
      </c>
      <c r="P980" s="8">
        <f t="shared" si="506"/>
        <v>0.91187764827301443</v>
      </c>
      <c r="Q980" s="8">
        <f t="shared" si="515"/>
        <v>0.88925585822221986</v>
      </c>
      <c r="R980" s="8">
        <f>U969</f>
        <v>0.69746078747235929</v>
      </c>
      <c r="S980" s="8">
        <f t="shared" si="509"/>
        <v>0.80880372156546287</v>
      </c>
      <c r="T980" s="8"/>
      <c r="U980" s="8" t="str">
        <f t="shared" si="500"/>
        <v>Target; Gain &gt; 1; #pref=3</v>
      </c>
      <c r="V980" s="8">
        <f t="shared" si="500"/>
        <v>0.81649795540047865</v>
      </c>
      <c r="W980" s="8">
        <f t="shared" si="500"/>
        <v>0.81848031385482112</v>
      </c>
      <c r="X980" s="8">
        <f t="shared" si="510"/>
        <v>0.89637630106992883</v>
      </c>
      <c r="Y980" s="8">
        <f>AE969</f>
        <v>0.87791047164316904</v>
      </c>
      <c r="Z980" s="8">
        <f t="shared" si="512"/>
        <v>0.7851609773532362</v>
      </c>
      <c r="AA980" s="8">
        <f t="shared" si="513"/>
        <v>0.76201630592313241</v>
      </c>
      <c r="AB980" s="17"/>
      <c r="AC980" s="14" t="str">
        <f t="shared" si="501"/>
        <v>Target; Gain &gt; 1; #pref=3</v>
      </c>
      <c r="AD980" s="8">
        <f t="shared" si="501"/>
        <v>0.93470798633868202</v>
      </c>
      <c r="AE980" s="8">
        <f t="shared" si="501"/>
        <v>0.9357826946373905</v>
      </c>
      <c r="AF980" s="8">
        <f t="shared" si="502"/>
        <v>0.95926256589329406</v>
      </c>
      <c r="AG980" s="8">
        <f t="shared" si="503"/>
        <v>0.95697513241039522</v>
      </c>
      <c r="AH980" s="8">
        <f t="shared" si="504"/>
        <v>0.97033627358153818</v>
      </c>
      <c r="AI980" s="8">
        <f t="shared" si="505"/>
        <v>0.87649211218205525</v>
      </c>
      <c r="AK980" s="8"/>
      <c r="AL980" s="8"/>
      <c r="AM980" s="8"/>
      <c r="AN980" s="17"/>
      <c r="AO980" s="17"/>
      <c r="AP980" s="17"/>
      <c r="AQ980" s="17"/>
      <c r="AR980" s="17"/>
      <c r="AS980" s="17"/>
      <c r="AT980" s="17"/>
      <c r="AU980" s="17"/>
    </row>
    <row r="981" spans="13:47" x14ac:dyDescent="0.3">
      <c r="M981" t="str">
        <f>M970</f>
        <v>Target; Gain &gt; 1; #pref=4</v>
      </c>
      <c r="N981" s="8" t="e" vm="2">
        <f t="shared" si="514"/>
        <v>#VALUE!</v>
      </c>
      <c r="O981" s="8" t="e" vm="2">
        <f t="shared" si="514"/>
        <v>#VALUE!</v>
      </c>
      <c r="P981" s="8" t="e" vm="2">
        <f t="shared" si="506"/>
        <v>#VALUE!</v>
      </c>
      <c r="Q981" s="8" t="e" vm="2">
        <f t="shared" si="515"/>
        <v>#VALUE!</v>
      </c>
      <c r="R981" s="8" t="e" vm="2">
        <f>U970</f>
        <v>#VALUE!</v>
      </c>
      <c r="S981" s="8" t="e" vm="2">
        <f t="shared" si="509"/>
        <v>#VALUE!</v>
      </c>
      <c r="T981" s="8"/>
      <c r="U981" s="8" t="str">
        <f t="shared" si="500"/>
        <v>Target; Gain &gt; 1; #pref=4</v>
      </c>
      <c r="V981" s="8" t="e" vm="2">
        <f t="shared" si="500"/>
        <v>#VALUE!</v>
      </c>
      <c r="W981" s="8" t="e" vm="2">
        <f t="shared" si="500"/>
        <v>#VALUE!</v>
      </c>
      <c r="X981" s="8" t="e" vm="2">
        <f t="shared" si="510"/>
        <v>#VALUE!</v>
      </c>
      <c r="Y981" s="8" t="e" vm="2">
        <f>AE970</f>
        <v>#VALUE!</v>
      </c>
      <c r="Z981" s="8" t="e" vm="2">
        <f t="shared" si="512"/>
        <v>#VALUE!</v>
      </c>
      <c r="AA981" s="8" t="e" vm="2">
        <f t="shared" si="513"/>
        <v>#VALUE!</v>
      </c>
      <c r="AC981" s="14" t="str">
        <f t="shared" si="501"/>
        <v>Target; Gain &gt; 1; #pref=4</v>
      </c>
      <c r="AD981" s="8" t="e" vm="2">
        <f t="shared" si="501"/>
        <v>#VALUE!</v>
      </c>
      <c r="AE981" s="8" t="e" vm="2">
        <f t="shared" si="501"/>
        <v>#VALUE!</v>
      </c>
      <c r="AF981" s="8" t="e" vm="2">
        <f t="shared" si="502"/>
        <v>#VALUE!</v>
      </c>
      <c r="AG981" s="8" t="e" vm="2">
        <f t="shared" si="503"/>
        <v>#VALUE!</v>
      </c>
      <c r="AH981" s="8" t="e" vm="2">
        <f t="shared" si="504"/>
        <v>#VALUE!</v>
      </c>
      <c r="AI981" s="8" t="e" vm="2">
        <f t="shared" si="505"/>
        <v>#VALUE!</v>
      </c>
      <c r="AK981" s="8"/>
      <c r="AL981" s="8"/>
      <c r="AM981" s="8"/>
    </row>
    <row r="982" spans="13:47" x14ac:dyDescent="0.3">
      <c r="M982" t="str">
        <f>M971</f>
        <v>Target (or sym); Gain &gt; 0</v>
      </c>
      <c r="N982" s="8">
        <f t="shared" si="514"/>
        <v>0.84825940581453474</v>
      </c>
      <c r="O982" s="8">
        <f t="shared" si="514"/>
        <v>0.84673053161478085</v>
      </c>
      <c r="P982" s="8">
        <f t="shared" si="506"/>
        <v>0.92562990102075038</v>
      </c>
      <c r="Q982" s="8">
        <f t="shared" si="515"/>
        <v>0.94183753796696223</v>
      </c>
      <c r="R982" s="8">
        <f>U971</f>
        <v>0.6463844632596254</v>
      </c>
      <c r="S982" s="8">
        <f t="shared" si="509"/>
        <v>0.90449548589986617</v>
      </c>
      <c r="T982" s="8"/>
      <c r="U982" s="8" t="str">
        <f t="shared" si="500"/>
        <v>Target (or sym); Gain &gt; 0</v>
      </c>
      <c r="V982" s="8">
        <f t="shared" si="500"/>
        <v>0.79600154273100399</v>
      </c>
      <c r="W982" s="8">
        <f t="shared" si="500"/>
        <v>0.79606275797538595</v>
      </c>
      <c r="X982" s="8">
        <f t="shared" si="510"/>
        <v>0.8079597131599382</v>
      </c>
      <c r="Y982" s="8">
        <f>AE971</f>
        <v>0.84065030060487578</v>
      </c>
      <c r="Z982" s="8">
        <f t="shared" si="512"/>
        <v>0.80424625263024219</v>
      </c>
      <c r="AA982" s="8">
        <f t="shared" si="513"/>
        <v>0.58562446855944539</v>
      </c>
      <c r="AC982" s="14" t="str">
        <f t="shared" si="501"/>
        <v>Target (or sym); Gain &gt; 0</v>
      </c>
      <c r="AD982" s="8">
        <f t="shared" si="501"/>
        <v>0.91964820720317442</v>
      </c>
      <c r="AE982" s="8">
        <f t="shared" si="501"/>
        <v>0.91987248129524413</v>
      </c>
      <c r="AF982" s="8">
        <f t="shared" si="502"/>
        <v>0.91316984793199663</v>
      </c>
      <c r="AG982" s="8">
        <f t="shared" si="503"/>
        <v>0.92878499217960209</v>
      </c>
      <c r="AH982" s="8">
        <f t="shared" si="504"/>
        <v>0.93911165253321482</v>
      </c>
      <c r="AI982" s="8">
        <f t="shared" si="505"/>
        <v>0.8518070483501381</v>
      </c>
      <c r="AK982" s="8"/>
      <c r="AL982" s="8"/>
      <c r="AM982" s="8"/>
    </row>
  </sheetData>
  <mergeCells count="11">
    <mergeCell ref="M647:W647"/>
    <mergeCell ref="Y647:AI647"/>
    <mergeCell ref="AK647:AU647"/>
    <mergeCell ref="M1:W1"/>
    <mergeCell ref="Y1:AI1"/>
    <mergeCell ref="AK1:AU1"/>
    <mergeCell ref="M337:R337"/>
    <mergeCell ref="T337:Y337"/>
    <mergeCell ref="AA337:AF337"/>
    <mergeCell ref="AJ337:AQ337"/>
    <mergeCell ref="AS337:AZ337"/>
  </mergeCells>
  <conditionalFormatting sqref="G629:K629 M339:R626 T339:Y626 M649:W936 Y649:AI936 AG339:AG626">
    <cfRule type="colorScale" priority="1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0:K630"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8:K638">
    <cfRule type="colorScale" priority="7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9:K639">
    <cfRule type="colorScale" priority="7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7:K647">
    <cfRule type="colorScale" priority="11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5:L646 L647">
    <cfRule type="colorScale" priority="1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29:L636 L638:L644">
    <cfRule type="colorScale" priority="11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39">
    <cfRule type="colorScale" priority="12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0">
    <cfRule type="colorScale" priority="12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1">
    <cfRule type="colorScale" priority="1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2">
    <cfRule type="colorScale" priority="6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3">
    <cfRule type="colorScale" priority="6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4">
    <cfRule type="colorScale" priority="6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29:R636 N950:S959 V950:AA959 M638:R644">
    <cfRule type="colorScale" priority="11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90">
    <cfRule type="colorScale" priority="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1:W290">
    <cfRule type="colorScale" priority="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5:W32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4:S312">
    <cfRule type="colorScale" priority="110">
      <colorScale>
        <cfvo type="min"/>
        <cfvo type="max"/>
        <color rgb="FF63BE7B"/>
        <color rgb="FFFCFCFF"/>
      </colorScale>
    </cfRule>
  </conditionalFormatting>
  <conditionalFormatting sqref="N326:S334">
    <cfRule type="colorScale" priority="41">
      <colorScale>
        <cfvo type="min"/>
        <cfvo type="max"/>
        <color rgb="FF63BE7B"/>
        <color rgb="FFFCFCFF"/>
      </colorScale>
    </cfRule>
  </conditionalFormatting>
  <conditionalFormatting sqref="N973:S982 V973:AA982">
    <cfRule type="colorScale" priority="6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39:W948">
    <cfRule type="colorScale" priority="1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62:W971">
    <cfRule type="colorScale" priority="6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1:S632">
    <cfRule type="colorScale" priority="1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0:S641">
    <cfRule type="colorScale" priority="7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29:Y634">
    <cfRule type="colorScale" priority="10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5:Y636 T644:Y644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8:Y643">
    <cfRule type="colorScale" priority="7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4:AA312">
    <cfRule type="colorScale" priority="109">
      <colorScale>
        <cfvo type="min"/>
        <cfvo type="max"/>
        <color rgb="FF63BE7B"/>
        <color rgb="FFFCFCFF"/>
      </colorScale>
    </cfRule>
  </conditionalFormatting>
  <conditionalFormatting sqref="V326:AA334">
    <cfRule type="colorScale" priority="40">
      <colorScale>
        <cfvo type="min"/>
        <cfvo type="max"/>
        <color rgb="FF63BE7B"/>
        <color rgb="FFFCFCFF"/>
      </colorScale>
    </cfRule>
  </conditionalFormatting>
  <conditionalFormatting sqref="Y3:AI90">
    <cfRule type="colorScale" priority="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91:AI290">
    <cfRule type="colorScale" priority="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5:AI315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6:AI316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29:Z636 Z638:Z644">
    <cfRule type="colorScale" priority="7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39:AI946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7:AI947">
    <cfRule type="colorScale" priority="10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8:AI948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2:AI965">
    <cfRule type="colorScale" priority="5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6:AI966">
    <cfRule type="colorScale" priority="5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7:AI967">
    <cfRule type="colorScale" priority="5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8:AI968">
    <cfRule type="colorScale" priority="5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9:AI969">
    <cfRule type="colorScale" priority="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0">
    <cfRule type="colorScale" priority="4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1:AI971">
    <cfRule type="colorScale" priority="4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39:AF626">
    <cfRule type="colorScale" priority="7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29:AF634">
    <cfRule type="colorScale" priority="7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5:AF636 AA644:AF644">
    <cfRule type="colorScale" priority="7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8:AF643">
    <cfRule type="colorScale" priority="6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4:AI312">
    <cfRule type="colorScale" priority="80">
      <colorScale>
        <cfvo type="min"/>
        <cfvo type="max"/>
        <color rgb="FF63BE7B"/>
        <color rgb="FFFCFCFF"/>
      </colorScale>
    </cfRule>
  </conditionalFormatting>
  <conditionalFormatting sqref="AD326:AI334">
    <cfRule type="colorScale" priority="37">
      <colorScale>
        <cfvo type="min"/>
        <cfvo type="max"/>
        <color rgb="FF63BE7B"/>
        <color rgb="FFFCFCFF"/>
      </colorScale>
    </cfRule>
  </conditionalFormatting>
  <conditionalFormatting sqref="AD950:AI959">
    <cfRule type="colorScale" priority="7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73:AI982">
    <cfRule type="colorScale" priority="5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39:AH426">
    <cfRule type="colorScale" priority="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427:AH626">
    <cfRule type="colorScale" priority="1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39:AQ426">
    <cfRule type="colorScale" priority="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427:AQ626">
    <cfRule type="colorScale" priority="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29:AK634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5:AK636 AK644">
    <cfRule type="colorScale" priority="8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8:AK643">
    <cfRule type="colorScale" priority="6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4:AM312">
    <cfRule type="colorScale" priority="91">
      <colorScale>
        <cfvo type="min"/>
        <cfvo type="max"/>
        <color rgb="FF63BE7B"/>
        <color rgb="FFFCFCFF"/>
      </colorScale>
    </cfRule>
  </conditionalFormatting>
  <conditionalFormatting sqref="AK326:AM334">
    <cfRule type="colorScale" priority="38">
      <colorScale>
        <cfvo type="min"/>
        <cfvo type="max"/>
        <color rgb="FF63BE7B"/>
        <color rgb="FFFCFCFF"/>
      </colorScale>
    </cfRule>
  </conditionalFormatting>
  <conditionalFormatting sqref="AK950:AM959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73:AM982">
    <cfRule type="colorScale" priority="5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90">
    <cfRule type="colorScale" priority="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91:AU290">
    <cfRule type="colorScale" priority="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5:AU315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6:AU31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49:AU936">
    <cfRule type="colorScale" priority="9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29:AO629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0:AO630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8:AO638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9:AO639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39:AU946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7:AU947">
    <cfRule type="colorScale" priority="8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8:AU948">
    <cfRule type="colorScale" priority="8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2:AU962 AL964:AU964">
    <cfRule type="colorScale" priority="5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3:AU963">
    <cfRule type="colorScale" priority="3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5:AU965">
    <cfRule type="colorScale" priority="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6:AU966">
    <cfRule type="colorScale" priority="5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7:AU967">
    <cfRule type="colorScale" priority="5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8:AU968">
    <cfRule type="colorScale" priority="4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9:AU969">
    <cfRule type="colorScale" priority="4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">
    <cfRule type="colorScale" priority="4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4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39:AZ426">
    <cfRule type="colorScale" priority="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427:AZ626">
    <cfRule type="colorScale" priority="12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90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91:AW29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49:AW936">
    <cfRule type="colorScale" priority="10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49:AY936">
    <cfRule type="cellIs" dxfId="9" priority="122" operator="lessThan">
      <formula>0</formula>
    </cfRule>
  </conditionalFormatting>
  <conditionalFormatting sqref="AX291:BB335 AZ336:BD336">
    <cfRule type="colorScale" priority="8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1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49:AZ936">
    <cfRule type="cellIs" dxfId="8" priority="121" operator="greaterThan">
      <formula>0</formula>
    </cfRule>
  </conditionalFormatting>
  <conditionalFormatting sqref="BB339:BB626">
    <cfRule type="colorScale" priority="1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B934-9D32-4704-90F3-6F08E1100DE6}">
  <dimension ref="A1:BB982"/>
  <sheetViews>
    <sheetView topLeftCell="AD48" zoomScale="85" zoomScaleNormal="85" workbookViewId="0">
      <selection activeCell="M3" sqref="M3:AU90"/>
    </sheetView>
  </sheetViews>
  <sheetFormatPr defaultColWidth="8.77734375" defaultRowHeight="14.4" x14ac:dyDescent="0.3"/>
  <cols>
    <col min="1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6" max="36" width="14.33203125" bestFit="1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8" max="48" width="8.88671875" bestFit="1" customWidth="1"/>
    <col min="49" max="49" width="10.77734375" customWidth="1"/>
    <col min="50" max="50" width="8.88671875" bestFit="1" customWidth="1"/>
    <col min="51" max="51" width="14.33203125" bestFit="1" customWidth="1"/>
    <col min="52" max="52" width="8.88671875" bestFit="1" customWidth="1"/>
    <col min="54" max="54" width="8.88671875" bestFit="1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56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55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F648</f>
        <v>TargetN</v>
      </c>
      <c r="G2" s="2" t="str">
        <f t="shared" ref="G2:K2" si="0">G648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L648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65" si="1">AX648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1</v>
      </c>
      <c r="B3" t="s">
        <v>67</v>
      </c>
      <c r="C3" t="s">
        <v>68</v>
      </c>
      <c r="D3" t="s">
        <v>69</v>
      </c>
      <c r="F3" s="2">
        <f t="shared" ref="F3:L18" si="2">F649</f>
        <v>0</v>
      </c>
      <c r="G3" s="2">
        <f t="shared" si="2"/>
        <v>0</v>
      </c>
      <c r="H3" s="4">
        <f>H649</f>
        <v>1</v>
      </c>
      <c r="I3">
        <f t="shared" si="2"/>
        <v>0</v>
      </c>
      <c r="J3">
        <f t="shared" si="2"/>
        <v>1</v>
      </c>
      <c r="K3">
        <f t="shared" si="2"/>
        <v>2</v>
      </c>
      <c r="L3">
        <f>L649</f>
        <v>2</v>
      </c>
      <c r="M3">
        <v>6472497.2000000002</v>
      </c>
      <c r="N3">
        <v>592580.4</v>
      </c>
      <c r="O3">
        <v>592656.80000000005</v>
      </c>
      <c r="P3">
        <v>2003733</v>
      </c>
      <c r="Q3">
        <v>297400.59999999998</v>
      </c>
      <c r="R3">
        <v>19403441.600000001</v>
      </c>
      <c r="S3">
        <v>131050.6</v>
      </c>
      <c r="T3">
        <v>2924194.8</v>
      </c>
      <c r="U3">
        <v>2286981.2000000002</v>
      </c>
      <c r="V3">
        <v>1778593.2</v>
      </c>
      <c r="W3">
        <v>298595.40000000002</v>
      </c>
      <c r="Y3">
        <v>5.3514659079955891</v>
      </c>
      <c r="Z3">
        <v>1.2250201115035451</v>
      </c>
      <c r="AA3">
        <v>1.1667565185925921</v>
      </c>
      <c r="AB3">
        <v>2.5900338775943959</v>
      </c>
      <c r="AC3">
        <v>1.1957710715825669</v>
      </c>
      <c r="AD3">
        <v>14.810084958793601</v>
      </c>
      <c r="AE3">
        <v>0.64178701997734611</v>
      </c>
      <c r="AF3">
        <v>0.64849327119300137</v>
      </c>
      <c r="AG3">
        <v>0.92858816345687956</v>
      </c>
      <c r="AH3">
        <v>3.1535368626122362</v>
      </c>
      <c r="AI3">
        <v>1.760116515506525</v>
      </c>
      <c r="AK3">
        <v>5.3514659079955891</v>
      </c>
      <c r="AL3">
        <v>0.61052418721374124</v>
      </c>
      <c r="AM3">
        <v>0.54876898239599536</v>
      </c>
      <c r="AN3">
        <v>2.5900338775943959</v>
      </c>
      <c r="AO3">
        <v>0.73010076339705843</v>
      </c>
      <c r="AP3">
        <v>14.810084958793601</v>
      </c>
      <c r="AQ3">
        <v>0.38181388899683949</v>
      </c>
      <c r="AR3">
        <v>0.32843353699427091</v>
      </c>
      <c r="AS3">
        <v>0.37212642064550888</v>
      </c>
      <c r="AT3">
        <v>3.1535368626122362</v>
      </c>
      <c r="AU3">
        <v>0.67870503464946519</v>
      </c>
      <c r="AW3">
        <v>0.46213480919832362</v>
      </c>
      <c r="AY3">
        <f t="shared" ref="AY3:AY66" si="3">BB339</f>
        <v>0.72800000000000009</v>
      </c>
      <c r="AZ3">
        <f t="shared" si="1"/>
        <v>0.72800000000000009</v>
      </c>
      <c r="BA3" t="str">
        <f t="shared" si="1"/>
        <v/>
      </c>
      <c r="BB3">
        <f t="shared" si="1"/>
        <v>0.72800000000000009</v>
      </c>
    </row>
    <row r="4" spans="1:54" x14ac:dyDescent="0.3">
      <c r="A4">
        <v>1</v>
      </c>
      <c r="B4" t="s">
        <v>70</v>
      </c>
      <c r="C4" t="s">
        <v>68</v>
      </c>
      <c r="D4" t="s">
        <v>69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1</v>
      </c>
      <c r="J4">
        <f t="shared" si="2"/>
        <v>0</v>
      </c>
      <c r="K4">
        <f t="shared" si="2"/>
        <v>2</v>
      </c>
      <c r="L4">
        <f t="shared" si="2"/>
        <v>0</v>
      </c>
      <c r="M4">
        <v>200022.6</v>
      </c>
      <c r="N4">
        <v>386785.4</v>
      </c>
      <c r="O4">
        <v>386869.6</v>
      </c>
      <c r="P4">
        <v>199999</v>
      </c>
      <c r="Q4">
        <v>233663.6</v>
      </c>
      <c r="R4">
        <v>1</v>
      </c>
      <c r="S4">
        <v>70275.8</v>
      </c>
      <c r="T4">
        <v>2915786.6</v>
      </c>
      <c r="U4">
        <v>2276897.4</v>
      </c>
      <c r="V4">
        <v>181.4</v>
      </c>
      <c r="W4">
        <v>212205.2</v>
      </c>
      <c r="Y4">
        <v>0.2318194995983503</v>
      </c>
      <c r="Z4">
        <v>0.70610656556673346</v>
      </c>
      <c r="AA4">
        <v>0.68714699823176484</v>
      </c>
      <c r="AB4">
        <v>0.29050711099407628</v>
      </c>
      <c r="AC4">
        <v>1.0265895687858571</v>
      </c>
      <c r="AD4">
        <v>8.7469862576108406E-2</v>
      </c>
      <c r="AE4">
        <v>0.46014897797722371</v>
      </c>
      <c r="AF4">
        <v>0.60559758823364973</v>
      </c>
      <c r="AG4">
        <v>0.86353547518374396</v>
      </c>
      <c r="AH4">
        <v>4.4420375837943993E-3</v>
      </c>
      <c r="AI4">
        <v>1.6399514273507521</v>
      </c>
      <c r="AK4">
        <v>0.2318194995983503</v>
      </c>
      <c r="AL4">
        <v>0.39678458037087688</v>
      </c>
      <c r="AM4">
        <v>0.35525058538187287</v>
      </c>
      <c r="AN4">
        <v>0.29050711099407628</v>
      </c>
      <c r="AO4">
        <v>0.6411502045928501</v>
      </c>
      <c r="AP4">
        <v>8.7469862576108406E-2</v>
      </c>
      <c r="AQ4">
        <v>0.33367886180058121</v>
      </c>
      <c r="AR4">
        <v>0.31034395104506979</v>
      </c>
      <c r="AS4">
        <v>0.34542508422164248</v>
      </c>
      <c r="AT4">
        <v>4.4420375837943993E-3</v>
      </c>
      <c r="AU4">
        <v>0.65515271701151501</v>
      </c>
      <c r="AW4">
        <v>0.32469205099623638</v>
      </c>
      <c r="AY4">
        <f t="shared" si="3"/>
        <v>-0.72800000000000009</v>
      </c>
      <c r="AZ4" t="str">
        <f t="shared" si="1"/>
        <v/>
      </c>
      <c r="BA4">
        <f t="shared" si="1"/>
        <v>-0.72800000000000009</v>
      </c>
      <c r="BB4" t="str">
        <f t="shared" si="1"/>
        <v/>
      </c>
    </row>
    <row r="5" spans="1:54" x14ac:dyDescent="0.3">
      <c r="A5">
        <v>1</v>
      </c>
      <c r="B5" t="s">
        <v>71</v>
      </c>
      <c r="C5" t="s">
        <v>68</v>
      </c>
      <c r="D5" t="s">
        <v>69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1</v>
      </c>
      <c r="J5">
        <f t="shared" si="2"/>
        <v>0</v>
      </c>
      <c r="K5">
        <f t="shared" si="2"/>
        <v>2</v>
      </c>
      <c r="L5">
        <f t="shared" si="2"/>
        <v>0</v>
      </c>
      <c r="M5">
        <v>200028.6</v>
      </c>
      <c r="N5">
        <v>384602.4</v>
      </c>
      <c r="O5">
        <v>384676.8</v>
      </c>
      <c r="P5">
        <v>199999</v>
      </c>
      <c r="Q5">
        <v>230800.6</v>
      </c>
      <c r="R5">
        <v>1.6</v>
      </c>
      <c r="S5">
        <v>69106.2</v>
      </c>
      <c r="T5">
        <v>2915994.6</v>
      </c>
      <c r="U5">
        <v>2272816.4</v>
      </c>
      <c r="V5">
        <v>275.39999999999998</v>
      </c>
      <c r="W5">
        <v>210544.4</v>
      </c>
      <c r="Y5">
        <v>0.25561556899920113</v>
      </c>
      <c r="Z5">
        <v>0.96261136137181891</v>
      </c>
      <c r="AA5">
        <v>0.94122646003961563</v>
      </c>
      <c r="AB5">
        <v>0.29248052780167189</v>
      </c>
      <c r="AC5">
        <v>1.138739271805389</v>
      </c>
      <c r="AD5">
        <v>0.1185096427798271</v>
      </c>
      <c r="AE5">
        <v>0.60849335361272094</v>
      </c>
      <c r="AF5">
        <v>0.81445588518399747</v>
      </c>
      <c r="AG5">
        <v>1.1919262942625211</v>
      </c>
      <c r="AH5">
        <v>5.8741615852340601E-3</v>
      </c>
      <c r="AI5">
        <v>1.594922139775008</v>
      </c>
      <c r="AK5">
        <v>0.25561556899920113</v>
      </c>
      <c r="AL5">
        <v>0.58394445661688221</v>
      </c>
      <c r="AM5">
        <v>0.52018575260881339</v>
      </c>
      <c r="AN5">
        <v>0.29248052780167189</v>
      </c>
      <c r="AO5">
        <v>0.6816732614010107</v>
      </c>
      <c r="AP5">
        <v>0.1185096427798271</v>
      </c>
      <c r="AQ5">
        <v>0.44107881358359008</v>
      </c>
      <c r="AR5">
        <v>0.4122341715847142</v>
      </c>
      <c r="AS5">
        <v>0.49681408454198389</v>
      </c>
      <c r="AT5">
        <v>5.8741615852340601E-3</v>
      </c>
      <c r="AU5">
        <v>0.62956444438314063</v>
      </c>
      <c r="AW5">
        <v>0.48837879641214388</v>
      </c>
      <c r="AY5">
        <f t="shared" si="3"/>
        <v>-0.72800000000000009</v>
      </c>
      <c r="AZ5" t="str">
        <f t="shared" si="1"/>
        <v/>
      </c>
      <c r="BA5">
        <f t="shared" si="1"/>
        <v>-0.72800000000000009</v>
      </c>
      <c r="BB5" t="str">
        <f t="shared" si="1"/>
        <v/>
      </c>
    </row>
    <row r="6" spans="1:54" x14ac:dyDescent="0.3">
      <c r="A6">
        <v>1</v>
      </c>
      <c r="B6" t="s">
        <v>72</v>
      </c>
      <c r="C6" t="s">
        <v>68</v>
      </c>
      <c r="D6" t="s">
        <v>69</v>
      </c>
      <c r="F6" s="2">
        <f t="shared" si="2"/>
        <v>0</v>
      </c>
      <c r="G6" s="2">
        <f t="shared" si="2"/>
        <v>0</v>
      </c>
      <c r="H6" s="4">
        <f t="shared" si="2"/>
        <v>1</v>
      </c>
      <c r="I6">
        <f t="shared" si="2"/>
        <v>0</v>
      </c>
      <c r="J6">
        <f t="shared" si="2"/>
        <v>1</v>
      </c>
      <c r="K6">
        <f t="shared" si="2"/>
        <v>2</v>
      </c>
      <c r="L6">
        <f t="shared" si="2"/>
        <v>2</v>
      </c>
      <c r="M6">
        <v>6241646.2000000002</v>
      </c>
      <c r="N6">
        <v>591011.4</v>
      </c>
      <c r="O6">
        <v>590854.6</v>
      </c>
      <c r="P6">
        <v>1951224.2</v>
      </c>
      <c r="Q6">
        <v>283760.59999999998</v>
      </c>
      <c r="R6">
        <v>19050969.800000001</v>
      </c>
      <c r="S6">
        <v>119521.2</v>
      </c>
      <c r="T6">
        <v>2921896.8</v>
      </c>
      <c r="U6">
        <v>2286217.4</v>
      </c>
      <c r="V6">
        <v>1797560.4</v>
      </c>
      <c r="W6">
        <v>285342.2</v>
      </c>
      <c r="Y6">
        <v>4.8527855338063093</v>
      </c>
      <c r="Z6">
        <v>1.1375642377999611</v>
      </c>
      <c r="AA6">
        <v>1.2359374892199411</v>
      </c>
      <c r="AB6">
        <v>2.3712890636001251</v>
      </c>
      <c r="AC6">
        <v>0.96727756000473164</v>
      </c>
      <c r="AD6">
        <v>11.55166214419296</v>
      </c>
      <c r="AE6">
        <v>0.61392997355433176</v>
      </c>
      <c r="AF6">
        <v>0.63965738357510415</v>
      </c>
      <c r="AG6">
        <v>0.91708328253589566</v>
      </c>
      <c r="AH6">
        <v>3.1858286164118912</v>
      </c>
      <c r="AI6">
        <v>1.781815283815376</v>
      </c>
      <c r="AK6">
        <v>4.8527855338063093</v>
      </c>
      <c r="AL6">
        <v>0.59218473838409413</v>
      </c>
      <c r="AM6">
        <v>0.66218118998222053</v>
      </c>
      <c r="AN6">
        <v>2.3712890636001251</v>
      </c>
      <c r="AO6">
        <v>0.56867150000180122</v>
      </c>
      <c r="AP6">
        <v>11.55166214419296</v>
      </c>
      <c r="AQ6">
        <v>0.3717155063874088</v>
      </c>
      <c r="AR6">
        <v>0.32373681777389718</v>
      </c>
      <c r="AS6">
        <v>0.36362874001497397</v>
      </c>
      <c r="AT6">
        <v>3.1858286164118912</v>
      </c>
      <c r="AU6">
        <v>0.69976924960501496</v>
      </c>
      <c r="AW6">
        <v>0.47227564720669762</v>
      </c>
      <c r="AY6">
        <f t="shared" si="3"/>
        <v>0.72800000000000009</v>
      </c>
      <c r="AZ6">
        <f t="shared" si="1"/>
        <v>0.72800000000000009</v>
      </c>
      <c r="BA6" t="str">
        <f t="shared" si="1"/>
        <v/>
      </c>
      <c r="BB6">
        <f t="shared" si="1"/>
        <v>0.72800000000000009</v>
      </c>
    </row>
    <row r="7" spans="1:54" x14ac:dyDescent="0.3">
      <c r="A7">
        <v>1</v>
      </c>
      <c r="B7" t="s">
        <v>73</v>
      </c>
      <c r="C7" t="s">
        <v>74</v>
      </c>
      <c r="D7" t="s">
        <v>69</v>
      </c>
      <c r="F7" s="2">
        <f t="shared" si="2"/>
        <v>0</v>
      </c>
      <c r="G7" s="2">
        <f t="shared" si="2"/>
        <v>0</v>
      </c>
      <c r="H7" s="4">
        <f t="shared" si="2"/>
        <v>0</v>
      </c>
      <c r="I7">
        <f t="shared" si="2"/>
        <v>0</v>
      </c>
      <c r="J7">
        <f t="shared" si="2"/>
        <v>1</v>
      </c>
      <c r="K7">
        <f t="shared" si="2"/>
        <v>2</v>
      </c>
      <c r="L7">
        <f t="shared" si="2"/>
        <v>0</v>
      </c>
      <c r="M7">
        <v>6472497.2000000002</v>
      </c>
      <c r="N7">
        <v>865280.2</v>
      </c>
      <c r="O7">
        <v>866468.4</v>
      </c>
      <c r="P7">
        <v>2003733</v>
      </c>
      <c r="Q7">
        <v>379478.06666666671</v>
      </c>
      <c r="R7">
        <v>19403441.600000001</v>
      </c>
      <c r="S7">
        <v>303560.33333333337</v>
      </c>
      <c r="T7">
        <v>2924194.8</v>
      </c>
      <c r="U7">
        <v>2289944.6</v>
      </c>
      <c r="V7">
        <v>1778593.2</v>
      </c>
      <c r="W7">
        <v>490359.1333333333</v>
      </c>
      <c r="Y7">
        <v>7.2864322277950127</v>
      </c>
      <c r="Z7">
        <v>0.95531931314617391</v>
      </c>
      <c r="AA7">
        <v>0.91673139325187836</v>
      </c>
      <c r="AB7">
        <v>2.9368212077883071</v>
      </c>
      <c r="AC7">
        <v>0.78926261339220216</v>
      </c>
      <c r="AD7">
        <v>12.15268434038153</v>
      </c>
      <c r="AE7">
        <v>0.65296412681151805</v>
      </c>
      <c r="AF7">
        <v>0.6373279814026318</v>
      </c>
      <c r="AG7">
        <v>0.77001032696571203</v>
      </c>
      <c r="AH7">
        <v>3.0796303906128739</v>
      </c>
      <c r="AI7">
        <v>1.7505334230101051</v>
      </c>
      <c r="AK7">
        <v>7.2864322277950127</v>
      </c>
      <c r="AL7">
        <v>0.33871131639850022</v>
      </c>
      <c r="AM7">
        <v>0.33285834457880509</v>
      </c>
      <c r="AN7">
        <v>2.9368212077883071</v>
      </c>
      <c r="AO7">
        <v>0.33147284760877183</v>
      </c>
      <c r="AP7">
        <v>12.15268434038153</v>
      </c>
      <c r="AQ7">
        <v>0.26835265401362751</v>
      </c>
      <c r="AR7">
        <v>0.32267003699671482</v>
      </c>
      <c r="AS7">
        <v>0.22439617594548811</v>
      </c>
      <c r="AT7">
        <v>3.0796303906128739</v>
      </c>
      <c r="AU7">
        <v>0.58910663840360944</v>
      </c>
      <c r="AW7">
        <v>0.19310240446357049</v>
      </c>
      <c r="AY7">
        <f t="shared" si="3"/>
        <v>0.64800000000000013</v>
      </c>
      <c r="AZ7" t="str">
        <f t="shared" si="1"/>
        <v/>
      </c>
      <c r="BA7" t="str">
        <f t="shared" si="1"/>
        <v/>
      </c>
      <c r="BB7">
        <f t="shared" si="1"/>
        <v>0.64800000000000013</v>
      </c>
    </row>
    <row r="8" spans="1:54" x14ac:dyDescent="0.3">
      <c r="A8">
        <v>1</v>
      </c>
      <c r="B8" t="s">
        <v>75</v>
      </c>
      <c r="C8" t="s">
        <v>74</v>
      </c>
      <c r="D8" t="s">
        <v>69</v>
      </c>
      <c r="F8" s="2">
        <f t="shared" si="2"/>
        <v>0</v>
      </c>
      <c r="G8" s="2">
        <f t="shared" si="2"/>
        <v>1</v>
      </c>
      <c r="H8" s="4">
        <f t="shared" si="2"/>
        <v>1</v>
      </c>
      <c r="I8">
        <f t="shared" si="2"/>
        <v>1</v>
      </c>
      <c r="J8">
        <f t="shared" si="2"/>
        <v>0</v>
      </c>
      <c r="K8">
        <f t="shared" si="2"/>
        <v>2</v>
      </c>
      <c r="L8">
        <f t="shared" si="2"/>
        <v>2</v>
      </c>
      <c r="M8">
        <v>200022.6</v>
      </c>
      <c r="N8">
        <v>233922.93333333329</v>
      </c>
      <c r="O8">
        <v>233945.60000000001</v>
      </c>
      <c r="P8">
        <v>199999</v>
      </c>
      <c r="Q8">
        <v>206360.8666666667</v>
      </c>
      <c r="R8">
        <v>1</v>
      </c>
      <c r="S8">
        <v>12329.13333333333</v>
      </c>
      <c r="T8">
        <v>2915786.6</v>
      </c>
      <c r="U8">
        <v>2271348.666666667</v>
      </c>
      <c r="V8">
        <v>181.4</v>
      </c>
      <c r="W8">
        <v>27911.133333333331</v>
      </c>
      <c r="Y8">
        <v>0.47823074299376461</v>
      </c>
      <c r="Z8">
        <v>0.5942605796619318</v>
      </c>
      <c r="AA8">
        <v>0.55916941069299353</v>
      </c>
      <c r="AB8">
        <v>0.56171226819860753</v>
      </c>
      <c r="AC8">
        <v>0.80783221726305787</v>
      </c>
      <c r="AD8">
        <v>0.14953397159697479</v>
      </c>
      <c r="AE8">
        <v>0.32317412964378789</v>
      </c>
      <c r="AF8">
        <v>0.91874729044502601</v>
      </c>
      <c r="AG8">
        <v>0.88471966595776996</v>
      </c>
      <c r="AH8">
        <v>5.3243770031258008E-3</v>
      </c>
      <c r="AI8">
        <v>0.28612005602723611</v>
      </c>
      <c r="AK8">
        <v>0.47823074299376461</v>
      </c>
      <c r="AL8">
        <v>0.29032667393718542</v>
      </c>
      <c r="AM8">
        <v>0.26207602801344659</v>
      </c>
      <c r="AN8">
        <v>0.56171226819860753</v>
      </c>
      <c r="AO8">
        <v>0.40480067327152941</v>
      </c>
      <c r="AP8">
        <v>0.14953397159697479</v>
      </c>
      <c r="AQ8">
        <v>0.22748984019660079</v>
      </c>
      <c r="AR8">
        <v>0.46794124582083901</v>
      </c>
      <c r="AS8">
        <v>0.26219816248631111</v>
      </c>
      <c r="AT8">
        <v>5.3243770031258008E-3</v>
      </c>
      <c r="AU8">
        <v>0.2005445233973053</v>
      </c>
      <c r="AW8">
        <v>0.22675483553515119</v>
      </c>
      <c r="AY8">
        <f t="shared" si="3"/>
        <v>-0.64800000000000013</v>
      </c>
      <c r="AZ8">
        <f t="shared" si="1"/>
        <v>-0.64800000000000013</v>
      </c>
      <c r="BA8">
        <f t="shared" si="1"/>
        <v>-0.64800000000000013</v>
      </c>
      <c r="BB8" t="str">
        <f t="shared" si="1"/>
        <v/>
      </c>
    </row>
    <row r="9" spans="1:54" x14ac:dyDescent="0.3">
      <c r="A9">
        <v>1</v>
      </c>
      <c r="B9" t="s">
        <v>76</v>
      </c>
      <c r="C9" t="s">
        <v>74</v>
      </c>
      <c r="D9" t="s">
        <v>69</v>
      </c>
      <c r="F9" s="2">
        <f t="shared" si="2"/>
        <v>0</v>
      </c>
      <c r="G9" s="2">
        <f t="shared" si="2"/>
        <v>1</v>
      </c>
      <c r="H9" s="4">
        <f t="shared" si="2"/>
        <v>1</v>
      </c>
      <c r="I9">
        <f t="shared" si="2"/>
        <v>1</v>
      </c>
      <c r="J9">
        <f t="shared" si="2"/>
        <v>0</v>
      </c>
      <c r="K9">
        <f t="shared" si="2"/>
        <v>2</v>
      </c>
      <c r="L9">
        <f t="shared" si="2"/>
        <v>2</v>
      </c>
      <c r="M9">
        <v>200028.6</v>
      </c>
      <c r="N9">
        <v>238632.6</v>
      </c>
      <c r="O9">
        <v>238661</v>
      </c>
      <c r="P9">
        <v>199999</v>
      </c>
      <c r="Q9">
        <v>205721.4</v>
      </c>
      <c r="R9">
        <v>1.6</v>
      </c>
      <c r="S9">
        <v>12515.6</v>
      </c>
      <c r="T9">
        <v>2915994.6</v>
      </c>
      <c r="U9">
        <v>2270037.666666667</v>
      </c>
      <c r="V9">
        <v>275.39999999999998</v>
      </c>
      <c r="W9">
        <v>26697.599999999999</v>
      </c>
      <c r="Y9">
        <v>0.45400601100409399</v>
      </c>
      <c r="Z9">
        <v>0.5869008095275301</v>
      </c>
      <c r="AA9">
        <v>0.58441711925746254</v>
      </c>
      <c r="AB9">
        <v>0.43241166699444877</v>
      </c>
      <c r="AC9">
        <v>0.68131792533289015</v>
      </c>
      <c r="AD9">
        <v>0.1519033835851587</v>
      </c>
      <c r="AE9">
        <v>0.3344286201017288</v>
      </c>
      <c r="AF9">
        <v>1.0788767148507761</v>
      </c>
      <c r="AG9">
        <v>0.93468712577984348</v>
      </c>
      <c r="AH9">
        <v>7.8096371958963004E-3</v>
      </c>
      <c r="AI9">
        <v>0.28785353396475932</v>
      </c>
      <c r="AK9">
        <v>0.45400601100409399</v>
      </c>
      <c r="AL9">
        <v>0.27384367966636392</v>
      </c>
      <c r="AM9">
        <v>0.27253404313232737</v>
      </c>
      <c r="AN9">
        <v>0.43241166699444877</v>
      </c>
      <c r="AO9">
        <v>0.33536347553987678</v>
      </c>
      <c r="AP9">
        <v>0.1519033835851587</v>
      </c>
      <c r="AQ9">
        <v>0.23860149966785679</v>
      </c>
      <c r="AR9">
        <v>0.54841472962871196</v>
      </c>
      <c r="AS9">
        <v>0.26316104573197657</v>
      </c>
      <c r="AT9">
        <v>7.8096371958963004E-3</v>
      </c>
      <c r="AU9">
        <v>0.2035798794745157</v>
      </c>
      <c r="AW9">
        <v>0.2066759101231582</v>
      </c>
      <c r="AY9">
        <f t="shared" si="3"/>
        <v>-0.64800000000000013</v>
      </c>
      <c r="AZ9">
        <f t="shared" si="1"/>
        <v>-0.64800000000000013</v>
      </c>
      <c r="BA9">
        <f t="shared" si="1"/>
        <v>-0.64800000000000013</v>
      </c>
      <c r="BB9" t="str">
        <f t="shared" si="1"/>
        <v/>
      </c>
    </row>
    <row r="10" spans="1:54" x14ac:dyDescent="0.3">
      <c r="A10">
        <v>1</v>
      </c>
      <c r="B10" t="s">
        <v>77</v>
      </c>
      <c r="C10" t="s">
        <v>74</v>
      </c>
      <c r="D10" t="s">
        <v>69</v>
      </c>
      <c r="F10" s="2">
        <f t="shared" si="2"/>
        <v>0</v>
      </c>
      <c r="G10" s="2">
        <f t="shared" si="2"/>
        <v>0</v>
      </c>
      <c r="H10" s="4">
        <f t="shared" si="2"/>
        <v>0</v>
      </c>
      <c r="I10">
        <f t="shared" si="2"/>
        <v>0</v>
      </c>
      <c r="J10">
        <f t="shared" si="2"/>
        <v>1</v>
      </c>
      <c r="K10">
        <f t="shared" si="2"/>
        <v>2</v>
      </c>
      <c r="L10">
        <f t="shared" si="2"/>
        <v>0</v>
      </c>
      <c r="M10">
        <v>6241646.2000000002</v>
      </c>
      <c r="N10">
        <v>836845.66666666674</v>
      </c>
      <c r="O10">
        <v>838235.2</v>
      </c>
      <c r="P10">
        <v>1951224.2</v>
      </c>
      <c r="Q10">
        <v>363246.46666666667</v>
      </c>
      <c r="R10">
        <v>19050969.800000001</v>
      </c>
      <c r="S10">
        <v>295603.1333333333</v>
      </c>
      <c r="T10">
        <v>2921896.8</v>
      </c>
      <c r="U10">
        <v>2286245.9333333331</v>
      </c>
      <c r="V10">
        <v>1797560.4</v>
      </c>
      <c r="W10">
        <v>508098.33333333337</v>
      </c>
      <c r="Y10">
        <v>4.8454126925906156</v>
      </c>
      <c r="Z10">
        <v>0.81870466296483446</v>
      </c>
      <c r="AA10">
        <v>0.81665822351739448</v>
      </c>
      <c r="AB10">
        <v>2.6907892423856539</v>
      </c>
      <c r="AC10">
        <v>0.71423449492237212</v>
      </c>
      <c r="AD10">
        <v>10.24754954581149</v>
      </c>
      <c r="AE10">
        <v>0.64059576167492194</v>
      </c>
      <c r="AF10">
        <v>0.59322082177968694</v>
      </c>
      <c r="AG10">
        <v>0.75726955803111196</v>
      </c>
      <c r="AH10">
        <v>3.1256767614046108</v>
      </c>
      <c r="AI10">
        <v>1.7448951154714449</v>
      </c>
      <c r="AK10">
        <v>4.8454126925906156</v>
      </c>
      <c r="AL10">
        <v>0.29391869967803358</v>
      </c>
      <c r="AM10">
        <v>0.2908969843488497</v>
      </c>
      <c r="AN10">
        <v>2.6907892423856539</v>
      </c>
      <c r="AO10">
        <v>0.29518875806243161</v>
      </c>
      <c r="AP10">
        <v>10.24754954581149</v>
      </c>
      <c r="AQ10">
        <v>0.25639694099857779</v>
      </c>
      <c r="AR10">
        <v>0.29970655757933862</v>
      </c>
      <c r="AS10">
        <v>0.22028417113857959</v>
      </c>
      <c r="AT10">
        <v>3.1256767614046108</v>
      </c>
      <c r="AU10">
        <v>0.57236538314415752</v>
      </c>
      <c r="AW10">
        <v>0.1716278618744885</v>
      </c>
      <c r="AY10">
        <f t="shared" si="3"/>
        <v>0.64800000000000013</v>
      </c>
      <c r="AZ10" t="str">
        <f t="shared" si="1"/>
        <v/>
      </c>
      <c r="BA10" t="str">
        <f t="shared" si="1"/>
        <v/>
      </c>
      <c r="BB10">
        <f t="shared" si="1"/>
        <v>0.64800000000000013</v>
      </c>
    </row>
    <row r="11" spans="1:54" x14ac:dyDescent="0.3">
      <c r="A11">
        <v>1</v>
      </c>
      <c r="B11" t="s">
        <v>78</v>
      </c>
      <c r="C11" t="s">
        <v>74</v>
      </c>
      <c r="D11" t="s">
        <v>69</v>
      </c>
      <c r="F11" s="2">
        <f t="shared" si="2"/>
        <v>0</v>
      </c>
      <c r="G11" s="2">
        <f t="shared" si="2"/>
        <v>0</v>
      </c>
      <c r="H11" s="4">
        <f t="shared" si="2"/>
        <v>0</v>
      </c>
      <c r="I11">
        <f t="shared" si="2"/>
        <v>0</v>
      </c>
      <c r="J11">
        <f t="shared" si="2"/>
        <v>1</v>
      </c>
      <c r="K11">
        <f t="shared" si="2"/>
        <v>2</v>
      </c>
      <c r="L11">
        <f t="shared" si="2"/>
        <v>0</v>
      </c>
      <c r="M11">
        <v>6472497.2000000002</v>
      </c>
      <c r="N11">
        <v>865280.2</v>
      </c>
      <c r="O11">
        <v>866468.4</v>
      </c>
      <c r="P11">
        <v>2003733</v>
      </c>
      <c r="Q11">
        <v>379478.06666666671</v>
      </c>
      <c r="R11">
        <v>19403441.600000001</v>
      </c>
      <c r="S11">
        <v>303560.33333333337</v>
      </c>
      <c r="T11">
        <v>2924194.8</v>
      </c>
      <c r="U11">
        <v>2289944.6</v>
      </c>
      <c r="V11">
        <v>1778593.2</v>
      </c>
      <c r="W11">
        <v>490359.1333333333</v>
      </c>
      <c r="Y11">
        <v>3.9848318640142679</v>
      </c>
      <c r="Z11">
        <v>0.84253007770748811</v>
      </c>
      <c r="AA11">
        <v>0.84332070033609252</v>
      </c>
      <c r="AB11">
        <v>2.7769334506010641</v>
      </c>
      <c r="AC11">
        <v>0.72319599154870962</v>
      </c>
      <c r="AD11">
        <v>10.59736271299189</v>
      </c>
      <c r="AE11">
        <v>0.652726447970296</v>
      </c>
      <c r="AF11">
        <v>0.59341647779801865</v>
      </c>
      <c r="AG11">
        <v>0.77046572165563698</v>
      </c>
      <c r="AH11">
        <v>3.1014483627863232</v>
      </c>
      <c r="AI11">
        <v>1.7496199627057649</v>
      </c>
      <c r="AK11">
        <v>3.9848318640142679</v>
      </c>
      <c r="AL11">
        <v>0.30179299778537833</v>
      </c>
      <c r="AM11">
        <v>0.30225021286557108</v>
      </c>
      <c r="AN11">
        <v>2.7769334506010641</v>
      </c>
      <c r="AO11">
        <v>0.29706893854114852</v>
      </c>
      <c r="AP11">
        <v>10.59736271299189</v>
      </c>
      <c r="AQ11">
        <v>0.26779783632373427</v>
      </c>
      <c r="AR11">
        <v>0.29973160241497682</v>
      </c>
      <c r="AS11">
        <v>0.2266255452802094</v>
      </c>
      <c r="AT11">
        <v>3.1014483627863232</v>
      </c>
      <c r="AU11">
        <v>0.57522733673298121</v>
      </c>
      <c r="AW11">
        <v>0.17386857880434639</v>
      </c>
      <c r="AY11">
        <f t="shared" si="3"/>
        <v>0.64800000000000013</v>
      </c>
      <c r="AZ11" t="str">
        <f t="shared" si="1"/>
        <v/>
      </c>
      <c r="BA11" t="str">
        <f t="shared" si="1"/>
        <v/>
      </c>
      <c r="BB11">
        <f t="shared" si="1"/>
        <v>0.64800000000000013</v>
      </c>
    </row>
    <row r="12" spans="1:54" x14ac:dyDescent="0.3">
      <c r="A12">
        <v>1</v>
      </c>
      <c r="B12" t="s">
        <v>79</v>
      </c>
      <c r="C12" t="s">
        <v>74</v>
      </c>
      <c r="D12" t="s">
        <v>69</v>
      </c>
      <c r="F12" s="2">
        <f t="shared" si="2"/>
        <v>0</v>
      </c>
      <c r="G12" s="2">
        <f t="shared" si="2"/>
        <v>1</v>
      </c>
      <c r="H12" s="4">
        <f t="shared" si="2"/>
        <v>1</v>
      </c>
      <c r="I12">
        <f t="shared" si="2"/>
        <v>1</v>
      </c>
      <c r="J12">
        <f t="shared" si="2"/>
        <v>0</v>
      </c>
      <c r="K12">
        <f t="shared" si="2"/>
        <v>2</v>
      </c>
      <c r="L12">
        <f t="shared" si="2"/>
        <v>2</v>
      </c>
      <c r="M12">
        <v>200022.6</v>
      </c>
      <c r="N12">
        <v>233922.93333333329</v>
      </c>
      <c r="O12">
        <v>233945.60000000001</v>
      </c>
      <c r="P12">
        <v>199999</v>
      </c>
      <c r="Q12">
        <v>206360.8666666667</v>
      </c>
      <c r="R12">
        <v>1</v>
      </c>
      <c r="S12">
        <v>12329.13333333333</v>
      </c>
      <c r="T12">
        <v>2915786.6</v>
      </c>
      <c r="U12">
        <v>2271348.666666667</v>
      </c>
      <c r="V12">
        <v>181.4</v>
      </c>
      <c r="W12">
        <v>27911.133333333331</v>
      </c>
      <c r="Y12">
        <v>0.2984787572058849</v>
      </c>
      <c r="Z12">
        <v>0.4782995624584146</v>
      </c>
      <c r="AA12">
        <v>0.47167381026083599</v>
      </c>
      <c r="AB12">
        <v>0.48564777380670421</v>
      </c>
      <c r="AC12">
        <v>0.65291849379815781</v>
      </c>
      <c r="AD12">
        <v>9.519043358741322E-2</v>
      </c>
      <c r="AE12">
        <v>0.27925170651869852</v>
      </c>
      <c r="AF12">
        <v>0.60127583080902691</v>
      </c>
      <c r="AG12">
        <v>0.75952504706025736</v>
      </c>
      <c r="AH12">
        <v>5.1233867881819214E-3</v>
      </c>
      <c r="AI12">
        <v>0.28757306552336859</v>
      </c>
      <c r="AK12">
        <v>0.2984787572058849</v>
      </c>
      <c r="AL12">
        <v>0.23227543521594871</v>
      </c>
      <c r="AM12">
        <v>0.22586593426531179</v>
      </c>
      <c r="AN12">
        <v>0.48564777380670421</v>
      </c>
      <c r="AO12">
        <v>0.31117988713085648</v>
      </c>
      <c r="AP12">
        <v>9.519043358741322E-2</v>
      </c>
      <c r="AQ12">
        <v>0.1926715073214533</v>
      </c>
      <c r="AR12">
        <v>0.30519738800358021</v>
      </c>
      <c r="AS12">
        <v>0.22281649888027449</v>
      </c>
      <c r="AT12">
        <v>5.1233867881819214E-3</v>
      </c>
      <c r="AU12">
        <v>0.20101556133013221</v>
      </c>
      <c r="AW12">
        <v>0.18112503767867261</v>
      </c>
      <c r="AY12">
        <f t="shared" si="3"/>
        <v>-0.64800000000000013</v>
      </c>
      <c r="AZ12">
        <f t="shared" si="1"/>
        <v>-0.64800000000000013</v>
      </c>
      <c r="BA12">
        <f t="shared" si="1"/>
        <v>-0.64800000000000013</v>
      </c>
      <c r="BB12" t="str">
        <f t="shared" si="1"/>
        <v/>
      </c>
    </row>
    <row r="13" spans="1:54" x14ac:dyDescent="0.3">
      <c r="A13">
        <v>1</v>
      </c>
      <c r="B13" t="s">
        <v>80</v>
      </c>
      <c r="C13" t="s">
        <v>74</v>
      </c>
      <c r="D13" t="s">
        <v>69</v>
      </c>
      <c r="F13" s="2">
        <f t="shared" si="2"/>
        <v>0</v>
      </c>
      <c r="G13" s="2">
        <f t="shared" si="2"/>
        <v>1</v>
      </c>
      <c r="H13" s="4">
        <f t="shared" si="2"/>
        <v>1</v>
      </c>
      <c r="I13">
        <f t="shared" si="2"/>
        <v>1</v>
      </c>
      <c r="J13">
        <f t="shared" si="2"/>
        <v>0</v>
      </c>
      <c r="K13">
        <f t="shared" si="2"/>
        <v>2</v>
      </c>
      <c r="L13">
        <f t="shared" si="2"/>
        <v>2</v>
      </c>
      <c r="M13">
        <v>200028.6</v>
      </c>
      <c r="N13">
        <v>238632.6</v>
      </c>
      <c r="O13">
        <v>238661</v>
      </c>
      <c r="P13">
        <v>199999</v>
      </c>
      <c r="Q13">
        <v>205721.4</v>
      </c>
      <c r="R13">
        <v>1.6</v>
      </c>
      <c r="S13">
        <v>12515.6</v>
      </c>
      <c r="T13">
        <v>2915994.6</v>
      </c>
      <c r="U13">
        <v>2270037.666666667</v>
      </c>
      <c r="V13">
        <v>275.39999999999998</v>
      </c>
      <c r="W13">
        <v>26697.599999999999</v>
      </c>
      <c r="Y13">
        <v>0.29325979800196361</v>
      </c>
      <c r="Z13">
        <v>0.47621630579233171</v>
      </c>
      <c r="AA13">
        <v>0.47569975252263252</v>
      </c>
      <c r="AB13">
        <v>0.55358419779804535</v>
      </c>
      <c r="AC13">
        <v>0.7268020225358971</v>
      </c>
      <c r="AD13">
        <v>9.3240362603683E-2</v>
      </c>
      <c r="AE13">
        <v>0.27594948606953651</v>
      </c>
      <c r="AF13">
        <v>0.60618154114345091</v>
      </c>
      <c r="AG13">
        <v>0.75922682669867458</v>
      </c>
      <c r="AH13">
        <v>5.2369199926033004E-3</v>
      </c>
      <c r="AI13">
        <v>0.28428883642191072</v>
      </c>
      <c r="AK13">
        <v>0.29325979800196361</v>
      </c>
      <c r="AL13">
        <v>0.22878847393828131</v>
      </c>
      <c r="AM13">
        <v>0.2291408750539024</v>
      </c>
      <c r="AN13">
        <v>0.55358419779804535</v>
      </c>
      <c r="AO13">
        <v>0.34672622274180559</v>
      </c>
      <c r="AP13">
        <v>9.3240362603683E-2</v>
      </c>
      <c r="AQ13">
        <v>0.19121468447071191</v>
      </c>
      <c r="AR13">
        <v>0.30737653474789112</v>
      </c>
      <c r="AS13">
        <v>0.22278686470817771</v>
      </c>
      <c r="AT13">
        <v>5.2369199926033004E-3</v>
      </c>
      <c r="AU13">
        <v>0.2009669054726449</v>
      </c>
      <c r="AW13">
        <v>0.17649248560580111</v>
      </c>
      <c r="AY13">
        <f t="shared" si="3"/>
        <v>-0.64800000000000013</v>
      </c>
      <c r="AZ13">
        <f t="shared" si="1"/>
        <v>-0.64800000000000013</v>
      </c>
      <c r="BA13">
        <f t="shared" si="1"/>
        <v>-0.64800000000000013</v>
      </c>
      <c r="BB13" t="str">
        <f t="shared" si="1"/>
        <v/>
      </c>
    </row>
    <row r="14" spans="1:54" x14ac:dyDescent="0.3">
      <c r="A14">
        <v>1</v>
      </c>
      <c r="B14" t="s">
        <v>81</v>
      </c>
      <c r="C14" t="s">
        <v>74</v>
      </c>
      <c r="D14" t="s">
        <v>69</v>
      </c>
      <c r="F14" s="2">
        <f t="shared" si="2"/>
        <v>0</v>
      </c>
      <c r="G14" s="2">
        <f t="shared" si="2"/>
        <v>0</v>
      </c>
      <c r="H14" s="4">
        <f t="shared" si="2"/>
        <v>0</v>
      </c>
      <c r="I14">
        <f t="shared" si="2"/>
        <v>0</v>
      </c>
      <c r="J14">
        <f t="shared" si="2"/>
        <v>1</v>
      </c>
      <c r="K14">
        <f t="shared" si="2"/>
        <v>2</v>
      </c>
      <c r="L14">
        <f t="shared" si="2"/>
        <v>0</v>
      </c>
      <c r="M14">
        <v>6241646.2000000002</v>
      </c>
      <c r="N14">
        <v>836845.66666666674</v>
      </c>
      <c r="O14">
        <v>838235.2</v>
      </c>
      <c r="P14">
        <v>1951224.2</v>
      </c>
      <c r="Q14">
        <v>363246.46666666667</v>
      </c>
      <c r="R14">
        <v>19050969.800000001</v>
      </c>
      <c r="S14">
        <v>295603.1333333333</v>
      </c>
      <c r="T14">
        <v>2921896.8</v>
      </c>
      <c r="U14">
        <v>2286245.9333333331</v>
      </c>
      <c r="V14">
        <v>1797560.4</v>
      </c>
      <c r="W14">
        <v>508098.33333333331</v>
      </c>
      <c r="Y14">
        <v>4.1287988935946487</v>
      </c>
      <c r="Z14">
        <v>0.82693904217254988</v>
      </c>
      <c r="AA14">
        <v>0.82224477964531018</v>
      </c>
      <c r="AB14">
        <v>2.461384153802646</v>
      </c>
      <c r="AC14">
        <v>0.74540201348330204</v>
      </c>
      <c r="AD14">
        <v>10.35865272479132</v>
      </c>
      <c r="AE14">
        <v>0.65133879427254826</v>
      </c>
      <c r="AF14">
        <v>0.62002071717288343</v>
      </c>
      <c r="AG14">
        <v>0.76771575278835369</v>
      </c>
      <c r="AH14">
        <v>3.1085426081903278</v>
      </c>
      <c r="AI14">
        <v>1.7367534398023661</v>
      </c>
      <c r="AK14">
        <v>4.1287988935946487</v>
      </c>
      <c r="AL14">
        <v>0.29539862840125958</v>
      </c>
      <c r="AM14">
        <v>0.29469583060514798</v>
      </c>
      <c r="AN14">
        <v>2.461384153802646</v>
      </c>
      <c r="AO14">
        <v>0.31087677573862788</v>
      </c>
      <c r="AP14">
        <v>10.35865272479132</v>
      </c>
      <c r="AQ14">
        <v>0.2611376230061675</v>
      </c>
      <c r="AR14">
        <v>0.31478842917131261</v>
      </c>
      <c r="AS14">
        <v>0.22370032902496559</v>
      </c>
      <c r="AT14">
        <v>3.1085426081903278</v>
      </c>
      <c r="AU14">
        <v>0.55924633252046385</v>
      </c>
      <c r="AW14">
        <v>0.17247051693266249</v>
      </c>
      <c r="AY14">
        <f t="shared" si="3"/>
        <v>0.64800000000000013</v>
      </c>
      <c r="AZ14" t="str">
        <f t="shared" si="1"/>
        <v/>
      </c>
      <c r="BA14" t="str">
        <f t="shared" si="1"/>
        <v/>
      </c>
      <c r="BB14">
        <f t="shared" si="1"/>
        <v>0.64800000000000013</v>
      </c>
    </row>
    <row r="15" spans="1:54" x14ac:dyDescent="0.3">
      <c r="A15">
        <v>1</v>
      </c>
      <c r="B15" t="s">
        <v>82</v>
      </c>
      <c r="C15" t="s">
        <v>68</v>
      </c>
      <c r="D15" t="s">
        <v>69</v>
      </c>
      <c r="F15" s="2">
        <f t="shared" si="2"/>
        <v>0</v>
      </c>
      <c r="G15" s="2">
        <f t="shared" si="2"/>
        <v>0</v>
      </c>
      <c r="H15" s="4">
        <f t="shared" si="2"/>
        <v>1</v>
      </c>
      <c r="I15">
        <f t="shared" si="2"/>
        <v>0</v>
      </c>
      <c r="J15">
        <f t="shared" si="2"/>
        <v>1</v>
      </c>
      <c r="K15">
        <f t="shared" si="2"/>
        <v>2</v>
      </c>
      <c r="L15">
        <f t="shared" si="2"/>
        <v>2</v>
      </c>
      <c r="M15">
        <v>6472497.2000000002</v>
      </c>
      <c r="N15">
        <v>592580.4</v>
      </c>
      <c r="O15">
        <v>592656.80000000005</v>
      </c>
      <c r="P15">
        <v>2003733</v>
      </c>
      <c r="Q15">
        <v>297400.59999999998</v>
      </c>
      <c r="R15">
        <v>19403441.600000001</v>
      </c>
      <c r="S15">
        <v>131050.6</v>
      </c>
      <c r="T15">
        <v>2924194.8</v>
      </c>
      <c r="U15">
        <v>2286981.2000000002</v>
      </c>
      <c r="V15">
        <v>1778593.2</v>
      </c>
      <c r="W15">
        <v>298595.40000000002</v>
      </c>
      <c r="Y15">
        <v>4.1773628463968633</v>
      </c>
      <c r="Z15">
        <v>0.82289255642099302</v>
      </c>
      <c r="AA15">
        <v>0.80486951794009653</v>
      </c>
      <c r="AB15">
        <v>1.7364973346062469</v>
      </c>
      <c r="AC15">
        <v>0.63622312339721243</v>
      </c>
      <c r="AD15">
        <v>10.872584556194489</v>
      </c>
      <c r="AE15">
        <v>0.61901206957409161</v>
      </c>
      <c r="AF15">
        <v>0.63136715157888834</v>
      </c>
      <c r="AG15">
        <v>0.9152702968451194</v>
      </c>
      <c r="AH15">
        <v>3.0740096533787442</v>
      </c>
      <c r="AI15">
        <v>1.7446758475620301</v>
      </c>
      <c r="AK15">
        <v>4.1773628463968633</v>
      </c>
      <c r="AL15">
        <v>0.41581313300412148</v>
      </c>
      <c r="AM15">
        <v>0.39897065459517761</v>
      </c>
      <c r="AN15">
        <v>1.7364973346062469</v>
      </c>
      <c r="AO15">
        <v>0.35331423060852102</v>
      </c>
      <c r="AP15">
        <v>10.872584556194489</v>
      </c>
      <c r="AQ15">
        <v>0.36574306119000538</v>
      </c>
      <c r="AR15">
        <v>0.32068201457150269</v>
      </c>
      <c r="AS15">
        <v>0.36509864781983192</v>
      </c>
      <c r="AT15">
        <v>3.0740096533787442</v>
      </c>
      <c r="AU15">
        <v>0.67260173981776461</v>
      </c>
      <c r="AW15">
        <v>0.31619225718313831</v>
      </c>
      <c r="AY15">
        <f t="shared" si="3"/>
        <v>0.72800000000000009</v>
      </c>
      <c r="AZ15">
        <f t="shared" si="1"/>
        <v>0.72800000000000009</v>
      </c>
      <c r="BA15" t="str">
        <f t="shared" si="1"/>
        <v/>
      </c>
      <c r="BB15">
        <f t="shared" si="1"/>
        <v>0.72800000000000009</v>
      </c>
    </row>
    <row r="16" spans="1:54" x14ac:dyDescent="0.3">
      <c r="A16">
        <v>1</v>
      </c>
      <c r="B16" t="s">
        <v>83</v>
      </c>
      <c r="C16" t="s">
        <v>68</v>
      </c>
      <c r="D16" t="s">
        <v>69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1</v>
      </c>
      <c r="J16">
        <f t="shared" si="2"/>
        <v>0</v>
      </c>
      <c r="K16">
        <f t="shared" si="2"/>
        <v>2</v>
      </c>
      <c r="L16">
        <f t="shared" si="2"/>
        <v>0</v>
      </c>
      <c r="M16">
        <v>200022.6</v>
      </c>
      <c r="N16">
        <v>386785.4</v>
      </c>
      <c r="O16">
        <v>386869.6</v>
      </c>
      <c r="P16">
        <v>199999</v>
      </c>
      <c r="Q16">
        <v>233663.6</v>
      </c>
      <c r="R16">
        <v>1</v>
      </c>
      <c r="S16">
        <v>70275.8</v>
      </c>
      <c r="T16">
        <v>2915786.6</v>
      </c>
      <c r="U16">
        <v>2276897.4</v>
      </c>
      <c r="V16">
        <v>181.4</v>
      </c>
      <c r="W16">
        <v>212205.2</v>
      </c>
      <c r="Y16">
        <v>0.33712005279958251</v>
      </c>
      <c r="Z16">
        <v>0.79693095439579342</v>
      </c>
      <c r="AA16">
        <v>0.77987743960693479</v>
      </c>
      <c r="AB16">
        <v>0.51211278099799529</v>
      </c>
      <c r="AC16">
        <v>1.226245119789382</v>
      </c>
      <c r="AD16">
        <v>9.8465661215595829E-2</v>
      </c>
      <c r="AE16">
        <v>0.48214966781670232</v>
      </c>
      <c r="AF16">
        <v>0.61943918298929934</v>
      </c>
      <c r="AG16">
        <v>0.9113132433383726</v>
      </c>
      <c r="AH16">
        <v>5.5981914047151214E-3</v>
      </c>
      <c r="AI16">
        <v>1.625699082191568</v>
      </c>
      <c r="AK16">
        <v>0.33712005279958251</v>
      </c>
      <c r="AL16">
        <v>0.44515294620068752</v>
      </c>
      <c r="AM16">
        <v>0.42813866919605059</v>
      </c>
      <c r="AN16">
        <v>0.51211278099799529</v>
      </c>
      <c r="AO16">
        <v>0.71169155639363457</v>
      </c>
      <c r="AP16">
        <v>9.8465661215595829E-2</v>
      </c>
      <c r="AQ16">
        <v>0.3529819496208802</v>
      </c>
      <c r="AR16">
        <v>0.31265670378925281</v>
      </c>
      <c r="AS16">
        <v>0.37432249038247389</v>
      </c>
      <c r="AT16">
        <v>5.5981914047151214E-3</v>
      </c>
      <c r="AU16">
        <v>0.65556991540361198</v>
      </c>
      <c r="AW16">
        <v>0.36413080580532547</v>
      </c>
      <c r="AY16">
        <f t="shared" si="3"/>
        <v>-0.72800000000000009</v>
      </c>
      <c r="AZ16" t="str">
        <f t="shared" si="1"/>
        <v/>
      </c>
      <c r="BA16">
        <f t="shared" si="1"/>
        <v>-0.72800000000000009</v>
      </c>
      <c r="BB16" t="str">
        <f t="shared" si="1"/>
        <v/>
      </c>
    </row>
    <row r="17" spans="1:54" x14ac:dyDescent="0.3">
      <c r="A17">
        <v>1</v>
      </c>
      <c r="B17" t="s">
        <v>84</v>
      </c>
      <c r="C17" t="s">
        <v>68</v>
      </c>
      <c r="D17" t="s">
        <v>69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1</v>
      </c>
      <c r="J17">
        <f t="shared" si="2"/>
        <v>0</v>
      </c>
      <c r="K17">
        <f t="shared" si="2"/>
        <v>2</v>
      </c>
      <c r="L17">
        <f t="shared" si="2"/>
        <v>0</v>
      </c>
      <c r="M17">
        <v>200028.6</v>
      </c>
      <c r="N17">
        <v>384602.4</v>
      </c>
      <c r="O17">
        <v>384676.8</v>
      </c>
      <c r="P17">
        <v>199999</v>
      </c>
      <c r="Q17">
        <v>230800.6</v>
      </c>
      <c r="R17">
        <v>1.6</v>
      </c>
      <c r="S17">
        <v>69106.2</v>
      </c>
      <c r="T17">
        <v>2915994.6</v>
      </c>
      <c r="U17">
        <v>2272816.4</v>
      </c>
      <c r="V17">
        <v>275.39999999999998</v>
      </c>
      <c r="W17">
        <v>210544.4</v>
      </c>
      <c r="Y17">
        <v>0.3102258950006217</v>
      </c>
      <c r="Z17">
        <v>0.7844481737934984</v>
      </c>
      <c r="AA17">
        <v>0.76496610516915098</v>
      </c>
      <c r="AB17">
        <v>0.55850541019462985</v>
      </c>
      <c r="AC17">
        <v>1.1181685849849601</v>
      </c>
      <c r="AD17">
        <v>9.5407477999105983E-2</v>
      </c>
      <c r="AE17">
        <v>0.47821846272563562</v>
      </c>
      <c r="AF17">
        <v>0.63030579963233324</v>
      </c>
      <c r="AG17">
        <v>0.93323696478037166</v>
      </c>
      <c r="AH17">
        <v>7.5352785992435596E-3</v>
      </c>
      <c r="AI17">
        <v>1.6005862872465511</v>
      </c>
      <c r="AK17">
        <v>0.3102258950006217</v>
      </c>
      <c r="AL17">
        <v>0.43955659159692012</v>
      </c>
      <c r="AM17">
        <v>0.41828654458513481</v>
      </c>
      <c r="AN17">
        <v>0.55850541019462985</v>
      </c>
      <c r="AO17">
        <v>0.65232280559721401</v>
      </c>
      <c r="AP17">
        <v>9.5407477999105983E-2</v>
      </c>
      <c r="AQ17">
        <v>0.345616934960708</v>
      </c>
      <c r="AR17">
        <v>0.32056617521448061</v>
      </c>
      <c r="AS17">
        <v>0.38573238555109129</v>
      </c>
      <c r="AT17">
        <v>7.5352785992435596E-3</v>
      </c>
      <c r="AU17">
        <v>0.64521844140253959</v>
      </c>
      <c r="AW17">
        <v>0.34995637099491428</v>
      </c>
      <c r="AY17">
        <f t="shared" si="3"/>
        <v>-0.72800000000000009</v>
      </c>
      <c r="AZ17" t="str">
        <f t="shared" si="1"/>
        <v/>
      </c>
      <c r="BA17">
        <f t="shared" si="1"/>
        <v>-0.72800000000000009</v>
      </c>
      <c r="BB17" t="str">
        <f t="shared" si="1"/>
        <v/>
      </c>
    </row>
    <row r="18" spans="1:54" x14ac:dyDescent="0.3">
      <c r="A18">
        <v>1</v>
      </c>
      <c r="B18" t="s">
        <v>85</v>
      </c>
      <c r="C18" t="s">
        <v>68</v>
      </c>
      <c r="D18" t="s">
        <v>69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0</v>
      </c>
      <c r="J18">
        <f t="shared" si="2"/>
        <v>1</v>
      </c>
      <c r="K18">
        <f t="shared" si="2"/>
        <v>2</v>
      </c>
      <c r="L18">
        <f t="shared" si="2"/>
        <v>2</v>
      </c>
      <c r="M18">
        <v>6241646.2000000002</v>
      </c>
      <c r="N18">
        <v>591011.4</v>
      </c>
      <c r="O18">
        <v>590854.6</v>
      </c>
      <c r="P18">
        <v>1951224.2</v>
      </c>
      <c r="Q18">
        <v>283760.59999999998</v>
      </c>
      <c r="R18">
        <v>19050969.800000001</v>
      </c>
      <c r="S18">
        <v>119521.2</v>
      </c>
      <c r="T18">
        <v>2921896.8</v>
      </c>
      <c r="U18">
        <v>2286217.4</v>
      </c>
      <c r="V18">
        <v>1797560.4</v>
      </c>
      <c r="W18">
        <v>285342.2</v>
      </c>
      <c r="Y18">
        <v>4.269974538800307</v>
      </c>
      <c r="Z18">
        <v>0.86112266642739999</v>
      </c>
      <c r="AA18">
        <v>0.82958646498154853</v>
      </c>
      <c r="AB18">
        <v>3.1647700919886121</v>
      </c>
      <c r="AC18">
        <v>0.85039259460172612</v>
      </c>
      <c r="AD18">
        <v>10.62096650080057</v>
      </c>
      <c r="AE18">
        <v>0.60858657683711503</v>
      </c>
      <c r="AF18">
        <v>0.62799679520539942</v>
      </c>
      <c r="AG18">
        <v>0.91552513795904811</v>
      </c>
      <c r="AH18">
        <v>3.1228413754026412</v>
      </c>
      <c r="AI18">
        <v>1.7351875486085191</v>
      </c>
      <c r="AK18">
        <v>4.269974538800307</v>
      </c>
      <c r="AL18">
        <v>0.43676817001542079</v>
      </c>
      <c r="AM18">
        <v>0.4117396263987757</v>
      </c>
      <c r="AN18">
        <v>3.1647700919886121</v>
      </c>
      <c r="AO18">
        <v>0.46436345661641099</v>
      </c>
      <c r="AP18">
        <v>10.62096650080057</v>
      </c>
      <c r="AQ18">
        <v>0.36848285121377561</v>
      </c>
      <c r="AR18">
        <v>0.32057410399429498</v>
      </c>
      <c r="AS18">
        <v>0.37025271682068711</v>
      </c>
      <c r="AT18">
        <v>3.1228413754026412</v>
      </c>
      <c r="AU18">
        <v>0.66785496219526974</v>
      </c>
      <c r="AW18">
        <v>0.34172609121305869</v>
      </c>
      <c r="AY18">
        <f t="shared" si="3"/>
        <v>0.72800000000000009</v>
      </c>
      <c r="AZ18">
        <f t="shared" si="1"/>
        <v>0.72800000000000009</v>
      </c>
      <c r="BA18" t="str">
        <f t="shared" si="1"/>
        <v/>
      </c>
      <c r="BB18">
        <f t="shared" si="1"/>
        <v>0.72800000000000009</v>
      </c>
    </row>
    <row r="19" spans="1:54" x14ac:dyDescent="0.3">
      <c r="A19">
        <v>2</v>
      </c>
      <c r="B19" t="s">
        <v>86</v>
      </c>
      <c r="C19" t="s">
        <v>87</v>
      </c>
      <c r="D19" t="s">
        <v>69</v>
      </c>
      <c r="F19" s="2">
        <f t="shared" ref="F19:L34" si="4">F665</f>
        <v>0</v>
      </c>
      <c r="G19" s="2">
        <f t="shared" si="4"/>
        <v>0</v>
      </c>
      <c r="H19" s="4">
        <f t="shared" si="4"/>
        <v>1</v>
      </c>
      <c r="I19">
        <f t="shared" si="4"/>
        <v>0</v>
      </c>
      <c r="J19">
        <f t="shared" si="4"/>
        <v>1</v>
      </c>
      <c r="K19">
        <f t="shared" si="4"/>
        <v>2</v>
      </c>
      <c r="L19">
        <f t="shared" si="4"/>
        <v>2</v>
      </c>
      <c r="M19">
        <v>7645979</v>
      </c>
      <c r="N19">
        <v>1917771.8</v>
      </c>
      <c r="O19">
        <v>1924130</v>
      </c>
      <c r="P19">
        <v>2251794</v>
      </c>
      <c r="Q19">
        <v>644093.6</v>
      </c>
      <c r="R19">
        <v>21349713.199999999</v>
      </c>
      <c r="S19">
        <v>1503446.6</v>
      </c>
      <c r="T19">
        <v>2923754.4</v>
      </c>
      <c r="U19">
        <v>2257290.4</v>
      </c>
      <c r="V19">
        <v>1987378.4</v>
      </c>
      <c r="W19">
        <v>612603.4</v>
      </c>
      <c r="Y19">
        <v>6.7225102913798764</v>
      </c>
      <c r="Z19">
        <v>2.38190662979614</v>
      </c>
      <c r="AA19">
        <v>2.2962471353355789</v>
      </c>
      <c r="AB19">
        <v>2.6580753348011061</v>
      </c>
      <c r="AC19">
        <v>1.50140552239609</v>
      </c>
      <c r="AD19">
        <v>13.68074600618565</v>
      </c>
      <c r="AE19">
        <v>1.839968073018827</v>
      </c>
      <c r="AF19">
        <v>0.64105661816429349</v>
      </c>
      <c r="AG19">
        <v>0.96342222864041105</v>
      </c>
      <c r="AH19">
        <v>3.1122766867978502</v>
      </c>
      <c r="AI19">
        <v>2.0869549406226731</v>
      </c>
      <c r="AK19">
        <v>6.7225102913798764</v>
      </c>
      <c r="AL19">
        <v>0.8035565680125728</v>
      </c>
      <c r="AM19">
        <v>0.74754212637199091</v>
      </c>
      <c r="AN19">
        <v>2.6580753348011061</v>
      </c>
      <c r="AO19">
        <v>0.74049663359764961</v>
      </c>
      <c r="AP19">
        <v>13.68074600618565</v>
      </c>
      <c r="AQ19">
        <v>0.61429454000899564</v>
      </c>
      <c r="AR19">
        <v>0.32501841138582671</v>
      </c>
      <c r="AS19">
        <v>0.40651858821511272</v>
      </c>
      <c r="AT19">
        <v>3.1122766867978502</v>
      </c>
      <c r="AU19">
        <v>0.91478216919349509</v>
      </c>
      <c r="AW19">
        <v>0.49353546759812161</v>
      </c>
      <c r="AY19">
        <f t="shared" si="3"/>
        <v>0.90999999999999992</v>
      </c>
      <c r="AZ19">
        <f t="shared" si="1"/>
        <v>0.90999999999999992</v>
      </c>
      <c r="BA19" t="str">
        <f t="shared" si="1"/>
        <v/>
      </c>
      <c r="BB19">
        <f t="shared" si="1"/>
        <v>0.90999999999999992</v>
      </c>
    </row>
    <row r="20" spans="1:54" x14ac:dyDescent="0.3">
      <c r="A20">
        <v>2</v>
      </c>
      <c r="B20" t="s">
        <v>88</v>
      </c>
      <c r="C20" t="s">
        <v>87</v>
      </c>
      <c r="D20" t="s">
        <v>69</v>
      </c>
      <c r="F20" s="2">
        <f t="shared" si="4"/>
        <v>0</v>
      </c>
      <c r="G20" s="2">
        <f t="shared" si="4"/>
        <v>1</v>
      </c>
      <c r="H20" s="4">
        <f t="shared" si="4"/>
        <v>0</v>
      </c>
      <c r="I20">
        <f t="shared" si="4"/>
        <v>1</v>
      </c>
      <c r="J20">
        <f t="shared" si="4"/>
        <v>0</v>
      </c>
      <c r="K20">
        <f t="shared" si="4"/>
        <v>2</v>
      </c>
      <c r="L20">
        <f t="shared" si="4"/>
        <v>0</v>
      </c>
      <c r="M20">
        <v>200029.8</v>
      </c>
      <c r="N20">
        <v>229475.20000000001</v>
      </c>
      <c r="O20">
        <v>229542</v>
      </c>
      <c r="P20">
        <v>199999</v>
      </c>
      <c r="Q20">
        <v>204322.8</v>
      </c>
      <c r="R20">
        <v>1.2</v>
      </c>
      <c r="S20">
        <v>8174</v>
      </c>
      <c r="T20">
        <v>2916340.4</v>
      </c>
      <c r="U20">
        <v>2223945.4</v>
      </c>
      <c r="V20">
        <v>206.6</v>
      </c>
      <c r="W20">
        <v>49553.599999999999</v>
      </c>
      <c r="Y20">
        <v>0.25264613737817848</v>
      </c>
      <c r="Z20">
        <v>1.0757020271965301</v>
      </c>
      <c r="AA20">
        <v>1.1096414136234669</v>
      </c>
      <c r="AB20">
        <v>0.29785834179492671</v>
      </c>
      <c r="AC20">
        <v>1.481998688436579</v>
      </c>
      <c r="AD20">
        <v>0.12872723919572299</v>
      </c>
      <c r="AE20">
        <v>0.72906141536077484</v>
      </c>
      <c r="AF20">
        <v>0.89159629798959938</v>
      </c>
      <c r="AG20">
        <v>1.2919060486136</v>
      </c>
      <c r="AH20">
        <v>5.8163137990049404E-3</v>
      </c>
      <c r="AI20">
        <v>0.62114750120090323</v>
      </c>
      <c r="AK20">
        <v>0.25264613737817848</v>
      </c>
      <c r="AL20">
        <v>0.72731180002447215</v>
      </c>
      <c r="AM20">
        <v>0.74944400700042024</v>
      </c>
      <c r="AN20">
        <v>0.29785834179492671</v>
      </c>
      <c r="AO20">
        <v>1.0982983224035709</v>
      </c>
      <c r="AP20">
        <v>0.12872723919572299</v>
      </c>
      <c r="AQ20">
        <v>0.63468499522423372</v>
      </c>
      <c r="AR20">
        <v>0.45555609700968491</v>
      </c>
      <c r="AS20">
        <v>0.61435966659337282</v>
      </c>
      <c r="AT20">
        <v>5.8163137990049404E-3</v>
      </c>
      <c r="AU20">
        <v>0.45003639041678978</v>
      </c>
      <c r="AW20">
        <v>0.6459034465951845</v>
      </c>
      <c r="AY20">
        <f t="shared" si="3"/>
        <v>-0.90999999999999992</v>
      </c>
      <c r="AZ20" t="str">
        <f t="shared" si="1"/>
        <v/>
      </c>
      <c r="BA20">
        <f t="shared" si="1"/>
        <v>-0.90999999999999992</v>
      </c>
      <c r="BB20" t="str">
        <f t="shared" si="1"/>
        <v/>
      </c>
    </row>
    <row r="21" spans="1:54" x14ac:dyDescent="0.3">
      <c r="A21">
        <v>2</v>
      </c>
      <c r="B21" t="s">
        <v>89</v>
      </c>
      <c r="C21" t="s">
        <v>87</v>
      </c>
      <c r="D21" t="s">
        <v>69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2</v>
      </c>
      <c r="L21">
        <f t="shared" si="4"/>
        <v>0</v>
      </c>
      <c r="M21">
        <v>200023.8</v>
      </c>
      <c r="N21">
        <v>232060.4</v>
      </c>
      <c r="O21">
        <v>232100.6</v>
      </c>
      <c r="P21">
        <v>199999</v>
      </c>
      <c r="Q21">
        <v>205558.39999999999</v>
      </c>
      <c r="R21">
        <v>1</v>
      </c>
      <c r="S21">
        <v>7218.4</v>
      </c>
      <c r="T21">
        <v>2917860.6</v>
      </c>
      <c r="U21">
        <v>2226779.7999999998</v>
      </c>
      <c r="V21">
        <v>181.2</v>
      </c>
      <c r="W21">
        <v>51186</v>
      </c>
      <c r="Y21">
        <v>0.31675513220252471</v>
      </c>
      <c r="Z21">
        <v>1.0613780533778481</v>
      </c>
      <c r="AA21">
        <v>1.082212894654367</v>
      </c>
      <c r="AB21">
        <v>0.46036087579559543</v>
      </c>
      <c r="AC21">
        <v>1.828713070001686</v>
      </c>
      <c r="AD21">
        <v>0.13596381959505369</v>
      </c>
      <c r="AE21">
        <v>0.69409025803906843</v>
      </c>
      <c r="AF21">
        <v>0.84989803060889246</v>
      </c>
      <c r="AG21">
        <v>1.241764637432061</v>
      </c>
      <c r="AH21">
        <v>5.2783107967115401E-3</v>
      </c>
      <c r="AI21">
        <v>0.62036018134094773</v>
      </c>
      <c r="AK21">
        <v>0.31675513220252471</v>
      </c>
      <c r="AL21">
        <v>0.6761277414043434</v>
      </c>
      <c r="AM21">
        <v>0.67260290762642394</v>
      </c>
      <c r="AN21">
        <v>0.46036087579559543</v>
      </c>
      <c r="AO21">
        <v>1.3204709615965839</v>
      </c>
      <c r="AP21">
        <v>0.13596381959505369</v>
      </c>
      <c r="AQ21">
        <v>0.59389616920379917</v>
      </c>
      <c r="AR21">
        <v>0.44839283641194932</v>
      </c>
      <c r="AS21">
        <v>0.55097197960130873</v>
      </c>
      <c r="AT21">
        <v>5.2783107967115401E-3</v>
      </c>
      <c r="AU21">
        <v>0.44922669639345258</v>
      </c>
      <c r="AW21">
        <v>0.58825352280400689</v>
      </c>
      <c r="AY21">
        <f t="shared" si="3"/>
        <v>-0.90999999999999992</v>
      </c>
      <c r="AZ21" t="str">
        <f t="shared" si="1"/>
        <v/>
      </c>
      <c r="BA21">
        <f t="shared" si="1"/>
        <v>-0.90999999999999992</v>
      </c>
      <c r="BB21" t="str">
        <f t="shared" si="1"/>
        <v/>
      </c>
    </row>
    <row r="22" spans="1:54" x14ac:dyDescent="0.3">
      <c r="A22">
        <v>2</v>
      </c>
      <c r="B22" t="s">
        <v>90</v>
      </c>
      <c r="C22" t="s">
        <v>87</v>
      </c>
      <c r="D22" t="s">
        <v>69</v>
      </c>
      <c r="F22" s="2">
        <f t="shared" si="4"/>
        <v>0</v>
      </c>
      <c r="G22" s="2">
        <f t="shared" si="4"/>
        <v>0</v>
      </c>
      <c r="H22" s="4">
        <f t="shared" si="4"/>
        <v>1</v>
      </c>
      <c r="I22">
        <f t="shared" si="4"/>
        <v>0</v>
      </c>
      <c r="J22">
        <f t="shared" si="4"/>
        <v>1</v>
      </c>
      <c r="K22">
        <f t="shared" si="4"/>
        <v>2</v>
      </c>
      <c r="L22">
        <f t="shared" si="4"/>
        <v>2</v>
      </c>
      <c r="M22">
        <v>6594486.2000000002</v>
      </c>
      <c r="N22">
        <v>1776829.2</v>
      </c>
      <c r="O22">
        <v>1782259.6</v>
      </c>
      <c r="P22">
        <v>2151958</v>
      </c>
      <c r="Q22">
        <v>653170</v>
      </c>
      <c r="R22">
        <v>22278667.600000001</v>
      </c>
      <c r="S22">
        <v>1462933.6</v>
      </c>
      <c r="T22">
        <v>2924448.2</v>
      </c>
      <c r="U22">
        <v>2260148.6</v>
      </c>
      <c r="V22">
        <v>2033017.2</v>
      </c>
      <c r="W22">
        <v>610437.19999999995</v>
      </c>
      <c r="Y22">
        <v>6.0516792177804746</v>
      </c>
      <c r="Z22">
        <v>1.729667964798864</v>
      </c>
      <c r="AA22">
        <v>1.660349031456281</v>
      </c>
      <c r="AB22">
        <v>3.5748498915985691</v>
      </c>
      <c r="AC22">
        <v>1.641642617993057</v>
      </c>
      <c r="AD22">
        <v>12.861233114812061</v>
      </c>
      <c r="AE22">
        <v>1.828320008772425</v>
      </c>
      <c r="AF22">
        <v>0.6492672718362883</v>
      </c>
      <c r="AG22">
        <v>0.97370489338645716</v>
      </c>
      <c r="AH22">
        <v>3.212981222791131</v>
      </c>
      <c r="AI22">
        <v>2.0907158824033099</v>
      </c>
      <c r="AK22">
        <v>6.0516792177804746</v>
      </c>
      <c r="AL22">
        <v>0.65447479399153963</v>
      </c>
      <c r="AM22">
        <v>0.60885493741370733</v>
      </c>
      <c r="AN22">
        <v>3.5748498915985691</v>
      </c>
      <c r="AO22">
        <v>0.75121736719156618</v>
      </c>
      <c r="AP22">
        <v>12.861233114812061</v>
      </c>
      <c r="AQ22">
        <v>0.59789197419304396</v>
      </c>
      <c r="AR22">
        <v>0.32781132342061031</v>
      </c>
      <c r="AS22">
        <v>0.40616457114228982</v>
      </c>
      <c r="AT22">
        <v>3.212981222791131</v>
      </c>
      <c r="AU22">
        <v>0.89622203717008231</v>
      </c>
      <c r="AW22">
        <v>0.4068764565978199</v>
      </c>
      <c r="AY22">
        <f t="shared" si="3"/>
        <v>0.90999999999999992</v>
      </c>
      <c r="AZ22">
        <f t="shared" si="1"/>
        <v>0.90999999999999992</v>
      </c>
      <c r="BA22" t="str">
        <f t="shared" si="1"/>
        <v/>
      </c>
      <c r="BB22">
        <f t="shared" si="1"/>
        <v>0.90999999999999992</v>
      </c>
    </row>
    <row r="23" spans="1:54" x14ac:dyDescent="0.3">
      <c r="A23">
        <v>2</v>
      </c>
      <c r="B23" t="s">
        <v>91</v>
      </c>
      <c r="C23" t="s">
        <v>92</v>
      </c>
      <c r="D23" t="s">
        <v>69</v>
      </c>
      <c r="F23" s="2">
        <f t="shared" si="4"/>
        <v>0</v>
      </c>
      <c r="G23" s="2">
        <f t="shared" si="4"/>
        <v>0</v>
      </c>
      <c r="H23" s="4">
        <f t="shared" si="4"/>
        <v>0</v>
      </c>
      <c r="I23">
        <f t="shared" si="4"/>
        <v>0</v>
      </c>
      <c r="J23">
        <f t="shared" si="4"/>
        <v>1</v>
      </c>
      <c r="K23">
        <f t="shared" si="4"/>
        <v>2</v>
      </c>
      <c r="L23">
        <f t="shared" si="4"/>
        <v>0</v>
      </c>
      <c r="M23">
        <v>7645979</v>
      </c>
      <c r="N23">
        <v>7741142.4000000004</v>
      </c>
      <c r="O23">
        <v>7766438</v>
      </c>
      <c r="P23">
        <v>2251794</v>
      </c>
      <c r="Q23">
        <v>2389947.2000000002</v>
      </c>
      <c r="R23">
        <v>21349713.199999999</v>
      </c>
      <c r="S23">
        <v>15144927.800000001</v>
      </c>
      <c r="T23">
        <v>2923754.4</v>
      </c>
      <c r="U23">
        <v>2328404.2000000002</v>
      </c>
      <c r="V23">
        <v>1987378.4</v>
      </c>
      <c r="W23">
        <v>2190763.2000000002</v>
      </c>
      <c r="Y23">
        <v>4.8883163687889466</v>
      </c>
      <c r="Z23">
        <v>4.8275870465557089</v>
      </c>
      <c r="AA23">
        <v>4.7832521517062556</v>
      </c>
      <c r="AB23">
        <v>2.340034347597975</v>
      </c>
      <c r="AC23">
        <v>2.8632138095796109</v>
      </c>
      <c r="AD23">
        <v>11.750904448621441</v>
      </c>
      <c r="AE23">
        <v>9.109791518643032</v>
      </c>
      <c r="AF23">
        <v>0.62686324937967586</v>
      </c>
      <c r="AG23">
        <v>0.81120704748900607</v>
      </c>
      <c r="AH23">
        <v>3.198223015805707</v>
      </c>
      <c r="AI23">
        <v>3.7477793476311492</v>
      </c>
      <c r="AK23">
        <v>4.8883163687889466</v>
      </c>
      <c r="AL23">
        <v>1.066906326380558</v>
      </c>
      <c r="AM23">
        <v>1.062776289030444</v>
      </c>
      <c r="AN23">
        <v>2.340034347597975</v>
      </c>
      <c r="AO23">
        <v>0.79788303140085193</v>
      </c>
      <c r="AP23">
        <v>11.750904448621441</v>
      </c>
      <c r="AQ23">
        <v>1.865032208210323</v>
      </c>
      <c r="AR23">
        <v>0.31762173019815237</v>
      </c>
      <c r="AS23">
        <v>0.2424688478116877</v>
      </c>
      <c r="AT23">
        <v>3.198223015805707</v>
      </c>
      <c r="AU23">
        <v>2.1746584729873581</v>
      </c>
      <c r="AW23">
        <v>0.18293966238852591</v>
      </c>
      <c r="AY23">
        <f t="shared" si="3"/>
        <v>0.16200000000000001</v>
      </c>
      <c r="AZ23" t="str">
        <f t="shared" si="1"/>
        <v/>
      </c>
      <c r="BA23" t="str">
        <f t="shared" si="1"/>
        <v/>
      </c>
      <c r="BB23">
        <f t="shared" si="1"/>
        <v>0.16200000000000001</v>
      </c>
    </row>
    <row r="24" spans="1:54" x14ac:dyDescent="0.3">
      <c r="A24">
        <v>2</v>
      </c>
      <c r="B24" t="s">
        <v>93</v>
      </c>
      <c r="C24" t="s">
        <v>92</v>
      </c>
      <c r="D24" t="s">
        <v>69</v>
      </c>
      <c r="F24" s="2">
        <f t="shared" si="4"/>
        <v>0</v>
      </c>
      <c r="G24" s="2">
        <f t="shared" si="4"/>
        <v>1</v>
      </c>
      <c r="H24" s="4">
        <f t="shared" si="4"/>
        <v>1</v>
      </c>
      <c r="I24">
        <f t="shared" si="4"/>
        <v>1</v>
      </c>
      <c r="J24">
        <f t="shared" si="4"/>
        <v>0</v>
      </c>
      <c r="K24">
        <f t="shared" si="4"/>
        <v>2</v>
      </c>
      <c r="L24">
        <f t="shared" si="4"/>
        <v>2</v>
      </c>
      <c r="M24">
        <v>200029.8</v>
      </c>
      <c r="N24">
        <v>200195.6</v>
      </c>
      <c r="O24">
        <v>200199.2</v>
      </c>
      <c r="P24">
        <v>199999</v>
      </c>
      <c r="Q24">
        <v>200002.8</v>
      </c>
      <c r="R24">
        <v>1.2</v>
      </c>
      <c r="S24">
        <v>15.4</v>
      </c>
      <c r="T24">
        <v>2916340.4</v>
      </c>
      <c r="U24">
        <v>2248504.4</v>
      </c>
      <c r="V24">
        <v>206.6</v>
      </c>
      <c r="W24">
        <v>1801.6</v>
      </c>
      <c r="Y24">
        <v>0.33929604219738391</v>
      </c>
      <c r="Z24">
        <v>0.45862192142521963</v>
      </c>
      <c r="AA24">
        <v>0.45996807627379888</v>
      </c>
      <c r="AB24">
        <v>0.41576180538977497</v>
      </c>
      <c r="AC24">
        <v>0.58650136397336605</v>
      </c>
      <c r="AD24">
        <v>9.8171209800057058E-2</v>
      </c>
      <c r="AE24">
        <v>0.26245443922234701</v>
      </c>
      <c r="AF24">
        <v>0.6258344850153662</v>
      </c>
      <c r="AG24">
        <v>0.76696274444693702</v>
      </c>
      <c r="AH24">
        <v>5.5196042056194798E-3</v>
      </c>
      <c r="AI24">
        <v>0.1942710515693761</v>
      </c>
      <c r="AK24">
        <v>0.33929604219738391</v>
      </c>
      <c r="AL24">
        <v>0.2339548956020735</v>
      </c>
      <c r="AM24">
        <v>0.23806164700072249</v>
      </c>
      <c r="AN24">
        <v>0.41576180538977497</v>
      </c>
      <c r="AO24">
        <v>0.31611322461394592</v>
      </c>
      <c r="AP24">
        <v>9.8171209800057058E-2</v>
      </c>
      <c r="AQ24">
        <v>0.19724941919557751</v>
      </c>
      <c r="AR24">
        <v>0.31697407041210679</v>
      </c>
      <c r="AS24">
        <v>0.23043044501682741</v>
      </c>
      <c r="AT24">
        <v>5.5196042056194798E-3</v>
      </c>
      <c r="AU24">
        <v>0.18439332101261241</v>
      </c>
      <c r="AW24">
        <v>0.19089225359493861</v>
      </c>
      <c r="AY24">
        <f t="shared" si="3"/>
        <v>-0.16200000000000001</v>
      </c>
      <c r="AZ24">
        <f t="shared" si="1"/>
        <v>-0.16200000000000001</v>
      </c>
      <c r="BA24">
        <f t="shared" si="1"/>
        <v>-0.16200000000000001</v>
      </c>
      <c r="BB24" t="str">
        <f t="shared" si="1"/>
        <v/>
      </c>
    </row>
    <row r="25" spans="1:54" x14ac:dyDescent="0.3">
      <c r="A25">
        <v>2</v>
      </c>
      <c r="B25" t="s">
        <v>94</v>
      </c>
      <c r="C25" t="s">
        <v>92</v>
      </c>
      <c r="D25" t="s">
        <v>69</v>
      </c>
      <c r="F25" s="2">
        <f t="shared" si="4"/>
        <v>0</v>
      </c>
      <c r="G25" s="2">
        <f t="shared" si="4"/>
        <v>1</v>
      </c>
      <c r="H25" s="4">
        <f t="shared" si="4"/>
        <v>1</v>
      </c>
      <c r="I25">
        <f t="shared" si="4"/>
        <v>1</v>
      </c>
      <c r="J25">
        <f t="shared" si="4"/>
        <v>0</v>
      </c>
      <c r="K25">
        <f t="shared" si="4"/>
        <v>2</v>
      </c>
      <c r="L25">
        <f t="shared" si="4"/>
        <v>2</v>
      </c>
      <c r="M25">
        <v>200023.8</v>
      </c>
      <c r="N25">
        <v>200240.8</v>
      </c>
      <c r="O25">
        <v>200247.2</v>
      </c>
      <c r="P25">
        <v>199999</v>
      </c>
      <c r="Q25">
        <v>200002.8</v>
      </c>
      <c r="R25">
        <v>1</v>
      </c>
      <c r="S25">
        <v>15.2</v>
      </c>
      <c r="T25">
        <v>2917860.6</v>
      </c>
      <c r="U25">
        <v>2247799</v>
      </c>
      <c r="V25">
        <v>181.2</v>
      </c>
      <c r="W25">
        <v>1863.2</v>
      </c>
      <c r="Y25">
        <v>0.25943757059285422</v>
      </c>
      <c r="Z25">
        <v>0.4351334591861814</v>
      </c>
      <c r="AA25">
        <v>0.43095943157095462</v>
      </c>
      <c r="AB25">
        <v>0.26277252059662709</v>
      </c>
      <c r="AC25">
        <v>0.44013115018024113</v>
      </c>
      <c r="AD25">
        <v>9.9249387800227823E-2</v>
      </c>
      <c r="AE25">
        <v>0.25565104825655</v>
      </c>
      <c r="AF25">
        <v>0.59668273038696495</v>
      </c>
      <c r="AG25">
        <v>0.73943509577075017</v>
      </c>
      <c r="AH25">
        <v>8.1721445894799797E-3</v>
      </c>
      <c r="AI25">
        <v>0.19627379504963749</v>
      </c>
      <c r="AK25">
        <v>0.25943757059285422</v>
      </c>
      <c r="AL25">
        <v>0.22578395378077401</v>
      </c>
      <c r="AM25">
        <v>0.22163404717575749</v>
      </c>
      <c r="AN25">
        <v>0.26277252059662709</v>
      </c>
      <c r="AO25">
        <v>0.21466225279727949</v>
      </c>
      <c r="AP25">
        <v>9.9249387800227823E-2</v>
      </c>
      <c r="AQ25">
        <v>0.19242746080271891</v>
      </c>
      <c r="AR25">
        <v>0.30209385700291019</v>
      </c>
      <c r="AS25">
        <v>0.22381177839124569</v>
      </c>
      <c r="AT25">
        <v>8.1721445894799797E-3</v>
      </c>
      <c r="AU25">
        <v>0.1858354786061682</v>
      </c>
      <c r="AW25">
        <v>0.185277767793741</v>
      </c>
      <c r="AY25">
        <f t="shared" si="3"/>
        <v>-0.16200000000000001</v>
      </c>
      <c r="AZ25">
        <f t="shared" si="1"/>
        <v>-0.16200000000000001</v>
      </c>
      <c r="BA25">
        <f t="shared" si="1"/>
        <v>-0.16200000000000001</v>
      </c>
      <c r="BB25" t="str">
        <f t="shared" si="1"/>
        <v/>
      </c>
    </row>
    <row r="26" spans="1:54" x14ac:dyDescent="0.3">
      <c r="A26">
        <v>2</v>
      </c>
      <c r="B26" t="s">
        <v>95</v>
      </c>
      <c r="C26" t="s">
        <v>92</v>
      </c>
      <c r="D26" t="s">
        <v>69</v>
      </c>
      <c r="F26" s="2">
        <f t="shared" si="4"/>
        <v>0</v>
      </c>
      <c r="G26" s="2">
        <f t="shared" si="4"/>
        <v>0</v>
      </c>
      <c r="H26" s="4">
        <f t="shared" si="4"/>
        <v>0</v>
      </c>
      <c r="I26">
        <f t="shared" si="4"/>
        <v>0</v>
      </c>
      <c r="J26">
        <f t="shared" si="4"/>
        <v>1</v>
      </c>
      <c r="K26">
        <f t="shared" si="4"/>
        <v>2</v>
      </c>
      <c r="L26">
        <f t="shared" si="4"/>
        <v>0</v>
      </c>
      <c r="M26">
        <v>6594486.2000000002</v>
      </c>
      <c r="N26">
        <v>7439479.4000000004</v>
      </c>
      <c r="O26">
        <v>7467520.7999999998</v>
      </c>
      <c r="P26">
        <v>2151958</v>
      </c>
      <c r="Q26">
        <v>2199103.7999999998</v>
      </c>
      <c r="R26">
        <v>22278667.600000001</v>
      </c>
      <c r="S26">
        <v>14658537.6</v>
      </c>
      <c r="T26">
        <v>2924448.2</v>
      </c>
      <c r="U26">
        <v>2324385.2000000002</v>
      </c>
      <c r="V26">
        <v>2033017.2</v>
      </c>
      <c r="W26">
        <v>2088094</v>
      </c>
      <c r="Y26">
        <v>4.2100616880110469</v>
      </c>
      <c r="Z26">
        <v>4.6314085553865878</v>
      </c>
      <c r="AA26">
        <v>4.6246555082383569</v>
      </c>
      <c r="AB26">
        <v>2.8335803550027778</v>
      </c>
      <c r="AC26">
        <v>2.86341830639285</v>
      </c>
      <c r="AD26">
        <v>12.360289960796941</v>
      </c>
      <c r="AE26">
        <v>8.5116460841731172</v>
      </c>
      <c r="AF26">
        <v>0.61561040702508762</v>
      </c>
      <c r="AG26">
        <v>0.79267152289394294</v>
      </c>
      <c r="AH26">
        <v>3.1582732229959221</v>
      </c>
      <c r="AI26">
        <v>3.6506057954626159</v>
      </c>
      <c r="AK26">
        <v>4.2100616880110469</v>
      </c>
      <c r="AL26">
        <v>1.0190554805914871</v>
      </c>
      <c r="AM26">
        <v>1.0266799966222611</v>
      </c>
      <c r="AN26">
        <v>2.8335803550027778</v>
      </c>
      <c r="AO26">
        <v>0.75295690038474272</v>
      </c>
      <c r="AP26">
        <v>12.360289960796941</v>
      </c>
      <c r="AQ26">
        <v>1.654890445980709</v>
      </c>
      <c r="AR26">
        <v>0.31145895723020661</v>
      </c>
      <c r="AS26">
        <v>0.2328363857697695</v>
      </c>
      <c r="AT26">
        <v>3.1582732229959221</v>
      </c>
      <c r="AU26">
        <v>2.0920147914206608</v>
      </c>
      <c r="AW26">
        <v>0.17851652359822759</v>
      </c>
      <c r="AY26">
        <f t="shared" si="3"/>
        <v>0.16200000000000001</v>
      </c>
      <c r="AZ26" t="str">
        <f t="shared" si="1"/>
        <v/>
      </c>
      <c r="BA26" t="str">
        <f t="shared" si="1"/>
        <v/>
      </c>
      <c r="BB26">
        <f t="shared" si="1"/>
        <v>0.16200000000000001</v>
      </c>
    </row>
    <row r="27" spans="1:54" x14ac:dyDescent="0.3">
      <c r="A27">
        <v>2</v>
      </c>
      <c r="B27" t="s">
        <v>96</v>
      </c>
      <c r="C27" t="s">
        <v>92</v>
      </c>
      <c r="D27" t="s">
        <v>69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0</v>
      </c>
      <c r="J27">
        <f t="shared" si="4"/>
        <v>1</v>
      </c>
      <c r="K27">
        <f t="shared" si="4"/>
        <v>2</v>
      </c>
      <c r="L27">
        <f t="shared" si="4"/>
        <v>0</v>
      </c>
      <c r="M27">
        <v>7645979</v>
      </c>
      <c r="N27">
        <v>7741142.4000000004</v>
      </c>
      <c r="O27">
        <v>7766438</v>
      </c>
      <c r="P27">
        <v>2251794</v>
      </c>
      <c r="Q27">
        <v>2389947.2000000002</v>
      </c>
      <c r="R27">
        <v>21349713.199999999</v>
      </c>
      <c r="S27">
        <v>15144927.800000001</v>
      </c>
      <c r="T27">
        <v>2923754.4</v>
      </c>
      <c r="U27">
        <v>2328404.2000000002</v>
      </c>
      <c r="V27">
        <v>1987378.4</v>
      </c>
      <c r="W27">
        <v>2190763.2000000002</v>
      </c>
      <c r="Y27">
        <v>4.7834693101933228</v>
      </c>
      <c r="Z27">
        <v>4.7709178010351021</v>
      </c>
      <c r="AA27">
        <v>4.7516881425399333</v>
      </c>
      <c r="AB27">
        <v>2.7743105325964281</v>
      </c>
      <c r="AC27">
        <v>2.5457427486078812</v>
      </c>
      <c r="AD27">
        <v>11.882251267996621</v>
      </c>
      <c r="AE27">
        <v>8.7742577083874487</v>
      </c>
      <c r="AF27">
        <v>0.60820985761238266</v>
      </c>
      <c r="AG27">
        <v>0.78547959065763284</v>
      </c>
      <c r="AH27">
        <v>3.214250787592027</v>
      </c>
      <c r="AI27">
        <v>3.7485259181936268</v>
      </c>
      <c r="AK27">
        <v>4.7834693101933228</v>
      </c>
      <c r="AL27">
        <v>1.0550637881970031</v>
      </c>
      <c r="AM27">
        <v>1.0595995301962831</v>
      </c>
      <c r="AN27">
        <v>2.7743105325964281</v>
      </c>
      <c r="AO27">
        <v>0.6874699118023273</v>
      </c>
      <c r="AP27">
        <v>11.882251267996621</v>
      </c>
      <c r="AQ27">
        <v>1.7932670222013261</v>
      </c>
      <c r="AR27">
        <v>0.30793158580781888</v>
      </c>
      <c r="AS27">
        <v>0.2326803889591246</v>
      </c>
      <c r="AT27">
        <v>3.214250787592027</v>
      </c>
      <c r="AU27">
        <v>2.1705258457921439</v>
      </c>
      <c r="AW27">
        <v>0.18257286980515339</v>
      </c>
      <c r="AY27">
        <f t="shared" si="3"/>
        <v>0.16200000000000001</v>
      </c>
      <c r="AZ27" t="str">
        <f t="shared" si="1"/>
        <v/>
      </c>
      <c r="BA27" t="str">
        <f t="shared" si="1"/>
        <v/>
      </c>
      <c r="BB27">
        <f t="shared" si="1"/>
        <v>0.16200000000000001</v>
      </c>
    </row>
    <row r="28" spans="1:54" x14ac:dyDescent="0.3">
      <c r="A28">
        <v>2</v>
      </c>
      <c r="B28" t="s">
        <v>97</v>
      </c>
      <c r="C28" t="s">
        <v>92</v>
      </c>
      <c r="D28" t="s">
        <v>69</v>
      </c>
      <c r="F28" s="2">
        <f t="shared" si="4"/>
        <v>0</v>
      </c>
      <c r="G28" s="2">
        <f t="shared" si="4"/>
        <v>1</v>
      </c>
      <c r="H28" s="4">
        <f t="shared" si="4"/>
        <v>1</v>
      </c>
      <c r="I28">
        <f t="shared" si="4"/>
        <v>1</v>
      </c>
      <c r="J28">
        <f t="shared" si="4"/>
        <v>0</v>
      </c>
      <c r="K28">
        <f t="shared" si="4"/>
        <v>2</v>
      </c>
      <c r="L28">
        <f t="shared" si="4"/>
        <v>2</v>
      </c>
      <c r="M28">
        <v>200029.8</v>
      </c>
      <c r="N28">
        <v>200195.6</v>
      </c>
      <c r="O28">
        <v>200199.2</v>
      </c>
      <c r="P28">
        <v>199999</v>
      </c>
      <c r="Q28">
        <v>200002.8</v>
      </c>
      <c r="R28">
        <v>1.2</v>
      </c>
      <c r="S28">
        <v>15.4</v>
      </c>
      <c r="T28">
        <v>2916340.4</v>
      </c>
      <c r="U28">
        <v>2248504.4</v>
      </c>
      <c r="V28">
        <v>206.6</v>
      </c>
      <c r="W28">
        <v>1801.6</v>
      </c>
      <c r="Y28">
        <v>0.33894348320318379</v>
      </c>
      <c r="Z28">
        <v>0.44230947755277161</v>
      </c>
      <c r="AA28">
        <v>0.4572241918416694</v>
      </c>
      <c r="AB28">
        <v>0.45061963279731571</v>
      </c>
      <c r="AC28">
        <v>0.62997437239391729</v>
      </c>
      <c r="AD28">
        <v>9.8711279209237529E-2</v>
      </c>
      <c r="AE28">
        <v>0.26681346236728132</v>
      </c>
      <c r="AF28">
        <v>0.63023690042318781</v>
      </c>
      <c r="AG28">
        <v>0.76076004347996784</v>
      </c>
      <c r="AH28">
        <v>5.4225375875830203E-3</v>
      </c>
      <c r="AI28">
        <v>0.19656404232373459</v>
      </c>
      <c r="AK28">
        <v>0.33894348320318379</v>
      </c>
      <c r="AL28">
        <v>0.2247746167937294</v>
      </c>
      <c r="AM28">
        <v>0.23810108281904829</v>
      </c>
      <c r="AN28">
        <v>0.45061963279731571</v>
      </c>
      <c r="AO28">
        <v>0.29669171300483871</v>
      </c>
      <c r="AP28">
        <v>9.8711279209237529E-2</v>
      </c>
      <c r="AQ28">
        <v>0.2015820241882465</v>
      </c>
      <c r="AR28">
        <v>0.31942516762064771</v>
      </c>
      <c r="AS28">
        <v>0.22941692941822109</v>
      </c>
      <c r="AT28">
        <v>5.4225375875830203E-3</v>
      </c>
      <c r="AU28">
        <v>0.18642507935874161</v>
      </c>
      <c r="AW28">
        <v>0.18304070159792901</v>
      </c>
      <c r="AY28">
        <f t="shared" si="3"/>
        <v>-0.16200000000000001</v>
      </c>
      <c r="AZ28">
        <f t="shared" si="1"/>
        <v>-0.16200000000000001</v>
      </c>
      <c r="BA28">
        <f t="shared" si="1"/>
        <v>-0.16200000000000001</v>
      </c>
      <c r="BB28" t="str">
        <f t="shared" si="1"/>
        <v/>
      </c>
    </row>
    <row r="29" spans="1:54" x14ac:dyDescent="0.3">
      <c r="A29">
        <v>2</v>
      </c>
      <c r="B29" t="s">
        <v>98</v>
      </c>
      <c r="C29" t="s">
        <v>92</v>
      </c>
      <c r="D29" t="s">
        <v>69</v>
      </c>
      <c r="F29" s="2">
        <f t="shared" si="4"/>
        <v>0</v>
      </c>
      <c r="G29" s="2">
        <f t="shared" si="4"/>
        <v>1</v>
      </c>
      <c r="H29" s="4">
        <f t="shared" si="4"/>
        <v>1</v>
      </c>
      <c r="I29">
        <f t="shared" si="4"/>
        <v>1</v>
      </c>
      <c r="J29">
        <f t="shared" si="4"/>
        <v>0</v>
      </c>
      <c r="K29">
        <f t="shared" si="4"/>
        <v>2</v>
      </c>
      <c r="L29">
        <f t="shared" si="4"/>
        <v>2</v>
      </c>
      <c r="M29">
        <v>200023.8</v>
      </c>
      <c r="N29">
        <v>200240.8</v>
      </c>
      <c r="O29">
        <v>200247.2</v>
      </c>
      <c r="P29">
        <v>199999</v>
      </c>
      <c r="Q29">
        <v>200002.8</v>
      </c>
      <c r="R29">
        <v>1</v>
      </c>
      <c r="S29">
        <v>15.2</v>
      </c>
      <c r="T29">
        <v>2917860.6</v>
      </c>
      <c r="U29">
        <v>2247799</v>
      </c>
      <c r="V29">
        <v>181.2</v>
      </c>
      <c r="W29">
        <v>1863.2</v>
      </c>
      <c r="Y29">
        <v>0.34401854579336938</v>
      </c>
      <c r="Z29">
        <v>0.44913569794734942</v>
      </c>
      <c r="AA29">
        <v>0.45341156463837251</v>
      </c>
      <c r="AB29">
        <v>0.45808245600783271</v>
      </c>
      <c r="AC29">
        <v>0.56843497637892137</v>
      </c>
      <c r="AD29">
        <v>9.3370572791900447E-2</v>
      </c>
      <c r="AE29">
        <v>0.25928199298214161</v>
      </c>
      <c r="AF29">
        <v>0.62278416401240977</v>
      </c>
      <c r="AG29">
        <v>0.75921475170180197</v>
      </c>
      <c r="AH29">
        <v>5.7576620136387396E-3</v>
      </c>
      <c r="AI29">
        <v>0.19386470220051699</v>
      </c>
      <c r="AK29">
        <v>0.34401854579336938</v>
      </c>
      <c r="AL29">
        <v>0.22861084777396171</v>
      </c>
      <c r="AM29">
        <v>0.2313457440235652</v>
      </c>
      <c r="AN29">
        <v>0.45808245600783271</v>
      </c>
      <c r="AO29">
        <v>0.29446398559375658</v>
      </c>
      <c r="AP29">
        <v>9.3370572791900447E-2</v>
      </c>
      <c r="AQ29">
        <v>0.19488966219359999</v>
      </c>
      <c r="AR29">
        <v>0.31585722240852188</v>
      </c>
      <c r="AS29">
        <v>0.2276423728559166</v>
      </c>
      <c r="AT29">
        <v>5.7576620136387396E-3</v>
      </c>
      <c r="AU29">
        <v>0.18390331362606949</v>
      </c>
      <c r="AW29">
        <v>0.1857531865825876</v>
      </c>
      <c r="AY29">
        <f t="shared" si="3"/>
        <v>-0.16200000000000001</v>
      </c>
      <c r="AZ29">
        <f t="shared" si="1"/>
        <v>-0.16200000000000001</v>
      </c>
      <c r="BA29">
        <f t="shared" si="1"/>
        <v>-0.16200000000000001</v>
      </c>
      <c r="BB29" t="str">
        <f t="shared" si="1"/>
        <v/>
      </c>
    </row>
    <row r="30" spans="1:54" x14ac:dyDescent="0.3">
      <c r="A30">
        <v>2</v>
      </c>
      <c r="B30" t="s">
        <v>99</v>
      </c>
      <c r="C30" t="s">
        <v>92</v>
      </c>
      <c r="D30" t="s">
        <v>69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0</v>
      </c>
      <c r="J30">
        <f t="shared" si="4"/>
        <v>1</v>
      </c>
      <c r="K30">
        <f t="shared" si="4"/>
        <v>2</v>
      </c>
      <c r="L30">
        <f t="shared" si="4"/>
        <v>0</v>
      </c>
      <c r="M30">
        <v>6594486.2000000002</v>
      </c>
      <c r="N30">
        <v>7439479.4000000004</v>
      </c>
      <c r="O30">
        <v>7467520.7999999998</v>
      </c>
      <c r="P30">
        <v>2151958</v>
      </c>
      <c r="Q30">
        <v>2199103.7999999998</v>
      </c>
      <c r="R30">
        <v>22278667.600000001</v>
      </c>
      <c r="S30">
        <v>14658537.6</v>
      </c>
      <c r="T30">
        <v>2924448.2</v>
      </c>
      <c r="U30">
        <v>2324385.2000000002</v>
      </c>
      <c r="V30">
        <v>2033017.2</v>
      </c>
      <c r="W30">
        <v>2088094</v>
      </c>
      <c r="Y30">
        <v>4.273056521802209</v>
      </c>
      <c r="Z30">
        <v>4.4896631115465429</v>
      </c>
      <c r="AA30">
        <v>4.4945140528143384</v>
      </c>
      <c r="AB30">
        <v>2.5045599013916222</v>
      </c>
      <c r="AC30">
        <v>2.1904678049846549</v>
      </c>
      <c r="AD30">
        <v>12.22072472240543</v>
      </c>
      <c r="AE30">
        <v>8.3197136297821999</v>
      </c>
      <c r="AF30">
        <v>0.60763091297121719</v>
      </c>
      <c r="AG30">
        <v>0.77908000786555931</v>
      </c>
      <c r="AH30">
        <v>3.3171732276096009</v>
      </c>
      <c r="AI30">
        <v>3.6505803582258518</v>
      </c>
      <c r="AK30">
        <v>4.273056521802209</v>
      </c>
      <c r="AL30">
        <v>0.9854675375740044</v>
      </c>
      <c r="AM30">
        <v>0.99656349116703491</v>
      </c>
      <c r="AN30">
        <v>2.5045599013916222</v>
      </c>
      <c r="AO30">
        <v>0.58089951000874862</v>
      </c>
      <c r="AP30">
        <v>12.22072472240543</v>
      </c>
      <c r="AQ30">
        <v>1.61971649118932</v>
      </c>
      <c r="AR30">
        <v>0.30722017817897718</v>
      </c>
      <c r="AS30">
        <v>0.22815466540632759</v>
      </c>
      <c r="AT30">
        <v>3.3171732276096009</v>
      </c>
      <c r="AU30">
        <v>2.0852344470098609</v>
      </c>
      <c r="AW30">
        <v>0.17414852099027481</v>
      </c>
      <c r="AY30">
        <f t="shared" si="3"/>
        <v>0.16200000000000001</v>
      </c>
      <c r="AZ30" t="str">
        <f t="shared" si="1"/>
        <v/>
      </c>
      <c r="BA30" t="str">
        <f t="shared" si="1"/>
        <v/>
      </c>
      <c r="BB30">
        <f t="shared" si="1"/>
        <v>0.16200000000000001</v>
      </c>
    </row>
    <row r="31" spans="1:54" x14ac:dyDescent="0.3">
      <c r="A31">
        <v>2</v>
      </c>
      <c r="B31" t="s">
        <v>100</v>
      </c>
      <c r="C31" t="s">
        <v>87</v>
      </c>
      <c r="D31" t="s">
        <v>69</v>
      </c>
      <c r="F31" s="2">
        <f t="shared" si="4"/>
        <v>0</v>
      </c>
      <c r="G31" s="2">
        <f t="shared" si="4"/>
        <v>0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2</v>
      </c>
      <c r="L31">
        <f t="shared" si="4"/>
        <v>2</v>
      </c>
      <c r="M31">
        <v>7645979</v>
      </c>
      <c r="N31">
        <v>1917771.8</v>
      </c>
      <c r="O31">
        <v>1924130</v>
      </c>
      <c r="P31">
        <v>2251794</v>
      </c>
      <c r="Q31">
        <v>644093.6</v>
      </c>
      <c r="R31">
        <v>21349713.199999999</v>
      </c>
      <c r="S31">
        <v>1503446.6</v>
      </c>
      <c r="T31">
        <v>2923754.4</v>
      </c>
      <c r="U31">
        <v>2257290.4</v>
      </c>
      <c r="V31">
        <v>1987378.4</v>
      </c>
      <c r="W31">
        <v>612603.4</v>
      </c>
      <c r="Y31">
        <v>4.7886484636110254</v>
      </c>
      <c r="Z31">
        <v>1.632099021761678</v>
      </c>
      <c r="AA31">
        <v>1.6145996775827369</v>
      </c>
      <c r="AB31">
        <v>3.042657465004595</v>
      </c>
      <c r="AC31">
        <v>1.212406109028962</v>
      </c>
      <c r="AD31">
        <v>11.635583463381041</v>
      </c>
      <c r="AE31">
        <v>1.741663745976985</v>
      </c>
      <c r="AF31">
        <v>0.60397809980204331</v>
      </c>
      <c r="AG31">
        <v>0.92595188820268959</v>
      </c>
      <c r="AH31">
        <v>3.28060654719593</v>
      </c>
      <c r="AI31">
        <v>2.1167985248379408</v>
      </c>
      <c r="AK31">
        <v>4.7886484636110254</v>
      </c>
      <c r="AL31">
        <v>0.56697962320176887</v>
      </c>
      <c r="AM31">
        <v>0.55767582838889207</v>
      </c>
      <c r="AN31">
        <v>3.042657465004595</v>
      </c>
      <c r="AO31">
        <v>0.5656181318103336</v>
      </c>
      <c r="AP31">
        <v>11.635583463381041</v>
      </c>
      <c r="AQ31">
        <v>0.58858673617942259</v>
      </c>
      <c r="AR31">
        <v>0.30609216060256578</v>
      </c>
      <c r="AS31">
        <v>0.39208985855802891</v>
      </c>
      <c r="AT31">
        <v>3.28060654719593</v>
      </c>
      <c r="AU31">
        <v>0.9230668320087716</v>
      </c>
      <c r="AW31">
        <v>0.35020919459639122</v>
      </c>
      <c r="AY31">
        <f t="shared" si="3"/>
        <v>0.90999999999999992</v>
      </c>
      <c r="AZ31">
        <f t="shared" si="1"/>
        <v>0.90999999999999992</v>
      </c>
      <c r="BA31" t="str">
        <f t="shared" si="1"/>
        <v/>
      </c>
      <c r="BB31">
        <f t="shared" si="1"/>
        <v>0.90999999999999992</v>
      </c>
    </row>
    <row r="32" spans="1:54" x14ac:dyDescent="0.3">
      <c r="A32">
        <v>2</v>
      </c>
      <c r="B32" t="s">
        <v>101</v>
      </c>
      <c r="C32" t="s">
        <v>87</v>
      </c>
      <c r="D32" t="s">
        <v>69</v>
      </c>
      <c r="F32" s="2">
        <f t="shared" si="4"/>
        <v>0</v>
      </c>
      <c r="G32" s="2">
        <f t="shared" si="4"/>
        <v>1</v>
      </c>
      <c r="H32" s="4">
        <f t="shared" si="4"/>
        <v>0</v>
      </c>
      <c r="I32">
        <f t="shared" si="4"/>
        <v>1</v>
      </c>
      <c r="J32">
        <f t="shared" si="4"/>
        <v>0</v>
      </c>
      <c r="K32">
        <f t="shared" si="4"/>
        <v>2</v>
      </c>
      <c r="L32">
        <f t="shared" si="4"/>
        <v>0</v>
      </c>
      <c r="M32">
        <v>200029.8</v>
      </c>
      <c r="N32">
        <v>229475.20000000001</v>
      </c>
      <c r="O32">
        <v>229542</v>
      </c>
      <c r="P32">
        <v>199999</v>
      </c>
      <c r="Q32">
        <v>204322.8</v>
      </c>
      <c r="R32">
        <v>1.2</v>
      </c>
      <c r="S32">
        <v>8174</v>
      </c>
      <c r="T32">
        <v>2916340.4</v>
      </c>
      <c r="U32">
        <v>2223945.4</v>
      </c>
      <c r="V32">
        <v>206.6</v>
      </c>
      <c r="W32">
        <v>49553.599999999999</v>
      </c>
      <c r="Y32">
        <v>0.32364818118512628</v>
      </c>
      <c r="Z32">
        <v>0.6836905644042417</v>
      </c>
      <c r="AA32">
        <v>0.65816428879043087</v>
      </c>
      <c r="AB32">
        <v>0.27602766879717822</v>
      </c>
      <c r="AC32">
        <v>0.63322797098662709</v>
      </c>
      <c r="AD32">
        <v>9.4834052026271778E-2</v>
      </c>
      <c r="AE32">
        <v>0.43286193942185491</v>
      </c>
      <c r="AF32">
        <v>0.61292399140074849</v>
      </c>
      <c r="AG32">
        <v>0.90581456184154374</v>
      </c>
      <c r="AH32">
        <v>4.4667650014161599E-3</v>
      </c>
      <c r="AI32">
        <v>0.6157189133577049</v>
      </c>
      <c r="AK32">
        <v>0.32364818118512628</v>
      </c>
      <c r="AL32">
        <v>0.42187549341469999</v>
      </c>
      <c r="AM32">
        <v>0.40679638038855048</v>
      </c>
      <c r="AN32">
        <v>0.27602766879717822</v>
      </c>
      <c r="AO32">
        <v>0.38707108939415769</v>
      </c>
      <c r="AP32">
        <v>9.4834052026271778E-2</v>
      </c>
      <c r="AQ32">
        <v>0.35844958821544431</v>
      </c>
      <c r="AR32">
        <v>0.3118427978013642</v>
      </c>
      <c r="AS32">
        <v>0.38452150622615588</v>
      </c>
      <c r="AT32">
        <v>4.4667650014161599E-3</v>
      </c>
      <c r="AU32">
        <v>0.44645070539554582</v>
      </c>
      <c r="AW32">
        <v>0.36397971939295531</v>
      </c>
      <c r="AY32">
        <f t="shared" si="3"/>
        <v>-0.90999999999999992</v>
      </c>
      <c r="AZ32" t="str">
        <f t="shared" si="1"/>
        <v/>
      </c>
      <c r="BA32">
        <f t="shared" si="1"/>
        <v>-0.90999999999999992</v>
      </c>
      <c r="BB32" t="str">
        <f t="shared" si="1"/>
        <v/>
      </c>
    </row>
    <row r="33" spans="1:54" x14ac:dyDescent="0.3">
      <c r="A33">
        <v>2</v>
      </c>
      <c r="B33" t="s">
        <v>102</v>
      </c>
      <c r="C33" t="s">
        <v>87</v>
      </c>
      <c r="D33" t="s">
        <v>69</v>
      </c>
      <c r="F33" s="2">
        <f t="shared" si="4"/>
        <v>0</v>
      </c>
      <c r="G33" s="2">
        <f t="shared" si="4"/>
        <v>1</v>
      </c>
      <c r="H33" s="4">
        <f t="shared" si="4"/>
        <v>0</v>
      </c>
      <c r="I33">
        <f t="shared" si="4"/>
        <v>1</v>
      </c>
      <c r="J33">
        <f t="shared" si="4"/>
        <v>0</v>
      </c>
      <c r="K33">
        <f t="shared" si="4"/>
        <v>2</v>
      </c>
      <c r="L33">
        <f t="shared" si="4"/>
        <v>0</v>
      </c>
      <c r="M33">
        <v>200023.8</v>
      </c>
      <c r="N33">
        <v>232060.4</v>
      </c>
      <c r="O33">
        <v>232100.6</v>
      </c>
      <c r="P33">
        <v>199999</v>
      </c>
      <c r="Q33">
        <v>205558.39999999999</v>
      </c>
      <c r="R33">
        <v>1</v>
      </c>
      <c r="S33">
        <v>7218.4</v>
      </c>
      <c r="T33">
        <v>2917860.6</v>
      </c>
      <c r="U33">
        <v>2226779.7999999998</v>
      </c>
      <c r="V33">
        <v>181.2</v>
      </c>
      <c r="W33">
        <v>51186</v>
      </c>
      <c r="Y33">
        <v>0.32807101861108101</v>
      </c>
      <c r="Z33">
        <v>0.67314251303905626</v>
      </c>
      <c r="AA33">
        <v>0.64868587938835842</v>
      </c>
      <c r="AB33">
        <v>0.55253024779376569</v>
      </c>
      <c r="AC33">
        <v>0.85564331662608306</v>
      </c>
      <c r="AD33">
        <v>9.0941102197393722E-2</v>
      </c>
      <c r="AE33">
        <v>0.43280403399840001</v>
      </c>
      <c r="AF33">
        <v>0.60687728937482466</v>
      </c>
      <c r="AG33">
        <v>0.91053462617564951</v>
      </c>
      <c r="AH33">
        <v>4.3310215929522802E-3</v>
      </c>
      <c r="AI33">
        <v>0.61949423318728802</v>
      </c>
      <c r="AK33">
        <v>0.32807101861108101</v>
      </c>
      <c r="AL33">
        <v>0.41311646623071291</v>
      </c>
      <c r="AM33">
        <v>0.40061173697467889</v>
      </c>
      <c r="AN33">
        <v>0.55253024779376569</v>
      </c>
      <c r="AO33">
        <v>0.55052383642178027</v>
      </c>
      <c r="AP33">
        <v>9.0941102197393722E-2</v>
      </c>
      <c r="AQ33">
        <v>0.35814896039664751</v>
      </c>
      <c r="AR33">
        <v>0.30743503097910441</v>
      </c>
      <c r="AS33">
        <v>0.38921424158615991</v>
      </c>
      <c r="AT33">
        <v>4.3310215929522802E-3</v>
      </c>
      <c r="AU33">
        <v>0.44695054661715411</v>
      </c>
      <c r="AW33">
        <v>0.35582131962291902</v>
      </c>
      <c r="AY33">
        <f t="shared" si="3"/>
        <v>-0.90999999999999992</v>
      </c>
      <c r="AZ33" t="str">
        <f t="shared" si="1"/>
        <v/>
      </c>
      <c r="BA33">
        <f t="shared" si="1"/>
        <v>-0.90999999999999992</v>
      </c>
      <c r="BB33" t="str">
        <f t="shared" si="1"/>
        <v/>
      </c>
    </row>
    <row r="34" spans="1:54" x14ac:dyDescent="0.3">
      <c r="A34">
        <v>2</v>
      </c>
      <c r="B34" t="s">
        <v>103</v>
      </c>
      <c r="C34" t="s">
        <v>87</v>
      </c>
      <c r="D34" t="s">
        <v>69</v>
      </c>
      <c r="F34" s="2">
        <f t="shared" si="4"/>
        <v>0</v>
      </c>
      <c r="G34" s="2">
        <f t="shared" si="4"/>
        <v>0</v>
      </c>
      <c r="H34" s="4">
        <f t="shared" si="4"/>
        <v>1</v>
      </c>
      <c r="I34">
        <f t="shared" si="4"/>
        <v>0</v>
      </c>
      <c r="J34">
        <f t="shared" si="4"/>
        <v>1</v>
      </c>
      <c r="K34">
        <f t="shared" si="4"/>
        <v>2</v>
      </c>
      <c r="L34">
        <f t="shared" si="4"/>
        <v>2</v>
      </c>
      <c r="M34">
        <v>6594486.2000000002</v>
      </c>
      <c r="N34">
        <v>1776829.2</v>
      </c>
      <c r="O34">
        <v>1782259.6</v>
      </c>
      <c r="P34">
        <v>2151958</v>
      </c>
      <c r="Q34">
        <v>653170</v>
      </c>
      <c r="R34">
        <v>22278667.600000001</v>
      </c>
      <c r="S34">
        <v>1462933.6</v>
      </c>
      <c r="T34">
        <v>2924448.2</v>
      </c>
      <c r="U34">
        <v>2260148.6</v>
      </c>
      <c r="V34">
        <v>2033017.2</v>
      </c>
      <c r="W34">
        <v>610437.19999999995</v>
      </c>
      <c r="Y34">
        <v>4.4125354776158927</v>
      </c>
      <c r="Z34">
        <v>1.5509478908032179</v>
      </c>
      <c r="AA34">
        <v>1.5489918768987989</v>
      </c>
      <c r="AB34">
        <v>2.780655910196947</v>
      </c>
      <c r="AC34">
        <v>1.094213570572901</v>
      </c>
      <c r="AD34">
        <v>12.031083230813969</v>
      </c>
      <c r="AE34">
        <v>1.7411095318035219</v>
      </c>
      <c r="AF34">
        <v>0.61482161917956546</v>
      </c>
      <c r="AG34">
        <v>0.93692493936978283</v>
      </c>
      <c r="AH34">
        <v>3.2560050828033131</v>
      </c>
      <c r="AI34">
        <v>2.08284566279035</v>
      </c>
      <c r="AK34">
        <v>4.4125354776158927</v>
      </c>
      <c r="AL34">
        <v>0.57362701818346973</v>
      </c>
      <c r="AM34">
        <v>0.57031312282197177</v>
      </c>
      <c r="AN34">
        <v>2.780655910196947</v>
      </c>
      <c r="AO34">
        <v>0.4871302801882848</v>
      </c>
      <c r="AP34">
        <v>12.031083230813969</v>
      </c>
      <c r="AQ34">
        <v>0.57103604420553888</v>
      </c>
      <c r="AR34">
        <v>0.31097986659733567</v>
      </c>
      <c r="AS34">
        <v>0.39173391585936768</v>
      </c>
      <c r="AT34">
        <v>3.2560050828033131</v>
      </c>
      <c r="AU34">
        <v>0.89625843178946529</v>
      </c>
      <c r="AW34">
        <v>0.34678902738960449</v>
      </c>
      <c r="AY34">
        <f t="shared" si="3"/>
        <v>0.90999999999999992</v>
      </c>
      <c r="AZ34">
        <f t="shared" si="1"/>
        <v>0.90999999999999992</v>
      </c>
      <c r="BA34" t="str">
        <f t="shared" si="1"/>
        <v/>
      </c>
      <c r="BB34">
        <f t="shared" si="1"/>
        <v>0.90999999999999992</v>
      </c>
    </row>
    <row r="35" spans="1:54" x14ac:dyDescent="0.3">
      <c r="A35">
        <v>3</v>
      </c>
      <c r="B35" t="s">
        <v>104</v>
      </c>
      <c r="C35" t="s">
        <v>105</v>
      </c>
      <c r="D35" t="s">
        <v>15</v>
      </c>
      <c r="F35" s="2">
        <f t="shared" ref="F35:L50" si="5">F681</f>
        <v>0</v>
      </c>
      <c r="G35" s="2">
        <f t="shared" si="5"/>
        <v>0</v>
      </c>
      <c r="H35" s="4">
        <f t="shared" si="5"/>
        <v>1</v>
      </c>
      <c r="I35">
        <f t="shared" si="5"/>
        <v>0</v>
      </c>
      <c r="J35">
        <f t="shared" si="5"/>
        <v>1</v>
      </c>
      <c r="K35">
        <f t="shared" si="5"/>
        <v>3</v>
      </c>
      <c r="L35">
        <f t="shared" si="5"/>
        <v>3</v>
      </c>
      <c r="M35">
        <v>18052569.600000001</v>
      </c>
      <c r="N35">
        <v>3136504.4</v>
      </c>
      <c r="O35">
        <v>3143143</v>
      </c>
      <c r="P35">
        <v>72311227.599999994</v>
      </c>
      <c r="Q35">
        <v>1440754.4</v>
      </c>
      <c r="R35">
        <v>83478477.599999994</v>
      </c>
      <c r="S35">
        <v>1839490.4</v>
      </c>
      <c r="T35">
        <v>7025333.4000000004</v>
      </c>
      <c r="U35">
        <v>5180563.2</v>
      </c>
      <c r="V35">
        <v>69230914.799999997</v>
      </c>
      <c r="W35">
        <v>3287527.4</v>
      </c>
      <c r="Y35">
        <v>15.963853552995721</v>
      </c>
      <c r="Z35">
        <v>2.5954624133650208</v>
      </c>
      <c r="AA35">
        <v>2.5825080749462361</v>
      </c>
      <c r="AB35">
        <v>56.003175734396791</v>
      </c>
      <c r="AC35">
        <v>1.63603966680821</v>
      </c>
      <c r="AD35">
        <v>46.142897781787909</v>
      </c>
      <c r="AE35">
        <v>1.7233999456628231</v>
      </c>
      <c r="AF35">
        <v>4.0489331549732013</v>
      </c>
      <c r="AG35">
        <v>3.249437099439092</v>
      </c>
      <c r="AH35">
        <v>25.537598792603241</v>
      </c>
      <c r="AI35">
        <v>3.7662206017877908</v>
      </c>
      <c r="AK35">
        <v>15.963853552995721</v>
      </c>
      <c r="AL35">
        <v>0.92769220921909434</v>
      </c>
      <c r="AM35">
        <v>0.92582663720240821</v>
      </c>
      <c r="AN35">
        <v>56.003175734396791</v>
      </c>
      <c r="AO35">
        <v>0.69612317980499938</v>
      </c>
      <c r="AP35">
        <v>46.142897781787909</v>
      </c>
      <c r="AQ35">
        <v>0.67759135020896788</v>
      </c>
      <c r="AR35">
        <v>2.040099026996177</v>
      </c>
      <c r="AS35">
        <v>0.45344043562654412</v>
      </c>
      <c r="AT35">
        <v>25.537598792603241</v>
      </c>
      <c r="AU35">
        <v>1.917089451977517</v>
      </c>
      <c r="AW35">
        <v>0.19352313902927559</v>
      </c>
      <c r="AY35">
        <f t="shared" si="3"/>
        <v>0.9720000000000002</v>
      </c>
      <c r="AZ35">
        <f t="shared" si="1"/>
        <v>0.9720000000000002</v>
      </c>
      <c r="BA35" t="str">
        <f t="shared" si="1"/>
        <v/>
      </c>
      <c r="BB35">
        <f t="shared" si="1"/>
        <v>0.9720000000000002</v>
      </c>
    </row>
    <row r="36" spans="1:54" x14ac:dyDescent="0.3">
      <c r="A36">
        <v>3</v>
      </c>
      <c r="B36" t="s">
        <v>106</v>
      </c>
      <c r="C36" t="s">
        <v>105</v>
      </c>
      <c r="D36" t="s">
        <v>15</v>
      </c>
      <c r="F36" s="2">
        <f t="shared" si="5"/>
        <v>0</v>
      </c>
      <c r="G36" s="2">
        <f t="shared" si="5"/>
        <v>1</v>
      </c>
      <c r="H36" s="4">
        <f t="shared" si="5"/>
        <v>0</v>
      </c>
      <c r="I36">
        <f t="shared" si="5"/>
        <v>0</v>
      </c>
      <c r="J36">
        <f t="shared" si="5"/>
        <v>1</v>
      </c>
      <c r="K36">
        <f t="shared" si="5"/>
        <v>3</v>
      </c>
      <c r="L36">
        <f t="shared" si="5"/>
        <v>0</v>
      </c>
      <c r="M36">
        <v>17982606.199999999</v>
      </c>
      <c r="N36">
        <v>3878819.8</v>
      </c>
      <c r="O36">
        <v>3897883.2</v>
      </c>
      <c r="P36">
        <v>72290236.200000003</v>
      </c>
      <c r="Q36">
        <v>2856685.2</v>
      </c>
      <c r="R36">
        <v>82975801.200000003</v>
      </c>
      <c r="S36">
        <v>2848854.6</v>
      </c>
      <c r="T36">
        <v>7027277</v>
      </c>
      <c r="U36">
        <v>5189088.2</v>
      </c>
      <c r="V36">
        <v>69001816.400000006</v>
      </c>
      <c r="W36">
        <v>1644375.4</v>
      </c>
      <c r="Y36">
        <v>16.673991405987181</v>
      </c>
      <c r="Z36">
        <v>3.4265157494228329</v>
      </c>
      <c r="AA36">
        <v>3.4173751362017351</v>
      </c>
      <c r="AB36">
        <v>31.06194794359617</v>
      </c>
      <c r="AC36">
        <v>1.932258784410078</v>
      </c>
      <c r="AD36">
        <v>43.485796679183842</v>
      </c>
      <c r="AE36">
        <v>2.2061954999808222</v>
      </c>
      <c r="AF36">
        <v>4.0764897119835952</v>
      </c>
      <c r="AG36">
        <v>3.2598768210271372</v>
      </c>
      <c r="AH36">
        <v>20.328396004007661</v>
      </c>
      <c r="AI36">
        <v>3.5950340632349249</v>
      </c>
      <c r="AK36">
        <v>16.673991405987181</v>
      </c>
      <c r="AL36">
        <v>1.176409326435532</v>
      </c>
      <c r="AM36">
        <v>1.1520206197979861</v>
      </c>
      <c r="AN36">
        <v>31.06194794359617</v>
      </c>
      <c r="AO36">
        <v>0.68996155678760263</v>
      </c>
      <c r="AP36">
        <v>43.485796679183842</v>
      </c>
      <c r="AQ36">
        <v>0.7838449895847589</v>
      </c>
      <c r="AR36">
        <v>2.0501330423750921</v>
      </c>
      <c r="AS36">
        <v>0.46349981517996641</v>
      </c>
      <c r="AT36">
        <v>20.328396004007661</v>
      </c>
      <c r="AU36">
        <v>2.1746091296081431</v>
      </c>
      <c r="AW36">
        <v>0.1913648604182526</v>
      </c>
      <c r="AY36">
        <f t="shared" si="3"/>
        <v>0.32400000000000001</v>
      </c>
      <c r="AZ36" t="str">
        <f t="shared" si="1"/>
        <v/>
      </c>
      <c r="BA36" t="str">
        <f t="shared" si="1"/>
        <v/>
      </c>
      <c r="BB36">
        <f t="shared" si="1"/>
        <v>0.32400000000000001</v>
      </c>
    </row>
    <row r="37" spans="1:54" x14ac:dyDescent="0.3">
      <c r="A37">
        <v>3</v>
      </c>
      <c r="B37" t="s">
        <v>107</v>
      </c>
      <c r="C37" t="s">
        <v>105</v>
      </c>
      <c r="D37" t="s">
        <v>15</v>
      </c>
      <c r="F37" s="2">
        <f t="shared" si="5"/>
        <v>0</v>
      </c>
      <c r="G37" s="2">
        <f t="shared" si="5"/>
        <v>1</v>
      </c>
      <c r="H37" s="4">
        <f t="shared" si="5"/>
        <v>0</v>
      </c>
      <c r="I37">
        <f t="shared" si="5"/>
        <v>1</v>
      </c>
      <c r="J37">
        <f t="shared" si="5"/>
        <v>0</v>
      </c>
      <c r="K37">
        <f t="shared" si="5"/>
        <v>3</v>
      </c>
      <c r="L37">
        <f t="shared" si="5"/>
        <v>0</v>
      </c>
      <c r="M37">
        <v>200060.4</v>
      </c>
      <c r="N37">
        <v>342717.8</v>
      </c>
      <c r="O37">
        <v>342781.4</v>
      </c>
      <c r="P37">
        <v>200000.2</v>
      </c>
      <c r="Q37">
        <v>224594.4</v>
      </c>
      <c r="R37">
        <v>3.4</v>
      </c>
      <c r="S37">
        <v>76088.800000000003</v>
      </c>
      <c r="T37">
        <v>3369400.2</v>
      </c>
      <c r="U37">
        <v>3042214.8</v>
      </c>
      <c r="V37">
        <v>287</v>
      </c>
      <c r="W37">
        <v>96434.4</v>
      </c>
      <c r="Y37">
        <v>0.47941648379201068</v>
      </c>
      <c r="Z37">
        <v>0.93979047222528611</v>
      </c>
      <c r="AA37">
        <v>0.99105499514844264</v>
      </c>
      <c r="AB37">
        <v>0.49965342960204001</v>
      </c>
      <c r="AC37">
        <v>0.91199171740445306</v>
      </c>
      <c r="AD37">
        <v>0.14368658041348681</v>
      </c>
      <c r="AE37">
        <v>0.5615233457647264</v>
      </c>
      <c r="AF37">
        <v>1.8568474960047749</v>
      </c>
      <c r="AG37">
        <v>2.4715973253711132</v>
      </c>
      <c r="AH37">
        <v>7.4022945947944596E-3</v>
      </c>
      <c r="AI37">
        <v>0.68053492940962312</v>
      </c>
      <c r="AK37">
        <v>0.47941648379201068</v>
      </c>
      <c r="AL37">
        <v>0.40714322258718311</v>
      </c>
      <c r="AM37">
        <v>0.39151207440299912</v>
      </c>
      <c r="AN37">
        <v>0.49965342960204001</v>
      </c>
      <c r="AO37">
        <v>0.38543575439252892</v>
      </c>
      <c r="AP37">
        <v>0.14368658041348681</v>
      </c>
      <c r="AQ37">
        <v>0.31527255298569801</v>
      </c>
      <c r="AR37">
        <v>0.98682983380276712</v>
      </c>
      <c r="AS37">
        <v>0.43884205399081111</v>
      </c>
      <c r="AT37">
        <v>7.4022945947944596E-3</v>
      </c>
      <c r="AU37">
        <v>0.40204580000136048</v>
      </c>
      <c r="AW37">
        <v>0.26458087938372038</v>
      </c>
      <c r="AY37">
        <f t="shared" si="3"/>
        <v>-0.9720000000000002</v>
      </c>
      <c r="AZ37" t="str">
        <f t="shared" si="1"/>
        <v/>
      </c>
      <c r="BA37">
        <f t="shared" si="1"/>
        <v>-0.9720000000000002</v>
      </c>
      <c r="BB37" t="str">
        <f t="shared" si="1"/>
        <v/>
      </c>
    </row>
    <row r="38" spans="1:54" x14ac:dyDescent="0.3">
      <c r="A38">
        <v>3</v>
      </c>
      <c r="B38" t="s">
        <v>108</v>
      </c>
      <c r="C38" t="s">
        <v>105</v>
      </c>
      <c r="D38" t="s">
        <v>15</v>
      </c>
      <c r="F38" s="2">
        <f t="shared" si="5"/>
        <v>0</v>
      </c>
      <c r="G38" s="2">
        <f t="shared" si="5"/>
        <v>0</v>
      </c>
      <c r="H38" s="4">
        <f t="shared" si="5"/>
        <v>0</v>
      </c>
      <c r="I38">
        <f t="shared" si="5"/>
        <v>1</v>
      </c>
      <c r="J38">
        <f t="shared" si="5"/>
        <v>0</v>
      </c>
      <c r="K38">
        <f t="shared" si="5"/>
        <v>3</v>
      </c>
      <c r="L38">
        <f t="shared" si="5"/>
        <v>0</v>
      </c>
      <c r="M38">
        <v>6205822</v>
      </c>
      <c r="N38">
        <v>1756465.4</v>
      </c>
      <c r="O38">
        <v>1782279.6</v>
      </c>
      <c r="P38">
        <v>27026234.800000001</v>
      </c>
      <c r="Q38">
        <v>888294.40000000002</v>
      </c>
      <c r="R38">
        <v>27346416.800000001</v>
      </c>
      <c r="S38">
        <v>1108932.3999999999</v>
      </c>
      <c r="T38">
        <v>3388908.2</v>
      </c>
      <c r="U38">
        <v>3099954.4</v>
      </c>
      <c r="V38">
        <v>28157676.800000001</v>
      </c>
      <c r="W38">
        <v>1100757</v>
      </c>
      <c r="Y38">
        <v>8.0923172328155495</v>
      </c>
      <c r="Z38">
        <v>1.9749810668057759</v>
      </c>
      <c r="AA38">
        <v>1.856578691594768</v>
      </c>
      <c r="AB38">
        <v>33.814572578598742</v>
      </c>
      <c r="AC38">
        <v>1.497426027222537</v>
      </c>
      <c r="AD38">
        <v>20.021007583208849</v>
      </c>
      <c r="AE38">
        <v>1.5225736154010521</v>
      </c>
      <c r="AF38">
        <v>1.3208840643987061</v>
      </c>
      <c r="AG38">
        <v>1.746811312460341</v>
      </c>
      <c r="AH38">
        <v>12.81906583119417</v>
      </c>
      <c r="AI38">
        <v>2.7100703791715199</v>
      </c>
      <c r="AK38">
        <v>8.0923172328155495</v>
      </c>
      <c r="AL38">
        <v>0.6780215520295314</v>
      </c>
      <c r="AM38">
        <v>0.61730292401043696</v>
      </c>
      <c r="AN38">
        <v>33.814572578598742</v>
      </c>
      <c r="AO38">
        <v>0.49063109160633761</v>
      </c>
      <c r="AP38">
        <v>20.021007583208849</v>
      </c>
      <c r="AQ38">
        <v>0.47878602319397029</v>
      </c>
      <c r="AR38">
        <v>0.66626664199866359</v>
      </c>
      <c r="AS38">
        <v>0.3283850389881991</v>
      </c>
      <c r="AT38">
        <v>12.81906583119417</v>
      </c>
      <c r="AU38">
        <v>1.271752956591081</v>
      </c>
      <c r="AW38">
        <v>0.23336770780151711</v>
      </c>
      <c r="AY38">
        <f t="shared" si="3"/>
        <v>-0.32400000000000001</v>
      </c>
      <c r="AZ38" t="str">
        <f t="shared" si="1"/>
        <v/>
      </c>
      <c r="BA38">
        <f t="shared" si="1"/>
        <v>-0.32400000000000001</v>
      </c>
      <c r="BB38" t="str">
        <f t="shared" si="1"/>
        <v/>
      </c>
    </row>
    <row r="39" spans="1:54" x14ac:dyDescent="0.3">
      <c r="A39">
        <v>3</v>
      </c>
      <c r="B39" t="s">
        <v>109</v>
      </c>
      <c r="C39" t="s">
        <v>105</v>
      </c>
      <c r="D39" t="s">
        <v>15</v>
      </c>
      <c r="F39" s="2">
        <f t="shared" si="5"/>
        <v>0</v>
      </c>
      <c r="G39" s="2">
        <f t="shared" si="5"/>
        <v>1</v>
      </c>
      <c r="H39" s="4">
        <f t="shared" si="5"/>
        <v>0</v>
      </c>
      <c r="I39">
        <f t="shared" si="5"/>
        <v>1</v>
      </c>
      <c r="J39">
        <f t="shared" si="5"/>
        <v>0</v>
      </c>
      <c r="K39">
        <f t="shared" si="5"/>
        <v>3</v>
      </c>
      <c r="L39">
        <f t="shared" si="5"/>
        <v>0</v>
      </c>
      <c r="M39">
        <v>5432998</v>
      </c>
      <c r="N39">
        <v>1762698</v>
      </c>
      <c r="O39">
        <v>1777492.6</v>
      </c>
      <c r="P39">
        <v>28997134</v>
      </c>
      <c r="Q39">
        <v>927879.8</v>
      </c>
      <c r="R39">
        <v>27655062</v>
      </c>
      <c r="S39">
        <v>1164396.6000000001</v>
      </c>
      <c r="T39">
        <v>3385184</v>
      </c>
      <c r="U39">
        <v>3099598.2</v>
      </c>
      <c r="V39">
        <v>30140612.399999999</v>
      </c>
      <c r="W39">
        <v>1149670.3999999999</v>
      </c>
      <c r="Y39">
        <v>8.7184865644085221</v>
      </c>
      <c r="Z39">
        <v>2.538493450765964</v>
      </c>
      <c r="AA39">
        <v>2.0667682280181912</v>
      </c>
      <c r="AB39">
        <v>35.923332503397248</v>
      </c>
      <c r="AC39">
        <v>1.5267507824464699</v>
      </c>
      <c r="AD39">
        <v>20.245664180791941</v>
      </c>
      <c r="AE39">
        <v>1.5767590080620719</v>
      </c>
      <c r="AF39">
        <v>1.2994548125774601</v>
      </c>
      <c r="AG39">
        <v>1.732311026193202</v>
      </c>
      <c r="AH39">
        <v>13.79173617720371</v>
      </c>
      <c r="AI39">
        <v>2.7292297984589831</v>
      </c>
      <c r="AK39">
        <v>8.7184865644085221</v>
      </c>
      <c r="AL39">
        <v>0.82744907059241091</v>
      </c>
      <c r="AM39">
        <v>0.72814091000473125</v>
      </c>
      <c r="AN39">
        <v>35.923332503397248</v>
      </c>
      <c r="AO39">
        <v>0.55382619221345519</v>
      </c>
      <c r="AP39">
        <v>20.245664180791941</v>
      </c>
      <c r="AQ39">
        <v>0.51157692839624358</v>
      </c>
      <c r="AR39">
        <v>0.65762317818589511</v>
      </c>
      <c r="AS39">
        <v>0.32411390377674248</v>
      </c>
      <c r="AT39">
        <v>13.79173617720371</v>
      </c>
      <c r="AU39">
        <v>1.2715668418095449</v>
      </c>
      <c r="AW39">
        <v>0.23260076580336311</v>
      </c>
      <c r="AY39">
        <f t="shared" si="3"/>
        <v>-0.32400000000000001</v>
      </c>
      <c r="AZ39" t="str">
        <f t="shared" si="1"/>
        <v/>
      </c>
      <c r="BA39">
        <f t="shared" si="1"/>
        <v>-0.32400000000000001</v>
      </c>
      <c r="BB39" t="str">
        <f t="shared" si="1"/>
        <v/>
      </c>
    </row>
    <row r="40" spans="1:54" x14ac:dyDescent="0.3">
      <c r="A40">
        <v>3</v>
      </c>
      <c r="B40" t="s">
        <v>110</v>
      </c>
      <c r="C40" t="s">
        <v>105</v>
      </c>
      <c r="D40" t="s">
        <v>15</v>
      </c>
      <c r="F40" s="2">
        <f t="shared" si="5"/>
        <v>0</v>
      </c>
      <c r="G40" s="2">
        <f t="shared" si="5"/>
        <v>0</v>
      </c>
      <c r="H40" s="4">
        <f t="shared" si="5"/>
        <v>0</v>
      </c>
      <c r="I40">
        <f t="shared" si="5"/>
        <v>1</v>
      </c>
      <c r="J40">
        <f t="shared" si="5"/>
        <v>0</v>
      </c>
      <c r="K40">
        <f t="shared" si="5"/>
        <v>3</v>
      </c>
      <c r="L40">
        <f t="shared" si="5"/>
        <v>0</v>
      </c>
      <c r="M40">
        <v>200058.6</v>
      </c>
      <c r="N40">
        <v>330797.59999999998</v>
      </c>
      <c r="O40">
        <v>330887.8</v>
      </c>
      <c r="P40">
        <v>199999</v>
      </c>
      <c r="Q40">
        <v>225627.6</v>
      </c>
      <c r="R40">
        <v>1.8</v>
      </c>
      <c r="S40">
        <v>75201.600000000006</v>
      </c>
      <c r="T40">
        <v>3368723.8</v>
      </c>
      <c r="U40">
        <v>3038324.2</v>
      </c>
      <c r="V40">
        <v>255.4</v>
      </c>
      <c r="W40">
        <v>97123.199999999997</v>
      </c>
      <c r="Y40">
        <v>0.50921256219735367</v>
      </c>
      <c r="Z40">
        <v>1.2985645969863979</v>
      </c>
      <c r="AA40">
        <v>1.2935941506060771</v>
      </c>
      <c r="AB40">
        <v>0.58901202319539148</v>
      </c>
      <c r="AC40">
        <v>0.99481657360447573</v>
      </c>
      <c r="AD40">
        <v>0.18366630699019881</v>
      </c>
      <c r="AE40">
        <v>0.68752928165486082</v>
      </c>
      <c r="AF40">
        <v>2.3767706738086418</v>
      </c>
      <c r="AG40">
        <v>3.014808728336356</v>
      </c>
      <c r="AH40">
        <v>6.7068224074318386E-3</v>
      </c>
      <c r="AI40">
        <v>0.70886170380981639</v>
      </c>
      <c r="AK40">
        <v>0.50921256219735367</v>
      </c>
      <c r="AL40">
        <v>0.49898067518370232</v>
      </c>
      <c r="AM40">
        <v>0.50026910237502309</v>
      </c>
      <c r="AN40">
        <v>0.58901202319539148</v>
      </c>
      <c r="AO40">
        <v>0.40461466939304958</v>
      </c>
      <c r="AP40">
        <v>0.18366630699019881</v>
      </c>
      <c r="AQ40">
        <v>0.37451502378098672</v>
      </c>
      <c r="AR40">
        <v>1.2001587468083019</v>
      </c>
      <c r="AS40">
        <v>0.52100143973948432</v>
      </c>
      <c r="AT40">
        <v>6.7068224074318386E-3</v>
      </c>
      <c r="AU40">
        <v>0.40584566020406782</v>
      </c>
      <c r="AW40">
        <v>0.31449152138084169</v>
      </c>
      <c r="AY40">
        <f t="shared" si="3"/>
        <v>-0.9720000000000002</v>
      </c>
      <c r="AZ40" t="str">
        <f t="shared" si="1"/>
        <v/>
      </c>
      <c r="BA40">
        <f t="shared" si="1"/>
        <v>-0.9720000000000002</v>
      </c>
      <c r="BB40" t="str">
        <f t="shared" si="1"/>
        <v/>
      </c>
    </row>
    <row r="41" spans="1:54" x14ac:dyDescent="0.3">
      <c r="A41">
        <v>3</v>
      </c>
      <c r="B41" t="s">
        <v>111</v>
      </c>
      <c r="C41" t="s">
        <v>105</v>
      </c>
      <c r="D41" t="s">
        <v>15</v>
      </c>
      <c r="F41" s="2">
        <f t="shared" si="5"/>
        <v>0</v>
      </c>
      <c r="G41" s="2">
        <f t="shared" si="5"/>
        <v>0</v>
      </c>
      <c r="H41" s="4">
        <f t="shared" si="5"/>
        <v>0</v>
      </c>
      <c r="I41">
        <f t="shared" si="5"/>
        <v>0</v>
      </c>
      <c r="J41">
        <f t="shared" si="5"/>
        <v>1</v>
      </c>
      <c r="K41">
        <f t="shared" si="5"/>
        <v>3</v>
      </c>
      <c r="L41">
        <f t="shared" si="5"/>
        <v>0</v>
      </c>
      <c r="M41">
        <v>15727331.199999999</v>
      </c>
      <c r="N41">
        <v>3631076.6</v>
      </c>
      <c r="O41">
        <v>3686869.4</v>
      </c>
      <c r="P41">
        <v>68694863.599999994</v>
      </c>
      <c r="Q41">
        <v>2586123</v>
      </c>
      <c r="R41">
        <v>77310329.400000006</v>
      </c>
      <c r="S41">
        <v>2792854.4</v>
      </c>
      <c r="T41">
        <v>7022104</v>
      </c>
      <c r="U41">
        <v>5175793</v>
      </c>
      <c r="V41">
        <v>65373740.399999999</v>
      </c>
      <c r="W41">
        <v>1346426.8</v>
      </c>
      <c r="Y41">
        <v>11.676290181593499</v>
      </c>
      <c r="Z41">
        <v>2.7900112610310321</v>
      </c>
      <c r="AA41">
        <v>2.7943519625114281</v>
      </c>
      <c r="AB41">
        <v>29.86102240839973</v>
      </c>
      <c r="AC41">
        <v>2.072253032389562</v>
      </c>
      <c r="AD41">
        <v>39.351881326781587</v>
      </c>
      <c r="AE41">
        <v>2.1329766372218728</v>
      </c>
      <c r="AF41">
        <v>4.0486163366120307</v>
      </c>
      <c r="AG41">
        <v>3.2469448575051501</v>
      </c>
      <c r="AH41">
        <v>19.113557859405411</v>
      </c>
      <c r="AI41">
        <v>3.3816773501457651</v>
      </c>
      <c r="AK41">
        <v>11.676290181593499</v>
      </c>
      <c r="AL41">
        <v>0.9681227218010463</v>
      </c>
      <c r="AM41">
        <v>0.99559290654724464</v>
      </c>
      <c r="AN41">
        <v>29.86102240839973</v>
      </c>
      <c r="AO41">
        <v>0.64474068879499102</v>
      </c>
      <c r="AP41">
        <v>39.351881326781587</v>
      </c>
      <c r="AQ41">
        <v>0.70461326638469468</v>
      </c>
      <c r="AR41">
        <v>2.0369672588072718</v>
      </c>
      <c r="AS41">
        <v>0.46104100287193428</v>
      </c>
      <c r="AT41">
        <v>19.113557859405411</v>
      </c>
      <c r="AU41">
        <v>2.0104584181564862</v>
      </c>
      <c r="AW41">
        <v>0.18154605720192191</v>
      </c>
      <c r="AY41">
        <f t="shared" si="3"/>
        <v>0.32400000000000001</v>
      </c>
      <c r="AZ41" t="str">
        <f t="shared" si="1"/>
        <v/>
      </c>
      <c r="BA41" t="str">
        <f t="shared" si="1"/>
        <v/>
      </c>
      <c r="BB41">
        <f t="shared" si="1"/>
        <v>0.32400000000000001</v>
      </c>
    </row>
    <row r="42" spans="1:54" x14ac:dyDescent="0.3">
      <c r="A42">
        <v>3</v>
      </c>
      <c r="B42" t="s">
        <v>112</v>
      </c>
      <c r="C42" t="s">
        <v>105</v>
      </c>
      <c r="D42" t="s">
        <v>15</v>
      </c>
      <c r="F42" s="2">
        <f t="shared" si="5"/>
        <v>0</v>
      </c>
      <c r="G42" s="2">
        <f t="shared" si="5"/>
        <v>1</v>
      </c>
      <c r="H42" s="4">
        <f t="shared" si="5"/>
        <v>1</v>
      </c>
      <c r="I42">
        <f t="shared" si="5"/>
        <v>0</v>
      </c>
      <c r="J42">
        <f t="shared" si="5"/>
        <v>1</v>
      </c>
      <c r="K42">
        <f t="shared" si="5"/>
        <v>3</v>
      </c>
      <c r="L42">
        <f t="shared" si="5"/>
        <v>3</v>
      </c>
      <c r="M42">
        <v>16165831.800000001</v>
      </c>
      <c r="N42">
        <v>3013164.2</v>
      </c>
      <c r="O42">
        <v>3025175.2</v>
      </c>
      <c r="P42">
        <v>70175281</v>
      </c>
      <c r="Q42">
        <v>1488534.8</v>
      </c>
      <c r="R42">
        <v>82753004.799999997</v>
      </c>
      <c r="S42">
        <v>1821278</v>
      </c>
      <c r="T42">
        <v>7020468.4000000004</v>
      </c>
      <c r="U42">
        <v>5142471.8</v>
      </c>
      <c r="V42">
        <v>67508266.200000003</v>
      </c>
      <c r="W42">
        <v>3244789.2</v>
      </c>
      <c r="Y42">
        <v>17.95740134861553</v>
      </c>
      <c r="Z42">
        <v>3.1728646656032651</v>
      </c>
      <c r="AA42">
        <v>2.6562550784088672</v>
      </c>
      <c r="AB42">
        <v>53.586654365196587</v>
      </c>
      <c r="AC42">
        <v>1.6824468595965301</v>
      </c>
      <c r="AD42">
        <v>44.675504622177677</v>
      </c>
      <c r="AE42">
        <v>1.6950159056810661</v>
      </c>
      <c r="AF42">
        <v>4.059514207451139</v>
      </c>
      <c r="AG42">
        <v>3.218569670792204</v>
      </c>
      <c r="AH42">
        <v>25.328712286800151</v>
      </c>
      <c r="AI42">
        <v>3.6933209357550369</v>
      </c>
      <c r="AK42">
        <v>17.95740134861553</v>
      </c>
      <c r="AL42">
        <v>1.1569404802168719</v>
      </c>
      <c r="AM42">
        <v>0.95886555281467734</v>
      </c>
      <c r="AN42">
        <v>53.586654365196587</v>
      </c>
      <c r="AO42">
        <v>0.7782757229986601</v>
      </c>
      <c r="AP42">
        <v>44.675504622177677</v>
      </c>
      <c r="AQ42">
        <v>0.63463210215559229</v>
      </c>
      <c r="AR42">
        <v>2.0438574826461262</v>
      </c>
      <c r="AS42">
        <v>0.44958112201420591</v>
      </c>
      <c r="AT42">
        <v>25.328712286800151</v>
      </c>
      <c r="AU42">
        <v>1.8705438987934031</v>
      </c>
      <c r="AW42">
        <v>0.21926078260876231</v>
      </c>
      <c r="AY42">
        <f t="shared" si="3"/>
        <v>0.9720000000000002</v>
      </c>
      <c r="AZ42">
        <f t="shared" si="1"/>
        <v>0.9720000000000002</v>
      </c>
      <c r="BA42" t="str">
        <f t="shared" si="1"/>
        <v/>
      </c>
      <c r="BB42">
        <f t="shared" si="1"/>
        <v>0.9720000000000002</v>
      </c>
    </row>
    <row r="43" spans="1:54" x14ac:dyDescent="0.3">
      <c r="A43">
        <v>3</v>
      </c>
      <c r="B43" t="s">
        <v>113</v>
      </c>
      <c r="C43" t="s">
        <v>114</v>
      </c>
      <c r="D43" t="s">
        <v>15</v>
      </c>
      <c r="F43" s="2">
        <f t="shared" si="5"/>
        <v>0</v>
      </c>
      <c r="G43" s="2">
        <f t="shared" si="5"/>
        <v>0</v>
      </c>
      <c r="H43" s="4">
        <f t="shared" si="5"/>
        <v>0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0</v>
      </c>
      <c r="M43">
        <v>18052569.600000001</v>
      </c>
      <c r="N43">
        <v>4026055.8</v>
      </c>
      <c r="O43">
        <v>4089492.8</v>
      </c>
      <c r="P43">
        <v>72311227.599999994</v>
      </c>
      <c r="Q43">
        <v>2767224.2</v>
      </c>
      <c r="R43">
        <v>83478477.599999994</v>
      </c>
      <c r="S43">
        <v>2933044.4</v>
      </c>
      <c r="T43">
        <v>7025333.4000000004</v>
      </c>
      <c r="U43">
        <v>5146272.8</v>
      </c>
      <c r="V43">
        <v>69230914.799999997</v>
      </c>
      <c r="W43">
        <v>1596871.6</v>
      </c>
      <c r="Y43">
        <v>12.36345852899831</v>
      </c>
      <c r="Z43">
        <v>3.014647305826657</v>
      </c>
      <c r="AA43">
        <v>2.9979886129498481</v>
      </c>
      <c r="AB43">
        <v>50.819061554607472</v>
      </c>
      <c r="AC43">
        <v>2.5531374469981531</v>
      </c>
      <c r="AD43">
        <v>47.526505762594752</v>
      </c>
      <c r="AE43">
        <v>2.7889708156464619</v>
      </c>
      <c r="AF43">
        <v>4.2601512651774103</v>
      </c>
      <c r="AG43">
        <v>3.388821233599447</v>
      </c>
      <c r="AH43">
        <v>26.040465158794539</v>
      </c>
      <c r="AI43">
        <v>3.7319069585995752</v>
      </c>
      <c r="AK43">
        <v>12.36345852899831</v>
      </c>
      <c r="AL43">
        <v>1.0416885782149621</v>
      </c>
      <c r="AM43">
        <v>1.053500014962629</v>
      </c>
      <c r="AN43">
        <v>50.819061554607472</v>
      </c>
      <c r="AO43">
        <v>0.87201007839757949</v>
      </c>
      <c r="AP43">
        <v>47.526505762594752</v>
      </c>
      <c r="AQ43">
        <v>0.85761288700159644</v>
      </c>
      <c r="AR43">
        <v>2.1457980261766352</v>
      </c>
      <c r="AS43">
        <v>0.46781672058859841</v>
      </c>
      <c r="AT43">
        <v>26.040465158794539</v>
      </c>
      <c r="AU43">
        <v>2.27747998040868</v>
      </c>
      <c r="AW43">
        <v>0.1811519996146671</v>
      </c>
      <c r="AY43">
        <f t="shared" si="3"/>
        <v>0.32400000000000001</v>
      </c>
      <c r="AZ43" t="str">
        <f t="shared" si="1"/>
        <v/>
      </c>
      <c r="BA43" t="str">
        <f t="shared" si="1"/>
        <v/>
      </c>
      <c r="BB43">
        <f t="shared" si="1"/>
        <v>0.32400000000000001</v>
      </c>
    </row>
    <row r="44" spans="1:54" x14ac:dyDescent="0.3">
      <c r="A44">
        <v>3</v>
      </c>
      <c r="B44" t="s">
        <v>115</v>
      </c>
      <c r="C44" t="s">
        <v>114</v>
      </c>
      <c r="D44" t="s">
        <v>15</v>
      </c>
      <c r="F44" s="2">
        <f t="shared" si="5"/>
        <v>0</v>
      </c>
      <c r="G44" s="2">
        <f t="shared" si="5"/>
        <v>1</v>
      </c>
      <c r="H44" s="4">
        <f t="shared" si="5"/>
        <v>1</v>
      </c>
      <c r="I44">
        <f t="shared" si="5"/>
        <v>0</v>
      </c>
      <c r="J44">
        <f t="shared" si="5"/>
        <v>1</v>
      </c>
      <c r="K44">
        <f t="shared" si="5"/>
        <v>3</v>
      </c>
      <c r="L44">
        <f t="shared" si="5"/>
        <v>3</v>
      </c>
      <c r="M44">
        <v>17982606.199999999</v>
      </c>
      <c r="N44">
        <v>3167116</v>
      </c>
      <c r="O44">
        <v>3181631</v>
      </c>
      <c r="P44">
        <v>72290236.200000003</v>
      </c>
      <c r="Q44">
        <v>1563929</v>
      </c>
      <c r="R44">
        <v>82975801.200000003</v>
      </c>
      <c r="S44">
        <v>1956976.8</v>
      </c>
      <c r="T44">
        <v>7027277</v>
      </c>
      <c r="U44">
        <v>5137057</v>
      </c>
      <c r="V44">
        <v>69001816.400000006</v>
      </c>
      <c r="W44">
        <v>3210078.2</v>
      </c>
      <c r="Y44">
        <v>12.45082198799355</v>
      </c>
      <c r="Z44">
        <v>2.4503293877700338</v>
      </c>
      <c r="AA44">
        <v>2.422428607277106</v>
      </c>
      <c r="AB44">
        <v>28.597030694596469</v>
      </c>
      <c r="AC44">
        <v>1.476187381381169</v>
      </c>
      <c r="AD44">
        <v>44.282517698011361</v>
      </c>
      <c r="AE44">
        <v>1.941913850209676</v>
      </c>
      <c r="AF44">
        <v>4.2540058743557889</v>
      </c>
      <c r="AG44">
        <v>3.3413750805542799</v>
      </c>
      <c r="AH44">
        <v>20.41104857781902</v>
      </c>
      <c r="AI44">
        <v>3.5908589037833729</v>
      </c>
      <c r="AK44">
        <v>12.45082198799355</v>
      </c>
      <c r="AL44">
        <v>0.85975099176866931</v>
      </c>
      <c r="AM44">
        <v>0.84324121001409369</v>
      </c>
      <c r="AN44">
        <v>28.597030694596469</v>
      </c>
      <c r="AO44">
        <v>0.51093900379491974</v>
      </c>
      <c r="AP44">
        <v>44.282517698011361</v>
      </c>
      <c r="AQ44">
        <v>0.6541063165990636</v>
      </c>
      <c r="AR44">
        <v>2.141358874563593</v>
      </c>
      <c r="AS44">
        <v>0.45520403160480782</v>
      </c>
      <c r="AT44">
        <v>20.41104857781902</v>
      </c>
      <c r="AU44">
        <v>1.8887736301985569</v>
      </c>
      <c r="AW44">
        <v>0.18589406118262561</v>
      </c>
      <c r="AY44">
        <f t="shared" si="3"/>
        <v>0.9720000000000002</v>
      </c>
      <c r="AZ44">
        <f t="shared" si="1"/>
        <v>0.9720000000000002</v>
      </c>
      <c r="BA44" t="str">
        <f t="shared" si="1"/>
        <v/>
      </c>
      <c r="BB44">
        <f t="shared" si="1"/>
        <v>0.9720000000000002</v>
      </c>
    </row>
    <row r="45" spans="1:54" x14ac:dyDescent="0.3">
      <c r="A45">
        <v>3</v>
      </c>
      <c r="B45" t="s">
        <v>116</v>
      </c>
      <c r="C45" t="s">
        <v>114</v>
      </c>
      <c r="D45" t="s">
        <v>15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1</v>
      </c>
      <c r="J45">
        <f t="shared" si="5"/>
        <v>0</v>
      </c>
      <c r="K45">
        <f t="shared" si="5"/>
        <v>3</v>
      </c>
      <c r="L45">
        <f t="shared" si="5"/>
        <v>0</v>
      </c>
      <c r="M45">
        <v>200060.4</v>
      </c>
      <c r="N45">
        <v>328087</v>
      </c>
      <c r="O45">
        <v>328155</v>
      </c>
      <c r="P45">
        <v>200000.2</v>
      </c>
      <c r="Q45">
        <v>226954.6</v>
      </c>
      <c r="R45">
        <v>3.4</v>
      </c>
      <c r="S45">
        <v>80090</v>
      </c>
      <c r="T45">
        <v>3369400.2</v>
      </c>
      <c r="U45">
        <v>3046747.2</v>
      </c>
      <c r="V45">
        <v>287</v>
      </c>
      <c r="W45">
        <v>100098.2</v>
      </c>
      <c r="Y45">
        <v>0.41157089960761373</v>
      </c>
      <c r="Z45">
        <v>0.68396944676060234</v>
      </c>
      <c r="AA45">
        <v>0.67164597476366905</v>
      </c>
      <c r="AB45">
        <v>0.51772311000386251</v>
      </c>
      <c r="AC45">
        <v>0.88221253060037275</v>
      </c>
      <c r="AD45">
        <v>9.6287517796736152E-2</v>
      </c>
      <c r="AE45">
        <v>0.4258065030211583</v>
      </c>
      <c r="AF45">
        <v>1.3607385652023369</v>
      </c>
      <c r="AG45">
        <v>1.750632491032593</v>
      </c>
      <c r="AH45">
        <v>7.4368656030855598E-3</v>
      </c>
      <c r="AI45">
        <v>0.68945064980071036</v>
      </c>
      <c r="AK45">
        <v>0.41157089960761373</v>
      </c>
      <c r="AL45">
        <v>0.2727120071765966</v>
      </c>
      <c r="AM45">
        <v>0.26845807078061618</v>
      </c>
      <c r="AN45">
        <v>0.51772311000386251</v>
      </c>
      <c r="AO45">
        <v>0.34694117720937362</v>
      </c>
      <c r="AP45">
        <v>9.6287517796736152E-2</v>
      </c>
      <c r="AQ45">
        <v>0.21702539420221001</v>
      </c>
      <c r="AR45">
        <v>0.68886995839420706</v>
      </c>
      <c r="AS45">
        <v>0.31076366082997992</v>
      </c>
      <c r="AT45">
        <v>7.4368656030855598E-3</v>
      </c>
      <c r="AU45">
        <v>0.38501768640708173</v>
      </c>
      <c r="AW45">
        <v>0.18299523660680281</v>
      </c>
      <c r="AY45">
        <f t="shared" si="3"/>
        <v>-0.9720000000000002</v>
      </c>
      <c r="AZ45" t="str">
        <f t="shared" si="1"/>
        <v/>
      </c>
      <c r="BA45">
        <f t="shared" si="1"/>
        <v>-0.9720000000000002</v>
      </c>
      <c r="BB45" t="str">
        <f t="shared" si="1"/>
        <v/>
      </c>
    </row>
    <row r="46" spans="1:54" x14ac:dyDescent="0.3">
      <c r="A46">
        <v>3</v>
      </c>
      <c r="B46" t="s">
        <v>117</v>
      </c>
      <c r="C46" t="s">
        <v>114</v>
      </c>
      <c r="D46" t="s">
        <v>15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1</v>
      </c>
      <c r="J46">
        <f t="shared" si="5"/>
        <v>0</v>
      </c>
      <c r="K46">
        <f t="shared" si="5"/>
        <v>3</v>
      </c>
      <c r="L46">
        <f t="shared" si="5"/>
        <v>0</v>
      </c>
      <c r="M46">
        <v>6205822</v>
      </c>
      <c r="N46">
        <v>1808699</v>
      </c>
      <c r="O46">
        <v>1842313.4</v>
      </c>
      <c r="P46">
        <v>27026234.800000001</v>
      </c>
      <c r="Q46">
        <v>922140.6</v>
      </c>
      <c r="R46">
        <v>27346416.800000001</v>
      </c>
      <c r="S46">
        <v>1160880.6000000001</v>
      </c>
      <c r="T46">
        <v>3388908.2</v>
      </c>
      <c r="U46">
        <v>3104365.4</v>
      </c>
      <c r="V46">
        <v>28157676.800000001</v>
      </c>
      <c r="W46">
        <v>1107945.2</v>
      </c>
      <c r="Y46">
        <v>5.7077180843916722</v>
      </c>
      <c r="Z46">
        <v>1.867092330835294</v>
      </c>
      <c r="AA46">
        <v>1.8671466657891871</v>
      </c>
      <c r="AB46">
        <v>30.107130791997768</v>
      </c>
      <c r="AC46">
        <v>1.485332372999983</v>
      </c>
      <c r="AD46">
        <v>20.76953876342159</v>
      </c>
      <c r="AE46">
        <v>1.6577850185683931</v>
      </c>
      <c r="AF46">
        <v>1.3742867785971611</v>
      </c>
      <c r="AG46">
        <v>1.828080752294045</v>
      </c>
      <c r="AH46">
        <v>12.825664039398539</v>
      </c>
      <c r="AI46">
        <v>2.7028749198070732</v>
      </c>
      <c r="AK46">
        <v>5.7077180843916722</v>
      </c>
      <c r="AL46">
        <v>0.59652154819341374</v>
      </c>
      <c r="AM46">
        <v>0.60506498860195279</v>
      </c>
      <c r="AN46">
        <v>30.107130791997768</v>
      </c>
      <c r="AO46">
        <v>0.51955531180719849</v>
      </c>
      <c r="AP46">
        <v>20.76953876342159</v>
      </c>
      <c r="AQ46">
        <v>0.51973661099327728</v>
      </c>
      <c r="AR46">
        <v>0.69022070178762074</v>
      </c>
      <c r="AS46">
        <v>0.32790419715456659</v>
      </c>
      <c r="AT46">
        <v>12.825664039398539</v>
      </c>
      <c r="AU46">
        <v>1.2556455256068151</v>
      </c>
      <c r="AW46">
        <v>0.1860230341902934</v>
      </c>
      <c r="AY46">
        <f t="shared" si="3"/>
        <v>-0.32400000000000001</v>
      </c>
      <c r="AZ46" t="str">
        <f t="shared" si="1"/>
        <v/>
      </c>
      <c r="BA46">
        <f t="shared" si="1"/>
        <v>-0.32400000000000001</v>
      </c>
      <c r="BB46" t="str">
        <f t="shared" si="1"/>
        <v/>
      </c>
    </row>
    <row r="47" spans="1:54" x14ac:dyDescent="0.3">
      <c r="A47">
        <v>3</v>
      </c>
      <c r="B47" t="s">
        <v>118</v>
      </c>
      <c r="C47" t="s">
        <v>114</v>
      </c>
      <c r="D47" t="s">
        <v>15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1</v>
      </c>
      <c r="J47">
        <f t="shared" si="5"/>
        <v>0</v>
      </c>
      <c r="K47">
        <f t="shared" si="5"/>
        <v>3</v>
      </c>
      <c r="L47">
        <f t="shared" si="5"/>
        <v>0</v>
      </c>
      <c r="M47">
        <v>5432998</v>
      </c>
      <c r="N47">
        <v>1795186.4</v>
      </c>
      <c r="O47">
        <v>1825998</v>
      </c>
      <c r="P47">
        <v>28997134</v>
      </c>
      <c r="Q47">
        <v>911625.8</v>
      </c>
      <c r="R47">
        <v>27655062</v>
      </c>
      <c r="S47">
        <v>1150303.6000000001</v>
      </c>
      <c r="T47">
        <v>3385184</v>
      </c>
      <c r="U47">
        <v>3098955</v>
      </c>
      <c r="V47">
        <v>30140612.399999999</v>
      </c>
      <c r="W47">
        <v>1083508.8</v>
      </c>
      <c r="Y47">
        <v>5.1198160982225094</v>
      </c>
      <c r="Z47">
        <v>1.792863921774551</v>
      </c>
      <c r="AA47">
        <v>1.784572752809618</v>
      </c>
      <c r="AB47">
        <v>30.60490943958866</v>
      </c>
      <c r="AC47">
        <v>1.452872967987787</v>
      </c>
      <c r="AD47">
        <v>20.965224062395279</v>
      </c>
      <c r="AE47">
        <v>1.6296519893803629</v>
      </c>
      <c r="AF47">
        <v>1.363787998014595</v>
      </c>
      <c r="AG47">
        <v>1.8201314351870681</v>
      </c>
      <c r="AH47">
        <v>13.796256106393409</v>
      </c>
      <c r="AI47">
        <v>2.7012869746307842</v>
      </c>
      <c r="AK47">
        <v>5.1198160982225094</v>
      </c>
      <c r="AL47">
        <v>0.57236557721626014</v>
      </c>
      <c r="AM47">
        <v>0.5761902955942787</v>
      </c>
      <c r="AN47">
        <v>30.60490943958866</v>
      </c>
      <c r="AO47">
        <v>0.52566341839847153</v>
      </c>
      <c r="AP47">
        <v>20.965224062395279</v>
      </c>
      <c r="AQ47">
        <v>0.49170221681706611</v>
      </c>
      <c r="AR47">
        <v>0.69006727301748472</v>
      </c>
      <c r="AS47">
        <v>0.32418277220567687</v>
      </c>
      <c r="AT47">
        <v>13.796256106393409</v>
      </c>
      <c r="AU47">
        <v>1.258374960999936</v>
      </c>
      <c r="AW47">
        <v>0.18286544841248539</v>
      </c>
      <c r="AY47">
        <f t="shared" si="3"/>
        <v>-0.32400000000000001</v>
      </c>
      <c r="AZ47" t="str">
        <f t="shared" si="1"/>
        <v/>
      </c>
      <c r="BA47">
        <f t="shared" si="1"/>
        <v>-0.32400000000000001</v>
      </c>
      <c r="BB47" t="str">
        <f t="shared" si="1"/>
        <v/>
      </c>
    </row>
    <row r="48" spans="1:54" x14ac:dyDescent="0.3">
      <c r="A48">
        <v>3</v>
      </c>
      <c r="B48" t="s">
        <v>119</v>
      </c>
      <c r="C48" t="s">
        <v>114</v>
      </c>
      <c r="D48" t="s">
        <v>15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1</v>
      </c>
      <c r="J48">
        <f t="shared" si="5"/>
        <v>0</v>
      </c>
      <c r="K48">
        <f t="shared" si="5"/>
        <v>3</v>
      </c>
      <c r="L48">
        <f t="shared" si="5"/>
        <v>0</v>
      </c>
      <c r="M48">
        <v>200058.6</v>
      </c>
      <c r="N48">
        <v>360743.6</v>
      </c>
      <c r="O48">
        <v>360839.6</v>
      </c>
      <c r="P48">
        <v>199999</v>
      </c>
      <c r="Q48">
        <v>220511</v>
      </c>
      <c r="R48">
        <v>1.8</v>
      </c>
      <c r="S48">
        <v>74071.8</v>
      </c>
      <c r="T48">
        <v>3368723.8</v>
      </c>
      <c r="U48">
        <v>3046266.4</v>
      </c>
      <c r="V48">
        <v>255.4</v>
      </c>
      <c r="W48">
        <v>90174.2</v>
      </c>
      <c r="Y48">
        <v>0.32995886919088657</v>
      </c>
      <c r="Z48">
        <v>0.70052038679132234</v>
      </c>
      <c r="AA48">
        <v>0.68217176257167011</v>
      </c>
      <c r="AB48">
        <v>0.58087792320293374</v>
      </c>
      <c r="AC48">
        <v>0.85117959822528066</v>
      </c>
      <c r="AD48">
        <v>9.7446985205169728E-2</v>
      </c>
      <c r="AE48">
        <v>0.42047462341142822</v>
      </c>
      <c r="AF48">
        <v>1.349784602434374</v>
      </c>
      <c r="AG48">
        <v>1.7626246913918291</v>
      </c>
      <c r="AH48">
        <v>5.3583960048853999E-3</v>
      </c>
      <c r="AI48">
        <v>0.65663333554985004</v>
      </c>
      <c r="AK48">
        <v>0.32995886919088657</v>
      </c>
      <c r="AL48">
        <v>0.28271534959785638</v>
      </c>
      <c r="AM48">
        <v>0.26964412360684942</v>
      </c>
      <c r="AN48">
        <v>0.58087792320293374</v>
      </c>
      <c r="AO48">
        <v>0.36055982021498489</v>
      </c>
      <c r="AP48">
        <v>9.7446985205169728E-2</v>
      </c>
      <c r="AQ48">
        <v>0.22005935222841799</v>
      </c>
      <c r="AR48">
        <v>0.67883824122836811</v>
      </c>
      <c r="AS48">
        <v>0.31956589148612691</v>
      </c>
      <c r="AT48">
        <v>5.3583960048853999E-3</v>
      </c>
      <c r="AU48">
        <v>0.37120700617087998</v>
      </c>
      <c r="AW48">
        <v>0.18279259400442241</v>
      </c>
      <c r="AY48">
        <f t="shared" si="3"/>
        <v>-0.9720000000000002</v>
      </c>
      <c r="AZ48" t="str">
        <f t="shared" si="1"/>
        <v/>
      </c>
      <c r="BA48">
        <f t="shared" si="1"/>
        <v>-0.9720000000000002</v>
      </c>
      <c r="BB48" t="str">
        <f t="shared" si="1"/>
        <v/>
      </c>
    </row>
    <row r="49" spans="1:54" x14ac:dyDescent="0.3">
      <c r="A49">
        <v>3</v>
      </c>
      <c r="B49" t="s">
        <v>120</v>
      </c>
      <c r="C49" t="s">
        <v>114</v>
      </c>
      <c r="D49" t="s">
        <v>15</v>
      </c>
      <c r="F49" s="2">
        <f t="shared" si="5"/>
        <v>0</v>
      </c>
      <c r="G49" s="2">
        <f t="shared" si="5"/>
        <v>0</v>
      </c>
      <c r="H49" s="4">
        <f t="shared" si="5"/>
        <v>1</v>
      </c>
      <c r="I49">
        <f t="shared" si="5"/>
        <v>0</v>
      </c>
      <c r="J49">
        <f t="shared" si="5"/>
        <v>1</v>
      </c>
      <c r="K49">
        <f t="shared" si="5"/>
        <v>3</v>
      </c>
      <c r="L49">
        <f t="shared" si="5"/>
        <v>3</v>
      </c>
      <c r="M49">
        <v>15727331.199999999</v>
      </c>
      <c r="N49">
        <v>2994430.2</v>
      </c>
      <c r="O49">
        <v>3015559</v>
      </c>
      <c r="P49">
        <v>68694863.599999994</v>
      </c>
      <c r="Q49">
        <v>1404068.8</v>
      </c>
      <c r="R49">
        <v>77310329.400000006</v>
      </c>
      <c r="S49">
        <v>1832345.8</v>
      </c>
      <c r="T49">
        <v>7022104</v>
      </c>
      <c r="U49">
        <v>5127099</v>
      </c>
      <c r="V49">
        <v>65373740.399999999</v>
      </c>
      <c r="W49">
        <v>3149932.8</v>
      </c>
      <c r="Y49">
        <v>11.52715310819913</v>
      </c>
      <c r="Z49">
        <v>2.3875825326656921</v>
      </c>
      <c r="AA49">
        <v>2.359863270050846</v>
      </c>
      <c r="AB49">
        <v>23.580150491796669</v>
      </c>
      <c r="AC49">
        <v>1.3865287525986789</v>
      </c>
      <c r="AD49">
        <v>41.158209354814609</v>
      </c>
      <c r="AE49">
        <v>1.872479917423334</v>
      </c>
      <c r="AF49">
        <v>4.2657591048278842</v>
      </c>
      <c r="AG49">
        <v>3.384251612576191</v>
      </c>
      <c r="AH49">
        <v>19.241012394195419</v>
      </c>
      <c r="AI49">
        <v>3.3984466009540482</v>
      </c>
      <c r="AK49">
        <v>11.52715310819913</v>
      </c>
      <c r="AL49">
        <v>0.85682566560572015</v>
      </c>
      <c r="AM49">
        <v>0.84102425962919369</v>
      </c>
      <c r="AN49">
        <v>23.580150491796669</v>
      </c>
      <c r="AO49">
        <v>0.48346052499837239</v>
      </c>
      <c r="AP49">
        <v>41.158209354814609</v>
      </c>
      <c r="AQ49">
        <v>0.61757288640365005</v>
      </c>
      <c r="AR49">
        <v>2.140887875831686</v>
      </c>
      <c r="AS49">
        <v>0.46416256371885539</v>
      </c>
      <c r="AT49">
        <v>19.241012394195419</v>
      </c>
      <c r="AU49">
        <v>1.7283696255879479</v>
      </c>
      <c r="AW49">
        <v>0.19120578439906241</v>
      </c>
      <c r="AY49">
        <f t="shared" si="3"/>
        <v>0.9720000000000002</v>
      </c>
      <c r="AZ49">
        <f t="shared" si="1"/>
        <v>0.9720000000000002</v>
      </c>
      <c r="BA49" t="str">
        <f t="shared" si="1"/>
        <v/>
      </c>
      <c r="BB49">
        <f t="shared" si="1"/>
        <v>0.9720000000000002</v>
      </c>
    </row>
    <row r="50" spans="1:54" x14ac:dyDescent="0.3">
      <c r="A50">
        <v>3</v>
      </c>
      <c r="B50" t="s">
        <v>121</v>
      </c>
      <c r="C50" t="s">
        <v>114</v>
      </c>
      <c r="D50" t="s">
        <v>15</v>
      </c>
      <c r="F50" s="2">
        <f t="shared" si="5"/>
        <v>0</v>
      </c>
      <c r="G50" s="2">
        <f t="shared" si="5"/>
        <v>1</v>
      </c>
      <c r="H50" s="4">
        <f t="shared" si="5"/>
        <v>0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0</v>
      </c>
      <c r="M50">
        <v>16165831.800000001</v>
      </c>
      <c r="N50">
        <v>3782813.2</v>
      </c>
      <c r="O50">
        <v>3827849.8</v>
      </c>
      <c r="P50">
        <v>70175281</v>
      </c>
      <c r="Q50">
        <v>2579066.6</v>
      </c>
      <c r="R50">
        <v>82753004.799999997</v>
      </c>
      <c r="S50">
        <v>2782254.8</v>
      </c>
      <c r="T50">
        <v>7020468.4000000004</v>
      </c>
      <c r="U50">
        <v>5141098.5999999996</v>
      </c>
      <c r="V50">
        <v>67508266.200000003</v>
      </c>
      <c r="W50">
        <v>1495416.4</v>
      </c>
      <c r="Y50">
        <v>11.960026137018581</v>
      </c>
      <c r="Z50">
        <v>2.9395666772150428</v>
      </c>
      <c r="AA50">
        <v>2.9461344711715349</v>
      </c>
      <c r="AB50">
        <v>47.00201550120255</v>
      </c>
      <c r="AC50">
        <v>2.441662783408538</v>
      </c>
      <c r="AD50">
        <v>46.761039264197457</v>
      </c>
      <c r="AE50">
        <v>2.6563080088584679</v>
      </c>
      <c r="AF50">
        <v>4.2784419800038451</v>
      </c>
      <c r="AG50">
        <v>3.4186732842819771</v>
      </c>
      <c r="AH50">
        <v>25.557239765801931</v>
      </c>
      <c r="AI50">
        <v>3.5448817184427752</v>
      </c>
      <c r="AK50">
        <v>11.960026137018581</v>
      </c>
      <c r="AL50">
        <v>1.037022339401301</v>
      </c>
      <c r="AM50">
        <v>1.0470639225561169</v>
      </c>
      <c r="AN50">
        <v>47.00201550120255</v>
      </c>
      <c r="AO50">
        <v>0.81541268820874391</v>
      </c>
      <c r="AP50">
        <v>46.761039264197457</v>
      </c>
      <c r="AQ50">
        <v>0.82054547698935498</v>
      </c>
      <c r="AR50">
        <v>2.1520932122133671</v>
      </c>
      <c r="AS50">
        <v>0.47036521005211401</v>
      </c>
      <c r="AT50">
        <v>25.557239765801931</v>
      </c>
      <c r="AU50">
        <v>2.116114247834775</v>
      </c>
      <c r="AW50">
        <v>0.18937289158347989</v>
      </c>
      <c r="AY50">
        <f t="shared" si="3"/>
        <v>0.32400000000000001</v>
      </c>
      <c r="AZ50" t="str">
        <f t="shared" si="1"/>
        <v/>
      </c>
      <c r="BA50" t="str">
        <f t="shared" si="1"/>
        <v/>
      </c>
      <c r="BB50">
        <f t="shared" si="1"/>
        <v>0.32400000000000001</v>
      </c>
    </row>
    <row r="51" spans="1:54" x14ac:dyDescent="0.3">
      <c r="A51">
        <v>3</v>
      </c>
      <c r="B51" t="s">
        <v>122</v>
      </c>
      <c r="C51" t="s">
        <v>123</v>
      </c>
      <c r="D51" t="s">
        <v>15</v>
      </c>
      <c r="F51" s="2">
        <f t="shared" ref="F51:L66" si="6">F697</f>
        <v>0</v>
      </c>
      <c r="G51" s="2">
        <f t="shared" si="6"/>
        <v>0</v>
      </c>
      <c r="H51" s="4">
        <f t="shared" si="6"/>
        <v>0</v>
      </c>
      <c r="I51">
        <f t="shared" si="6"/>
        <v>1</v>
      </c>
      <c r="J51">
        <f t="shared" si="6"/>
        <v>0</v>
      </c>
      <c r="K51">
        <f t="shared" si="6"/>
        <v>3</v>
      </c>
      <c r="L51">
        <f t="shared" si="6"/>
        <v>0</v>
      </c>
      <c r="M51">
        <v>18052569.600000001</v>
      </c>
      <c r="N51">
        <v>5766611.5999999996</v>
      </c>
      <c r="O51">
        <v>5951549.2000000002</v>
      </c>
      <c r="P51">
        <v>72311227.599999994</v>
      </c>
      <c r="Q51">
        <v>3234019.4</v>
      </c>
      <c r="R51">
        <v>83478477.599999994</v>
      </c>
      <c r="S51">
        <v>4571998.8</v>
      </c>
      <c r="T51">
        <v>7025333.4000000004</v>
      </c>
      <c r="U51">
        <v>6545864.4000000004</v>
      </c>
      <c r="V51">
        <v>69230914.799999997</v>
      </c>
      <c r="W51">
        <v>2406683.2000000002</v>
      </c>
      <c r="Y51">
        <v>12.890409916592761</v>
      </c>
      <c r="Z51">
        <v>4.1644193292362619</v>
      </c>
      <c r="AA51">
        <v>4.2426275150501169</v>
      </c>
      <c r="AB51">
        <v>49.694279910996563</v>
      </c>
      <c r="AC51">
        <v>3.0283705081732482</v>
      </c>
      <c r="AD51">
        <v>47.20145958539797</v>
      </c>
      <c r="AE51">
        <v>3.8955367825808929</v>
      </c>
      <c r="AF51">
        <v>4.1878538534045218</v>
      </c>
      <c r="AG51">
        <v>4.3501332028303299</v>
      </c>
      <c r="AH51">
        <v>26.31383199179545</v>
      </c>
      <c r="AI51">
        <v>4.9896369418245738</v>
      </c>
      <c r="AK51">
        <v>12.890409916592761</v>
      </c>
      <c r="AL51">
        <v>1.332734018599149</v>
      </c>
      <c r="AM51">
        <v>1.414664800825995</v>
      </c>
      <c r="AN51">
        <v>49.694279910996563</v>
      </c>
      <c r="AO51">
        <v>1.060455063788686</v>
      </c>
      <c r="AP51">
        <v>47.20145958539797</v>
      </c>
      <c r="AQ51">
        <v>1.156480168167036</v>
      </c>
      <c r="AR51">
        <v>2.1071333353989758</v>
      </c>
      <c r="AS51">
        <v>0.60369373928988357</v>
      </c>
      <c r="AT51">
        <v>26.31383199179545</v>
      </c>
      <c r="AU51">
        <v>3.3904315785970538</v>
      </c>
      <c r="AW51">
        <v>0.182698890811298</v>
      </c>
      <c r="AY51">
        <f t="shared" si="3"/>
        <v>0</v>
      </c>
      <c r="AZ51" t="str">
        <f t="shared" si="1"/>
        <v/>
      </c>
      <c r="BA51">
        <f t="shared" si="1"/>
        <v>0</v>
      </c>
      <c r="BB51" t="str">
        <f t="shared" si="1"/>
        <v/>
      </c>
    </row>
    <row r="52" spans="1:54" x14ac:dyDescent="0.3">
      <c r="A52">
        <v>3</v>
      </c>
      <c r="B52" t="s">
        <v>124</v>
      </c>
      <c r="C52" t="s">
        <v>123</v>
      </c>
      <c r="D52" t="s">
        <v>15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17982606.199999999</v>
      </c>
      <c r="N52">
        <v>5783606.2000000002</v>
      </c>
      <c r="O52">
        <v>6022872.4000000004</v>
      </c>
      <c r="P52">
        <v>72290236.200000003</v>
      </c>
      <c r="Q52">
        <v>2991250</v>
      </c>
      <c r="R52">
        <v>82975801.200000003</v>
      </c>
      <c r="S52">
        <v>4578775.2</v>
      </c>
      <c r="T52">
        <v>7027277</v>
      </c>
      <c r="U52">
        <v>6565041.2000000002</v>
      </c>
      <c r="V52">
        <v>69001816.400000006</v>
      </c>
      <c r="W52">
        <v>2101377.7999999998</v>
      </c>
      <c r="Y52">
        <v>12.89297569360351</v>
      </c>
      <c r="Z52">
        <v>4.2292862299829723</v>
      </c>
      <c r="AA52">
        <v>4.2996106404345484</v>
      </c>
      <c r="AB52">
        <v>27.747683627204971</v>
      </c>
      <c r="AC52">
        <v>2.128359003824881</v>
      </c>
      <c r="AD52">
        <v>44.662583679391538</v>
      </c>
      <c r="AE52">
        <v>3.3209495021728799</v>
      </c>
      <c r="AF52">
        <v>4.2582369230221957</v>
      </c>
      <c r="AG52">
        <v>4.4467939251102511</v>
      </c>
      <c r="AH52">
        <v>20.38133123398293</v>
      </c>
      <c r="AI52">
        <v>4.7216086464584803</v>
      </c>
      <c r="AK52">
        <v>12.89297569360351</v>
      </c>
      <c r="AL52">
        <v>1.4069995096069761</v>
      </c>
      <c r="AM52">
        <v>1.5060900748008861</v>
      </c>
      <c r="AN52">
        <v>27.747683627204971</v>
      </c>
      <c r="AO52">
        <v>0.70712879619677549</v>
      </c>
      <c r="AP52">
        <v>44.662583679391538</v>
      </c>
      <c r="AQ52">
        <v>1.0514869151986199</v>
      </c>
      <c r="AR52">
        <v>2.144049930607435</v>
      </c>
      <c r="AS52">
        <v>0.61260766282211987</v>
      </c>
      <c r="AT52">
        <v>20.38133123398293</v>
      </c>
      <c r="AU52">
        <v>3.2348385620047342</v>
      </c>
      <c r="AW52">
        <v>0.18205163140082731</v>
      </c>
      <c r="AY52">
        <f t="shared" si="3"/>
        <v>0</v>
      </c>
      <c r="AZ52" t="str">
        <f t="shared" si="1"/>
        <v/>
      </c>
      <c r="BA52">
        <f t="shared" si="1"/>
        <v>0</v>
      </c>
      <c r="BB52" t="str">
        <f t="shared" si="1"/>
        <v/>
      </c>
    </row>
    <row r="53" spans="1:54" x14ac:dyDescent="0.3">
      <c r="A53">
        <v>3</v>
      </c>
      <c r="B53" t="s">
        <v>125</v>
      </c>
      <c r="C53" t="s">
        <v>123</v>
      </c>
      <c r="D53" t="s">
        <v>15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1</v>
      </c>
      <c r="J53">
        <f t="shared" si="6"/>
        <v>0</v>
      </c>
      <c r="K53">
        <f t="shared" si="6"/>
        <v>3</v>
      </c>
      <c r="L53">
        <f t="shared" si="6"/>
        <v>3</v>
      </c>
      <c r="M53">
        <v>200060.4</v>
      </c>
      <c r="N53">
        <v>290489.59999999998</v>
      </c>
      <c r="O53">
        <v>290552.8</v>
      </c>
      <c r="P53">
        <v>200000.2</v>
      </c>
      <c r="Q53">
        <v>222823.8</v>
      </c>
      <c r="R53">
        <v>3.4</v>
      </c>
      <c r="S53">
        <v>42005</v>
      </c>
      <c r="T53">
        <v>3369400.2</v>
      </c>
      <c r="U53">
        <v>2723300.4</v>
      </c>
      <c r="V53">
        <v>287</v>
      </c>
      <c r="W53">
        <v>59260.800000000003</v>
      </c>
      <c r="Y53">
        <v>0.37282765061827378</v>
      </c>
      <c r="Z53">
        <v>0.64871125939534979</v>
      </c>
      <c r="AA53">
        <v>0.63710989601677281</v>
      </c>
      <c r="AB53">
        <v>0.4969284245977178</v>
      </c>
      <c r="AC53">
        <v>0.81755545563064513</v>
      </c>
      <c r="AD53">
        <v>0.1029131890041753</v>
      </c>
      <c r="AE53">
        <v>0.36309704921441149</v>
      </c>
      <c r="AF53">
        <v>1.3616629836033101</v>
      </c>
      <c r="AG53">
        <v>1.476468506909441</v>
      </c>
      <c r="AH53">
        <v>6.1605723924003201E-3</v>
      </c>
      <c r="AI53">
        <v>0.43129149125888938</v>
      </c>
      <c r="AK53">
        <v>0.37282765061827378</v>
      </c>
      <c r="AL53">
        <v>0.28445982580306012</v>
      </c>
      <c r="AM53">
        <v>0.2782368572079576</v>
      </c>
      <c r="AN53">
        <v>0.4969284245977178</v>
      </c>
      <c r="AO53">
        <v>0.33577451761229887</v>
      </c>
      <c r="AP53">
        <v>0.1029131890041753</v>
      </c>
      <c r="AQ53">
        <v>0.22340706463437521</v>
      </c>
      <c r="AR53">
        <v>0.6873475336004049</v>
      </c>
      <c r="AS53">
        <v>0.30805179442977532</v>
      </c>
      <c r="AT53">
        <v>6.1605723924003201E-3</v>
      </c>
      <c r="AU53">
        <v>0.28972394202137358</v>
      </c>
      <c r="AW53">
        <v>0.1885968438000418</v>
      </c>
      <c r="AY53">
        <f t="shared" si="3"/>
        <v>-0.64800000000000013</v>
      </c>
      <c r="AZ53">
        <f t="shared" si="1"/>
        <v>-0.64800000000000013</v>
      </c>
      <c r="BA53">
        <f t="shared" si="1"/>
        <v>-0.64800000000000013</v>
      </c>
      <c r="BB53" t="str">
        <f t="shared" si="1"/>
        <v/>
      </c>
    </row>
    <row r="54" spans="1:54" x14ac:dyDescent="0.3">
      <c r="A54">
        <v>3</v>
      </c>
      <c r="B54" t="s">
        <v>126</v>
      </c>
      <c r="C54" t="s">
        <v>123</v>
      </c>
      <c r="D54" t="s">
        <v>15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0</v>
      </c>
      <c r="J54">
        <f t="shared" si="6"/>
        <v>1</v>
      </c>
      <c r="K54">
        <f t="shared" si="6"/>
        <v>3</v>
      </c>
      <c r="L54">
        <f t="shared" si="6"/>
        <v>0</v>
      </c>
      <c r="M54">
        <v>6205822</v>
      </c>
      <c r="N54">
        <v>1045330.6</v>
      </c>
      <c r="O54">
        <v>1063293.3999999999</v>
      </c>
      <c r="P54">
        <v>27026234.800000001</v>
      </c>
      <c r="Q54">
        <v>551520.19999999995</v>
      </c>
      <c r="R54">
        <v>27346416.800000001</v>
      </c>
      <c r="S54">
        <v>502605.4</v>
      </c>
      <c r="T54">
        <v>3388908.2</v>
      </c>
      <c r="U54">
        <v>2765229.4</v>
      </c>
      <c r="V54">
        <v>28157676.800000001</v>
      </c>
      <c r="W54">
        <v>2267009.2000000002</v>
      </c>
      <c r="Y54">
        <v>5.746816550008953</v>
      </c>
      <c r="Z54">
        <v>1.2590589709463531</v>
      </c>
      <c r="AA54">
        <v>1.256182591698598</v>
      </c>
      <c r="AB54">
        <v>28.491037299798339</v>
      </c>
      <c r="AC54">
        <v>1.017179090995342</v>
      </c>
      <c r="AD54">
        <v>20.882650259602819</v>
      </c>
      <c r="AE54">
        <v>0.9012994464719668</v>
      </c>
      <c r="AF54">
        <v>1.3737688438035549</v>
      </c>
      <c r="AG54">
        <v>1.5249560276628471</v>
      </c>
      <c r="AH54">
        <v>12.93369484019931</v>
      </c>
      <c r="AI54">
        <v>2.712394807778765</v>
      </c>
      <c r="AK54">
        <v>5.746816550008953</v>
      </c>
      <c r="AL54">
        <v>0.45047209097538138</v>
      </c>
      <c r="AM54">
        <v>0.45502441817661748</v>
      </c>
      <c r="AN54">
        <v>28.491037299798339</v>
      </c>
      <c r="AO54">
        <v>0.41365768340765502</v>
      </c>
      <c r="AP54">
        <v>20.882650259602819</v>
      </c>
      <c r="AQ54">
        <v>0.36188979262951759</v>
      </c>
      <c r="AR54">
        <v>0.69004103561164809</v>
      </c>
      <c r="AS54">
        <v>0.31492729623569171</v>
      </c>
      <c r="AT54">
        <v>12.93369484019931</v>
      </c>
      <c r="AU54">
        <v>1.004960267967544</v>
      </c>
      <c r="AW54">
        <v>0.18428499898873271</v>
      </c>
      <c r="AY54">
        <f t="shared" si="3"/>
        <v>0.64800000000000013</v>
      </c>
      <c r="AZ54" t="str">
        <f t="shared" si="1"/>
        <v/>
      </c>
      <c r="BA54" t="str">
        <f t="shared" si="1"/>
        <v/>
      </c>
      <c r="BB54">
        <f t="shared" si="1"/>
        <v>0.64800000000000013</v>
      </c>
    </row>
    <row r="55" spans="1:54" x14ac:dyDescent="0.3">
      <c r="A55">
        <v>3</v>
      </c>
      <c r="B55" t="s">
        <v>127</v>
      </c>
      <c r="C55" t="s">
        <v>123</v>
      </c>
      <c r="D55" t="s">
        <v>15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0</v>
      </c>
      <c r="J55">
        <f t="shared" si="6"/>
        <v>1</v>
      </c>
      <c r="K55">
        <f t="shared" si="6"/>
        <v>3</v>
      </c>
      <c r="L55">
        <f t="shared" si="6"/>
        <v>0</v>
      </c>
      <c r="M55">
        <v>5432998</v>
      </c>
      <c r="N55">
        <v>1160855.2</v>
      </c>
      <c r="O55">
        <v>1174656.6000000001</v>
      </c>
      <c r="P55">
        <v>28997134</v>
      </c>
      <c r="Q55">
        <v>490379.4</v>
      </c>
      <c r="R55">
        <v>27655062</v>
      </c>
      <c r="S55">
        <v>542489.4</v>
      </c>
      <c r="T55">
        <v>3385184</v>
      </c>
      <c r="U55">
        <v>2760717.6</v>
      </c>
      <c r="V55">
        <v>30140612.399999999</v>
      </c>
      <c r="W55">
        <v>2354631.4</v>
      </c>
      <c r="Y55">
        <v>5.1351136835990472</v>
      </c>
      <c r="Z55">
        <v>1.2889382774010301</v>
      </c>
      <c r="AA55">
        <v>1.279634828632698</v>
      </c>
      <c r="AB55">
        <v>28.438795790798029</v>
      </c>
      <c r="AC55">
        <v>0.92900721459882329</v>
      </c>
      <c r="AD55">
        <v>20.205262203002349</v>
      </c>
      <c r="AE55">
        <v>0.90611161161214115</v>
      </c>
      <c r="AF55">
        <v>1.304725025175139</v>
      </c>
      <c r="AG55">
        <v>1.4409644331317391</v>
      </c>
      <c r="AH55">
        <v>13.882248709606939</v>
      </c>
      <c r="AI55">
        <v>2.7554333774838602</v>
      </c>
      <c r="AK55">
        <v>5.1351136835990472</v>
      </c>
      <c r="AL55">
        <v>0.46050327662378548</v>
      </c>
      <c r="AM55">
        <v>0.46228865758748727</v>
      </c>
      <c r="AN55">
        <v>28.438795790798029</v>
      </c>
      <c r="AO55">
        <v>0.35081568340538072</v>
      </c>
      <c r="AP55">
        <v>20.205262203002349</v>
      </c>
      <c r="AQ55">
        <v>0.35949156320421027</v>
      </c>
      <c r="AR55">
        <v>0.65956874935654919</v>
      </c>
      <c r="AS55">
        <v>0.2973972694016993</v>
      </c>
      <c r="AT55">
        <v>13.882248709606939</v>
      </c>
      <c r="AU55">
        <v>1.0223181256325919</v>
      </c>
      <c r="AW55">
        <v>0.17972457138821479</v>
      </c>
      <c r="AY55">
        <f t="shared" si="3"/>
        <v>0.64800000000000013</v>
      </c>
      <c r="AZ55" t="str">
        <f t="shared" si="1"/>
        <v/>
      </c>
      <c r="BA55" t="str">
        <f t="shared" si="1"/>
        <v/>
      </c>
      <c r="BB55">
        <f t="shared" si="1"/>
        <v>0.64800000000000013</v>
      </c>
    </row>
    <row r="56" spans="1:54" x14ac:dyDescent="0.3">
      <c r="A56">
        <v>3</v>
      </c>
      <c r="B56" t="s">
        <v>128</v>
      </c>
      <c r="C56" t="s">
        <v>123</v>
      </c>
      <c r="D56" t="s">
        <v>15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1</v>
      </c>
      <c r="J56">
        <f t="shared" si="6"/>
        <v>0</v>
      </c>
      <c r="K56">
        <f t="shared" si="6"/>
        <v>3</v>
      </c>
      <c r="L56">
        <f t="shared" si="6"/>
        <v>3</v>
      </c>
      <c r="M56">
        <v>200058.6</v>
      </c>
      <c r="N56">
        <v>272380.40000000002</v>
      </c>
      <c r="O56">
        <v>272432.59999999998</v>
      </c>
      <c r="P56">
        <v>199999</v>
      </c>
      <c r="Q56">
        <v>219879.6</v>
      </c>
      <c r="R56">
        <v>1.8</v>
      </c>
      <c r="S56">
        <v>42536.6</v>
      </c>
      <c r="T56">
        <v>3368723.8</v>
      </c>
      <c r="U56">
        <v>2724175.8</v>
      </c>
      <c r="V56">
        <v>255.4</v>
      </c>
      <c r="W56">
        <v>59520.800000000003</v>
      </c>
      <c r="Y56">
        <v>0.39059102581813931</v>
      </c>
      <c r="Z56">
        <v>0.60743622917216267</v>
      </c>
      <c r="AA56">
        <v>0.59671810502186418</v>
      </c>
      <c r="AB56">
        <v>0.59844109219266106</v>
      </c>
      <c r="AC56">
        <v>0.80032106918515633</v>
      </c>
      <c r="AD56">
        <v>9.7281593410298184E-2</v>
      </c>
      <c r="AE56">
        <v>0.35095171905122702</v>
      </c>
      <c r="AF56">
        <v>1.30624576760456</v>
      </c>
      <c r="AG56">
        <v>1.4378555220784619</v>
      </c>
      <c r="AH56">
        <v>5.3745343931949994E-3</v>
      </c>
      <c r="AI56">
        <v>0.43352709979517379</v>
      </c>
      <c r="AK56">
        <v>0.39059102581813931</v>
      </c>
      <c r="AL56">
        <v>0.26500730377156279</v>
      </c>
      <c r="AM56">
        <v>0.25818575660232451</v>
      </c>
      <c r="AN56">
        <v>0.59844109219266106</v>
      </c>
      <c r="AO56">
        <v>0.34078508859965939</v>
      </c>
      <c r="AP56">
        <v>9.7281593410298184E-2</v>
      </c>
      <c r="AQ56">
        <v>0.2133915242389775</v>
      </c>
      <c r="AR56">
        <v>0.65979556479724122</v>
      </c>
      <c r="AS56">
        <v>0.29879120280966159</v>
      </c>
      <c r="AT56">
        <v>5.3745343931949994E-3</v>
      </c>
      <c r="AU56">
        <v>0.27459226200589898</v>
      </c>
      <c r="AW56">
        <v>0.18601086258422581</v>
      </c>
      <c r="AY56">
        <f t="shared" si="3"/>
        <v>-0.64800000000000013</v>
      </c>
      <c r="AZ56">
        <f t="shared" si="1"/>
        <v>-0.64800000000000013</v>
      </c>
      <c r="BA56">
        <f t="shared" si="1"/>
        <v>-0.64800000000000013</v>
      </c>
      <c r="BB56" t="str">
        <f t="shared" si="1"/>
        <v/>
      </c>
    </row>
    <row r="57" spans="1:54" x14ac:dyDescent="0.3">
      <c r="A57">
        <v>3</v>
      </c>
      <c r="B57" t="s">
        <v>129</v>
      </c>
      <c r="C57" t="s">
        <v>123</v>
      </c>
      <c r="D57" t="s">
        <v>15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15727331.199999999</v>
      </c>
      <c r="N57">
        <v>5693258.4000000004</v>
      </c>
      <c r="O57">
        <v>5886922.7999999998</v>
      </c>
      <c r="P57">
        <v>68694863.599999994</v>
      </c>
      <c r="Q57">
        <v>3271678.6</v>
      </c>
      <c r="R57">
        <v>77310329.400000006</v>
      </c>
      <c r="S57">
        <v>4625299</v>
      </c>
      <c r="T57">
        <v>7022104</v>
      </c>
      <c r="U57">
        <v>6533125.5999999996</v>
      </c>
      <c r="V57">
        <v>65373740.399999999</v>
      </c>
      <c r="W57">
        <v>2223727.4</v>
      </c>
      <c r="Y57">
        <v>11.089195341791489</v>
      </c>
      <c r="Z57">
        <v>3.953899196407292</v>
      </c>
      <c r="AA57">
        <v>4.0335346192237918</v>
      </c>
      <c r="AB57">
        <v>27.583887652994601</v>
      </c>
      <c r="AC57">
        <v>2.225106356997276</v>
      </c>
      <c r="AD57">
        <v>38.801215304003563</v>
      </c>
      <c r="AE57">
        <v>3.198089411959518</v>
      </c>
      <c r="AF57">
        <v>4.0534764314070344</v>
      </c>
      <c r="AG57">
        <v>4.2233474547043439</v>
      </c>
      <c r="AH57">
        <v>19.797776890615928</v>
      </c>
      <c r="AI57">
        <v>4.5436559326481074</v>
      </c>
      <c r="AK57">
        <v>11.089195341791489</v>
      </c>
      <c r="AL57">
        <v>1.270565233402885</v>
      </c>
      <c r="AM57">
        <v>1.35859690658981</v>
      </c>
      <c r="AN57">
        <v>27.583887652994601</v>
      </c>
      <c r="AO57">
        <v>0.75393625259748664</v>
      </c>
      <c r="AP57">
        <v>38.801215304003563</v>
      </c>
      <c r="AQ57">
        <v>0.99974032377358524</v>
      </c>
      <c r="AR57">
        <v>2.0403713188134129</v>
      </c>
      <c r="AS57">
        <v>0.58739790794206781</v>
      </c>
      <c r="AT57">
        <v>19.797776890615928</v>
      </c>
      <c r="AU57">
        <v>3.042773996014148</v>
      </c>
      <c r="AW57">
        <v>0.1744917713920586</v>
      </c>
      <c r="AY57">
        <f t="shared" si="3"/>
        <v>0</v>
      </c>
      <c r="AZ57" t="str">
        <f t="shared" si="1"/>
        <v/>
      </c>
      <c r="BA57">
        <f t="shared" si="1"/>
        <v>0</v>
      </c>
      <c r="BB57" t="str">
        <f t="shared" si="1"/>
        <v/>
      </c>
    </row>
    <row r="58" spans="1:54" x14ac:dyDescent="0.3">
      <c r="A58">
        <v>3</v>
      </c>
      <c r="B58" t="s">
        <v>130</v>
      </c>
      <c r="C58" t="s">
        <v>123</v>
      </c>
      <c r="D58" t="s">
        <v>15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1</v>
      </c>
      <c r="J58">
        <f t="shared" si="6"/>
        <v>0</v>
      </c>
      <c r="K58">
        <f t="shared" si="6"/>
        <v>3</v>
      </c>
      <c r="L58">
        <f t="shared" si="6"/>
        <v>0</v>
      </c>
      <c r="M58">
        <v>16165831.800000001</v>
      </c>
      <c r="N58">
        <v>5566544</v>
      </c>
      <c r="O58">
        <v>5761376.4000000004</v>
      </c>
      <c r="P58">
        <v>70175281</v>
      </c>
      <c r="Q58">
        <v>3057183</v>
      </c>
      <c r="R58">
        <v>82753004.799999997</v>
      </c>
      <c r="S58">
        <v>4454515.8</v>
      </c>
      <c r="T58">
        <v>7020468.4000000004</v>
      </c>
      <c r="U58">
        <v>6534620.2000000002</v>
      </c>
      <c r="V58">
        <v>67508266.200000003</v>
      </c>
      <c r="W58">
        <v>2059895</v>
      </c>
      <c r="Y58">
        <v>11.29415449181106</v>
      </c>
      <c r="Z58">
        <v>3.8293882354744708</v>
      </c>
      <c r="AA58">
        <v>3.93390159078408</v>
      </c>
      <c r="AB58">
        <v>47.940896224195598</v>
      </c>
      <c r="AC58">
        <v>2.8740073572029359</v>
      </c>
      <c r="AD58">
        <v>43.982481259584887</v>
      </c>
      <c r="AE58">
        <v>3.712022017349955</v>
      </c>
      <c r="AF58">
        <v>4.0468575606355444</v>
      </c>
      <c r="AG58">
        <v>4.186572706350125</v>
      </c>
      <c r="AH58">
        <v>25.44663793679792</v>
      </c>
      <c r="AI58">
        <v>4.5393370807985773</v>
      </c>
      <c r="AK58">
        <v>11.29415449181106</v>
      </c>
      <c r="AL58">
        <v>1.279590231005568</v>
      </c>
      <c r="AM58">
        <v>1.370964527805336</v>
      </c>
      <c r="AN58">
        <v>47.940896224195598</v>
      </c>
      <c r="AO58">
        <v>1.03329902801197</v>
      </c>
      <c r="AP58">
        <v>43.982481259584887</v>
      </c>
      <c r="AQ58">
        <v>1.145782225602306</v>
      </c>
      <c r="AR58">
        <v>2.0347291664220388</v>
      </c>
      <c r="AS58">
        <v>0.57870867837918927</v>
      </c>
      <c r="AT58">
        <v>25.44663793679792</v>
      </c>
      <c r="AU58">
        <v>3.0447183433803731</v>
      </c>
      <c r="AW58">
        <v>0.17345419460907571</v>
      </c>
      <c r="AY58">
        <f t="shared" si="3"/>
        <v>0</v>
      </c>
      <c r="AZ58" t="str">
        <f t="shared" si="1"/>
        <v/>
      </c>
      <c r="BA58">
        <f t="shared" si="1"/>
        <v>0</v>
      </c>
      <c r="BB58" t="str">
        <f t="shared" si="1"/>
        <v/>
      </c>
    </row>
    <row r="59" spans="1:54" x14ac:dyDescent="0.3">
      <c r="A59">
        <v>3</v>
      </c>
      <c r="B59" t="s">
        <v>131</v>
      </c>
      <c r="C59" t="s">
        <v>132</v>
      </c>
      <c r="D59" t="s">
        <v>15</v>
      </c>
      <c r="F59" s="2">
        <f t="shared" si="6"/>
        <v>0</v>
      </c>
      <c r="G59" s="2">
        <f t="shared" si="6"/>
        <v>0</v>
      </c>
      <c r="H59" s="4">
        <f t="shared" si="6"/>
        <v>0</v>
      </c>
      <c r="I59">
        <f t="shared" si="6"/>
        <v>1</v>
      </c>
      <c r="J59">
        <f t="shared" si="6"/>
        <v>0</v>
      </c>
      <c r="K59">
        <f t="shared" si="6"/>
        <v>3</v>
      </c>
      <c r="L59">
        <f t="shared" si="6"/>
        <v>0</v>
      </c>
      <c r="M59">
        <v>18052569.600000001</v>
      </c>
      <c r="N59">
        <v>5766611.5999999996</v>
      </c>
      <c r="O59">
        <v>5951549.2000000002</v>
      </c>
      <c r="P59">
        <v>72311227.599999994</v>
      </c>
      <c r="Q59">
        <v>3234019.4</v>
      </c>
      <c r="R59">
        <v>83478477.599999994</v>
      </c>
      <c r="S59">
        <v>4571998.8</v>
      </c>
      <c r="T59">
        <v>7025333.4000000004</v>
      </c>
      <c r="U59">
        <v>6545864.4000000004</v>
      </c>
      <c r="V59">
        <v>69230914.799999997</v>
      </c>
      <c r="W59">
        <v>2406683.2000000002</v>
      </c>
      <c r="Y59">
        <v>12.242144882609139</v>
      </c>
      <c r="Z59">
        <v>3.963819047820289</v>
      </c>
      <c r="AA59">
        <v>4.0352749520330686</v>
      </c>
      <c r="AB59">
        <v>49.967255664203549</v>
      </c>
      <c r="AC59">
        <v>2.8689630294160451</v>
      </c>
      <c r="AD59">
        <v>45.477361376606858</v>
      </c>
      <c r="AE59">
        <v>3.7730388809810389</v>
      </c>
      <c r="AF59">
        <v>4.0857286210171866</v>
      </c>
      <c r="AG59">
        <v>4.2264539991854688</v>
      </c>
      <c r="AH59">
        <v>26.351043781579939</v>
      </c>
      <c r="AI59">
        <v>4.9954866508021949</v>
      </c>
      <c r="AK59">
        <v>12.242144882609139</v>
      </c>
      <c r="AL59">
        <v>1.2704582380130891</v>
      </c>
      <c r="AM59">
        <v>1.3513526300084779</v>
      </c>
      <c r="AN59">
        <v>49.967255664203549</v>
      </c>
      <c r="AO59">
        <v>1.0075414919992911</v>
      </c>
      <c r="AP59">
        <v>45.477361376606858</v>
      </c>
      <c r="AQ59">
        <v>1.113811110821552</v>
      </c>
      <c r="AR59">
        <v>2.0604988846229388</v>
      </c>
      <c r="AS59">
        <v>0.58361971178092065</v>
      </c>
      <c r="AT59">
        <v>26.351043781579939</v>
      </c>
      <c r="AU59">
        <v>3.3969341297983191</v>
      </c>
      <c r="AW59">
        <v>0.17380938420537859</v>
      </c>
      <c r="AY59">
        <f t="shared" si="3"/>
        <v>0</v>
      </c>
      <c r="AZ59" t="str">
        <f t="shared" si="1"/>
        <v/>
      </c>
      <c r="BA59">
        <f t="shared" si="1"/>
        <v>0</v>
      </c>
      <c r="BB59" t="str">
        <f t="shared" si="1"/>
        <v/>
      </c>
    </row>
    <row r="60" spans="1:54" x14ac:dyDescent="0.3">
      <c r="A60">
        <v>3</v>
      </c>
      <c r="B60" t="s">
        <v>133</v>
      </c>
      <c r="C60" t="s">
        <v>132</v>
      </c>
      <c r="D60" t="s">
        <v>15</v>
      </c>
      <c r="F60" s="2">
        <f t="shared" si="6"/>
        <v>0</v>
      </c>
      <c r="G60" s="2">
        <f t="shared" si="6"/>
        <v>1</v>
      </c>
      <c r="H60" s="4">
        <f t="shared" si="6"/>
        <v>0</v>
      </c>
      <c r="I60">
        <f t="shared" si="6"/>
        <v>1</v>
      </c>
      <c r="J60">
        <f t="shared" si="6"/>
        <v>0</v>
      </c>
      <c r="K60">
        <f t="shared" si="6"/>
        <v>3</v>
      </c>
      <c r="L60">
        <f t="shared" si="6"/>
        <v>0</v>
      </c>
      <c r="M60">
        <v>17982606.199999999</v>
      </c>
      <c r="N60">
        <v>5783606.2000000002</v>
      </c>
      <c r="O60">
        <v>6022872.4000000004</v>
      </c>
      <c r="P60">
        <v>72290236.200000003</v>
      </c>
      <c r="Q60">
        <v>2991250</v>
      </c>
      <c r="R60">
        <v>82975801.200000003</v>
      </c>
      <c r="S60">
        <v>4578775.2</v>
      </c>
      <c r="T60">
        <v>7027277</v>
      </c>
      <c r="U60">
        <v>6565041.2000000002</v>
      </c>
      <c r="V60">
        <v>69001816.400000006</v>
      </c>
      <c r="W60">
        <v>2101377.7999999998</v>
      </c>
      <c r="Y60">
        <v>12.1700344319921</v>
      </c>
      <c r="Z60">
        <v>3.957569121976849</v>
      </c>
      <c r="AA60">
        <v>4.0870106984395536</v>
      </c>
      <c r="AB60">
        <v>27.308599588199289</v>
      </c>
      <c r="AC60">
        <v>2.1148102072067561</v>
      </c>
      <c r="AD60">
        <v>42.648742242995652</v>
      </c>
      <c r="AE60">
        <v>3.14908419304993</v>
      </c>
      <c r="AF60">
        <v>4.082068683963735</v>
      </c>
      <c r="AG60">
        <v>4.2283179966267186</v>
      </c>
      <c r="AH60">
        <v>21.005556803604119</v>
      </c>
      <c r="AI60">
        <v>4.7594089218182489</v>
      </c>
      <c r="AK60">
        <v>12.1700344319921</v>
      </c>
      <c r="AL60">
        <v>1.3223294313997029</v>
      </c>
      <c r="AM60">
        <v>1.4465116781997489</v>
      </c>
      <c r="AN60">
        <v>27.308599588199289</v>
      </c>
      <c r="AO60">
        <v>0.70703498359653172</v>
      </c>
      <c r="AP60">
        <v>42.648742242995652</v>
      </c>
      <c r="AQ60">
        <v>0.99474391840631138</v>
      </c>
      <c r="AR60">
        <v>2.0560129081830381</v>
      </c>
      <c r="AS60">
        <v>0.57959047461627056</v>
      </c>
      <c r="AT60">
        <v>21.005556803604119</v>
      </c>
      <c r="AU60">
        <v>3.264549531799275</v>
      </c>
      <c r="AW60">
        <v>0.17356382861034941</v>
      </c>
      <c r="AY60">
        <f t="shared" si="3"/>
        <v>0</v>
      </c>
      <c r="AZ60" t="str">
        <f t="shared" si="1"/>
        <v/>
      </c>
      <c r="BA60">
        <f t="shared" si="1"/>
        <v>0</v>
      </c>
      <c r="BB60" t="str">
        <f t="shared" si="1"/>
        <v/>
      </c>
    </row>
    <row r="61" spans="1:54" x14ac:dyDescent="0.3">
      <c r="A61">
        <v>3</v>
      </c>
      <c r="B61" t="s">
        <v>134</v>
      </c>
      <c r="C61" t="s">
        <v>132</v>
      </c>
      <c r="D61" t="s">
        <v>15</v>
      </c>
      <c r="F61" s="2">
        <f t="shared" si="6"/>
        <v>0</v>
      </c>
      <c r="G61" s="2">
        <f t="shared" si="6"/>
        <v>1</v>
      </c>
      <c r="H61" s="4">
        <f t="shared" si="6"/>
        <v>0</v>
      </c>
      <c r="I61">
        <f t="shared" si="6"/>
        <v>1</v>
      </c>
      <c r="J61">
        <f t="shared" si="6"/>
        <v>0</v>
      </c>
      <c r="K61">
        <f t="shared" si="6"/>
        <v>3</v>
      </c>
      <c r="L61">
        <f t="shared" si="6"/>
        <v>0</v>
      </c>
      <c r="M61">
        <v>200060.4</v>
      </c>
      <c r="N61">
        <v>290489.59999999998</v>
      </c>
      <c r="O61">
        <v>290552.8</v>
      </c>
      <c r="P61">
        <v>200000.2</v>
      </c>
      <c r="Q61">
        <v>222823.8</v>
      </c>
      <c r="R61">
        <v>3.4</v>
      </c>
      <c r="S61">
        <v>42005</v>
      </c>
      <c r="T61">
        <v>3369400.2</v>
      </c>
      <c r="U61">
        <v>2723300.4</v>
      </c>
      <c r="V61">
        <v>287</v>
      </c>
      <c r="W61">
        <v>59260.800000000003</v>
      </c>
      <c r="Y61">
        <v>0.41090375658823169</v>
      </c>
      <c r="Z61">
        <v>0.61778269560309129</v>
      </c>
      <c r="AA61">
        <v>0.60421825657831507</v>
      </c>
      <c r="AB61">
        <v>0.41785898139351052</v>
      </c>
      <c r="AC61">
        <v>0.63067316681845109</v>
      </c>
      <c r="AD61">
        <v>9.2651012015994572E-2</v>
      </c>
      <c r="AE61">
        <v>0.34328296979656442</v>
      </c>
      <c r="AF61">
        <v>1.310916967014782</v>
      </c>
      <c r="AG61">
        <v>1.3951933561824259</v>
      </c>
      <c r="AH61">
        <v>7.2893870063125603E-3</v>
      </c>
      <c r="AI61">
        <v>0.42974069359479472</v>
      </c>
      <c r="AK61">
        <v>0.41090375658823169</v>
      </c>
      <c r="AL61">
        <v>0.27336047738790509</v>
      </c>
      <c r="AM61">
        <v>0.26658232320332897</v>
      </c>
      <c r="AN61">
        <v>0.41785898139351052</v>
      </c>
      <c r="AO61">
        <v>0.26545448140241201</v>
      </c>
      <c r="AP61">
        <v>9.2651012015994572E-2</v>
      </c>
      <c r="AQ61">
        <v>0.2100909519591368</v>
      </c>
      <c r="AR61">
        <v>0.65853937801439311</v>
      </c>
      <c r="AS61">
        <v>0.28567307353951038</v>
      </c>
      <c r="AT61">
        <v>7.2893870063125603E-3</v>
      </c>
      <c r="AU61">
        <v>0.28975861239014189</v>
      </c>
      <c r="AW61">
        <v>0.18581857100361951</v>
      </c>
      <c r="AY61">
        <f t="shared" si="3"/>
        <v>-0.64800000000000013</v>
      </c>
      <c r="AZ61" t="str">
        <f t="shared" si="1"/>
        <v/>
      </c>
      <c r="BA61">
        <f t="shared" si="1"/>
        <v>-0.64800000000000013</v>
      </c>
      <c r="BB61" t="str">
        <f t="shared" si="1"/>
        <v/>
      </c>
    </row>
    <row r="62" spans="1:54" x14ac:dyDescent="0.3">
      <c r="A62">
        <v>3</v>
      </c>
      <c r="B62" t="s">
        <v>135</v>
      </c>
      <c r="C62" t="s">
        <v>132</v>
      </c>
      <c r="D62" t="s">
        <v>15</v>
      </c>
      <c r="F62" s="2">
        <f t="shared" si="6"/>
        <v>0</v>
      </c>
      <c r="G62" s="2">
        <f t="shared" si="6"/>
        <v>0</v>
      </c>
      <c r="H62" s="4">
        <f t="shared" si="6"/>
        <v>1</v>
      </c>
      <c r="I62">
        <f t="shared" si="6"/>
        <v>0</v>
      </c>
      <c r="J62">
        <f t="shared" si="6"/>
        <v>1</v>
      </c>
      <c r="K62">
        <f t="shared" si="6"/>
        <v>3</v>
      </c>
      <c r="L62">
        <f t="shared" si="6"/>
        <v>3</v>
      </c>
      <c r="M62">
        <v>6205822</v>
      </c>
      <c r="N62">
        <v>1045330.6</v>
      </c>
      <c r="O62">
        <v>1063293.3999999999</v>
      </c>
      <c r="P62">
        <v>27026234.800000001</v>
      </c>
      <c r="Q62">
        <v>551520.19999999995</v>
      </c>
      <c r="R62">
        <v>27346416.800000001</v>
      </c>
      <c r="S62">
        <v>502605.4</v>
      </c>
      <c r="T62">
        <v>3388908.2</v>
      </c>
      <c r="U62">
        <v>2765229.4</v>
      </c>
      <c r="V62">
        <v>28157676.800000001</v>
      </c>
      <c r="W62">
        <v>2267009.2000000002</v>
      </c>
      <c r="Y62">
        <v>5.6135446161963047</v>
      </c>
      <c r="Z62">
        <v>1.1963365313480609</v>
      </c>
      <c r="AA62">
        <v>1.1896804657997559</v>
      </c>
      <c r="AB62">
        <v>26.785404202586509</v>
      </c>
      <c r="AC62">
        <v>1.00169749999186</v>
      </c>
      <c r="AD62">
        <v>19.772223031392791</v>
      </c>
      <c r="AE62">
        <v>0.85213673296384518</v>
      </c>
      <c r="AF62">
        <v>1.3093453719280661</v>
      </c>
      <c r="AG62">
        <v>1.4444887505029329</v>
      </c>
      <c r="AH62">
        <v>12.91211961661466</v>
      </c>
      <c r="AI62">
        <v>2.6828818172100002</v>
      </c>
      <c r="AK62">
        <v>5.6135446161963047</v>
      </c>
      <c r="AL62">
        <v>0.42890359681332479</v>
      </c>
      <c r="AM62">
        <v>0.43489779898663983</v>
      </c>
      <c r="AN62">
        <v>26.785404202586509</v>
      </c>
      <c r="AO62">
        <v>0.40691873159958047</v>
      </c>
      <c r="AP62">
        <v>19.772223031392791</v>
      </c>
      <c r="AQ62">
        <v>0.34093649475835258</v>
      </c>
      <c r="AR62">
        <v>0.65983486394397917</v>
      </c>
      <c r="AS62">
        <v>0.29698637223336838</v>
      </c>
      <c r="AT62">
        <v>12.91211961661466</v>
      </c>
      <c r="AU62">
        <v>0.9920688325888477</v>
      </c>
      <c r="AW62">
        <v>0.17703625001013271</v>
      </c>
      <c r="AY62">
        <f t="shared" si="3"/>
        <v>0.64800000000000013</v>
      </c>
      <c r="AZ62">
        <f t="shared" si="1"/>
        <v>0.64800000000000013</v>
      </c>
      <c r="BA62" t="str">
        <f t="shared" si="1"/>
        <v/>
      </c>
      <c r="BB62">
        <f t="shared" si="1"/>
        <v>0.64800000000000013</v>
      </c>
    </row>
    <row r="63" spans="1:54" x14ac:dyDescent="0.3">
      <c r="A63">
        <v>3</v>
      </c>
      <c r="B63" t="s">
        <v>136</v>
      </c>
      <c r="C63" t="s">
        <v>132</v>
      </c>
      <c r="D63" t="s">
        <v>15</v>
      </c>
      <c r="F63" s="2">
        <f t="shared" si="6"/>
        <v>0</v>
      </c>
      <c r="G63" s="2">
        <f t="shared" si="6"/>
        <v>1</v>
      </c>
      <c r="H63" s="4">
        <f t="shared" si="6"/>
        <v>1</v>
      </c>
      <c r="I63">
        <f t="shared" si="6"/>
        <v>0</v>
      </c>
      <c r="J63">
        <f t="shared" si="6"/>
        <v>1</v>
      </c>
      <c r="K63">
        <f t="shared" si="6"/>
        <v>3</v>
      </c>
      <c r="L63">
        <f t="shared" si="6"/>
        <v>3</v>
      </c>
      <c r="M63">
        <v>5432998</v>
      </c>
      <c r="N63">
        <v>1160855.2</v>
      </c>
      <c r="O63">
        <v>1174656.6000000001</v>
      </c>
      <c r="P63">
        <v>28997134</v>
      </c>
      <c r="Q63">
        <v>490379.4</v>
      </c>
      <c r="R63">
        <v>27655062</v>
      </c>
      <c r="S63">
        <v>542489.4</v>
      </c>
      <c r="T63">
        <v>3385184</v>
      </c>
      <c r="U63">
        <v>2760717.6</v>
      </c>
      <c r="V63">
        <v>30140612.399999999</v>
      </c>
      <c r="W63">
        <v>2354631.4</v>
      </c>
      <c r="Y63">
        <v>5.046941913000774</v>
      </c>
      <c r="Z63">
        <v>1.2837829986237921</v>
      </c>
      <c r="AA63">
        <v>1.2799609752139081</v>
      </c>
      <c r="AB63">
        <v>28.761444973398461</v>
      </c>
      <c r="AC63">
        <v>0.92357759120059202</v>
      </c>
      <c r="AD63">
        <v>20.200773212197241</v>
      </c>
      <c r="AE63">
        <v>0.90434956224635243</v>
      </c>
      <c r="AF63">
        <v>1.314618532604072</v>
      </c>
      <c r="AG63">
        <v>1.4336372353718621</v>
      </c>
      <c r="AH63">
        <v>13.834535854612479</v>
      </c>
      <c r="AI63">
        <v>2.756756404589396</v>
      </c>
      <c r="AK63">
        <v>5.046941913000774</v>
      </c>
      <c r="AL63">
        <v>0.45695480939466498</v>
      </c>
      <c r="AM63">
        <v>0.46159713139059022</v>
      </c>
      <c r="AN63">
        <v>28.761444973398461</v>
      </c>
      <c r="AO63">
        <v>0.35049594519659871</v>
      </c>
      <c r="AP63">
        <v>20.200773212197241</v>
      </c>
      <c r="AQ63">
        <v>0.3565056556253694</v>
      </c>
      <c r="AR63">
        <v>0.66609257200034333</v>
      </c>
      <c r="AS63">
        <v>0.29338873736560339</v>
      </c>
      <c r="AT63">
        <v>13.834535854612479</v>
      </c>
      <c r="AU63">
        <v>1.02534702118719</v>
      </c>
      <c r="AW63">
        <v>0.17710210579680269</v>
      </c>
      <c r="AY63">
        <f t="shared" si="3"/>
        <v>0.64800000000000013</v>
      </c>
      <c r="AZ63">
        <f t="shared" si="1"/>
        <v>0.64800000000000013</v>
      </c>
      <c r="BA63" t="str">
        <f t="shared" si="1"/>
        <v/>
      </c>
      <c r="BB63">
        <f t="shared" si="1"/>
        <v>0.64800000000000013</v>
      </c>
    </row>
    <row r="64" spans="1:54" x14ac:dyDescent="0.3">
      <c r="A64">
        <v>3</v>
      </c>
      <c r="B64" t="s">
        <v>137</v>
      </c>
      <c r="C64" t="s">
        <v>132</v>
      </c>
      <c r="D64" t="s">
        <v>15</v>
      </c>
      <c r="F64" s="2">
        <f t="shared" si="6"/>
        <v>0</v>
      </c>
      <c r="G64" s="2">
        <f t="shared" si="6"/>
        <v>0</v>
      </c>
      <c r="H64" s="4">
        <f t="shared" si="6"/>
        <v>0</v>
      </c>
      <c r="I64">
        <f t="shared" si="6"/>
        <v>1</v>
      </c>
      <c r="J64">
        <f t="shared" si="6"/>
        <v>0</v>
      </c>
      <c r="K64">
        <f t="shared" si="6"/>
        <v>3</v>
      </c>
      <c r="L64">
        <f t="shared" si="6"/>
        <v>0</v>
      </c>
      <c r="M64">
        <v>200058.6</v>
      </c>
      <c r="N64">
        <v>272380.40000000002</v>
      </c>
      <c r="O64">
        <v>272432.59999999998</v>
      </c>
      <c r="P64">
        <v>199999</v>
      </c>
      <c r="Q64">
        <v>219879.6</v>
      </c>
      <c r="R64">
        <v>1.8</v>
      </c>
      <c r="S64">
        <v>42536.6</v>
      </c>
      <c r="T64">
        <v>3368723.8</v>
      </c>
      <c r="U64">
        <v>2724175.8</v>
      </c>
      <c r="V64">
        <v>255.4</v>
      </c>
      <c r="W64">
        <v>59520.800000000003</v>
      </c>
      <c r="Y64">
        <v>0.35298065920360389</v>
      </c>
      <c r="Z64">
        <v>0.60250482920091597</v>
      </c>
      <c r="AA64">
        <v>0.59718824380543079</v>
      </c>
      <c r="AB64">
        <v>0.45760314540821129</v>
      </c>
      <c r="AC64">
        <v>0.62221228060661815</v>
      </c>
      <c r="AD64">
        <v>9.5413692994043189E-2</v>
      </c>
      <c r="AE64">
        <v>0.34713884802768008</v>
      </c>
      <c r="AF64">
        <v>1.293950085388496</v>
      </c>
      <c r="AG64">
        <v>1.407797390106134</v>
      </c>
      <c r="AH64">
        <v>5.4717052145860394E-3</v>
      </c>
      <c r="AI64">
        <v>0.44012858361238621</v>
      </c>
      <c r="AK64">
        <v>0.35298065920360389</v>
      </c>
      <c r="AL64">
        <v>0.2609386041644029</v>
      </c>
      <c r="AM64">
        <v>0.26012939661741258</v>
      </c>
      <c r="AN64">
        <v>0.45760314540821129</v>
      </c>
      <c r="AO64">
        <v>0.26296643900568589</v>
      </c>
      <c r="AP64">
        <v>9.5413692994043189E-2</v>
      </c>
      <c r="AQ64">
        <v>0.21102837217040349</v>
      </c>
      <c r="AR64">
        <v>0.65342613857937981</v>
      </c>
      <c r="AS64">
        <v>0.29191900320583952</v>
      </c>
      <c r="AT64">
        <v>5.4717052145860394E-3</v>
      </c>
      <c r="AU64">
        <v>0.27889044319745149</v>
      </c>
      <c r="AW64">
        <v>0.1810547685832716</v>
      </c>
      <c r="AY64">
        <f t="shared" si="3"/>
        <v>-0.64800000000000013</v>
      </c>
      <c r="AZ64" t="str">
        <f t="shared" si="1"/>
        <v/>
      </c>
      <c r="BA64">
        <f t="shared" si="1"/>
        <v>-0.64800000000000013</v>
      </c>
      <c r="BB64" t="str">
        <f t="shared" si="1"/>
        <v/>
      </c>
    </row>
    <row r="65" spans="1:54" x14ac:dyDescent="0.3">
      <c r="A65">
        <v>3</v>
      </c>
      <c r="B65" t="s">
        <v>138</v>
      </c>
      <c r="C65" t="s">
        <v>132</v>
      </c>
      <c r="D65" t="s">
        <v>15</v>
      </c>
      <c r="F65" s="2">
        <f t="shared" si="6"/>
        <v>0</v>
      </c>
      <c r="G65" s="2">
        <f t="shared" si="6"/>
        <v>0</v>
      </c>
      <c r="H65" s="4">
        <f t="shared" si="6"/>
        <v>0</v>
      </c>
      <c r="I65">
        <f t="shared" si="6"/>
        <v>1</v>
      </c>
      <c r="J65">
        <f t="shared" si="6"/>
        <v>0</v>
      </c>
      <c r="K65">
        <f t="shared" si="6"/>
        <v>3</v>
      </c>
      <c r="L65">
        <f t="shared" si="6"/>
        <v>0</v>
      </c>
      <c r="M65">
        <v>15727331.199999999</v>
      </c>
      <c r="N65">
        <v>5693258.4000000004</v>
      </c>
      <c r="O65">
        <v>5886922.7999999998</v>
      </c>
      <c r="P65">
        <v>68694863.599999994</v>
      </c>
      <c r="Q65">
        <v>3271678.6</v>
      </c>
      <c r="R65">
        <v>77310329.400000006</v>
      </c>
      <c r="S65">
        <v>4625299</v>
      </c>
      <c r="T65">
        <v>7022104</v>
      </c>
      <c r="U65">
        <v>6533125.5999999996</v>
      </c>
      <c r="V65">
        <v>65373740.399999999</v>
      </c>
      <c r="W65">
        <v>2223727.4</v>
      </c>
      <c r="Y65">
        <v>10.95057906261645</v>
      </c>
      <c r="Z65">
        <v>3.9537418987718409</v>
      </c>
      <c r="AA65">
        <v>4.0046712542185556</v>
      </c>
      <c r="AB65">
        <v>23.530668575403979</v>
      </c>
      <c r="AC65">
        <v>2.1762051543977581</v>
      </c>
      <c r="AD65">
        <v>40.722161021979993</v>
      </c>
      <c r="AE65">
        <v>3.331831528409384</v>
      </c>
      <c r="AF65">
        <v>4.2471651744097469</v>
      </c>
      <c r="AG65">
        <v>4.4186118763987903</v>
      </c>
      <c r="AH65">
        <v>19.715401595586449</v>
      </c>
      <c r="AI65">
        <v>4.6244499255320992</v>
      </c>
      <c r="AK65">
        <v>10.95057906261645</v>
      </c>
      <c r="AL65">
        <v>1.273849106172565</v>
      </c>
      <c r="AM65">
        <v>1.35056872619316</v>
      </c>
      <c r="AN65">
        <v>23.530668575403979</v>
      </c>
      <c r="AO65">
        <v>0.73573989939759488</v>
      </c>
      <c r="AP65">
        <v>40.722161021979993</v>
      </c>
      <c r="AQ65">
        <v>1.044738495815545</v>
      </c>
      <c r="AR65">
        <v>2.131960352009628</v>
      </c>
      <c r="AS65">
        <v>0.61442037681117656</v>
      </c>
      <c r="AT65">
        <v>19.715401595586449</v>
      </c>
      <c r="AU65">
        <v>3.1318444493808779</v>
      </c>
      <c r="AW65">
        <v>0.18519989919150251</v>
      </c>
      <c r="AY65">
        <f t="shared" si="3"/>
        <v>0</v>
      </c>
      <c r="AZ65" t="str">
        <f t="shared" si="1"/>
        <v/>
      </c>
      <c r="BA65">
        <f t="shared" si="1"/>
        <v>0</v>
      </c>
      <c r="BB65" t="str">
        <f t="shared" si="1"/>
        <v/>
      </c>
    </row>
    <row r="66" spans="1:54" x14ac:dyDescent="0.3">
      <c r="A66">
        <v>3</v>
      </c>
      <c r="B66" t="s">
        <v>139</v>
      </c>
      <c r="C66" t="s">
        <v>132</v>
      </c>
      <c r="D66" t="s">
        <v>15</v>
      </c>
      <c r="F66" s="2">
        <f t="shared" si="6"/>
        <v>0</v>
      </c>
      <c r="G66" s="2">
        <f t="shared" si="6"/>
        <v>1</v>
      </c>
      <c r="H66" s="4">
        <f t="shared" si="6"/>
        <v>0</v>
      </c>
      <c r="I66">
        <f t="shared" si="6"/>
        <v>1</v>
      </c>
      <c r="J66">
        <f t="shared" si="6"/>
        <v>0</v>
      </c>
      <c r="K66">
        <f t="shared" si="6"/>
        <v>3</v>
      </c>
      <c r="L66">
        <f t="shared" si="6"/>
        <v>0</v>
      </c>
      <c r="M66">
        <v>16165831.800000001</v>
      </c>
      <c r="N66">
        <v>5566544</v>
      </c>
      <c r="O66">
        <v>5761376.4000000004</v>
      </c>
      <c r="P66">
        <v>70175281</v>
      </c>
      <c r="Q66">
        <v>3057183</v>
      </c>
      <c r="R66">
        <v>82753004.799999997</v>
      </c>
      <c r="S66">
        <v>4454515.8</v>
      </c>
      <c r="T66">
        <v>7020468.4000000004</v>
      </c>
      <c r="U66">
        <v>6534620.2000000002</v>
      </c>
      <c r="V66">
        <v>67508266.200000003</v>
      </c>
      <c r="W66">
        <v>2059895</v>
      </c>
      <c r="Y66">
        <v>11.24997816241812</v>
      </c>
      <c r="Z66">
        <v>3.8134288829634899</v>
      </c>
      <c r="AA66">
        <v>3.9122034053900281</v>
      </c>
      <c r="AB66">
        <v>45.431958769995248</v>
      </c>
      <c r="AC66">
        <v>2.6804253198090011</v>
      </c>
      <c r="AD66">
        <v>46.024650307383851</v>
      </c>
      <c r="AE66">
        <v>3.8711427887436001</v>
      </c>
      <c r="AF66">
        <v>4.2517454743734557</v>
      </c>
      <c r="AG66">
        <v>4.3991765345446767</v>
      </c>
      <c r="AH66">
        <v>25.057850572397001</v>
      </c>
      <c r="AI66">
        <v>4.6518754137679936</v>
      </c>
      <c r="AK66">
        <v>11.24997816241812</v>
      </c>
      <c r="AL66">
        <v>1.278178834379651</v>
      </c>
      <c r="AM66">
        <v>1.3698305693804289</v>
      </c>
      <c r="AN66">
        <v>45.431958769995248</v>
      </c>
      <c r="AO66">
        <v>0.96737438780255613</v>
      </c>
      <c r="AP66">
        <v>46.024650307383851</v>
      </c>
      <c r="AQ66">
        <v>1.1999483744148161</v>
      </c>
      <c r="AR66">
        <v>2.135843306570314</v>
      </c>
      <c r="AS66">
        <v>0.60865127356955784</v>
      </c>
      <c r="AT66">
        <v>25.057850572397001</v>
      </c>
      <c r="AU66">
        <v>3.1259482375695371</v>
      </c>
      <c r="AW66">
        <v>0.17663265898590899</v>
      </c>
      <c r="AY66">
        <f t="shared" si="3"/>
        <v>0</v>
      </c>
      <c r="AZ66" t="str">
        <f t="shared" ref="AZ66:BB90" si="7">AX712</f>
        <v/>
      </c>
      <c r="BA66">
        <f t="shared" si="7"/>
        <v>0</v>
      </c>
      <c r="BB66" t="str">
        <f t="shared" si="7"/>
        <v/>
      </c>
    </row>
    <row r="67" spans="1:54" x14ac:dyDescent="0.3">
      <c r="A67">
        <v>3</v>
      </c>
      <c r="B67" t="s">
        <v>140</v>
      </c>
      <c r="C67" t="s">
        <v>141</v>
      </c>
      <c r="D67" t="s">
        <v>69</v>
      </c>
      <c r="F67" s="2">
        <f t="shared" ref="F67:L82" si="8">F713</f>
        <v>0</v>
      </c>
      <c r="G67" s="2">
        <f t="shared" si="8"/>
        <v>0</v>
      </c>
      <c r="H67" s="4">
        <f t="shared" si="8"/>
        <v>1</v>
      </c>
      <c r="I67">
        <f t="shared" si="8"/>
        <v>0</v>
      </c>
      <c r="J67">
        <f t="shared" si="8"/>
        <v>1</v>
      </c>
      <c r="K67">
        <f t="shared" si="8"/>
        <v>2</v>
      </c>
      <c r="L67">
        <f t="shared" si="8"/>
        <v>2</v>
      </c>
      <c r="M67">
        <v>6777640.7999999998</v>
      </c>
      <c r="N67">
        <v>604586.19999999995</v>
      </c>
      <c r="O67">
        <v>604909.4</v>
      </c>
      <c r="P67">
        <v>2558766</v>
      </c>
      <c r="Q67">
        <v>296069.59999999998</v>
      </c>
      <c r="R67">
        <v>19284299.600000001</v>
      </c>
      <c r="S67">
        <v>150984.6</v>
      </c>
      <c r="T67">
        <v>2918668.8</v>
      </c>
      <c r="U67">
        <v>2284453</v>
      </c>
      <c r="V67">
        <v>2002056.4</v>
      </c>
      <c r="W67">
        <v>291933.8</v>
      </c>
      <c r="Y67">
        <v>4.3161227431963196</v>
      </c>
      <c r="Z67">
        <v>0.83968551793368529</v>
      </c>
      <c r="AA67">
        <v>0.82319410975323992</v>
      </c>
      <c r="AB67">
        <v>2.5471245265915061</v>
      </c>
      <c r="AC67">
        <v>0.80627458281232978</v>
      </c>
      <c r="AD67">
        <v>10.72346766901901</v>
      </c>
      <c r="AE67">
        <v>0.62141765985870734</v>
      </c>
      <c r="AF67">
        <v>0.61987224800977858</v>
      </c>
      <c r="AG67">
        <v>0.90364210288971658</v>
      </c>
      <c r="AH67">
        <v>3.105669556406792</v>
      </c>
      <c r="AI67">
        <v>1.724690492195077</v>
      </c>
      <c r="AK67">
        <v>4.3161227431963196</v>
      </c>
      <c r="AL67">
        <v>0.40685173015808679</v>
      </c>
      <c r="AM67">
        <v>0.40856753736734391</v>
      </c>
      <c r="AN67">
        <v>2.5471245265915061</v>
      </c>
      <c r="AO67">
        <v>0.42219096701010128</v>
      </c>
      <c r="AP67">
        <v>10.72346766901901</v>
      </c>
      <c r="AQ67">
        <v>0.38425539602758357</v>
      </c>
      <c r="AR67">
        <v>0.31354120661271728</v>
      </c>
      <c r="AS67">
        <v>0.3641549308551475</v>
      </c>
      <c r="AT67">
        <v>3.105669556406792</v>
      </c>
      <c r="AU67">
        <v>0.64631231980165471</v>
      </c>
      <c r="AW67">
        <v>0.31380799177568408</v>
      </c>
      <c r="AY67">
        <f t="shared" ref="AY67:AY90" si="9">BB403</f>
        <v>0.72800000000000009</v>
      </c>
      <c r="AZ67">
        <f t="shared" si="7"/>
        <v>0.72800000000000009</v>
      </c>
      <c r="BA67" t="str">
        <f t="shared" si="7"/>
        <v/>
      </c>
      <c r="BB67">
        <f t="shared" si="7"/>
        <v>0.72800000000000009</v>
      </c>
    </row>
    <row r="68" spans="1:54" x14ac:dyDescent="0.3">
      <c r="A68">
        <v>3</v>
      </c>
      <c r="B68" t="s">
        <v>142</v>
      </c>
      <c r="C68" t="s">
        <v>141</v>
      </c>
      <c r="D68" t="s">
        <v>69</v>
      </c>
      <c r="F68" s="2">
        <f t="shared" si="8"/>
        <v>0</v>
      </c>
      <c r="G68" s="2">
        <f t="shared" si="8"/>
        <v>1</v>
      </c>
      <c r="H68" s="4">
        <f t="shared" si="8"/>
        <v>0</v>
      </c>
      <c r="I68">
        <f t="shared" si="8"/>
        <v>1</v>
      </c>
      <c r="J68">
        <f t="shared" si="8"/>
        <v>0</v>
      </c>
      <c r="K68">
        <f t="shared" si="8"/>
        <v>2</v>
      </c>
      <c r="L68">
        <f t="shared" si="8"/>
        <v>0</v>
      </c>
      <c r="M68">
        <v>200030.2</v>
      </c>
      <c r="N68">
        <v>425226.4</v>
      </c>
      <c r="O68">
        <v>425308.6</v>
      </c>
      <c r="P68">
        <v>199999.2</v>
      </c>
      <c r="Q68">
        <v>229675.4</v>
      </c>
      <c r="R68">
        <v>2.4</v>
      </c>
      <c r="S68">
        <v>74913.8</v>
      </c>
      <c r="T68">
        <v>2918074.8</v>
      </c>
      <c r="U68">
        <v>2271249.4</v>
      </c>
      <c r="V68">
        <v>254.8</v>
      </c>
      <c r="W68">
        <v>209505.4</v>
      </c>
      <c r="Y68">
        <v>0.33483743279939521</v>
      </c>
      <c r="Z68">
        <v>0.79812449195887891</v>
      </c>
      <c r="AA68">
        <v>0.78277823538519442</v>
      </c>
      <c r="AB68">
        <v>0.44199710600078113</v>
      </c>
      <c r="AC68">
        <v>0.7783695020247251</v>
      </c>
      <c r="AD68">
        <v>9.5073091005906413E-2</v>
      </c>
      <c r="AE68">
        <v>0.48865238958969709</v>
      </c>
      <c r="AF68">
        <v>0.63036038222489876</v>
      </c>
      <c r="AG68">
        <v>0.91330112656578422</v>
      </c>
      <c r="AH68">
        <v>4.6063569956458399E-3</v>
      </c>
      <c r="AI68">
        <v>1.6110866574104881</v>
      </c>
      <c r="AK68">
        <v>0.33483743279939521</v>
      </c>
      <c r="AL68">
        <v>0.41533469677669932</v>
      </c>
      <c r="AM68">
        <v>0.41373038161545989</v>
      </c>
      <c r="AN68">
        <v>0.44199710600078113</v>
      </c>
      <c r="AO68">
        <v>0.44659313501906578</v>
      </c>
      <c r="AP68">
        <v>9.5073091005906413E-2</v>
      </c>
      <c r="AQ68">
        <v>0.35114693482173609</v>
      </c>
      <c r="AR68">
        <v>0.3209295510081574</v>
      </c>
      <c r="AS68">
        <v>0.3712563332053832</v>
      </c>
      <c r="AT68">
        <v>4.6063569956458399E-3</v>
      </c>
      <c r="AU68">
        <v>0.62279876756947483</v>
      </c>
      <c r="AW68">
        <v>0.33063286718679591</v>
      </c>
      <c r="AY68">
        <f t="shared" si="9"/>
        <v>-0.72800000000000009</v>
      </c>
      <c r="AZ68" t="str">
        <f t="shared" si="7"/>
        <v/>
      </c>
      <c r="BA68">
        <f t="shared" si="7"/>
        <v>-0.72800000000000009</v>
      </c>
      <c r="BB68" t="str">
        <f t="shared" si="7"/>
        <v/>
      </c>
    </row>
    <row r="69" spans="1:54" x14ac:dyDescent="0.3">
      <c r="A69">
        <v>3</v>
      </c>
      <c r="B69" t="s">
        <v>143</v>
      </c>
      <c r="C69" t="s">
        <v>141</v>
      </c>
      <c r="D69" t="s">
        <v>69</v>
      </c>
      <c r="F69" s="2">
        <f t="shared" si="8"/>
        <v>0</v>
      </c>
      <c r="G69" s="2">
        <f t="shared" si="8"/>
        <v>1</v>
      </c>
      <c r="H69" s="4">
        <f t="shared" si="8"/>
        <v>0</v>
      </c>
      <c r="I69">
        <f t="shared" si="8"/>
        <v>1</v>
      </c>
      <c r="J69">
        <f t="shared" si="8"/>
        <v>0</v>
      </c>
      <c r="K69">
        <f t="shared" si="8"/>
        <v>2</v>
      </c>
      <c r="L69">
        <f t="shared" si="8"/>
        <v>0</v>
      </c>
      <c r="M69">
        <v>200032.2</v>
      </c>
      <c r="N69">
        <v>414564.8</v>
      </c>
      <c r="O69">
        <v>414626.4</v>
      </c>
      <c r="P69">
        <v>199999</v>
      </c>
      <c r="Q69">
        <v>235305.60000000001</v>
      </c>
      <c r="R69">
        <v>1.2</v>
      </c>
      <c r="S69">
        <v>74873.399999999994</v>
      </c>
      <c r="T69">
        <v>2917883.8</v>
      </c>
      <c r="U69">
        <v>2270144.4</v>
      </c>
      <c r="V69">
        <v>198.6</v>
      </c>
      <c r="W69">
        <v>215950.6</v>
      </c>
      <c r="Y69">
        <v>0.32870522560551763</v>
      </c>
      <c r="Z69">
        <v>0.78000700594857331</v>
      </c>
      <c r="AA69">
        <v>0.78247216757154092</v>
      </c>
      <c r="AB69">
        <v>0.457899530994473</v>
      </c>
      <c r="AC69">
        <v>1.121985693374882</v>
      </c>
      <c r="AD69">
        <v>0.10323428021511059</v>
      </c>
      <c r="AE69">
        <v>0.51114660316379745</v>
      </c>
      <c r="AF69">
        <v>0.65351693999255078</v>
      </c>
      <c r="AG69">
        <v>0.94233814895851542</v>
      </c>
      <c r="AH69">
        <v>4.3785963789559398E-3</v>
      </c>
      <c r="AI69">
        <v>1.623819045175332</v>
      </c>
      <c r="AK69">
        <v>0.32870522560551763</v>
      </c>
      <c r="AL69">
        <v>0.41980699998093768</v>
      </c>
      <c r="AM69">
        <v>0.41706329757580529</v>
      </c>
      <c r="AN69">
        <v>0.457899530994473</v>
      </c>
      <c r="AO69">
        <v>0.58491161298006777</v>
      </c>
      <c r="AP69">
        <v>0.10323428021511059</v>
      </c>
      <c r="AQ69">
        <v>0.36881747058359898</v>
      </c>
      <c r="AR69">
        <v>0.33184613218763842</v>
      </c>
      <c r="AS69">
        <v>0.37980829837033531</v>
      </c>
      <c r="AT69">
        <v>4.3785963789559398E-3</v>
      </c>
      <c r="AU69">
        <v>0.63919264998985459</v>
      </c>
      <c r="AW69">
        <v>0.32881791379768399</v>
      </c>
      <c r="AY69">
        <f t="shared" si="9"/>
        <v>-0.72800000000000009</v>
      </c>
      <c r="AZ69" t="str">
        <f t="shared" si="7"/>
        <v/>
      </c>
      <c r="BA69">
        <f t="shared" si="7"/>
        <v>-0.72800000000000009</v>
      </c>
      <c r="BB69" t="str">
        <f t="shared" si="7"/>
        <v/>
      </c>
    </row>
    <row r="70" spans="1:54" x14ac:dyDescent="0.3">
      <c r="A70">
        <v>3</v>
      </c>
      <c r="B70" t="s">
        <v>144</v>
      </c>
      <c r="C70" t="s">
        <v>141</v>
      </c>
      <c r="D70" t="s">
        <v>69</v>
      </c>
      <c r="F70" s="2">
        <f t="shared" si="8"/>
        <v>0</v>
      </c>
      <c r="G70" s="2">
        <f t="shared" si="8"/>
        <v>0</v>
      </c>
      <c r="H70" s="4">
        <f t="shared" si="8"/>
        <v>1</v>
      </c>
      <c r="I70">
        <f t="shared" si="8"/>
        <v>0</v>
      </c>
      <c r="J70">
        <f t="shared" si="8"/>
        <v>1</v>
      </c>
      <c r="K70">
        <f t="shared" si="8"/>
        <v>2</v>
      </c>
      <c r="L70">
        <f t="shared" si="8"/>
        <v>2</v>
      </c>
      <c r="M70">
        <v>6093033.2000000002</v>
      </c>
      <c r="N70">
        <v>600875.6</v>
      </c>
      <c r="O70">
        <v>601060</v>
      </c>
      <c r="P70">
        <v>2212717.6</v>
      </c>
      <c r="Q70">
        <v>294355</v>
      </c>
      <c r="R70">
        <v>19011098.199999999</v>
      </c>
      <c r="S70">
        <v>148013.6</v>
      </c>
      <c r="T70">
        <v>2921501</v>
      </c>
      <c r="U70">
        <v>2284988.4</v>
      </c>
      <c r="V70">
        <v>1895083</v>
      </c>
      <c r="W70">
        <v>285468.40000000002</v>
      </c>
      <c r="Y70">
        <v>4.2753492122050378</v>
      </c>
      <c r="Z70">
        <v>0.86042645133566109</v>
      </c>
      <c r="AA70">
        <v>0.8446518186363392</v>
      </c>
      <c r="AB70">
        <v>2.8946342124079818</v>
      </c>
      <c r="AC70">
        <v>1.0036918310099281</v>
      </c>
      <c r="AD70">
        <v>10.557732547610071</v>
      </c>
      <c r="AE70">
        <v>0.63535829120082776</v>
      </c>
      <c r="AF70">
        <v>0.63321338861715049</v>
      </c>
      <c r="AG70">
        <v>0.92547744590556247</v>
      </c>
      <c r="AH70">
        <v>3.0866771167959088</v>
      </c>
      <c r="AI70">
        <v>1.697700516914483</v>
      </c>
      <c r="AK70">
        <v>4.2753492122050378</v>
      </c>
      <c r="AL70">
        <v>0.42569666297640651</v>
      </c>
      <c r="AM70">
        <v>0.4160010456223972</v>
      </c>
      <c r="AN70">
        <v>2.8946342124079818</v>
      </c>
      <c r="AO70">
        <v>0.52784348960849459</v>
      </c>
      <c r="AP70">
        <v>10.557732547610071</v>
      </c>
      <c r="AQ70">
        <v>0.3938478008029051</v>
      </c>
      <c r="AR70">
        <v>0.32136081461794669</v>
      </c>
      <c r="AS70">
        <v>0.37283450332470242</v>
      </c>
      <c r="AT70">
        <v>3.0866771167959088</v>
      </c>
      <c r="AU70">
        <v>0.64224189437227319</v>
      </c>
      <c r="AW70">
        <v>0.33065833519212889</v>
      </c>
      <c r="AY70">
        <f t="shared" si="9"/>
        <v>0.72800000000000009</v>
      </c>
      <c r="AZ70">
        <f t="shared" si="7"/>
        <v>0.72800000000000009</v>
      </c>
      <c r="BA70" t="str">
        <f t="shared" si="7"/>
        <v/>
      </c>
      <c r="BB70">
        <f t="shared" si="7"/>
        <v>0.72800000000000009</v>
      </c>
    </row>
    <row r="71" spans="1:54" x14ac:dyDescent="0.3">
      <c r="A71">
        <v>3</v>
      </c>
      <c r="B71" t="s">
        <v>145</v>
      </c>
      <c r="C71" t="s">
        <v>146</v>
      </c>
      <c r="D71" t="s">
        <v>69</v>
      </c>
      <c r="F71" s="2">
        <f t="shared" si="8"/>
        <v>0</v>
      </c>
      <c r="G71" s="2">
        <f t="shared" si="8"/>
        <v>0</v>
      </c>
      <c r="H71" s="4">
        <f t="shared" si="8"/>
        <v>0</v>
      </c>
      <c r="I71">
        <f t="shared" si="8"/>
        <v>1</v>
      </c>
      <c r="J71">
        <f t="shared" si="8"/>
        <v>0</v>
      </c>
      <c r="K71">
        <f t="shared" si="8"/>
        <v>2</v>
      </c>
      <c r="L71">
        <f t="shared" si="8"/>
        <v>0</v>
      </c>
      <c r="M71">
        <v>6777640.7999999998</v>
      </c>
      <c r="N71">
        <v>1654086.8</v>
      </c>
      <c r="O71">
        <v>1658936.8</v>
      </c>
      <c r="P71">
        <v>2558766</v>
      </c>
      <c r="Q71">
        <v>542310.80000000005</v>
      </c>
      <c r="R71">
        <v>19284299.600000001</v>
      </c>
      <c r="S71">
        <v>1309405.3999999999</v>
      </c>
      <c r="T71">
        <v>2918668.8</v>
      </c>
      <c r="U71">
        <v>2292555.2000000002</v>
      </c>
      <c r="V71">
        <v>2002056.4</v>
      </c>
      <c r="W71">
        <v>514585.59999999998</v>
      </c>
      <c r="Y71">
        <v>4.3809482694137838</v>
      </c>
      <c r="Z71">
        <v>1.3353343312512149</v>
      </c>
      <c r="AA71">
        <v>1.3315419436316001</v>
      </c>
      <c r="AB71">
        <v>2.1527287425997201</v>
      </c>
      <c r="AC71">
        <v>0.76667518480680885</v>
      </c>
      <c r="AD71">
        <v>10.89454784638947</v>
      </c>
      <c r="AE71">
        <v>1.302497237222269</v>
      </c>
      <c r="AF71">
        <v>0.61052813099231573</v>
      </c>
      <c r="AG71">
        <v>0.77941013027448203</v>
      </c>
      <c r="AH71">
        <v>3.138245619204826</v>
      </c>
      <c r="AI71">
        <v>1.8751296124304639</v>
      </c>
      <c r="AK71">
        <v>4.3809482694137838</v>
      </c>
      <c r="AL71">
        <v>0.4223038722178899</v>
      </c>
      <c r="AM71">
        <v>0.41150458920747041</v>
      </c>
      <c r="AN71">
        <v>2.1527287425997201</v>
      </c>
      <c r="AO71">
        <v>0.27849437861004839</v>
      </c>
      <c r="AP71">
        <v>10.89454784638947</v>
      </c>
      <c r="AQ71">
        <v>0.37164435137528928</v>
      </c>
      <c r="AR71">
        <v>0.30872083258582278</v>
      </c>
      <c r="AS71">
        <v>0.23085122546181081</v>
      </c>
      <c r="AT71">
        <v>3.138245619204826</v>
      </c>
      <c r="AU71">
        <v>0.70430435501039024</v>
      </c>
      <c r="AW71">
        <v>0.19487949961330739</v>
      </c>
      <c r="AY71">
        <f t="shared" si="9"/>
        <v>0</v>
      </c>
      <c r="AZ71" t="str">
        <f t="shared" si="7"/>
        <v/>
      </c>
      <c r="BA71">
        <f t="shared" si="7"/>
        <v>0</v>
      </c>
      <c r="BB71" t="str">
        <f t="shared" si="7"/>
        <v/>
      </c>
    </row>
    <row r="72" spans="1:54" x14ac:dyDescent="0.3">
      <c r="A72">
        <v>3</v>
      </c>
      <c r="B72" t="s">
        <v>147</v>
      </c>
      <c r="C72" t="s">
        <v>146</v>
      </c>
      <c r="D72" t="s">
        <v>69</v>
      </c>
      <c r="F72" s="2">
        <f t="shared" si="8"/>
        <v>0</v>
      </c>
      <c r="G72" s="2">
        <f t="shared" si="8"/>
        <v>1</v>
      </c>
      <c r="H72" s="4">
        <f t="shared" si="8"/>
        <v>1</v>
      </c>
      <c r="I72">
        <f t="shared" si="8"/>
        <v>1</v>
      </c>
      <c r="J72">
        <f t="shared" si="8"/>
        <v>0</v>
      </c>
      <c r="K72">
        <f t="shared" si="8"/>
        <v>2</v>
      </c>
      <c r="L72">
        <f t="shared" si="8"/>
        <v>2</v>
      </c>
      <c r="M72">
        <v>200030.2</v>
      </c>
      <c r="N72">
        <v>202026.8</v>
      </c>
      <c r="O72">
        <v>202034.4</v>
      </c>
      <c r="P72">
        <v>199999.2</v>
      </c>
      <c r="Q72">
        <v>200056.2</v>
      </c>
      <c r="R72">
        <v>2.4</v>
      </c>
      <c r="S72">
        <v>88.8</v>
      </c>
      <c r="T72">
        <v>2918074.8</v>
      </c>
      <c r="U72">
        <v>2261170.6</v>
      </c>
      <c r="V72">
        <v>254.8</v>
      </c>
      <c r="W72">
        <v>3481.6</v>
      </c>
      <c r="Y72">
        <v>0.26719827580964189</v>
      </c>
      <c r="Z72">
        <v>0.46117305044317619</v>
      </c>
      <c r="AA72">
        <v>0.45618751698639243</v>
      </c>
      <c r="AB72">
        <v>0.28268385439878319</v>
      </c>
      <c r="AC72">
        <v>0.4648800808296073</v>
      </c>
      <c r="AD72">
        <v>9.6941870194859781E-2</v>
      </c>
      <c r="AE72">
        <v>0.27872652804944659</v>
      </c>
      <c r="AF72">
        <v>0.63328043820802127</v>
      </c>
      <c r="AG72">
        <v>0.77625503704184662</v>
      </c>
      <c r="AH72">
        <v>4.6698951977304599E-3</v>
      </c>
      <c r="AI72">
        <v>0.20291654737666251</v>
      </c>
      <c r="AK72">
        <v>0.26719827580964189</v>
      </c>
      <c r="AL72">
        <v>0.23324108301894739</v>
      </c>
      <c r="AM72">
        <v>0.2309323711902834</v>
      </c>
      <c r="AN72">
        <v>0.28268385439878319</v>
      </c>
      <c r="AO72">
        <v>0.22510976262274199</v>
      </c>
      <c r="AP72">
        <v>9.6941870194859781E-2</v>
      </c>
      <c r="AQ72">
        <v>0.20928570801625029</v>
      </c>
      <c r="AR72">
        <v>0.32305662459693851</v>
      </c>
      <c r="AS72">
        <v>0.23321022100280969</v>
      </c>
      <c r="AT72">
        <v>4.6698951977304599E-3</v>
      </c>
      <c r="AU72">
        <v>0.18790851538069539</v>
      </c>
      <c r="AW72">
        <v>0.19118071619886901</v>
      </c>
      <c r="AY72">
        <f t="shared" si="9"/>
        <v>0</v>
      </c>
      <c r="AZ72">
        <f t="shared" si="7"/>
        <v>0</v>
      </c>
      <c r="BA72">
        <f t="shared" si="7"/>
        <v>0</v>
      </c>
      <c r="BB72" t="str">
        <f t="shared" si="7"/>
        <v/>
      </c>
    </row>
    <row r="73" spans="1:54" x14ac:dyDescent="0.3">
      <c r="A73">
        <v>3</v>
      </c>
      <c r="B73" t="s">
        <v>148</v>
      </c>
      <c r="C73" t="s">
        <v>146</v>
      </c>
      <c r="D73" t="s">
        <v>69</v>
      </c>
      <c r="F73" s="2">
        <f t="shared" si="8"/>
        <v>0</v>
      </c>
      <c r="G73" s="2">
        <f t="shared" si="8"/>
        <v>1</v>
      </c>
      <c r="H73" s="4">
        <f t="shared" si="8"/>
        <v>1</v>
      </c>
      <c r="I73">
        <f t="shared" si="8"/>
        <v>1</v>
      </c>
      <c r="J73">
        <f t="shared" si="8"/>
        <v>0</v>
      </c>
      <c r="K73">
        <f t="shared" si="8"/>
        <v>2</v>
      </c>
      <c r="L73">
        <f t="shared" si="8"/>
        <v>2</v>
      </c>
      <c r="M73">
        <v>200032.2</v>
      </c>
      <c r="N73">
        <v>202373.8</v>
      </c>
      <c r="O73">
        <v>202383.2</v>
      </c>
      <c r="P73">
        <v>199999</v>
      </c>
      <c r="Q73">
        <v>200078</v>
      </c>
      <c r="R73">
        <v>1.2</v>
      </c>
      <c r="S73">
        <v>124.8</v>
      </c>
      <c r="T73">
        <v>2917883.8</v>
      </c>
      <c r="U73">
        <v>2261272.2000000002</v>
      </c>
      <c r="V73">
        <v>198.6</v>
      </c>
      <c r="W73">
        <v>4198</v>
      </c>
      <c r="Y73">
        <v>0.30911728820065038</v>
      </c>
      <c r="Z73">
        <v>0.47475176914595069</v>
      </c>
      <c r="AA73">
        <v>0.46135130261536689</v>
      </c>
      <c r="AB73">
        <v>0.28195992060354907</v>
      </c>
      <c r="AC73">
        <v>0.46718500521383249</v>
      </c>
      <c r="AD73">
        <v>9.4346780795603949E-2</v>
      </c>
      <c r="AE73">
        <v>0.2680866159498691</v>
      </c>
      <c r="AF73">
        <v>0.64359349699225277</v>
      </c>
      <c r="AG73">
        <v>0.77399318367242809</v>
      </c>
      <c r="AH73">
        <v>4.36651299241926E-3</v>
      </c>
      <c r="AI73">
        <v>0.20345154484966771</v>
      </c>
      <c r="AK73">
        <v>0.30911728820065038</v>
      </c>
      <c r="AL73">
        <v>0.24893457196885721</v>
      </c>
      <c r="AM73">
        <v>0.2354096324183047</v>
      </c>
      <c r="AN73">
        <v>0.28195992060354907</v>
      </c>
      <c r="AO73">
        <v>0.22652399660437361</v>
      </c>
      <c r="AP73">
        <v>9.4346780795603949E-2</v>
      </c>
      <c r="AQ73">
        <v>0.20012275939807289</v>
      </c>
      <c r="AR73">
        <v>0.32592902041506022</v>
      </c>
      <c r="AS73">
        <v>0.22885038957465439</v>
      </c>
      <c r="AT73">
        <v>4.36651299241926E-3</v>
      </c>
      <c r="AU73">
        <v>0.18657215421553699</v>
      </c>
      <c r="AW73">
        <v>0.2066023057792335</v>
      </c>
      <c r="AY73">
        <f t="shared" si="9"/>
        <v>0</v>
      </c>
      <c r="AZ73">
        <f t="shared" si="7"/>
        <v>0</v>
      </c>
      <c r="BA73">
        <f t="shared" si="7"/>
        <v>0</v>
      </c>
      <c r="BB73" t="str">
        <f t="shared" si="7"/>
        <v/>
      </c>
    </row>
    <row r="74" spans="1:54" x14ac:dyDescent="0.3">
      <c r="A74">
        <v>3</v>
      </c>
      <c r="B74" t="s">
        <v>149</v>
      </c>
      <c r="C74" t="s">
        <v>146</v>
      </c>
      <c r="D74" t="s">
        <v>69</v>
      </c>
      <c r="F74" s="2">
        <f t="shared" si="8"/>
        <v>0</v>
      </c>
      <c r="G74" s="2">
        <f t="shared" si="8"/>
        <v>0</v>
      </c>
      <c r="H74" s="4">
        <f t="shared" si="8"/>
        <v>0</v>
      </c>
      <c r="I74">
        <f t="shared" si="8"/>
        <v>1</v>
      </c>
      <c r="J74">
        <f t="shared" si="8"/>
        <v>0</v>
      </c>
      <c r="K74">
        <f t="shared" si="8"/>
        <v>2</v>
      </c>
      <c r="L74">
        <f t="shared" si="8"/>
        <v>0</v>
      </c>
      <c r="M74">
        <v>6093033.2000000002</v>
      </c>
      <c r="N74">
        <v>1528306.6</v>
      </c>
      <c r="O74">
        <v>1530992.2</v>
      </c>
      <c r="P74">
        <v>2212717.6</v>
      </c>
      <c r="Q74">
        <v>513473.6</v>
      </c>
      <c r="R74">
        <v>19011098.199999999</v>
      </c>
      <c r="S74">
        <v>1226837.8</v>
      </c>
      <c r="T74">
        <v>2921501</v>
      </c>
      <c r="U74">
        <v>2287603.4</v>
      </c>
      <c r="V74">
        <v>1895083</v>
      </c>
      <c r="W74">
        <v>483202.6</v>
      </c>
      <c r="Y74">
        <v>4.126246775768232</v>
      </c>
      <c r="Z74">
        <v>1.3013943092082629</v>
      </c>
      <c r="AA74">
        <v>1.279783075815067</v>
      </c>
      <c r="AB74">
        <v>2.03727766959928</v>
      </c>
      <c r="AC74">
        <v>0.77041022502235135</v>
      </c>
      <c r="AD74">
        <v>10.76110696338583</v>
      </c>
      <c r="AE74">
        <v>1.2605016762274319</v>
      </c>
      <c r="AF74">
        <v>0.6337380708311684</v>
      </c>
      <c r="AG74">
        <v>0.79505337774753571</v>
      </c>
      <c r="AH74">
        <v>3.1399452372104859</v>
      </c>
      <c r="AI74">
        <v>1.9034446290810589</v>
      </c>
      <c r="AK74">
        <v>4.126246775768232</v>
      </c>
      <c r="AL74">
        <v>0.39741204838501287</v>
      </c>
      <c r="AM74">
        <v>0.38864903439534831</v>
      </c>
      <c r="AN74">
        <v>2.03727766959928</v>
      </c>
      <c r="AO74">
        <v>0.28422855601529579</v>
      </c>
      <c r="AP74">
        <v>10.76110696338583</v>
      </c>
      <c r="AQ74">
        <v>0.37019738861126822</v>
      </c>
      <c r="AR74">
        <v>0.32126766321016481</v>
      </c>
      <c r="AS74">
        <v>0.23506570958998049</v>
      </c>
      <c r="AT74">
        <v>3.1399452372104859</v>
      </c>
      <c r="AU74">
        <v>0.70337176041211935</v>
      </c>
      <c r="AW74">
        <v>0.19006990557536479</v>
      </c>
      <c r="AY74">
        <f t="shared" si="9"/>
        <v>0</v>
      </c>
      <c r="AZ74" t="str">
        <f t="shared" si="7"/>
        <v/>
      </c>
      <c r="BA74">
        <f t="shared" si="7"/>
        <v>0</v>
      </c>
      <c r="BB74" t="str">
        <f t="shared" si="7"/>
        <v/>
      </c>
    </row>
    <row r="75" spans="1:54" x14ac:dyDescent="0.3">
      <c r="A75">
        <v>3</v>
      </c>
      <c r="B75" t="s">
        <v>150</v>
      </c>
      <c r="C75" t="s">
        <v>151</v>
      </c>
      <c r="D75" t="s">
        <v>152</v>
      </c>
      <c r="F75" s="2">
        <f t="shared" si="8"/>
        <v>0</v>
      </c>
      <c r="G75" s="2">
        <f t="shared" si="8"/>
        <v>0</v>
      </c>
      <c r="H75" s="4">
        <f t="shared" si="8"/>
        <v>1</v>
      </c>
      <c r="I75">
        <f t="shared" si="8"/>
        <v>0</v>
      </c>
      <c r="J75">
        <f t="shared" si="8"/>
        <v>1</v>
      </c>
      <c r="K75">
        <f t="shared" si="8"/>
        <v>2</v>
      </c>
      <c r="L75">
        <f t="shared" si="8"/>
        <v>2</v>
      </c>
      <c r="M75">
        <v>3883662</v>
      </c>
      <c r="N75">
        <v>390300.8</v>
      </c>
      <c r="O75">
        <v>390573.6</v>
      </c>
      <c r="P75">
        <v>1853053.6</v>
      </c>
      <c r="Q75">
        <v>234132.8</v>
      </c>
      <c r="R75">
        <v>10525478.4</v>
      </c>
      <c r="S75">
        <v>65471.6</v>
      </c>
      <c r="T75">
        <v>2919941.6</v>
      </c>
      <c r="U75">
        <v>2279916.7999999998</v>
      </c>
      <c r="V75">
        <v>10252100</v>
      </c>
      <c r="W75">
        <v>249787.8</v>
      </c>
      <c r="Y75">
        <v>2.7085100493743091</v>
      </c>
      <c r="Z75">
        <v>0.69737085935194043</v>
      </c>
      <c r="AA75">
        <v>0.68671697123209019</v>
      </c>
      <c r="AB75">
        <v>1.5164377569977661</v>
      </c>
      <c r="AC75">
        <v>0.64134913362795487</v>
      </c>
      <c r="AD75">
        <v>6.1887846912024536</v>
      </c>
      <c r="AE75">
        <v>0.47899110221769658</v>
      </c>
      <c r="AF75">
        <v>0.62165624619228765</v>
      </c>
      <c r="AG75">
        <v>0.89444078749511391</v>
      </c>
      <c r="AH75">
        <v>5.1848681167932229</v>
      </c>
      <c r="AI75">
        <v>1.0492872984381389</v>
      </c>
      <c r="AK75">
        <v>2.7085100493743091</v>
      </c>
      <c r="AL75">
        <v>0.35791983138769862</v>
      </c>
      <c r="AM75">
        <v>0.35516945741837852</v>
      </c>
      <c r="AN75">
        <v>1.5164377569977661</v>
      </c>
      <c r="AO75">
        <v>0.36009847159730268</v>
      </c>
      <c r="AP75">
        <v>6.1887846912024536</v>
      </c>
      <c r="AQ75">
        <v>0.34451187519589438</v>
      </c>
      <c r="AR75">
        <v>0.3171983929816633</v>
      </c>
      <c r="AS75">
        <v>0.34352300028549498</v>
      </c>
      <c r="AT75">
        <v>5.1848681167932229</v>
      </c>
      <c r="AU75">
        <v>0.46124804361024868</v>
      </c>
      <c r="AW75">
        <v>0.29077178819570682</v>
      </c>
      <c r="AY75">
        <f t="shared" si="9"/>
        <v>0.36399999999999999</v>
      </c>
      <c r="AZ75">
        <f t="shared" si="7"/>
        <v>0.36399999999999999</v>
      </c>
      <c r="BA75" t="str">
        <f t="shared" si="7"/>
        <v/>
      </c>
      <c r="BB75">
        <f t="shared" si="7"/>
        <v>0.36399999999999999</v>
      </c>
    </row>
    <row r="76" spans="1:54" x14ac:dyDescent="0.3">
      <c r="A76">
        <v>3</v>
      </c>
      <c r="B76" t="s">
        <v>153</v>
      </c>
      <c r="C76" t="s">
        <v>151</v>
      </c>
      <c r="D76" t="s">
        <v>152</v>
      </c>
      <c r="F76" s="2">
        <f t="shared" si="8"/>
        <v>0</v>
      </c>
      <c r="G76" s="2">
        <f t="shared" si="8"/>
        <v>1</v>
      </c>
      <c r="H76" s="4">
        <f t="shared" si="8"/>
        <v>0</v>
      </c>
      <c r="I76">
        <f t="shared" si="8"/>
        <v>1</v>
      </c>
      <c r="J76">
        <f t="shared" si="8"/>
        <v>0</v>
      </c>
      <c r="K76">
        <f t="shared" si="8"/>
        <v>2</v>
      </c>
      <c r="L76">
        <f t="shared" si="8"/>
        <v>0</v>
      </c>
      <c r="M76">
        <v>200044.6</v>
      </c>
      <c r="N76">
        <v>547594.4</v>
      </c>
      <c r="O76">
        <v>547684.6</v>
      </c>
      <c r="P76">
        <v>199999</v>
      </c>
      <c r="Q76">
        <v>283999.2</v>
      </c>
      <c r="R76">
        <v>1.4</v>
      </c>
      <c r="S76">
        <v>158019</v>
      </c>
      <c r="T76">
        <v>2917510.2</v>
      </c>
      <c r="U76">
        <v>2275179</v>
      </c>
      <c r="V76">
        <v>240.4</v>
      </c>
      <c r="W76">
        <v>388050.4</v>
      </c>
      <c r="Y76">
        <v>0.31588415201986209</v>
      </c>
      <c r="Z76">
        <v>0.86662360818590967</v>
      </c>
      <c r="AA76">
        <v>0.82479013069532814</v>
      </c>
      <c r="AB76">
        <v>0.3385840538016055</v>
      </c>
      <c r="AC76">
        <v>0.75264874239801427</v>
      </c>
      <c r="AD76">
        <v>9.3389129405841168E-2</v>
      </c>
      <c r="AE76">
        <v>0.5355760012287647</v>
      </c>
      <c r="AF76">
        <v>0.62066101102391258</v>
      </c>
      <c r="AG76">
        <v>0.87989056091755624</v>
      </c>
      <c r="AH76">
        <v>5.0177333760074803E-3</v>
      </c>
      <c r="AI76">
        <v>1.70533785832813</v>
      </c>
      <c r="AK76">
        <v>0.31588415201986209</v>
      </c>
      <c r="AL76">
        <v>0.4205742444260977</v>
      </c>
      <c r="AM76">
        <v>0.39341262961970641</v>
      </c>
      <c r="AN76">
        <v>0.3385840538016055</v>
      </c>
      <c r="AO76">
        <v>0.39686515459907229</v>
      </c>
      <c r="AP76">
        <v>9.3389129405841168E-2</v>
      </c>
      <c r="AQ76">
        <v>0.33382949142251162</v>
      </c>
      <c r="AR76">
        <v>0.31423137000529089</v>
      </c>
      <c r="AS76">
        <v>0.33726717777317389</v>
      </c>
      <c r="AT76">
        <v>5.0177333760074803E-3</v>
      </c>
      <c r="AU76">
        <v>0.6323936054017395</v>
      </c>
      <c r="AW76">
        <v>0.31515076280338689</v>
      </c>
      <c r="AY76">
        <f t="shared" si="9"/>
        <v>-0.36399999999999999</v>
      </c>
      <c r="AZ76" t="str">
        <f t="shared" si="7"/>
        <v/>
      </c>
      <c r="BA76">
        <f t="shared" si="7"/>
        <v>-0.36399999999999999</v>
      </c>
      <c r="BB76" t="str">
        <f t="shared" si="7"/>
        <v/>
      </c>
    </row>
    <row r="77" spans="1:54" x14ac:dyDescent="0.3">
      <c r="A77">
        <v>3</v>
      </c>
      <c r="B77" t="s">
        <v>154</v>
      </c>
      <c r="C77" t="s">
        <v>151</v>
      </c>
      <c r="D77" t="s">
        <v>152</v>
      </c>
      <c r="F77" s="2">
        <f t="shared" si="8"/>
        <v>0</v>
      </c>
      <c r="G77" s="2">
        <f t="shared" si="8"/>
        <v>1</v>
      </c>
      <c r="H77" s="4">
        <f t="shared" si="8"/>
        <v>0</v>
      </c>
      <c r="I77">
        <f t="shared" si="8"/>
        <v>1</v>
      </c>
      <c r="J77">
        <f t="shared" si="8"/>
        <v>0</v>
      </c>
      <c r="K77">
        <f t="shared" si="8"/>
        <v>2</v>
      </c>
      <c r="L77">
        <f t="shared" si="8"/>
        <v>0</v>
      </c>
      <c r="M77">
        <v>200041</v>
      </c>
      <c r="N77">
        <v>517730.4</v>
      </c>
      <c r="O77">
        <v>517835.6</v>
      </c>
      <c r="P77">
        <v>200000</v>
      </c>
      <c r="Q77">
        <v>299399.40000000002</v>
      </c>
      <c r="R77">
        <v>3.4</v>
      </c>
      <c r="S77">
        <v>157893.6</v>
      </c>
      <c r="T77">
        <v>2919109.4</v>
      </c>
      <c r="U77">
        <v>2275851</v>
      </c>
      <c r="V77">
        <v>336.6</v>
      </c>
      <c r="W77">
        <v>469038.2</v>
      </c>
      <c r="Y77">
        <v>0.31501260119257501</v>
      </c>
      <c r="Z77">
        <v>0.8473468800541013</v>
      </c>
      <c r="AA77">
        <v>0.82118249696213752</v>
      </c>
      <c r="AB77">
        <v>0.28677764500025649</v>
      </c>
      <c r="AC77">
        <v>0.80506596320774404</v>
      </c>
      <c r="AD77">
        <v>9.5981846586801062E-2</v>
      </c>
      <c r="AE77">
        <v>0.53833441982278596</v>
      </c>
      <c r="AF77">
        <v>0.63654382319655267</v>
      </c>
      <c r="AG77">
        <v>0.88708901476347823</v>
      </c>
      <c r="AH77">
        <v>4.7708374215289203E-3</v>
      </c>
      <c r="AI77">
        <v>1.71107313336106</v>
      </c>
      <c r="AK77">
        <v>0.31501260119257501</v>
      </c>
      <c r="AL77">
        <v>0.40022864982020112</v>
      </c>
      <c r="AM77">
        <v>0.38745279439026492</v>
      </c>
      <c r="AN77">
        <v>0.28677764500025649</v>
      </c>
      <c r="AO77">
        <v>0.43710151719860729</v>
      </c>
      <c r="AP77">
        <v>9.5981846586801062E-2</v>
      </c>
      <c r="AQ77">
        <v>0.33426948263077061</v>
      </c>
      <c r="AR77">
        <v>0.32236228520050642</v>
      </c>
      <c r="AS77">
        <v>0.33854485899209968</v>
      </c>
      <c r="AT77">
        <v>4.7708374215289203E-3</v>
      </c>
      <c r="AU77">
        <v>0.63355536860181016</v>
      </c>
      <c r="AW77">
        <v>0.29983025941764929</v>
      </c>
      <c r="AY77">
        <f t="shared" si="9"/>
        <v>-0.36399999999999999</v>
      </c>
      <c r="AZ77" t="str">
        <f t="shared" si="7"/>
        <v/>
      </c>
      <c r="BA77">
        <f t="shared" si="7"/>
        <v>-0.36399999999999999</v>
      </c>
      <c r="BB77" t="str">
        <f t="shared" si="7"/>
        <v/>
      </c>
    </row>
    <row r="78" spans="1:54" x14ac:dyDescent="0.3">
      <c r="A78">
        <v>3</v>
      </c>
      <c r="B78" t="s">
        <v>155</v>
      </c>
      <c r="C78" t="s">
        <v>151</v>
      </c>
      <c r="D78" t="s">
        <v>152</v>
      </c>
      <c r="F78" s="2">
        <f t="shared" si="8"/>
        <v>0</v>
      </c>
      <c r="G78" s="2">
        <f t="shared" si="8"/>
        <v>0</v>
      </c>
      <c r="H78" s="4">
        <f t="shared" si="8"/>
        <v>1</v>
      </c>
      <c r="I78">
        <f t="shared" si="8"/>
        <v>0</v>
      </c>
      <c r="J78">
        <f t="shared" si="8"/>
        <v>1</v>
      </c>
      <c r="K78">
        <f t="shared" si="8"/>
        <v>2</v>
      </c>
      <c r="L78">
        <f t="shared" si="8"/>
        <v>2</v>
      </c>
      <c r="M78">
        <v>4269769.2</v>
      </c>
      <c r="N78">
        <v>412839.6</v>
      </c>
      <c r="O78">
        <v>412767.2</v>
      </c>
      <c r="P78">
        <v>1387046.6</v>
      </c>
      <c r="Q78">
        <v>231445.4</v>
      </c>
      <c r="R78">
        <v>10477165</v>
      </c>
      <c r="S78">
        <v>61353.4</v>
      </c>
      <c r="T78">
        <v>2920469.2</v>
      </c>
      <c r="U78">
        <v>2276438</v>
      </c>
      <c r="V78">
        <v>10882294.800000001</v>
      </c>
      <c r="W78">
        <v>260221.4</v>
      </c>
      <c r="Y78">
        <v>2.9963067955919538</v>
      </c>
      <c r="Z78">
        <v>0.71123279475141321</v>
      </c>
      <c r="AA78">
        <v>0.7081728643970564</v>
      </c>
      <c r="AB78">
        <v>1.3409788202028721</v>
      </c>
      <c r="AC78">
        <v>0.63437897978001279</v>
      </c>
      <c r="AD78">
        <v>6.3607761494000439</v>
      </c>
      <c r="AE78">
        <v>0.47481830865144731</v>
      </c>
      <c r="AF78">
        <v>0.62704879861557861</v>
      </c>
      <c r="AG78">
        <v>0.89257150646299122</v>
      </c>
      <c r="AH78">
        <v>5.4066646850085824</v>
      </c>
      <c r="AI78">
        <v>0.95785194269847129</v>
      </c>
      <c r="AK78">
        <v>2.9963067955919538</v>
      </c>
      <c r="AL78">
        <v>0.37218426099279889</v>
      </c>
      <c r="AM78">
        <v>0.36800021480303258</v>
      </c>
      <c r="AN78">
        <v>1.3409788202028721</v>
      </c>
      <c r="AO78">
        <v>0.35416571019450199</v>
      </c>
      <c r="AP78">
        <v>6.3607761494000439</v>
      </c>
      <c r="AQ78">
        <v>0.34636461902409788</v>
      </c>
      <c r="AR78">
        <v>0.31891490680864082</v>
      </c>
      <c r="AS78">
        <v>0.34166348581202322</v>
      </c>
      <c r="AT78">
        <v>5.4066646850085824</v>
      </c>
      <c r="AU78">
        <v>0.46784494416788219</v>
      </c>
      <c r="AW78">
        <v>0.30275709698908032</v>
      </c>
      <c r="AY78">
        <f t="shared" si="9"/>
        <v>0.36399999999999999</v>
      </c>
      <c r="AZ78">
        <f t="shared" si="7"/>
        <v>0.36399999999999999</v>
      </c>
      <c r="BA78" t="str">
        <f t="shared" si="7"/>
        <v/>
      </c>
      <c r="BB78">
        <f t="shared" si="7"/>
        <v>0.36399999999999999</v>
      </c>
    </row>
    <row r="79" spans="1:54" x14ac:dyDescent="0.3">
      <c r="A79">
        <v>3</v>
      </c>
      <c r="B79" t="s">
        <v>156</v>
      </c>
      <c r="C79" t="s">
        <v>157</v>
      </c>
      <c r="D79" t="s">
        <v>152</v>
      </c>
      <c r="F79" s="2">
        <f t="shared" si="8"/>
        <v>0</v>
      </c>
      <c r="G79" s="2">
        <f t="shared" si="8"/>
        <v>0</v>
      </c>
      <c r="H79" s="4">
        <f t="shared" si="8"/>
        <v>0</v>
      </c>
      <c r="I79">
        <f t="shared" si="8"/>
        <v>1</v>
      </c>
      <c r="J79">
        <f t="shared" si="8"/>
        <v>0</v>
      </c>
      <c r="K79">
        <f t="shared" si="8"/>
        <v>2</v>
      </c>
      <c r="L79">
        <f t="shared" si="8"/>
        <v>0</v>
      </c>
      <c r="M79">
        <v>3883662</v>
      </c>
      <c r="N79">
        <v>719862.6</v>
      </c>
      <c r="O79">
        <v>722590.2</v>
      </c>
      <c r="P79">
        <v>1853053.6</v>
      </c>
      <c r="Q79">
        <v>273283.8</v>
      </c>
      <c r="R79">
        <v>10525478.4</v>
      </c>
      <c r="S79">
        <v>195857.8</v>
      </c>
      <c r="T79">
        <v>2919941.6</v>
      </c>
      <c r="U79">
        <v>2281246.2000000002</v>
      </c>
      <c r="V79">
        <v>10252100</v>
      </c>
      <c r="W79">
        <v>442105.2</v>
      </c>
      <c r="Y79">
        <v>2.675096706405748</v>
      </c>
      <c r="Z79">
        <v>0.77910812450572853</v>
      </c>
      <c r="AA79">
        <v>0.77284622302977368</v>
      </c>
      <c r="AB79">
        <v>1.501896304596448</v>
      </c>
      <c r="AC79">
        <v>0.58211810900247651</v>
      </c>
      <c r="AD79">
        <v>6.1320262591820214</v>
      </c>
      <c r="AE79">
        <v>0.48811046998016538</v>
      </c>
      <c r="AF79">
        <v>0.62295382480369876</v>
      </c>
      <c r="AG79">
        <v>0.78088972661644218</v>
      </c>
      <c r="AH79">
        <v>5.291793298802804</v>
      </c>
      <c r="AI79">
        <v>1.6373700212338009</v>
      </c>
      <c r="AK79">
        <v>2.675096706405748</v>
      </c>
      <c r="AL79">
        <v>0.28742039122153068</v>
      </c>
      <c r="AM79">
        <v>0.28337075181771071</v>
      </c>
      <c r="AN79">
        <v>1.501896304596448</v>
      </c>
      <c r="AO79">
        <v>0.24364440200151871</v>
      </c>
      <c r="AP79">
        <v>6.1320262591820214</v>
      </c>
      <c r="AQ79">
        <v>0.24109162983950219</v>
      </c>
      <c r="AR79">
        <v>0.31507965120254078</v>
      </c>
      <c r="AS79">
        <v>0.22547009417321531</v>
      </c>
      <c r="AT79">
        <v>5.291793298802804</v>
      </c>
      <c r="AU79">
        <v>0.51834718100726607</v>
      </c>
      <c r="AW79">
        <v>0.17629550060955801</v>
      </c>
      <c r="AY79">
        <f t="shared" si="9"/>
        <v>0</v>
      </c>
      <c r="AZ79" t="str">
        <f t="shared" si="7"/>
        <v/>
      </c>
      <c r="BA79">
        <f t="shared" si="7"/>
        <v>0</v>
      </c>
      <c r="BB79" t="str">
        <f t="shared" si="7"/>
        <v/>
      </c>
    </row>
    <row r="80" spans="1:54" x14ac:dyDescent="0.3">
      <c r="A80">
        <v>3</v>
      </c>
      <c r="B80" t="s">
        <v>158</v>
      </c>
      <c r="C80" t="s">
        <v>157</v>
      </c>
      <c r="D80" t="s">
        <v>152</v>
      </c>
      <c r="F80" s="2">
        <f t="shared" si="8"/>
        <v>0</v>
      </c>
      <c r="G80" s="2">
        <f t="shared" si="8"/>
        <v>1</v>
      </c>
      <c r="H80" s="4">
        <f t="shared" si="8"/>
        <v>1</v>
      </c>
      <c r="I80">
        <f t="shared" si="8"/>
        <v>1</v>
      </c>
      <c r="J80">
        <f t="shared" si="8"/>
        <v>0</v>
      </c>
      <c r="K80">
        <f t="shared" si="8"/>
        <v>2</v>
      </c>
      <c r="L80">
        <f t="shared" si="8"/>
        <v>2</v>
      </c>
      <c r="M80">
        <v>200044.6</v>
      </c>
      <c r="N80">
        <v>230323.4</v>
      </c>
      <c r="O80">
        <v>230345.2</v>
      </c>
      <c r="P80">
        <v>199999</v>
      </c>
      <c r="Q80">
        <v>200922</v>
      </c>
      <c r="R80">
        <v>1.4</v>
      </c>
      <c r="S80">
        <v>1166.5999999999999</v>
      </c>
      <c r="T80">
        <v>2917510.2</v>
      </c>
      <c r="U80">
        <v>2268510.2000000002</v>
      </c>
      <c r="V80">
        <v>240.4</v>
      </c>
      <c r="W80">
        <v>10750</v>
      </c>
      <c r="Y80">
        <v>0.28897091922117391</v>
      </c>
      <c r="Z80">
        <v>0.47492139571113512</v>
      </c>
      <c r="AA80">
        <v>0.47512468880740932</v>
      </c>
      <c r="AB80">
        <v>0.30319713539211079</v>
      </c>
      <c r="AC80">
        <v>0.47851636077975862</v>
      </c>
      <c r="AD80">
        <v>9.9615096009802034E-2</v>
      </c>
      <c r="AE80">
        <v>0.25886136174667618</v>
      </c>
      <c r="AF80">
        <v>0.62065590056590736</v>
      </c>
      <c r="AG80">
        <v>0.76315650059841578</v>
      </c>
      <c r="AH80">
        <v>6.7071125842630393E-3</v>
      </c>
      <c r="AI80">
        <v>0.20795952776679771</v>
      </c>
      <c r="AK80">
        <v>0.28897091922117391</v>
      </c>
      <c r="AL80">
        <v>0.22873676120070741</v>
      </c>
      <c r="AM80">
        <v>0.233273412194103</v>
      </c>
      <c r="AN80">
        <v>0.30319713539211079</v>
      </c>
      <c r="AO80">
        <v>0.2300719665945507</v>
      </c>
      <c r="AP80">
        <v>9.9615096009802034E-2</v>
      </c>
      <c r="AQ80">
        <v>0.19020931679988279</v>
      </c>
      <c r="AR80">
        <v>0.31521111875772467</v>
      </c>
      <c r="AS80">
        <v>0.2234609102015383</v>
      </c>
      <c r="AT80">
        <v>6.7071125842630393E-3</v>
      </c>
      <c r="AU80">
        <v>0.1709189818007871</v>
      </c>
      <c r="AW80">
        <v>0.1765875131939538</v>
      </c>
      <c r="AY80">
        <f t="shared" si="9"/>
        <v>0</v>
      </c>
      <c r="AZ80">
        <f t="shared" si="7"/>
        <v>0</v>
      </c>
      <c r="BA80">
        <f t="shared" si="7"/>
        <v>0</v>
      </c>
      <c r="BB80" t="str">
        <f t="shared" si="7"/>
        <v/>
      </c>
    </row>
    <row r="81" spans="1:54" x14ac:dyDescent="0.3">
      <c r="A81">
        <v>3</v>
      </c>
      <c r="B81" t="s">
        <v>159</v>
      </c>
      <c r="C81" t="s">
        <v>157</v>
      </c>
      <c r="D81" t="s">
        <v>152</v>
      </c>
      <c r="F81" s="2">
        <f t="shared" si="8"/>
        <v>0</v>
      </c>
      <c r="G81" s="2">
        <f t="shared" si="8"/>
        <v>1</v>
      </c>
      <c r="H81" s="4">
        <f t="shared" si="8"/>
        <v>1</v>
      </c>
      <c r="I81">
        <f t="shared" si="8"/>
        <v>1</v>
      </c>
      <c r="J81">
        <f t="shared" si="8"/>
        <v>0</v>
      </c>
      <c r="K81">
        <f t="shared" si="8"/>
        <v>2</v>
      </c>
      <c r="L81">
        <f t="shared" si="8"/>
        <v>2</v>
      </c>
      <c r="M81">
        <v>200041</v>
      </c>
      <c r="N81">
        <v>223959.2</v>
      </c>
      <c r="O81">
        <v>223974.39999999999</v>
      </c>
      <c r="P81">
        <v>200000</v>
      </c>
      <c r="Q81">
        <v>201091</v>
      </c>
      <c r="R81">
        <v>3.4</v>
      </c>
      <c r="S81">
        <v>1136</v>
      </c>
      <c r="T81">
        <v>2919109.4</v>
      </c>
      <c r="U81">
        <v>2267604</v>
      </c>
      <c r="V81">
        <v>336.6</v>
      </c>
      <c r="W81">
        <v>12450.6</v>
      </c>
      <c r="Y81">
        <v>0.29540716399205852</v>
      </c>
      <c r="Z81">
        <v>0.46322040357626981</v>
      </c>
      <c r="AA81">
        <v>0.4708151492290199</v>
      </c>
      <c r="AB81">
        <v>0.3152547857956961</v>
      </c>
      <c r="AC81">
        <v>0.4784991731750779</v>
      </c>
      <c r="AD81">
        <v>9.9374761991202792E-2</v>
      </c>
      <c r="AE81">
        <v>0.26324583413079378</v>
      </c>
      <c r="AF81">
        <v>0.62156250621192155</v>
      </c>
      <c r="AG81">
        <v>0.75822587454458701</v>
      </c>
      <c r="AH81">
        <v>4.7535530058666394E-3</v>
      </c>
      <c r="AI81">
        <v>0.21499854677822439</v>
      </c>
      <c r="AK81">
        <v>0.29540716399205852</v>
      </c>
      <c r="AL81">
        <v>0.22272509044269101</v>
      </c>
      <c r="AM81">
        <v>0.22837522762129081</v>
      </c>
      <c r="AN81">
        <v>0.3152547857956961</v>
      </c>
      <c r="AO81">
        <v>0.22293559859390369</v>
      </c>
      <c r="AP81">
        <v>9.9374761991202792E-2</v>
      </c>
      <c r="AQ81">
        <v>0.192844196956139</v>
      </c>
      <c r="AR81">
        <v>0.31526358700357371</v>
      </c>
      <c r="AS81">
        <v>0.22345567235024641</v>
      </c>
      <c r="AT81">
        <v>4.7535530058666394E-3</v>
      </c>
      <c r="AU81">
        <v>0.17400852320715779</v>
      </c>
      <c r="AW81">
        <v>0.1740809454233386</v>
      </c>
      <c r="AY81">
        <f t="shared" si="9"/>
        <v>0</v>
      </c>
      <c r="AZ81">
        <f t="shared" si="7"/>
        <v>0</v>
      </c>
      <c r="BA81">
        <f t="shared" si="7"/>
        <v>0</v>
      </c>
      <c r="BB81" t="str">
        <f t="shared" si="7"/>
        <v/>
      </c>
    </row>
    <row r="82" spans="1:54" x14ac:dyDescent="0.3">
      <c r="A82">
        <v>3</v>
      </c>
      <c r="B82" t="s">
        <v>160</v>
      </c>
      <c r="C82" t="s">
        <v>157</v>
      </c>
      <c r="D82" t="s">
        <v>152</v>
      </c>
      <c r="F82" s="2">
        <f t="shared" si="8"/>
        <v>0</v>
      </c>
      <c r="G82" s="2">
        <f t="shared" si="8"/>
        <v>0</v>
      </c>
      <c r="H82" s="4">
        <f t="shared" si="8"/>
        <v>0</v>
      </c>
      <c r="I82">
        <f t="shared" si="8"/>
        <v>1</v>
      </c>
      <c r="J82">
        <f t="shared" si="8"/>
        <v>0</v>
      </c>
      <c r="K82">
        <f t="shared" si="8"/>
        <v>2</v>
      </c>
      <c r="L82">
        <f t="shared" si="8"/>
        <v>0</v>
      </c>
      <c r="M82">
        <v>4269769.2</v>
      </c>
      <c r="N82">
        <v>752786.4</v>
      </c>
      <c r="O82">
        <v>754152.6</v>
      </c>
      <c r="P82">
        <v>1387046.6</v>
      </c>
      <c r="Q82">
        <v>275139</v>
      </c>
      <c r="R82">
        <v>10477165</v>
      </c>
      <c r="S82">
        <v>184207</v>
      </c>
      <c r="T82">
        <v>2920469.2</v>
      </c>
      <c r="U82">
        <v>2281446</v>
      </c>
      <c r="V82">
        <v>10882294.800000001</v>
      </c>
      <c r="W82">
        <v>461805.8</v>
      </c>
      <c r="Y82">
        <v>2.9018130927928718</v>
      </c>
      <c r="Z82">
        <v>0.78172020934289321</v>
      </c>
      <c r="AA82">
        <v>0.78218144163256509</v>
      </c>
      <c r="AB82">
        <v>1.322813003405463</v>
      </c>
      <c r="AC82">
        <v>0.57679337233421391</v>
      </c>
      <c r="AD82">
        <v>6.3532399613992308</v>
      </c>
      <c r="AE82">
        <v>0.46577380577800798</v>
      </c>
      <c r="AF82">
        <v>0.61667885298375036</v>
      </c>
      <c r="AG82">
        <v>0.75473813434364279</v>
      </c>
      <c r="AH82">
        <v>5.3540719578275464</v>
      </c>
      <c r="AI82">
        <v>1.6414193296339361</v>
      </c>
      <c r="AK82">
        <v>2.9018130927928718</v>
      </c>
      <c r="AL82">
        <v>0.29077926538884641</v>
      </c>
      <c r="AM82">
        <v>0.28854440719587732</v>
      </c>
      <c r="AN82">
        <v>1.322813003405463</v>
      </c>
      <c r="AO82">
        <v>0.24924596477649169</v>
      </c>
      <c r="AP82">
        <v>6.3532399613992308</v>
      </c>
      <c r="AQ82">
        <v>0.2367142903618514</v>
      </c>
      <c r="AR82">
        <v>0.31076334858080368</v>
      </c>
      <c r="AS82">
        <v>0.21756877297302701</v>
      </c>
      <c r="AT82">
        <v>5.3540719578275464</v>
      </c>
      <c r="AU82">
        <v>0.52310655703768139</v>
      </c>
      <c r="AW82">
        <v>0.17443130020983511</v>
      </c>
      <c r="AY82">
        <f t="shared" si="9"/>
        <v>0</v>
      </c>
      <c r="AZ82" t="str">
        <f t="shared" si="7"/>
        <v/>
      </c>
      <c r="BA82">
        <f t="shared" si="7"/>
        <v>0</v>
      </c>
      <c r="BB82" t="str">
        <f t="shared" si="7"/>
        <v/>
      </c>
    </row>
    <row r="83" spans="1:54" x14ac:dyDescent="0.3">
      <c r="A83">
        <v>3</v>
      </c>
      <c r="B83" t="s">
        <v>161</v>
      </c>
      <c r="C83" t="s">
        <v>162</v>
      </c>
      <c r="D83" t="s">
        <v>163</v>
      </c>
      <c r="F83" s="2">
        <f t="shared" ref="F83:L90" si="10">F729</f>
        <v>0</v>
      </c>
      <c r="G83" s="2">
        <f t="shared" si="10"/>
        <v>0</v>
      </c>
      <c r="H83" s="4">
        <f t="shared" si="10"/>
        <v>1</v>
      </c>
      <c r="I83">
        <f t="shared" si="10"/>
        <v>1</v>
      </c>
      <c r="J83">
        <f t="shared" si="10"/>
        <v>0</v>
      </c>
      <c r="K83">
        <f t="shared" si="10"/>
        <v>2</v>
      </c>
      <c r="L83">
        <f t="shared" si="10"/>
        <v>2</v>
      </c>
      <c r="M83">
        <v>200043</v>
      </c>
      <c r="N83">
        <v>223958</v>
      </c>
      <c r="O83">
        <v>223977.8</v>
      </c>
      <c r="P83">
        <v>199999.4</v>
      </c>
      <c r="Q83">
        <v>200710.2</v>
      </c>
      <c r="R83">
        <v>2.4</v>
      </c>
      <c r="S83">
        <v>1128.2</v>
      </c>
      <c r="T83">
        <v>2919107.4</v>
      </c>
      <c r="U83">
        <v>2265852.4</v>
      </c>
      <c r="V83">
        <v>240.2</v>
      </c>
      <c r="W83">
        <v>11782.8</v>
      </c>
      <c r="Y83">
        <v>0.35005201299209138</v>
      </c>
      <c r="Z83">
        <v>0.47448221803642809</v>
      </c>
      <c r="AA83">
        <v>0.47490755063481632</v>
      </c>
      <c r="AB83">
        <v>0.28262510600616231</v>
      </c>
      <c r="AC83">
        <v>0.48474829097976913</v>
      </c>
      <c r="AD83">
        <v>0.1014315915759653</v>
      </c>
      <c r="AE83">
        <v>0.26583092354703702</v>
      </c>
      <c r="AF83">
        <v>0.62645805702777579</v>
      </c>
      <c r="AG83">
        <v>0.76841266604606062</v>
      </c>
      <c r="AH83">
        <v>4.37815299956122E-3</v>
      </c>
      <c r="AI83">
        <v>0.2178360875928774</v>
      </c>
      <c r="AK83">
        <v>0.35005201299209138</v>
      </c>
      <c r="AL83">
        <v>0.23851773863425471</v>
      </c>
      <c r="AM83">
        <v>0.2369979359908029</v>
      </c>
      <c r="AN83">
        <v>0.28262510600616231</v>
      </c>
      <c r="AO83">
        <v>0.23780948939383961</v>
      </c>
      <c r="AP83">
        <v>0.1014315915759653</v>
      </c>
      <c r="AQ83">
        <v>0.19557396818418049</v>
      </c>
      <c r="AR83">
        <v>0.31742786722024902</v>
      </c>
      <c r="AS83">
        <v>0.23023023800924419</v>
      </c>
      <c r="AT83">
        <v>4.37815299956122E-3</v>
      </c>
      <c r="AU83">
        <v>0.17901771959150209</v>
      </c>
      <c r="AW83">
        <v>0.186118768225424</v>
      </c>
      <c r="AY83">
        <f t="shared" si="9"/>
        <v>0</v>
      </c>
      <c r="AZ83">
        <f t="shared" si="7"/>
        <v>0</v>
      </c>
      <c r="BA83">
        <f t="shared" si="7"/>
        <v>0</v>
      </c>
      <c r="BB83" t="str">
        <f t="shared" si="7"/>
        <v/>
      </c>
    </row>
    <row r="84" spans="1:54" x14ac:dyDescent="0.3">
      <c r="A84">
        <v>3</v>
      </c>
      <c r="B84" t="s">
        <v>164</v>
      </c>
      <c r="C84" t="s">
        <v>162</v>
      </c>
      <c r="D84" t="s">
        <v>163</v>
      </c>
      <c r="F84" s="2">
        <f t="shared" si="10"/>
        <v>0</v>
      </c>
      <c r="G84" s="2">
        <f t="shared" si="10"/>
        <v>1</v>
      </c>
      <c r="H84" s="4">
        <f t="shared" si="10"/>
        <v>0</v>
      </c>
      <c r="I84">
        <f t="shared" si="10"/>
        <v>1</v>
      </c>
      <c r="J84">
        <f t="shared" si="10"/>
        <v>0</v>
      </c>
      <c r="K84">
        <f t="shared" si="10"/>
        <v>2</v>
      </c>
      <c r="L84">
        <f t="shared" si="10"/>
        <v>0</v>
      </c>
      <c r="M84">
        <v>4125870.8</v>
      </c>
      <c r="N84">
        <v>742879.4</v>
      </c>
      <c r="O84">
        <v>745141.2</v>
      </c>
      <c r="P84">
        <v>1384971.8</v>
      </c>
      <c r="Q84">
        <v>285548.59999999998</v>
      </c>
      <c r="R84">
        <v>10289607.199999999</v>
      </c>
      <c r="S84">
        <v>217174.6</v>
      </c>
      <c r="T84">
        <v>2919064.2</v>
      </c>
      <c r="U84">
        <v>2281081</v>
      </c>
      <c r="V84">
        <v>10899393.4</v>
      </c>
      <c r="W84">
        <v>490671.4</v>
      </c>
      <c r="Y84">
        <v>2.7776566192042078</v>
      </c>
      <c r="Z84">
        <v>0.79002847261726861</v>
      </c>
      <c r="AA84">
        <v>0.77956013459479434</v>
      </c>
      <c r="AB84">
        <v>1.3289412593992891</v>
      </c>
      <c r="AC84">
        <v>0.5946158459992148</v>
      </c>
      <c r="AD84">
        <v>6.155946587992366</v>
      </c>
      <c r="AE84">
        <v>0.49678456002147869</v>
      </c>
      <c r="AF84">
        <v>0.60801427417900411</v>
      </c>
      <c r="AG84">
        <v>0.75644508879631756</v>
      </c>
      <c r="AH84">
        <v>5.5321876121917741</v>
      </c>
      <c r="AI84">
        <v>1.630080175842159</v>
      </c>
      <c r="AK84">
        <v>2.7776566192042078</v>
      </c>
      <c r="AL84">
        <v>0.30754614759935062</v>
      </c>
      <c r="AM84">
        <v>0.30484312199987468</v>
      </c>
      <c r="AN84">
        <v>1.3289412593992891</v>
      </c>
      <c r="AO84">
        <v>0.25890940359095099</v>
      </c>
      <c r="AP84">
        <v>6.155946587992366</v>
      </c>
      <c r="AQ84">
        <v>0.25002165081677957</v>
      </c>
      <c r="AR84">
        <v>0.30744267458794627</v>
      </c>
      <c r="AS84">
        <v>0.22529798739124091</v>
      </c>
      <c r="AT84">
        <v>5.5321876121917741</v>
      </c>
      <c r="AU84">
        <v>0.52792512779124079</v>
      </c>
      <c r="AW84">
        <v>0.17852999998722219</v>
      </c>
      <c r="AY84">
        <f t="shared" si="9"/>
        <v>0</v>
      </c>
      <c r="AZ84" t="str">
        <f t="shared" si="7"/>
        <v/>
      </c>
      <c r="BA84">
        <f t="shared" si="7"/>
        <v>0</v>
      </c>
      <c r="BB84" t="str">
        <f t="shared" si="7"/>
        <v/>
      </c>
    </row>
    <row r="85" spans="1:54" x14ac:dyDescent="0.3">
      <c r="A85">
        <v>3</v>
      </c>
      <c r="B85" t="s">
        <v>165</v>
      </c>
      <c r="C85" t="s">
        <v>162</v>
      </c>
      <c r="D85" t="s">
        <v>163</v>
      </c>
      <c r="F85" s="2">
        <f t="shared" si="10"/>
        <v>0</v>
      </c>
      <c r="G85" s="2">
        <f t="shared" si="10"/>
        <v>1</v>
      </c>
      <c r="H85" s="4">
        <f t="shared" si="10"/>
        <v>0</v>
      </c>
      <c r="I85">
        <f t="shared" si="10"/>
        <v>1</v>
      </c>
      <c r="J85">
        <f t="shared" si="10"/>
        <v>0</v>
      </c>
      <c r="K85">
        <f t="shared" si="10"/>
        <v>2</v>
      </c>
      <c r="L85">
        <f t="shared" si="10"/>
        <v>0</v>
      </c>
      <c r="M85">
        <v>3768540.4</v>
      </c>
      <c r="N85">
        <v>770894.2</v>
      </c>
      <c r="O85">
        <v>774217</v>
      </c>
      <c r="P85">
        <v>1223227.6000000001</v>
      </c>
      <c r="Q85">
        <v>277660.40000000002</v>
      </c>
      <c r="R85">
        <v>9902694.5999999996</v>
      </c>
      <c r="S85">
        <v>201061</v>
      </c>
      <c r="T85">
        <v>2918960.8</v>
      </c>
      <c r="U85">
        <v>2286111.2000000002</v>
      </c>
      <c r="V85">
        <v>10210254.199999999</v>
      </c>
      <c r="W85">
        <v>461130.8</v>
      </c>
      <c r="Y85">
        <v>2.6169332739897069</v>
      </c>
      <c r="Z85">
        <v>0.80228949141455819</v>
      </c>
      <c r="AA85">
        <v>0.8005125022260472</v>
      </c>
      <c r="AB85">
        <v>1.2239201938034969</v>
      </c>
      <c r="AC85">
        <v>0.57043480641441424</v>
      </c>
      <c r="AD85">
        <v>5.9323617405956606</v>
      </c>
      <c r="AE85">
        <v>0.49864476820221171</v>
      </c>
      <c r="AF85">
        <v>0.63005675198510291</v>
      </c>
      <c r="AG85">
        <v>0.79142912853276359</v>
      </c>
      <c r="AH85">
        <v>5.2836349755991252</v>
      </c>
      <c r="AI85">
        <v>1.6035518871736709</v>
      </c>
      <c r="AK85">
        <v>2.6169332739897069</v>
      </c>
      <c r="AL85">
        <v>0.31346820481121529</v>
      </c>
      <c r="AM85">
        <v>0.31343562558759003</v>
      </c>
      <c r="AN85">
        <v>1.2239201938034969</v>
      </c>
      <c r="AO85">
        <v>0.2448905548139009</v>
      </c>
      <c r="AP85">
        <v>5.9323617405956606</v>
      </c>
      <c r="AQ85">
        <v>0.25351528619648889</v>
      </c>
      <c r="AR85">
        <v>0.32065232858294618</v>
      </c>
      <c r="AS85">
        <v>0.23745930158765979</v>
      </c>
      <c r="AT85">
        <v>5.2836349755991252</v>
      </c>
      <c r="AU85">
        <v>0.51158051681704819</v>
      </c>
      <c r="AW85">
        <v>0.1797152283950709</v>
      </c>
      <c r="AY85">
        <f t="shared" si="9"/>
        <v>0</v>
      </c>
      <c r="AZ85" t="str">
        <f t="shared" si="7"/>
        <v/>
      </c>
      <c r="BA85">
        <f t="shared" si="7"/>
        <v>0</v>
      </c>
      <c r="BB85" t="str">
        <f t="shared" si="7"/>
        <v/>
      </c>
    </row>
    <row r="86" spans="1:54" x14ac:dyDescent="0.3">
      <c r="A86">
        <v>3</v>
      </c>
      <c r="B86" t="s">
        <v>166</v>
      </c>
      <c r="C86" t="s">
        <v>162</v>
      </c>
      <c r="D86" t="s">
        <v>163</v>
      </c>
      <c r="F86" s="2">
        <f t="shared" si="10"/>
        <v>0</v>
      </c>
      <c r="G86" s="2">
        <f t="shared" si="10"/>
        <v>0</v>
      </c>
      <c r="H86" s="4">
        <f t="shared" si="10"/>
        <v>1</v>
      </c>
      <c r="I86">
        <f t="shared" si="10"/>
        <v>1</v>
      </c>
      <c r="J86">
        <f t="shared" si="10"/>
        <v>0</v>
      </c>
      <c r="K86">
        <f t="shared" si="10"/>
        <v>2</v>
      </c>
      <c r="L86">
        <f t="shared" si="10"/>
        <v>2</v>
      </c>
      <c r="M86">
        <v>200049.4</v>
      </c>
      <c r="N86">
        <v>226706.2</v>
      </c>
      <c r="O86">
        <v>226724.2</v>
      </c>
      <c r="P86">
        <v>199999.4</v>
      </c>
      <c r="Q86">
        <v>200808.4</v>
      </c>
      <c r="R86">
        <v>2.4</v>
      </c>
      <c r="S86">
        <v>1181.8</v>
      </c>
      <c r="T86">
        <v>2917511.4</v>
      </c>
      <c r="U86">
        <v>2265328</v>
      </c>
      <c r="V86">
        <v>287</v>
      </c>
      <c r="W86">
        <v>11564.6</v>
      </c>
      <c r="Y86">
        <v>0.32528654079651448</v>
      </c>
      <c r="Z86">
        <v>0.48543712627142671</v>
      </c>
      <c r="AA86">
        <v>0.47987671000882981</v>
      </c>
      <c r="AB86">
        <v>0.29586897100089121</v>
      </c>
      <c r="AC86">
        <v>0.47367175877443513</v>
      </c>
      <c r="AD86">
        <v>9.7960820596199455E-2</v>
      </c>
      <c r="AE86">
        <v>0.2618308874312788</v>
      </c>
      <c r="AF86">
        <v>0.61997593982378019</v>
      </c>
      <c r="AG86">
        <v>0.76072107634972785</v>
      </c>
      <c r="AH86">
        <v>4.5899651944636601E-3</v>
      </c>
      <c r="AI86">
        <v>0.2141829165630042</v>
      </c>
      <c r="AK86">
        <v>0.32528654079651448</v>
      </c>
      <c r="AL86">
        <v>0.24244860943872479</v>
      </c>
      <c r="AM86">
        <v>0.23887338680215181</v>
      </c>
      <c r="AN86">
        <v>0.29586897100089121</v>
      </c>
      <c r="AO86">
        <v>0.22768305219360621</v>
      </c>
      <c r="AP86">
        <v>9.7960820596199455E-2</v>
      </c>
      <c r="AQ86">
        <v>0.19318785902578381</v>
      </c>
      <c r="AR86">
        <v>0.31442494883667671</v>
      </c>
      <c r="AS86">
        <v>0.22817487901775169</v>
      </c>
      <c r="AT86">
        <v>4.5899651944636601E-3</v>
      </c>
      <c r="AU86">
        <v>0.17565546679543331</v>
      </c>
      <c r="AW86">
        <v>0.18844981160946189</v>
      </c>
      <c r="AY86">
        <f t="shared" si="9"/>
        <v>0</v>
      </c>
      <c r="AZ86">
        <f t="shared" si="7"/>
        <v>0</v>
      </c>
      <c r="BA86">
        <f t="shared" si="7"/>
        <v>0</v>
      </c>
      <c r="BB86" t="str">
        <f t="shared" si="7"/>
        <v/>
      </c>
    </row>
    <row r="87" spans="1:54" x14ac:dyDescent="0.3">
      <c r="A87">
        <v>3</v>
      </c>
      <c r="B87" t="s">
        <v>167</v>
      </c>
      <c r="C87" t="s">
        <v>168</v>
      </c>
      <c r="D87" t="s">
        <v>163</v>
      </c>
      <c r="F87" s="2">
        <f t="shared" si="10"/>
        <v>0</v>
      </c>
      <c r="G87" s="2">
        <f t="shared" si="10"/>
        <v>0</v>
      </c>
      <c r="H87" s="4">
        <f t="shared" si="10"/>
        <v>0</v>
      </c>
      <c r="I87">
        <f t="shared" si="10"/>
        <v>1</v>
      </c>
      <c r="J87">
        <f t="shared" si="10"/>
        <v>0</v>
      </c>
      <c r="K87">
        <f t="shared" si="10"/>
        <v>2</v>
      </c>
      <c r="L87">
        <f t="shared" si="10"/>
        <v>0</v>
      </c>
      <c r="M87">
        <v>200043</v>
      </c>
      <c r="N87">
        <v>527385.80000000005</v>
      </c>
      <c r="O87">
        <v>527477.80000000005</v>
      </c>
      <c r="P87">
        <v>199999.4</v>
      </c>
      <c r="Q87">
        <v>284775.59999999998</v>
      </c>
      <c r="R87">
        <v>2.4</v>
      </c>
      <c r="S87">
        <v>169944.2</v>
      </c>
      <c r="T87">
        <v>2919107.4</v>
      </c>
      <c r="U87">
        <v>2269575.7999999998</v>
      </c>
      <c r="V87">
        <v>240.2</v>
      </c>
      <c r="W87">
        <v>427827</v>
      </c>
      <c r="Y87">
        <v>0.32672093840083111</v>
      </c>
      <c r="Z87">
        <v>0.86626574179390448</v>
      </c>
      <c r="AA87">
        <v>0.85217138741863896</v>
      </c>
      <c r="AB87">
        <v>0.28338453699252569</v>
      </c>
      <c r="AC87">
        <v>0.75926529340795246</v>
      </c>
      <c r="AD87">
        <v>9.4093113986309554E-2</v>
      </c>
      <c r="AE87">
        <v>0.57873011803021657</v>
      </c>
      <c r="AF87">
        <v>0.63173068537143995</v>
      </c>
      <c r="AG87">
        <v>0.92879846093710516</v>
      </c>
      <c r="AH87">
        <v>5.4842946119606001E-3</v>
      </c>
      <c r="AI87">
        <v>1.7484080641646871</v>
      </c>
      <c r="AK87">
        <v>0.32672093840083111</v>
      </c>
      <c r="AL87">
        <v>0.41517313281074159</v>
      </c>
      <c r="AM87">
        <v>0.41409513199469072</v>
      </c>
      <c r="AN87">
        <v>0.28338453699252569</v>
      </c>
      <c r="AO87">
        <v>0.40249051600112579</v>
      </c>
      <c r="AP87">
        <v>9.4093113986309554E-2</v>
      </c>
      <c r="AQ87">
        <v>0.3643012348096818</v>
      </c>
      <c r="AR87">
        <v>0.32472333557670929</v>
      </c>
      <c r="AS87">
        <v>0.36795502883614972</v>
      </c>
      <c r="AT87">
        <v>5.4842946119606001E-3</v>
      </c>
      <c r="AU87">
        <v>0.66744280960410829</v>
      </c>
      <c r="AW87">
        <v>0.32252137721516189</v>
      </c>
      <c r="AY87">
        <f t="shared" si="9"/>
        <v>-0.36399999999999999</v>
      </c>
      <c r="AZ87" t="str">
        <f t="shared" si="7"/>
        <v/>
      </c>
      <c r="BA87">
        <f t="shared" si="7"/>
        <v>-0.36399999999999999</v>
      </c>
      <c r="BB87" t="str">
        <f t="shared" si="7"/>
        <v/>
      </c>
    </row>
    <row r="88" spans="1:54" x14ac:dyDescent="0.3">
      <c r="A88">
        <v>3</v>
      </c>
      <c r="B88" t="s">
        <v>169</v>
      </c>
      <c r="C88" t="s">
        <v>168</v>
      </c>
      <c r="D88" t="s">
        <v>163</v>
      </c>
      <c r="F88" s="2">
        <f t="shared" si="10"/>
        <v>0</v>
      </c>
      <c r="G88" s="2">
        <f t="shared" si="10"/>
        <v>1</v>
      </c>
      <c r="H88" s="4">
        <f t="shared" si="10"/>
        <v>1</v>
      </c>
      <c r="I88">
        <f t="shared" si="10"/>
        <v>0</v>
      </c>
      <c r="J88">
        <f t="shared" si="10"/>
        <v>1</v>
      </c>
      <c r="K88">
        <f t="shared" si="10"/>
        <v>2</v>
      </c>
      <c r="L88">
        <f t="shared" si="10"/>
        <v>2</v>
      </c>
      <c r="M88">
        <v>4125870.8</v>
      </c>
      <c r="N88">
        <v>397605</v>
      </c>
      <c r="O88">
        <v>397620.6</v>
      </c>
      <c r="P88">
        <v>1384971.8</v>
      </c>
      <c r="Q88">
        <v>235401.8</v>
      </c>
      <c r="R88">
        <v>10289607.199999999</v>
      </c>
      <c r="S88">
        <v>58744.800000000003</v>
      </c>
      <c r="T88">
        <v>2919064.2</v>
      </c>
      <c r="U88">
        <v>2276140.2000000002</v>
      </c>
      <c r="V88">
        <v>10899393.4</v>
      </c>
      <c r="W88">
        <v>254273.4</v>
      </c>
      <c r="Y88">
        <v>2.864923828991595</v>
      </c>
      <c r="Z88">
        <v>0.7369921773904935</v>
      </c>
      <c r="AA88">
        <v>0.72949562899302689</v>
      </c>
      <c r="AB88">
        <v>1.3136899551958781</v>
      </c>
      <c r="AC88">
        <v>0.75322649778099726</v>
      </c>
      <c r="AD88">
        <v>6.3331643100129442</v>
      </c>
      <c r="AE88">
        <v>0.50287123328307648</v>
      </c>
      <c r="AF88">
        <v>0.63290151383262128</v>
      </c>
      <c r="AG88">
        <v>0.92049919422715898</v>
      </c>
      <c r="AH88">
        <v>5.3960894125862966</v>
      </c>
      <c r="AI88">
        <v>1.0683607153827319</v>
      </c>
      <c r="AK88">
        <v>2.864923828991595</v>
      </c>
      <c r="AL88">
        <v>0.39177888497943059</v>
      </c>
      <c r="AM88">
        <v>0.38699387258384371</v>
      </c>
      <c r="AN88">
        <v>1.3136899551958781</v>
      </c>
      <c r="AO88">
        <v>0.47232971399789669</v>
      </c>
      <c r="AP88">
        <v>6.3331643100129442</v>
      </c>
      <c r="AQ88">
        <v>0.36374960641842341</v>
      </c>
      <c r="AR88">
        <v>0.32158301703166209</v>
      </c>
      <c r="AS88">
        <v>0.36758937396807589</v>
      </c>
      <c r="AT88">
        <v>5.3960894125862966</v>
      </c>
      <c r="AU88">
        <v>0.49491024158196523</v>
      </c>
      <c r="AW88">
        <v>0.32500750400358808</v>
      </c>
      <c r="AY88">
        <f t="shared" si="9"/>
        <v>0.36399999999999999</v>
      </c>
      <c r="AZ88">
        <f t="shared" si="7"/>
        <v>0.36399999999999999</v>
      </c>
      <c r="BA88" t="str">
        <f t="shared" si="7"/>
        <v/>
      </c>
      <c r="BB88">
        <f t="shared" si="7"/>
        <v>0.36399999999999999</v>
      </c>
    </row>
    <row r="89" spans="1:54" x14ac:dyDescent="0.3">
      <c r="A89">
        <v>3</v>
      </c>
      <c r="B89" t="s">
        <v>170</v>
      </c>
      <c r="C89" t="s">
        <v>168</v>
      </c>
      <c r="D89" t="s">
        <v>163</v>
      </c>
      <c r="F89" s="2">
        <f t="shared" si="10"/>
        <v>0</v>
      </c>
      <c r="G89" s="2">
        <f t="shared" si="10"/>
        <v>1</v>
      </c>
      <c r="H89" s="4">
        <f t="shared" si="10"/>
        <v>1</v>
      </c>
      <c r="I89">
        <f t="shared" si="10"/>
        <v>0</v>
      </c>
      <c r="J89">
        <f t="shared" si="10"/>
        <v>1</v>
      </c>
      <c r="K89">
        <f t="shared" si="10"/>
        <v>2</v>
      </c>
      <c r="L89">
        <f t="shared" si="10"/>
        <v>2</v>
      </c>
      <c r="M89">
        <v>3768540.4</v>
      </c>
      <c r="N89">
        <v>375102.2</v>
      </c>
      <c r="O89">
        <v>374943.4</v>
      </c>
      <c r="P89">
        <v>1223227.6000000001</v>
      </c>
      <c r="Q89">
        <v>230036.6</v>
      </c>
      <c r="R89">
        <v>9902694.5999999996</v>
      </c>
      <c r="S89">
        <v>51781.599999999999</v>
      </c>
      <c r="T89">
        <v>2918960.8</v>
      </c>
      <c r="U89">
        <v>2276282.6</v>
      </c>
      <c r="V89">
        <v>10210254.199999999</v>
      </c>
      <c r="W89">
        <v>229451.8</v>
      </c>
      <c r="Y89">
        <v>2.701491178805008</v>
      </c>
      <c r="Z89">
        <v>0.73004973336355761</v>
      </c>
      <c r="AA89">
        <v>0.71515258098952472</v>
      </c>
      <c r="AB89">
        <v>1.2758168561966159</v>
      </c>
      <c r="AC89">
        <v>0.67018752242438495</v>
      </c>
      <c r="AD89">
        <v>5.9417169488035144</v>
      </c>
      <c r="AE89">
        <v>0.4951282905880362</v>
      </c>
      <c r="AF89">
        <v>0.63061745419399817</v>
      </c>
      <c r="AG89">
        <v>0.91881818587426101</v>
      </c>
      <c r="AH89">
        <v>5.1702963721938433</v>
      </c>
      <c r="AI89">
        <v>0.9158598321955651</v>
      </c>
      <c r="AK89">
        <v>2.701491178805008</v>
      </c>
      <c r="AL89">
        <v>0.3954426488024182</v>
      </c>
      <c r="AM89">
        <v>0.38478394100675362</v>
      </c>
      <c r="AN89">
        <v>1.2758168561966159</v>
      </c>
      <c r="AO89">
        <v>0.39349544239812528</v>
      </c>
      <c r="AP89">
        <v>5.9417169488035144</v>
      </c>
      <c r="AQ89">
        <v>0.3599651946104131</v>
      </c>
      <c r="AR89">
        <v>0.32089220937341451</v>
      </c>
      <c r="AS89">
        <v>0.36868785193655629</v>
      </c>
      <c r="AT89">
        <v>5.1702963721938433</v>
      </c>
      <c r="AU89">
        <v>0.45978014101274312</v>
      </c>
      <c r="AW89">
        <v>0.33242282680002971</v>
      </c>
      <c r="AY89">
        <f t="shared" si="9"/>
        <v>0.36399999999999999</v>
      </c>
      <c r="AZ89">
        <f t="shared" si="7"/>
        <v>0.36399999999999999</v>
      </c>
      <c r="BA89" t="str">
        <f t="shared" si="7"/>
        <v/>
      </c>
      <c r="BB89">
        <f t="shared" si="7"/>
        <v>0.36399999999999999</v>
      </c>
    </row>
    <row r="90" spans="1:54" x14ac:dyDescent="0.3">
      <c r="A90">
        <v>3</v>
      </c>
      <c r="B90" t="s">
        <v>171</v>
      </c>
      <c r="C90" t="s">
        <v>168</v>
      </c>
      <c r="D90" t="s">
        <v>163</v>
      </c>
      <c r="F90" s="2">
        <f t="shared" si="10"/>
        <v>0</v>
      </c>
      <c r="G90" s="2">
        <f t="shared" si="10"/>
        <v>0</v>
      </c>
      <c r="H90" s="4">
        <f t="shared" si="10"/>
        <v>0</v>
      </c>
      <c r="I90">
        <f t="shared" si="10"/>
        <v>1</v>
      </c>
      <c r="J90">
        <f t="shared" si="10"/>
        <v>0</v>
      </c>
      <c r="K90">
        <f t="shared" si="10"/>
        <v>2</v>
      </c>
      <c r="L90">
        <f t="shared" si="10"/>
        <v>0</v>
      </c>
      <c r="M90">
        <v>200049.4</v>
      </c>
      <c r="N90">
        <v>574837.19999999995</v>
      </c>
      <c r="O90">
        <v>574925.4</v>
      </c>
      <c r="P90">
        <v>199999.4</v>
      </c>
      <c r="Q90">
        <v>270864.8</v>
      </c>
      <c r="R90">
        <v>2.4</v>
      </c>
      <c r="S90">
        <v>151469.6</v>
      </c>
      <c r="T90">
        <v>2917511.4</v>
      </c>
      <c r="U90">
        <v>2273863</v>
      </c>
      <c r="V90">
        <v>287</v>
      </c>
      <c r="W90">
        <v>386397.4</v>
      </c>
      <c r="Y90">
        <v>0.37624885761179028</v>
      </c>
      <c r="Z90">
        <v>0.90537740460131322</v>
      </c>
      <c r="AA90">
        <v>0.89034612681716685</v>
      </c>
      <c r="AB90">
        <v>0.29558657879824751</v>
      </c>
      <c r="AC90">
        <v>0.7635622941772453</v>
      </c>
      <c r="AD90">
        <v>9.4518672407139043E-2</v>
      </c>
      <c r="AE90">
        <v>0.56577580266166483</v>
      </c>
      <c r="AF90">
        <v>0.63285654102219269</v>
      </c>
      <c r="AG90">
        <v>0.9249888288788497</v>
      </c>
      <c r="AH90">
        <v>5.6131491903215203E-3</v>
      </c>
      <c r="AI90">
        <v>1.682671475585084</v>
      </c>
      <c r="AK90">
        <v>0.37624885761179028</v>
      </c>
      <c r="AL90">
        <v>0.4377260285895318</v>
      </c>
      <c r="AM90">
        <v>0.42891206239582969</v>
      </c>
      <c r="AN90">
        <v>0.29558657879824751</v>
      </c>
      <c r="AO90">
        <v>0.41962065337575039</v>
      </c>
      <c r="AP90">
        <v>9.4518672407139043E-2</v>
      </c>
      <c r="AQ90">
        <v>0.36855218762066211</v>
      </c>
      <c r="AR90">
        <v>0.32112870642449698</v>
      </c>
      <c r="AS90">
        <v>0.37147044343873858</v>
      </c>
      <c r="AT90">
        <v>5.6131491903215203E-3</v>
      </c>
      <c r="AU90">
        <v>0.63498205879004677</v>
      </c>
      <c r="AW90">
        <v>0.34196998139377682</v>
      </c>
      <c r="AY90">
        <f t="shared" si="9"/>
        <v>-0.36399999999999999</v>
      </c>
      <c r="AZ90" t="str">
        <f t="shared" si="7"/>
        <v/>
      </c>
      <c r="BA90">
        <f t="shared" si="7"/>
        <v>-0.36399999999999999</v>
      </c>
      <c r="BB90" t="str">
        <f t="shared" si="7"/>
        <v/>
      </c>
    </row>
    <row r="91" spans="1:54" x14ac:dyDescent="0.3">
      <c r="F91" s="2"/>
      <c r="G91" s="2"/>
      <c r="H91" s="4"/>
    </row>
    <row r="92" spans="1:54" x14ac:dyDescent="0.3">
      <c r="F92" s="2"/>
      <c r="G92" s="2"/>
      <c r="H92" s="4"/>
    </row>
    <row r="93" spans="1:54" x14ac:dyDescent="0.3">
      <c r="F93" s="2"/>
      <c r="G93" s="2"/>
      <c r="H93" s="4"/>
    </row>
    <row r="94" spans="1:54" x14ac:dyDescent="0.3">
      <c r="F94" s="2"/>
      <c r="G94" s="2"/>
      <c r="H94" s="4"/>
    </row>
    <row r="95" spans="1:54" x14ac:dyDescent="0.3">
      <c r="F95" s="2"/>
      <c r="G95" s="2"/>
      <c r="H95" s="4"/>
    </row>
    <row r="96" spans="1:54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61</v>
      </c>
      <c r="L292" s="5">
        <f>X292</f>
        <v>0.9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0.9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2" si="11">X292</f>
        <v>0.9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16</v>
      </c>
      <c r="M293" s="9">
        <f t="shared" ref="M293:W293" si="12">AVERAGE(M3:M290)</f>
        <v>5580971.3454545448</v>
      </c>
      <c r="N293" s="9">
        <f t="shared" si="12"/>
        <v>1684932.3909090913</v>
      </c>
      <c r="O293" s="9">
        <f t="shared" si="12"/>
        <v>1709778.1340909086</v>
      </c>
      <c r="P293" s="9">
        <f t="shared" si="12"/>
        <v>16134707.781818176</v>
      </c>
      <c r="Q293" s="9">
        <f t="shared" si="12"/>
        <v>836378.32499999972</v>
      </c>
      <c r="R293" s="9">
        <f t="shared" si="12"/>
        <v>22879412.368181828</v>
      </c>
      <c r="S293" s="9">
        <f t="shared" si="12"/>
        <v>1530441.0136363632</v>
      </c>
      <c r="T293" s="9">
        <f t="shared" si="12"/>
        <v>3749162.5772727267</v>
      </c>
      <c r="U293" s="9">
        <f t="shared" si="12"/>
        <v>3039197.4196969694</v>
      </c>
      <c r="V293" s="9">
        <f t="shared" si="12"/>
        <v>16367378.768181825</v>
      </c>
      <c r="W293" s="9">
        <f t="shared" si="12"/>
        <v>826966.88863636332</v>
      </c>
      <c r="X293" s="9" t="s">
        <v>16</v>
      </c>
      <c r="Y293" s="9">
        <f t="shared" ref="Y293:AI293" si="13">AVERAGE(Y3:Y290)</f>
        <v>4.3767549899979548</v>
      </c>
      <c r="Z293" s="9">
        <f t="shared" si="13"/>
        <v>1.5497261555100776</v>
      </c>
      <c r="AA293" s="9">
        <f t="shared" si="13"/>
        <v>1.5361434855891276</v>
      </c>
      <c r="AB293" s="9">
        <f t="shared" si="13"/>
        <v>10.695696708964137</v>
      </c>
      <c r="AC293" s="9">
        <f t="shared" si="13"/>
        <v>1.1904276124915645</v>
      </c>
      <c r="AD293" s="9">
        <f t="shared" si="13"/>
        <v>13.087972537818523</v>
      </c>
      <c r="AE293" s="9">
        <f t="shared" si="13"/>
        <v>1.4179246132330403</v>
      </c>
      <c r="AF293" s="9">
        <f t="shared" si="13"/>
        <v>1.4285450063733149</v>
      </c>
      <c r="AG293" s="9">
        <f t="shared" si="13"/>
        <v>1.5589913084027962</v>
      </c>
      <c r="AH293" s="9">
        <f t="shared" si="13"/>
        <v>6.5729145033332657</v>
      </c>
      <c r="AI293" s="9">
        <f t="shared" si="13"/>
        <v>1.9300054987030422</v>
      </c>
      <c r="AJ293" s="8" t="str">
        <f t="shared" si="11"/>
        <v>ALL</v>
      </c>
      <c r="AK293" s="9">
        <f t="shared" ref="AK293:AU293" si="14">AVERAGE(AK3:AK290)</f>
        <v>4.3767549899979548</v>
      </c>
      <c r="AL293" s="9">
        <f t="shared" si="14"/>
        <v>0.56614078543595192</v>
      </c>
      <c r="AM293" s="9">
        <f t="shared" si="14"/>
        <v>0.56511448707182843</v>
      </c>
      <c r="AN293" s="9">
        <f t="shared" si="14"/>
        <v>10.695696708964137</v>
      </c>
      <c r="AO293" s="9">
        <f t="shared" si="14"/>
        <v>0.50230358377144013</v>
      </c>
      <c r="AP293" s="9">
        <f t="shared" si="14"/>
        <v>13.087972537818523</v>
      </c>
      <c r="AQ293" s="9">
        <f t="shared" si="14"/>
        <v>0.4997898207299647</v>
      </c>
      <c r="AR293" s="9">
        <f t="shared" si="14"/>
        <v>0.72165944658151004</v>
      </c>
      <c r="AS293" s="9">
        <f t="shared" si="14"/>
        <v>0.35365830257951258</v>
      </c>
      <c r="AT293" s="9">
        <f t="shared" si="14"/>
        <v>6.5729145033332657</v>
      </c>
      <c r="AU293" s="9">
        <f t="shared" si="14"/>
        <v>1.0008237100364179</v>
      </c>
    </row>
    <row r="294" spans="6:49" x14ac:dyDescent="0.3">
      <c r="L294" s="8" t="str">
        <f>"Target; Gain &gt; "&amp;L292</f>
        <v>Target; Gain &gt; 0.9</v>
      </c>
      <c r="M294" s="9">
        <f>AVERAGEIF($AZ3:$AZ290,"&gt;"&amp;$X292,M3:M290)</f>
        <v>12051158.65</v>
      </c>
      <c r="N294" s="9">
        <f t="shared" ref="N294:W294" si="15">AVERAGEIF($AZ3:$AZ290,"&gt;"&amp;$X292,N3:N290)</f>
        <v>2462552.1</v>
      </c>
      <c r="O294" s="9">
        <f t="shared" si="15"/>
        <v>2472285.9249999998</v>
      </c>
      <c r="P294" s="9">
        <f t="shared" si="15"/>
        <v>36534889.049999997</v>
      </c>
      <c r="Q294" s="9">
        <f t="shared" si="15"/>
        <v>1061476.7750000001</v>
      </c>
      <c r="R294" s="9">
        <f t="shared" si="15"/>
        <v>51721796.825000003</v>
      </c>
      <c r="S294" s="9">
        <f t="shared" si="15"/>
        <v>1672856.4250000003</v>
      </c>
      <c r="T294" s="9">
        <f t="shared" si="15"/>
        <v>4973948.5</v>
      </c>
      <c r="U294" s="9">
        <f t="shared" si="15"/>
        <v>3702758.625</v>
      </c>
      <c r="V294" s="9">
        <f t="shared" si="15"/>
        <v>34894441.125</v>
      </c>
      <c r="W294" s="9">
        <f t="shared" si="15"/>
        <v>1917301.1</v>
      </c>
      <c r="X294" s="9" t="str">
        <f>"Target; Gain &gt; "&amp;X292</f>
        <v>Target; Gain &gt; 0.9</v>
      </c>
      <c r="Y294" s="9">
        <f t="shared" ref="Y294:AI294" si="16">AVERAGEIF($AZ3:$AZ290,"&gt;"&amp;$X292,Y3:Y290)</f>
        <v>9.9843254310238994</v>
      </c>
      <c r="Z294" s="9">
        <f t="shared" si="16"/>
        <v>2.237607563320489</v>
      </c>
      <c r="AA294" s="9">
        <f t="shared" si="16"/>
        <v>2.1426553439945559</v>
      </c>
      <c r="AB294" s="9">
        <f t="shared" si="16"/>
        <v>21.727906235948467</v>
      </c>
      <c r="AC294" s="9">
        <f t="shared" si="16"/>
        <v>1.4538588100469498</v>
      </c>
      <c r="AD294" s="9">
        <f t="shared" si="16"/>
        <v>28.308471908998033</v>
      </c>
      <c r="AE294" s="9">
        <f t="shared" si="16"/>
        <v>1.7979838723185824</v>
      </c>
      <c r="AF294" s="9">
        <f t="shared" si="16"/>
        <v>2.3921669938237757</v>
      </c>
      <c r="AG294" s="9">
        <f t="shared" si="16"/>
        <v>2.1242046766201383</v>
      </c>
      <c r="AH294" s="9">
        <f t="shared" si="16"/>
        <v>12.922530198875757</v>
      </c>
      <c r="AI294" s="9">
        <f t="shared" si="16"/>
        <v>2.8532702566168155</v>
      </c>
      <c r="AJ294" s="8" t="str">
        <f t="shared" si="11"/>
        <v>Target; Gain &gt; 0.9</v>
      </c>
      <c r="AK294" s="9">
        <f t="shared" ref="AK294:AU294" si="17">AVERAGEIF($AZ3:$AZ290,"&gt;"&amp;$X292,AK3:AK290)</f>
        <v>9.9843254310238994</v>
      </c>
      <c r="AL294" s="9">
        <f t="shared" si="17"/>
        <v>0.79998091877496336</v>
      </c>
      <c r="AM294" s="9">
        <f t="shared" si="17"/>
        <v>0.75666795933211684</v>
      </c>
      <c r="AN294" s="9">
        <f t="shared" si="17"/>
        <v>21.727906235948467</v>
      </c>
      <c r="AO294" s="9">
        <f t="shared" si="17"/>
        <v>0.62665760554809824</v>
      </c>
      <c r="AP294" s="9">
        <f t="shared" si="17"/>
        <v>28.308471908998033</v>
      </c>
      <c r="AQ294" s="9">
        <f t="shared" si="17"/>
        <v>0.6194639937442844</v>
      </c>
      <c r="AR294" s="9">
        <f t="shared" si="17"/>
        <v>1.2045131277554901</v>
      </c>
      <c r="AS294" s="9">
        <f t="shared" si="17"/>
        <v>0.42736188584240159</v>
      </c>
      <c r="AT294" s="9">
        <f t="shared" si="17"/>
        <v>12.922530198875757</v>
      </c>
      <c r="AU294" s="9">
        <f t="shared" si="17"/>
        <v>1.3793882595899047</v>
      </c>
    </row>
    <row r="295" spans="6:49" x14ac:dyDescent="0.3">
      <c r="L295" s="8" t="str">
        <f>"Gain &gt; "&amp;L292</f>
        <v>Gain &gt; 0.9</v>
      </c>
      <c r="M295" s="9">
        <f t="shared" ref="M295:W295" si="18" xml:space="preserve"> AVERAGEIF($AY3:$AY290,"&gt;"&amp;$X292,M3:M290)</f>
        <v>12051158.65</v>
      </c>
      <c r="N295" s="9">
        <f t="shared" si="18"/>
        <v>2462552.1</v>
      </c>
      <c r="O295" s="9">
        <f t="shared" si="18"/>
        <v>2472285.9249999998</v>
      </c>
      <c r="P295" s="9">
        <f t="shared" si="18"/>
        <v>36534889.049999997</v>
      </c>
      <c r="Q295" s="9">
        <f t="shared" si="18"/>
        <v>1061476.7750000001</v>
      </c>
      <c r="R295" s="9">
        <f t="shared" si="18"/>
        <v>51721796.825000003</v>
      </c>
      <c r="S295" s="9">
        <f t="shared" si="18"/>
        <v>1672856.4250000003</v>
      </c>
      <c r="T295" s="9">
        <f t="shared" si="18"/>
        <v>4973948.5</v>
      </c>
      <c r="U295" s="9">
        <f t="shared" si="18"/>
        <v>3702758.625</v>
      </c>
      <c r="V295" s="9">
        <f t="shared" si="18"/>
        <v>34894441.125</v>
      </c>
      <c r="W295" s="9">
        <f t="shared" si="18"/>
        <v>1917301.1</v>
      </c>
      <c r="X295" s="9" t="str">
        <f>"Gain &gt; "&amp;X292</f>
        <v>Gain &gt; 0.9</v>
      </c>
      <c r="Y295" s="9">
        <f t="shared" ref="Y295:AI295" si="19" xml:space="preserve"> AVERAGEIF($AY3:$AY290,"&gt;"&amp;$X292,Y3:Y290)</f>
        <v>9.9843254310238994</v>
      </c>
      <c r="Z295" s="9">
        <f t="shared" si="19"/>
        <v>2.237607563320489</v>
      </c>
      <c r="AA295" s="9">
        <f t="shared" si="19"/>
        <v>2.1426553439945559</v>
      </c>
      <c r="AB295" s="9">
        <f t="shared" si="19"/>
        <v>21.727906235948467</v>
      </c>
      <c r="AC295" s="9">
        <f t="shared" si="19"/>
        <v>1.4538588100469498</v>
      </c>
      <c r="AD295" s="9">
        <f t="shared" si="19"/>
        <v>28.308471908998033</v>
      </c>
      <c r="AE295" s="9">
        <f t="shared" si="19"/>
        <v>1.7979838723185824</v>
      </c>
      <c r="AF295" s="9">
        <f t="shared" si="19"/>
        <v>2.3921669938237757</v>
      </c>
      <c r="AG295" s="9">
        <f t="shared" si="19"/>
        <v>2.1242046766201383</v>
      </c>
      <c r="AH295" s="9">
        <f t="shared" si="19"/>
        <v>12.922530198875757</v>
      </c>
      <c r="AI295" s="9">
        <f t="shared" si="19"/>
        <v>2.8532702566168155</v>
      </c>
      <c r="AJ295" s="8" t="str">
        <f t="shared" si="11"/>
        <v>Gain &gt; 0.9</v>
      </c>
      <c r="AK295" s="9">
        <f t="shared" ref="AK295:AU295" si="20" xml:space="preserve"> AVERAGEIF($AY3:$AY290,"&gt;"&amp;$X292,AK3:AK290)</f>
        <v>9.9843254310238994</v>
      </c>
      <c r="AL295" s="9">
        <f t="shared" si="20"/>
        <v>0.79998091877496336</v>
      </c>
      <c r="AM295" s="9">
        <f t="shared" si="20"/>
        <v>0.75666795933211684</v>
      </c>
      <c r="AN295" s="9">
        <f t="shared" si="20"/>
        <v>21.727906235948467</v>
      </c>
      <c r="AO295" s="9">
        <f t="shared" si="20"/>
        <v>0.62665760554809824</v>
      </c>
      <c r="AP295" s="9">
        <f t="shared" si="20"/>
        <v>28.308471908998033</v>
      </c>
      <c r="AQ295" s="9">
        <f t="shared" si="20"/>
        <v>0.6194639937442844</v>
      </c>
      <c r="AR295" s="9">
        <f t="shared" si="20"/>
        <v>1.2045131277554901</v>
      </c>
      <c r="AS295" s="9">
        <f t="shared" si="20"/>
        <v>0.42736188584240159</v>
      </c>
      <c r="AT295" s="9">
        <f t="shared" si="20"/>
        <v>12.922530198875757</v>
      </c>
      <c r="AU295" s="9">
        <f t="shared" si="20"/>
        <v>1.3793882595899047</v>
      </c>
      <c r="AW295" s="10"/>
    </row>
    <row r="296" spans="6:49" x14ac:dyDescent="0.3">
      <c r="L296" t="s">
        <v>17</v>
      </c>
      <c r="M296" s="9">
        <f>AVERAGEIF($H3:$H290,"=1",M3:M290)</f>
        <v>4599873.9277777784</v>
      </c>
      <c r="N296" s="9">
        <f t="shared" ref="N296:W296" si="21">AVERAGEIF($H3:$H290,"=1",N3:N290)</f>
        <v>852036.02407407411</v>
      </c>
      <c r="O296" s="9">
        <f t="shared" si="21"/>
        <v>855101.8055555555</v>
      </c>
      <c r="P296" s="9">
        <f t="shared" si="21"/>
        <v>10278671.277777778</v>
      </c>
      <c r="Q296" s="9">
        <f t="shared" si="21"/>
        <v>430222.84259259258</v>
      </c>
      <c r="R296" s="9">
        <f t="shared" si="21"/>
        <v>17365973.533333335</v>
      </c>
      <c r="S296" s="9">
        <f t="shared" si="21"/>
        <v>433459.9407407408</v>
      </c>
      <c r="T296" s="9">
        <f t="shared" si="21"/>
        <v>3426548.7333333334</v>
      </c>
      <c r="U296" s="9">
        <f t="shared" si="21"/>
        <v>2641256.2574074073</v>
      </c>
      <c r="V296" s="9">
        <f t="shared" si="21"/>
        <v>10854197.122222221</v>
      </c>
      <c r="W296" s="9">
        <f t="shared" si="21"/>
        <v>638572.70740740746</v>
      </c>
      <c r="X296" s="9" t="s">
        <v>17</v>
      </c>
      <c r="Y296" s="9">
        <f>AVERAGEIF($H3:$H290,"=1",Y3:Y290)</f>
        <v>3.734847345583129</v>
      </c>
      <c r="Z296" s="9">
        <f t="shared" ref="Z296:AI296" si="22">AVERAGEIF($H3:$H290,"=1",Z3:Z290)</f>
        <v>1.0281763446699455</v>
      </c>
      <c r="AA296" s="9">
        <f t="shared" si="22"/>
        <v>1.0027786787245769</v>
      </c>
      <c r="AB296" s="9">
        <f t="shared" si="22"/>
        <v>7.127747865848101</v>
      </c>
      <c r="AC296" s="9">
        <f t="shared" si="22"/>
        <v>0.86872800513929505</v>
      </c>
      <c r="AD296" s="9">
        <f t="shared" si="22"/>
        <v>10.05752634155991</v>
      </c>
      <c r="AE296" s="9">
        <f t="shared" si="22"/>
        <v>0.73333037788289834</v>
      </c>
      <c r="AF296" s="9">
        <f t="shared" si="22"/>
        <v>1.1163383014794412</v>
      </c>
      <c r="AG296" s="9">
        <f t="shared" si="22"/>
        <v>1.1912027547395729</v>
      </c>
      <c r="AH296" s="9">
        <f t="shared" si="22"/>
        <v>4.7250762610544257</v>
      </c>
      <c r="AI296" s="9">
        <f t="shared" si="22"/>
        <v>1.2987310864753521</v>
      </c>
      <c r="AJ296" s="10" t="str">
        <f t="shared" si="11"/>
        <v>Target</v>
      </c>
      <c r="AK296" s="9">
        <f>AVERAGEIF($H3:$H290,"=1",AK3:AK290)</f>
        <v>3.734847345583129</v>
      </c>
      <c r="AL296" s="9">
        <f t="shared" ref="AL296:AU296" si="23">AVERAGEIF($H3:$H290,"=1",AL3:AL290)</f>
        <v>0.43314721014747326</v>
      </c>
      <c r="AM296" s="9">
        <f t="shared" si="23"/>
        <v>0.42083497524220514</v>
      </c>
      <c r="AN296" s="9">
        <f t="shared" si="23"/>
        <v>7.127747865848101</v>
      </c>
      <c r="AO296" s="9">
        <f t="shared" si="23"/>
        <v>0.41622067148666786</v>
      </c>
      <c r="AP296" s="9">
        <f t="shared" si="23"/>
        <v>10.05752634155991</v>
      </c>
      <c r="AQ296" s="9">
        <f t="shared" si="23"/>
        <v>0.34965978876377157</v>
      </c>
      <c r="AR296" s="9">
        <f t="shared" si="23"/>
        <v>0.56418572110059262</v>
      </c>
      <c r="AS296" s="9">
        <f t="shared" si="23"/>
        <v>0.31931442424182838</v>
      </c>
      <c r="AT296" s="9">
        <f t="shared" si="23"/>
        <v>4.7250762610544257</v>
      </c>
      <c r="AU296" s="9">
        <f t="shared" si="23"/>
        <v>0.61469033690572594</v>
      </c>
      <c r="AW296" s="10"/>
    </row>
    <row r="297" spans="6:49" x14ac:dyDescent="0.3">
      <c r="L297" t="str">
        <f t="shared" ref="L297:L302" si="24">X297</f>
        <v>Gain &gt; 0</v>
      </c>
      <c r="M297" s="9">
        <f>AVERAGEIF($J3:$J290,"=1",M3:M290)</f>
        <v>8702096.1294117644</v>
      </c>
      <c r="N297" s="9">
        <f t="shared" ref="N297:W297" si="25">AVERAGEIF($J3:$J290,"=1",N3:N290)</f>
        <v>2304280.6509803915</v>
      </c>
      <c r="O297" s="9">
        <f t="shared" si="25"/>
        <v>2317132.4823529413</v>
      </c>
      <c r="P297" s="9">
        <f t="shared" si="25"/>
        <v>21266016.894117642</v>
      </c>
      <c r="Q297" s="9">
        <f t="shared" si="25"/>
        <v>1020941.9725490195</v>
      </c>
      <c r="R297" s="9">
        <f t="shared" si="25"/>
        <v>34437049.864705876</v>
      </c>
      <c r="S297" s="9">
        <f t="shared" si="25"/>
        <v>2608023.5333333337</v>
      </c>
      <c r="T297" s="9">
        <f t="shared" si="25"/>
        <v>3942186.2470588242</v>
      </c>
      <c r="U297" s="9">
        <f t="shared" si="25"/>
        <v>3017905.6372549017</v>
      </c>
      <c r="V297" s="9">
        <f t="shared" si="25"/>
        <v>21628042.135294113</v>
      </c>
      <c r="W297" s="9">
        <f t="shared" si="25"/>
        <v>1292894.7450980388</v>
      </c>
      <c r="X297" s="9" t="s">
        <v>18</v>
      </c>
      <c r="Y297" s="9">
        <f>AVERAGEIF($J3:$J290,"=1",Y3:Y290)</f>
        <v>6.7942781960749192</v>
      </c>
      <c r="Z297" s="9">
        <f t="shared" ref="Z297:AI297" si="26">AVERAGEIF($J3:$J290,"=1",Z3:Z290)</f>
        <v>1.9377983822109517</v>
      </c>
      <c r="AA297" s="9">
        <f t="shared" si="26"/>
        <v>1.9088279621447337</v>
      </c>
      <c r="AB297" s="9">
        <f t="shared" si="26"/>
        <v>14.326872507309513</v>
      </c>
      <c r="AC297" s="9">
        <f t="shared" si="26"/>
        <v>1.3557457236559405</v>
      </c>
      <c r="AD297" s="9">
        <f t="shared" si="26"/>
        <v>19.711331388551869</v>
      </c>
      <c r="AE297" s="9">
        <f t="shared" si="26"/>
        <v>2.0805045262061279</v>
      </c>
      <c r="AF297" s="9">
        <f t="shared" si="26"/>
        <v>1.5387828733539208</v>
      </c>
      <c r="AG297" s="9">
        <f t="shared" si="26"/>
        <v>1.5152298731777327</v>
      </c>
      <c r="AH297" s="9">
        <f t="shared" si="26"/>
        <v>9.2109470454304851</v>
      </c>
      <c r="AI297" s="9">
        <f t="shared" si="26"/>
        <v>2.4765284677717476</v>
      </c>
      <c r="AJ297" s="10" t="str">
        <f t="shared" si="11"/>
        <v>Gain &gt; 0</v>
      </c>
      <c r="AK297" s="9">
        <f>AVERAGEIF($J3:$J290,"=1",AK3:AK290)</f>
        <v>6.7942781960749192</v>
      </c>
      <c r="AL297" s="9">
        <f t="shared" ref="AL297:AU297" si="27">AVERAGEIF($J3:$J290,"=1",AL3:AL290)</f>
        <v>0.65239420919941615</v>
      </c>
      <c r="AM297" s="9">
        <f t="shared" si="27"/>
        <v>0.64184783371325171</v>
      </c>
      <c r="AN297" s="9">
        <f t="shared" si="27"/>
        <v>14.326872507309513</v>
      </c>
      <c r="AO297" s="9">
        <f t="shared" si="27"/>
        <v>0.53699012703414073</v>
      </c>
      <c r="AP297" s="9">
        <f t="shared" si="27"/>
        <v>19.711331388551869</v>
      </c>
      <c r="AQ297" s="9">
        <f t="shared" si="27"/>
        <v>0.62377038523303718</v>
      </c>
      <c r="AR297" s="9">
        <f t="shared" si="27"/>
        <v>0.77601999649606823</v>
      </c>
      <c r="AS297" s="9">
        <f t="shared" si="27"/>
        <v>0.35132422622021597</v>
      </c>
      <c r="AT297" s="9">
        <f t="shared" si="27"/>
        <v>9.2109470454304851</v>
      </c>
      <c r="AU297" s="9">
        <f t="shared" si="27"/>
        <v>1.1872973505567357</v>
      </c>
      <c r="AW297" s="10"/>
    </row>
    <row r="298" spans="6:49" x14ac:dyDescent="0.3">
      <c r="L298" t="str">
        <f t="shared" si="24"/>
        <v>Gain &lt;=0</v>
      </c>
      <c r="M298" s="9">
        <f>AVERAGEIF($I3:$I290,"=1",M3:M290)</f>
        <v>3615818.7037037034</v>
      </c>
      <c r="N298" s="9">
        <f t="shared" ref="N298:W298" si="28">AVERAGEIF($I3:$I290,"=1",N3:N290)</f>
        <v>1294972.3753086419</v>
      </c>
      <c r="O298" s="9">
        <f t="shared" si="28"/>
        <v>1327369.8407407408</v>
      </c>
      <c r="P298" s="9">
        <f t="shared" si="28"/>
        <v>12903883.525925931</v>
      </c>
      <c r="Q298" s="9">
        <f t="shared" si="28"/>
        <v>720171.58395061723</v>
      </c>
      <c r="R298" s="9">
        <f t="shared" si="28"/>
        <v>15602381.351851849</v>
      </c>
      <c r="S298" s="9">
        <f t="shared" si="28"/>
        <v>851963.1308641975</v>
      </c>
      <c r="T298" s="9">
        <f t="shared" si="28"/>
        <v>3627629.1555555575</v>
      </c>
      <c r="U298" s="9">
        <f t="shared" si="28"/>
        <v>3052603.3567901235</v>
      </c>
      <c r="V298" s="9">
        <f t="shared" si="28"/>
        <v>13055109.240740741</v>
      </c>
      <c r="W298" s="9">
        <f t="shared" si="28"/>
        <v>533604.90493827173</v>
      </c>
      <c r="X298" s="9" t="s">
        <v>19</v>
      </c>
      <c r="Y298" s="9">
        <f>AVERAGEIF($I3:$I290,"=1",Y3:Y290)</f>
        <v>2.8546107491346815</v>
      </c>
      <c r="Z298" s="9">
        <f t="shared" ref="Z298:AI298" si="29">AVERAGEIF($I3:$I290,"=1",Z3:Z290)</f>
        <v>1.3053843831428598</v>
      </c>
      <c r="AA298" s="9">
        <f t="shared" si="29"/>
        <v>1.3014902966467079</v>
      </c>
      <c r="AB298" s="9">
        <f t="shared" si="29"/>
        <v>8.4094008359318604</v>
      </c>
      <c r="AC298" s="9">
        <f t="shared" si="29"/>
        <v>1.086338431388068</v>
      </c>
      <c r="AD298" s="9">
        <f t="shared" si="29"/>
        <v>8.9177095577271732</v>
      </c>
      <c r="AE298" s="9">
        <f t="shared" si="29"/>
        <v>1.0007446680277623</v>
      </c>
      <c r="AF298" s="9">
        <f t="shared" si="29"/>
        <v>1.3591359790151558</v>
      </c>
      <c r="AG298" s="9">
        <f t="shared" si="29"/>
        <v>1.5865448046556134</v>
      </c>
      <c r="AH298" s="9">
        <f t="shared" si="29"/>
        <v>4.9119310509016794</v>
      </c>
      <c r="AI298" s="9">
        <f t="shared" si="29"/>
        <v>1.5858984441042265</v>
      </c>
      <c r="AJ298" s="10" t="str">
        <f t="shared" si="11"/>
        <v>Gain &lt;=0</v>
      </c>
      <c r="AK298" s="9">
        <f>AVERAGEIF($I3:$I290,"=1",AK3:AK290)</f>
        <v>2.8546107491346815</v>
      </c>
      <c r="AL298" s="9">
        <f t="shared" ref="AL298:AU298" si="30">AVERAGEIF($I3:$I290,"=1",AL3:AL290)</f>
        <v>0.51183307417747437</v>
      </c>
      <c r="AM298" s="9">
        <f t="shared" si="30"/>
        <v>0.51680089844574706</v>
      </c>
      <c r="AN298" s="9">
        <f t="shared" si="30"/>
        <v>8.4094008359318604</v>
      </c>
      <c r="AO298" s="9">
        <f t="shared" si="30"/>
        <v>0.48046390838381392</v>
      </c>
      <c r="AP298" s="9">
        <f t="shared" si="30"/>
        <v>8.9177095577271732</v>
      </c>
      <c r="AQ298" s="9">
        <f t="shared" si="30"/>
        <v>0.42172798382062282</v>
      </c>
      <c r="AR298" s="9">
        <f t="shared" si="30"/>
        <v>0.68743243367234375</v>
      </c>
      <c r="AS298" s="9">
        <f t="shared" si="30"/>
        <v>0.35512790621314377</v>
      </c>
      <c r="AT298" s="9">
        <f t="shared" si="30"/>
        <v>4.9119310509016794</v>
      </c>
      <c r="AU298" s="9">
        <f t="shared" si="30"/>
        <v>0.88341438081992218</v>
      </c>
    </row>
    <row r="299" spans="6:49" x14ac:dyDescent="0.3">
      <c r="L299" t="str">
        <f t="shared" si="24"/>
        <v>Target;Gain &gt; 0.9; #pref=2</v>
      </c>
      <c r="M299" s="9">
        <f t="shared" ref="M299:W299" si="31">AVERAGEIFS(M3:M290, $H$3:$H$290, "=1",$K3:$K290,"=2",$AY3:$AY290,"&gt;"&amp;$X$292)</f>
        <v>7120232.5999999996</v>
      </c>
      <c r="N299" s="9">
        <f t="shared" si="31"/>
        <v>1847300.5</v>
      </c>
      <c r="O299" s="9">
        <f t="shared" si="31"/>
        <v>1853194.7999999998</v>
      </c>
      <c r="P299" s="9">
        <f t="shared" si="31"/>
        <v>2201876</v>
      </c>
      <c r="Q299" s="9">
        <f t="shared" si="31"/>
        <v>648631.80000000005</v>
      </c>
      <c r="R299" s="9">
        <f t="shared" si="31"/>
        <v>21814190.399999999</v>
      </c>
      <c r="S299" s="9">
        <f t="shared" si="31"/>
        <v>1483190.1</v>
      </c>
      <c r="T299" s="9">
        <f t="shared" si="31"/>
        <v>2924101.3</v>
      </c>
      <c r="U299" s="9">
        <f t="shared" si="31"/>
        <v>2258719.5</v>
      </c>
      <c r="V299" s="9">
        <f t="shared" si="31"/>
        <v>2010197.8</v>
      </c>
      <c r="W299" s="9">
        <f t="shared" si="31"/>
        <v>611520.30000000005</v>
      </c>
      <c r="X299" s="9" t="str">
        <f>"Target;Gain &gt; "&amp;X292&amp;"; #pref=2"</f>
        <v>Target;Gain &gt; 0.9; #pref=2</v>
      </c>
      <c r="Y299" s="9">
        <f t="shared" ref="Y299:AI299" si="32">AVERAGEIFS(Y3:Y290, $H$3:$H$290, "=1",$K3:$K290,"=2",$AY3:$AY290,"&gt;"&amp;$X$292)</f>
        <v>5.4938433625968175</v>
      </c>
      <c r="Z299" s="9">
        <f t="shared" si="32"/>
        <v>1.8236553767899748</v>
      </c>
      <c r="AA299" s="9">
        <f t="shared" si="32"/>
        <v>1.7800469303183488</v>
      </c>
      <c r="AB299" s="9">
        <f t="shared" si="32"/>
        <v>3.0140596504003043</v>
      </c>
      <c r="AC299" s="9">
        <f t="shared" si="32"/>
        <v>1.3624169549977525</v>
      </c>
      <c r="AD299" s="9">
        <f t="shared" si="32"/>
        <v>12.552161453798179</v>
      </c>
      <c r="AE299" s="9">
        <f t="shared" si="32"/>
        <v>1.7877653398929398</v>
      </c>
      <c r="AF299" s="9">
        <f t="shared" si="32"/>
        <v>0.62728090224554767</v>
      </c>
      <c r="AG299" s="9">
        <f t="shared" si="32"/>
        <v>0.95000098739983507</v>
      </c>
      <c r="AH299" s="9">
        <f t="shared" si="32"/>
        <v>3.2154673848970559</v>
      </c>
      <c r="AI299" s="9">
        <f t="shared" si="32"/>
        <v>2.0943287526635683</v>
      </c>
      <c r="AJ299" s="10" t="str">
        <f t="shared" si="11"/>
        <v>Target;Gain &gt; 0.9; #pref=2</v>
      </c>
      <c r="AK299" s="9">
        <f t="shared" ref="AK299:AU299" si="33">AVERAGEIFS(AK3:AK290, $H$3:$H$290, "=1",$K3:$K290,"=2",$AY3:$AY290,"&gt;"&amp;$X$292)</f>
        <v>5.4938433625968175</v>
      </c>
      <c r="AL299" s="9">
        <f t="shared" si="33"/>
        <v>0.64965950084733781</v>
      </c>
      <c r="AM299" s="9">
        <f t="shared" si="33"/>
        <v>0.62109650374914049</v>
      </c>
      <c r="AN299" s="9">
        <f t="shared" si="33"/>
        <v>3.0140596504003043</v>
      </c>
      <c r="AO299" s="9">
        <f t="shared" si="33"/>
        <v>0.63611560319695848</v>
      </c>
      <c r="AP299" s="9">
        <f t="shared" si="33"/>
        <v>12.552161453798179</v>
      </c>
      <c r="AQ299" s="9">
        <f t="shared" si="33"/>
        <v>0.59295232364675021</v>
      </c>
      <c r="AR299" s="9">
        <f t="shared" si="33"/>
        <v>0.3174754405015846</v>
      </c>
      <c r="AS299" s="9">
        <f t="shared" si="33"/>
        <v>0.39912673344369975</v>
      </c>
      <c r="AT299" s="9">
        <f t="shared" si="33"/>
        <v>3.2154673848970559</v>
      </c>
      <c r="AU299" s="9">
        <f t="shared" si="33"/>
        <v>0.90758236754045352</v>
      </c>
    </row>
    <row r="300" spans="6:49" x14ac:dyDescent="0.3">
      <c r="L300" t="str">
        <f t="shared" si="24"/>
        <v>Target; Gain &gt; 0.9; #pref=3</v>
      </c>
      <c r="M300" s="9">
        <f t="shared" ref="M300:W300" si="34">AVERAGEIFS(M3:M290, $H$3:$H$290, "=1",$K3:$K290,"=3",$AY3:$AY290,"&gt;"&amp;$X$292)</f>
        <v>16982084.700000003</v>
      </c>
      <c r="N300" s="9">
        <f t="shared" si="34"/>
        <v>3077803.7</v>
      </c>
      <c r="O300" s="9">
        <f t="shared" si="34"/>
        <v>3091377.05</v>
      </c>
      <c r="P300" s="9">
        <f t="shared" si="34"/>
        <v>70867902.099999994</v>
      </c>
      <c r="Q300" s="9">
        <f t="shared" si="34"/>
        <v>1474321.75</v>
      </c>
      <c r="R300" s="9">
        <f t="shared" si="34"/>
        <v>81629403.25</v>
      </c>
      <c r="S300" s="9">
        <f t="shared" si="34"/>
        <v>1862522.75</v>
      </c>
      <c r="T300" s="9">
        <f t="shared" si="34"/>
        <v>7023795.7000000002</v>
      </c>
      <c r="U300" s="9">
        <f t="shared" si="34"/>
        <v>5146797.75</v>
      </c>
      <c r="V300" s="9">
        <f t="shared" si="34"/>
        <v>67778684.450000003</v>
      </c>
      <c r="W300" s="9">
        <f t="shared" si="34"/>
        <v>3223081.9000000004</v>
      </c>
      <c r="X300" s="9" t="str">
        <f>"Target; Gain &gt; "&amp;X292&amp;"; #pref=3"</f>
        <v>Target; Gain &gt; 0.9; #pref=3</v>
      </c>
      <c r="Y300" s="9">
        <f t="shared" ref="Y300:AI300" si="35">AVERAGEIFS(Y3:Y290, $H$3:$H$290, "=1",$K3:$K290,"=3",$AY3:$AY290,"&gt;"&amp;$X$292)</f>
        <v>14.474807499450982</v>
      </c>
      <c r="Z300" s="9">
        <f t="shared" si="35"/>
        <v>2.6515597498510033</v>
      </c>
      <c r="AA300" s="9">
        <f t="shared" si="35"/>
        <v>2.5052637576707637</v>
      </c>
      <c r="AB300" s="9">
        <f t="shared" si="35"/>
        <v>40.441752821496628</v>
      </c>
      <c r="AC300" s="9">
        <f t="shared" si="35"/>
        <v>1.5453006650961469</v>
      </c>
      <c r="AD300" s="9">
        <f t="shared" si="35"/>
        <v>44.064782364197889</v>
      </c>
      <c r="AE300" s="9">
        <f t="shared" si="35"/>
        <v>1.8082024047442249</v>
      </c>
      <c r="AF300" s="9">
        <f t="shared" si="35"/>
        <v>4.1570530854020031</v>
      </c>
      <c r="AG300" s="9">
        <f t="shared" si="35"/>
        <v>3.2984083658404422</v>
      </c>
      <c r="AH300" s="9">
        <f t="shared" si="35"/>
        <v>22.629593012854457</v>
      </c>
      <c r="AI300" s="9">
        <f t="shared" si="35"/>
        <v>3.6122117605700623</v>
      </c>
      <c r="AJ300" s="10" t="str">
        <f t="shared" si="11"/>
        <v>Target; Gain &gt; 0.9; #pref=3</v>
      </c>
      <c r="AK300" s="9">
        <f t="shared" ref="AK300:AU300" si="36">AVERAGEIFS(AK3:AK290, $H$3:$H$290, "=1",$K3:$K290,"=3",$AY3:$AY290,"&gt;"&amp;$X$292)</f>
        <v>14.474807499450982</v>
      </c>
      <c r="AL300" s="9">
        <f t="shared" si="36"/>
        <v>0.9503023367025889</v>
      </c>
      <c r="AM300" s="9">
        <f t="shared" si="36"/>
        <v>0.89223941491509318</v>
      </c>
      <c r="AN300" s="9">
        <f t="shared" si="36"/>
        <v>40.441752821496628</v>
      </c>
      <c r="AO300" s="9">
        <f t="shared" si="36"/>
        <v>0.61719960789923789</v>
      </c>
      <c r="AP300" s="9">
        <f t="shared" si="36"/>
        <v>44.064782364197889</v>
      </c>
      <c r="AQ300" s="9">
        <f t="shared" si="36"/>
        <v>0.64597566384181848</v>
      </c>
      <c r="AR300" s="9">
        <f t="shared" si="36"/>
        <v>2.0915508150093953</v>
      </c>
      <c r="AS300" s="9">
        <f t="shared" si="36"/>
        <v>0.45559703824110331</v>
      </c>
      <c r="AT300" s="9">
        <f t="shared" si="36"/>
        <v>22.629593012854457</v>
      </c>
      <c r="AU300" s="9">
        <f t="shared" si="36"/>
        <v>1.8511941516393562</v>
      </c>
    </row>
    <row r="301" spans="6:49" x14ac:dyDescent="0.3">
      <c r="L301" t="str">
        <f t="shared" si="24"/>
        <v>Target; Gain &gt; 0.9; #pref=4</v>
      </c>
      <c r="M301" s="9" t="e">
        <f t="shared" ref="M301:W301" si="37">AVERAGEIFS(M3:M290, $H$3:$H$290, "=1",$K3:$K290,"=4",$AY3:$AY290,"&gt;"&amp;$X$292)</f>
        <v>#DIV/0!</v>
      </c>
      <c r="N301" s="9" t="e">
        <f t="shared" si="37"/>
        <v>#DIV/0!</v>
      </c>
      <c r="O301" s="9" t="e">
        <f t="shared" si="37"/>
        <v>#DIV/0!</v>
      </c>
      <c r="P301" s="9" t="e">
        <f t="shared" si="37"/>
        <v>#DIV/0!</v>
      </c>
      <c r="Q301" s="9" t="e">
        <f t="shared" si="37"/>
        <v>#DIV/0!</v>
      </c>
      <c r="R301" s="9" t="e">
        <f t="shared" si="37"/>
        <v>#DIV/0!</v>
      </c>
      <c r="S301" s="9" t="e">
        <f t="shared" si="37"/>
        <v>#DIV/0!</v>
      </c>
      <c r="T301" s="9" t="e">
        <f t="shared" si="37"/>
        <v>#DIV/0!</v>
      </c>
      <c r="U301" s="9" t="e">
        <f t="shared" si="37"/>
        <v>#DIV/0!</v>
      </c>
      <c r="V301" s="9" t="e">
        <f t="shared" si="37"/>
        <v>#DIV/0!</v>
      </c>
      <c r="W301" s="9" t="e">
        <f t="shared" si="37"/>
        <v>#DIV/0!</v>
      </c>
      <c r="X301" s="9" t="str">
        <f>"Target; Gain &gt; "&amp;X292&amp;"; #pref=4"</f>
        <v>Target; Gain &gt; 0.9; #pref=4</v>
      </c>
      <c r="Y301" s="9" t="e">
        <f t="shared" ref="Y301:AI301" si="38">AVERAGEIFS(Y3:Y290, $H$3:$H$290, "=1",$K3:$K290,"=4",$AY3:$AY290,"&gt;"&amp;$X$292)</f>
        <v>#DIV/0!</v>
      </c>
      <c r="Z301" s="9" t="e">
        <f t="shared" si="38"/>
        <v>#DIV/0!</v>
      </c>
      <c r="AA301" s="9" t="e">
        <f t="shared" si="38"/>
        <v>#DIV/0!</v>
      </c>
      <c r="AB301" s="9" t="e">
        <f t="shared" si="38"/>
        <v>#DIV/0!</v>
      </c>
      <c r="AC301" s="9" t="e">
        <f t="shared" si="38"/>
        <v>#DIV/0!</v>
      </c>
      <c r="AD301" s="9" t="e">
        <f t="shared" si="38"/>
        <v>#DIV/0!</v>
      </c>
      <c r="AE301" s="9" t="e">
        <f t="shared" si="38"/>
        <v>#DIV/0!</v>
      </c>
      <c r="AF301" s="9" t="e">
        <f t="shared" si="38"/>
        <v>#DIV/0!</v>
      </c>
      <c r="AG301" s="9" t="e">
        <f t="shared" si="38"/>
        <v>#DIV/0!</v>
      </c>
      <c r="AH301" s="9" t="e">
        <f t="shared" si="38"/>
        <v>#DIV/0!</v>
      </c>
      <c r="AI301" s="9" t="e">
        <f t="shared" si="38"/>
        <v>#DIV/0!</v>
      </c>
      <c r="AJ301" s="10" t="str">
        <f t="shared" si="11"/>
        <v>Target; Gain &gt; 0.9; #pref=4</v>
      </c>
      <c r="AK301" s="9" t="e">
        <f t="shared" ref="AK301:AU301" si="39">AVERAGEIFS(AK3:AK290, $H$3:$H$290, "=1",$K3:$K290,"=4",$AY3:$AY290,"&gt;"&amp;$X$292)</f>
        <v>#DIV/0!</v>
      </c>
      <c r="AL301" s="9" t="e">
        <f t="shared" si="39"/>
        <v>#DIV/0!</v>
      </c>
      <c r="AM301" s="9" t="e">
        <f t="shared" si="39"/>
        <v>#DIV/0!</v>
      </c>
      <c r="AN301" s="9" t="e">
        <f t="shared" si="39"/>
        <v>#DIV/0!</v>
      </c>
      <c r="AO301" s="9" t="e">
        <f t="shared" si="39"/>
        <v>#DIV/0!</v>
      </c>
      <c r="AP301" s="9" t="e">
        <f t="shared" si="39"/>
        <v>#DIV/0!</v>
      </c>
      <c r="AQ301" s="9" t="e">
        <f t="shared" si="39"/>
        <v>#DIV/0!</v>
      </c>
      <c r="AR301" s="9" t="e">
        <f t="shared" si="39"/>
        <v>#DIV/0!</v>
      </c>
      <c r="AS301" s="9" t="e">
        <f t="shared" si="39"/>
        <v>#DIV/0!</v>
      </c>
      <c r="AT301" s="9" t="e">
        <f t="shared" si="39"/>
        <v>#DIV/0!</v>
      </c>
      <c r="AU301" s="9" t="e">
        <f t="shared" si="39"/>
        <v>#DIV/0!</v>
      </c>
    </row>
    <row r="302" spans="6:49" x14ac:dyDescent="0.3">
      <c r="L302" s="9" t="str">
        <f t="shared" si="24"/>
        <v>Target; Gain &gt; 0</v>
      </c>
      <c r="M302" s="9">
        <f>AVERAGEIFS(M3:M290,$H3:$H290,"=1",$J3:$J290,"=1")</f>
        <v>8119744.6200000001</v>
      </c>
      <c r="N302" s="9">
        <f t="shared" ref="N302:W302" si="40">AVERAGEIFS(N3:N290,$H3:$H290,"=1",$J3:$J290,"=1")</f>
        <v>1352754.78</v>
      </c>
      <c r="O302" s="9">
        <f t="shared" si="40"/>
        <v>1358256.72</v>
      </c>
      <c r="P302" s="9">
        <f t="shared" si="40"/>
        <v>18341608.940000005</v>
      </c>
      <c r="Q302" s="9">
        <f t="shared" si="40"/>
        <v>610873.87</v>
      </c>
      <c r="R302" s="9">
        <f t="shared" si="40"/>
        <v>31258750.960000008</v>
      </c>
      <c r="S302" s="9">
        <f t="shared" si="40"/>
        <v>773271.97000000009</v>
      </c>
      <c r="T302" s="9">
        <f t="shared" si="40"/>
        <v>3788823.45</v>
      </c>
      <c r="U302" s="9">
        <f t="shared" si="40"/>
        <v>2898631.6100000003</v>
      </c>
      <c r="V302" s="9">
        <f t="shared" si="40"/>
        <v>19537365.359999996</v>
      </c>
      <c r="W302" s="9">
        <f t="shared" si="40"/>
        <v>1134953.0599999998</v>
      </c>
      <c r="X302" s="9" t="s">
        <v>52</v>
      </c>
      <c r="Y302" s="9">
        <f>AVERAGEIFS(Y3:Y290,$H3:$H290,"=1",$J3:$J290,"=1")</f>
        <v>6.4524691306275788</v>
      </c>
      <c r="Z302" s="9">
        <f t="shared" ref="Z302:AI302" si="41">AVERAGEIFS(Z3:Z290,$H3:$H290,"=1",$J3:$J290,"=1")</f>
        <v>1.4501668571407209</v>
      </c>
      <c r="AA302" s="9">
        <f t="shared" si="41"/>
        <v>1.4077709078852787</v>
      </c>
      <c r="AB302" s="9">
        <f t="shared" si="41"/>
        <v>12.506068577947737</v>
      </c>
      <c r="AC302" s="9">
        <f t="shared" si="41"/>
        <v>1.0857459234294946</v>
      </c>
      <c r="AD302" s="9">
        <f t="shared" si="41"/>
        <v>18.020085599580195</v>
      </c>
      <c r="AE302" s="9">
        <f t="shared" si="41"/>
        <v>1.0916128899750768</v>
      </c>
      <c r="AF302" s="9">
        <f t="shared" si="41"/>
        <v>1.4037062053068077</v>
      </c>
      <c r="AG302" s="9">
        <f t="shared" si="41"/>
        <v>1.4501839751243826</v>
      </c>
      <c r="AH302" s="9">
        <f t="shared" si="41"/>
        <v>8.5006689414911669</v>
      </c>
      <c r="AI302" s="9">
        <f t="shared" si="41"/>
        <v>2.1350673134025415</v>
      </c>
      <c r="AJ302" s="9" t="str">
        <f t="shared" si="11"/>
        <v>Target; Gain &gt; 0</v>
      </c>
      <c r="AK302" s="9">
        <f>AVERAGEIFS(AK3:AK290,$H3:$H290,"=1",$J3:$J290,"=1")</f>
        <v>6.4524691306275788</v>
      </c>
      <c r="AL302" s="9">
        <f t="shared" ref="AL302:AU302" si="42">AVERAGEIFS(AL3:AL290,$H3:$H290,"=1",$J3:$J290,"=1")</f>
        <v>0.58454350021609569</v>
      </c>
      <c r="AM302" s="9">
        <f t="shared" si="42"/>
        <v>0.56455075636040419</v>
      </c>
      <c r="AN302" s="9">
        <f t="shared" si="42"/>
        <v>12.506068577947737</v>
      </c>
      <c r="AO302" s="9">
        <f t="shared" si="42"/>
        <v>0.52086246333055897</v>
      </c>
      <c r="AP302" s="9">
        <f t="shared" si="42"/>
        <v>18.020085599580195</v>
      </c>
      <c r="AQ302" s="9">
        <f t="shared" si="42"/>
        <v>0.46668019501026725</v>
      </c>
      <c r="AR302" s="9">
        <f t="shared" si="42"/>
        <v>0.7084474739374127</v>
      </c>
      <c r="AS302" s="9">
        <f t="shared" si="42"/>
        <v>0.38194149339105932</v>
      </c>
      <c r="AT302" s="9">
        <f t="shared" si="42"/>
        <v>8.5006689414911669</v>
      </c>
      <c r="AU302" s="9">
        <f t="shared" si="42"/>
        <v>0.94718952506547782</v>
      </c>
      <c r="AW302" s="10"/>
    </row>
    <row r="303" spans="6:49" x14ac:dyDescent="0.3">
      <c r="L303" s="11">
        <f>L292</f>
        <v>0.9</v>
      </c>
      <c r="M303" s="11"/>
      <c r="N303" s="12" t="str">
        <f>N292</f>
        <v>BNL Causal</v>
      </c>
      <c r="O303" s="12" t="str">
        <f>O292</f>
        <v>BNL Causal HM</v>
      </c>
      <c r="P303" s="12" t="str">
        <f>Q292</f>
        <v>SFS Causal</v>
      </c>
      <c r="Q303" s="12" t="str">
        <f>S292</f>
        <v>SaLSa Causal</v>
      </c>
      <c r="R303" s="12" t="str">
        <f>U292</f>
        <v>D&amp;C Causal</v>
      </c>
      <c r="S303" s="12" t="str">
        <f>W292</f>
        <v>BBS Causal</v>
      </c>
      <c r="T303" s="12"/>
      <c r="U303" s="11">
        <f>X292</f>
        <v>0.9</v>
      </c>
      <c r="V303" s="12" t="str">
        <f>Z292</f>
        <v>BNL Causal</v>
      </c>
      <c r="W303" s="12" t="str">
        <f>AA292</f>
        <v>BNL Causal HM</v>
      </c>
      <c r="X303" s="12" t="str">
        <f>AC292</f>
        <v>SFS Causal</v>
      </c>
      <c r="Y303" s="12" t="str">
        <f>AE292</f>
        <v>SaLSa Causal</v>
      </c>
      <c r="Z303" s="12" t="str">
        <f>AG292</f>
        <v>D&amp;C Causal</v>
      </c>
      <c r="AA303" s="12" t="str">
        <f>AI292</f>
        <v>BBS Causal</v>
      </c>
      <c r="AB303" s="13"/>
      <c r="AC303" s="11">
        <f>AJ292</f>
        <v>0.9</v>
      </c>
      <c r="AD303" s="12" t="str">
        <f>AL292</f>
        <v>BNL Causal</v>
      </c>
      <c r="AE303" s="12" t="str">
        <f>AM292</f>
        <v>BNL Causal HM</v>
      </c>
      <c r="AF303" s="12" t="str">
        <f>AO292</f>
        <v>SFS Causal</v>
      </c>
      <c r="AG303" s="12" t="str">
        <f>AQ292</f>
        <v>SaLSa Causal</v>
      </c>
      <c r="AH303" s="12" t="str">
        <f>AS292</f>
        <v>D&amp;C Causal</v>
      </c>
      <c r="AI303" s="12" t="str">
        <f>AU292</f>
        <v>BBS Causal</v>
      </c>
      <c r="AK303" s="12"/>
      <c r="AL303" s="12"/>
      <c r="AM303" s="12"/>
      <c r="AN303" s="13"/>
      <c r="AO303" s="13"/>
      <c r="AP303" s="13"/>
      <c r="AQ303" s="13"/>
      <c r="AR303" s="13"/>
      <c r="AS303" s="13"/>
      <c r="AT303" s="13"/>
      <c r="AU303" s="13"/>
    </row>
    <row r="304" spans="6:49" x14ac:dyDescent="0.3">
      <c r="L304" t="str">
        <f>L293</f>
        <v>ALL</v>
      </c>
      <c r="N304" s="9">
        <f>N293</f>
        <v>1684932.3909090913</v>
      </c>
      <c r="O304" s="9">
        <f>O293</f>
        <v>1709778.1340909086</v>
      </c>
      <c r="P304" s="9">
        <f>Q293</f>
        <v>836378.32499999972</v>
      </c>
      <c r="Q304" s="9">
        <f>S293</f>
        <v>1530441.0136363632</v>
      </c>
      <c r="R304" s="9">
        <f>U293</f>
        <v>3039197.4196969694</v>
      </c>
      <c r="S304" s="9">
        <f>W293</f>
        <v>826966.88863636332</v>
      </c>
      <c r="T304" s="9"/>
      <c r="U304" s="9" t="str">
        <f>X293</f>
        <v>ALL</v>
      </c>
      <c r="V304" s="9">
        <f>Z293</f>
        <v>1.5497261555100776</v>
      </c>
      <c r="W304" s="9">
        <f>AA293</f>
        <v>1.5361434855891276</v>
      </c>
      <c r="X304" s="9">
        <f>AC293</f>
        <v>1.1904276124915645</v>
      </c>
      <c r="Y304" s="9">
        <f>AE293</f>
        <v>1.4179246132330403</v>
      </c>
      <c r="Z304" s="9">
        <f>AG293</f>
        <v>1.5589913084027962</v>
      </c>
      <c r="AA304" s="9">
        <f>AI293</f>
        <v>1.9300054987030422</v>
      </c>
      <c r="AB304" s="13"/>
      <c r="AC304" s="9" t="str">
        <f>AJ293</f>
        <v>ALL</v>
      </c>
      <c r="AD304" s="9">
        <f>AL293</f>
        <v>0.56614078543595192</v>
      </c>
      <c r="AE304" s="9">
        <f>AM293</f>
        <v>0.56511448707182843</v>
      </c>
      <c r="AF304" s="9">
        <f>AO293</f>
        <v>0.50230358377144013</v>
      </c>
      <c r="AG304" s="9">
        <f>AQ293</f>
        <v>0.4997898207299647</v>
      </c>
      <c r="AH304" s="9">
        <f>AS293</f>
        <v>0.35365830257951258</v>
      </c>
      <c r="AI304" s="9">
        <f>AU293</f>
        <v>1.0008237100364179</v>
      </c>
      <c r="AK304" s="9"/>
      <c r="AL304" s="9"/>
      <c r="AM304" s="9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L295</f>
        <v>Gain &gt; 0.9</v>
      </c>
      <c r="N305" s="9">
        <f t="shared" ref="N305:O312" si="43">N295</f>
        <v>2462552.1</v>
      </c>
      <c r="O305" s="9">
        <f t="shared" si="43"/>
        <v>2472285.9249999998</v>
      </c>
      <c r="P305" s="9">
        <f t="shared" ref="P305:P312" si="44">Q295</f>
        <v>1061476.7750000001</v>
      </c>
      <c r="Q305" s="9">
        <f t="shared" ref="Q305:Q312" si="45">S295</f>
        <v>1672856.4250000003</v>
      </c>
      <c r="R305" s="9">
        <f>U295</f>
        <v>3702758.625</v>
      </c>
      <c r="S305" s="9">
        <f t="shared" ref="S305:S312" si="46">W295</f>
        <v>1917301.1</v>
      </c>
      <c r="T305" s="9"/>
      <c r="U305" s="9" t="str">
        <f t="shared" ref="U305:U312" si="47">X295</f>
        <v>Gain &gt; 0.9</v>
      </c>
      <c r="V305" s="9">
        <f t="shared" ref="V305:W312" si="48">Z295</f>
        <v>2.237607563320489</v>
      </c>
      <c r="W305" s="9">
        <f t="shared" si="48"/>
        <v>2.1426553439945559</v>
      </c>
      <c r="X305" s="9">
        <f t="shared" ref="X305:X312" si="49">AC295</f>
        <v>1.4538588100469498</v>
      </c>
      <c r="Y305" s="9">
        <f t="shared" ref="Y305:Y312" si="50">AE295</f>
        <v>1.7979838723185824</v>
      </c>
      <c r="Z305" s="9">
        <f t="shared" ref="Z305:Z312" si="51">AG295</f>
        <v>2.1242046766201383</v>
      </c>
      <c r="AA305" s="9">
        <f t="shared" ref="AA305:AA312" si="52">AI295</f>
        <v>2.8532702566168155</v>
      </c>
      <c r="AB305" s="13"/>
      <c r="AC305" s="9" t="str">
        <f t="shared" ref="AC305:AC312" si="53">AJ295</f>
        <v>Gain &gt; 0.9</v>
      </c>
      <c r="AD305" s="9">
        <f t="shared" ref="AD305:AE312" si="54">AL295</f>
        <v>0.79998091877496336</v>
      </c>
      <c r="AE305" s="9">
        <f t="shared" si="54"/>
        <v>0.75666795933211684</v>
      </c>
      <c r="AF305" s="9">
        <f t="shared" ref="AF305:AF312" si="55">AO295</f>
        <v>0.62665760554809824</v>
      </c>
      <c r="AG305" s="9">
        <f t="shared" ref="AG305:AG312" si="56">AQ295</f>
        <v>0.6194639937442844</v>
      </c>
      <c r="AH305" s="9">
        <f t="shared" ref="AH305:AH312" si="57">AS295</f>
        <v>0.42736188584240159</v>
      </c>
      <c r="AI305" s="9">
        <f t="shared" ref="AI305:AI312" si="58">AU295</f>
        <v>1.3793882595899047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>L296</f>
        <v>Target</v>
      </c>
      <c r="N306" s="9">
        <f t="shared" si="43"/>
        <v>852036.02407407411</v>
      </c>
      <c r="O306" s="9">
        <f t="shared" si="43"/>
        <v>855101.8055555555</v>
      </c>
      <c r="P306" s="9">
        <f t="shared" si="44"/>
        <v>430222.84259259258</v>
      </c>
      <c r="Q306" s="9">
        <f t="shared" si="45"/>
        <v>433459.9407407408</v>
      </c>
      <c r="R306" s="9">
        <f>U296</f>
        <v>2641256.2574074073</v>
      </c>
      <c r="S306" s="9">
        <f t="shared" si="46"/>
        <v>638572.70740740746</v>
      </c>
      <c r="T306" s="9"/>
      <c r="U306" s="9" t="str">
        <f t="shared" si="47"/>
        <v>Target</v>
      </c>
      <c r="V306" s="9">
        <f t="shared" si="48"/>
        <v>1.0281763446699455</v>
      </c>
      <c r="W306" s="9">
        <f t="shared" si="48"/>
        <v>1.0027786787245769</v>
      </c>
      <c r="X306" s="9">
        <f t="shared" si="49"/>
        <v>0.86872800513929505</v>
      </c>
      <c r="Y306" s="9">
        <f t="shared" si="50"/>
        <v>0.73333037788289834</v>
      </c>
      <c r="Z306" s="9">
        <f t="shared" si="51"/>
        <v>1.1912027547395729</v>
      </c>
      <c r="AA306" s="9">
        <f t="shared" si="52"/>
        <v>1.2987310864753521</v>
      </c>
      <c r="AB306" s="13"/>
      <c r="AC306" s="9" t="str">
        <f t="shared" si="53"/>
        <v>Target</v>
      </c>
      <c r="AD306" s="9">
        <f t="shared" si="54"/>
        <v>0.43314721014747326</v>
      </c>
      <c r="AE306" s="9">
        <f t="shared" si="54"/>
        <v>0.42083497524220514</v>
      </c>
      <c r="AF306" s="9">
        <f t="shared" si="55"/>
        <v>0.41622067148666786</v>
      </c>
      <c r="AG306" s="9">
        <f t="shared" si="56"/>
        <v>0.34965978876377157</v>
      </c>
      <c r="AH306" s="9">
        <f t="shared" si="57"/>
        <v>0.31931442424182838</v>
      </c>
      <c r="AI306" s="9">
        <f t="shared" si="58"/>
        <v>0.61469033690572594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>L297</f>
        <v>Gain &gt; 0</v>
      </c>
      <c r="N307" s="9">
        <f t="shared" si="43"/>
        <v>2304280.6509803915</v>
      </c>
      <c r="O307" s="9">
        <f t="shared" si="43"/>
        <v>2317132.4823529413</v>
      </c>
      <c r="P307" s="9">
        <f t="shared" si="44"/>
        <v>1020941.9725490195</v>
      </c>
      <c r="Q307" s="9">
        <f t="shared" si="45"/>
        <v>2608023.5333333337</v>
      </c>
      <c r="R307" s="9">
        <f>U297</f>
        <v>3017905.6372549017</v>
      </c>
      <c r="S307" s="9">
        <f t="shared" si="46"/>
        <v>1292894.7450980388</v>
      </c>
      <c r="T307" s="9"/>
      <c r="U307" s="9" t="str">
        <f t="shared" si="47"/>
        <v>Gain &gt; 0</v>
      </c>
      <c r="V307" s="9">
        <f t="shared" si="48"/>
        <v>1.9377983822109517</v>
      </c>
      <c r="W307" s="9">
        <f t="shared" si="48"/>
        <v>1.9088279621447337</v>
      </c>
      <c r="X307" s="9">
        <f t="shared" si="49"/>
        <v>1.3557457236559405</v>
      </c>
      <c r="Y307" s="9">
        <f t="shared" si="50"/>
        <v>2.0805045262061279</v>
      </c>
      <c r="Z307" s="9">
        <f t="shared" si="51"/>
        <v>1.5152298731777327</v>
      </c>
      <c r="AA307" s="9">
        <f t="shared" si="52"/>
        <v>2.4765284677717476</v>
      </c>
      <c r="AB307" s="13"/>
      <c r="AC307" s="9" t="str">
        <f t="shared" si="53"/>
        <v>Gain &gt; 0</v>
      </c>
      <c r="AD307" s="9">
        <f t="shared" si="54"/>
        <v>0.65239420919941615</v>
      </c>
      <c r="AE307" s="9">
        <f t="shared" si="54"/>
        <v>0.64184783371325171</v>
      </c>
      <c r="AF307" s="9">
        <f t="shared" si="55"/>
        <v>0.53699012703414073</v>
      </c>
      <c r="AG307" s="9">
        <f t="shared" si="56"/>
        <v>0.62377038523303718</v>
      </c>
      <c r="AH307" s="9">
        <f t="shared" si="57"/>
        <v>0.35132422622021597</v>
      </c>
      <c r="AI307" s="9">
        <f t="shared" si="58"/>
        <v>1.1872973505567357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 t="shared" ref="L308" si="59">L298</f>
        <v>Gain &lt;=0</v>
      </c>
      <c r="N308" s="9">
        <f t="shared" si="43"/>
        <v>1294972.3753086419</v>
      </c>
      <c r="O308" s="9">
        <f t="shared" si="43"/>
        <v>1327369.8407407408</v>
      </c>
      <c r="P308" s="9">
        <f t="shared" si="44"/>
        <v>720171.58395061723</v>
      </c>
      <c r="Q308" s="9">
        <f t="shared" si="45"/>
        <v>851963.1308641975</v>
      </c>
      <c r="R308" s="9">
        <f>U298</f>
        <v>3052603.3567901235</v>
      </c>
      <c r="S308" s="9">
        <f t="shared" si="46"/>
        <v>533604.90493827173</v>
      </c>
      <c r="T308" s="9"/>
      <c r="U308" s="9" t="str">
        <f t="shared" si="47"/>
        <v>Gain &lt;=0</v>
      </c>
      <c r="V308" s="9">
        <f t="shared" si="48"/>
        <v>1.3053843831428598</v>
      </c>
      <c r="W308" s="9">
        <f t="shared" si="48"/>
        <v>1.3014902966467079</v>
      </c>
      <c r="X308" s="9">
        <f t="shared" si="49"/>
        <v>1.086338431388068</v>
      </c>
      <c r="Y308" s="9">
        <f t="shared" si="50"/>
        <v>1.0007446680277623</v>
      </c>
      <c r="Z308" s="9">
        <f t="shared" si="51"/>
        <v>1.5865448046556134</v>
      </c>
      <c r="AA308" s="9">
        <f t="shared" si="52"/>
        <v>1.5858984441042265</v>
      </c>
      <c r="AB308" s="13"/>
      <c r="AC308" s="9" t="str">
        <f t="shared" si="53"/>
        <v>Gain &lt;=0</v>
      </c>
      <c r="AD308" s="9">
        <f t="shared" si="54"/>
        <v>0.51183307417747437</v>
      </c>
      <c r="AE308" s="9">
        <f t="shared" si="54"/>
        <v>0.51680089844574706</v>
      </c>
      <c r="AF308" s="9">
        <f t="shared" si="55"/>
        <v>0.48046390838381392</v>
      </c>
      <c r="AG308" s="9">
        <f t="shared" si="56"/>
        <v>0.42172798382062282</v>
      </c>
      <c r="AH308" s="9">
        <f t="shared" si="57"/>
        <v>0.35512790621314377</v>
      </c>
      <c r="AI308" s="9">
        <f t="shared" si="58"/>
        <v>0.88341438081992218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>L299</f>
        <v>Target;Gain &gt; 0.9; #pref=2</v>
      </c>
      <c r="N309" s="9">
        <f t="shared" si="43"/>
        <v>1847300.5</v>
      </c>
      <c r="O309" s="9">
        <f t="shared" si="43"/>
        <v>1853194.7999999998</v>
      </c>
      <c r="P309" s="9">
        <f t="shared" si="44"/>
        <v>648631.80000000005</v>
      </c>
      <c r="Q309" s="9">
        <f t="shared" si="45"/>
        <v>1483190.1</v>
      </c>
      <c r="R309" s="9">
        <f t="shared" ref="R309" si="60">U299</f>
        <v>2258719.5</v>
      </c>
      <c r="S309" s="9">
        <f t="shared" si="46"/>
        <v>611520.30000000005</v>
      </c>
      <c r="T309" s="9"/>
      <c r="U309" s="9" t="str">
        <f t="shared" si="47"/>
        <v>Target;Gain &gt; 0.9; #pref=2</v>
      </c>
      <c r="V309" s="9">
        <f t="shared" si="48"/>
        <v>1.8236553767899748</v>
      </c>
      <c r="W309" s="9">
        <f t="shared" si="48"/>
        <v>1.7800469303183488</v>
      </c>
      <c r="X309" s="9">
        <f t="shared" si="49"/>
        <v>1.3624169549977525</v>
      </c>
      <c r="Y309" s="9">
        <f t="shared" si="50"/>
        <v>1.7877653398929398</v>
      </c>
      <c r="Z309" s="9">
        <f t="shared" si="51"/>
        <v>0.95000098739983507</v>
      </c>
      <c r="AA309" s="9">
        <f t="shared" si="52"/>
        <v>2.0943287526635683</v>
      </c>
      <c r="AB309" s="13"/>
      <c r="AC309" s="9" t="str">
        <f t="shared" si="53"/>
        <v>Target;Gain &gt; 0.9; #pref=2</v>
      </c>
      <c r="AD309" s="9">
        <f t="shared" si="54"/>
        <v>0.64965950084733781</v>
      </c>
      <c r="AE309" s="9">
        <f t="shared" si="54"/>
        <v>0.62109650374914049</v>
      </c>
      <c r="AF309" s="9">
        <f t="shared" si="55"/>
        <v>0.63611560319695848</v>
      </c>
      <c r="AG309" s="9">
        <f t="shared" si="56"/>
        <v>0.59295232364675021</v>
      </c>
      <c r="AH309" s="9">
        <f t="shared" si="57"/>
        <v>0.39912673344369975</v>
      </c>
      <c r="AI309" s="9">
        <f t="shared" si="58"/>
        <v>0.90758236754045352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>L300</f>
        <v>Target; Gain &gt; 0.9; #pref=3</v>
      </c>
      <c r="N310" s="9">
        <f t="shared" si="43"/>
        <v>3077803.7</v>
      </c>
      <c r="O310" s="9">
        <f t="shared" si="43"/>
        <v>3091377.05</v>
      </c>
      <c r="P310" s="9">
        <f t="shared" si="44"/>
        <v>1474321.75</v>
      </c>
      <c r="Q310" s="9">
        <f t="shared" si="45"/>
        <v>1862522.75</v>
      </c>
      <c r="R310" s="9">
        <f>U300</f>
        <v>5146797.75</v>
      </c>
      <c r="S310" s="9">
        <f t="shared" si="46"/>
        <v>3223081.9000000004</v>
      </c>
      <c r="T310" s="9"/>
      <c r="U310" s="9" t="str">
        <f t="shared" si="47"/>
        <v>Target; Gain &gt; 0.9; #pref=3</v>
      </c>
      <c r="V310" s="9">
        <f t="shared" si="48"/>
        <v>2.6515597498510033</v>
      </c>
      <c r="W310" s="9">
        <f t="shared" si="48"/>
        <v>2.5052637576707637</v>
      </c>
      <c r="X310" s="9">
        <f t="shared" si="49"/>
        <v>1.5453006650961469</v>
      </c>
      <c r="Y310" s="9">
        <f t="shared" si="50"/>
        <v>1.8082024047442249</v>
      </c>
      <c r="Z310" s="9">
        <f t="shared" si="51"/>
        <v>3.2984083658404422</v>
      </c>
      <c r="AA310" s="9">
        <f t="shared" si="52"/>
        <v>3.6122117605700623</v>
      </c>
      <c r="AB310" s="13"/>
      <c r="AC310" s="9" t="str">
        <f t="shared" si="53"/>
        <v>Target; Gain &gt; 0.9; #pref=3</v>
      </c>
      <c r="AD310" s="9">
        <f t="shared" si="54"/>
        <v>0.9503023367025889</v>
      </c>
      <c r="AE310" s="9">
        <f t="shared" si="54"/>
        <v>0.89223941491509318</v>
      </c>
      <c r="AF310" s="9">
        <f t="shared" si="55"/>
        <v>0.61719960789923789</v>
      </c>
      <c r="AG310" s="9">
        <f t="shared" si="56"/>
        <v>0.64597566384181848</v>
      </c>
      <c r="AH310" s="9">
        <f t="shared" si="57"/>
        <v>0.45559703824110331</v>
      </c>
      <c r="AI310" s="9">
        <f t="shared" si="58"/>
        <v>1.8511941516393562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>L301</f>
        <v>Target; Gain &gt; 0.9; #pref=4</v>
      </c>
      <c r="N311" s="9" t="e">
        <f t="shared" si="43"/>
        <v>#DIV/0!</v>
      </c>
      <c r="O311" s="9" t="e">
        <f t="shared" si="43"/>
        <v>#DIV/0!</v>
      </c>
      <c r="P311" s="9" t="e">
        <f t="shared" si="44"/>
        <v>#DIV/0!</v>
      </c>
      <c r="Q311" s="9" t="e">
        <f t="shared" si="45"/>
        <v>#DIV/0!</v>
      </c>
      <c r="R311" s="9" t="e">
        <f>U301</f>
        <v>#DIV/0!</v>
      </c>
      <c r="S311" s="9" t="e">
        <f t="shared" si="46"/>
        <v>#DIV/0!</v>
      </c>
      <c r="T311" s="9"/>
      <c r="U311" s="9" t="str">
        <f t="shared" si="47"/>
        <v>Target; Gain &gt; 0.9; #pref=4</v>
      </c>
      <c r="V311" s="9" t="e">
        <f t="shared" si="48"/>
        <v>#DIV/0!</v>
      </c>
      <c r="W311" s="9" t="e">
        <f t="shared" si="48"/>
        <v>#DIV/0!</v>
      </c>
      <c r="X311" s="9" t="e">
        <f t="shared" si="49"/>
        <v>#DIV/0!</v>
      </c>
      <c r="Y311" s="9" t="e">
        <f t="shared" si="50"/>
        <v>#DIV/0!</v>
      </c>
      <c r="Z311" s="9" t="e">
        <f t="shared" si="51"/>
        <v>#DIV/0!</v>
      </c>
      <c r="AA311" s="9" t="e">
        <f t="shared" si="52"/>
        <v>#DIV/0!</v>
      </c>
      <c r="AB311" s="13"/>
      <c r="AC311" s="9" t="str">
        <f t="shared" si="53"/>
        <v>Target; Gain &gt; 0.9; #pref=4</v>
      </c>
      <c r="AD311" s="9" t="e">
        <f t="shared" si="54"/>
        <v>#DIV/0!</v>
      </c>
      <c r="AE311" s="9" t="e">
        <f t="shared" si="54"/>
        <v>#DIV/0!</v>
      </c>
      <c r="AF311" s="9" t="e">
        <f t="shared" si="55"/>
        <v>#DIV/0!</v>
      </c>
      <c r="AG311" s="9" t="e">
        <f t="shared" si="56"/>
        <v>#DIV/0!</v>
      </c>
      <c r="AH311" s="9" t="e">
        <f t="shared" si="57"/>
        <v>#DIV/0!</v>
      </c>
      <c r="AI311" s="9" t="e">
        <f t="shared" si="58"/>
        <v>#DIV/0!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>L302</f>
        <v>Target; Gain &gt; 0</v>
      </c>
      <c r="N312" s="9">
        <f t="shared" si="43"/>
        <v>1352754.78</v>
      </c>
      <c r="O312" s="9">
        <f t="shared" si="43"/>
        <v>1358256.72</v>
      </c>
      <c r="P312" s="9">
        <f t="shared" si="44"/>
        <v>610873.87</v>
      </c>
      <c r="Q312" s="9">
        <f t="shared" si="45"/>
        <v>773271.97000000009</v>
      </c>
      <c r="R312" s="9">
        <f>U302</f>
        <v>2898631.6100000003</v>
      </c>
      <c r="S312" s="9">
        <f t="shared" si="46"/>
        <v>1134953.0599999998</v>
      </c>
      <c r="T312" s="9"/>
      <c r="U312" s="9" t="str">
        <f t="shared" si="47"/>
        <v>Target; Gain &gt; 0</v>
      </c>
      <c r="V312" s="9">
        <f t="shared" si="48"/>
        <v>1.4501668571407209</v>
      </c>
      <c r="W312" s="9">
        <f t="shared" si="48"/>
        <v>1.4077709078852787</v>
      </c>
      <c r="X312" s="9">
        <f t="shared" si="49"/>
        <v>1.0857459234294946</v>
      </c>
      <c r="Y312" s="9">
        <f t="shared" si="50"/>
        <v>1.0916128899750768</v>
      </c>
      <c r="Z312" s="9">
        <f t="shared" si="51"/>
        <v>1.4501839751243826</v>
      </c>
      <c r="AA312" s="9">
        <f t="shared" si="52"/>
        <v>2.1350673134025415</v>
      </c>
      <c r="AB312" s="13"/>
      <c r="AC312" s="9" t="str">
        <f t="shared" si="53"/>
        <v>Target; Gain &gt; 0</v>
      </c>
      <c r="AD312" s="9">
        <f t="shared" si="54"/>
        <v>0.58454350021609569</v>
      </c>
      <c r="AE312" s="9">
        <f t="shared" si="54"/>
        <v>0.56455075636040419</v>
      </c>
      <c r="AF312" s="9">
        <f t="shared" si="55"/>
        <v>0.52086246333055897</v>
      </c>
      <c r="AG312" s="9">
        <f t="shared" si="56"/>
        <v>0.46668019501026725</v>
      </c>
      <c r="AH312" s="9">
        <f t="shared" si="57"/>
        <v>0.38194149339105932</v>
      </c>
      <c r="AI312" s="9">
        <f t="shared" si="58"/>
        <v>0.94718952506547782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K313" s="8"/>
      <c r="AL313" s="8"/>
      <c r="AM313" s="8"/>
      <c r="AN313" s="8"/>
      <c r="AO313" s="8"/>
    </row>
    <row r="314" spans="7:49" x14ac:dyDescent="0.3">
      <c r="K314" s="35" t="s">
        <v>62</v>
      </c>
      <c r="L314" s="5">
        <f>X314</f>
        <v>0.9</v>
      </c>
      <c r="M314" s="6" t="s">
        <v>2</v>
      </c>
      <c r="N314" s="6" t="s">
        <v>3</v>
      </c>
      <c r="O314" s="6" t="s">
        <v>4</v>
      </c>
      <c r="P314" s="6" t="s">
        <v>5</v>
      </c>
      <c r="Q314" s="6" t="s">
        <v>6</v>
      </c>
      <c r="R314" s="6" t="s">
        <v>7</v>
      </c>
      <c r="S314" s="6" t="s">
        <v>8</v>
      </c>
      <c r="T314" s="6" t="s">
        <v>9</v>
      </c>
      <c r="U314" s="6" t="s">
        <v>10</v>
      </c>
      <c r="V314" s="6" t="s">
        <v>11</v>
      </c>
      <c r="W314" s="6" t="s">
        <v>12</v>
      </c>
      <c r="X314" s="7">
        <f>X292</f>
        <v>0.9</v>
      </c>
      <c r="Y314" s="6" t="s">
        <v>2</v>
      </c>
      <c r="Z314" s="6" t="s">
        <v>3</v>
      </c>
      <c r="AA314" s="6" t="s">
        <v>4</v>
      </c>
      <c r="AB314" s="6" t="s">
        <v>5</v>
      </c>
      <c r="AC314" s="6" t="s">
        <v>6</v>
      </c>
      <c r="AD314" s="6" t="s">
        <v>7</v>
      </c>
      <c r="AE314" s="6" t="s">
        <v>8</v>
      </c>
      <c r="AF314" s="6" t="s">
        <v>9</v>
      </c>
      <c r="AG314" s="6" t="s">
        <v>10</v>
      </c>
      <c r="AH314" s="6" t="s">
        <v>11</v>
      </c>
      <c r="AI314" s="6" t="s">
        <v>12</v>
      </c>
      <c r="AJ314" s="5">
        <f t="shared" ref="AJ314:AJ324" si="61">X314</f>
        <v>0.9</v>
      </c>
      <c r="AK314" s="6" t="s">
        <v>2</v>
      </c>
      <c r="AL314" s="6" t="s">
        <v>3</v>
      </c>
      <c r="AM314" s="6" t="s">
        <v>4</v>
      </c>
      <c r="AN314" s="6" t="s">
        <v>5</v>
      </c>
      <c r="AO314" s="6" t="s">
        <v>6</v>
      </c>
      <c r="AP314" s="6" t="s">
        <v>7</v>
      </c>
      <c r="AQ314" s="6" t="s">
        <v>8</v>
      </c>
      <c r="AR314" s="6" t="s">
        <v>9</v>
      </c>
      <c r="AS314" s="6" t="s">
        <v>10</v>
      </c>
      <c r="AT314" s="6" t="s">
        <v>11</v>
      </c>
      <c r="AU314" s="6" t="s">
        <v>12</v>
      </c>
    </row>
    <row r="315" spans="7:49" x14ac:dyDescent="0.3">
      <c r="L315" s="8" t="s">
        <v>16</v>
      </c>
      <c r="M315" s="9">
        <f>MEDIAN(M3:M290)</f>
        <v>4851383.5999999996</v>
      </c>
      <c r="N315" s="9">
        <f t="shared" ref="N315:W315" si="62">MEDIAN(N3:N290)</f>
        <v>596728</v>
      </c>
      <c r="O315" s="9">
        <f t="shared" si="62"/>
        <v>596858.4</v>
      </c>
      <c r="P315" s="9">
        <f t="shared" si="62"/>
        <v>1902138.9</v>
      </c>
      <c r="Q315" s="9">
        <f t="shared" si="62"/>
        <v>285162.09999999998</v>
      </c>
      <c r="R315" s="9">
        <f t="shared" si="62"/>
        <v>14768288.300000001</v>
      </c>
      <c r="S315" s="9">
        <f t="shared" si="62"/>
        <v>157956.29999999999</v>
      </c>
      <c r="T315" s="9">
        <f t="shared" si="62"/>
        <v>2922825.5999999996</v>
      </c>
      <c r="U315" s="9">
        <f t="shared" si="62"/>
        <v>2286231.6666666665</v>
      </c>
      <c r="V315" s="9">
        <f t="shared" si="62"/>
        <v>1846321.7</v>
      </c>
      <c r="W315" s="9">
        <f t="shared" si="62"/>
        <v>407938.7</v>
      </c>
      <c r="X315" s="9" t="s">
        <v>16</v>
      </c>
      <c r="Y315" s="9">
        <f>MEDIAN(Y3:Y290)</f>
        <v>3.4905693298031109</v>
      </c>
      <c r="Z315" s="9">
        <f t="shared" ref="Z315:AI315" si="63">MEDIAN(Z3:Z290)</f>
        <v>0.86644467498990707</v>
      </c>
      <c r="AA315" s="9">
        <f t="shared" si="63"/>
        <v>0.84841160302748908</v>
      </c>
      <c r="AB315" s="9">
        <f t="shared" si="63"/>
        <v>1.6264675458020066</v>
      </c>
      <c r="AC315" s="9">
        <f t="shared" si="63"/>
        <v>0.89710212400241285</v>
      </c>
      <c r="AD315" s="9">
        <f t="shared" si="63"/>
        <v>8.3041628476057667</v>
      </c>
      <c r="AE315" s="9">
        <f t="shared" si="63"/>
        <v>0.62021486471639942</v>
      </c>
      <c r="AF315" s="9">
        <f t="shared" si="63"/>
        <v>0.63693590229959218</v>
      </c>
      <c r="AG315" s="9">
        <f t="shared" si="63"/>
        <v>0.92571466705412608</v>
      </c>
      <c r="AH315" s="9">
        <f t="shared" si="63"/>
        <v>3.1242590684036262</v>
      </c>
      <c r="AI315" s="9">
        <f t="shared" si="63"/>
        <v>1.7178818127780686</v>
      </c>
      <c r="AJ315" s="8" t="str">
        <f t="shared" si="61"/>
        <v>ALL</v>
      </c>
      <c r="AK315" s="9">
        <f>MEDIAN(AK3:AK290)</f>
        <v>3.4905693298031109</v>
      </c>
      <c r="AL315" s="9">
        <f t="shared" ref="AL315:AU315" si="64">MEDIAN(AL3:AL290)</f>
        <v>0.42208968281629494</v>
      </c>
      <c r="AM315" s="9">
        <f t="shared" si="64"/>
        <v>0.41391275680507533</v>
      </c>
      <c r="AN315" s="9">
        <f t="shared" si="64"/>
        <v>1.6264675458020066</v>
      </c>
      <c r="AO315" s="9">
        <f t="shared" si="64"/>
        <v>0.42090581019292583</v>
      </c>
      <c r="AP315" s="9">
        <f t="shared" si="64"/>
        <v>8.3041628476057667</v>
      </c>
      <c r="AQ315" s="9">
        <f t="shared" si="64"/>
        <v>0.36281969952397053</v>
      </c>
      <c r="AR315" s="9">
        <f t="shared" si="64"/>
        <v>0.32339672118541785</v>
      </c>
      <c r="AS315" s="9">
        <f t="shared" si="64"/>
        <v>0.34010417240206148</v>
      </c>
      <c r="AT315" s="9">
        <f t="shared" si="64"/>
        <v>3.1242590684036262</v>
      </c>
      <c r="AU315" s="9">
        <f t="shared" si="64"/>
        <v>0.64071727218106389</v>
      </c>
    </row>
    <row r="316" spans="7:49" x14ac:dyDescent="0.3">
      <c r="L316" s="8" t="str">
        <f>"Target; Gain &gt; "&amp;L314</f>
        <v>Target; Gain &gt; 0.9</v>
      </c>
      <c r="M316" s="9" cm="1">
        <f t="array" ref="M316">MEDIAN(_xlfn._xlws.FILTER(M3:M290, ($AZ3:$AZ290 &gt; $X292)*($AZ3:$AZ290 &lt;&gt; "")))</f>
        <v>11686655.1</v>
      </c>
      <c r="N316" s="9" cm="1">
        <f t="array" ref="N316">MEDIAN(_xlfn._xlws.FILTER(N3:N290, ($AZ3:$AZ290 &gt; $X292)*($AZ3:$AZ290 &lt;&gt; "")))</f>
        <v>2456101</v>
      </c>
      <c r="O316" s="9" cm="1">
        <f t="array" ref="O316">MEDIAN(_xlfn._xlws.FILTER(O3:O290, ($AZ3:$AZ290 &gt; $X292)*($AZ3:$AZ290 &lt;&gt; "")))</f>
        <v>2469844.5</v>
      </c>
      <c r="P316" s="9" cm="1">
        <f t="array" ref="P316">MEDIAN(_xlfn._xlws.FILTER(P3:P290, ($AZ3:$AZ290 &gt; $X292)*($AZ3:$AZ290 &lt;&gt; "")))</f>
        <v>35473328.799999997</v>
      </c>
      <c r="Q316" s="9" cm="1">
        <f t="array" ref="Q316">MEDIAN(_xlfn._xlws.FILTER(Q3:Q290, ($AZ3:$AZ290 &gt; $X292)*($AZ3:$AZ290 &lt;&gt; "")))</f>
        <v>1028619.4</v>
      </c>
      <c r="R316" s="9" cm="1">
        <f t="array" ref="R316">MEDIAN(_xlfn._xlws.FILTER(R3:R290, ($AZ3:$AZ290 &gt; $X292)*($AZ3:$AZ290 &lt;&gt; "")))</f>
        <v>49794498.5</v>
      </c>
      <c r="S316" s="9" cm="1">
        <f t="array" ref="S316">MEDIAN(_xlfn._xlws.FILTER(S3:S290, ($AZ3:$AZ290 &gt; $X292)*($AZ3:$AZ290 &lt;&gt; "")))</f>
        <v>1662362.3</v>
      </c>
      <c r="T316" s="9" cm="1">
        <f t="array" ref="T316">MEDIAN(_xlfn._xlws.FILTER(T3:T290, ($AZ3:$AZ290 &gt; $X292)*($AZ3:$AZ290 &lt;&gt; "")))</f>
        <v>4972458.3000000007</v>
      </c>
      <c r="U316" s="9" cm="1">
        <f t="array" ref="U316">MEDIAN(_xlfn._xlws.FILTER(U3:U290, ($AZ3:$AZ290 &gt; $X292)*($AZ3:$AZ290 &lt;&gt; "")))</f>
        <v>3693623.8</v>
      </c>
      <c r="V316" s="9" cm="1">
        <f t="array" ref="V316">MEDIAN(_xlfn._xlws.FILTER(V3:V290, ($AZ3:$AZ290 &gt; $X292)*($AZ3:$AZ290 &lt;&gt; "")))</f>
        <v>33703378.799999997</v>
      </c>
      <c r="W316" s="9" cm="1">
        <f t="array" ref="W316">MEDIAN(_xlfn._xlws.FILTER(W3:W290, ($AZ3:$AZ290 &gt; $X292)*($AZ3:$AZ290 &lt;&gt; "")))</f>
        <v>1881268.1</v>
      </c>
      <c r="X316" s="9" t="str">
        <f>"Target; Gain &gt; "&amp;X314</f>
        <v>Target; Gain &gt; 0.9</v>
      </c>
      <c r="Y316" s="9" cm="1">
        <f t="array" ref="Y316">MEDIAN(_xlfn._xlws.FILTER(Y3:Y290, ($AZ3:$AZ290 &gt; $X292)*($AZ3:$AZ290 &lt;&gt; "")))</f>
        <v>9.1248316997895031</v>
      </c>
      <c r="Z316" s="9" cm="1">
        <f t="array" ref="Z316">MEDIAN(_xlfn._xlws.FILTER(Z3:Z290, ($AZ3:$AZ290 &gt; $X292)*($AZ3:$AZ290 &lt;&gt; "")))</f>
        <v>2.3847445812309163</v>
      </c>
      <c r="AA316" s="9" cm="1">
        <f t="array" ref="AA316">MEDIAN(_xlfn._xlws.FILTER(AA3:AA290, ($AZ3:$AZ290 &gt; $X292)*($AZ3:$AZ290 &lt;&gt; "")))</f>
        <v>2.3280552026932124</v>
      </c>
      <c r="AB316" s="9" cm="1">
        <f t="array" ref="AB316">MEDIAN(_xlfn._xlws.FILTER(AB3:AB290, ($AZ3:$AZ290 &gt; $X292)*($AZ3:$AZ290 &lt;&gt; "")))</f>
        <v>13.57750019169762</v>
      </c>
      <c r="AC316" s="9" cm="1">
        <f t="array" ref="AC316">MEDIAN(_xlfn._xlws.FILTER(AC3:AC290, ($AZ3:$AZ290 &gt; $X292)*($AZ3:$AZ290 &lt;&gt; "")))</f>
        <v>1.4887964518886294</v>
      </c>
      <c r="AD316" s="9" cm="1">
        <f t="array" ref="AD316">MEDIAN(_xlfn._xlws.FILTER(AD3:AD290, ($AZ3:$AZ290 &gt; $X292)*($AZ3:$AZ290 &lt;&gt; "")))</f>
        <v>27.41947768050013</v>
      </c>
      <c r="AE316" s="9" cm="1">
        <f t="array" ref="AE316">MEDIAN(_xlfn._xlws.FILTER(AE3:AE290, ($AZ3:$AZ290 &gt; $X292)*($AZ3:$AZ290 &lt;&gt; "")))</f>
        <v>1.7849918773747051</v>
      </c>
      <c r="AF316" s="9" cm="1">
        <f t="array" ref="AF316">MEDIAN(_xlfn._xlws.FILTER(AF3:AF290, ($AZ3:$AZ290 &gt; $X292)*($AZ3:$AZ290 &lt;&gt; "")))</f>
        <v>2.349100213404745</v>
      </c>
      <c r="AG316" s="9" cm="1">
        <f t="array" ref="AG316">MEDIAN(_xlfn._xlws.FILTER(AG3:AG290, ($AZ3:$AZ290 &gt; $X292)*($AZ3:$AZ290 &lt;&gt; "")))</f>
        <v>2.0961372820893303</v>
      </c>
      <c r="AH316" s="9" cm="1">
        <f t="array" ref="AH316">MEDIAN(_xlfn._xlws.FILTER(AH3:AH290, ($AZ3:$AZ290 &gt; $X292)*($AZ3:$AZ290 &lt;&gt; "")))</f>
        <v>11.260809470695675</v>
      </c>
      <c r="AI316" s="9" cm="1">
        <f t="array" ref="AI316">MEDIAN(_xlfn._xlws.FILTER(AI3:AI290, ($AZ3:$AZ290 &gt; $X292)*($AZ3:$AZ290 &lt;&gt; "")))</f>
        <v>2.7576225628959943</v>
      </c>
      <c r="AJ316" s="8" t="str">
        <f t="shared" si="61"/>
        <v>Target; Gain &gt; 0.9</v>
      </c>
      <c r="AK316" s="9" cm="1">
        <f t="array" ref="AK316">MEDIAN(_xlfn._xlws.FILTER(AK3:AK290, ($AZ3:$AZ290 &gt; $X292)*($AZ3:$AZ290 &lt;&gt; "")))</f>
        <v>9.1248316997895031</v>
      </c>
      <c r="AL316" s="9" cm="1">
        <f t="array" ref="AL316">MEDIAN(_xlfn._xlws.FILTER(AL3:AL290, ($AZ3:$AZ290 &gt; $X292)*($AZ3:$AZ290 &lt;&gt; "")))</f>
        <v>0.83019111680914648</v>
      </c>
      <c r="AM316" s="9" cm="1">
        <f t="array" ref="AM316">MEDIAN(_xlfn._xlws.FILTER(AM3:AM290, ($AZ3:$AZ290 &gt; $X292)*($AZ3:$AZ290 &lt;&gt; "")))</f>
        <v>0.79428319300059225</v>
      </c>
      <c r="AN316" s="9" cm="1">
        <f t="array" ref="AN316">MEDIAN(_xlfn._xlws.FILTER(AN3:AN290, ($AZ3:$AZ290 &gt; $X292)*($AZ3:$AZ290 &lt;&gt; "")))</f>
        <v>13.57750019169762</v>
      </c>
      <c r="AO316" s="9" cm="1">
        <f t="array" ref="AO316">MEDIAN(_xlfn._xlws.FILTER(AO3:AO290, ($AZ3:$AZ290 &gt; $X292)*($AZ3:$AZ290 &lt;&gt; "")))</f>
        <v>0.63087065580766644</v>
      </c>
      <c r="AP316" s="9" cm="1">
        <f t="array" ref="AP316">MEDIAN(_xlfn._xlws.FILTER(AP3:AP290, ($AZ3:$AZ290 &gt; $X292)*($AZ3:$AZ290 &lt;&gt; "")))</f>
        <v>27.41947768050013</v>
      </c>
      <c r="AQ316" s="9" cm="1">
        <f t="array" ref="AQ316">MEDIAN(_xlfn._xlws.FILTER(AQ3:AQ290, ($AZ3:$AZ290 &gt; $X292)*($AZ3:$AZ290 &lt;&gt; "")))</f>
        <v>0.61593371320632284</v>
      </c>
      <c r="AR316" s="9" cm="1">
        <f t="array" ref="AR316">MEDIAN(_xlfn._xlws.FILTER(AR3:AR290, ($AZ3:$AZ290 &gt; $X292)*($AZ3:$AZ290 &lt;&gt; "")))</f>
        <v>1.1839551752083937</v>
      </c>
      <c r="AS316" s="9" cm="1">
        <f t="array" ref="AS316">MEDIAN(_xlfn._xlws.FILTER(AS3:AS290, ($AZ3:$AZ290 &gt; $X292)*($AZ3:$AZ290 &lt;&gt; "")))</f>
        <v>0.42804985511465932</v>
      </c>
      <c r="AT316" s="9" cm="1">
        <f t="array" ref="AT316">MEDIAN(_xlfn._xlws.FILTER(AT3:AT290, ($AZ3:$AZ290 &gt; $X292)*($AZ3:$AZ290 &lt;&gt; "")))</f>
        <v>11.260809470695675</v>
      </c>
      <c r="AU316" s="9" cm="1">
        <f t="array" ref="AU316">MEDIAN(_xlfn._xlws.FILTER(AU3:AU290, ($AZ3:$AZ290 &gt; $X292)*($AZ3:$AZ290 &lt;&gt; "")))</f>
        <v>1.3257182287983598</v>
      </c>
    </row>
    <row r="317" spans="7:49" x14ac:dyDescent="0.3">
      <c r="L317" s="8" t="str">
        <f>"Gain &gt; "&amp;L314</f>
        <v>Gain &gt; 0.9</v>
      </c>
      <c r="M317" s="9" cm="1">
        <f t="array" ref="M317">MEDIAN(_xlfn._xlws.FILTER(M3:M290, $AY3:$AY290&gt;$X292))</f>
        <v>11686655.1</v>
      </c>
      <c r="N317" s="9" cm="1">
        <f t="array" ref="N317">MEDIAN(_xlfn._xlws.FILTER(N3:N290, $AY3:$AY290&gt;$X292))</f>
        <v>2456101</v>
      </c>
      <c r="O317" s="9" cm="1">
        <f t="array" ref="O317">MEDIAN(_xlfn._xlws.FILTER(O3:O290, $AY3:$AY290&gt;$X292))</f>
        <v>2469844.5</v>
      </c>
      <c r="P317" s="9" cm="1">
        <f t="array" ref="P317">MEDIAN(_xlfn._xlws.FILTER(P3:P290, $AY3:$AY290&gt;$X292))</f>
        <v>35473328.799999997</v>
      </c>
      <c r="Q317" s="9" cm="1">
        <f t="array" ref="Q317">MEDIAN(_xlfn._xlws.FILTER(Q3:Q290, $AY3:$AY290&gt;$X292))</f>
        <v>1028619.4</v>
      </c>
      <c r="R317" s="9" cm="1">
        <f t="array" ref="R317">MEDIAN(_xlfn._xlws.FILTER(R3:R290, $AY3:$AY290&gt;$X292))</f>
        <v>49794498.5</v>
      </c>
      <c r="S317" s="9" cm="1">
        <f t="array" ref="S317">MEDIAN(_xlfn._xlws.FILTER(S3:S290, $AY3:$AY290&gt;$X292))</f>
        <v>1662362.3</v>
      </c>
      <c r="T317" s="9" cm="1">
        <f t="array" ref="T317">MEDIAN(_xlfn._xlws.FILTER(T3:T290, $AY3:$AY290&gt;$X292))</f>
        <v>4972458.3000000007</v>
      </c>
      <c r="U317" s="9" cm="1">
        <f t="array" ref="U317">MEDIAN(_xlfn._xlws.FILTER(U3:U290, $AY3:$AY290&gt;$X292))</f>
        <v>3693623.8</v>
      </c>
      <c r="V317" s="9" cm="1">
        <f t="array" ref="V317">MEDIAN(_xlfn._xlws.FILTER(V3:V290, $AY3:$AY290&gt;$X292))</f>
        <v>33703378.799999997</v>
      </c>
      <c r="W317" s="9" cm="1">
        <f t="array" ref="W317">MEDIAN(_xlfn._xlws.FILTER(W3:W290, $AY3:$AY290&gt;$X292))</f>
        <v>1881268.1</v>
      </c>
      <c r="X317" s="9" t="str">
        <f>"Gain &gt; "&amp;X314</f>
        <v>Gain &gt; 0.9</v>
      </c>
      <c r="Y317" s="9" cm="1">
        <f t="array" ref="Y317">MEDIAN(_xlfn._xlws.FILTER(Y3:Y290, $AY3:$AY290&gt;$X292))</f>
        <v>9.1248316997895031</v>
      </c>
      <c r="Z317" s="9" cm="1">
        <f t="array" ref="Z317">MEDIAN(_xlfn._xlws.FILTER(Z3:Z290, $AY3:$AY290&gt;$X292))</f>
        <v>2.3847445812309163</v>
      </c>
      <c r="AA317" s="9" cm="1">
        <f t="array" ref="AA317">MEDIAN(_xlfn._xlws.FILTER(AA3:AA290, $AY3:$AY290&gt;$X292))</f>
        <v>2.3280552026932124</v>
      </c>
      <c r="AB317" s="9" cm="1">
        <f t="array" ref="AB317">MEDIAN(_xlfn._xlws.FILTER(AB3:AB290, $AY3:$AY290&gt;$X292))</f>
        <v>13.57750019169762</v>
      </c>
      <c r="AC317" s="9" cm="1">
        <f t="array" ref="AC317">MEDIAN(_xlfn._xlws.FILTER(AC3:AC290, $AY3:$AY290&gt;$X292))</f>
        <v>1.4887964518886294</v>
      </c>
      <c r="AD317" s="9" cm="1">
        <f t="array" ref="AD317">MEDIAN(_xlfn._xlws.FILTER(AD3:AD290, $AY3:$AY290&gt;$X292))</f>
        <v>27.41947768050013</v>
      </c>
      <c r="AE317" s="9" cm="1">
        <f t="array" ref="AE317">MEDIAN(_xlfn._xlws.FILTER(AE3:AE290, $AY3:$AY290&gt;$X292))</f>
        <v>1.7849918773747051</v>
      </c>
      <c r="AF317" s="9" cm="1">
        <f t="array" ref="AF317">MEDIAN(_xlfn._xlws.FILTER(AF3:AF290, $AY3:$AY290&gt;$X292))</f>
        <v>2.349100213404745</v>
      </c>
      <c r="AG317" s="9" cm="1">
        <f t="array" ref="AG317">MEDIAN(_xlfn._xlws.FILTER(AG3:AG290, $AY3:$AY290&gt;$X292))</f>
        <v>2.0961372820893303</v>
      </c>
      <c r="AH317" s="9" cm="1">
        <f t="array" ref="AH317">MEDIAN(_xlfn._xlws.FILTER(AH3:AH290, $AY3:$AY290&gt;$X292))</f>
        <v>11.260809470695675</v>
      </c>
      <c r="AI317" s="9" cm="1">
        <f t="array" ref="AI317">MEDIAN(_xlfn._xlws.FILTER(AI3:AI290, $AY3:$AY290&gt;$X292))</f>
        <v>2.7576225628959943</v>
      </c>
      <c r="AJ317" s="8" t="str">
        <f t="shared" si="61"/>
        <v>Gain &gt; 0.9</v>
      </c>
      <c r="AK317" s="9" cm="1">
        <f t="array" ref="AK317">MEDIAN(_xlfn._xlws.FILTER(AK3:AK290, $AY3:$AY290&gt;$X292))</f>
        <v>9.1248316997895031</v>
      </c>
      <c r="AL317" s="9" cm="1">
        <f t="array" ref="AL317">MEDIAN(_xlfn._xlws.FILTER(AL3:AL290, $AY3:$AY290&gt;$X292))</f>
        <v>0.83019111680914648</v>
      </c>
      <c r="AM317" s="9" cm="1">
        <f t="array" ref="AM317">MEDIAN(_xlfn._xlws.FILTER(AM3:AM290, $AY3:$AY290&gt;$X292))</f>
        <v>0.79428319300059225</v>
      </c>
      <c r="AN317" s="9" cm="1">
        <f t="array" ref="AN317">MEDIAN(_xlfn._xlws.FILTER(AN3:AN290, $AY3:$AY290&gt;$X292))</f>
        <v>13.57750019169762</v>
      </c>
      <c r="AO317" s="9" cm="1">
        <f t="array" ref="AO317">MEDIAN(_xlfn._xlws.FILTER(AO3:AO290, $AY3:$AY290&gt;$X292))</f>
        <v>0.63087065580766644</v>
      </c>
      <c r="AP317" s="9" cm="1">
        <f t="array" ref="AP317">MEDIAN(_xlfn._xlws.FILTER(AP3:AP290, $AY3:$AY290&gt;$X292))</f>
        <v>27.41947768050013</v>
      </c>
      <c r="AQ317" s="9" cm="1">
        <f t="array" ref="AQ317">MEDIAN(_xlfn._xlws.FILTER(AQ3:AQ290, $AY3:$AY290&gt;$X292))</f>
        <v>0.61593371320632284</v>
      </c>
      <c r="AR317" s="9" cm="1">
        <f t="array" ref="AR317">MEDIAN(_xlfn._xlws.FILTER(AR3:AR290, $AY3:$AY290&gt;$X292))</f>
        <v>1.1839551752083937</v>
      </c>
      <c r="AS317" s="9" cm="1">
        <f t="array" ref="AS317">MEDIAN(_xlfn._xlws.FILTER(AS3:AS290, $AY3:$AY290&gt;$X292))</f>
        <v>0.42804985511465932</v>
      </c>
      <c r="AT317" s="9" cm="1">
        <f t="array" ref="AT317">MEDIAN(_xlfn._xlws.FILTER(AT3:AT290, $AY3:$AY290&gt;$X292))</f>
        <v>11.260809470695675</v>
      </c>
      <c r="AU317" s="9" cm="1">
        <f t="array" ref="AU317">MEDIAN(_xlfn._xlws.FILTER(AU3:AU290, $AY3:$AY290&gt;$X292))</f>
        <v>1.3257182287983598</v>
      </c>
      <c r="AW317" s="10"/>
    </row>
    <row r="318" spans="7:49" x14ac:dyDescent="0.3">
      <c r="L318" t="s">
        <v>17</v>
      </c>
      <c r="M318" s="9" cm="1">
        <f t="array" ref="M318">MEDIAN(_xlfn._xlws.FILTER(M3:M290, $H3:$H290=1))</f>
        <v>4004766.4</v>
      </c>
      <c r="N318" s="9" cm="1">
        <f t="array" ref="N318">MEDIAN(_xlfn._xlws.FILTER(N3:N290, $H3:$H290=1))</f>
        <v>393952.9</v>
      </c>
      <c r="O318" s="9" cm="1">
        <f t="array" ref="O318">MEDIAN(_xlfn._xlws.FILTER(O3:O290, $H3:$H290=1))</f>
        <v>394097.1</v>
      </c>
      <c r="P318" s="9" cm="1">
        <f t="array" ref="P318">MEDIAN(_xlfn._xlws.FILTER(P3:P290, $H3:$H290=1))</f>
        <v>1386009.2000000002</v>
      </c>
      <c r="Q318" s="9" cm="1">
        <f t="array" ref="Q318">MEDIAN(_xlfn._xlws.FILTER(Q3:Q290, $H3:$H290=1))</f>
        <v>232789.09999999998</v>
      </c>
      <c r="R318" s="9" cm="1">
        <f t="array" ref="R318">MEDIAN(_xlfn._xlws.FILTER(R3:R290, $H3:$H290=1))</f>
        <v>10383386.1</v>
      </c>
      <c r="S318" s="9" cm="1">
        <f t="array" ref="S318">MEDIAN(_xlfn._xlws.FILTER(S3:S290, $H3:$H290=1))</f>
        <v>60049.100000000006</v>
      </c>
      <c r="T318" s="9" cm="1">
        <f t="array" ref="T318">MEDIAN(_xlfn._xlws.FILTER(T3:T290, $H3:$H290=1))</f>
        <v>2920205.4000000004</v>
      </c>
      <c r="U318" s="9" cm="1">
        <f t="array" ref="U318">MEDIAN(_xlfn._xlws.FILTER(U3:U290, $H3:$H290=1))</f>
        <v>2273744.4333333336</v>
      </c>
      <c r="V318" s="9" cm="1">
        <f t="array" ref="V318">MEDIAN(_xlfn._xlws.FILTER(V3:V290, $H3:$H290=1))</f>
        <v>1788076.7999999998</v>
      </c>
      <c r="W318" s="9" cm="1">
        <f t="array" ref="W318">MEDIAN(_xlfn._xlws.FILTER(W3:W290, $H3:$H290=1))</f>
        <v>252030.59999999998</v>
      </c>
      <c r="X318" s="9" t="s">
        <v>17</v>
      </c>
      <c r="Y318" s="9" cm="1">
        <f t="array" ref="Y318">MEDIAN(_xlfn._xlws.FILTER(Y3:Y290, $H3:$H290=1))</f>
        <v>2.786716939182952</v>
      </c>
      <c r="Z318" s="9" cm="1">
        <f t="array" ref="Z318">MEDIAN(_xlfn._xlws.FILTER(Z3:Z290, $H3:$H290=1))</f>
        <v>0.72064126405748541</v>
      </c>
      <c r="AA318" s="9" cm="1">
        <f t="array" ref="AA318">MEDIAN(_xlfn._xlws.FILTER(AA3:AA290, $H3:$H290=1))</f>
        <v>0.71166272269329056</v>
      </c>
      <c r="AB318" s="9" cm="1">
        <f t="array" ref="AB318">MEDIAN(_xlfn._xlws.FILTER(AB3:AB290, $H3:$H290=1))</f>
        <v>1.3273343876993751</v>
      </c>
      <c r="AC318" s="9" cm="1">
        <f t="array" ref="AC318">MEDIAN(_xlfn._xlws.FILTER(AC3:AC290, $H3:$H290=1))</f>
        <v>0.7767737834830768</v>
      </c>
      <c r="AD318" s="9" cm="1">
        <f t="array" ref="AD318">MEDIAN(_xlfn._xlws.FILTER(AD3:AD290, $H3:$H290=1))</f>
        <v>6.2609745006076984</v>
      </c>
      <c r="AE318" s="9" cm="1">
        <f t="array" ref="AE318">MEDIAN(_xlfn._xlws.FILTER(AE3:AE290, $H3:$H290=1))</f>
        <v>0.48705969640286639</v>
      </c>
      <c r="AF318" s="9" cm="1">
        <f t="array" ref="AF318">MEDIAN(_xlfn._xlws.FILTER(AF3:AF290, $H3:$H290=1))</f>
        <v>0.63213433270575481</v>
      </c>
      <c r="AG318" s="9" cm="1">
        <f t="array" ref="AG318">MEDIAN(_xlfn._xlws.FILTER(AG3:AG290, $H3:$H290=1))</f>
        <v>0.91630421024747188</v>
      </c>
      <c r="AH318" s="9" cm="1">
        <f t="array" ref="AH318">MEDIAN(_xlfn._xlws.FILTER(AH3:AH290, $H3:$H290=1))</f>
        <v>3.0961733366013506</v>
      </c>
      <c r="AI318" s="9" cm="1">
        <f t="array" ref="AI318">MEDIAN(_xlfn._xlws.FILTER(AI3:AI290, $H3:$H290=1))</f>
        <v>1.0035696205683051</v>
      </c>
      <c r="AJ318" s="10" t="str">
        <f t="shared" si="61"/>
        <v>Target</v>
      </c>
      <c r="AK318" s="9" cm="1">
        <f t="array" ref="AK318">MEDIAN(_xlfn._xlws.FILTER(AK3:AK290, $H3:$H290=1))</f>
        <v>2.786716939182952</v>
      </c>
      <c r="AL318" s="9" cm="1">
        <f t="array" ref="AL318">MEDIAN(_xlfn._xlws.FILTER(AL3:AL290, $H3:$H290=1))</f>
        <v>0.38198157298611474</v>
      </c>
      <c r="AM318" s="9" cm="1">
        <f t="array" ref="AM318">MEDIAN(_xlfn._xlws.FILTER(AM3:AM290, $H3:$H290=1))</f>
        <v>0.3763920779048931</v>
      </c>
      <c r="AN318" s="9" cm="1">
        <f t="array" ref="AN318">MEDIAN(_xlfn._xlws.FILTER(AN3:AN290, $H3:$H290=1))</f>
        <v>1.3273343876993751</v>
      </c>
      <c r="AO318" s="9" cm="1">
        <f t="array" ref="AO318">MEDIAN(_xlfn._xlws.FILTER(AO3:AO290, $H3:$H290=1))</f>
        <v>0.35713209089590237</v>
      </c>
      <c r="AP318" s="9" cm="1">
        <f t="array" ref="AP318">MEDIAN(_xlfn._xlws.FILTER(AP3:AP290, $H3:$H290=1))</f>
        <v>6.2609745006076984</v>
      </c>
      <c r="AQ318" s="9" cm="1">
        <f t="array" ref="AQ318">MEDIAN(_xlfn._xlws.FILTER(AQ3:AQ290, $H3:$H290=1))</f>
        <v>0.34543824710999615</v>
      </c>
      <c r="AR318" s="9" cm="1">
        <f t="array" ref="AR318">MEDIAN(_xlfn._xlws.FILTER(AR3:AR290, $H3:$H290=1))</f>
        <v>0.3211265119956806</v>
      </c>
      <c r="AS318" s="9" cm="1">
        <f t="array" ref="AS318">MEDIAN(_xlfn._xlws.FILTER(AS3:AS290, $H3:$H290=1))</f>
        <v>0.32485764012089924</v>
      </c>
      <c r="AT318" s="9" cm="1">
        <f t="array" ref="AT318">MEDIAN(_xlfn._xlws.FILTER(AT3:AT290, $H3:$H290=1))</f>
        <v>3.0961733366013506</v>
      </c>
      <c r="AU318" s="9" cm="1">
        <f t="array" ref="AU318">MEDIAN(_xlfn._xlws.FILTER(AU3:AU290, $H3:$H290=1))</f>
        <v>0.46454649388906544</v>
      </c>
      <c r="AW318" s="10"/>
    </row>
    <row r="319" spans="7:49" x14ac:dyDescent="0.3">
      <c r="L319" t="str">
        <f t="shared" ref="L319:L324" si="65">X319</f>
        <v>Gain &gt; 0</v>
      </c>
      <c r="M319" s="9" cm="1">
        <f t="array" ref="M319">MEDIAN(_xlfn._xlws.FILTER(M3:M290, $J3:$J290=1))</f>
        <v>6533491.7000000002</v>
      </c>
      <c r="N319" s="9" cm="1">
        <f t="array" ref="N319">MEDIAN(_xlfn._xlws.FILTER(N3:N290, $J3:$J290=1))</f>
        <v>1160855.2</v>
      </c>
      <c r="O319" s="9" cm="1">
        <f t="array" ref="O319">MEDIAN(_xlfn._xlws.FILTER(O3:O290, $J3:$J290=1))</f>
        <v>1174656.6000000001</v>
      </c>
      <c r="P319" s="9" cm="1">
        <f t="array" ref="P319">MEDIAN(_xlfn._xlws.FILTER(P3:P290, $J3:$J290=1))</f>
        <v>2232255.7999999998</v>
      </c>
      <c r="Q319" s="9" cm="1">
        <f t="array" ref="Q319">MEDIAN(_xlfn._xlws.FILTER(Q3:Q290, $J3:$J290=1))</f>
        <v>551520.19999999995</v>
      </c>
      <c r="R319" s="9" cm="1">
        <f t="array" ref="R319">MEDIAN(_xlfn._xlws.FILTER(R3:R290, $J3:$J290=1))</f>
        <v>21349713.199999999</v>
      </c>
      <c r="S319" s="9" cm="1">
        <f t="array" ref="S319">MEDIAN(_xlfn._xlws.FILTER(S3:S290, $J3:$J290=1))</f>
        <v>542489.4</v>
      </c>
      <c r="T319" s="9" cm="1">
        <f t="array" ref="T319">MEDIAN(_xlfn._xlws.FILTER(T3:T290, $J3:$J290=1))</f>
        <v>2924194.8</v>
      </c>
      <c r="U319" s="9" cm="1">
        <f t="array" ref="U319">MEDIAN(_xlfn._xlws.FILTER(U3:U290, $J3:$J290=1))</f>
        <v>2289944.6</v>
      </c>
      <c r="V319" s="9" cm="1">
        <f t="array" ref="V319">MEDIAN(_xlfn._xlws.FILTER(V3:V290, $J3:$J290=1))</f>
        <v>2033017.2</v>
      </c>
      <c r="W319" s="9" cm="1">
        <f t="array" ref="W319">MEDIAN(_xlfn._xlws.FILTER(W3:W290, $J3:$J290=1))</f>
        <v>612603.4</v>
      </c>
      <c r="X319" s="9" t="s">
        <v>18</v>
      </c>
      <c r="Y319" s="9" cm="1">
        <f t="array" ref="Y319">MEDIAN(_xlfn._xlws.FILTER(Y3:Y290, $J3:$J290=1))</f>
        <v>4.8705509512976279</v>
      </c>
      <c r="Z319" s="9" cm="1">
        <f t="array" ref="Z319">MEDIAN(_xlfn._xlws.FILTER(Z3:Z290, $J3:$J290=1))</f>
        <v>1.2863606380124111</v>
      </c>
      <c r="AA319" s="9" cm="1">
        <f t="array" ref="AA319">MEDIAN(_xlfn._xlws.FILTER(AA3:AA290, $J3:$J290=1))</f>
        <v>1.279797901923303</v>
      </c>
      <c r="AB319" s="9" cm="1">
        <f t="array" ref="AB319">MEDIAN(_xlfn._xlws.FILTER(AB3:AB290, $J3:$J290=1))</f>
        <v>2.8641072837053798</v>
      </c>
      <c r="AC319" s="9" cm="1">
        <f t="array" ref="AC319">MEDIAN(_xlfn._xlws.FILTER(AC3:AC290, $J3:$J290=1))</f>
        <v>1.0556963307841216</v>
      </c>
      <c r="AD319" s="9" cm="1">
        <f t="array" ref="AD319">MEDIAN(_xlfn._xlws.FILTER(AD3:AD290, $J3:$J290=1))</f>
        <v>12.186704531393481</v>
      </c>
      <c r="AE319" s="9" cm="1">
        <f t="array" ref="AE319">MEDIAN(_xlfn._xlws.FILTER(AE3:AE290, $J3:$J290=1))</f>
        <v>0.90523058692924674</v>
      </c>
      <c r="AF319" s="9" cm="1">
        <f t="array" ref="AF319">MEDIAN(_xlfn._xlws.FILTER(AF3:AF290, $J3:$J290=1))</f>
        <v>0.63527068500989115</v>
      </c>
      <c r="AG319" s="9" cm="1">
        <f t="array" ref="AG319">MEDIAN(_xlfn._xlws.FILTER(AG3:AG290, $J3:$J290=1))</f>
        <v>0.92571466705412608</v>
      </c>
      <c r="AH319" s="9" cm="1">
        <f t="array" ref="AH319">MEDIAN(_xlfn._xlws.FILTER(AH3:AH290, $J3:$J290=1))</f>
        <v>3.2988898874027655</v>
      </c>
      <c r="AI319" s="9" cm="1">
        <f t="array" ref="AI319">MEDIAN(_xlfn._xlws.FILTER(AI3:AI290, $J3:$J290=1))</f>
        <v>2.1037572036206251</v>
      </c>
      <c r="AJ319" s="10" t="str">
        <f t="shared" si="61"/>
        <v>Gain &gt; 0</v>
      </c>
      <c r="AK319" s="9" cm="1">
        <f t="array" ref="AK319">MEDIAN(_xlfn._xlws.FILTER(AK3:AK290, $J3:$J290=1))</f>
        <v>4.8705509512976279</v>
      </c>
      <c r="AL319" s="9" cm="1">
        <f t="array" ref="AL319">MEDIAN(_xlfn._xlws.FILTER(AL3:AL290, $J3:$J290=1))</f>
        <v>0.57030332069261935</v>
      </c>
      <c r="AM319" s="9" cm="1">
        <f t="array" ref="AM319">MEDIAN(_xlfn._xlws.FILTER(AM3:AM290, $J3:$J290=1))</f>
        <v>0.55322240539244372</v>
      </c>
      <c r="AN319" s="9" cm="1">
        <f t="array" ref="AN319">MEDIAN(_xlfn._xlws.FILTER(AN3:AN290, $J3:$J290=1))</f>
        <v>2.8641072837053798</v>
      </c>
      <c r="AO319" s="9" cm="1">
        <f t="array" ref="AO319">MEDIAN(_xlfn._xlws.FILTER(AO3:AO290, $J3:$J290=1))</f>
        <v>0.4990346419916023</v>
      </c>
      <c r="AP319" s="9" cm="1">
        <f t="array" ref="AP319">MEDIAN(_xlfn._xlws.FILTER(AP3:AP290, $J3:$J290=1))</f>
        <v>12.186704531393481</v>
      </c>
      <c r="AQ319" s="9" cm="1">
        <f t="array" ref="AQ319">MEDIAN(_xlfn._xlws.FILTER(AQ3:AQ290, $J3:$J290=1))</f>
        <v>0.38905159841524434</v>
      </c>
      <c r="AR319" s="9" cm="1">
        <f t="array" ref="AR319">MEDIAN(_xlfn._xlws.FILTER(AR3:AR290, $J3:$J290=1))</f>
        <v>0.32212652701418842</v>
      </c>
      <c r="AS319" s="9" cm="1">
        <f t="array" ref="AS319">MEDIAN(_xlfn._xlws.FILTER(AS3:AS290, $J3:$J290=1))</f>
        <v>0.36634401089395391</v>
      </c>
      <c r="AT319" s="9" cm="1">
        <f t="array" ref="AT319">MEDIAN(_xlfn._xlws.FILTER(AT3:AT290, $J3:$J290=1))</f>
        <v>3.2988898874027655</v>
      </c>
      <c r="AU319" s="9" cm="1">
        <f t="array" ref="AU319">MEDIAN(_xlfn._xlws.FILTER(AU3:AU290, $J3:$J290=1))</f>
        <v>0.91892450060113329</v>
      </c>
      <c r="AW319" s="10"/>
    </row>
    <row r="320" spans="7:49" x14ac:dyDescent="0.3">
      <c r="L320" t="str">
        <f t="shared" si="65"/>
        <v>Gain &lt;=0</v>
      </c>
      <c r="M320" s="9" cm="1">
        <f t="array" ref="M320">MEDIAN(_xlfn._xlws.FILTER(M3:M290, $I3:$I290=1))</f>
        <v>200049.4</v>
      </c>
      <c r="N320" s="9" cm="1">
        <f t="array" ref="N320">MEDIAN(_xlfn._xlws.FILTER(N3:N290, $I3:$I290=1))</f>
        <v>384602.4</v>
      </c>
      <c r="O320" s="9" cm="1">
        <f t="array" ref="O320">MEDIAN(_xlfn._xlws.FILTER(O3:O290, $I3:$I290=1))</f>
        <v>384676.8</v>
      </c>
      <c r="P320" s="9" cm="1">
        <f t="array" ref="P320">MEDIAN(_xlfn._xlws.FILTER(P3:P290, $I3:$I290=1))</f>
        <v>199999.4</v>
      </c>
      <c r="Q320" s="9" cm="1">
        <f t="array" ref="Q320">MEDIAN(_xlfn._xlws.FILTER(Q3:Q290, $I3:$I290=1))</f>
        <v>230238</v>
      </c>
      <c r="R320" s="9" cm="1">
        <f t="array" ref="R320">MEDIAN(_xlfn._xlws.FILTER(R3:R290, $I3:$I290=1))</f>
        <v>2.4</v>
      </c>
      <c r="S320" s="9" cm="1">
        <f t="array" ref="S320">MEDIAN(_xlfn._xlws.FILTER(S3:S290, $I3:$I290=1))</f>
        <v>74472.600000000006</v>
      </c>
      <c r="T320" s="9" cm="1">
        <f t="array" ref="T320">MEDIAN(_xlfn._xlws.FILTER(T3:T290, $I3:$I290=1))</f>
        <v>2919085.8</v>
      </c>
      <c r="U320" s="9" cm="1">
        <f t="array" ref="U320">MEDIAN(_xlfn._xlws.FILTER(U3:U290, $I3:$I290=1))</f>
        <v>2276897.4</v>
      </c>
      <c r="V320" s="9" cm="1">
        <f t="array" ref="V320">MEDIAN(_xlfn._xlws.FILTER(V3:V290, $I3:$I290=1))</f>
        <v>275.39999999999998</v>
      </c>
      <c r="W320" s="9" cm="1">
        <f t="array" ref="W320">MEDIAN(_xlfn._xlws.FILTER(W3:W290, $I3:$I290=1))</f>
        <v>210024.9</v>
      </c>
      <c r="X320" s="9" t="s">
        <v>19</v>
      </c>
      <c r="Y320" s="9" cm="1">
        <f t="array" ref="Y320">MEDIAN(_xlfn._xlws.FILTER(Y3:Y290, $I3:$I290=1))</f>
        <v>0.36290415491093886</v>
      </c>
      <c r="Z320" s="9" cm="1">
        <f t="array" ref="Z320">MEDIAN(_xlfn._xlws.FILTER(Z3:Z290, $I3:$I290=1))</f>
        <v>0.78723832320538345</v>
      </c>
      <c r="AA320" s="9" cm="1">
        <f t="array" ref="AA320">MEDIAN(_xlfn._xlws.FILTER(AA3:AA290, $I3:$I290=1))</f>
        <v>0.78102944061974999</v>
      </c>
      <c r="AB320" s="9" cm="1">
        <f t="array" ref="AB320">MEDIAN(_xlfn._xlws.FILTER(AB3:AB290, $I3:$I290=1))</f>
        <v>0.50588310530001768</v>
      </c>
      <c r="AC320" s="9" cm="1">
        <f t="array" ref="AC320">MEDIAN(_xlfn._xlws.FILTER(AC3:AC290, $I3:$I290=1))</f>
        <v>0.80269351619645013</v>
      </c>
      <c r="AD320" s="9" cm="1">
        <f t="array" ref="AD320">MEDIAN(_xlfn._xlws.FILTER(AD3:AD290, $I3:$I290=1))</f>
        <v>0.1021723902900703</v>
      </c>
      <c r="AE320" s="9" cm="1">
        <f t="array" ref="AE320">MEDIAN(_xlfn._xlws.FILTER(AE3:AE290, $I3:$I290=1))</f>
        <v>0.48838142978493126</v>
      </c>
      <c r="AF320" s="9" cm="1">
        <f t="array" ref="AF320">MEDIAN(_xlfn._xlws.FILTER(AF3:AF290, $I3:$I290=1))</f>
        <v>0.64006866009440277</v>
      </c>
      <c r="AG320" s="9" cm="1">
        <f t="array" ref="AG320">MEDIAN(_xlfn._xlws.FILTER(AG3:AG290, $I3:$I290=1))</f>
        <v>0.92689364490797743</v>
      </c>
      <c r="AH320" s="9" cm="1">
        <f t="array" ref="AH320">MEDIAN(_xlfn._xlws.FILTER(AH3:AH290, $I3:$I290=1))</f>
        <v>6.0173669888171901E-3</v>
      </c>
      <c r="AI320" s="9" cm="1">
        <f t="array" ref="AI320">MEDIAN(_xlfn._xlws.FILTER(AI3:AI290, $I3:$I290=1))</f>
        <v>1.5977542135107794</v>
      </c>
      <c r="AJ320" s="10" t="str">
        <f t="shared" si="61"/>
        <v>Gain &lt;=0</v>
      </c>
      <c r="AK320" s="9" cm="1">
        <f t="array" ref="AK320">MEDIAN(_xlfn._xlws.FILTER(AK3:AK290, $I3:$I290=1))</f>
        <v>0.36290415491093886</v>
      </c>
      <c r="AL320" s="9" cm="1">
        <f t="array" ref="AL320">MEDIAN(_xlfn._xlws.FILTER(AL3:AL290, $I3:$I290=1))</f>
        <v>0.40368593620369209</v>
      </c>
      <c r="AM320" s="9" cm="1">
        <f t="array" ref="AM320">MEDIAN(_xlfn._xlws.FILTER(AM3:AM290, $I3:$I290=1))</f>
        <v>0.39008055439917372</v>
      </c>
      <c r="AN320" s="9" cm="1">
        <f t="array" ref="AN320">MEDIAN(_xlfn._xlws.FILTER(AN3:AN290, $I3:$I290=1))</f>
        <v>0.50588310530001768</v>
      </c>
      <c r="AO320" s="9" cm="1">
        <f t="array" ref="AO320">MEDIAN(_xlfn._xlws.FILTER(AO3:AO290, $I3:$I290=1))</f>
        <v>0.39196812199661502</v>
      </c>
      <c r="AP320" s="9" cm="1">
        <f t="array" ref="AP320">MEDIAN(_xlfn._xlws.FILTER(AP3:AP290, $I3:$I290=1))</f>
        <v>0.1021723902900703</v>
      </c>
      <c r="AQ320" s="9" cm="1">
        <f t="array" ref="AQ320">MEDIAN(_xlfn._xlws.FILTER(AQ3:AQ290, $I3:$I290=1))</f>
        <v>0.33404948702664111</v>
      </c>
      <c r="AR320" s="9" cm="1">
        <f t="array" ref="AR320">MEDIAN(_xlfn._xlws.FILTER(AR3:AR290, $I3:$I290=1))</f>
        <v>0.32532617799588476</v>
      </c>
      <c r="AS320" s="9" cm="1">
        <f t="array" ref="AS320">MEDIAN(_xlfn._xlws.FILTER(AS3:AS290, $I3:$I290=1))</f>
        <v>0.32414833799120968</v>
      </c>
      <c r="AT320" s="9" cm="1">
        <f t="array" ref="AT320">MEDIAN(_xlfn._xlws.FILTER(AT3:AT290, $I3:$I290=1))</f>
        <v>6.0173669888171901E-3</v>
      </c>
      <c r="AU320" s="9" cm="1">
        <f t="array" ref="AU320">MEDIAN(_xlfn._xlws.FILTER(AU3:AU290, $I3:$I290=1))</f>
        <v>0.51496384891215707</v>
      </c>
    </row>
    <row r="321" spans="7:54" x14ac:dyDescent="0.3">
      <c r="L321" t="str">
        <f t="shared" si="65"/>
        <v>Target;Gain &gt; 0.9; #pref=2</v>
      </c>
      <c r="M321" s="9" cm="1">
        <f t="array" ref="M321">AVERAGE(_xlfn._xlws.FILTER(M3:M290, ($H$3:$H$290=1)*($K3:$K290=2)*($AY3:$AY290&gt;$X$292)))</f>
        <v>7120232.5999999996</v>
      </c>
      <c r="N321" s="9" cm="1">
        <f t="array" ref="N321">AVERAGE(_xlfn._xlws.FILTER(N3:N290, ($H$3:$H$290=1)*($K3:$K290=2)*($AY3:$AY290&gt;$X$292)))</f>
        <v>1847300.5</v>
      </c>
      <c r="O321" s="9" cm="1">
        <f t="array" ref="O321">AVERAGE(_xlfn._xlws.FILTER(O3:O290, ($H$3:$H$290=1)*($K3:$K290=2)*($AY3:$AY290&gt;$X$292)))</f>
        <v>1853194.7999999998</v>
      </c>
      <c r="P321" s="9" cm="1">
        <f t="array" ref="P321">AVERAGE(_xlfn._xlws.FILTER(P3:P290, ($H$3:$H$290=1)*($K3:$K290=2)*($AY3:$AY290&gt;$X$292)))</f>
        <v>2201876</v>
      </c>
      <c r="Q321" s="9" cm="1">
        <f t="array" ref="Q321">AVERAGE(_xlfn._xlws.FILTER(Q3:Q290, ($H$3:$H$290=1)*($K3:$K290=2)*($AY3:$AY290&gt;$X$292)))</f>
        <v>648631.80000000005</v>
      </c>
      <c r="R321" s="9" cm="1">
        <f t="array" ref="R321">AVERAGE(_xlfn._xlws.FILTER(R3:R290, ($H$3:$H$290=1)*($K3:$K290=2)*($AY3:$AY290&gt;$X$292)))</f>
        <v>21814190.399999999</v>
      </c>
      <c r="S321" s="9" cm="1">
        <f t="array" ref="S321">AVERAGE(_xlfn._xlws.FILTER(S3:S290, ($H$3:$H$290=1)*($K3:$K290=2)*($AY3:$AY290&gt;$X$292)))</f>
        <v>1483190.1</v>
      </c>
      <c r="T321" s="9" cm="1">
        <f t="array" ref="T321">AVERAGE(_xlfn._xlws.FILTER(T3:T290, ($H$3:$H$290=1)*($K3:$K290=2)*($AY3:$AY290&gt;$X$292)))</f>
        <v>2924101.3</v>
      </c>
      <c r="U321" s="9" cm="1">
        <f t="array" ref="U321">AVERAGE(_xlfn._xlws.FILTER(U3:U290, ($H$3:$H$290=1)*($K3:$K290=2)*($AY3:$AY290&gt;$X$292)))</f>
        <v>2258719.5</v>
      </c>
      <c r="V321" s="9" cm="1">
        <f t="array" ref="V321">AVERAGE(_xlfn._xlws.FILTER(V3:V290, ($H$3:$H$290=1)*($K3:$K290=2)*($AY3:$AY290&gt;$X$292)))</f>
        <v>2010197.8</v>
      </c>
      <c r="W321" s="9" cm="1">
        <f t="array" ref="W321">AVERAGE(_xlfn._xlws.FILTER(W3:W290, ($H$3:$H$290=1)*($K3:$K290=2)*($AY3:$AY290&gt;$X$292)))</f>
        <v>611520.30000000005</v>
      </c>
      <c r="X321" s="9" t="str">
        <f>"Target;Gain &gt; "&amp;X314&amp;"; #pref=2"</f>
        <v>Target;Gain &gt; 0.9; #pref=2</v>
      </c>
      <c r="Y321" s="9" cm="1">
        <f t="array" ref="Y321">AVERAGE(_xlfn._xlws.FILTER(Y3:Y290, ($H$3:$H$290=1)*($K3:$K290=2)*($AY3:$AY290&gt;$X$292)))</f>
        <v>5.4938433625968175</v>
      </c>
      <c r="Z321" s="9" cm="1">
        <f t="array" ref="Z321">AVERAGE(_xlfn._xlws.FILTER(Z3:Z290, ($H$3:$H$290=1)*($K3:$K290=2)*($AY3:$AY290&gt;$X$292)))</f>
        <v>1.8236553767899748</v>
      </c>
      <c r="AA321" s="9" cm="1">
        <f t="array" ref="AA321">AVERAGE(_xlfn._xlws.FILTER(AA3:AA290, ($H$3:$H$290=1)*($K3:$K290=2)*($AY3:$AY290&gt;$X$292)))</f>
        <v>1.7800469303183488</v>
      </c>
      <c r="AB321" s="9" cm="1">
        <f t="array" ref="AB321">AVERAGE(_xlfn._xlws.FILTER(AB3:AB290, ($H$3:$H$290=1)*($K3:$K290=2)*($AY3:$AY290&gt;$X$292)))</f>
        <v>3.0140596504003043</v>
      </c>
      <c r="AC321" s="9" cm="1">
        <f t="array" ref="AC321">AVERAGE(_xlfn._xlws.FILTER(AC3:AC290, ($H$3:$H$290=1)*($K3:$K290=2)*($AY3:$AY290&gt;$X$292)))</f>
        <v>1.3624169549977525</v>
      </c>
      <c r="AD321" s="9" cm="1">
        <f t="array" ref="AD321">AVERAGE(_xlfn._xlws.FILTER(AD3:AD290, ($H$3:$H$290=1)*($K3:$K290=2)*($AY3:$AY290&gt;$X$292)))</f>
        <v>12.552161453798179</v>
      </c>
      <c r="AE321" s="9" cm="1">
        <f t="array" ref="AE321">AVERAGE(_xlfn._xlws.FILTER(AE3:AE290, ($H$3:$H$290=1)*($K3:$K290=2)*($AY3:$AY290&gt;$X$292)))</f>
        <v>1.7877653398929398</v>
      </c>
      <c r="AF321" s="9" cm="1">
        <f t="array" ref="AF321">AVERAGE(_xlfn._xlws.FILTER(AF3:AF290, ($H$3:$H$290=1)*($K3:$K290=2)*($AY3:$AY290&gt;$X$292)))</f>
        <v>0.62728090224554767</v>
      </c>
      <c r="AG321" s="9" cm="1">
        <f t="array" ref="AG321">AVERAGE(_xlfn._xlws.FILTER(AG3:AG290, ($H$3:$H$290=1)*($K3:$K290=2)*($AY3:$AY290&gt;$X$292)))</f>
        <v>0.95000098739983507</v>
      </c>
      <c r="AH321" s="9" cm="1">
        <f t="array" ref="AH321">AVERAGE(_xlfn._xlws.FILTER(AH3:AH290, ($H$3:$H$290=1)*($K3:$K290=2)*($AY3:$AY290&gt;$X$292)))</f>
        <v>3.2154673848970559</v>
      </c>
      <c r="AI321" s="9" cm="1">
        <f t="array" ref="AI321">AVERAGE(_xlfn._xlws.FILTER(AI3:AI290, ($H$3:$H$290=1)*($K3:$K290=2)*($AY3:$AY290&gt;$X$292)))</f>
        <v>2.0943287526635683</v>
      </c>
      <c r="AJ321" s="10" t="str">
        <f t="shared" si="61"/>
        <v>Target;Gain &gt; 0.9; #pref=2</v>
      </c>
      <c r="AK321" s="9" cm="1">
        <f t="array" ref="AK321">AVERAGE(_xlfn._xlws.FILTER(AK3:AK290, ($H$3:$H$290=1)*($K3:$K290=2)*($AY3:$AY290&gt;$X$292)))</f>
        <v>5.4938433625968175</v>
      </c>
      <c r="AL321" s="9" cm="1">
        <f t="array" ref="AL321">AVERAGE(_xlfn._xlws.FILTER(AL3:AL290, ($H$3:$H$290=1)*($K3:$K290=2)*($AY3:$AY290&gt;$X$292)))</f>
        <v>0.64965950084733781</v>
      </c>
      <c r="AM321" s="9" cm="1">
        <f t="array" ref="AM321">AVERAGE(_xlfn._xlws.FILTER(AM3:AM290, ($H$3:$H$290=1)*($K3:$K290=2)*($AY3:$AY290&gt;$X$292)))</f>
        <v>0.62109650374914049</v>
      </c>
      <c r="AN321" s="9" cm="1">
        <f t="array" ref="AN321">AVERAGE(_xlfn._xlws.FILTER(AN3:AN290, ($H$3:$H$290=1)*($K3:$K290=2)*($AY3:$AY290&gt;$X$292)))</f>
        <v>3.0140596504003043</v>
      </c>
      <c r="AO321" s="9" cm="1">
        <f t="array" ref="AO321">AVERAGE(_xlfn._xlws.FILTER(AO3:AO290, ($H$3:$H$290=1)*($K3:$K290=2)*($AY3:$AY290&gt;$X$292)))</f>
        <v>0.63611560319695848</v>
      </c>
      <c r="AP321" s="9" cm="1">
        <f t="array" ref="AP321">AVERAGE(_xlfn._xlws.FILTER(AP3:AP290, ($H$3:$H$290=1)*($K3:$K290=2)*($AY3:$AY290&gt;$X$292)))</f>
        <v>12.552161453798179</v>
      </c>
      <c r="AQ321" s="9" cm="1">
        <f t="array" ref="AQ321">AVERAGE(_xlfn._xlws.FILTER(AQ3:AQ290, ($H$3:$H$290=1)*($K3:$K290=2)*($AY3:$AY290&gt;$X$292)))</f>
        <v>0.59295232364675021</v>
      </c>
      <c r="AR321" s="9" cm="1">
        <f t="array" ref="AR321">AVERAGE(_xlfn._xlws.FILTER(AR3:AR290, ($H$3:$H$290=1)*($K3:$K290=2)*($AY3:$AY290&gt;$X$292)))</f>
        <v>0.3174754405015846</v>
      </c>
      <c r="AS321" s="9" cm="1">
        <f t="array" ref="AS321">AVERAGE(_xlfn._xlws.FILTER(AS3:AS290, ($H$3:$H$290=1)*($K3:$K290=2)*($AY3:$AY290&gt;$X$292)))</f>
        <v>0.39912673344369975</v>
      </c>
      <c r="AT321" s="9" cm="1">
        <f t="array" ref="AT321">AVERAGE(_xlfn._xlws.FILTER(AT3:AT290, ($H$3:$H$290=1)*($K3:$K290=2)*($AY3:$AY290&gt;$X$292)))</f>
        <v>3.2154673848970559</v>
      </c>
      <c r="AU321" s="9" cm="1">
        <f t="array" ref="AU321">AVERAGE(_xlfn._xlws.FILTER(AU3:AU290, ($H$3:$H$290=1)*($K3:$K290=2)*($AY3:$AY290&gt;$X$292)))</f>
        <v>0.90758236754045352</v>
      </c>
    </row>
    <row r="322" spans="7:54" x14ac:dyDescent="0.3">
      <c r="L322" t="str">
        <f t="shared" si="65"/>
        <v>Target; Gain &gt; 0.9; #pref=3</v>
      </c>
      <c r="M322" s="9" cm="1">
        <f t="array" ref="M322">MEDIAN(_xlfn._xlws.FILTER(M3:M290, ($H$3:$H$290=1)*($K3:$K290=3)*($AY3:$AY290&gt;$X$292)))</f>
        <v>17074219</v>
      </c>
      <c r="N322" s="9" cm="1">
        <f t="array" ref="N322">MEDIAN(_xlfn._xlws.FILTER(N3:N290, ($H$3:$H$290=1)*($K3:$K290=3)*($AY3:$AY290&gt;$X$292)))</f>
        <v>3074834.3</v>
      </c>
      <c r="O322" s="9" cm="1">
        <f t="array" ref="O322">MEDIAN(_xlfn._xlws.FILTER(O3:O290, ($H$3:$H$290=1)*($K3:$K290=3)*($AY3:$AY290&gt;$X$292)))</f>
        <v>3084159.1</v>
      </c>
      <c r="P322" s="9" cm="1">
        <f t="array" ref="P322">MEDIAN(_xlfn._xlws.FILTER(P3:P290, ($H$3:$H$290=1)*($K3:$K290=3)*($AY3:$AY290&gt;$X$292)))</f>
        <v>71232758.599999994</v>
      </c>
      <c r="Q322" s="9" cm="1">
        <f t="array" ref="Q322">MEDIAN(_xlfn._xlws.FILTER(Q3:Q290, ($H$3:$H$290=1)*($K3:$K290=3)*($AY3:$AY290&gt;$X$292)))</f>
        <v>1464644.6</v>
      </c>
      <c r="R322" s="9" cm="1">
        <f t="array" ref="R322">MEDIAN(_xlfn._xlws.FILTER(R3:R290, ($H$3:$H$290=1)*($K3:$K290=3)*($AY3:$AY290&gt;$X$292)))</f>
        <v>82864403</v>
      </c>
      <c r="S322" s="9" cm="1">
        <f t="array" ref="S322">MEDIAN(_xlfn._xlws.FILTER(S3:S290, ($H$3:$H$290=1)*($K3:$K290=3)*($AY3:$AY290&gt;$X$292)))</f>
        <v>1835918.1</v>
      </c>
      <c r="T322" s="9" cm="1">
        <f t="array" ref="T322">MEDIAN(_xlfn._xlws.FILTER(T3:T290, ($H$3:$H$290=1)*($K3:$K290=3)*($AY3:$AY290&gt;$X$292)))</f>
        <v>7023718.7000000002</v>
      </c>
      <c r="U322" s="9" cm="1">
        <f t="array" ref="U322">MEDIAN(_xlfn._xlws.FILTER(U3:U290, ($H$3:$H$290=1)*($K3:$K290=3)*($AY3:$AY290&gt;$X$292)))</f>
        <v>5139764.4000000004</v>
      </c>
      <c r="V322" s="9" cm="1">
        <f t="array" ref="V322">MEDIAN(_xlfn._xlws.FILTER(V3:V290, ($H$3:$H$290=1)*($K3:$K290=3)*($AY3:$AY290&gt;$X$292)))</f>
        <v>68255041.300000012</v>
      </c>
      <c r="W322" s="9" cm="1">
        <f t="array" ref="W322">MEDIAN(_xlfn._xlws.FILTER(W3:W290, ($H$3:$H$290=1)*($K3:$K290=3)*($AY3:$AY290&gt;$X$292)))</f>
        <v>3227433.7</v>
      </c>
      <c r="X322" s="9" t="str">
        <f>"Target; Gain &gt; "&amp;X314&amp;"; #pref=3"</f>
        <v>Target; Gain &gt; 0.9; #pref=3</v>
      </c>
      <c r="Y322" s="9" cm="1">
        <f t="array" ref="Y322">MEDIAN(_xlfn._xlws.FILTER(Y3:Y290, ($H$3:$H$290=1)*($K3:$K290=3)*($AY3:$AY290&gt;$X$292)))</f>
        <v>14.207337770494636</v>
      </c>
      <c r="Z322" s="9" cm="1">
        <f t="array" ref="Z322">MEDIAN(_xlfn._xlws.FILTER(Z3:Z290, ($H$3:$H$290=1)*($K3:$K290=3)*($AY3:$AY290&gt;$X$292)))</f>
        <v>2.5228959005675273</v>
      </c>
      <c r="AA322" s="9" cm="1">
        <f t="array" ref="AA322">MEDIAN(_xlfn._xlws.FILTER(AA3:AA290, ($H$3:$H$290=1)*($K3:$K290=3)*($AY3:$AY290&gt;$X$292)))</f>
        <v>2.5024683411116708</v>
      </c>
      <c r="AB322" s="9" cm="1">
        <f t="array" ref="AB322">MEDIAN(_xlfn._xlws.FILTER(AB3:AB290, ($H$3:$H$290=1)*($K3:$K290=3)*($AY3:$AY290&gt;$X$292)))</f>
        <v>41.091842529896525</v>
      </c>
      <c r="AC322" s="9" cm="1">
        <f t="array" ref="AC322">MEDIAN(_xlfn._xlws.FILTER(AC3:AC290, ($H$3:$H$290=1)*($K3:$K290=3)*($AY3:$AY290&gt;$X$292)))</f>
        <v>1.5561135240946895</v>
      </c>
      <c r="AD322" s="9" cm="1">
        <f t="array" ref="AD322">MEDIAN(_xlfn._xlws.FILTER(AD3:AD290, ($H$3:$H$290=1)*($K3:$K290=3)*($AY3:$AY290&gt;$X$292)))</f>
        <v>44.479011160094515</v>
      </c>
      <c r="AE322" s="9" cm="1">
        <f t="array" ref="AE322">MEDIAN(_xlfn._xlws.FILTER(AE3:AE290, ($H$3:$H$290=1)*($K3:$K290=3)*($AY3:$AY290&gt;$X$292)))</f>
        <v>1.7979399315430786</v>
      </c>
      <c r="AF322" s="9" cm="1">
        <f t="array" ref="AF322">MEDIAN(_xlfn._xlws.FILTER(AF3:AF290, ($H$3:$H$290=1)*($K3:$K290=3)*($AY3:$AY290&gt;$X$292)))</f>
        <v>4.156760040903464</v>
      </c>
      <c r="AG322" s="9" cm="1">
        <f t="array" ref="AG322">MEDIAN(_xlfn._xlws.FILTER(AG3:AG290, ($H$3:$H$290=1)*($K3:$K290=3)*($AY3:$AY290&gt;$X$292)))</f>
        <v>3.2954060899966859</v>
      </c>
      <c r="AH322" s="9" cm="1">
        <f t="array" ref="AH322">MEDIAN(_xlfn._xlws.FILTER(AH3:AH290, ($H$3:$H$290=1)*($K3:$K290=3)*($AY3:$AY290&gt;$X$292)))</f>
        <v>22.869880432309586</v>
      </c>
      <c r="AI322" s="9" cm="1">
        <f t="array" ref="AI322">MEDIAN(_xlfn._xlws.FILTER(AI3:AI290, ($H$3:$H$290=1)*($K3:$K290=3)*($AY3:$AY290&gt;$X$292)))</f>
        <v>3.6420899197692052</v>
      </c>
      <c r="AJ322" s="10" t="str">
        <f t="shared" si="61"/>
        <v>Target; Gain &gt; 0.9; #pref=3</v>
      </c>
      <c r="AK322" s="9" cm="1">
        <f t="array" ref="AK322">MEDIAN(_xlfn._xlws.FILTER(AK3:AK290, ($H$3:$H$290=1)*($K3:$K290=3)*($AY3:$AY290&gt;$X$292)))</f>
        <v>14.207337770494636</v>
      </c>
      <c r="AL322" s="9" cm="1">
        <f t="array" ref="AL322">MEDIAN(_xlfn._xlws.FILTER(AL3:AL290, ($H$3:$H$290=1)*($K3:$K290=3)*($AY3:$AY290&gt;$X$292)))</f>
        <v>0.89372160049388183</v>
      </c>
      <c r="AM322" s="9" cm="1">
        <f t="array" ref="AM322">MEDIAN(_xlfn._xlws.FILTER(AM3:AM290, ($H$3:$H$290=1)*($K3:$K290=3)*($AY3:$AY290&gt;$X$292)))</f>
        <v>0.884533923608251</v>
      </c>
      <c r="AN322" s="9" cm="1">
        <f t="array" ref="AN322">MEDIAN(_xlfn._xlws.FILTER(AN3:AN290, ($H$3:$H$290=1)*($K3:$K290=3)*($AY3:$AY290&gt;$X$292)))</f>
        <v>41.091842529896525</v>
      </c>
      <c r="AO322" s="9" cm="1">
        <f t="array" ref="AO322">MEDIAN(_xlfn._xlws.FILTER(AO3:AO290, ($H$3:$H$290=1)*($K3:$K290=3)*($AY3:$AY290&gt;$X$292)))</f>
        <v>0.60353109179995956</v>
      </c>
      <c r="AP322" s="9" cm="1">
        <f t="array" ref="AP322">MEDIAN(_xlfn._xlws.FILTER(AP3:AP290, ($H$3:$H$290=1)*($K3:$K290=3)*($AY3:$AY290&gt;$X$292)))</f>
        <v>44.479011160094515</v>
      </c>
      <c r="AQ322" s="9" cm="1">
        <f t="array" ref="AQ322">MEDIAN(_xlfn._xlws.FILTER(AQ3:AQ290, ($H$3:$H$290=1)*($K3:$K290=3)*($AY3:$AY290&gt;$X$292)))</f>
        <v>0.64436920937732789</v>
      </c>
      <c r="AR322" s="9" cm="1">
        <f t="array" ref="AR322">MEDIAN(_xlfn._xlws.FILTER(AR3:AR290, ($H$3:$H$290=1)*($K3:$K290=3)*($AY3:$AY290&gt;$X$292)))</f>
        <v>2.0923726792389061</v>
      </c>
      <c r="AS322" s="9" cm="1">
        <f t="array" ref="AS322">MEDIAN(_xlfn._xlws.FILTER(AS3:AS290, ($H$3:$H$290=1)*($K3:$K290=3)*($AY3:$AY290&gt;$X$292)))</f>
        <v>0.45432223361567597</v>
      </c>
      <c r="AT322" s="9" cm="1">
        <f t="array" ref="AT322">MEDIAN(_xlfn._xlws.FILTER(AT3:AT290, ($H$3:$H$290=1)*($K3:$K290=3)*($AY3:$AY290&gt;$X$292)))</f>
        <v>22.869880432309586</v>
      </c>
      <c r="AU322" s="9" cm="1">
        <f t="array" ref="AU322">MEDIAN(_xlfn._xlws.FILTER(AU3:AU290, ($H$3:$H$290=1)*($K3:$K290=3)*($AY3:$AY290&gt;$X$292)))</f>
        <v>1.8796587644959799</v>
      </c>
    </row>
    <row r="323" spans="7:54" x14ac:dyDescent="0.3">
      <c r="L323" t="str">
        <f t="shared" si="65"/>
        <v>Target; Gain &gt; 0.9; #pref=4</v>
      </c>
      <c r="M323" s="9" t="e" cm="1" vm="1">
        <f t="array" ref="M323">MEDIAN(_xlfn._xlws.FILTER(M3:M290, ($H$3:$H$290=1)*($K3:$K290=4)*($AY3:$AY290&gt;$X$292)))</f>
        <v>#VALUE!</v>
      </c>
      <c r="N323" s="9" t="e" cm="1" vm="1">
        <f t="array" ref="N323">MEDIAN(_xlfn._xlws.FILTER(N3:N290, ($H$3:$H$290=1)*($K3:$K290=4)*($AY3:$AY290&gt;$X$292)))</f>
        <v>#VALUE!</v>
      </c>
      <c r="O323" s="9" t="e" cm="1" vm="1">
        <f t="array" ref="O323">MEDIAN(_xlfn._xlws.FILTER(O3:O290, ($H$3:$H$290=1)*($K3:$K290=4)*($AY3:$AY290&gt;$X$292)))</f>
        <v>#VALUE!</v>
      </c>
      <c r="P323" s="9" t="e" cm="1" vm="1">
        <f t="array" ref="P323">MEDIAN(_xlfn._xlws.FILTER(P3:P290, ($H$3:$H$290=1)*($K3:$K290=4)*($AY3:$AY290&gt;$X$292)))</f>
        <v>#VALUE!</v>
      </c>
      <c r="Q323" s="9" t="e" cm="1" vm="1">
        <f t="array" ref="Q323">MEDIAN(_xlfn._xlws.FILTER(Q3:Q290, ($H$3:$H$290=1)*($K3:$K290=4)*($AY3:$AY290&gt;$X$292)))</f>
        <v>#VALUE!</v>
      </c>
      <c r="R323" s="9" t="e" cm="1" vm="1">
        <f t="array" ref="R323">MEDIAN(_xlfn._xlws.FILTER(R3:R290, ($H$3:$H$290=1)*($K3:$K290=4)*($AY3:$AY290&gt;$X$292)))</f>
        <v>#VALUE!</v>
      </c>
      <c r="S323" s="9" t="e" cm="1" vm="1">
        <f t="array" ref="S323">MEDIAN(_xlfn._xlws.FILTER(S3:S290, ($H$3:$H$290=1)*($K3:$K290=4)*($AY3:$AY290&gt;$X$292)))</f>
        <v>#VALUE!</v>
      </c>
      <c r="T323" s="9" t="e" cm="1" vm="1">
        <f t="array" ref="T323">MEDIAN(_xlfn._xlws.FILTER(T3:T290, ($H$3:$H$290=1)*($K3:$K290=4)*($AY3:$AY290&gt;$X$292)))</f>
        <v>#VALUE!</v>
      </c>
      <c r="U323" s="9" t="e" cm="1" vm="1">
        <f t="array" ref="U323">MEDIAN(_xlfn._xlws.FILTER(U3:U290, ($H$3:$H$290=1)*($K3:$K290=4)*($AY3:$AY290&gt;$X$292)))</f>
        <v>#VALUE!</v>
      </c>
      <c r="V323" s="9" t="e" cm="1" vm="1">
        <f t="array" ref="V323">MEDIAN(_xlfn._xlws.FILTER(V3:V290, ($H$3:$H$290=1)*($K3:$K290=4)*($AY3:$AY290&gt;$X$292)))</f>
        <v>#VALUE!</v>
      </c>
      <c r="W323" s="9" t="e" cm="1" vm="1">
        <f t="array" ref="W323">MEDIAN(_xlfn._xlws.FILTER(W3:W290, ($H$3:$H$290=1)*($K3:$K290=4)*($AY3:$AY290&gt;$X$292)))</f>
        <v>#VALUE!</v>
      </c>
      <c r="X323" s="9" t="str">
        <f>"Target; Gain &gt; "&amp;X314&amp;"; #pref=4"</f>
        <v>Target; Gain &gt; 0.9; #pref=4</v>
      </c>
      <c r="Y323" s="9" t="e" cm="1" vm="1">
        <f t="array" ref="Y323">MEDIAN(_xlfn._xlws.FILTER(Y3:Y290, ($H$3:$H$290=1)*($K3:$K290=4)*($AY3:$AY290&gt;$X$292)))</f>
        <v>#VALUE!</v>
      </c>
      <c r="Z323" s="9" t="e" cm="1" vm="1">
        <f t="array" ref="Z323">MEDIAN(_xlfn._xlws.FILTER(Z3:Z290, ($H$3:$H$290=1)*($K3:$K290=4)*($AY3:$AY290&gt;$X$292)))</f>
        <v>#VALUE!</v>
      </c>
      <c r="AA323" s="9" t="e" cm="1" vm="1">
        <f t="array" ref="AA323">MEDIAN(_xlfn._xlws.FILTER(AA3:AA290, ($H$3:$H$290=1)*($K3:$K290=4)*($AY3:$AY290&gt;$X$292)))</f>
        <v>#VALUE!</v>
      </c>
      <c r="AB323" s="9" t="e" cm="1" vm="1">
        <f t="array" ref="AB323">MEDIAN(_xlfn._xlws.FILTER(AB3:AB290, ($H$3:$H$290=1)*($K3:$K290=4)*($AY3:$AY290&gt;$X$292)))</f>
        <v>#VALUE!</v>
      </c>
      <c r="AC323" s="9" t="e" cm="1" vm="1">
        <f t="array" ref="AC323">MEDIAN(_xlfn._xlws.FILTER(AC3:AC290, ($H$3:$H$290=1)*($K3:$K290=4)*($AY3:$AY290&gt;$X$292)))</f>
        <v>#VALUE!</v>
      </c>
      <c r="AD323" s="9" t="e" cm="1" vm="1">
        <f t="array" ref="AD323">MEDIAN(_xlfn._xlws.FILTER(AD3:AD290, ($H$3:$H$290=1)*($K3:$K290=4)*($AY3:$AY290&gt;$X$292)))</f>
        <v>#VALUE!</v>
      </c>
      <c r="AE323" s="9" t="e" cm="1" vm="1">
        <f t="array" ref="AE323">MEDIAN(_xlfn._xlws.FILTER(AE3:AE290, ($H$3:$H$290=1)*($K3:$K290=4)*($AY3:$AY290&gt;$X$292)))</f>
        <v>#VALUE!</v>
      </c>
      <c r="AF323" s="9" t="e" cm="1" vm="1">
        <f t="array" ref="AF323">MEDIAN(_xlfn._xlws.FILTER(AF3:AF290, ($H$3:$H$290=1)*($K3:$K290=4)*($AY3:$AY290&gt;$X$292)))</f>
        <v>#VALUE!</v>
      </c>
      <c r="AG323" s="9" t="e" cm="1" vm="1">
        <f t="array" ref="AG323">MEDIAN(_xlfn._xlws.FILTER(AG3:AG290, ($H$3:$H$290=1)*($K3:$K290=4)*($AY3:$AY290&gt;$X$292)))</f>
        <v>#VALUE!</v>
      </c>
      <c r="AH323" s="9" t="e" cm="1" vm="1">
        <f t="array" ref="AH323">MEDIAN(_xlfn._xlws.FILTER(AH3:AH290, ($H$3:$H$290=1)*($K3:$K290=4)*($AY3:$AY290&gt;$X$292)))</f>
        <v>#VALUE!</v>
      </c>
      <c r="AI323" s="9" t="e" cm="1" vm="1">
        <f t="array" ref="AI323">MEDIAN(_xlfn._xlws.FILTER(AI3:AI290, ($H$3:$H$290=1)*($K3:$K290=4)*($AY3:$AY290&gt;$X$292)))</f>
        <v>#VALUE!</v>
      </c>
      <c r="AJ323" s="10" t="str">
        <f t="shared" si="61"/>
        <v>Target; Gain &gt; 0.9; #pref=4</v>
      </c>
      <c r="AK323" s="9" t="e" cm="1" vm="1">
        <f t="array" ref="AK323">MEDIAN(_xlfn._xlws.FILTER(AK3:AK290, ($H$3:$H$290=1)*($K3:$K290=4)*($AY3:$AY290&gt;$X$292)))</f>
        <v>#VALUE!</v>
      </c>
      <c r="AL323" s="9" t="e" cm="1" vm="1">
        <f t="array" ref="AL323">MEDIAN(_xlfn._xlws.FILTER(AL3:AL290, ($H$3:$H$290=1)*($K3:$K290=4)*($AY3:$AY290&gt;$X$292)))</f>
        <v>#VALUE!</v>
      </c>
      <c r="AM323" s="9" t="e" cm="1" vm="1">
        <f t="array" ref="AM323">MEDIAN(_xlfn._xlws.FILTER(AM3:AM290, ($H$3:$H$290=1)*($K3:$K290=4)*($AY3:$AY290&gt;$X$292)))</f>
        <v>#VALUE!</v>
      </c>
      <c r="AN323" s="9" t="e" cm="1" vm="1">
        <f t="array" ref="AN323">MEDIAN(_xlfn._xlws.FILTER(AN3:AN290, ($H$3:$H$290=1)*($K3:$K290=4)*($AY3:$AY290&gt;$X$292)))</f>
        <v>#VALUE!</v>
      </c>
      <c r="AO323" s="9" t="e" cm="1" vm="1">
        <f t="array" ref="AO323">MEDIAN(_xlfn._xlws.FILTER(AO3:AO290, ($H$3:$H$290=1)*($K3:$K290=4)*($AY3:$AY290&gt;$X$292)))</f>
        <v>#VALUE!</v>
      </c>
      <c r="AP323" s="9" t="e" cm="1" vm="1">
        <f t="array" ref="AP323">MEDIAN(_xlfn._xlws.FILTER(AP3:AP290, ($H$3:$H$290=1)*($K3:$K290=4)*($AY3:$AY290&gt;$X$292)))</f>
        <v>#VALUE!</v>
      </c>
      <c r="AQ323" s="9" t="e" cm="1" vm="1">
        <f t="array" ref="AQ323">MEDIAN(_xlfn._xlws.FILTER(AQ3:AQ290, ($H$3:$H$290=1)*($K3:$K290=4)*($AY3:$AY290&gt;$X$292)))</f>
        <v>#VALUE!</v>
      </c>
      <c r="AR323" s="9" t="e" cm="1" vm="1">
        <f t="array" ref="AR323">MEDIAN(_xlfn._xlws.FILTER(AR3:AR290, ($H$3:$H$290=1)*($K3:$K290=4)*($AY3:$AY290&gt;$X$292)))</f>
        <v>#VALUE!</v>
      </c>
      <c r="AS323" s="9" t="e" cm="1" vm="1">
        <f t="array" ref="AS323">MEDIAN(_xlfn._xlws.FILTER(AS3:AS290, ($H$3:$H$290=1)*($K3:$K290=4)*($AY3:$AY290&gt;$X$292)))</f>
        <v>#VALUE!</v>
      </c>
      <c r="AT323" s="9" t="e" cm="1" vm="1">
        <f t="array" ref="AT323">MEDIAN(_xlfn._xlws.FILTER(AT3:AT290, ($H$3:$H$290=1)*($K3:$K290=4)*($AY3:$AY290&gt;$X$292)))</f>
        <v>#VALUE!</v>
      </c>
      <c r="AU323" s="9" t="e" cm="1" vm="1">
        <f t="array" ref="AU323">MEDIAN(_xlfn._xlws.FILTER(AU3:AU290, ($H$3:$H$290=1)*($K3:$K290=4)*($AY3:$AY290&gt;$X$292)))</f>
        <v>#VALUE!</v>
      </c>
    </row>
    <row r="324" spans="7:54" x14ac:dyDescent="0.3">
      <c r="L324" s="9" t="str">
        <f t="shared" si="65"/>
        <v>Target; Gain &gt; 0</v>
      </c>
      <c r="M324" s="9" cm="1">
        <f t="array" ref="M324">MEDIAN(_xlfn._xlws.FILTER(M3:M290, ($H3:$H290=1)*($J3:$J290=1)))</f>
        <v>6472497.2000000002</v>
      </c>
      <c r="N324" s="9" cm="1">
        <f t="array" ref="N324">MEDIAN(_xlfn._xlws.FILTER(N3:N290, ($H3:$H290=1)*($J3:$J290=1)))</f>
        <v>824958.39999999991</v>
      </c>
      <c r="O324" s="9" cm="1">
        <f t="array" ref="O324">MEDIAN(_xlfn._xlws.FILTER(O3:O290, ($H3:$H290=1)*($J3:$J290=1)))</f>
        <v>834101.39999999991</v>
      </c>
      <c r="P324" s="9" cm="1">
        <f t="array" ref="P324">MEDIAN(_xlfn._xlws.FILTER(P3:P290, ($H3:$H290=1)*($J3:$J290=1)))</f>
        <v>2182337.7999999998</v>
      </c>
      <c r="Q324" s="9" cm="1">
        <f t="array" ref="Q324">MEDIAN(_xlfn._xlws.FILTER(Q3:Q290, ($H3:$H290=1)*($J3:$J290=1)))</f>
        <v>393890</v>
      </c>
      <c r="R324" s="9" cm="1">
        <f t="array" ref="R324">MEDIAN(_xlfn._xlws.FILTER(R3:R290, ($H3:$H290=1)*($J3:$J290=1)))</f>
        <v>20376577.399999999</v>
      </c>
      <c r="S324" s="9" cm="1">
        <f t="array" ref="S324">MEDIAN(_xlfn._xlws.FILTER(S3:S290, ($H3:$H290=1)*($J3:$J290=1)))</f>
        <v>326795</v>
      </c>
      <c r="T324" s="9" cm="1">
        <f t="array" ref="T324">MEDIAN(_xlfn._xlws.FILTER(T3:T290, ($H3:$H290=1)*($J3:$J290=1)))</f>
        <v>2923974.5999999996</v>
      </c>
      <c r="U324" s="9" cm="1">
        <f t="array" ref="U324">MEDIAN(_xlfn._xlws.FILTER(U3:U290, ($H3:$H290=1)*($J3:$J290=1)))</f>
        <v>2285602.9</v>
      </c>
      <c r="V324" s="9" cm="1">
        <f t="array" ref="V324">MEDIAN(_xlfn._xlws.FILTER(V3:V290, ($H3:$H290=1)*($J3:$J290=1)))</f>
        <v>6121635.6999999993</v>
      </c>
      <c r="W324" s="9" cm="1">
        <f t="array" ref="W324">MEDIAN(_xlfn._xlws.FILTER(W3:W290, ($H3:$H290=1)*($J3:$J290=1)))</f>
        <v>454516.3</v>
      </c>
      <c r="X324" s="9" t="s">
        <v>52</v>
      </c>
      <c r="Y324" s="9" cm="1">
        <f t="array" ref="Y324">MEDIAN(_xlfn._xlws.FILTER(Y3:Y290, ($H3:$H290=1)*($J3:$J290=1)))</f>
        <v>4.8207169987086669</v>
      </c>
      <c r="Z324" s="9" cm="1">
        <f t="array" ref="Z324">MEDIAN(_xlfn._xlws.FILTER(Z3:Z290, ($H3:$H290=1)*($J3:$J290=1)))</f>
        <v>1.210678321425803</v>
      </c>
      <c r="AA324" s="9" cm="1">
        <f t="array" ref="AA324">MEDIAN(_xlfn._xlws.FILTER(AA3:AA290, ($H3:$H290=1)*($J3:$J290=1)))</f>
        <v>1.2128089775098485</v>
      </c>
      <c r="AB324" s="9" cm="1">
        <f t="array" ref="AB324">MEDIAN(_xlfn._xlws.FILTER(AB3:AB290, ($H3:$H290=1)*($J3:$J290=1)))</f>
        <v>2.8376450613024646</v>
      </c>
      <c r="AC324" s="9" cm="1">
        <f t="array" ref="AC324">MEDIAN(_xlfn._xlws.FILTER(AC3:AC290, ($H3:$H290=1)*($J3:$J290=1)))</f>
        <v>1.0026946655008939</v>
      </c>
      <c r="AD324" s="9" cm="1">
        <f t="array" ref="AD324">MEDIAN(_xlfn._xlws.FILTER(AD3:AD290, ($H3:$H290=1)*($J3:$J290=1)))</f>
        <v>11.833333347097504</v>
      </c>
      <c r="AE324" s="9" cm="1">
        <f t="array" ref="AE324">MEDIAN(_xlfn._xlws.FILTER(AE3:AE290, ($H3:$H290=1)*($J3:$J290=1)))</f>
        <v>0.74696187647059564</v>
      </c>
      <c r="AF324" s="9" cm="1">
        <f t="array" ref="AF324">MEDIAN(_xlfn._xlws.FILTER(AF3:AF290, ($H3:$H290=1)*($J3:$J290=1)))</f>
        <v>0.63643538609612738</v>
      </c>
      <c r="AG324" s="9" cm="1">
        <f t="array" ref="AG324">MEDIAN(_xlfn._xlws.FILTER(AG3:AG290, ($H3:$H290=1)*($J3:$J290=1)))</f>
        <v>0.92727002582978457</v>
      </c>
      <c r="AH324" s="9" cm="1">
        <f t="array" ref="AH324">MEDIAN(_xlfn._xlws.FILTER(AH3:AH290, ($H3:$H290=1)*($J3:$J290=1)))</f>
        <v>4.2254514596948862</v>
      </c>
      <c r="AI324" s="9" cm="1">
        <f t="array" ref="AI324">MEDIAN(_xlfn._xlws.FILTER(AI3:AI290, ($H3:$H290=1)*($J3:$J290=1)))</f>
        <v>1.932330473302863</v>
      </c>
      <c r="AJ324" s="9" t="str">
        <f t="shared" si="61"/>
        <v>Target; Gain &gt; 0</v>
      </c>
      <c r="AK324" s="9" cm="1">
        <f t="array" ref="AK324">MEDIAN(_xlfn._xlws.FILTER(AK3:AK290, ($H3:$H290=1)*($J3:$J290=1)))</f>
        <v>4.8207169987086669</v>
      </c>
      <c r="AL324" s="9" cm="1">
        <f t="array" ref="AL324">MEDIAN(_xlfn._xlws.FILTER(AL3:AL290, ($H3:$H290=1)*($J3:$J290=1)))</f>
        <v>0.51196721629821695</v>
      </c>
      <c r="AM324" s="9" cm="1">
        <f t="array" ref="AM324">MEDIAN(_xlfn._xlws.FILTER(AM3:AM290, ($H3:$H290=1)*($J3:$J290=1)))</f>
        <v>0.50518305689329279</v>
      </c>
      <c r="AN324" s="9" cm="1">
        <f t="array" ref="AN324">MEDIAN(_xlfn._xlws.FILTER(AN3:AN290, ($H3:$H290=1)*($J3:$J290=1)))</f>
        <v>2.8376450613024646</v>
      </c>
      <c r="AO324" s="9" cm="1">
        <f t="array" ref="AO324">MEDIAN(_xlfn._xlws.FILTER(AO3:AO290, ($H3:$H290=1)*($J3:$J290=1)))</f>
        <v>0.4852954025933286</v>
      </c>
      <c r="AP324" s="9" cm="1">
        <f t="array" ref="AP324">MEDIAN(_xlfn._xlws.FILTER(AP3:AP290, ($H3:$H290=1)*($J3:$J290=1)))</f>
        <v>11.833333347097504</v>
      </c>
      <c r="AQ324" s="9" cm="1">
        <f t="array" ref="AQ324">MEDIAN(_xlfn._xlws.FILTER(AQ3:AQ290, ($H3:$H290=1)*($J3:$J290=1)))</f>
        <v>0.38303464251221153</v>
      </c>
      <c r="AR324" s="9" cm="1">
        <f t="array" ref="AR324">MEDIAN(_xlfn._xlws.FILTER(AR3:AR290, ($H3:$H290=1)*($J3:$J290=1)))</f>
        <v>0.32265991740277966</v>
      </c>
      <c r="AS324" s="9" cm="1">
        <f t="array" ref="AS324">MEDIAN(_xlfn._xlws.FILTER(AS3:AS290, ($H3:$H290=1)*($J3:$J290=1)))</f>
        <v>0.371189568733098</v>
      </c>
      <c r="AT324" s="9" cm="1">
        <f t="array" ref="AT324">MEDIAN(_xlfn._xlws.FILTER(AT3:AT290, ($H3:$H290=1)*($J3:$J290=1)))</f>
        <v>4.2254514596948862</v>
      </c>
      <c r="AU324" s="9" cm="1">
        <f t="array" ref="AU324">MEDIAN(_xlfn._xlws.FILTER(AU3:AU290, ($H3:$H290=1)*($J3:$J290=1)))</f>
        <v>0.79799564338754858</v>
      </c>
      <c r="AW324" s="10"/>
    </row>
    <row r="325" spans="7:54" x14ac:dyDescent="0.3">
      <c r="L325" s="11">
        <f>L314</f>
        <v>0.9</v>
      </c>
      <c r="M325" s="11"/>
      <c r="N325" s="12" t="str">
        <f>N314</f>
        <v>BNL Causal</v>
      </c>
      <c r="O325" s="12" t="str">
        <f>O314</f>
        <v>BNL Causal HM</v>
      </c>
      <c r="P325" s="12" t="str">
        <f>Q314</f>
        <v>SFS Causal</v>
      </c>
      <c r="Q325" s="12" t="str">
        <f>S314</f>
        <v>SaLSa Causal</v>
      </c>
      <c r="R325" s="12" t="str">
        <f>U314</f>
        <v>D&amp;C Causal</v>
      </c>
      <c r="S325" s="12" t="str">
        <f>W314</f>
        <v>BBS Causal</v>
      </c>
      <c r="T325" s="12"/>
      <c r="U325" s="11">
        <f>X314</f>
        <v>0.9</v>
      </c>
      <c r="V325" s="12" t="str">
        <f>Z314</f>
        <v>BNL Causal</v>
      </c>
      <c r="W325" s="12" t="str">
        <f>AA314</f>
        <v>BNL Causal HM</v>
      </c>
      <c r="X325" s="12" t="str">
        <f>AC314</f>
        <v>SFS Causal</v>
      </c>
      <c r="Y325" s="12" t="str">
        <f>AE314</f>
        <v>SaLSa Causal</v>
      </c>
      <c r="Z325" s="12" t="str">
        <f>AG314</f>
        <v>D&amp;C Causal</v>
      </c>
      <c r="AA325" s="12" t="str">
        <f>AI314</f>
        <v>BBS Causal</v>
      </c>
      <c r="AB325" s="13"/>
      <c r="AC325" s="11">
        <f>AJ314</f>
        <v>0.9</v>
      </c>
      <c r="AD325" s="12" t="str">
        <f>AL314</f>
        <v>BNL Causal</v>
      </c>
      <c r="AE325" s="12" t="str">
        <f>AM314</f>
        <v>BNL Causal HM</v>
      </c>
      <c r="AF325" s="12" t="str">
        <f>AO314</f>
        <v>SFS Causal</v>
      </c>
      <c r="AG325" s="12" t="str">
        <f>AQ314</f>
        <v>SaLSa Causal</v>
      </c>
      <c r="AH325" s="12" t="str">
        <f>AS314</f>
        <v>D&amp;C Causal</v>
      </c>
      <c r="AI325" s="12" t="str">
        <f>AU314</f>
        <v>BBS Causal</v>
      </c>
      <c r="AK325" s="12"/>
      <c r="AL325" s="12"/>
      <c r="AM325" s="12"/>
      <c r="AN325" s="13"/>
      <c r="AO325" s="13"/>
      <c r="AP325" s="13"/>
      <c r="AQ325" s="13"/>
      <c r="AR325" s="13"/>
      <c r="AS325" s="13"/>
      <c r="AT325" s="13"/>
      <c r="AU325" s="13"/>
    </row>
    <row r="326" spans="7:54" x14ac:dyDescent="0.3">
      <c r="L326" t="str">
        <f>L315</f>
        <v>ALL</v>
      </c>
      <c r="N326" s="9">
        <f>N315</f>
        <v>596728</v>
      </c>
      <c r="O326" s="9">
        <f>O315</f>
        <v>596858.4</v>
      </c>
      <c r="P326" s="9">
        <f>Q315</f>
        <v>285162.09999999998</v>
      </c>
      <c r="Q326" s="9">
        <f>S315</f>
        <v>157956.29999999999</v>
      </c>
      <c r="R326" s="9">
        <f>U315</f>
        <v>2286231.6666666665</v>
      </c>
      <c r="S326" s="9">
        <f>W315</f>
        <v>407938.7</v>
      </c>
      <c r="T326" s="9"/>
      <c r="U326" s="9" t="str">
        <f>X315</f>
        <v>ALL</v>
      </c>
      <c r="V326" s="9">
        <f>Z315</f>
        <v>0.86644467498990707</v>
      </c>
      <c r="W326" s="9">
        <f>AA315</f>
        <v>0.84841160302748908</v>
      </c>
      <c r="X326" s="9">
        <f>AC315</f>
        <v>0.89710212400241285</v>
      </c>
      <c r="Y326" s="9">
        <f>AE315</f>
        <v>0.62021486471639942</v>
      </c>
      <c r="Z326" s="9">
        <f>AG315</f>
        <v>0.92571466705412608</v>
      </c>
      <c r="AA326" s="9">
        <f>AI315</f>
        <v>1.7178818127780686</v>
      </c>
      <c r="AB326" s="13"/>
      <c r="AC326" s="9" t="str">
        <f>AJ315</f>
        <v>ALL</v>
      </c>
      <c r="AD326" s="9">
        <f>AL315</f>
        <v>0.42208968281629494</v>
      </c>
      <c r="AE326" s="9">
        <f>AM315</f>
        <v>0.41391275680507533</v>
      </c>
      <c r="AF326" s="9">
        <f>AO315</f>
        <v>0.42090581019292583</v>
      </c>
      <c r="AG326" s="9">
        <f>AQ315</f>
        <v>0.36281969952397053</v>
      </c>
      <c r="AH326" s="9">
        <f>AS315</f>
        <v>0.34010417240206148</v>
      </c>
      <c r="AI326" s="9">
        <f>AU315</f>
        <v>0.64071727218106389</v>
      </c>
      <c r="AK326" s="9"/>
      <c r="AL326" s="9"/>
      <c r="AM326" s="9"/>
      <c r="AN326" s="13"/>
      <c r="AO326" s="13"/>
      <c r="AP326" s="13"/>
      <c r="AQ326" s="13"/>
      <c r="AR326" s="13"/>
      <c r="AS326" s="13"/>
      <c r="AT326" s="13"/>
      <c r="AU326" s="13"/>
    </row>
    <row r="327" spans="7:54" x14ac:dyDescent="0.3">
      <c r="L327" t="str">
        <f>L317</f>
        <v>Gain &gt; 0.9</v>
      </c>
      <c r="N327" s="9">
        <f t="shared" ref="N327:O334" si="66">N317</f>
        <v>2456101</v>
      </c>
      <c r="O327" s="9">
        <f t="shared" si="66"/>
        <v>2469844.5</v>
      </c>
      <c r="P327" s="9">
        <f t="shared" ref="P327:P334" si="67">Q317</f>
        <v>1028619.4</v>
      </c>
      <c r="Q327" s="9">
        <f t="shared" ref="Q327:Q334" si="68">S317</f>
        <v>1662362.3</v>
      </c>
      <c r="R327" s="9">
        <f>U317</f>
        <v>3693623.8</v>
      </c>
      <c r="S327" s="9">
        <f t="shared" ref="S327:S334" si="69">W317</f>
        <v>1881268.1</v>
      </c>
      <c r="T327" s="9"/>
      <c r="U327" s="9" t="str">
        <f t="shared" ref="U327:U334" si="70">X317</f>
        <v>Gain &gt; 0.9</v>
      </c>
      <c r="V327" s="9">
        <f t="shared" ref="V327:W334" si="71">Z317</f>
        <v>2.3847445812309163</v>
      </c>
      <c r="W327" s="9">
        <f t="shared" si="71"/>
        <v>2.3280552026932124</v>
      </c>
      <c r="X327" s="9">
        <f t="shared" ref="X327:X334" si="72">AC317</f>
        <v>1.4887964518886294</v>
      </c>
      <c r="Y327" s="9">
        <f t="shared" ref="Y327:Y334" si="73">AE317</f>
        <v>1.7849918773747051</v>
      </c>
      <c r="Z327" s="9">
        <f t="shared" ref="Z327:Z334" si="74">AG317</f>
        <v>2.0961372820893303</v>
      </c>
      <c r="AA327" s="9">
        <f t="shared" ref="AA327:AA334" si="75">AI317</f>
        <v>2.7576225628959943</v>
      </c>
      <c r="AB327" s="13"/>
      <c r="AC327" s="9" t="str">
        <f t="shared" ref="AC327:AC334" si="76">AJ317</f>
        <v>Gain &gt; 0.9</v>
      </c>
      <c r="AD327" s="9">
        <f t="shared" ref="AD327:AE334" si="77">AL317</f>
        <v>0.83019111680914648</v>
      </c>
      <c r="AE327" s="9">
        <f t="shared" si="77"/>
        <v>0.79428319300059225</v>
      </c>
      <c r="AF327" s="9">
        <f t="shared" ref="AF327:AF334" si="78">AO317</f>
        <v>0.63087065580766644</v>
      </c>
      <c r="AG327" s="9">
        <f t="shared" ref="AG327:AG334" si="79">AQ317</f>
        <v>0.61593371320632284</v>
      </c>
      <c r="AH327" s="9">
        <f t="shared" ref="AH327:AH334" si="80">AS317</f>
        <v>0.42804985511465932</v>
      </c>
      <c r="AI327" s="9">
        <f t="shared" ref="AI327:AI334" si="81">AU317</f>
        <v>1.3257182287983598</v>
      </c>
      <c r="AK327" s="9"/>
      <c r="AL327" s="9"/>
      <c r="AM327" s="9"/>
      <c r="AN327" s="13"/>
      <c r="AO327" s="13"/>
      <c r="AP327" s="13"/>
      <c r="AQ327" s="13"/>
      <c r="AR327" s="13"/>
      <c r="AS327" s="13"/>
      <c r="AT327" s="13"/>
      <c r="AU327" s="13"/>
    </row>
    <row r="328" spans="7:54" x14ac:dyDescent="0.3">
      <c r="L328" t="str">
        <f>L318</f>
        <v>Target</v>
      </c>
      <c r="N328" s="9">
        <f t="shared" si="66"/>
        <v>393952.9</v>
      </c>
      <c r="O328" s="9">
        <f t="shared" si="66"/>
        <v>394097.1</v>
      </c>
      <c r="P328" s="9">
        <f t="shared" si="67"/>
        <v>232789.09999999998</v>
      </c>
      <c r="Q328" s="9">
        <f t="shared" si="68"/>
        <v>60049.100000000006</v>
      </c>
      <c r="R328" s="9">
        <f>U318</f>
        <v>2273744.4333333336</v>
      </c>
      <c r="S328" s="9">
        <f t="shared" si="69"/>
        <v>252030.59999999998</v>
      </c>
      <c r="T328" s="9"/>
      <c r="U328" s="9" t="str">
        <f t="shared" si="70"/>
        <v>Target</v>
      </c>
      <c r="V328" s="9">
        <f t="shared" si="71"/>
        <v>0.72064126405748541</v>
      </c>
      <c r="W328" s="9">
        <f t="shared" si="71"/>
        <v>0.71166272269329056</v>
      </c>
      <c r="X328" s="9">
        <f t="shared" si="72"/>
        <v>0.7767737834830768</v>
      </c>
      <c r="Y328" s="9">
        <f t="shared" si="73"/>
        <v>0.48705969640286639</v>
      </c>
      <c r="Z328" s="9">
        <f t="shared" si="74"/>
        <v>0.91630421024747188</v>
      </c>
      <c r="AA328" s="9">
        <f t="shared" si="75"/>
        <v>1.0035696205683051</v>
      </c>
      <c r="AB328" s="13"/>
      <c r="AC328" s="9" t="str">
        <f t="shared" si="76"/>
        <v>Target</v>
      </c>
      <c r="AD328" s="9">
        <f t="shared" si="77"/>
        <v>0.38198157298611474</v>
      </c>
      <c r="AE328" s="9">
        <f t="shared" si="77"/>
        <v>0.3763920779048931</v>
      </c>
      <c r="AF328" s="9">
        <f t="shared" si="78"/>
        <v>0.35713209089590237</v>
      </c>
      <c r="AG328" s="9">
        <f t="shared" si="79"/>
        <v>0.34543824710999615</v>
      </c>
      <c r="AH328" s="9">
        <f t="shared" si="80"/>
        <v>0.32485764012089924</v>
      </c>
      <c r="AI328" s="9">
        <f t="shared" si="81"/>
        <v>0.46454649388906544</v>
      </c>
      <c r="AK328" s="9"/>
      <c r="AL328" s="9"/>
      <c r="AM328" s="9"/>
      <c r="AN328" s="13"/>
      <c r="AO328" s="13"/>
      <c r="AP328" s="13"/>
      <c r="AQ328" s="13"/>
      <c r="AR328" s="13"/>
      <c r="AS328" s="13"/>
      <c r="AT328" s="13"/>
      <c r="AU328" s="13"/>
    </row>
    <row r="329" spans="7:54" x14ac:dyDescent="0.3">
      <c r="L329" t="str">
        <f>L319</f>
        <v>Gain &gt; 0</v>
      </c>
      <c r="N329" s="9">
        <f t="shared" si="66"/>
        <v>1160855.2</v>
      </c>
      <c r="O329" s="9">
        <f t="shared" si="66"/>
        <v>1174656.6000000001</v>
      </c>
      <c r="P329" s="9">
        <f t="shared" si="67"/>
        <v>551520.19999999995</v>
      </c>
      <c r="Q329" s="9">
        <f t="shared" si="68"/>
        <v>542489.4</v>
      </c>
      <c r="R329" s="9">
        <f>U319</f>
        <v>2289944.6</v>
      </c>
      <c r="S329" s="9">
        <f t="shared" si="69"/>
        <v>612603.4</v>
      </c>
      <c r="T329" s="9"/>
      <c r="U329" s="9" t="str">
        <f t="shared" si="70"/>
        <v>Gain &gt; 0</v>
      </c>
      <c r="V329" s="9">
        <f t="shared" si="71"/>
        <v>1.2863606380124111</v>
      </c>
      <c r="W329" s="9">
        <f t="shared" si="71"/>
        <v>1.279797901923303</v>
      </c>
      <c r="X329" s="9">
        <f t="shared" si="72"/>
        <v>1.0556963307841216</v>
      </c>
      <c r="Y329" s="9">
        <f t="shared" si="73"/>
        <v>0.90523058692924674</v>
      </c>
      <c r="Z329" s="9">
        <f t="shared" si="74"/>
        <v>0.92571466705412608</v>
      </c>
      <c r="AA329" s="9">
        <f t="shared" si="75"/>
        <v>2.1037572036206251</v>
      </c>
      <c r="AB329" s="13"/>
      <c r="AC329" s="9" t="str">
        <f t="shared" si="76"/>
        <v>Gain &gt; 0</v>
      </c>
      <c r="AD329" s="9">
        <f t="shared" si="77"/>
        <v>0.57030332069261935</v>
      </c>
      <c r="AE329" s="9">
        <f t="shared" si="77"/>
        <v>0.55322240539244372</v>
      </c>
      <c r="AF329" s="9">
        <f t="shared" si="78"/>
        <v>0.4990346419916023</v>
      </c>
      <c r="AG329" s="9">
        <f t="shared" si="79"/>
        <v>0.38905159841524434</v>
      </c>
      <c r="AH329" s="9">
        <f t="shared" si="80"/>
        <v>0.36634401089395391</v>
      </c>
      <c r="AI329" s="9">
        <f t="shared" si="81"/>
        <v>0.91892450060113329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7:54" x14ac:dyDescent="0.3">
      <c r="L330" t="str">
        <f t="shared" ref="L330" si="82">L320</f>
        <v>Gain &lt;=0</v>
      </c>
      <c r="N330" s="9">
        <f t="shared" si="66"/>
        <v>384602.4</v>
      </c>
      <c r="O330" s="9">
        <f t="shared" si="66"/>
        <v>384676.8</v>
      </c>
      <c r="P330" s="9">
        <f t="shared" si="67"/>
        <v>230238</v>
      </c>
      <c r="Q330" s="9">
        <f t="shared" si="68"/>
        <v>74472.600000000006</v>
      </c>
      <c r="R330" s="9">
        <f>U320</f>
        <v>2276897.4</v>
      </c>
      <c r="S330" s="9">
        <f t="shared" si="69"/>
        <v>210024.9</v>
      </c>
      <c r="T330" s="9"/>
      <c r="U330" s="9" t="str">
        <f t="shared" si="70"/>
        <v>Gain &lt;=0</v>
      </c>
      <c r="V330" s="9">
        <f t="shared" si="71"/>
        <v>0.78723832320538345</v>
      </c>
      <c r="W330" s="9">
        <f t="shared" si="71"/>
        <v>0.78102944061974999</v>
      </c>
      <c r="X330" s="9">
        <f t="shared" si="72"/>
        <v>0.80269351619645013</v>
      </c>
      <c r="Y330" s="9">
        <f t="shared" si="73"/>
        <v>0.48838142978493126</v>
      </c>
      <c r="Z330" s="9">
        <f t="shared" si="74"/>
        <v>0.92689364490797743</v>
      </c>
      <c r="AA330" s="9">
        <f t="shared" si="75"/>
        <v>1.5977542135107794</v>
      </c>
      <c r="AB330" s="13"/>
      <c r="AC330" s="9" t="str">
        <f t="shared" si="76"/>
        <v>Gain &lt;=0</v>
      </c>
      <c r="AD330" s="9">
        <f t="shared" si="77"/>
        <v>0.40368593620369209</v>
      </c>
      <c r="AE330" s="9">
        <f t="shared" si="77"/>
        <v>0.39008055439917372</v>
      </c>
      <c r="AF330" s="9">
        <f t="shared" si="78"/>
        <v>0.39196812199661502</v>
      </c>
      <c r="AG330" s="9">
        <f t="shared" si="79"/>
        <v>0.33404948702664111</v>
      </c>
      <c r="AH330" s="9">
        <f t="shared" si="80"/>
        <v>0.32414833799120968</v>
      </c>
      <c r="AI330" s="9">
        <f t="shared" si="81"/>
        <v>0.51496384891215707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7:54" x14ac:dyDescent="0.3">
      <c r="L331" t="str">
        <f>L321</f>
        <v>Target;Gain &gt; 0.9; #pref=2</v>
      </c>
      <c r="N331" s="9">
        <f t="shared" si="66"/>
        <v>1847300.5</v>
      </c>
      <c r="O331" s="9">
        <f t="shared" si="66"/>
        <v>1853194.7999999998</v>
      </c>
      <c r="P331" s="9">
        <f t="shared" si="67"/>
        <v>648631.80000000005</v>
      </c>
      <c r="Q331" s="9">
        <f t="shared" si="68"/>
        <v>1483190.1</v>
      </c>
      <c r="R331" s="9">
        <f t="shared" ref="R331" si="83">U321</f>
        <v>2258719.5</v>
      </c>
      <c r="S331" s="9">
        <f t="shared" si="69"/>
        <v>611520.30000000005</v>
      </c>
      <c r="T331" s="9"/>
      <c r="U331" s="9" t="str">
        <f t="shared" si="70"/>
        <v>Target;Gain &gt; 0.9; #pref=2</v>
      </c>
      <c r="V331" s="9">
        <f t="shared" si="71"/>
        <v>1.8236553767899748</v>
      </c>
      <c r="W331" s="9">
        <f t="shared" si="71"/>
        <v>1.7800469303183488</v>
      </c>
      <c r="X331" s="9">
        <f t="shared" si="72"/>
        <v>1.3624169549977525</v>
      </c>
      <c r="Y331" s="9">
        <f t="shared" si="73"/>
        <v>1.7877653398929398</v>
      </c>
      <c r="Z331" s="9">
        <f t="shared" si="74"/>
        <v>0.95000098739983507</v>
      </c>
      <c r="AA331" s="9">
        <f t="shared" si="75"/>
        <v>2.0943287526635683</v>
      </c>
      <c r="AB331" s="13"/>
      <c r="AC331" s="9" t="str">
        <f t="shared" si="76"/>
        <v>Target;Gain &gt; 0.9; #pref=2</v>
      </c>
      <c r="AD331" s="9">
        <f t="shared" si="77"/>
        <v>0.64965950084733781</v>
      </c>
      <c r="AE331" s="9">
        <f t="shared" si="77"/>
        <v>0.62109650374914049</v>
      </c>
      <c r="AF331" s="9">
        <f t="shared" si="78"/>
        <v>0.63611560319695848</v>
      </c>
      <c r="AG331" s="9">
        <f t="shared" si="79"/>
        <v>0.59295232364675021</v>
      </c>
      <c r="AH331" s="9">
        <f t="shared" si="80"/>
        <v>0.39912673344369975</v>
      </c>
      <c r="AI331" s="9">
        <f t="shared" si="81"/>
        <v>0.90758236754045352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7:54" x14ac:dyDescent="0.3">
      <c r="L332" t="str">
        <f>L322</f>
        <v>Target; Gain &gt; 0.9; #pref=3</v>
      </c>
      <c r="N332" s="9">
        <f t="shared" si="66"/>
        <v>3074834.3</v>
      </c>
      <c r="O332" s="9">
        <f t="shared" si="66"/>
        <v>3084159.1</v>
      </c>
      <c r="P332" s="9">
        <f t="shared" si="67"/>
        <v>1464644.6</v>
      </c>
      <c r="Q332" s="9">
        <f t="shared" si="68"/>
        <v>1835918.1</v>
      </c>
      <c r="R332" s="9">
        <f>U322</f>
        <v>5139764.4000000004</v>
      </c>
      <c r="S332" s="9">
        <f t="shared" si="69"/>
        <v>3227433.7</v>
      </c>
      <c r="T332" s="9"/>
      <c r="U332" s="9" t="str">
        <f t="shared" si="70"/>
        <v>Target; Gain &gt; 0.9; #pref=3</v>
      </c>
      <c r="V332" s="9">
        <f t="shared" si="71"/>
        <v>2.5228959005675273</v>
      </c>
      <c r="W332" s="9">
        <f t="shared" si="71"/>
        <v>2.5024683411116708</v>
      </c>
      <c r="X332" s="9">
        <f t="shared" si="72"/>
        <v>1.5561135240946895</v>
      </c>
      <c r="Y332" s="9">
        <f t="shared" si="73"/>
        <v>1.7979399315430786</v>
      </c>
      <c r="Z332" s="9">
        <f t="shared" si="74"/>
        <v>3.2954060899966859</v>
      </c>
      <c r="AA332" s="9">
        <f t="shared" si="75"/>
        <v>3.6420899197692052</v>
      </c>
      <c r="AB332" s="13"/>
      <c r="AC332" s="9" t="str">
        <f t="shared" si="76"/>
        <v>Target; Gain &gt; 0.9; #pref=3</v>
      </c>
      <c r="AD332" s="9">
        <f t="shared" si="77"/>
        <v>0.89372160049388183</v>
      </c>
      <c r="AE332" s="9">
        <f t="shared" si="77"/>
        <v>0.884533923608251</v>
      </c>
      <c r="AF332" s="9">
        <f t="shared" si="78"/>
        <v>0.60353109179995956</v>
      </c>
      <c r="AG332" s="9">
        <f t="shared" si="79"/>
        <v>0.64436920937732789</v>
      </c>
      <c r="AH332" s="9">
        <f t="shared" si="80"/>
        <v>0.45432223361567597</v>
      </c>
      <c r="AI332" s="9">
        <f t="shared" si="81"/>
        <v>1.8796587644959799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7:54" x14ac:dyDescent="0.3">
      <c r="L333" t="str">
        <f>L323</f>
        <v>Target; Gain &gt; 0.9; #pref=4</v>
      </c>
      <c r="N333" s="9" t="e" vm="2">
        <f t="shared" si="66"/>
        <v>#VALUE!</v>
      </c>
      <c r="O333" s="9" t="e" vm="2">
        <f t="shared" si="66"/>
        <v>#VALUE!</v>
      </c>
      <c r="P333" s="9" t="e" vm="2">
        <f t="shared" si="67"/>
        <v>#VALUE!</v>
      </c>
      <c r="Q333" s="9" t="e" vm="2">
        <f t="shared" si="68"/>
        <v>#VALUE!</v>
      </c>
      <c r="R333" s="9" t="e" vm="2">
        <f>U323</f>
        <v>#VALUE!</v>
      </c>
      <c r="S333" s="9" t="e" vm="2">
        <f t="shared" si="69"/>
        <v>#VALUE!</v>
      </c>
      <c r="T333" s="9"/>
      <c r="U333" s="9" t="str">
        <f t="shared" si="70"/>
        <v>Target; Gain &gt; 0.9; #pref=4</v>
      </c>
      <c r="V333" s="9" t="e" vm="2">
        <f t="shared" si="71"/>
        <v>#VALUE!</v>
      </c>
      <c r="W333" s="9" t="e" vm="2">
        <f t="shared" si="71"/>
        <v>#VALUE!</v>
      </c>
      <c r="X333" s="9" t="e" vm="2">
        <f t="shared" si="72"/>
        <v>#VALUE!</v>
      </c>
      <c r="Y333" s="9" t="e" vm="2">
        <f t="shared" si="73"/>
        <v>#VALUE!</v>
      </c>
      <c r="Z333" s="9" t="e" vm="2">
        <f t="shared" si="74"/>
        <v>#VALUE!</v>
      </c>
      <c r="AA333" s="9" t="e" vm="2">
        <f t="shared" si="75"/>
        <v>#VALUE!</v>
      </c>
      <c r="AB333" s="13"/>
      <c r="AC333" s="9" t="str">
        <f t="shared" si="76"/>
        <v>Target; Gain &gt; 0.9; #pref=4</v>
      </c>
      <c r="AD333" s="9" t="e" vm="2">
        <f t="shared" si="77"/>
        <v>#VALUE!</v>
      </c>
      <c r="AE333" s="9" t="e" vm="2">
        <f t="shared" si="77"/>
        <v>#VALUE!</v>
      </c>
      <c r="AF333" s="9" t="e" vm="2">
        <f t="shared" si="78"/>
        <v>#VALUE!</v>
      </c>
      <c r="AG333" s="9" t="e" vm="2">
        <f t="shared" si="79"/>
        <v>#VALUE!</v>
      </c>
      <c r="AH333" s="9" t="e" vm="2">
        <f t="shared" si="80"/>
        <v>#VALUE!</v>
      </c>
      <c r="AI333" s="9" t="e" vm="2">
        <f t="shared" si="81"/>
        <v>#VALUE!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7:54" x14ac:dyDescent="0.3">
      <c r="L334" t="str">
        <f>L324</f>
        <v>Target; Gain &gt; 0</v>
      </c>
      <c r="N334" s="9">
        <f t="shared" si="66"/>
        <v>824958.39999999991</v>
      </c>
      <c r="O334" s="9">
        <f t="shared" si="66"/>
        <v>834101.39999999991</v>
      </c>
      <c r="P334" s="9">
        <f t="shared" si="67"/>
        <v>393890</v>
      </c>
      <c r="Q334" s="9">
        <f t="shared" si="68"/>
        <v>326795</v>
      </c>
      <c r="R334" s="9">
        <f>U324</f>
        <v>2285602.9</v>
      </c>
      <c r="S334" s="9">
        <f t="shared" si="69"/>
        <v>454516.3</v>
      </c>
      <c r="T334" s="9"/>
      <c r="U334" s="9" t="str">
        <f t="shared" si="70"/>
        <v>Target; Gain &gt; 0</v>
      </c>
      <c r="V334" s="9">
        <f t="shared" si="71"/>
        <v>1.210678321425803</v>
      </c>
      <c r="W334" s="9">
        <f t="shared" si="71"/>
        <v>1.2128089775098485</v>
      </c>
      <c r="X334" s="9">
        <f t="shared" si="72"/>
        <v>1.0026946655008939</v>
      </c>
      <c r="Y334" s="9">
        <f t="shared" si="73"/>
        <v>0.74696187647059564</v>
      </c>
      <c r="Z334" s="9">
        <f t="shared" si="74"/>
        <v>0.92727002582978457</v>
      </c>
      <c r="AA334" s="9">
        <f t="shared" si="75"/>
        <v>1.932330473302863</v>
      </c>
      <c r="AB334" s="13"/>
      <c r="AC334" s="9" t="str">
        <f t="shared" si="76"/>
        <v>Target; Gain &gt; 0</v>
      </c>
      <c r="AD334" s="9">
        <f t="shared" si="77"/>
        <v>0.51196721629821695</v>
      </c>
      <c r="AE334" s="9">
        <f t="shared" si="77"/>
        <v>0.50518305689329279</v>
      </c>
      <c r="AF334" s="9">
        <f t="shared" si="78"/>
        <v>0.4852954025933286</v>
      </c>
      <c r="AG334" s="9">
        <f t="shared" si="79"/>
        <v>0.38303464251221153</v>
      </c>
      <c r="AH334" s="9">
        <f t="shared" si="80"/>
        <v>0.371189568733098</v>
      </c>
      <c r="AI334" s="9">
        <f t="shared" si="81"/>
        <v>0.79799564338754858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7:54" x14ac:dyDescent="0.3"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K335" s="8"/>
      <c r="AL335" s="8"/>
      <c r="AM335" s="8"/>
      <c r="AN335" s="8"/>
      <c r="AO335" s="8"/>
    </row>
    <row r="336" spans="7:54" x14ac:dyDescent="0.3">
      <c r="BB336" t="s">
        <v>20</v>
      </c>
    </row>
    <row r="337" spans="1:54" x14ac:dyDescent="0.3">
      <c r="M337" s="47" t="s">
        <v>21</v>
      </c>
      <c r="N337" s="47"/>
      <c r="O337" s="47"/>
      <c r="P337" s="47"/>
      <c r="Q337" s="47"/>
      <c r="R337" s="47"/>
      <c r="T337" s="47" t="s">
        <v>59</v>
      </c>
      <c r="U337" s="47"/>
      <c r="V337" s="47"/>
      <c r="W337" s="47"/>
      <c r="X337" s="47"/>
      <c r="Y337" s="47"/>
      <c r="AA337" s="47" t="s">
        <v>60</v>
      </c>
      <c r="AB337" s="47"/>
      <c r="AC337" s="47"/>
      <c r="AD337" s="47"/>
      <c r="AE337" s="47"/>
      <c r="AF337" s="47"/>
      <c r="AG337" s="1"/>
      <c r="AH337" s="1" t="s">
        <v>66</v>
      </c>
      <c r="AI337" s="1"/>
      <c r="AJ337" s="47" t="s">
        <v>22</v>
      </c>
      <c r="AK337" s="47"/>
      <c r="AL337" s="47"/>
      <c r="AM337" s="47"/>
      <c r="AN337" s="47"/>
      <c r="AO337" s="47"/>
      <c r="AP337" s="47"/>
      <c r="AQ337" s="47"/>
      <c r="AR337" s="1"/>
      <c r="AS337" s="47" t="s">
        <v>23</v>
      </c>
      <c r="AT337" s="47"/>
      <c r="AU337" s="47"/>
      <c r="AV337" s="47"/>
      <c r="AW337" s="47"/>
      <c r="AX337" s="47"/>
      <c r="AY337" s="47"/>
      <c r="AZ337" s="47"/>
      <c r="BB337" s="4" t="s">
        <v>45</v>
      </c>
    </row>
    <row r="338" spans="1:54" x14ac:dyDescent="0.3">
      <c r="F338" s="2" t="s">
        <v>24</v>
      </c>
      <c r="G338" s="2" t="s">
        <v>25</v>
      </c>
      <c r="H338" t="str">
        <f>H648</f>
        <v>Target (or sym)</v>
      </c>
      <c r="I338" s="14" t="s">
        <v>19</v>
      </c>
      <c r="J338" t="s">
        <v>18</v>
      </c>
      <c r="K338" t="s">
        <v>26</v>
      </c>
      <c r="L338" t="s">
        <v>27</v>
      </c>
      <c r="M338" s="3" t="s">
        <v>3</v>
      </c>
      <c r="N338" s="3" t="s">
        <v>4</v>
      </c>
      <c r="O338" s="3" t="s">
        <v>6</v>
      </c>
      <c r="P338" s="3" t="s">
        <v>8</v>
      </c>
      <c r="Q338" s="3" t="s">
        <v>10</v>
      </c>
      <c r="R338" s="3" t="s">
        <v>12</v>
      </c>
      <c r="T338" s="3" t="s">
        <v>3</v>
      </c>
      <c r="U338" s="3" t="s">
        <v>4</v>
      </c>
      <c r="V338" s="3" t="s">
        <v>6</v>
      </c>
      <c r="W338" s="3" t="s">
        <v>8</v>
      </c>
      <c r="X338" s="3" t="s">
        <v>10</v>
      </c>
      <c r="Y338" s="3" t="s">
        <v>12</v>
      </c>
      <c r="AA338" s="3" t="s">
        <v>3</v>
      </c>
      <c r="AB338" s="3" t="s">
        <v>4</v>
      </c>
      <c r="AC338" s="3" t="s">
        <v>6</v>
      </c>
      <c r="AD338" s="3" t="s">
        <v>8</v>
      </c>
      <c r="AE338" s="3" t="s">
        <v>10</v>
      </c>
      <c r="AF338" s="3" t="s">
        <v>12</v>
      </c>
      <c r="AG338" s="15"/>
      <c r="AH338" s="36" t="s">
        <v>65</v>
      </c>
      <c r="AJ338" s="36" t="s">
        <v>28</v>
      </c>
      <c r="AK338" s="36" t="s">
        <v>29</v>
      </c>
      <c r="AL338" s="36" t="s">
        <v>30</v>
      </c>
      <c r="AM338" s="36" t="s">
        <v>31</v>
      </c>
      <c r="AN338" s="36" t="s">
        <v>32</v>
      </c>
      <c r="AO338" s="36" t="s">
        <v>33</v>
      </c>
      <c r="AP338" s="36" t="s">
        <v>34</v>
      </c>
      <c r="AQ338" s="36" t="s">
        <v>35</v>
      </c>
      <c r="AS338" s="36" t="s">
        <v>28</v>
      </c>
      <c r="AT338" s="36" t="s">
        <v>29</v>
      </c>
      <c r="AU338" s="36" t="s">
        <v>30</v>
      </c>
      <c r="AV338" s="36" t="s">
        <v>31</v>
      </c>
      <c r="AW338" s="36" t="s">
        <v>32</v>
      </c>
      <c r="AX338" s="36" t="s">
        <v>33</v>
      </c>
      <c r="AY338" s="36" t="s">
        <v>34</v>
      </c>
      <c r="AZ338" s="36" t="s">
        <v>35</v>
      </c>
      <c r="BB338" s="3" t="s">
        <v>14</v>
      </c>
    </row>
    <row r="339" spans="1:54" x14ac:dyDescent="0.3">
      <c r="A339">
        <v>1</v>
      </c>
      <c r="B339" t="s">
        <v>67</v>
      </c>
      <c r="C339" t="s">
        <v>68</v>
      </c>
      <c r="D339" t="s">
        <v>69</v>
      </c>
      <c r="F339" s="2">
        <v>0</v>
      </c>
      <c r="G339" s="2">
        <f>MOD(LEN(B339)-LEN(SUBSTITUTE(B339,"N","")),2)</f>
        <v>0</v>
      </c>
      <c r="H339" s="4">
        <f>H649</f>
        <v>1</v>
      </c>
      <c r="I339" s="14">
        <f>1-J339</f>
        <v>0</v>
      </c>
      <c r="J339">
        <f t="shared" ref="J339:J402" si="84">IF(BB339&gt;0,1,0)</f>
        <v>1</v>
      </c>
      <c r="K339">
        <f>LEN(D339) - LEN(SUBSTITUTE(D339, ",", "")) + 1</f>
        <v>2</v>
      </c>
      <c r="L339">
        <f>L649</f>
        <v>2</v>
      </c>
      <c r="M339" s="8">
        <f t="shared" ref="M339:M402" si="85">(N3-M3)/M3</f>
        <v>-0.90844640303591007</v>
      </c>
      <c r="N339" s="8">
        <f t="shared" ref="N339:N402" si="86">(O3-M3)/M3</f>
        <v>-0.90843459924555858</v>
      </c>
      <c r="O339" s="8">
        <f t="shared" ref="O339:O402" si="87">(Q3-P3)/P3</f>
        <v>-0.85157673202966655</v>
      </c>
      <c r="P339" s="8">
        <f t="shared" ref="P339:P402" si="88">(S3-R3)/R3</f>
        <v>-0.99324601260427936</v>
      </c>
      <c r="Q339" s="8">
        <f t="shared" ref="Q339:Q402" si="89">(U3-T3)/T3</f>
        <v>-0.21791079034816685</v>
      </c>
      <c r="R339" s="8">
        <f t="shared" ref="R339:R402" si="90">(W3-V3)/V3</f>
        <v>-0.83211709119319688</v>
      </c>
      <c r="T339" s="8">
        <f t="shared" ref="T339:T402" si="91">(Z3-Y3)/Y3</f>
        <v>-0.77108700072754821</v>
      </c>
      <c r="U339" s="8">
        <f t="shared" ref="U339:U402" si="92">(AA3-Y3)/Y3</f>
        <v>-0.78197440875978497</v>
      </c>
      <c r="V339" s="8">
        <f t="shared" ref="V339:V402" si="93">(AC3-AB3)/AB3</f>
        <v>-0.53831836644036868</v>
      </c>
      <c r="W339" s="8">
        <f t="shared" ref="W339:W402" si="94">(AE3-AD3)/AD3</f>
        <v>-0.95666554096326906</v>
      </c>
      <c r="X339" s="8">
        <f t="shared" ref="X339:X402" si="95">(AG3-AF3)/AF3</f>
        <v>0.43191642027156474</v>
      </c>
      <c r="Y339" s="8">
        <f t="shared" ref="Y339:Y402" si="96">(AI3-AH3)/AH3</f>
        <v>-0.44185953987912785</v>
      </c>
      <c r="AA339" s="8">
        <f t="shared" ref="AA339:AA402" si="97">(AL3-AK3)/AK3</f>
        <v>-0.88591458906585552</v>
      </c>
      <c r="AB339" s="8">
        <f t="shared" ref="AB339:AB402" si="98">(AM3-AK3)/AK3</f>
        <v>-0.89745445606294838</v>
      </c>
      <c r="AC339" s="8">
        <f t="shared" ref="AC339:AC402" si="99">(AO3-AN3)/AN3</f>
        <v>-0.71811150050470751</v>
      </c>
      <c r="AD339" s="8">
        <f t="shared" ref="AD339:AD402" si="100">(AQ3-AP3)/AP3</f>
        <v>-0.97421933162036756</v>
      </c>
      <c r="AE339" s="8">
        <f t="shared" ref="AE339:AE402" si="101">(AS3-AR3)/AR3</f>
        <v>0.13303417200052908</v>
      </c>
      <c r="AF339" s="8">
        <f t="shared" ref="AF339:AF402" si="102">(AU3-AT3)/AT3</f>
        <v>-0.78477973646159993</v>
      </c>
      <c r="AG339" s="8"/>
      <c r="AH339">
        <v>-13.50173479999285</v>
      </c>
      <c r="AJ339">
        <v>0.99006436978971768</v>
      </c>
      <c r="AK339">
        <v>1</v>
      </c>
      <c r="AL339">
        <v>0.99006436978971768</v>
      </c>
      <c r="AM339">
        <v>1</v>
      </c>
      <c r="AN339">
        <v>0</v>
      </c>
      <c r="AO339">
        <v>0</v>
      </c>
      <c r="AP339">
        <v>0</v>
      </c>
      <c r="AQ339">
        <v>0</v>
      </c>
      <c r="AS339">
        <v>0.99006436978971768</v>
      </c>
      <c r="AT339">
        <v>1</v>
      </c>
      <c r="AU339">
        <v>0.99006436978971768</v>
      </c>
      <c r="AV339">
        <v>1</v>
      </c>
      <c r="AW339">
        <v>0.98870625679960844</v>
      </c>
      <c r="AX339">
        <v>0.72800000000000009</v>
      </c>
      <c r="AY339">
        <v>0.98870625679960844</v>
      </c>
      <c r="AZ339">
        <v>0.72800000000000009</v>
      </c>
      <c r="BB339">
        <f>IF($BB$337=0,AH339,IF($BB$337=1,AS339,IF($BB$337=2,AT339,IF($BB$337=3,AU339,IF($BB$337=4,AV339,IF($BB$337="1L",AW339,IF($BB$337="2L",AX339,IF($BB$337="3L",AY339,AZ339))))))))</f>
        <v>0.72800000000000009</v>
      </c>
    </row>
    <row r="340" spans="1:54" x14ac:dyDescent="0.3">
      <c r="A340">
        <v>1</v>
      </c>
      <c r="B340" t="s">
        <v>70</v>
      </c>
      <c r="C340" t="s">
        <v>68</v>
      </c>
      <c r="D340" t="s">
        <v>69</v>
      </c>
      <c r="F340" s="2">
        <v>0</v>
      </c>
      <c r="G340" s="2">
        <f t="shared" ref="G340:G403" si="103">MOD(LEN(B340)-LEN(SUBSTITUTE(B340,"N","")),2)</f>
        <v>1</v>
      </c>
      <c r="H340" s="4">
        <f t="shared" ref="H340:H403" si="104">H650</f>
        <v>0</v>
      </c>
      <c r="I340" s="14">
        <f t="shared" ref="I340:I403" si="105">1-J340</f>
        <v>1</v>
      </c>
      <c r="J340">
        <f t="shared" si="84"/>
        <v>0</v>
      </c>
      <c r="K340">
        <f t="shared" ref="K340:K403" si="106">LEN(D340) - LEN(SUBSTITUTE(D340, ",", "")) + 1</f>
        <v>2</v>
      </c>
      <c r="L340">
        <f t="shared" ref="L340:L403" si="107">L650</f>
        <v>0</v>
      </c>
      <c r="M340" s="8">
        <f t="shared" si="85"/>
        <v>0.93370849094052377</v>
      </c>
      <c r="N340" s="8">
        <f t="shared" si="86"/>
        <v>0.93412944337289872</v>
      </c>
      <c r="O340" s="8">
        <f t="shared" si="87"/>
        <v>0.16832384161920813</v>
      </c>
      <c r="P340" s="8">
        <f t="shared" si="88"/>
        <v>70274.8</v>
      </c>
      <c r="Q340" s="8">
        <f t="shared" si="89"/>
        <v>-0.21911384049847824</v>
      </c>
      <c r="R340" s="8">
        <f t="shared" si="90"/>
        <v>1168.8191841234841</v>
      </c>
      <c r="T340" s="8">
        <f t="shared" si="91"/>
        <v>2.0459325759486644</v>
      </c>
      <c r="U340" s="8">
        <f t="shared" si="92"/>
        <v>1.9641466719681195</v>
      </c>
      <c r="V340" s="8">
        <f t="shared" si="93"/>
        <v>2.5337846473809389</v>
      </c>
      <c r="W340" s="8">
        <f t="shared" si="94"/>
        <v>4.2606573787267985</v>
      </c>
      <c r="X340" s="8">
        <f t="shared" si="95"/>
        <v>0.42592290980289943</v>
      </c>
      <c r="Y340" s="8">
        <f t="shared" si="96"/>
        <v>368.18900311282408</v>
      </c>
      <c r="AA340" s="8">
        <f t="shared" si="97"/>
        <v>0.71161002874367574</v>
      </c>
      <c r="AB340" s="8">
        <f t="shared" si="98"/>
        <v>0.53244479432221559</v>
      </c>
      <c r="AC340" s="8">
        <f t="shared" si="99"/>
        <v>1.2070034788440127</v>
      </c>
      <c r="AD340" s="8">
        <f t="shared" si="100"/>
        <v>2.8147866244815907</v>
      </c>
      <c r="AE340" s="8">
        <f t="shared" si="101"/>
        <v>0.11303952617229526</v>
      </c>
      <c r="AF340" s="8">
        <f t="shared" si="102"/>
        <v>146.48923318471384</v>
      </c>
      <c r="AG340" s="8"/>
      <c r="AH340">
        <v>13.50173479999285</v>
      </c>
      <c r="AJ340">
        <v>-0.99006436978971768</v>
      </c>
      <c r="AK340">
        <v>-1</v>
      </c>
      <c r="AL340">
        <v>-0.99006436978971768</v>
      </c>
      <c r="AM340">
        <v>-1</v>
      </c>
      <c r="AN340">
        <v>0</v>
      </c>
      <c r="AO340">
        <v>0</v>
      </c>
      <c r="AP340">
        <v>0</v>
      </c>
      <c r="AQ340">
        <v>0</v>
      </c>
      <c r="AS340">
        <v>-0.99006436978971768</v>
      </c>
      <c r="AT340">
        <v>-1</v>
      </c>
      <c r="AU340">
        <v>-0.99006436978971768</v>
      </c>
      <c r="AV340">
        <v>-1</v>
      </c>
      <c r="AW340">
        <v>-0.98870625679960844</v>
      </c>
      <c r="AX340">
        <v>-0.72800000000000009</v>
      </c>
      <c r="AY340">
        <v>-0.98870625679960844</v>
      </c>
      <c r="AZ340">
        <v>-0.72800000000000009</v>
      </c>
      <c r="BB340">
        <f t="shared" ref="BB340:BB403" si="108">IF($BB$337=0,AH340,IF($BB$337=1,AS340,IF($BB$337=2,AT340,IF($BB$337=3,AU340,IF($BB$337=4,AV340,IF($BB$337="1L",AW340,IF($BB$337="2L",AX340,IF($BB$337="3L",AY340,AZ340))))))))</f>
        <v>-0.72800000000000009</v>
      </c>
    </row>
    <row r="341" spans="1:54" x14ac:dyDescent="0.3">
      <c r="A341">
        <v>1</v>
      </c>
      <c r="B341" t="s">
        <v>71</v>
      </c>
      <c r="C341" t="s">
        <v>68</v>
      </c>
      <c r="D341" t="s">
        <v>69</v>
      </c>
      <c r="F341" s="2">
        <v>0</v>
      </c>
      <c r="G341" s="2">
        <f t="shared" si="103"/>
        <v>1</v>
      </c>
      <c r="H341" s="4">
        <f t="shared" si="104"/>
        <v>0</v>
      </c>
      <c r="I341" s="14">
        <f t="shared" si="105"/>
        <v>1</v>
      </c>
      <c r="J341">
        <f t="shared" si="84"/>
        <v>0</v>
      </c>
      <c r="K341">
        <f t="shared" si="106"/>
        <v>2</v>
      </c>
      <c r="L341">
        <f t="shared" si="107"/>
        <v>0</v>
      </c>
      <c r="M341" s="8">
        <f t="shared" si="85"/>
        <v>0.92273704860204997</v>
      </c>
      <c r="N341" s="8">
        <f t="shared" si="86"/>
        <v>0.92310899541365576</v>
      </c>
      <c r="O341" s="8">
        <f t="shared" si="87"/>
        <v>0.15400877004385025</v>
      </c>
      <c r="P341" s="8">
        <f t="shared" si="88"/>
        <v>43190.374999999993</v>
      </c>
      <c r="Q341" s="8">
        <f t="shared" si="89"/>
        <v>-0.22056906415395974</v>
      </c>
      <c r="R341" s="8">
        <f t="shared" si="90"/>
        <v>763.50399419026871</v>
      </c>
      <c r="T341" s="8">
        <f t="shared" si="91"/>
        <v>2.7658557541728896</v>
      </c>
      <c r="U341" s="8">
        <f t="shared" si="92"/>
        <v>2.6821953518901553</v>
      </c>
      <c r="V341" s="8">
        <f t="shared" si="93"/>
        <v>2.8933849045074096</v>
      </c>
      <c r="W341" s="8">
        <f t="shared" si="94"/>
        <v>4.1345471924441544</v>
      </c>
      <c r="X341" s="8">
        <f t="shared" si="95"/>
        <v>0.46346329610381232</v>
      </c>
      <c r="Y341" s="8">
        <f t="shared" si="96"/>
        <v>270.51485648337967</v>
      </c>
      <c r="AA341" s="8">
        <f t="shared" si="97"/>
        <v>1.2844635751381295</v>
      </c>
      <c r="AB341" s="8">
        <f t="shared" si="98"/>
        <v>1.0350315696554426</v>
      </c>
      <c r="AC341" s="8">
        <f t="shared" si="99"/>
        <v>1.3306620325276715</v>
      </c>
      <c r="AD341" s="8">
        <f t="shared" si="100"/>
        <v>2.7218812177423186</v>
      </c>
      <c r="AE341" s="8">
        <f t="shared" si="101"/>
        <v>0.20517443430787616</v>
      </c>
      <c r="AF341" s="8">
        <f t="shared" si="102"/>
        <v>106.1752002814637</v>
      </c>
      <c r="AG341" s="8"/>
      <c r="AH341">
        <v>13.50173479999285</v>
      </c>
      <c r="AJ341">
        <v>-0.99006436978971768</v>
      </c>
      <c r="AK341">
        <v>-1</v>
      </c>
      <c r="AL341">
        <v>-0.99006436978971768</v>
      </c>
      <c r="AM341">
        <v>-1</v>
      </c>
      <c r="AN341">
        <v>0</v>
      </c>
      <c r="AO341">
        <v>0</v>
      </c>
      <c r="AP341">
        <v>0</v>
      </c>
      <c r="AQ341">
        <v>0</v>
      </c>
      <c r="AS341">
        <v>-0.99006436978971768</v>
      </c>
      <c r="AT341">
        <v>-1</v>
      </c>
      <c r="AU341">
        <v>-0.99006436978971768</v>
      </c>
      <c r="AV341">
        <v>-1</v>
      </c>
      <c r="AW341">
        <v>-0.98870625679960844</v>
      </c>
      <c r="AX341">
        <v>-0.72800000000000009</v>
      </c>
      <c r="AY341">
        <v>-0.98870625679960844</v>
      </c>
      <c r="AZ341">
        <v>-0.72800000000000009</v>
      </c>
      <c r="BB341">
        <f t="shared" si="108"/>
        <v>-0.72800000000000009</v>
      </c>
    </row>
    <row r="342" spans="1:54" x14ac:dyDescent="0.3">
      <c r="A342">
        <v>1</v>
      </c>
      <c r="B342" t="s">
        <v>72</v>
      </c>
      <c r="C342" t="s">
        <v>68</v>
      </c>
      <c r="D342" t="s">
        <v>69</v>
      </c>
      <c r="F342" s="2">
        <v>0</v>
      </c>
      <c r="G342" s="2">
        <f t="shared" si="103"/>
        <v>0</v>
      </c>
      <c r="H342" s="4">
        <f t="shared" si="104"/>
        <v>1</v>
      </c>
      <c r="I342" s="14">
        <f t="shared" si="105"/>
        <v>0</v>
      </c>
      <c r="J342">
        <f t="shared" si="84"/>
        <v>1</v>
      </c>
      <c r="K342">
        <f t="shared" si="106"/>
        <v>2</v>
      </c>
      <c r="L342">
        <f t="shared" si="107"/>
        <v>2</v>
      </c>
      <c r="M342" s="8">
        <f t="shared" si="85"/>
        <v>-0.90531161474676336</v>
      </c>
      <c r="N342" s="8">
        <f t="shared" si="86"/>
        <v>-0.90533673632446521</v>
      </c>
      <c r="O342" s="8">
        <f t="shared" si="87"/>
        <v>-0.85457304188826688</v>
      </c>
      <c r="P342" s="8">
        <f t="shared" si="88"/>
        <v>-0.99372624064524007</v>
      </c>
      <c r="Q342" s="8">
        <f t="shared" si="89"/>
        <v>-0.21755710194829603</v>
      </c>
      <c r="R342" s="8">
        <f t="shared" si="90"/>
        <v>-0.84126141185575742</v>
      </c>
      <c r="T342" s="8">
        <f t="shared" si="91"/>
        <v>-0.76558530561977944</v>
      </c>
      <c r="U342" s="8">
        <f t="shared" si="92"/>
        <v>-0.74531380366802935</v>
      </c>
      <c r="V342" s="8">
        <f t="shared" si="93"/>
        <v>-0.59208787538698593</v>
      </c>
      <c r="W342" s="8">
        <f t="shared" si="94"/>
        <v>-0.94685353796787119</v>
      </c>
      <c r="X342" s="8">
        <f t="shared" si="95"/>
        <v>0.43371014872091768</v>
      </c>
      <c r="Y342" s="8">
        <f t="shared" si="96"/>
        <v>-0.44070585761070091</v>
      </c>
      <c r="AA342" s="8">
        <f t="shared" si="97"/>
        <v>-0.87797014018882258</v>
      </c>
      <c r="AB342" s="8">
        <f t="shared" si="98"/>
        <v>-0.86354616634730297</v>
      </c>
      <c r="AC342" s="8">
        <f t="shared" si="99"/>
        <v>-0.7601846570580324</v>
      </c>
      <c r="AD342" s="8">
        <f t="shared" si="100"/>
        <v>-0.96782147004063213</v>
      </c>
      <c r="AE342" s="8">
        <f t="shared" si="101"/>
        <v>0.12322330995709586</v>
      </c>
      <c r="AF342" s="8">
        <f t="shared" si="102"/>
        <v>-0.78034937409999627</v>
      </c>
      <c r="AG342" s="8"/>
      <c r="AH342">
        <v>-13.50173479999285</v>
      </c>
      <c r="AJ342">
        <v>0.99006436978971768</v>
      </c>
      <c r="AK342">
        <v>1</v>
      </c>
      <c r="AL342">
        <v>0.99006436978971768</v>
      </c>
      <c r="AM342">
        <v>1</v>
      </c>
      <c r="AN342">
        <v>0</v>
      </c>
      <c r="AO342">
        <v>0</v>
      </c>
      <c r="AP342">
        <v>0</v>
      </c>
      <c r="AQ342">
        <v>0</v>
      </c>
      <c r="AS342">
        <v>0.99006436978971768</v>
      </c>
      <c r="AT342">
        <v>1</v>
      </c>
      <c r="AU342">
        <v>0.99006436978971768</v>
      </c>
      <c r="AV342">
        <v>1</v>
      </c>
      <c r="AW342">
        <v>0.98870625679960844</v>
      </c>
      <c r="AX342">
        <v>0.72800000000000009</v>
      </c>
      <c r="AY342">
        <v>0.98870625679960844</v>
      </c>
      <c r="AZ342">
        <v>0.72800000000000009</v>
      </c>
      <c r="BB342">
        <f t="shared" si="108"/>
        <v>0.72800000000000009</v>
      </c>
    </row>
    <row r="343" spans="1:54" x14ac:dyDescent="0.3">
      <c r="A343">
        <v>1</v>
      </c>
      <c r="B343" t="s">
        <v>73</v>
      </c>
      <c r="C343" t="s">
        <v>74</v>
      </c>
      <c r="D343" t="s">
        <v>69</v>
      </c>
      <c r="F343" s="2">
        <v>0</v>
      </c>
      <c r="G343" s="2">
        <f t="shared" si="103"/>
        <v>0</v>
      </c>
      <c r="H343" s="4">
        <f t="shared" si="104"/>
        <v>0</v>
      </c>
      <c r="I343" s="14">
        <f t="shared" si="105"/>
        <v>0</v>
      </c>
      <c r="J343">
        <f t="shared" si="84"/>
        <v>1</v>
      </c>
      <c r="K343">
        <f t="shared" si="106"/>
        <v>2</v>
      </c>
      <c r="L343">
        <f t="shared" si="107"/>
        <v>0</v>
      </c>
      <c r="M343" s="8">
        <f t="shared" si="85"/>
        <v>-0.8663143183746761</v>
      </c>
      <c r="N343" s="8">
        <f t="shared" si="86"/>
        <v>-0.86613074162473169</v>
      </c>
      <c r="O343" s="8">
        <f t="shared" si="87"/>
        <v>-0.81061445478680705</v>
      </c>
      <c r="P343" s="8">
        <f t="shared" si="88"/>
        <v>-0.98435533553319055</v>
      </c>
      <c r="Q343" s="8">
        <f t="shared" si="89"/>
        <v>-0.21689738317023194</v>
      </c>
      <c r="R343" s="8">
        <f t="shared" si="90"/>
        <v>-0.72429944445231587</v>
      </c>
      <c r="T343" s="8">
        <f t="shared" si="91"/>
        <v>-0.86889066098741874</v>
      </c>
      <c r="U343" s="8">
        <f t="shared" si="92"/>
        <v>-0.8741865202897392</v>
      </c>
      <c r="V343" s="8">
        <f t="shared" si="93"/>
        <v>-0.73125275338549167</v>
      </c>
      <c r="W343" s="8">
        <f t="shared" si="94"/>
        <v>-0.94626996731563107</v>
      </c>
      <c r="X343" s="8">
        <f t="shared" si="95"/>
        <v>0.2081853448064101</v>
      </c>
      <c r="Y343" s="8">
        <f t="shared" si="96"/>
        <v>-0.4315767800103657</v>
      </c>
      <c r="AA343" s="8">
        <f t="shared" si="97"/>
        <v>-0.95351479217682922</v>
      </c>
      <c r="AB343" s="8">
        <f t="shared" si="98"/>
        <v>-0.95431806209504355</v>
      </c>
      <c r="AC343" s="8">
        <f t="shared" si="99"/>
        <v>-0.88713209822589068</v>
      </c>
      <c r="AD343" s="8">
        <f t="shared" si="100"/>
        <v>-0.97791824040702413</v>
      </c>
      <c r="AE343" s="8">
        <f t="shared" si="101"/>
        <v>-0.30456456994247427</v>
      </c>
      <c r="AF343" s="8">
        <f t="shared" si="102"/>
        <v>-0.80870865536355085</v>
      </c>
      <c r="AG343" s="8"/>
      <c r="AH343">
        <v>-14.561039015617469</v>
      </c>
      <c r="AJ343">
        <v>0.99006436978971768</v>
      </c>
      <c r="AK343">
        <v>1</v>
      </c>
      <c r="AL343">
        <v>0.99006436978971768</v>
      </c>
      <c r="AM343">
        <v>1</v>
      </c>
      <c r="AN343">
        <v>0</v>
      </c>
      <c r="AO343">
        <v>0</v>
      </c>
      <c r="AP343">
        <v>0</v>
      </c>
      <c r="AQ343">
        <v>0</v>
      </c>
      <c r="AS343">
        <v>0.99006436978971768</v>
      </c>
      <c r="AT343">
        <v>1</v>
      </c>
      <c r="AU343">
        <v>0.99006436978971768</v>
      </c>
      <c r="AV343">
        <v>1</v>
      </c>
      <c r="AW343">
        <v>0.8800572175908602</v>
      </c>
      <c r="AX343">
        <v>0.64800000000000013</v>
      </c>
      <c r="AY343">
        <v>0.8800572175908602</v>
      </c>
      <c r="AZ343">
        <v>0.64800000000000013</v>
      </c>
      <c r="BB343">
        <f t="shared" si="108"/>
        <v>0.64800000000000013</v>
      </c>
    </row>
    <row r="344" spans="1:54" x14ac:dyDescent="0.3">
      <c r="A344">
        <v>1</v>
      </c>
      <c r="B344" t="s">
        <v>75</v>
      </c>
      <c r="C344" t="s">
        <v>74</v>
      </c>
      <c r="D344" t="s">
        <v>69</v>
      </c>
      <c r="F344" s="2">
        <v>0</v>
      </c>
      <c r="G344" s="2">
        <f t="shared" si="103"/>
        <v>1</v>
      </c>
      <c r="H344" s="4">
        <f t="shared" si="104"/>
        <v>1</v>
      </c>
      <c r="I344" s="14">
        <f t="shared" si="105"/>
        <v>1</v>
      </c>
      <c r="J344">
        <f t="shared" si="84"/>
        <v>0</v>
      </c>
      <c r="K344">
        <f t="shared" si="106"/>
        <v>2</v>
      </c>
      <c r="L344">
        <f t="shared" si="107"/>
        <v>2</v>
      </c>
      <c r="M344" s="8">
        <f t="shared" si="85"/>
        <v>0.16948251514245533</v>
      </c>
      <c r="N344" s="8">
        <f t="shared" si="86"/>
        <v>0.16959583567056921</v>
      </c>
      <c r="O344" s="8">
        <f t="shared" si="87"/>
        <v>3.180949238079539E-2</v>
      </c>
      <c r="P344" s="8">
        <f t="shared" si="88"/>
        <v>12328.13333333333</v>
      </c>
      <c r="Q344" s="8">
        <f t="shared" si="89"/>
        <v>-0.22101683756051732</v>
      </c>
      <c r="R344" s="8">
        <f t="shared" si="90"/>
        <v>152.86512311650125</v>
      </c>
      <c r="T344" s="8">
        <f t="shared" si="91"/>
        <v>0.24262312360307633</v>
      </c>
      <c r="U344" s="8">
        <f t="shared" si="92"/>
        <v>0.1692460572328455</v>
      </c>
      <c r="V344" s="8">
        <f t="shared" si="93"/>
        <v>0.43816018092990705</v>
      </c>
      <c r="W344" s="8">
        <f t="shared" si="94"/>
        <v>1.1612087620785563</v>
      </c>
      <c r="X344" s="8">
        <f t="shared" si="95"/>
        <v>-3.7036979418762286E-2</v>
      </c>
      <c r="Y344" s="8">
        <f t="shared" si="96"/>
        <v>52.737752953869077</v>
      </c>
      <c r="AA344" s="8">
        <f t="shared" si="97"/>
        <v>-0.39291507668512471</v>
      </c>
      <c r="AB344" s="8">
        <f t="shared" si="98"/>
        <v>-0.45198833020890994</v>
      </c>
      <c r="AC344" s="8">
        <f t="shared" si="99"/>
        <v>-0.2793451448555474</v>
      </c>
      <c r="AD344" s="8">
        <f t="shared" si="100"/>
        <v>0.52132547385107453</v>
      </c>
      <c r="AE344" s="8">
        <f t="shared" si="101"/>
        <v>-0.4396771713799747</v>
      </c>
      <c r="AF344" s="8">
        <f t="shared" si="102"/>
        <v>36.665350008004864</v>
      </c>
      <c r="AG344" s="8"/>
      <c r="AH344">
        <v>14.561039015617469</v>
      </c>
      <c r="AJ344">
        <v>-0.99006436978971768</v>
      </c>
      <c r="AK344">
        <v>-1</v>
      </c>
      <c r="AL344">
        <v>-0.99006436978971768</v>
      </c>
      <c r="AM344">
        <v>-1</v>
      </c>
      <c r="AN344">
        <v>0</v>
      </c>
      <c r="AO344">
        <v>0</v>
      </c>
      <c r="AP344">
        <v>0</v>
      </c>
      <c r="AQ344">
        <v>0</v>
      </c>
      <c r="AS344">
        <v>-0.99006436978971768</v>
      </c>
      <c r="AT344">
        <v>-1</v>
      </c>
      <c r="AU344">
        <v>-0.99006436978971768</v>
      </c>
      <c r="AV344">
        <v>-1</v>
      </c>
      <c r="AW344">
        <v>-0.8800572175908602</v>
      </c>
      <c r="AX344">
        <v>-0.64800000000000013</v>
      </c>
      <c r="AY344">
        <v>-0.8800572175908602</v>
      </c>
      <c r="AZ344">
        <v>-0.64800000000000013</v>
      </c>
      <c r="BB344">
        <f t="shared" si="108"/>
        <v>-0.64800000000000013</v>
      </c>
    </row>
    <row r="345" spans="1:54" x14ac:dyDescent="0.3">
      <c r="A345">
        <v>1</v>
      </c>
      <c r="B345" t="s">
        <v>76</v>
      </c>
      <c r="C345" t="s">
        <v>74</v>
      </c>
      <c r="D345" t="s">
        <v>69</v>
      </c>
      <c r="F345" s="2">
        <v>0</v>
      </c>
      <c r="G345" s="2">
        <f t="shared" si="103"/>
        <v>1</v>
      </c>
      <c r="H345" s="4">
        <f t="shared" si="104"/>
        <v>1</v>
      </c>
      <c r="I345" s="14">
        <f t="shared" si="105"/>
        <v>1</v>
      </c>
      <c r="J345">
        <f t="shared" si="84"/>
        <v>0</v>
      </c>
      <c r="K345">
        <f t="shared" si="106"/>
        <v>2</v>
      </c>
      <c r="L345">
        <f t="shared" si="107"/>
        <v>2</v>
      </c>
      <c r="M345" s="8">
        <f t="shared" si="85"/>
        <v>0.19299240208650162</v>
      </c>
      <c r="N345" s="8">
        <f t="shared" si="86"/>
        <v>0.19313438178340495</v>
      </c>
      <c r="O345" s="8">
        <f t="shared" si="87"/>
        <v>2.8612143060715276E-2</v>
      </c>
      <c r="P345" s="8">
        <f t="shared" si="88"/>
        <v>7821.25</v>
      </c>
      <c r="Q345" s="8">
        <f t="shared" si="89"/>
        <v>-0.22152199230181466</v>
      </c>
      <c r="R345" s="8">
        <f t="shared" si="90"/>
        <v>95.941176470588232</v>
      </c>
      <c r="T345" s="8">
        <f t="shared" si="91"/>
        <v>0.29271594494866221</v>
      </c>
      <c r="U345" s="8">
        <f t="shared" si="92"/>
        <v>0.28724533396583724</v>
      </c>
      <c r="V345" s="8">
        <f t="shared" si="93"/>
        <v>0.57562336388494528</v>
      </c>
      <c r="W345" s="8">
        <f t="shared" si="94"/>
        <v>1.2015876948142137</v>
      </c>
      <c r="X345" s="8">
        <f t="shared" si="95"/>
        <v>-0.13364788310486064</v>
      </c>
      <c r="Y345" s="8">
        <f t="shared" si="96"/>
        <v>35.85875883146231</v>
      </c>
      <c r="AA345" s="8">
        <f t="shared" si="97"/>
        <v>-0.39682807489547856</v>
      </c>
      <c r="AB345" s="8">
        <f t="shared" si="98"/>
        <v>-0.39971269867202308</v>
      </c>
      <c r="AC345" s="8">
        <f t="shared" si="99"/>
        <v>-0.22443472011086577</v>
      </c>
      <c r="AD345" s="8">
        <f t="shared" si="100"/>
        <v>0.57074512783379949</v>
      </c>
      <c r="AE345" s="8">
        <f t="shared" si="101"/>
        <v>-0.52014227278296843</v>
      </c>
      <c r="AF345" s="8">
        <f t="shared" si="102"/>
        <v>25.067776820860516</v>
      </c>
      <c r="AG345" s="8"/>
      <c r="AH345">
        <v>14.561039015617469</v>
      </c>
      <c r="AJ345">
        <v>-0.99006436978971768</v>
      </c>
      <c r="AK345">
        <v>-1</v>
      </c>
      <c r="AL345">
        <v>-0.99006436978971768</v>
      </c>
      <c r="AM345">
        <v>-1</v>
      </c>
      <c r="AN345">
        <v>0</v>
      </c>
      <c r="AO345">
        <v>0</v>
      </c>
      <c r="AP345">
        <v>0</v>
      </c>
      <c r="AQ345">
        <v>0</v>
      </c>
      <c r="AS345">
        <v>-0.99006436978971768</v>
      </c>
      <c r="AT345">
        <v>-1</v>
      </c>
      <c r="AU345">
        <v>-0.99006436978971768</v>
      </c>
      <c r="AV345">
        <v>-1</v>
      </c>
      <c r="AW345">
        <v>-0.8800572175908602</v>
      </c>
      <c r="AX345">
        <v>-0.64800000000000013</v>
      </c>
      <c r="AY345">
        <v>-0.8800572175908602</v>
      </c>
      <c r="AZ345">
        <v>-0.64800000000000013</v>
      </c>
      <c r="BB345">
        <f t="shared" si="108"/>
        <v>-0.64800000000000013</v>
      </c>
    </row>
    <row r="346" spans="1:54" x14ac:dyDescent="0.3">
      <c r="A346">
        <v>1</v>
      </c>
      <c r="B346" t="s">
        <v>77</v>
      </c>
      <c r="C346" t="s">
        <v>74</v>
      </c>
      <c r="D346" t="s">
        <v>69</v>
      </c>
      <c r="F346" s="2">
        <v>0</v>
      </c>
      <c r="G346" s="2">
        <f t="shared" si="103"/>
        <v>0</v>
      </c>
      <c r="H346" s="4">
        <f t="shared" si="104"/>
        <v>0</v>
      </c>
      <c r="I346" s="14">
        <f t="shared" si="105"/>
        <v>0</v>
      </c>
      <c r="J346">
        <f t="shared" si="84"/>
        <v>1</v>
      </c>
      <c r="K346">
        <f t="shared" si="106"/>
        <v>2</v>
      </c>
      <c r="L346">
        <f t="shared" si="107"/>
        <v>0</v>
      </c>
      <c r="M346" s="8">
        <f t="shared" si="85"/>
        <v>-0.86592548826835669</v>
      </c>
      <c r="N346" s="8">
        <f t="shared" si="86"/>
        <v>-0.8657028653754838</v>
      </c>
      <c r="O346" s="8">
        <f t="shared" si="87"/>
        <v>-0.81383663309082244</v>
      </c>
      <c r="P346" s="8">
        <f t="shared" si="88"/>
        <v>-0.9844835650658933</v>
      </c>
      <c r="Q346" s="8">
        <f t="shared" si="89"/>
        <v>-0.21754733660226014</v>
      </c>
      <c r="R346" s="8">
        <f t="shared" si="90"/>
        <v>-0.71734004969550202</v>
      </c>
      <c r="T346" s="8">
        <f t="shared" si="91"/>
        <v>-0.83103510167116201</v>
      </c>
      <c r="U346" s="8">
        <f t="shared" si="92"/>
        <v>-0.83145744741904215</v>
      </c>
      <c r="V346" s="8">
        <f t="shared" si="93"/>
        <v>-0.7345631966741728</v>
      </c>
      <c r="W346" s="8">
        <f t="shared" si="94"/>
        <v>-0.93748790783482927</v>
      </c>
      <c r="X346" s="8">
        <f t="shared" si="95"/>
        <v>0.2765390731890901</v>
      </c>
      <c r="Y346" s="8">
        <f t="shared" si="96"/>
        <v>-0.44175445874085612</v>
      </c>
      <c r="AA346" s="8">
        <f t="shared" si="97"/>
        <v>-0.93934083259255075</v>
      </c>
      <c r="AB346" s="8">
        <f t="shared" si="98"/>
        <v>-0.93996445652737159</v>
      </c>
      <c r="AC346" s="8">
        <f t="shared" si="99"/>
        <v>-0.89029658904065001</v>
      </c>
      <c r="AD346" s="8">
        <f t="shared" si="100"/>
        <v>-0.97497968271806257</v>
      </c>
      <c r="AE346" s="8">
        <f t="shared" si="101"/>
        <v>-0.26500049609269644</v>
      </c>
      <c r="AF346" s="8">
        <f t="shared" si="102"/>
        <v>-0.81688273393729005</v>
      </c>
      <c r="AG346" s="8"/>
      <c r="AH346">
        <v>-14.561039015617469</v>
      </c>
      <c r="AJ346">
        <v>0.99006436978971768</v>
      </c>
      <c r="AK346">
        <v>1</v>
      </c>
      <c r="AL346">
        <v>0.99006436978971768</v>
      </c>
      <c r="AM346">
        <v>1</v>
      </c>
      <c r="AN346">
        <v>0</v>
      </c>
      <c r="AO346">
        <v>0</v>
      </c>
      <c r="AP346">
        <v>0</v>
      </c>
      <c r="AQ346">
        <v>0</v>
      </c>
      <c r="AS346">
        <v>0.99006436978971768</v>
      </c>
      <c r="AT346">
        <v>1</v>
      </c>
      <c r="AU346">
        <v>0.99006436978971768</v>
      </c>
      <c r="AV346">
        <v>1</v>
      </c>
      <c r="AW346">
        <v>0.8800572175908602</v>
      </c>
      <c r="AX346">
        <v>0.64800000000000013</v>
      </c>
      <c r="AY346">
        <v>0.8800572175908602</v>
      </c>
      <c r="AZ346">
        <v>0.64800000000000013</v>
      </c>
      <c r="BB346">
        <f t="shared" si="108"/>
        <v>0.64800000000000013</v>
      </c>
    </row>
    <row r="347" spans="1:54" x14ac:dyDescent="0.3">
      <c r="A347">
        <v>1</v>
      </c>
      <c r="B347" t="s">
        <v>78</v>
      </c>
      <c r="C347" t="s">
        <v>74</v>
      </c>
      <c r="D347" t="s">
        <v>69</v>
      </c>
      <c r="F347" s="2">
        <v>0</v>
      </c>
      <c r="G347" s="2">
        <f t="shared" si="103"/>
        <v>0</v>
      </c>
      <c r="H347" s="4">
        <f t="shared" si="104"/>
        <v>0</v>
      </c>
      <c r="I347" s="14">
        <f t="shared" si="105"/>
        <v>0</v>
      </c>
      <c r="J347">
        <f t="shared" si="84"/>
        <v>1</v>
      </c>
      <c r="K347">
        <f t="shared" si="106"/>
        <v>2</v>
      </c>
      <c r="L347">
        <f t="shared" si="107"/>
        <v>0</v>
      </c>
      <c r="M347" s="8">
        <f t="shared" si="85"/>
        <v>-0.8663143183746761</v>
      </c>
      <c r="N347" s="8">
        <f t="shared" si="86"/>
        <v>-0.86613074162473169</v>
      </c>
      <c r="O347" s="8">
        <f t="shared" si="87"/>
        <v>-0.81061445478680705</v>
      </c>
      <c r="P347" s="8">
        <f t="shared" si="88"/>
        <v>-0.98435533553319055</v>
      </c>
      <c r="Q347" s="8">
        <f t="shared" si="89"/>
        <v>-0.21689738317023194</v>
      </c>
      <c r="R347" s="8">
        <f t="shared" si="90"/>
        <v>-0.72429944445231587</v>
      </c>
      <c r="T347" s="8">
        <f t="shared" si="91"/>
        <v>-0.78856571457478408</v>
      </c>
      <c r="U347" s="8">
        <f t="shared" si="92"/>
        <v>-0.78836730654764886</v>
      </c>
      <c r="V347" s="8">
        <f t="shared" si="93"/>
        <v>-0.73957028340301967</v>
      </c>
      <c r="W347" s="8">
        <f t="shared" si="94"/>
        <v>-0.93840670875876664</v>
      </c>
      <c r="X347" s="8">
        <f t="shared" si="95"/>
        <v>0.29835579307570331</v>
      </c>
      <c r="Y347" s="8">
        <f t="shared" si="96"/>
        <v>-0.43587003295005161</v>
      </c>
      <c r="AA347" s="8">
        <f t="shared" si="97"/>
        <v>-0.92426455918735906</v>
      </c>
      <c r="AB347" s="8">
        <f t="shared" si="98"/>
        <v>-0.9241498203236389</v>
      </c>
      <c r="AC347" s="8">
        <f t="shared" si="99"/>
        <v>-0.89302266553170428</v>
      </c>
      <c r="AD347" s="8">
        <f t="shared" si="100"/>
        <v>-0.97472976592606142</v>
      </c>
      <c r="AE347" s="8">
        <f t="shared" si="101"/>
        <v>-0.24390506888743907</v>
      </c>
      <c r="AF347" s="8">
        <f t="shared" si="102"/>
        <v>-0.81452944900356161</v>
      </c>
      <c r="AG347" s="8"/>
      <c r="AH347">
        <v>-14.561039015617469</v>
      </c>
      <c r="AJ347">
        <v>0.99006436978971768</v>
      </c>
      <c r="AK347">
        <v>1</v>
      </c>
      <c r="AL347">
        <v>0.99006436978971768</v>
      </c>
      <c r="AM347">
        <v>1</v>
      </c>
      <c r="AN347">
        <v>0</v>
      </c>
      <c r="AO347">
        <v>0</v>
      </c>
      <c r="AP347">
        <v>0</v>
      </c>
      <c r="AQ347">
        <v>0</v>
      </c>
      <c r="AS347">
        <v>0.99006436978971768</v>
      </c>
      <c r="AT347">
        <v>1</v>
      </c>
      <c r="AU347">
        <v>0.99006436978971768</v>
      </c>
      <c r="AV347">
        <v>1</v>
      </c>
      <c r="AW347">
        <v>0.8800572175908602</v>
      </c>
      <c r="AX347">
        <v>0.64800000000000013</v>
      </c>
      <c r="AY347">
        <v>0.8800572175908602</v>
      </c>
      <c r="AZ347">
        <v>0.64800000000000013</v>
      </c>
      <c r="BB347">
        <f t="shared" si="108"/>
        <v>0.64800000000000013</v>
      </c>
    </row>
    <row r="348" spans="1:54" x14ac:dyDescent="0.3">
      <c r="A348">
        <v>1</v>
      </c>
      <c r="B348" t="s">
        <v>79</v>
      </c>
      <c r="C348" t="s">
        <v>74</v>
      </c>
      <c r="D348" t="s">
        <v>69</v>
      </c>
      <c r="F348" s="2">
        <v>0</v>
      </c>
      <c r="G348" s="2">
        <f t="shared" si="103"/>
        <v>1</v>
      </c>
      <c r="H348" s="4">
        <f t="shared" si="104"/>
        <v>1</v>
      </c>
      <c r="I348" s="14">
        <f t="shared" si="105"/>
        <v>1</v>
      </c>
      <c r="J348">
        <f t="shared" si="84"/>
        <v>0</v>
      </c>
      <c r="K348">
        <f t="shared" si="106"/>
        <v>2</v>
      </c>
      <c r="L348">
        <f t="shared" si="107"/>
        <v>2</v>
      </c>
      <c r="M348" s="8">
        <f t="shared" si="85"/>
        <v>0.16948251514245533</v>
      </c>
      <c r="N348" s="8">
        <f t="shared" si="86"/>
        <v>0.16959583567056921</v>
      </c>
      <c r="O348" s="8">
        <f t="shared" si="87"/>
        <v>3.180949238079539E-2</v>
      </c>
      <c r="P348" s="8">
        <f t="shared" si="88"/>
        <v>12328.13333333333</v>
      </c>
      <c r="Q348" s="8">
        <f t="shared" si="89"/>
        <v>-0.22101683756051732</v>
      </c>
      <c r="R348" s="8">
        <f t="shared" si="90"/>
        <v>152.86512311650125</v>
      </c>
      <c r="T348" s="8">
        <f t="shared" si="91"/>
        <v>0.60245763194629209</v>
      </c>
      <c r="U348" s="8">
        <f t="shared" si="92"/>
        <v>0.5802592274112307</v>
      </c>
      <c r="V348" s="8">
        <f t="shared" si="93"/>
        <v>0.3444280587972593</v>
      </c>
      <c r="W348" s="8">
        <f t="shared" si="94"/>
        <v>1.933611036263031</v>
      </c>
      <c r="X348" s="8">
        <f t="shared" si="95"/>
        <v>0.26318905258224568</v>
      </c>
      <c r="Y348" s="8">
        <f t="shared" si="96"/>
        <v>55.129485711816891</v>
      </c>
      <c r="AA348" s="8">
        <f t="shared" si="97"/>
        <v>-0.22180245793596098</v>
      </c>
      <c r="AB348" s="8">
        <f t="shared" si="98"/>
        <v>-0.24327635112232188</v>
      </c>
      <c r="AC348" s="8">
        <f t="shared" si="99"/>
        <v>-0.35924778427026993</v>
      </c>
      <c r="AD348" s="8">
        <f t="shared" si="100"/>
        <v>1.0240637641861707</v>
      </c>
      <c r="AE348" s="8">
        <f t="shared" si="101"/>
        <v>-0.26992658640426936</v>
      </c>
      <c r="AF348" s="8">
        <f t="shared" si="102"/>
        <v>38.234898640448797</v>
      </c>
      <c r="AG348" s="8"/>
      <c r="AH348">
        <v>14.561039015617469</v>
      </c>
      <c r="AJ348">
        <v>-0.99006436978971768</v>
      </c>
      <c r="AK348">
        <v>-1</v>
      </c>
      <c r="AL348">
        <v>-0.99006436978971768</v>
      </c>
      <c r="AM348">
        <v>-1</v>
      </c>
      <c r="AN348">
        <v>0</v>
      </c>
      <c r="AO348">
        <v>0</v>
      </c>
      <c r="AP348">
        <v>0</v>
      </c>
      <c r="AQ348">
        <v>0</v>
      </c>
      <c r="AS348">
        <v>-0.99006436978971768</v>
      </c>
      <c r="AT348">
        <v>-1</v>
      </c>
      <c r="AU348">
        <v>-0.99006436978971768</v>
      </c>
      <c r="AV348">
        <v>-1</v>
      </c>
      <c r="AW348">
        <v>-0.8800572175908602</v>
      </c>
      <c r="AX348">
        <v>-0.64800000000000013</v>
      </c>
      <c r="AY348">
        <v>-0.8800572175908602</v>
      </c>
      <c r="AZ348">
        <v>-0.64800000000000013</v>
      </c>
      <c r="BB348">
        <f t="shared" si="108"/>
        <v>-0.64800000000000013</v>
      </c>
    </row>
    <row r="349" spans="1:54" x14ac:dyDescent="0.3">
      <c r="A349">
        <v>1</v>
      </c>
      <c r="B349" t="s">
        <v>80</v>
      </c>
      <c r="C349" t="s">
        <v>74</v>
      </c>
      <c r="D349" t="s">
        <v>69</v>
      </c>
      <c r="F349" s="2">
        <v>0</v>
      </c>
      <c r="G349" s="2">
        <f t="shared" si="103"/>
        <v>1</v>
      </c>
      <c r="H349" s="4">
        <f t="shared" si="104"/>
        <v>1</v>
      </c>
      <c r="I349" s="14">
        <f t="shared" si="105"/>
        <v>1</v>
      </c>
      <c r="J349">
        <f t="shared" si="84"/>
        <v>0</v>
      </c>
      <c r="K349">
        <f t="shared" si="106"/>
        <v>2</v>
      </c>
      <c r="L349">
        <f t="shared" si="107"/>
        <v>2</v>
      </c>
      <c r="M349" s="8">
        <f t="shared" si="85"/>
        <v>0.19299240208650162</v>
      </c>
      <c r="N349" s="8">
        <f t="shared" si="86"/>
        <v>0.19313438178340495</v>
      </c>
      <c r="O349" s="8">
        <f t="shared" si="87"/>
        <v>2.8612143060715276E-2</v>
      </c>
      <c r="P349" s="8">
        <f t="shared" si="88"/>
        <v>7821.25</v>
      </c>
      <c r="Q349" s="8">
        <f t="shared" si="89"/>
        <v>-0.22152199230181466</v>
      </c>
      <c r="R349" s="8">
        <f t="shared" si="90"/>
        <v>95.941176470588232</v>
      </c>
      <c r="T349" s="8">
        <f t="shared" si="91"/>
        <v>0.62387176502502761</v>
      </c>
      <c r="U349" s="8">
        <f t="shared" si="92"/>
        <v>0.62211034640161389</v>
      </c>
      <c r="V349" s="8">
        <f t="shared" si="93"/>
        <v>0.31290240116471646</v>
      </c>
      <c r="W349" s="8">
        <f t="shared" si="94"/>
        <v>1.9595496881801753</v>
      </c>
      <c r="X349" s="8">
        <f t="shared" si="95"/>
        <v>0.25247434170715866</v>
      </c>
      <c r="Y349" s="8">
        <f t="shared" si="96"/>
        <v>53.28550308644094</v>
      </c>
      <c r="AA349" s="8">
        <f t="shared" si="97"/>
        <v>-0.21984371708273023</v>
      </c>
      <c r="AB349" s="8">
        <f t="shared" si="98"/>
        <v>-0.21864204839843707</v>
      </c>
      <c r="AC349" s="8">
        <f t="shared" si="99"/>
        <v>-0.37367030323308509</v>
      </c>
      <c r="AD349" s="8">
        <f t="shared" si="100"/>
        <v>1.0507715664241628</v>
      </c>
      <c r="AE349" s="8">
        <f t="shared" si="101"/>
        <v>-0.2751988537742267</v>
      </c>
      <c r="AF349" s="8">
        <f t="shared" si="102"/>
        <v>37.37501923964723</v>
      </c>
      <c r="AG349" s="8"/>
      <c r="AH349">
        <v>14.561039015617469</v>
      </c>
      <c r="AJ349">
        <v>-0.99006436978971768</v>
      </c>
      <c r="AK349">
        <v>-1</v>
      </c>
      <c r="AL349">
        <v>-0.99006436978971768</v>
      </c>
      <c r="AM349">
        <v>-1</v>
      </c>
      <c r="AN349">
        <v>0</v>
      </c>
      <c r="AO349">
        <v>0</v>
      </c>
      <c r="AP349">
        <v>0</v>
      </c>
      <c r="AQ349">
        <v>0</v>
      </c>
      <c r="AS349">
        <v>-0.99006436978971768</v>
      </c>
      <c r="AT349">
        <v>-1</v>
      </c>
      <c r="AU349">
        <v>-0.99006436978971768</v>
      </c>
      <c r="AV349">
        <v>-1</v>
      </c>
      <c r="AW349">
        <v>-0.8800572175908602</v>
      </c>
      <c r="AX349">
        <v>-0.64800000000000013</v>
      </c>
      <c r="AY349">
        <v>-0.8800572175908602</v>
      </c>
      <c r="AZ349">
        <v>-0.64800000000000013</v>
      </c>
      <c r="BB349">
        <f t="shared" si="108"/>
        <v>-0.64800000000000013</v>
      </c>
    </row>
    <row r="350" spans="1:54" x14ac:dyDescent="0.3">
      <c r="A350">
        <v>1</v>
      </c>
      <c r="B350" t="s">
        <v>81</v>
      </c>
      <c r="C350" t="s">
        <v>74</v>
      </c>
      <c r="D350" t="s">
        <v>69</v>
      </c>
      <c r="F350" s="2">
        <v>0</v>
      </c>
      <c r="G350" s="2">
        <f t="shared" si="103"/>
        <v>0</v>
      </c>
      <c r="H350" s="4">
        <f t="shared" si="104"/>
        <v>0</v>
      </c>
      <c r="I350" s="14">
        <f t="shared" si="105"/>
        <v>0</v>
      </c>
      <c r="J350">
        <f t="shared" si="84"/>
        <v>1</v>
      </c>
      <c r="K350">
        <f t="shared" si="106"/>
        <v>2</v>
      </c>
      <c r="L350">
        <f t="shared" si="107"/>
        <v>0</v>
      </c>
      <c r="M350" s="8">
        <f t="shared" si="85"/>
        <v>-0.86592548826835669</v>
      </c>
      <c r="N350" s="8">
        <f t="shared" si="86"/>
        <v>-0.8657028653754838</v>
      </c>
      <c r="O350" s="8">
        <f t="shared" si="87"/>
        <v>-0.81383663309082244</v>
      </c>
      <c r="P350" s="8">
        <f t="shared" si="88"/>
        <v>-0.9844835650658933</v>
      </c>
      <c r="Q350" s="8">
        <f t="shared" si="89"/>
        <v>-0.21754733660226014</v>
      </c>
      <c r="R350" s="8">
        <f t="shared" si="90"/>
        <v>-0.71734004969550214</v>
      </c>
      <c r="T350" s="8">
        <f t="shared" si="91"/>
        <v>-0.79971438098972325</v>
      </c>
      <c r="U350" s="8">
        <f t="shared" si="92"/>
        <v>-0.80085133695396804</v>
      </c>
      <c r="V350" s="8">
        <f t="shared" si="93"/>
        <v>-0.69716144782531642</v>
      </c>
      <c r="W350" s="8">
        <f t="shared" si="94"/>
        <v>-0.93712128289485919</v>
      </c>
      <c r="X350" s="8">
        <f t="shared" si="95"/>
        <v>0.23820983964683834</v>
      </c>
      <c r="Y350" s="8">
        <f t="shared" si="96"/>
        <v>-0.44129656282452046</v>
      </c>
      <c r="AA350" s="8">
        <f t="shared" si="97"/>
        <v>-0.9284541010559908</v>
      </c>
      <c r="AB350" s="8">
        <f t="shared" si="98"/>
        <v>-0.92862431951763635</v>
      </c>
      <c r="AC350" s="8">
        <f t="shared" si="99"/>
        <v>-0.8736983923219187</v>
      </c>
      <c r="AD350" s="8">
        <f t="shared" si="100"/>
        <v>-0.97479038732699397</v>
      </c>
      <c r="AE350" s="8">
        <f t="shared" si="101"/>
        <v>-0.28936292349162396</v>
      </c>
      <c r="AF350" s="8">
        <f t="shared" si="102"/>
        <v>-0.8200937213963313</v>
      </c>
      <c r="AG350" s="8"/>
      <c r="AH350">
        <v>-14.561039015617469</v>
      </c>
      <c r="AJ350">
        <v>0.99006436978971768</v>
      </c>
      <c r="AK350">
        <v>1</v>
      </c>
      <c r="AL350">
        <v>0.99006436978971768</v>
      </c>
      <c r="AM350">
        <v>1</v>
      </c>
      <c r="AN350">
        <v>0</v>
      </c>
      <c r="AO350">
        <v>0</v>
      </c>
      <c r="AP350">
        <v>0</v>
      </c>
      <c r="AQ350">
        <v>0</v>
      </c>
      <c r="AS350">
        <v>0.99006436978971768</v>
      </c>
      <c r="AT350">
        <v>1</v>
      </c>
      <c r="AU350">
        <v>0.99006436978971768</v>
      </c>
      <c r="AV350">
        <v>1</v>
      </c>
      <c r="AW350">
        <v>0.8800572175908602</v>
      </c>
      <c r="AX350">
        <v>0.64800000000000013</v>
      </c>
      <c r="AY350">
        <v>0.8800572175908602</v>
      </c>
      <c r="AZ350">
        <v>0.64800000000000013</v>
      </c>
      <c r="BB350">
        <f t="shared" si="108"/>
        <v>0.64800000000000013</v>
      </c>
    </row>
    <row r="351" spans="1:54" x14ac:dyDescent="0.3">
      <c r="A351">
        <v>1</v>
      </c>
      <c r="B351" t="s">
        <v>82</v>
      </c>
      <c r="C351" t="s">
        <v>68</v>
      </c>
      <c r="D351" t="s">
        <v>69</v>
      </c>
      <c r="F351" s="2">
        <v>0</v>
      </c>
      <c r="G351" s="2">
        <f t="shared" si="103"/>
        <v>0</v>
      </c>
      <c r="H351" s="4">
        <f t="shared" si="104"/>
        <v>1</v>
      </c>
      <c r="I351" s="14">
        <f t="shared" si="105"/>
        <v>0</v>
      </c>
      <c r="J351">
        <f t="shared" si="84"/>
        <v>1</v>
      </c>
      <c r="K351">
        <f t="shared" si="106"/>
        <v>2</v>
      </c>
      <c r="L351">
        <f t="shared" si="107"/>
        <v>2</v>
      </c>
      <c r="M351" s="8">
        <f t="shared" si="85"/>
        <v>-0.90844640303591007</v>
      </c>
      <c r="N351" s="8">
        <f t="shared" si="86"/>
        <v>-0.90843459924555858</v>
      </c>
      <c r="O351" s="8">
        <f t="shared" si="87"/>
        <v>-0.85157673202966655</v>
      </c>
      <c r="P351" s="8">
        <f t="shared" si="88"/>
        <v>-0.99324601260427936</v>
      </c>
      <c r="Q351" s="8">
        <f t="shared" si="89"/>
        <v>-0.21791079034816685</v>
      </c>
      <c r="R351" s="8">
        <f t="shared" si="90"/>
        <v>-0.83211709119319688</v>
      </c>
      <c r="T351" s="8">
        <f t="shared" si="91"/>
        <v>-0.80301147238603665</v>
      </c>
      <c r="U351" s="8">
        <f t="shared" si="92"/>
        <v>-0.80732592606018705</v>
      </c>
      <c r="V351" s="8">
        <f t="shared" si="93"/>
        <v>-0.63361698822216916</v>
      </c>
      <c r="W351" s="8">
        <f t="shared" si="94"/>
        <v>-0.94306670448275165</v>
      </c>
      <c r="X351" s="8">
        <f t="shared" si="95"/>
        <v>0.44966410519815869</v>
      </c>
      <c r="Y351" s="8">
        <f t="shared" si="96"/>
        <v>-0.4324429509697863</v>
      </c>
      <c r="AA351" s="8">
        <f t="shared" si="97"/>
        <v>-0.90046037457273398</v>
      </c>
      <c r="AB351" s="8">
        <f t="shared" si="98"/>
        <v>-0.90449221931025092</v>
      </c>
      <c r="AC351" s="8">
        <f t="shared" si="99"/>
        <v>-0.79653626667464161</v>
      </c>
      <c r="AD351" s="8">
        <f t="shared" si="100"/>
        <v>-0.96636098258885195</v>
      </c>
      <c r="AE351" s="8">
        <f t="shared" si="101"/>
        <v>0.13850678001907593</v>
      </c>
      <c r="AF351" s="8">
        <f t="shared" si="102"/>
        <v>-0.78119725841508469</v>
      </c>
      <c r="AG351" s="8"/>
      <c r="AH351">
        <v>-13.50173479999285</v>
      </c>
      <c r="AJ351">
        <v>0.99006436978971768</v>
      </c>
      <c r="AK351">
        <v>1</v>
      </c>
      <c r="AL351">
        <v>0.99006436978971768</v>
      </c>
      <c r="AM351">
        <v>1</v>
      </c>
      <c r="AN351">
        <v>0</v>
      </c>
      <c r="AO351">
        <v>0</v>
      </c>
      <c r="AP351">
        <v>0</v>
      </c>
      <c r="AQ351">
        <v>0</v>
      </c>
      <c r="AS351">
        <v>0.99006436978971768</v>
      </c>
      <c r="AT351">
        <v>1</v>
      </c>
      <c r="AU351">
        <v>0.99006436978971768</v>
      </c>
      <c r="AV351">
        <v>1</v>
      </c>
      <c r="AW351">
        <v>0.98870625679960844</v>
      </c>
      <c r="AX351">
        <v>0.72800000000000009</v>
      </c>
      <c r="AY351">
        <v>0.98870625679960844</v>
      </c>
      <c r="AZ351">
        <v>0.72800000000000009</v>
      </c>
      <c r="BB351">
        <f t="shared" si="108"/>
        <v>0.72800000000000009</v>
      </c>
    </row>
    <row r="352" spans="1:54" x14ac:dyDescent="0.3">
      <c r="A352">
        <v>1</v>
      </c>
      <c r="B352" t="s">
        <v>83</v>
      </c>
      <c r="C352" t="s">
        <v>68</v>
      </c>
      <c r="D352" t="s">
        <v>69</v>
      </c>
      <c r="F352" s="2">
        <v>0</v>
      </c>
      <c r="G352" s="2">
        <f t="shared" si="103"/>
        <v>1</v>
      </c>
      <c r="H352" s="4">
        <f t="shared" si="104"/>
        <v>0</v>
      </c>
      <c r="I352" s="14">
        <f t="shared" si="105"/>
        <v>1</v>
      </c>
      <c r="J352">
        <f t="shared" si="84"/>
        <v>0</v>
      </c>
      <c r="K352">
        <f t="shared" si="106"/>
        <v>2</v>
      </c>
      <c r="L352">
        <f t="shared" si="107"/>
        <v>0</v>
      </c>
      <c r="M352" s="8">
        <f t="shared" si="85"/>
        <v>0.93370849094052377</v>
      </c>
      <c r="N352" s="8">
        <f t="shared" si="86"/>
        <v>0.93412944337289872</v>
      </c>
      <c r="O352" s="8">
        <f t="shared" si="87"/>
        <v>0.16832384161920813</v>
      </c>
      <c r="P352" s="8">
        <f t="shared" si="88"/>
        <v>70274.8</v>
      </c>
      <c r="Q352" s="8">
        <f t="shared" si="89"/>
        <v>-0.21911384049847824</v>
      </c>
      <c r="R352" s="8">
        <f t="shared" si="90"/>
        <v>1168.8191841234841</v>
      </c>
      <c r="T352" s="8">
        <f t="shared" si="91"/>
        <v>1.3639381513432782</v>
      </c>
      <c r="U352" s="8">
        <f t="shared" si="92"/>
        <v>1.3133522705947458</v>
      </c>
      <c r="V352" s="8">
        <f t="shared" si="93"/>
        <v>1.3944825540180812</v>
      </c>
      <c r="W352" s="8">
        <f t="shared" si="94"/>
        <v>3.8966275335419707</v>
      </c>
      <c r="X352" s="8">
        <f t="shared" si="95"/>
        <v>0.47119082609618401</v>
      </c>
      <c r="Y352" s="8">
        <f t="shared" si="96"/>
        <v>289.39719521242341</v>
      </c>
      <c r="AA352" s="8">
        <f t="shared" si="97"/>
        <v>0.32045822401828594</v>
      </c>
      <c r="AB352" s="8">
        <f t="shared" si="98"/>
        <v>0.26998873440073451</v>
      </c>
      <c r="AC352" s="8">
        <f t="shared" si="99"/>
        <v>0.38971645075271133</v>
      </c>
      <c r="AD352" s="8">
        <f t="shared" si="100"/>
        <v>2.5848228231363559</v>
      </c>
      <c r="AE352" s="8">
        <f t="shared" si="101"/>
        <v>0.19723161488578569</v>
      </c>
      <c r="AF352" s="8">
        <f t="shared" si="102"/>
        <v>116.10387659333209</v>
      </c>
      <c r="AG352" s="8"/>
      <c r="AH352">
        <v>13.50173479999285</v>
      </c>
      <c r="AJ352">
        <v>-0.99006436978971768</v>
      </c>
      <c r="AK352">
        <v>-1</v>
      </c>
      <c r="AL352">
        <v>-0.99006436978971768</v>
      </c>
      <c r="AM352">
        <v>-1</v>
      </c>
      <c r="AN352">
        <v>0</v>
      </c>
      <c r="AO352">
        <v>0</v>
      </c>
      <c r="AP352">
        <v>0</v>
      </c>
      <c r="AQ352">
        <v>0</v>
      </c>
      <c r="AS352">
        <v>-0.99006436978971768</v>
      </c>
      <c r="AT352">
        <v>-1</v>
      </c>
      <c r="AU352">
        <v>-0.99006436978971768</v>
      </c>
      <c r="AV352">
        <v>-1</v>
      </c>
      <c r="AW352">
        <v>-0.98870625679960844</v>
      </c>
      <c r="AX352">
        <v>-0.72800000000000009</v>
      </c>
      <c r="AY352">
        <v>-0.98870625679960844</v>
      </c>
      <c r="AZ352">
        <v>-0.72800000000000009</v>
      </c>
      <c r="BB352">
        <f t="shared" si="108"/>
        <v>-0.72800000000000009</v>
      </c>
    </row>
    <row r="353" spans="1:54" x14ac:dyDescent="0.3">
      <c r="A353">
        <v>1</v>
      </c>
      <c r="B353" t="s">
        <v>84</v>
      </c>
      <c r="C353" t="s">
        <v>68</v>
      </c>
      <c r="D353" t="s">
        <v>69</v>
      </c>
      <c r="F353" s="2">
        <v>0</v>
      </c>
      <c r="G353" s="2">
        <f t="shared" si="103"/>
        <v>1</v>
      </c>
      <c r="H353" s="4">
        <f t="shared" si="104"/>
        <v>0</v>
      </c>
      <c r="I353" s="14">
        <f t="shared" si="105"/>
        <v>1</v>
      </c>
      <c r="J353">
        <f t="shared" si="84"/>
        <v>0</v>
      </c>
      <c r="K353">
        <f t="shared" si="106"/>
        <v>2</v>
      </c>
      <c r="L353">
        <f t="shared" si="107"/>
        <v>0</v>
      </c>
      <c r="M353" s="8">
        <f t="shared" si="85"/>
        <v>0.92273704860204997</v>
      </c>
      <c r="N353" s="8">
        <f t="shared" si="86"/>
        <v>0.92310899541365576</v>
      </c>
      <c r="O353" s="8">
        <f t="shared" si="87"/>
        <v>0.15400877004385025</v>
      </c>
      <c r="P353" s="8">
        <f t="shared" si="88"/>
        <v>43190.374999999993</v>
      </c>
      <c r="Q353" s="8">
        <f t="shared" si="89"/>
        <v>-0.22056906415395974</v>
      </c>
      <c r="R353" s="8">
        <f t="shared" si="90"/>
        <v>763.50399419026871</v>
      </c>
      <c r="T353" s="8">
        <f t="shared" si="91"/>
        <v>1.5286353796865551</v>
      </c>
      <c r="U353" s="8">
        <f t="shared" si="92"/>
        <v>1.4658357587061452</v>
      </c>
      <c r="V353" s="8">
        <f t="shared" si="93"/>
        <v>1.0020729693474177</v>
      </c>
      <c r="W353" s="8">
        <f t="shared" si="94"/>
        <v>4.0123792469403368</v>
      </c>
      <c r="X353" s="8">
        <f t="shared" si="95"/>
        <v>0.48060983307585409</v>
      </c>
      <c r="Y353" s="8">
        <f t="shared" si="96"/>
        <v>211.41235691102759</v>
      </c>
      <c r="AA353" s="8">
        <f t="shared" si="97"/>
        <v>0.41689200895379558</v>
      </c>
      <c r="AB353" s="8">
        <f t="shared" si="98"/>
        <v>0.34832891556101903</v>
      </c>
      <c r="AC353" s="8">
        <f t="shared" si="99"/>
        <v>0.16797938514130123</v>
      </c>
      <c r="AD353" s="8">
        <f t="shared" si="100"/>
        <v>2.6225350696718617</v>
      </c>
      <c r="AE353" s="8">
        <f t="shared" si="101"/>
        <v>0.20328473611730885</v>
      </c>
      <c r="AF353" s="8">
        <f t="shared" si="102"/>
        <v>84.626355137991965</v>
      </c>
      <c r="AG353" s="8"/>
      <c r="AH353">
        <v>13.50173479999285</v>
      </c>
      <c r="AJ353">
        <v>-0.99006436978971768</v>
      </c>
      <c r="AK353">
        <v>-1</v>
      </c>
      <c r="AL353">
        <v>-0.99006436978971768</v>
      </c>
      <c r="AM353">
        <v>-1</v>
      </c>
      <c r="AN353">
        <v>0</v>
      </c>
      <c r="AO353">
        <v>0</v>
      </c>
      <c r="AP353">
        <v>0</v>
      </c>
      <c r="AQ353">
        <v>0</v>
      </c>
      <c r="AS353">
        <v>-0.99006436978971768</v>
      </c>
      <c r="AT353">
        <v>-1</v>
      </c>
      <c r="AU353">
        <v>-0.99006436978971768</v>
      </c>
      <c r="AV353">
        <v>-1</v>
      </c>
      <c r="AW353">
        <v>-0.98870625679960844</v>
      </c>
      <c r="AX353">
        <v>-0.72800000000000009</v>
      </c>
      <c r="AY353">
        <v>-0.98870625679960844</v>
      </c>
      <c r="AZ353">
        <v>-0.72800000000000009</v>
      </c>
      <c r="BB353">
        <f t="shared" si="108"/>
        <v>-0.72800000000000009</v>
      </c>
    </row>
    <row r="354" spans="1:54" x14ac:dyDescent="0.3">
      <c r="A354">
        <v>1</v>
      </c>
      <c r="B354" t="s">
        <v>85</v>
      </c>
      <c r="C354" t="s">
        <v>68</v>
      </c>
      <c r="D354" t="s">
        <v>69</v>
      </c>
      <c r="F354" s="2">
        <v>0</v>
      </c>
      <c r="G354" s="2">
        <f t="shared" si="103"/>
        <v>0</v>
      </c>
      <c r="H354" s="4">
        <f t="shared" si="104"/>
        <v>1</v>
      </c>
      <c r="I354" s="14">
        <f t="shared" si="105"/>
        <v>0</v>
      </c>
      <c r="J354">
        <f t="shared" si="84"/>
        <v>1</v>
      </c>
      <c r="K354">
        <f t="shared" si="106"/>
        <v>2</v>
      </c>
      <c r="L354">
        <f t="shared" si="107"/>
        <v>2</v>
      </c>
      <c r="M354" s="8">
        <f t="shared" si="85"/>
        <v>-0.90531161474676336</v>
      </c>
      <c r="N354" s="8">
        <f t="shared" si="86"/>
        <v>-0.90533673632446521</v>
      </c>
      <c r="O354" s="8">
        <f t="shared" si="87"/>
        <v>-0.85457304188826688</v>
      </c>
      <c r="P354" s="8">
        <f t="shared" si="88"/>
        <v>-0.99372624064524007</v>
      </c>
      <c r="Q354" s="8">
        <f t="shared" si="89"/>
        <v>-0.21755710194829603</v>
      </c>
      <c r="R354" s="8">
        <f t="shared" si="90"/>
        <v>-0.84126141185575742</v>
      </c>
      <c r="T354" s="8">
        <f t="shared" si="91"/>
        <v>-0.79833072572153063</v>
      </c>
      <c r="U354" s="8">
        <f t="shared" si="92"/>
        <v>-0.80571629703098202</v>
      </c>
      <c r="V354" s="8">
        <f t="shared" si="93"/>
        <v>-0.73129403720212283</v>
      </c>
      <c r="W354" s="8">
        <f t="shared" si="94"/>
        <v>-0.94269951074685687</v>
      </c>
      <c r="X354" s="8">
        <f t="shared" si="95"/>
        <v>0.45785001603329289</v>
      </c>
      <c r="Y354" s="8">
        <f t="shared" si="96"/>
        <v>-0.44435616798346217</v>
      </c>
      <c r="AA354" s="8">
        <f t="shared" si="97"/>
        <v>-0.89771176243637851</v>
      </c>
      <c r="AB354" s="8">
        <f t="shared" si="98"/>
        <v>-0.90357328301202045</v>
      </c>
      <c r="AC354" s="8">
        <f t="shared" si="99"/>
        <v>-0.85327102976866676</v>
      </c>
      <c r="AD354" s="8">
        <f t="shared" si="100"/>
        <v>-0.9653060904404509</v>
      </c>
      <c r="AE354" s="8">
        <f t="shared" si="101"/>
        <v>0.15496764151378936</v>
      </c>
      <c r="AF354" s="8">
        <f t="shared" si="102"/>
        <v>-0.78613868528331499</v>
      </c>
      <c r="AG354" s="8"/>
      <c r="AH354">
        <v>-13.50173479999285</v>
      </c>
      <c r="AJ354">
        <v>0.99006436978971768</v>
      </c>
      <c r="AK354">
        <v>1</v>
      </c>
      <c r="AL354">
        <v>0.99006436978971768</v>
      </c>
      <c r="AM354">
        <v>1</v>
      </c>
      <c r="AN354">
        <v>0</v>
      </c>
      <c r="AO354">
        <v>0</v>
      </c>
      <c r="AP354">
        <v>0</v>
      </c>
      <c r="AQ354">
        <v>0</v>
      </c>
      <c r="AS354">
        <v>0.99006436978971768</v>
      </c>
      <c r="AT354">
        <v>1</v>
      </c>
      <c r="AU354">
        <v>0.99006436978971768</v>
      </c>
      <c r="AV354">
        <v>1</v>
      </c>
      <c r="AW354">
        <v>0.98870625679960844</v>
      </c>
      <c r="AX354">
        <v>0.72800000000000009</v>
      </c>
      <c r="AY354">
        <v>0.98870625679960844</v>
      </c>
      <c r="AZ354">
        <v>0.72800000000000009</v>
      </c>
      <c r="BB354">
        <f t="shared" si="108"/>
        <v>0.72800000000000009</v>
      </c>
    </row>
    <row r="355" spans="1:54" x14ac:dyDescent="0.3">
      <c r="A355">
        <v>2</v>
      </c>
      <c r="B355" t="s">
        <v>86</v>
      </c>
      <c r="C355" t="s">
        <v>87</v>
      </c>
      <c r="D355" t="s">
        <v>69</v>
      </c>
      <c r="F355" s="2">
        <v>0</v>
      </c>
      <c r="G355" s="2">
        <f t="shared" si="103"/>
        <v>0</v>
      </c>
      <c r="H355" s="4">
        <f t="shared" si="104"/>
        <v>1</v>
      </c>
      <c r="I355" s="14">
        <f t="shared" si="105"/>
        <v>0</v>
      </c>
      <c r="J355">
        <f t="shared" si="84"/>
        <v>1</v>
      </c>
      <c r="K355">
        <f t="shared" si="106"/>
        <v>2</v>
      </c>
      <c r="L355">
        <f t="shared" si="107"/>
        <v>2</v>
      </c>
      <c r="M355" s="8">
        <f t="shared" si="85"/>
        <v>-0.74917903907400218</v>
      </c>
      <c r="N355" s="8">
        <f t="shared" si="86"/>
        <v>-0.74834746472623059</v>
      </c>
      <c r="O355" s="8">
        <f t="shared" si="87"/>
        <v>-0.71396424362086408</v>
      </c>
      <c r="P355" s="8">
        <f t="shared" si="88"/>
        <v>-0.92958000953380482</v>
      </c>
      <c r="Q355" s="8">
        <f t="shared" si="89"/>
        <v>-0.22794801095468212</v>
      </c>
      <c r="R355" s="8">
        <f t="shared" si="90"/>
        <v>-0.6917530149265988</v>
      </c>
      <c r="T355" s="8">
        <f t="shared" si="91"/>
        <v>-0.64568196602831462</v>
      </c>
      <c r="U355" s="8">
        <f t="shared" si="92"/>
        <v>-0.65842415469709215</v>
      </c>
      <c r="V355" s="8">
        <f t="shared" si="93"/>
        <v>-0.43515313402190137</v>
      </c>
      <c r="W355" s="8">
        <f t="shared" si="94"/>
        <v>-0.86550674413610929</v>
      </c>
      <c r="X355" s="8">
        <f t="shared" si="95"/>
        <v>0.50286605167454945</v>
      </c>
      <c r="Y355" s="8">
        <f t="shared" si="96"/>
        <v>-0.32944427805038989</v>
      </c>
      <c r="AA355" s="8">
        <f t="shared" si="97"/>
        <v>-0.88046778164951933</v>
      </c>
      <c r="AB355" s="8">
        <f t="shared" si="98"/>
        <v>-0.88880015143590818</v>
      </c>
      <c r="AC355" s="8">
        <f t="shared" si="99"/>
        <v>-0.72141623531032906</v>
      </c>
      <c r="AD355" s="8">
        <f t="shared" si="100"/>
        <v>-0.9550978769921431</v>
      </c>
      <c r="AE355" s="8">
        <f t="shared" si="101"/>
        <v>0.25075556945153427</v>
      </c>
      <c r="AF355" s="8">
        <f t="shared" si="102"/>
        <v>-0.70607299374314525</v>
      </c>
      <c r="AG355" s="8"/>
      <c r="AH355">
        <v>-18.322346869960931</v>
      </c>
      <c r="AJ355">
        <v>0.99204074314084922</v>
      </c>
      <c r="AK355">
        <v>2</v>
      </c>
      <c r="AL355">
        <v>0.99204074314084922</v>
      </c>
      <c r="AM355">
        <v>2</v>
      </c>
      <c r="AN355">
        <v>0</v>
      </c>
      <c r="AO355">
        <v>0</v>
      </c>
      <c r="AP355">
        <v>0</v>
      </c>
      <c r="AQ355">
        <v>0</v>
      </c>
      <c r="AS355">
        <v>0.99204074314084922</v>
      </c>
      <c r="AT355">
        <v>1.25</v>
      </c>
      <c r="AU355">
        <v>0.99204074314084922</v>
      </c>
      <c r="AV355">
        <v>1.25</v>
      </c>
      <c r="AW355">
        <v>0.99067991907618413</v>
      </c>
      <c r="AX355">
        <v>0.90999999999999992</v>
      </c>
      <c r="AY355">
        <v>0.99067991907618413</v>
      </c>
      <c r="AZ355">
        <v>0.90999999999999992</v>
      </c>
      <c r="BB355">
        <f t="shared" si="108"/>
        <v>0.90999999999999992</v>
      </c>
    </row>
    <row r="356" spans="1:54" x14ac:dyDescent="0.3">
      <c r="A356">
        <v>2</v>
      </c>
      <c r="B356" t="s">
        <v>88</v>
      </c>
      <c r="C356" t="s">
        <v>87</v>
      </c>
      <c r="D356" t="s">
        <v>69</v>
      </c>
      <c r="F356" s="2">
        <v>0</v>
      </c>
      <c r="G356" s="2">
        <f t="shared" si="103"/>
        <v>1</v>
      </c>
      <c r="H356" s="4">
        <f t="shared" si="104"/>
        <v>0</v>
      </c>
      <c r="I356" s="14">
        <f t="shared" si="105"/>
        <v>1</v>
      </c>
      <c r="J356">
        <f t="shared" si="84"/>
        <v>0</v>
      </c>
      <c r="K356">
        <f t="shared" si="106"/>
        <v>2</v>
      </c>
      <c r="L356">
        <f t="shared" si="107"/>
        <v>0</v>
      </c>
      <c r="M356" s="8">
        <f t="shared" si="85"/>
        <v>0.14720506644509981</v>
      </c>
      <c r="N356" s="8">
        <f t="shared" si="86"/>
        <v>0.14753901668651379</v>
      </c>
      <c r="O356" s="8">
        <f t="shared" si="87"/>
        <v>2.1619108095540421E-2</v>
      </c>
      <c r="P356" s="8">
        <f t="shared" si="88"/>
        <v>6810.666666666667</v>
      </c>
      <c r="Q356" s="8">
        <f t="shared" si="89"/>
        <v>-0.23741912981077243</v>
      </c>
      <c r="R356" s="8">
        <f t="shared" si="90"/>
        <v>238.85285575992256</v>
      </c>
      <c r="T356" s="8">
        <f t="shared" si="91"/>
        <v>3.2577418295785923</v>
      </c>
      <c r="U356" s="8">
        <f t="shared" si="92"/>
        <v>3.3920774928075694</v>
      </c>
      <c r="V356" s="8">
        <f t="shared" si="93"/>
        <v>3.9755151375177005</v>
      </c>
      <c r="W356" s="8">
        <f t="shared" si="94"/>
        <v>4.6636141652372061</v>
      </c>
      <c r="X356" s="8">
        <f t="shared" si="95"/>
        <v>0.44898094746089934</v>
      </c>
      <c r="Y356" s="8">
        <f t="shared" si="96"/>
        <v>105.79401467423743</v>
      </c>
      <c r="AA356" s="8">
        <f t="shared" si="97"/>
        <v>1.8787766461506623</v>
      </c>
      <c r="AB356" s="8">
        <f t="shared" si="98"/>
        <v>1.9663782505354508</v>
      </c>
      <c r="AC356" s="8">
        <f t="shared" si="99"/>
        <v>2.6873176550473823</v>
      </c>
      <c r="AD356" s="8">
        <f t="shared" si="100"/>
        <v>3.9304638178344566</v>
      </c>
      <c r="AE356" s="8">
        <f t="shared" si="101"/>
        <v>0.34859278720247666</v>
      </c>
      <c r="AF356" s="8">
        <f t="shared" si="102"/>
        <v>76.374847019736521</v>
      </c>
      <c r="AG356" s="8"/>
      <c r="AH356">
        <v>18.322346869960931</v>
      </c>
      <c r="AJ356">
        <v>-0.99204074314084922</v>
      </c>
      <c r="AK356">
        <v>-2</v>
      </c>
      <c r="AL356">
        <v>-0.99204074314084922</v>
      </c>
      <c r="AM356">
        <v>-2</v>
      </c>
      <c r="AN356">
        <v>0</v>
      </c>
      <c r="AO356">
        <v>0</v>
      </c>
      <c r="AP356">
        <v>0</v>
      </c>
      <c r="AQ356">
        <v>0</v>
      </c>
      <c r="AS356">
        <v>-0.99204074314084922</v>
      </c>
      <c r="AT356">
        <v>-1.25</v>
      </c>
      <c r="AU356">
        <v>-0.99204074314084922</v>
      </c>
      <c r="AV356">
        <v>-1.25</v>
      </c>
      <c r="AW356">
        <v>-0.99067991907618413</v>
      </c>
      <c r="AX356">
        <v>-0.90999999999999992</v>
      </c>
      <c r="AY356">
        <v>-0.99067991907618413</v>
      </c>
      <c r="AZ356">
        <v>-0.90999999999999992</v>
      </c>
      <c r="BB356">
        <f t="shared" si="108"/>
        <v>-0.90999999999999992</v>
      </c>
    </row>
    <row r="357" spans="1:54" x14ac:dyDescent="0.3">
      <c r="A357">
        <v>2</v>
      </c>
      <c r="B357" t="s">
        <v>89</v>
      </c>
      <c r="C357" t="s">
        <v>87</v>
      </c>
      <c r="D357" t="s">
        <v>69</v>
      </c>
      <c r="F357" s="2">
        <v>0</v>
      </c>
      <c r="G357" s="2">
        <f t="shared" si="103"/>
        <v>1</v>
      </c>
      <c r="H357" s="4">
        <f t="shared" si="104"/>
        <v>0</v>
      </c>
      <c r="I357" s="14">
        <f t="shared" si="105"/>
        <v>1</v>
      </c>
      <c r="J357">
        <f t="shared" si="84"/>
        <v>0</v>
      </c>
      <c r="K357">
        <f t="shared" si="106"/>
        <v>2</v>
      </c>
      <c r="L357">
        <f t="shared" si="107"/>
        <v>0</v>
      </c>
      <c r="M357" s="8">
        <f t="shared" si="85"/>
        <v>0.1601639404910816</v>
      </c>
      <c r="N357" s="8">
        <f t="shared" si="86"/>
        <v>0.16036491657492769</v>
      </c>
      <c r="O357" s="8">
        <f t="shared" si="87"/>
        <v>2.77971389856949E-2</v>
      </c>
      <c r="P357" s="8">
        <f t="shared" si="88"/>
        <v>7217.4</v>
      </c>
      <c r="Q357" s="8">
        <f t="shared" si="89"/>
        <v>-0.23684503639413076</v>
      </c>
      <c r="R357" s="8">
        <f t="shared" si="90"/>
        <v>281.48344370860929</v>
      </c>
      <c r="T357" s="8">
        <f t="shared" si="91"/>
        <v>2.3507840772702351</v>
      </c>
      <c r="U357" s="8">
        <f t="shared" si="92"/>
        <v>2.4165599374169862</v>
      </c>
      <c r="V357" s="8">
        <f t="shared" si="93"/>
        <v>2.9723468395121655</v>
      </c>
      <c r="W357" s="8">
        <f t="shared" si="94"/>
        <v>4.1049629240065801</v>
      </c>
      <c r="X357" s="8">
        <f t="shared" si="95"/>
        <v>0.4610748498174817</v>
      </c>
      <c r="Y357" s="8">
        <f t="shared" si="96"/>
        <v>116.53005937570795</v>
      </c>
      <c r="AA357" s="8">
        <f t="shared" si="97"/>
        <v>1.1345439194716678</v>
      </c>
      <c r="AB357" s="8">
        <f t="shared" si="98"/>
        <v>1.1234159741928971</v>
      </c>
      <c r="AC357" s="8">
        <f t="shared" si="99"/>
        <v>1.868338799022716</v>
      </c>
      <c r="AD357" s="8">
        <f t="shared" si="100"/>
        <v>3.3680456387046434</v>
      </c>
      <c r="AE357" s="8">
        <f t="shared" si="101"/>
        <v>0.22877070028638341</v>
      </c>
      <c r="AF357" s="8">
        <f t="shared" si="102"/>
        <v>84.108041889713462</v>
      </c>
      <c r="AG357" s="8"/>
      <c r="AH357">
        <v>18.322346869960931</v>
      </c>
      <c r="AJ357">
        <v>-0.99204074314084922</v>
      </c>
      <c r="AK357">
        <v>-2</v>
      </c>
      <c r="AL357">
        <v>-0.99204074314084922</v>
      </c>
      <c r="AM357">
        <v>-2</v>
      </c>
      <c r="AN357">
        <v>0</v>
      </c>
      <c r="AO357">
        <v>0</v>
      </c>
      <c r="AP357">
        <v>0</v>
      </c>
      <c r="AQ357">
        <v>0</v>
      </c>
      <c r="AS357">
        <v>-0.99204074314084922</v>
      </c>
      <c r="AT357">
        <v>-1.25</v>
      </c>
      <c r="AU357">
        <v>-0.99204074314084922</v>
      </c>
      <c r="AV357">
        <v>-1.25</v>
      </c>
      <c r="AW357">
        <v>-0.99067991907618413</v>
      </c>
      <c r="AX357">
        <v>-0.90999999999999992</v>
      </c>
      <c r="AY357">
        <v>-0.99067991907618413</v>
      </c>
      <c r="AZ357">
        <v>-0.90999999999999992</v>
      </c>
      <c r="BB357">
        <f t="shared" si="108"/>
        <v>-0.90999999999999992</v>
      </c>
    </row>
    <row r="358" spans="1:54" x14ac:dyDescent="0.3">
      <c r="A358">
        <v>2</v>
      </c>
      <c r="B358" t="s">
        <v>90</v>
      </c>
      <c r="C358" t="s">
        <v>87</v>
      </c>
      <c r="D358" t="s">
        <v>69</v>
      </c>
      <c r="F358" s="2">
        <v>0</v>
      </c>
      <c r="G358" s="2">
        <f t="shared" si="103"/>
        <v>0</v>
      </c>
      <c r="H358" s="4">
        <f t="shared" si="104"/>
        <v>1</v>
      </c>
      <c r="I358" s="14">
        <f t="shared" si="105"/>
        <v>0</v>
      </c>
      <c r="J358">
        <f t="shared" si="84"/>
        <v>1</v>
      </c>
      <c r="K358">
        <f t="shared" si="106"/>
        <v>2</v>
      </c>
      <c r="L358">
        <f t="shared" si="107"/>
        <v>2</v>
      </c>
      <c r="M358" s="8">
        <f t="shared" si="85"/>
        <v>-0.73055835646452638</v>
      </c>
      <c r="N358" s="8">
        <f t="shared" si="86"/>
        <v>-0.72973488063406666</v>
      </c>
      <c r="O358" s="8">
        <f t="shared" si="87"/>
        <v>-0.69647641822005824</v>
      </c>
      <c r="P358" s="8">
        <f t="shared" si="88"/>
        <v>-0.9343347804156833</v>
      </c>
      <c r="Q358" s="8">
        <f t="shared" si="89"/>
        <v>-0.22715382683133181</v>
      </c>
      <c r="R358" s="8">
        <f t="shared" si="90"/>
        <v>-0.6997383002957378</v>
      </c>
      <c r="T358" s="8">
        <f t="shared" si="91"/>
        <v>-0.7141837988178692</v>
      </c>
      <c r="U358" s="8">
        <f t="shared" si="92"/>
        <v>-0.72563829447899353</v>
      </c>
      <c r="V358" s="8">
        <f t="shared" si="93"/>
        <v>-0.5407799857971205</v>
      </c>
      <c r="W358" s="8">
        <f t="shared" si="94"/>
        <v>-0.85784255736203241</v>
      </c>
      <c r="X358" s="8">
        <f t="shared" si="95"/>
        <v>0.4996980991088294</v>
      </c>
      <c r="Y358" s="8">
        <f t="shared" si="96"/>
        <v>-0.34929097388652158</v>
      </c>
      <c r="AA358" s="8">
        <f t="shared" si="97"/>
        <v>-0.89185236519665101</v>
      </c>
      <c r="AB358" s="8">
        <f t="shared" si="98"/>
        <v>-0.89939074503076311</v>
      </c>
      <c r="AC358" s="8">
        <f t="shared" si="99"/>
        <v>-0.78986044450228832</v>
      </c>
      <c r="AD358" s="8">
        <f t="shared" si="100"/>
        <v>-0.95351208015159439</v>
      </c>
      <c r="AE358" s="8">
        <f t="shared" si="101"/>
        <v>0.23901934473796535</v>
      </c>
      <c r="AF358" s="8">
        <f t="shared" si="102"/>
        <v>-0.72106216157978964</v>
      </c>
      <c r="AG358" s="8"/>
      <c r="AH358">
        <v>-18.322346869960931</v>
      </c>
      <c r="AJ358">
        <v>0.99204074314084922</v>
      </c>
      <c r="AK358">
        <v>2</v>
      </c>
      <c r="AL358">
        <v>0.99204074314084922</v>
      </c>
      <c r="AM358">
        <v>2</v>
      </c>
      <c r="AN358">
        <v>0</v>
      </c>
      <c r="AO358">
        <v>0</v>
      </c>
      <c r="AP358">
        <v>0</v>
      </c>
      <c r="AQ358">
        <v>0</v>
      </c>
      <c r="AS358">
        <v>0.99204074314084922</v>
      </c>
      <c r="AT358">
        <v>1.25</v>
      </c>
      <c r="AU358">
        <v>0.99204074314084922</v>
      </c>
      <c r="AV358">
        <v>1.25</v>
      </c>
      <c r="AW358">
        <v>0.99067991907618413</v>
      </c>
      <c r="AX358">
        <v>0.90999999999999992</v>
      </c>
      <c r="AY358">
        <v>0.99067991907618413</v>
      </c>
      <c r="AZ358">
        <v>0.90999999999999992</v>
      </c>
      <c r="BB358">
        <f t="shared" si="108"/>
        <v>0.90999999999999992</v>
      </c>
    </row>
    <row r="359" spans="1:54" x14ac:dyDescent="0.3">
      <c r="A359">
        <v>2</v>
      </c>
      <c r="B359" t="s">
        <v>91</v>
      </c>
      <c r="C359" t="s">
        <v>92</v>
      </c>
      <c r="D359" t="s">
        <v>69</v>
      </c>
      <c r="F359" s="2">
        <v>0</v>
      </c>
      <c r="G359" s="2">
        <f t="shared" si="103"/>
        <v>0</v>
      </c>
      <c r="H359" s="4">
        <f t="shared" si="104"/>
        <v>0</v>
      </c>
      <c r="I359" s="14">
        <f t="shared" si="105"/>
        <v>0</v>
      </c>
      <c r="J359">
        <f t="shared" si="84"/>
        <v>1</v>
      </c>
      <c r="K359">
        <f t="shared" si="106"/>
        <v>2</v>
      </c>
      <c r="L359">
        <f t="shared" si="107"/>
        <v>0</v>
      </c>
      <c r="M359" s="8">
        <f t="shared" si="85"/>
        <v>1.2446202114863299E-2</v>
      </c>
      <c r="N359" s="8">
        <f t="shared" si="86"/>
        <v>1.5754555433646889E-2</v>
      </c>
      <c r="O359" s="8">
        <f t="shared" si="87"/>
        <v>6.1352503825838504E-2</v>
      </c>
      <c r="P359" s="8">
        <f t="shared" si="88"/>
        <v>-0.29062617103446609</v>
      </c>
      <c r="Q359" s="8">
        <f t="shared" si="89"/>
        <v>-0.20362524294106227</v>
      </c>
      <c r="R359" s="8">
        <f t="shared" si="90"/>
        <v>0.10233823614063647</v>
      </c>
      <c r="T359" s="8">
        <f t="shared" si="91"/>
        <v>-1.2423361675398894E-2</v>
      </c>
      <c r="U359" s="8">
        <f t="shared" si="92"/>
        <v>-2.1492924998371181E-2</v>
      </c>
      <c r="V359" s="8">
        <f t="shared" si="93"/>
        <v>0.22357768488256383</v>
      </c>
      <c r="W359" s="8">
        <f t="shared" si="94"/>
        <v>-0.22475826788705197</v>
      </c>
      <c r="X359" s="8">
        <f t="shared" si="95"/>
        <v>0.29407338568938446</v>
      </c>
      <c r="Y359" s="8">
        <f t="shared" si="96"/>
        <v>0.17183177317826789</v>
      </c>
      <c r="AA359" s="8">
        <f t="shared" si="97"/>
        <v>-0.7817436012954132</v>
      </c>
      <c r="AB359" s="8">
        <f t="shared" si="98"/>
        <v>-0.78258848060324271</v>
      </c>
      <c r="AC359" s="8">
        <f t="shared" si="99"/>
        <v>-0.65902935047946121</v>
      </c>
      <c r="AD359" s="8">
        <f t="shared" si="100"/>
        <v>-0.8412860715219993</v>
      </c>
      <c r="AE359" s="8">
        <f t="shared" si="101"/>
        <v>-0.2366112744854692</v>
      </c>
      <c r="AF359" s="8">
        <f t="shared" si="102"/>
        <v>-0.320041641173822</v>
      </c>
      <c r="AG359" s="8"/>
      <c r="AH359">
        <v>-19.80274972725034</v>
      </c>
      <c r="AJ359">
        <v>0.49602037157042461</v>
      </c>
      <c r="AK359">
        <v>1</v>
      </c>
      <c r="AL359">
        <v>0.49602037157042461</v>
      </c>
      <c r="AM359">
        <v>1</v>
      </c>
      <c r="AN359">
        <v>0</v>
      </c>
      <c r="AO359">
        <v>0</v>
      </c>
      <c r="AP359">
        <v>0</v>
      </c>
      <c r="AQ359">
        <v>0</v>
      </c>
      <c r="AS359">
        <v>0.1984081486281698</v>
      </c>
      <c r="AT359">
        <v>0.25</v>
      </c>
      <c r="AU359">
        <v>0.1984081486281698</v>
      </c>
      <c r="AV359">
        <v>0.25</v>
      </c>
      <c r="AW359">
        <v>0.17636279878059541</v>
      </c>
      <c r="AX359">
        <v>0.16200000000000001</v>
      </c>
      <c r="AY359">
        <v>0.17636279878059541</v>
      </c>
      <c r="AZ359">
        <v>0.16200000000000001</v>
      </c>
      <c r="BB359">
        <f t="shared" si="108"/>
        <v>0.16200000000000001</v>
      </c>
    </row>
    <row r="360" spans="1:54" x14ac:dyDescent="0.3">
      <c r="A360">
        <v>2</v>
      </c>
      <c r="B360" t="s">
        <v>93</v>
      </c>
      <c r="C360" t="s">
        <v>92</v>
      </c>
      <c r="D360" t="s">
        <v>69</v>
      </c>
      <c r="F360" s="2">
        <v>0</v>
      </c>
      <c r="G360" s="2">
        <f t="shared" si="103"/>
        <v>1</v>
      </c>
      <c r="H360" s="4">
        <f t="shared" si="104"/>
        <v>1</v>
      </c>
      <c r="I360" s="14">
        <f t="shared" si="105"/>
        <v>1</v>
      </c>
      <c r="J360">
        <f t="shared" si="84"/>
        <v>0</v>
      </c>
      <c r="K360">
        <f t="shared" si="106"/>
        <v>2</v>
      </c>
      <c r="L360">
        <f t="shared" si="107"/>
        <v>2</v>
      </c>
      <c r="M360" s="8">
        <f t="shared" si="85"/>
        <v>8.2887649740197452E-4</v>
      </c>
      <c r="N360" s="8">
        <f t="shared" si="86"/>
        <v>8.4687381580156199E-4</v>
      </c>
      <c r="O360" s="8">
        <f t="shared" si="87"/>
        <v>1.9000095000416795E-5</v>
      </c>
      <c r="P360" s="8">
        <f t="shared" si="88"/>
        <v>11.833333333333334</v>
      </c>
      <c r="Q360" s="8">
        <f t="shared" si="89"/>
        <v>-0.22899795922314145</v>
      </c>
      <c r="R360" s="8">
        <f t="shared" si="90"/>
        <v>7.7202323330106486</v>
      </c>
      <c r="T360" s="8">
        <f t="shared" si="91"/>
        <v>0.35168662285314378</v>
      </c>
      <c r="U360" s="8">
        <f t="shared" si="92"/>
        <v>0.35565411637255284</v>
      </c>
      <c r="V360" s="8">
        <f t="shared" si="93"/>
        <v>0.41066677210409802</v>
      </c>
      <c r="W360" s="8">
        <f t="shared" si="94"/>
        <v>1.6734359264481069</v>
      </c>
      <c r="X360" s="8">
        <f t="shared" si="95"/>
        <v>0.22550412738618211</v>
      </c>
      <c r="Y360" s="8">
        <f t="shared" si="96"/>
        <v>34.196554740571756</v>
      </c>
      <c r="AA360" s="8">
        <f t="shared" si="97"/>
        <v>-0.31046971816437718</v>
      </c>
      <c r="AB360" s="8">
        <f t="shared" si="98"/>
        <v>-0.298365977218705</v>
      </c>
      <c r="AC360" s="8">
        <f t="shared" si="99"/>
        <v>-0.23967709271035351</v>
      </c>
      <c r="AD360" s="8">
        <f t="shared" si="100"/>
        <v>1.0092389570965934</v>
      </c>
      <c r="AE360" s="8">
        <f t="shared" si="101"/>
        <v>-0.27303061503662307</v>
      </c>
      <c r="AF360" s="8">
        <f t="shared" si="102"/>
        <v>32.406982483432877</v>
      </c>
      <c r="AG360" s="8"/>
      <c r="AH360">
        <v>19.80274972725034</v>
      </c>
      <c r="AJ360">
        <v>-0.49602037157042461</v>
      </c>
      <c r="AK360">
        <v>-1</v>
      </c>
      <c r="AL360">
        <v>-0.49602037157042461</v>
      </c>
      <c r="AM360">
        <v>-1</v>
      </c>
      <c r="AN360">
        <v>0</v>
      </c>
      <c r="AO360">
        <v>0</v>
      </c>
      <c r="AP360">
        <v>0</v>
      </c>
      <c r="AQ360">
        <v>0</v>
      </c>
      <c r="AS360">
        <v>-0.1984081486281698</v>
      </c>
      <c r="AT360">
        <v>-0.25</v>
      </c>
      <c r="AU360">
        <v>-0.1984081486281698</v>
      </c>
      <c r="AV360">
        <v>-0.25</v>
      </c>
      <c r="AW360">
        <v>-0.17636279878059541</v>
      </c>
      <c r="AX360">
        <v>-0.16200000000000001</v>
      </c>
      <c r="AY360">
        <v>-0.17636279878059541</v>
      </c>
      <c r="AZ360">
        <v>-0.16200000000000001</v>
      </c>
      <c r="BB360">
        <f t="shared" si="108"/>
        <v>-0.16200000000000001</v>
      </c>
    </row>
    <row r="361" spans="1:54" x14ac:dyDescent="0.3">
      <c r="A361">
        <v>2</v>
      </c>
      <c r="B361" t="s">
        <v>94</v>
      </c>
      <c r="C361" t="s">
        <v>92</v>
      </c>
      <c r="D361" t="s">
        <v>69</v>
      </c>
      <c r="F361" s="2">
        <v>0</v>
      </c>
      <c r="G361" s="2">
        <f t="shared" si="103"/>
        <v>1</v>
      </c>
      <c r="H361" s="4">
        <f t="shared" si="104"/>
        <v>1</v>
      </c>
      <c r="I361" s="14">
        <f t="shared" si="105"/>
        <v>1</v>
      </c>
      <c r="J361">
        <f t="shared" si="84"/>
        <v>0</v>
      </c>
      <c r="K361">
        <f t="shared" si="106"/>
        <v>2</v>
      </c>
      <c r="L361">
        <f t="shared" si="107"/>
        <v>2</v>
      </c>
      <c r="M361" s="8">
        <f t="shared" si="85"/>
        <v>1.0848709003628569E-3</v>
      </c>
      <c r="N361" s="8">
        <f t="shared" si="86"/>
        <v>1.1168670928160714E-3</v>
      </c>
      <c r="O361" s="8">
        <f t="shared" si="87"/>
        <v>1.9000095000416795E-5</v>
      </c>
      <c r="P361" s="8">
        <f t="shared" si="88"/>
        <v>14.2</v>
      </c>
      <c r="Q361" s="8">
        <f t="shared" si="89"/>
        <v>-0.22964140233429933</v>
      </c>
      <c r="R361" s="8">
        <f t="shared" si="90"/>
        <v>9.2825607064017674</v>
      </c>
      <c r="T361" s="8">
        <f t="shared" si="91"/>
        <v>0.67721836969038607</v>
      </c>
      <c r="U361" s="8">
        <f t="shared" si="92"/>
        <v>0.66112961428889006</v>
      </c>
      <c r="V361" s="8">
        <f t="shared" si="93"/>
        <v>0.67495120563185174</v>
      </c>
      <c r="W361" s="8">
        <f t="shared" si="94"/>
        <v>1.5758450900587133</v>
      </c>
      <c r="X361" s="8">
        <f t="shared" si="95"/>
        <v>0.23924333337284026</v>
      </c>
      <c r="Y361" s="8">
        <f t="shared" si="96"/>
        <v>23.017415857069047</v>
      </c>
      <c r="AA361" s="8">
        <f t="shared" si="97"/>
        <v>-0.12971759153917678</v>
      </c>
      <c r="AB361" s="8">
        <f t="shared" si="98"/>
        <v>-0.14571337270353688</v>
      </c>
      <c r="AC361" s="8">
        <f t="shared" si="99"/>
        <v>-0.18308713441615909</v>
      </c>
      <c r="AD361" s="8">
        <f t="shared" si="100"/>
        <v>0.93882768516459514</v>
      </c>
      <c r="AE361" s="8">
        <f t="shared" si="101"/>
        <v>-0.25913164666208482</v>
      </c>
      <c r="AF361" s="8">
        <f t="shared" si="102"/>
        <v>21.740111432364355</v>
      </c>
      <c r="AG361" s="8"/>
      <c r="AH361">
        <v>19.80274972725034</v>
      </c>
      <c r="AJ361">
        <v>-0.49602037157042461</v>
      </c>
      <c r="AK361">
        <v>-1</v>
      </c>
      <c r="AL361">
        <v>-0.49602037157042461</v>
      </c>
      <c r="AM361">
        <v>-1</v>
      </c>
      <c r="AN361">
        <v>0</v>
      </c>
      <c r="AO361">
        <v>0</v>
      </c>
      <c r="AP361">
        <v>0</v>
      </c>
      <c r="AQ361">
        <v>0</v>
      </c>
      <c r="AS361">
        <v>-0.1984081486281698</v>
      </c>
      <c r="AT361">
        <v>-0.25</v>
      </c>
      <c r="AU361">
        <v>-0.1984081486281698</v>
      </c>
      <c r="AV361">
        <v>-0.25</v>
      </c>
      <c r="AW361">
        <v>-0.17636279878059541</v>
      </c>
      <c r="AX361">
        <v>-0.16200000000000001</v>
      </c>
      <c r="AY361">
        <v>-0.17636279878059541</v>
      </c>
      <c r="AZ361">
        <v>-0.16200000000000001</v>
      </c>
      <c r="BB361">
        <f t="shared" si="108"/>
        <v>-0.16200000000000001</v>
      </c>
    </row>
    <row r="362" spans="1:54" x14ac:dyDescent="0.3">
      <c r="A362">
        <v>2</v>
      </c>
      <c r="B362" t="s">
        <v>95</v>
      </c>
      <c r="C362" t="s">
        <v>92</v>
      </c>
      <c r="D362" t="s">
        <v>69</v>
      </c>
      <c r="F362" s="2">
        <v>0</v>
      </c>
      <c r="G362" s="2">
        <f t="shared" si="103"/>
        <v>0</v>
      </c>
      <c r="H362" s="4">
        <f t="shared" si="104"/>
        <v>0</v>
      </c>
      <c r="I362" s="14">
        <f t="shared" si="105"/>
        <v>0</v>
      </c>
      <c r="J362">
        <f t="shared" si="84"/>
        <v>1</v>
      </c>
      <c r="K362">
        <f t="shared" si="106"/>
        <v>2</v>
      </c>
      <c r="L362">
        <f t="shared" si="107"/>
        <v>0</v>
      </c>
      <c r="M362" s="8">
        <f t="shared" si="85"/>
        <v>0.12813632091610111</v>
      </c>
      <c r="N362" s="8">
        <f t="shared" si="86"/>
        <v>0.13238857031803322</v>
      </c>
      <c r="O362" s="8">
        <f t="shared" si="87"/>
        <v>2.190832720712942E-2</v>
      </c>
      <c r="P362" s="8">
        <f t="shared" si="88"/>
        <v>-0.34203706149823793</v>
      </c>
      <c r="Q362" s="8">
        <f t="shared" si="89"/>
        <v>-0.20518845230358326</v>
      </c>
      <c r="R362" s="8">
        <f t="shared" si="90"/>
        <v>2.7091162829315979E-2</v>
      </c>
      <c r="T362" s="8">
        <f t="shared" si="91"/>
        <v>0.10008092484141182</v>
      </c>
      <c r="U362" s="8">
        <f t="shared" si="92"/>
        <v>9.8476899140918769E-2</v>
      </c>
      <c r="V362" s="8">
        <f t="shared" si="93"/>
        <v>1.0530123607538534E-2</v>
      </c>
      <c r="W362" s="8">
        <f t="shared" si="94"/>
        <v>-0.31137164976149789</v>
      </c>
      <c r="X362" s="8">
        <f t="shared" si="95"/>
        <v>0.28761878267213836</v>
      </c>
      <c r="Y362" s="8">
        <f t="shared" si="96"/>
        <v>0.15588663098617847</v>
      </c>
      <c r="AA362" s="8">
        <f t="shared" si="97"/>
        <v>-0.75794761309710923</v>
      </c>
      <c r="AB362" s="8">
        <f t="shared" si="98"/>
        <v>-0.75613659069511319</v>
      </c>
      <c r="AC362" s="8">
        <f t="shared" si="99"/>
        <v>-0.73427367286218892</v>
      </c>
      <c r="AD362" s="8">
        <f t="shared" si="100"/>
        <v>-0.86611232817114203</v>
      </c>
      <c r="AE362" s="8">
        <f t="shared" si="101"/>
        <v>-0.2524331685934636</v>
      </c>
      <c r="AF362" s="8">
        <f t="shared" si="102"/>
        <v>-0.33760803967549519</v>
      </c>
      <c r="AG362" s="8"/>
      <c r="AH362">
        <v>-19.80274972725034</v>
      </c>
      <c r="AJ362">
        <v>0.49602037157042461</v>
      </c>
      <c r="AK362">
        <v>1</v>
      </c>
      <c r="AL362">
        <v>0.49602037157042461</v>
      </c>
      <c r="AM362">
        <v>1</v>
      </c>
      <c r="AN362">
        <v>0</v>
      </c>
      <c r="AO362">
        <v>0</v>
      </c>
      <c r="AP362">
        <v>0</v>
      </c>
      <c r="AQ362">
        <v>0</v>
      </c>
      <c r="AS362">
        <v>0.1984081486281698</v>
      </c>
      <c r="AT362">
        <v>0.25</v>
      </c>
      <c r="AU362">
        <v>0.1984081486281698</v>
      </c>
      <c r="AV362">
        <v>0.25</v>
      </c>
      <c r="AW362">
        <v>0.17636279878059541</v>
      </c>
      <c r="AX362">
        <v>0.16200000000000001</v>
      </c>
      <c r="AY362">
        <v>0.17636279878059541</v>
      </c>
      <c r="AZ362">
        <v>0.16200000000000001</v>
      </c>
      <c r="BB362">
        <f t="shared" si="108"/>
        <v>0.16200000000000001</v>
      </c>
    </row>
    <row r="363" spans="1:54" x14ac:dyDescent="0.3">
      <c r="A363">
        <v>2</v>
      </c>
      <c r="B363" t="s">
        <v>96</v>
      </c>
      <c r="C363" t="s">
        <v>92</v>
      </c>
      <c r="D363" t="s">
        <v>69</v>
      </c>
      <c r="F363" s="2">
        <v>0</v>
      </c>
      <c r="G363" s="2">
        <f t="shared" si="103"/>
        <v>0</v>
      </c>
      <c r="H363" s="4">
        <f t="shared" si="104"/>
        <v>0</v>
      </c>
      <c r="I363" s="14">
        <f t="shared" si="105"/>
        <v>0</v>
      </c>
      <c r="J363">
        <f t="shared" si="84"/>
        <v>1</v>
      </c>
      <c r="K363">
        <f t="shared" si="106"/>
        <v>2</v>
      </c>
      <c r="L363">
        <f t="shared" si="107"/>
        <v>0</v>
      </c>
      <c r="M363" s="8">
        <f t="shared" si="85"/>
        <v>1.2446202114863299E-2</v>
      </c>
      <c r="N363" s="8">
        <f t="shared" si="86"/>
        <v>1.5754555433646889E-2</v>
      </c>
      <c r="O363" s="8">
        <f t="shared" si="87"/>
        <v>6.1352503825838504E-2</v>
      </c>
      <c r="P363" s="8">
        <f t="shared" si="88"/>
        <v>-0.29062617103446609</v>
      </c>
      <c r="Q363" s="8">
        <f t="shared" si="89"/>
        <v>-0.20362524294106227</v>
      </c>
      <c r="R363" s="8">
        <f t="shared" si="90"/>
        <v>0.10233823614063647</v>
      </c>
      <c r="T363" s="8">
        <f t="shared" si="91"/>
        <v>-2.623934292099265E-3</v>
      </c>
      <c r="U363" s="8">
        <f t="shared" si="92"/>
        <v>-6.6439576785128412E-3</v>
      </c>
      <c r="V363" s="8">
        <f t="shared" si="93"/>
        <v>-8.2387238668136548E-2</v>
      </c>
      <c r="W363" s="8">
        <f t="shared" si="94"/>
        <v>-0.26156605255269844</v>
      </c>
      <c r="X363" s="8">
        <f t="shared" si="95"/>
        <v>0.29146145993284062</v>
      </c>
      <c r="Y363" s="8">
        <f t="shared" si="96"/>
        <v>0.16622073568872167</v>
      </c>
      <c r="AA363" s="8">
        <f t="shared" si="97"/>
        <v>-0.77943544323599656</v>
      </c>
      <c r="AB363" s="8">
        <f t="shared" si="98"/>
        <v>-0.77848723144552601</v>
      </c>
      <c r="AC363" s="8">
        <f t="shared" si="99"/>
        <v>-0.7522015276498496</v>
      </c>
      <c r="AD363" s="8">
        <f t="shared" si="100"/>
        <v>-0.84908019686208214</v>
      </c>
      <c r="AE363" s="8">
        <f t="shared" si="101"/>
        <v>-0.24437634954297541</v>
      </c>
      <c r="AF363" s="8">
        <f t="shared" si="102"/>
        <v>-0.32471795474982063</v>
      </c>
      <c r="AG363" s="8"/>
      <c r="AH363">
        <v>-19.80274972725034</v>
      </c>
      <c r="AJ363">
        <v>0.49602037157042461</v>
      </c>
      <c r="AK363">
        <v>1</v>
      </c>
      <c r="AL363">
        <v>0.49602037157042461</v>
      </c>
      <c r="AM363">
        <v>1</v>
      </c>
      <c r="AN363">
        <v>0</v>
      </c>
      <c r="AO363">
        <v>0</v>
      </c>
      <c r="AP363">
        <v>0</v>
      </c>
      <c r="AQ363">
        <v>0</v>
      </c>
      <c r="AS363">
        <v>0.1984081486281698</v>
      </c>
      <c r="AT363">
        <v>0.25</v>
      </c>
      <c r="AU363">
        <v>0.1984081486281698</v>
      </c>
      <c r="AV363">
        <v>0.25</v>
      </c>
      <c r="AW363">
        <v>0.17636279878059541</v>
      </c>
      <c r="AX363">
        <v>0.16200000000000001</v>
      </c>
      <c r="AY363">
        <v>0.17636279878059541</v>
      </c>
      <c r="AZ363">
        <v>0.16200000000000001</v>
      </c>
      <c r="BB363">
        <f t="shared" si="108"/>
        <v>0.16200000000000001</v>
      </c>
    </row>
    <row r="364" spans="1:54" x14ac:dyDescent="0.3">
      <c r="A364">
        <v>2</v>
      </c>
      <c r="B364" t="s">
        <v>97</v>
      </c>
      <c r="C364" t="s">
        <v>92</v>
      </c>
      <c r="D364" t="s">
        <v>69</v>
      </c>
      <c r="F364" s="2">
        <v>0</v>
      </c>
      <c r="G364" s="2">
        <f t="shared" si="103"/>
        <v>1</v>
      </c>
      <c r="H364" s="4">
        <f t="shared" si="104"/>
        <v>1</v>
      </c>
      <c r="I364" s="14">
        <f t="shared" si="105"/>
        <v>1</v>
      </c>
      <c r="J364">
        <f t="shared" si="84"/>
        <v>0</v>
      </c>
      <c r="K364">
        <f t="shared" si="106"/>
        <v>2</v>
      </c>
      <c r="L364">
        <f t="shared" si="107"/>
        <v>2</v>
      </c>
      <c r="M364" s="8">
        <f t="shared" si="85"/>
        <v>8.2887649740197452E-4</v>
      </c>
      <c r="N364" s="8">
        <f t="shared" si="86"/>
        <v>8.4687381580156199E-4</v>
      </c>
      <c r="O364" s="8">
        <f t="shared" si="87"/>
        <v>1.9000095000416795E-5</v>
      </c>
      <c r="P364" s="8">
        <f t="shared" si="88"/>
        <v>11.833333333333334</v>
      </c>
      <c r="Q364" s="8">
        <f t="shared" si="89"/>
        <v>-0.22899795922314145</v>
      </c>
      <c r="R364" s="8">
        <f t="shared" si="90"/>
        <v>7.7202323330106486</v>
      </c>
      <c r="T364" s="8">
        <f t="shared" si="91"/>
        <v>0.30496528026657416</v>
      </c>
      <c r="U364" s="8">
        <f t="shared" si="92"/>
        <v>0.34896882371265653</v>
      </c>
      <c r="V364" s="8">
        <f t="shared" si="93"/>
        <v>0.39801803237737221</v>
      </c>
      <c r="W364" s="8">
        <f t="shared" si="94"/>
        <v>1.7029683386203405</v>
      </c>
      <c r="X364" s="8">
        <f t="shared" si="95"/>
        <v>0.20710171519493242</v>
      </c>
      <c r="Y364" s="8">
        <f t="shared" si="96"/>
        <v>35.249456854636357</v>
      </c>
      <c r="AA364" s="8">
        <f t="shared" si="97"/>
        <v>-0.33683747311056716</v>
      </c>
      <c r="AB364" s="8">
        <f t="shared" si="98"/>
        <v>-0.29751980899920205</v>
      </c>
      <c r="AC364" s="8">
        <f t="shared" si="99"/>
        <v>-0.34159168529106737</v>
      </c>
      <c r="AD364" s="8">
        <f t="shared" si="100"/>
        <v>1.042137694933065</v>
      </c>
      <c r="AE364" s="8">
        <f t="shared" si="101"/>
        <v>-0.28178192367522287</v>
      </c>
      <c r="AF364" s="8">
        <f t="shared" si="102"/>
        <v>33.379674893473002</v>
      </c>
      <c r="AG364" s="8"/>
      <c r="AH364">
        <v>19.80274972725034</v>
      </c>
      <c r="AJ364">
        <v>-0.49602037157042461</v>
      </c>
      <c r="AK364">
        <v>-1</v>
      </c>
      <c r="AL364">
        <v>-0.49602037157042461</v>
      </c>
      <c r="AM364">
        <v>-1</v>
      </c>
      <c r="AN364">
        <v>0</v>
      </c>
      <c r="AO364">
        <v>0</v>
      </c>
      <c r="AP364">
        <v>0</v>
      </c>
      <c r="AQ364">
        <v>0</v>
      </c>
      <c r="AS364">
        <v>-0.1984081486281698</v>
      </c>
      <c r="AT364">
        <v>-0.25</v>
      </c>
      <c r="AU364">
        <v>-0.1984081486281698</v>
      </c>
      <c r="AV364">
        <v>-0.25</v>
      </c>
      <c r="AW364">
        <v>-0.17636279878059541</v>
      </c>
      <c r="AX364">
        <v>-0.16200000000000001</v>
      </c>
      <c r="AY364">
        <v>-0.17636279878059541</v>
      </c>
      <c r="AZ364">
        <v>-0.16200000000000001</v>
      </c>
      <c r="BB364">
        <f t="shared" si="108"/>
        <v>-0.16200000000000001</v>
      </c>
    </row>
    <row r="365" spans="1:54" x14ac:dyDescent="0.3">
      <c r="A365">
        <v>2</v>
      </c>
      <c r="B365" t="s">
        <v>98</v>
      </c>
      <c r="C365" t="s">
        <v>92</v>
      </c>
      <c r="D365" t="s">
        <v>69</v>
      </c>
      <c r="F365" s="2">
        <v>0</v>
      </c>
      <c r="G365" s="2">
        <f t="shared" si="103"/>
        <v>1</v>
      </c>
      <c r="H365" s="4">
        <f t="shared" si="104"/>
        <v>1</v>
      </c>
      <c r="I365" s="14">
        <f t="shared" si="105"/>
        <v>1</v>
      </c>
      <c r="J365">
        <f t="shared" si="84"/>
        <v>0</v>
      </c>
      <c r="K365">
        <f t="shared" si="106"/>
        <v>2</v>
      </c>
      <c r="L365">
        <f t="shared" si="107"/>
        <v>2</v>
      </c>
      <c r="M365" s="8">
        <f t="shared" si="85"/>
        <v>1.0848709003628569E-3</v>
      </c>
      <c r="N365" s="8">
        <f t="shared" si="86"/>
        <v>1.1168670928160714E-3</v>
      </c>
      <c r="O365" s="8">
        <f t="shared" si="87"/>
        <v>1.9000095000416795E-5</v>
      </c>
      <c r="P365" s="8">
        <f t="shared" si="88"/>
        <v>14.2</v>
      </c>
      <c r="Q365" s="8">
        <f t="shared" si="89"/>
        <v>-0.22964140233429933</v>
      </c>
      <c r="R365" s="8">
        <f t="shared" si="90"/>
        <v>9.2825607064017674</v>
      </c>
      <c r="T365" s="8">
        <f t="shared" si="91"/>
        <v>0.30555664349885775</v>
      </c>
      <c r="U365" s="8">
        <f t="shared" si="92"/>
        <v>0.31798581844685997</v>
      </c>
      <c r="V365" s="8">
        <f t="shared" si="93"/>
        <v>0.24090099702312495</v>
      </c>
      <c r="W365" s="8">
        <f t="shared" si="94"/>
        <v>1.7769133810501092</v>
      </c>
      <c r="X365" s="8">
        <f t="shared" si="95"/>
        <v>0.21906560181365442</v>
      </c>
      <c r="Y365" s="8">
        <f t="shared" si="96"/>
        <v>32.670733318713502</v>
      </c>
      <c r="AA365" s="8">
        <f t="shared" si="97"/>
        <v>-0.33546940835197275</v>
      </c>
      <c r="AB365" s="8">
        <f t="shared" si="98"/>
        <v>-0.32751955715050246</v>
      </c>
      <c r="AC365" s="8">
        <f t="shared" si="99"/>
        <v>-0.35718126347820323</v>
      </c>
      <c r="AD365" s="8">
        <f t="shared" si="100"/>
        <v>1.0872707145961298</v>
      </c>
      <c r="AE365" s="8">
        <f t="shared" si="101"/>
        <v>-0.27928710599028311</v>
      </c>
      <c r="AF365" s="8">
        <f t="shared" si="102"/>
        <v>30.940623327739562</v>
      </c>
      <c r="AG365" s="8"/>
      <c r="AH365">
        <v>19.80274972725034</v>
      </c>
      <c r="AJ365">
        <v>-0.49602037157042461</v>
      </c>
      <c r="AK365">
        <v>-1</v>
      </c>
      <c r="AL365">
        <v>-0.49602037157042461</v>
      </c>
      <c r="AM365">
        <v>-1</v>
      </c>
      <c r="AN365">
        <v>0</v>
      </c>
      <c r="AO365">
        <v>0</v>
      </c>
      <c r="AP365">
        <v>0</v>
      </c>
      <c r="AQ365">
        <v>0</v>
      </c>
      <c r="AS365">
        <v>-0.1984081486281698</v>
      </c>
      <c r="AT365">
        <v>-0.25</v>
      </c>
      <c r="AU365">
        <v>-0.1984081486281698</v>
      </c>
      <c r="AV365">
        <v>-0.25</v>
      </c>
      <c r="AW365">
        <v>-0.17636279878059541</v>
      </c>
      <c r="AX365">
        <v>-0.16200000000000001</v>
      </c>
      <c r="AY365">
        <v>-0.17636279878059541</v>
      </c>
      <c r="AZ365">
        <v>-0.16200000000000001</v>
      </c>
      <c r="BB365">
        <f t="shared" si="108"/>
        <v>-0.16200000000000001</v>
      </c>
    </row>
    <row r="366" spans="1:54" x14ac:dyDescent="0.3">
      <c r="A366">
        <v>2</v>
      </c>
      <c r="B366" t="s">
        <v>99</v>
      </c>
      <c r="C366" t="s">
        <v>92</v>
      </c>
      <c r="D366" t="s">
        <v>69</v>
      </c>
      <c r="F366" s="2">
        <v>0</v>
      </c>
      <c r="G366" s="2">
        <f t="shared" si="103"/>
        <v>0</v>
      </c>
      <c r="H366" s="4">
        <f t="shared" si="104"/>
        <v>0</v>
      </c>
      <c r="I366" s="14">
        <f t="shared" si="105"/>
        <v>0</v>
      </c>
      <c r="J366">
        <f t="shared" si="84"/>
        <v>1</v>
      </c>
      <c r="K366">
        <f t="shared" si="106"/>
        <v>2</v>
      </c>
      <c r="L366">
        <f t="shared" si="107"/>
        <v>0</v>
      </c>
      <c r="M366" s="8">
        <f t="shared" si="85"/>
        <v>0.12813632091610111</v>
      </c>
      <c r="N366" s="8">
        <f t="shared" si="86"/>
        <v>0.13238857031803322</v>
      </c>
      <c r="O366" s="8">
        <f t="shared" si="87"/>
        <v>2.190832720712942E-2</v>
      </c>
      <c r="P366" s="8">
        <f t="shared" si="88"/>
        <v>-0.34203706149823793</v>
      </c>
      <c r="Q366" s="8">
        <f t="shared" si="89"/>
        <v>-0.20518845230358326</v>
      </c>
      <c r="R366" s="8">
        <f t="shared" si="90"/>
        <v>2.7091162829315979E-2</v>
      </c>
      <c r="T366" s="8">
        <f t="shared" si="91"/>
        <v>5.0691253120372405E-2</v>
      </c>
      <c r="U366" s="8">
        <f t="shared" si="92"/>
        <v>5.1826492320473032E-2</v>
      </c>
      <c r="V366" s="8">
        <f t="shared" si="93"/>
        <v>-0.12540809913647769</v>
      </c>
      <c r="W366" s="8">
        <f t="shared" si="94"/>
        <v>-0.31921274566238544</v>
      </c>
      <c r="X366" s="8">
        <f t="shared" si="95"/>
        <v>0.28215992839466264</v>
      </c>
      <c r="Y366" s="8">
        <f t="shared" si="96"/>
        <v>0.10050941200213066</v>
      </c>
      <c r="AA366" s="8">
        <f t="shared" si="97"/>
        <v>-0.76937643287751967</v>
      </c>
      <c r="AB366" s="8">
        <f t="shared" si="98"/>
        <v>-0.76677970766772741</v>
      </c>
      <c r="AC366" s="8">
        <f t="shared" si="99"/>
        <v>-0.76806323949929078</v>
      </c>
      <c r="AD366" s="8">
        <f t="shared" si="100"/>
        <v>-0.86746150265378785</v>
      </c>
      <c r="AE366" s="8">
        <f t="shared" si="101"/>
        <v>-0.25735781172090988</v>
      </c>
      <c r="AF366" s="8">
        <f t="shared" si="102"/>
        <v>-0.37138210641097313</v>
      </c>
      <c r="AG366" s="8"/>
      <c r="AH366">
        <v>-19.80274972725034</v>
      </c>
      <c r="AJ366">
        <v>0.49602037157042461</v>
      </c>
      <c r="AK366">
        <v>1</v>
      </c>
      <c r="AL366">
        <v>0.49602037157042461</v>
      </c>
      <c r="AM366">
        <v>1</v>
      </c>
      <c r="AN366">
        <v>0</v>
      </c>
      <c r="AO366">
        <v>0</v>
      </c>
      <c r="AP366">
        <v>0</v>
      </c>
      <c r="AQ366">
        <v>0</v>
      </c>
      <c r="AS366">
        <v>0.1984081486281698</v>
      </c>
      <c r="AT366">
        <v>0.25</v>
      </c>
      <c r="AU366">
        <v>0.1984081486281698</v>
      </c>
      <c r="AV366">
        <v>0.25</v>
      </c>
      <c r="AW366">
        <v>0.17636279878059541</v>
      </c>
      <c r="AX366">
        <v>0.16200000000000001</v>
      </c>
      <c r="AY366">
        <v>0.17636279878059541</v>
      </c>
      <c r="AZ366">
        <v>0.16200000000000001</v>
      </c>
      <c r="BB366">
        <f t="shared" si="108"/>
        <v>0.16200000000000001</v>
      </c>
    </row>
    <row r="367" spans="1:54" x14ac:dyDescent="0.3">
      <c r="A367">
        <v>2</v>
      </c>
      <c r="B367" t="s">
        <v>100</v>
      </c>
      <c r="C367" t="s">
        <v>87</v>
      </c>
      <c r="D367" t="s">
        <v>69</v>
      </c>
      <c r="F367" s="2">
        <v>0</v>
      </c>
      <c r="G367" s="2">
        <f t="shared" si="103"/>
        <v>0</v>
      </c>
      <c r="H367" s="4">
        <f t="shared" si="104"/>
        <v>1</v>
      </c>
      <c r="I367" s="14">
        <f t="shared" si="105"/>
        <v>0</v>
      </c>
      <c r="J367">
        <f t="shared" si="84"/>
        <v>1</v>
      </c>
      <c r="K367">
        <f t="shared" si="106"/>
        <v>2</v>
      </c>
      <c r="L367">
        <f t="shared" si="107"/>
        <v>2</v>
      </c>
      <c r="M367" s="8">
        <f t="shared" si="85"/>
        <v>-0.74917903907400218</v>
      </c>
      <c r="N367" s="8">
        <f t="shared" si="86"/>
        <v>-0.74834746472623059</v>
      </c>
      <c r="O367" s="8">
        <f t="shared" si="87"/>
        <v>-0.71396424362086408</v>
      </c>
      <c r="P367" s="8">
        <f t="shared" si="88"/>
        <v>-0.92958000953380482</v>
      </c>
      <c r="Q367" s="8">
        <f t="shared" si="89"/>
        <v>-0.22794801095468212</v>
      </c>
      <c r="R367" s="8">
        <f t="shared" si="90"/>
        <v>-0.6917530149265988</v>
      </c>
      <c r="T367" s="8">
        <f t="shared" si="91"/>
        <v>-0.65917334835413155</v>
      </c>
      <c r="U367" s="8">
        <f t="shared" si="92"/>
        <v>-0.66282768721653063</v>
      </c>
      <c r="V367" s="8">
        <f t="shared" si="93"/>
        <v>-0.60153052948826402</v>
      </c>
      <c r="W367" s="8">
        <f t="shared" si="94"/>
        <v>-0.85031573608162703</v>
      </c>
      <c r="X367" s="8">
        <f t="shared" si="95"/>
        <v>0.53308851514015942</v>
      </c>
      <c r="Y367" s="8">
        <f t="shared" si="96"/>
        <v>-0.35475391687940877</v>
      </c>
      <c r="AA367" s="8">
        <f t="shared" si="97"/>
        <v>-0.88159923880187663</v>
      </c>
      <c r="AB367" s="8">
        <f t="shared" si="98"/>
        <v>-0.88354212412402477</v>
      </c>
      <c r="AC367" s="8">
        <f t="shared" si="99"/>
        <v>-0.81410390807514732</v>
      </c>
      <c r="AD367" s="8">
        <f t="shared" si="100"/>
        <v>-0.94941493582751613</v>
      </c>
      <c r="AE367" s="8">
        <f t="shared" si="101"/>
        <v>0.2809536114422862</v>
      </c>
      <c r="AF367" s="8">
        <f t="shared" si="102"/>
        <v>-0.71862921727149665</v>
      </c>
      <c r="AG367" s="8"/>
      <c r="AH367">
        <v>-18.322346869960931</v>
      </c>
      <c r="AJ367">
        <v>0.99204074314084922</v>
      </c>
      <c r="AK367">
        <v>2</v>
      </c>
      <c r="AL367">
        <v>0.99204074314084922</v>
      </c>
      <c r="AM367">
        <v>2</v>
      </c>
      <c r="AN367">
        <v>0</v>
      </c>
      <c r="AO367">
        <v>0</v>
      </c>
      <c r="AP367">
        <v>0</v>
      </c>
      <c r="AQ367">
        <v>0</v>
      </c>
      <c r="AS367">
        <v>0.99204074314084922</v>
      </c>
      <c r="AT367">
        <v>1.25</v>
      </c>
      <c r="AU367">
        <v>0.99204074314084922</v>
      </c>
      <c r="AV367">
        <v>1.25</v>
      </c>
      <c r="AW367">
        <v>0.99067991907618413</v>
      </c>
      <c r="AX367">
        <v>0.90999999999999992</v>
      </c>
      <c r="AY367">
        <v>0.99067991907618413</v>
      </c>
      <c r="AZ367">
        <v>0.90999999999999992</v>
      </c>
      <c r="BB367">
        <f t="shared" si="108"/>
        <v>0.90999999999999992</v>
      </c>
    </row>
    <row r="368" spans="1:54" x14ac:dyDescent="0.3">
      <c r="A368">
        <v>2</v>
      </c>
      <c r="B368" t="s">
        <v>101</v>
      </c>
      <c r="C368" t="s">
        <v>87</v>
      </c>
      <c r="D368" t="s">
        <v>69</v>
      </c>
      <c r="F368" s="2">
        <v>0</v>
      </c>
      <c r="G368" s="2">
        <f t="shared" si="103"/>
        <v>1</v>
      </c>
      <c r="H368" s="4">
        <f t="shared" si="104"/>
        <v>0</v>
      </c>
      <c r="I368" s="14">
        <f t="shared" si="105"/>
        <v>1</v>
      </c>
      <c r="J368">
        <f t="shared" si="84"/>
        <v>0</v>
      </c>
      <c r="K368">
        <f t="shared" si="106"/>
        <v>2</v>
      </c>
      <c r="L368">
        <f t="shared" si="107"/>
        <v>0</v>
      </c>
      <c r="M368" s="8">
        <f t="shared" si="85"/>
        <v>0.14720506644509981</v>
      </c>
      <c r="N368" s="8">
        <f t="shared" si="86"/>
        <v>0.14753901668651379</v>
      </c>
      <c r="O368" s="8">
        <f t="shared" si="87"/>
        <v>2.1619108095540421E-2</v>
      </c>
      <c r="P368" s="8">
        <f t="shared" si="88"/>
        <v>6810.666666666667</v>
      </c>
      <c r="Q368" s="8">
        <f t="shared" si="89"/>
        <v>-0.23741912981077243</v>
      </c>
      <c r="R368" s="8">
        <f t="shared" si="90"/>
        <v>238.85285575992256</v>
      </c>
      <c r="T368" s="8">
        <f t="shared" si="91"/>
        <v>1.1124498889526331</v>
      </c>
      <c r="U368" s="8">
        <f t="shared" si="92"/>
        <v>1.0335794453730047</v>
      </c>
      <c r="V368" s="8">
        <f t="shared" si="93"/>
        <v>1.2940742634460871</v>
      </c>
      <c r="W368" s="8">
        <f t="shared" si="94"/>
        <v>3.5644146819956575</v>
      </c>
      <c r="X368" s="8">
        <f t="shared" si="95"/>
        <v>0.47785789845073046</v>
      </c>
      <c r="Y368" s="8">
        <f t="shared" si="96"/>
        <v>136.84448323618884</v>
      </c>
      <c r="AA368" s="8">
        <f t="shared" si="97"/>
        <v>0.30350027573115829</v>
      </c>
      <c r="AB368" s="8">
        <f t="shared" si="98"/>
        <v>0.25690921203065115</v>
      </c>
      <c r="AC368" s="8">
        <f t="shared" si="99"/>
        <v>0.40229090467946105</v>
      </c>
      <c r="AD368" s="8">
        <f t="shared" si="100"/>
        <v>2.7797561166757214</v>
      </c>
      <c r="AE368" s="8">
        <f t="shared" si="101"/>
        <v>0.23306200732295296</v>
      </c>
      <c r="AF368" s="8">
        <f t="shared" si="102"/>
        <v>98.949450050316372</v>
      </c>
      <c r="AG368" s="8"/>
      <c r="AH368">
        <v>18.322346869960931</v>
      </c>
      <c r="AJ368">
        <v>-0.99204074314084922</v>
      </c>
      <c r="AK368">
        <v>-2</v>
      </c>
      <c r="AL368">
        <v>-0.99204074314084922</v>
      </c>
      <c r="AM368">
        <v>-2</v>
      </c>
      <c r="AN368">
        <v>0</v>
      </c>
      <c r="AO368">
        <v>0</v>
      </c>
      <c r="AP368">
        <v>0</v>
      </c>
      <c r="AQ368">
        <v>0</v>
      </c>
      <c r="AS368">
        <v>-0.99204074314084922</v>
      </c>
      <c r="AT368">
        <v>-1.25</v>
      </c>
      <c r="AU368">
        <v>-0.99204074314084922</v>
      </c>
      <c r="AV368">
        <v>-1.25</v>
      </c>
      <c r="AW368">
        <v>-0.99067991907618413</v>
      </c>
      <c r="AX368">
        <v>-0.90999999999999992</v>
      </c>
      <c r="AY368">
        <v>-0.99067991907618413</v>
      </c>
      <c r="AZ368">
        <v>-0.90999999999999992</v>
      </c>
      <c r="BB368">
        <f t="shared" si="108"/>
        <v>-0.90999999999999992</v>
      </c>
    </row>
    <row r="369" spans="1:54" x14ac:dyDescent="0.3">
      <c r="A369">
        <v>2</v>
      </c>
      <c r="B369" t="s">
        <v>102</v>
      </c>
      <c r="C369" t="s">
        <v>87</v>
      </c>
      <c r="D369" t="s">
        <v>69</v>
      </c>
      <c r="F369" s="2">
        <v>0</v>
      </c>
      <c r="G369" s="2">
        <f t="shared" si="103"/>
        <v>1</v>
      </c>
      <c r="H369" s="4">
        <f t="shared" si="104"/>
        <v>0</v>
      </c>
      <c r="I369" s="14">
        <f t="shared" si="105"/>
        <v>1</v>
      </c>
      <c r="J369">
        <f t="shared" si="84"/>
        <v>0</v>
      </c>
      <c r="K369">
        <f t="shared" si="106"/>
        <v>2</v>
      </c>
      <c r="L369">
        <f t="shared" si="107"/>
        <v>0</v>
      </c>
      <c r="M369" s="8">
        <f t="shared" si="85"/>
        <v>0.1601639404910816</v>
      </c>
      <c r="N369" s="8">
        <f t="shared" si="86"/>
        <v>0.16036491657492769</v>
      </c>
      <c r="O369" s="8">
        <f t="shared" si="87"/>
        <v>2.77971389856949E-2</v>
      </c>
      <c r="P369" s="8">
        <f t="shared" si="88"/>
        <v>7217.4</v>
      </c>
      <c r="Q369" s="8">
        <f t="shared" si="89"/>
        <v>-0.23684503639413076</v>
      </c>
      <c r="R369" s="8">
        <f t="shared" si="90"/>
        <v>281.48344370860929</v>
      </c>
      <c r="T369" s="8">
        <f t="shared" si="91"/>
        <v>1.0518194989879548</v>
      </c>
      <c r="U369" s="8">
        <f t="shared" si="92"/>
        <v>0.97727273239382761</v>
      </c>
      <c r="V369" s="8">
        <f t="shared" si="93"/>
        <v>0.5485909052810003</v>
      </c>
      <c r="W369" s="8">
        <f t="shared" si="94"/>
        <v>3.7591685556985004</v>
      </c>
      <c r="X369" s="8">
        <f t="shared" si="95"/>
        <v>0.50036035639698728</v>
      </c>
      <c r="Y369" s="8">
        <f t="shared" si="96"/>
        <v>142.03651457092002</v>
      </c>
      <c r="AA369" s="8">
        <f t="shared" si="97"/>
        <v>0.2592287730250592</v>
      </c>
      <c r="AB369" s="8">
        <f t="shared" si="98"/>
        <v>0.22111285132928143</v>
      </c>
      <c r="AC369" s="8">
        <f t="shared" si="99"/>
        <v>-3.6313149913456502E-3</v>
      </c>
      <c r="AD369" s="8">
        <f t="shared" si="100"/>
        <v>2.9382518107077846</v>
      </c>
      <c r="AE369" s="8">
        <f t="shared" si="101"/>
        <v>0.26600485425037279</v>
      </c>
      <c r="AF369" s="8">
        <f t="shared" si="102"/>
        <v>102.1974874806584</v>
      </c>
      <c r="AG369" s="8"/>
      <c r="AH369">
        <v>18.322346869960931</v>
      </c>
      <c r="AJ369">
        <v>-0.99204074314084922</v>
      </c>
      <c r="AK369">
        <v>-2</v>
      </c>
      <c r="AL369">
        <v>-0.99204074314084922</v>
      </c>
      <c r="AM369">
        <v>-2</v>
      </c>
      <c r="AN369">
        <v>0</v>
      </c>
      <c r="AO369">
        <v>0</v>
      </c>
      <c r="AP369">
        <v>0</v>
      </c>
      <c r="AQ369">
        <v>0</v>
      </c>
      <c r="AS369">
        <v>-0.99204074314084922</v>
      </c>
      <c r="AT369">
        <v>-1.25</v>
      </c>
      <c r="AU369">
        <v>-0.99204074314084922</v>
      </c>
      <c r="AV369">
        <v>-1.25</v>
      </c>
      <c r="AW369">
        <v>-0.99067991907618413</v>
      </c>
      <c r="AX369">
        <v>-0.90999999999999992</v>
      </c>
      <c r="AY369">
        <v>-0.99067991907618413</v>
      </c>
      <c r="AZ369">
        <v>-0.90999999999999992</v>
      </c>
      <c r="BB369">
        <f t="shared" si="108"/>
        <v>-0.90999999999999992</v>
      </c>
    </row>
    <row r="370" spans="1:54" x14ac:dyDescent="0.3">
      <c r="A370">
        <v>2</v>
      </c>
      <c r="B370" t="s">
        <v>103</v>
      </c>
      <c r="C370" t="s">
        <v>87</v>
      </c>
      <c r="D370" t="s">
        <v>69</v>
      </c>
      <c r="F370" s="2">
        <v>0</v>
      </c>
      <c r="G370" s="2">
        <f t="shared" si="103"/>
        <v>0</v>
      </c>
      <c r="H370" s="4">
        <f t="shared" si="104"/>
        <v>1</v>
      </c>
      <c r="I370" s="14">
        <f t="shared" si="105"/>
        <v>0</v>
      </c>
      <c r="J370">
        <f t="shared" si="84"/>
        <v>1</v>
      </c>
      <c r="K370">
        <f t="shared" si="106"/>
        <v>2</v>
      </c>
      <c r="L370">
        <f t="shared" si="107"/>
        <v>2</v>
      </c>
      <c r="M370" s="8">
        <f t="shared" si="85"/>
        <v>-0.73055835646452638</v>
      </c>
      <c r="N370" s="8">
        <f t="shared" si="86"/>
        <v>-0.72973488063406666</v>
      </c>
      <c r="O370" s="8">
        <f t="shared" si="87"/>
        <v>-0.69647641822005824</v>
      </c>
      <c r="P370" s="8">
        <f t="shared" si="88"/>
        <v>-0.9343347804156833</v>
      </c>
      <c r="Q370" s="8">
        <f t="shared" si="89"/>
        <v>-0.22715382683133181</v>
      </c>
      <c r="R370" s="8">
        <f t="shared" si="90"/>
        <v>-0.6997383002957378</v>
      </c>
      <c r="T370" s="8">
        <f t="shared" si="91"/>
        <v>-0.64851321906170833</v>
      </c>
      <c r="U370" s="8">
        <f t="shared" si="92"/>
        <v>-0.64895650476770239</v>
      </c>
      <c r="V370" s="8">
        <f t="shared" si="93"/>
        <v>-0.60649084032285006</v>
      </c>
      <c r="W370" s="8">
        <f t="shared" si="94"/>
        <v>-0.85528239657222238</v>
      </c>
      <c r="X370" s="8">
        <f t="shared" si="95"/>
        <v>0.52389719252234612</v>
      </c>
      <c r="Y370" s="8">
        <f t="shared" si="96"/>
        <v>-0.36030638471943399</v>
      </c>
      <c r="AA370" s="8">
        <f t="shared" si="97"/>
        <v>-0.87000058784945966</v>
      </c>
      <c r="AB370" s="8">
        <f t="shared" si="98"/>
        <v>-0.87075160625561387</v>
      </c>
      <c r="AC370" s="8">
        <f t="shared" si="99"/>
        <v>-0.82481461355864694</v>
      </c>
      <c r="AD370" s="8">
        <f t="shared" si="100"/>
        <v>-0.95253660595223855</v>
      </c>
      <c r="AE370" s="8">
        <f t="shared" si="101"/>
        <v>0.25967613320316429</v>
      </c>
      <c r="AF370" s="8">
        <f t="shared" si="102"/>
        <v>-0.72473678357473059</v>
      </c>
      <c r="AG370" s="8"/>
      <c r="AH370">
        <v>-18.322346869960931</v>
      </c>
      <c r="AJ370">
        <v>0.99204074314084922</v>
      </c>
      <c r="AK370">
        <v>2</v>
      </c>
      <c r="AL370">
        <v>0.99204074314084922</v>
      </c>
      <c r="AM370">
        <v>2</v>
      </c>
      <c r="AN370">
        <v>0</v>
      </c>
      <c r="AO370">
        <v>0</v>
      </c>
      <c r="AP370">
        <v>0</v>
      </c>
      <c r="AQ370">
        <v>0</v>
      </c>
      <c r="AS370">
        <v>0.99204074314084922</v>
      </c>
      <c r="AT370">
        <v>1.25</v>
      </c>
      <c r="AU370">
        <v>0.99204074314084922</v>
      </c>
      <c r="AV370">
        <v>1.25</v>
      </c>
      <c r="AW370">
        <v>0.99067991907618413</v>
      </c>
      <c r="AX370">
        <v>0.90999999999999992</v>
      </c>
      <c r="AY370">
        <v>0.99067991907618413</v>
      </c>
      <c r="AZ370">
        <v>0.90999999999999992</v>
      </c>
      <c r="BB370">
        <f t="shared" si="108"/>
        <v>0.90999999999999992</v>
      </c>
    </row>
    <row r="371" spans="1:54" x14ac:dyDescent="0.3">
      <c r="A371">
        <v>3</v>
      </c>
      <c r="B371" t="s">
        <v>104</v>
      </c>
      <c r="C371" t="s">
        <v>105</v>
      </c>
      <c r="D371" t="s">
        <v>15</v>
      </c>
      <c r="F371" s="2">
        <v>0</v>
      </c>
      <c r="G371" s="2">
        <f t="shared" si="103"/>
        <v>0</v>
      </c>
      <c r="H371" s="4">
        <f t="shared" si="104"/>
        <v>1</v>
      </c>
      <c r="I371" s="14">
        <f t="shared" si="105"/>
        <v>0</v>
      </c>
      <c r="J371">
        <f t="shared" si="84"/>
        <v>1</v>
      </c>
      <c r="K371">
        <f t="shared" si="106"/>
        <v>3</v>
      </c>
      <c r="L371">
        <f t="shared" si="107"/>
        <v>3</v>
      </c>
      <c r="M371" s="8">
        <f t="shared" si="85"/>
        <v>-0.82625717726079284</v>
      </c>
      <c r="N371" s="8">
        <f t="shared" si="86"/>
        <v>-0.8258894401382062</v>
      </c>
      <c r="O371" s="8">
        <f t="shared" si="87"/>
        <v>-0.9800756473397223</v>
      </c>
      <c r="P371" s="8">
        <f t="shared" si="88"/>
        <v>-0.97796449512634609</v>
      </c>
      <c r="Q371" s="8">
        <f t="shared" si="89"/>
        <v>-0.26258827801681273</v>
      </c>
      <c r="R371" s="8">
        <f t="shared" si="90"/>
        <v>-0.95251359295919635</v>
      </c>
      <c r="T371" s="8">
        <f t="shared" si="91"/>
        <v>-0.8374162977160382</v>
      </c>
      <c r="U371" s="8">
        <f t="shared" si="92"/>
        <v>-0.8382277771232991</v>
      </c>
      <c r="V371" s="8">
        <f t="shared" si="93"/>
        <v>-0.97078666262485958</v>
      </c>
      <c r="W371" s="8">
        <f t="shared" si="94"/>
        <v>-0.96265080806556913</v>
      </c>
      <c r="X371" s="8">
        <f t="shared" si="95"/>
        <v>-0.19745844767827514</v>
      </c>
      <c r="Y371" s="8">
        <f t="shared" si="96"/>
        <v>-0.85252252444036969</v>
      </c>
      <c r="AA371" s="8">
        <f t="shared" si="97"/>
        <v>-0.9418879529219305</v>
      </c>
      <c r="AB371" s="8">
        <f t="shared" si="98"/>
        <v>-0.94200481518269308</v>
      </c>
      <c r="AC371" s="8">
        <f t="shared" si="99"/>
        <v>-0.9875699338354228</v>
      </c>
      <c r="AD371" s="8">
        <f t="shared" si="100"/>
        <v>-0.98531537066845398</v>
      </c>
      <c r="AE371" s="8">
        <f t="shared" si="101"/>
        <v>-0.77773606593294353</v>
      </c>
      <c r="AF371" s="8">
        <f t="shared" si="102"/>
        <v>-0.92493070834315139</v>
      </c>
      <c r="AG371" s="8"/>
      <c r="AH371">
        <v>-14.394145156014851</v>
      </c>
      <c r="AJ371">
        <v>1.965645906945058</v>
      </c>
      <c r="AK371">
        <v>2</v>
      </c>
      <c r="AL371">
        <v>1.965645906945058</v>
      </c>
      <c r="AM371">
        <v>2</v>
      </c>
      <c r="AN371">
        <v>0</v>
      </c>
      <c r="AO371">
        <v>0</v>
      </c>
      <c r="AP371">
        <v>0</v>
      </c>
      <c r="AQ371">
        <v>0</v>
      </c>
      <c r="AS371">
        <v>1.965645906945058</v>
      </c>
      <c r="AT371">
        <v>1.5</v>
      </c>
      <c r="AU371">
        <v>1.965645906945058</v>
      </c>
      <c r="AV371">
        <v>1.5</v>
      </c>
      <c r="AW371">
        <v>1.7472408061733851</v>
      </c>
      <c r="AX371">
        <v>0.9720000000000002</v>
      </c>
      <c r="AY371">
        <v>1.7472408061733851</v>
      </c>
      <c r="AZ371">
        <v>0.9720000000000002</v>
      </c>
      <c r="BB371">
        <f t="shared" si="108"/>
        <v>0.9720000000000002</v>
      </c>
    </row>
    <row r="372" spans="1:54" x14ac:dyDescent="0.3">
      <c r="A372">
        <v>3</v>
      </c>
      <c r="B372" t="s">
        <v>106</v>
      </c>
      <c r="C372" t="s">
        <v>105</v>
      </c>
      <c r="D372" t="s">
        <v>15</v>
      </c>
      <c r="F372" s="2">
        <v>0</v>
      </c>
      <c r="G372" s="2">
        <f t="shared" si="103"/>
        <v>1</v>
      </c>
      <c r="H372" s="4">
        <f t="shared" si="104"/>
        <v>0</v>
      </c>
      <c r="I372" s="14">
        <f t="shared" si="105"/>
        <v>0</v>
      </c>
      <c r="J372">
        <f t="shared" si="84"/>
        <v>1</v>
      </c>
      <c r="K372">
        <f t="shared" si="106"/>
        <v>3</v>
      </c>
      <c r="L372">
        <f t="shared" si="107"/>
        <v>0</v>
      </c>
      <c r="M372" s="8">
        <f t="shared" si="85"/>
        <v>-0.78430157693160174</v>
      </c>
      <c r="N372" s="8">
        <f t="shared" si="86"/>
        <v>-0.78324147475353156</v>
      </c>
      <c r="O372" s="8">
        <f t="shared" si="87"/>
        <v>-0.96048311154916377</v>
      </c>
      <c r="P372" s="8">
        <f t="shared" si="88"/>
        <v>-0.9656664405911155</v>
      </c>
      <c r="Q372" s="8">
        <f t="shared" si="89"/>
        <v>-0.26157910098036546</v>
      </c>
      <c r="R372" s="8">
        <f t="shared" si="90"/>
        <v>-0.97616909980358135</v>
      </c>
      <c r="T372" s="8">
        <f t="shared" si="91"/>
        <v>-0.79449936934761378</v>
      </c>
      <c r="U372" s="8">
        <f t="shared" si="92"/>
        <v>-0.79504756521736919</v>
      </c>
      <c r="V372" s="8">
        <f t="shared" si="93"/>
        <v>-0.9377933802503704</v>
      </c>
      <c r="W372" s="8">
        <f t="shared" si="94"/>
        <v>-0.94926629684958941</v>
      </c>
      <c r="X372" s="8">
        <f t="shared" si="95"/>
        <v>-0.20032256884050842</v>
      </c>
      <c r="Y372" s="8">
        <f t="shared" si="96"/>
        <v>-0.82315210395713578</v>
      </c>
      <c r="AA372" s="8">
        <f t="shared" si="97"/>
        <v>-0.92944644759663753</v>
      </c>
      <c r="AB372" s="8">
        <f t="shared" si="98"/>
        <v>-0.93090912717009522</v>
      </c>
      <c r="AC372" s="8">
        <f t="shared" si="99"/>
        <v>-0.97778756316118787</v>
      </c>
      <c r="AD372" s="8">
        <f t="shared" si="100"/>
        <v>-0.98197468945164856</v>
      </c>
      <c r="AE372" s="8">
        <f t="shared" si="101"/>
        <v>-0.77391720166463007</v>
      </c>
      <c r="AF372" s="8">
        <f t="shared" si="102"/>
        <v>-0.8930260346571649</v>
      </c>
      <c r="AG372" s="8"/>
      <c r="AH372">
        <v>-15.4600926873561</v>
      </c>
      <c r="AJ372">
        <v>1.4482832634377701E-2</v>
      </c>
      <c r="AK372">
        <v>0</v>
      </c>
      <c r="AL372">
        <v>1.4482832634377701E-2</v>
      </c>
      <c r="AM372">
        <v>0</v>
      </c>
      <c r="AN372">
        <v>0</v>
      </c>
      <c r="AO372">
        <v>0</v>
      </c>
      <c r="AP372">
        <v>0</v>
      </c>
      <c r="AQ372">
        <v>0</v>
      </c>
      <c r="AS372">
        <v>1.4482832634377701E-2</v>
      </c>
      <c r="AT372">
        <v>0.5</v>
      </c>
      <c r="AU372">
        <v>1.4482832634377701E-2</v>
      </c>
      <c r="AV372">
        <v>0.5</v>
      </c>
      <c r="AW372">
        <v>1.2873629008335739E-2</v>
      </c>
      <c r="AX372">
        <v>0.32400000000000001</v>
      </c>
      <c r="AY372">
        <v>1.2873629008335739E-2</v>
      </c>
      <c r="AZ372">
        <v>0.32400000000000001</v>
      </c>
      <c r="BB372">
        <f t="shared" si="108"/>
        <v>0.32400000000000001</v>
      </c>
    </row>
    <row r="373" spans="1:54" x14ac:dyDescent="0.3">
      <c r="A373">
        <v>3</v>
      </c>
      <c r="B373" t="s">
        <v>107</v>
      </c>
      <c r="C373" t="s">
        <v>105</v>
      </c>
      <c r="D373" t="s">
        <v>15</v>
      </c>
      <c r="F373" s="2">
        <v>0</v>
      </c>
      <c r="G373" s="2">
        <f t="shared" si="103"/>
        <v>1</v>
      </c>
      <c r="H373" s="4">
        <f t="shared" si="104"/>
        <v>0</v>
      </c>
      <c r="I373" s="14">
        <f t="shared" si="105"/>
        <v>1</v>
      </c>
      <c r="J373">
        <f t="shared" si="84"/>
        <v>0</v>
      </c>
      <c r="K373">
        <f t="shared" si="106"/>
        <v>3</v>
      </c>
      <c r="L373">
        <f t="shared" si="107"/>
        <v>0</v>
      </c>
      <c r="M373" s="8">
        <f t="shared" si="85"/>
        <v>0.71307165236098702</v>
      </c>
      <c r="N373" s="8">
        <f t="shared" si="86"/>
        <v>0.71338955635398127</v>
      </c>
      <c r="O373" s="8">
        <f t="shared" si="87"/>
        <v>0.12297087702912288</v>
      </c>
      <c r="P373" s="8">
        <f t="shared" si="88"/>
        <v>22378.058823529416</v>
      </c>
      <c r="Q373" s="8">
        <f t="shared" si="89"/>
        <v>-9.7104938736574054E-2</v>
      </c>
      <c r="R373" s="8">
        <f t="shared" si="90"/>
        <v>335.00836236933793</v>
      </c>
      <c r="T373" s="8">
        <f t="shared" si="91"/>
        <v>0.9602798485189411</v>
      </c>
      <c r="U373" s="8">
        <f t="shared" si="92"/>
        <v>1.0672109296483856</v>
      </c>
      <c r="V373" s="8">
        <f t="shared" si="93"/>
        <v>0.82524858906868503</v>
      </c>
      <c r="W373" s="8">
        <f t="shared" si="94"/>
        <v>2.9079734805354192</v>
      </c>
      <c r="X373" s="8">
        <f t="shared" si="95"/>
        <v>0.33107179275037102</v>
      </c>
      <c r="Y373" s="8">
        <f t="shared" si="96"/>
        <v>90.935672201995033</v>
      </c>
      <c r="AA373" s="8">
        <f t="shared" si="97"/>
        <v>-0.15075255784526279</v>
      </c>
      <c r="AB373" s="8">
        <f t="shared" si="98"/>
        <v>-0.18335708587597893</v>
      </c>
      <c r="AC373" s="8">
        <f t="shared" si="99"/>
        <v>-0.22859379810618388</v>
      </c>
      <c r="AD373" s="8">
        <f t="shared" si="100"/>
        <v>1.1941683912195442</v>
      </c>
      <c r="AE373" s="8">
        <f t="shared" si="101"/>
        <v>-0.55530118875741208</v>
      </c>
      <c r="AF373" s="8">
        <f t="shared" si="102"/>
        <v>53.313671909801116</v>
      </c>
      <c r="AG373" s="8"/>
      <c r="AH373">
        <v>39.149322960029593</v>
      </c>
      <c r="AJ373">
        <v>-1.965645906945058</v>
      </c>
      <c r="AK373">
        <v>-2</v>
      </c>
      <c r="AL373">
        <v>-1.965645906945058</v>
      </c>
      <c r="AM373">
        <v>-2</v>
      </c>
      <c r="AN373">
        <v>0</v>
      </c>
      <c r="AO373">
        <v>0</v>
      </c>
      <c r="AP373">
        <v>0</v>
      </c>
      <c r="AQ373">
        <v>0</v>
      </c>
      <c r="AS373">
        <v>-1.965645906945058</v>
      </c>
      <c r="AT373">
        <v>-1.5</v>
      </c>
      <c r="AU373">
        <v>-1.965645906945058</v>
      </c>
      <c r="AV373">
        <v>-1.5</v>
      </c>
      <c r="AW373">
        <v>-1.7472408061733851</v>
      </c>
      <c r="AX373">
        <v>-0.9720000000000002</v>
      </c>
      <c r="AY373">
        <v>-1.7472408061733851</v>
      </c>
      <c r="AZ373">
        <v>-0.9720000000000002</v>
      </c>
      <c r="BB373">
        <f t="shared" si="108"/>
        <v>-0.9720000000000002</v>
      </c>
    </row>
    <row r="374" spans="1:54" x14ac:dyDescent="0.3">
      <c r="A374">
        <v>3</v>
      </c>
      <c r="B374" t="s">
        <v>108</v>
      </c>
      <c r="C374" t="s">
        <v>105</v>
      </c>
      <c r="D374" t="s">
        <v>15</v>
      </c>
      <c r="F374" s="2">
        <v>0</v>
      </c>
      <c r="G374" s="2">
        <f t="shared" si="103"/>
        <v>0</v>
      </c>
      <c r="H374" s="4">
        <f t="shared" si="104"/>
        <v>0</v>
      </c>
      <c r="I374" s="14">
        <f t="shared" si="105"/>
        <v>1</v>
      </c>
      <c r="J374">
        <f t="shared" si="84"/>
        <v>0</v>
      </c>
      <c r="K374">
        <f t="shared" si="106"/>
        <v>3</v>
      </c>
      <c r="L374">
        <f t="shared" si="107"/>
        <v>0</v>
      </c>
      <c r="M374" s="8">
        <f t="shared" si="85"/>
        <v>-0.7169649081137035</v>
      </c>
      <c r="N374" s="8">
        <f t="shared" si="86"/>
        <v>-0.71280523353715275</v>
      </c>
      <c r="O374" s="8">
        <f t="shared" si="87"/>
        <v>-0.96713214376425094</v>
      </c>
      <c r="P374" s="8">
        <f t="shared" si="88"/>
        <v>-0.95944871285659628</v>
      </c>
      <c r="Q374" s="8">
        <f t="shared" si="89"/>
        <v>-8.5264569869434717E-2</v>
      </c>
      <c r="R374" s="8">
        <f t="shared" si="90"/>
        <v>-0.96090739275762982</v>
      </c>
      <c r="T374" s="8">
        <f t="shared" si="91"/>
        <v>-0.75594369202471035</v>
      </c>
      <c r="U374" s="8">
        <f t="shared" si="92"/>
        <v>-0.77057514699670138</v>
      </c>
      <c r="V374" s="8">
        <f t="shared" si="93"/>
        <v>-0.95571654724477395</v>
      </c>
      <c r="W374" s="8">
        <f t="shared" si="94"/>
        <v>-0.92395119930537373</v>
      </c>
      <c r="X374" s="8">
        <f t="shared" si="95"/>
        <v>0.32245619395486153</v>
      </c>
      <c r="Y374" s="8">
        <f t="shared" si="96"/>
        <v>-0.78859064967302217</v>
      </c>
      <c r="AA374" s="8">
        <f t="shared" si="97"/>
        <v>-0.91621416554456692</v>
      </c>
      <c r="AB374" s="8">
        <f t="shared" si="98"/>
        <v>-0.92371740921040746</v>
      </c>
      <c r="AC374" s="8">
        <f t="shared" si="99"/>
        <v>-0.98549054285793758</v>
      </c>
      <c r="AD374" s="8">
        <f t="shared" si="100"/>
        <v>-0.97608581779892456</v>
      </c>
      <c r="AE374" s="8">
        <f t="shared" si="101"/>
        <v>-0.50712669929998122</v>
      </c>
      <c r="AF374" s="8">
        <f t="shared" si="102"/>
        <v>-0.90079207226657876</v>
      </c>
      <c r="AG374" s="8"/>
      <c r="AH374">
        <v>-9.2950851166586368</v>
      </c>
      <c r="AJ374">
        <v>-1.4482832634377701E-2</v>
      </c>
      <c r="AK374">
        <v>0</v>
      </c>
      <c r="AL374">
        <v>-1.4482832634377701E-2</v>
      </c>
      <c r="AM374">
        <v>0</v>
      </c>
      <c r="AN374">
        <v>0</v>
      </c>
      <c r="AO374">
        <v>0</v>
      </c>
      <c r="AP374">
        <v>0</v>
      </c>
      <c r="AQ374">
        <v>0</v>
      </c>
      <c r="AS374">
        <v>-1.4482832634377701E-2</v>
      </c>
      <c r="AT374">
        <v>-0.5</v>
      </c>
      <c r="AU374">
        <v>-1.4482832634377701E-2</v>
      </c>
      <c r="AV374">
        <v>-0.5</v>
      </c>
      <c r="AW374">
        <v>-1.2873629008335739E-2</v>
      </c>
      <c r="AX374">
        <v>-0.32400000000000001</v>
      </c>
      <c r="AY374">
        <v>-1.2873629008335739E-2</v>
      </c>
      <c r="AZ374">
        <v>-0.32400000000000001</v>
      </c>
      <c r="BB374">
        <f t="shared" si="108"/>
        <v>-0.32400000000000001</v>
      </c>
    </row>
    <row r="375" spans="1:54" x14ac:dyDescent="0.3">
      <c r="A375">
        <v>3</v>
      </c>
      <c r="B375" t="s">
        <v>109</v>
      </c>
      <c r="C375" t="s">
        <v>105</v>
      </c>
      <c r="D375" t="s">
        <v>15</v>
      </c>
      <c r="F375" s="2">
        <v>0</v>
      </c>
      <c r="G375" s="2">
        <f t="shared" si="103"/>
        <v>1</v>
      </c>
      <c r="H375" s="4">
        <f t="shared" si="104"/>
        <v>0</v>
      </c>
      <c r="I375" s="14">
        <f t="shared" si="105"/>
        <v>1</v>
      </c>
      <c r="J375">
        <f t="shared" si="84"/>
        <v>0</v>
      </c>
      <c r="K375">
        <f t="shared" si="106"/>
        <v>3</v>
      </c>
      <c r="L375">
        <f t="shared" si="107"/>
        <v>0</v>
      </c>
      <c r="M375" s="8">
        <f t="shared" si="85"/>
        <v>-0.67555703131125766</v>
      </c>
      <c r="N375" s="8">
        <f t="shared" si="86"/>
        <v>-0.67283393073216669</v>
      </c>
      <c r="O375" s="8">
        <f t="shared" si="87"/>
        <v>-0.9680009824419199</v>
      </c>
      <c r="P375" s="8">
        <f t="shared" si="88"/>
        <v>-0.95789571543900354</v>
      </c>
      <c r="Q375" s="8">
        <f t="shared" si="89"/>
        <v>-8.4363449667728491E-2</v>
      </c>
      <c r="R375" s="8">
        <f t="shared" si="90"/>
        <v>-0.96185643527269549</v>
      </c>
      <c r="T375" s="8">
        <f t="shared" si="91"/>
        <v>-0.70883783188600002</v>
      </c>
      <c r="U375" s="8">
        <f t="shared" si="92"/>
        <v>-0.76294415174585939</v>
      </c>
      <c r="V375" s="8">
        <f t="shared" si="93"/>
        <v>-0.95749974526160442</v>
      </c>
      <c r="W375" s="8">
        <f t="shared" si="94"/>
        <v>-0.92211868210488146</v>
      </c>
      <c r="X375" s="8">
        <f t="shared" si="95"/>
        <v>0.33310601448093025</v>
      </c>
      <c r="Y375" s="8">
        <f t="shared" si="96"/>
        <v>-0.80211122346074804</v>
      </c>
      <c r="AA375" s="8">
        <f t="shared" si="97"/>
        <v>-0.90509257948847388</v>
      </c>
      <c r="AB375" s="8">
        <f t="shared" si="98"/>
        <v>-0.91648310694459056</v>
      </c>
      <c r="AC375" s="8">
        <f t="shared" si="99"/>
        <v>-0.98458310647651959</v>
      </c>
      <c r="AD375" s="8">
        <f t="shared" si="100"/>
        <v>-0.97473153146135838</v>
      </c>
      <c r="AE375" s="8">
        <f t="shared" si="101"/>
        <v>-0.50714343026832476</v>
      </c>
      <c r="AF375" s="8">
        <f t="shared" si="102"/>
        <v>-0.90780226466981651</v>
      </c>
      <c r="AG375" s="8"/>
      <c r="AH375">
        <v>-9.2950851166586368</v>
      </c>
      <c r="AJ375">
        <v>-1.4482832634377701E-2</v>
      </c>
      <c r="AK375">
        <v>0</v>
      </c>
      <c r="AL375">
        <v>-1.4482832634377701E-2</v>
      </c>
      <c r="AM375">
        <v>0</v>
      </c>
      <c r="AN375">
        <v>0</v>
      </c>
      <c r="AO375">
        <v>0</v>
      </c>
      <c r="AP375">
        <v>0</v>
      </c>
      <c r="AQ375">
        <v>0</v>
      </c>
      <c r="AS375">
        <v>-1.4482832634377701E-2</v>
      </c>
      <c r="AT375">
        <v>-0.5</v>
      </c>
      <c r="AU375">
        <v>-1.4482832634377701E-2</v>
      </c>
      <c r="AV375">
        <v>-0.5</v>
      </c>
      <c r="AW375">
        <v>-1.2873629008335739E-2</v>
      </c>
      <c r="AX375">
        <v>-0.32400000000000001</v>
      </c>
      <c r="AY375">
        <v>-1.2873629008335739E-2</v>
      </c>
      <c r="AZ375">
        <v>-0.32400000000000001</v>
      </c>
      <c r="BB375">
        <f t="shared" si="108"/>
        <v>-0.32400000000000001</v>
      </c>
    </row>
    <row r="376" spans="1:54" x14ac:dyDescent="0.3">
      <c r="A376">
        <v>3</v>
      </c>
      <c r="B376" t="s">
        <v>110</v>
      </c>
      <c r="C376" t="s">
        <v>105</v>
      </c>
      <c r="D376" t="s">
        <v>15</v>
      </c>
      <c r="F376" s="2">
        <v>0</v>
      </c>
      <c r="G376" s="2">
        <f t="shared" si="103"/>
        <v>0</v>
      </c>
      <c r="H376" s="4">
        <f t="shared" si="104"/>
        <v>0</v>
      </c>
      <c r="I376" s="14">
        <f t="shared" si="105"/>
        <v>1</v>
      </c>
      <c r="J376">
        <f t="shared" si="84"/>
        <v>0</v>
      </c>
      <c r="K376">
        <f t="shared" si="106"/>
        <v>3</v>
      </c>
      <c r="L376">
        <f t="shared" si="107"/>
        <v>0</v>
      </c>
      <c r="M376" s="8">
        <f t="shared" si="85"/>
        <v>0.65350352346762386</v>
      </c>
      <c r="N376" s="8">
        <f t="shared" si="86"/>
        <v>0.65395439136333045</v>
      </c>
      <c r="O376" s="8">
        <f t="shared" si="87"/>
        <v>0.12814364071820361</v>
      </c>
      <c r="P376" s="8">
        <f t="shared" si="88"/>
        <v>41777.666666666664</v>
      </c>
      <c r="Q376" s="8">
        <f t="shared" si="89"/>
        <v>-9.8078566132373229E-2</v>
      </c>
      <c r="R376" s="8">
        <f t="shared" si="90"/>
        <v>379.27877838684418</v>
      </c>
      <c r="T376" s="8">
        <f t="shared" si="91"/>
        <v>1.5501425011646079</v>
      </c>
      <c r="U376" s="8">
        <f t="shared" si="92"/>
        <v>1.5403814568595098</v>
      </c>
      <c r="V376" s="8">
        <f t="shared" si="93"/>
        <v>0.68895800837407983</v>
      </c>
      <c r="W376" s="8">
        <f t="shared" si="94"/>
        <v>2.7433609512905934</v>
      </c>
      <c r="X376" s="8">
        <f t="shared" si="95"/>
        <v>0.26844746174240447</v>
      </c>
      <c r="Y376" s="8">
        <f t="shared" si="96"/>
        <v>104.69263068965802</v>
      </c>
      <c r="AA376" s="8">
        <f t="shared" si="97"/>
        <v>-2.0093547907574633E-2</v>
      </c>
      <c r="AB376" s="8">
        <f t="shared" si="98"/>
        <v>-1.7563313410293272E-2</v>
      </c>
      <c r="AC376" s="8">
        <f t="shared" si="99"/>
        <v>-0.31306212189351562</v>
      </c>
      <c r="AD376" s="8">
        <f t="shared" si="100"/>
        <v>1.0391057560762758</v>
      </c>
      <c r="AE376" s="8">
        <f t="shared" si="101"/>
        <v>-0.56588956158921999</v>
      </c>
      <c r="AF376" s="8">
        <f t="shared" si="102"/>
        <v>59.512361227032002</v>
      </c>
      <c r="AG376" s="8"/>
      <c r="AH376">
        <v>39.149322960029593</v>
      </c>
      <c r="AJ376">
        <v>-1.965645906945058</v>
      </c>
      <c r="AK376">
        <v>-2</v>
      </c>
      <c r="AL376">
        <v>-1.965645906945058</v>
      </c>
      <c r="AM376">
        <v>-2</v>
      </c>
      <c r="AN376">
        <v>0</v>
      </c>
      <c r="AO376">
        <v>0</v>
      </c>
      <c r="AP376">
        <v>0</v>
      </c>
      <c r="AQ376">
        <v>0</v>
      </c>
      <c r="AS376">
        <v>-1.965645906945058</v>
      </c>
      <c r="AT376">
        <v>-1.5</v>
      </c>
      <c r="AU376">
        <v>-1.965645906945058</v>
      </c>
      <c r="AV376">
        <v>-1.5</v>
      </c>
      <c r="AW376">
        <v>-1.7472408061733851</v>
      </c>
      <c r="AX376">
        <v>-0.9720000000000002</v>
      </c>
      <c r="AY376">
        <v>-1.7472408061733851</v>
      </c>
      <c r="AZ376">
        <v>-0.9720000000000002</v>
      </c>
      <c r="BB376">
        <f t="shared" si="108"/>
        <v>-0.9720000000000002</v>
      </c>
    </row>
    <row r="377" spans="1:54" x14ac:dyDescent="0.3">
      <c r="A377">
        <v>3</v>
      </c>
      <c r="B377" t="s">
        <v>111</v>
      </c>
      <c r="C377" t="s">
        <v>105</v>
      </c>
      <c r="D377" t="s">
        <v>15</v>
      </c>
      <c r="F377" s="2">
        <v>0</v>
      </c>
      <c r="G377" s="2">
        <f t="shared" si="103"/>
        <v>0</v>
      </c>
      <c r="H377" s="4">
        <f t="shared" si="104"/>
        <v>0</v>
      </c>
      <c r="I377" s="14">
        <f t="shared" si="105"/>
        <v>0</v>
      </c>
      <c r="J377">
        <f t="shared" si="84"/>
        <v>1</v>
      </c>
      <c r="K377">
        <f t="shared" si="106"/>
        <v>3</v>
      </c>
      <c r="L377">
        <f t="shared" si="107"/>
        <v>0</v>
      </c>
      <c r="M377" s="8">
        <f t="shared" si="85"/>
        <v>-0.76912315549125077</v>
      </c>
      <c r="N377" s="8">
        <f t="shared" si="86"/>
        <v>-0.76557564960544611</v>
      </c>
      <c r="O377" s="8">
        <f t="shared" si="87"/>
        <v>-0.96235347354267109</v>
      </c>
      <c r="P377" s="8">
        <f t="shared" si="88"/>
        <v>-0.96387475746546225</v>
      </c>
      <c r="Q377" s="8">
        <f t="shared" si="89"/>
        <v>-0.26292846132726033</v>
      </c>
      <c r="R377" s="8">
        <f t="shared" si="90"/>
        <v>-0.97940416455044998</v>
      </c>
      <c r="T377" s="8">
        <f t="shared" si="91"/>
        <v>-0.76105327825534819</v>
      </c>
      <c r="U377" s="8">
        <f t="shared" si="92"/>
        <v>-0.76068152477775486</v>
      </c>
      <c r="V377" s="8">
        <f t="shared" si="93"/>
        <v>-0.93060341323722895</v>
      </c>
      <c r="W377" s="8">
        <f t="shared" si="94"/>
        <v>-0.94579734017010675</v>
      </c>
      <c r="X377" s="8">
        <f t="shared" si="95"/>
        <v>-0.19801122468861462</v>
      </c>
      <c r="Y377" s="8">
        <f t="shared" si="96"/>
        <v>-0.82307441790688352</v>
      </c>
      <c r="AA377" s="8">
        <f t="shared" si="97"/>
        <v>-0.91708644554524732</v>
      </c>
      <c r="AB377" s="8">
        <f t="shared" si="98"/>
        <v>-0.91473379891528417</v>
      </c>
      <c r="AC377" s="8">
        <f t="shared" si="99"/>
        <v>-0.97840861977272331</v>
      </c>
      <c r="AD377" s="8">
        <f t="shared" si="100"/>
        <v>-0.98209454687735198</v>
      </c>
      <c r="AE377" s="8">
        <f t="shared" si="101"/>
        <v>-0.77366302728798264</v>
      </c>
      <c r="AF377" s="8">
        <f t="shared" si="102"/>
        <v>-0.8948150609664135</v>
      </c>
      <c r="AG377" s="8"/>
      <c r="AH377">
        <v>-15.4600926873561</v>
      </c>
      <c r="AJ377">
        <v>1.4482832634377701E-2</v>
      </c>
      <c r="AK377">
        <v>0</v>
      </c>
      <c r="AL377">
        <v>1.4482832634377701E-2</v>
      </c>
      <c r="AM377">
        <v>0</v>
      </c>
      <c r="AN377">
        <v>0</v>
      </c>
      <c r="AO377">
        <v>0</v>
      </c>
      <c r="AP377">
        <v>0</v>
      </c>
      <c r="AQ377">
        <v>0</v>
      </c>
      <c r="AS377">
        <v>1.4482832634377701E-2</v>
      </c>
      <c r="AT377">
        <v>0.5</v>
      </c>
      <c r="AU377">
        <v>1.4482832634377701E-2</v>
      </c>
      <c r="AV377">
        <v>0.5</v>
      </c>
      <c r="AW377">
        <v>1.2873629008335739E-2</v>
      </c>
      <c r="AX377">
        <v>0.32400000000000001</v>
      </c>
      <c r="AY377">
        <v>1.2873629008335739E-2</v>
      </c>
      <c r="AZ377">
        <v>0.32400000000000001</v>
      </c>
      <c r="BB377">
        <f t="shared" si="108"/>
        <v>0.32400000000000001</v>
      </c>
    </row>
    <row r="378" spans="1:54" x14ac:dyDescent="0.3">
      <c r="A378">
        <v>3</v>
      </c>
      <c r="B378" t="s">
        <v>112</v>
      </c>
      <c r="C378" t="s">
        <v>105</v>
      </c>
      <c r="D378" t="s">
        <v>15</v>
      </c>
      <c r="F378" s="2">
        <v>0</v>
      </c>
      <c r="G378" s="2">
        <f t="shared" si="103"/>
        <v>1</v>
      </c>
      <c r="H378" s="4">
        <f t="shared" si="104"/>
        <v>1</v>
      </c>
      <c r="I378" s="14">
        <f t="shared" si="105"/>
        <v>0</v>
      </c>
      <c r="J378">
        <f t="shared" si="84"/>
        <v>1</v>
      </c>
      <c r="K378">
        <f t="shared" si="106"/>
        <v>3</v>
      </c>
      <c r="L378">
        <f t="shared" si="107"/>
        <v>3</v>
      </c>
      <c r="M378" s="8">
        <f t="shared" si="85"/>
        <v>-0.8136090838208524</v>
      </c>
      <c r="N378" s="8">
        <f t="shared" si="86"/>
        <v>-0.81286609699848544</v>
      </c>
      <c r="O378" s="8">
        <f t="shared" si="87"/>
        <v>-0.97878833146389543</v>
      </c>
      <c r="P378" s="8">
        <f t="shared" si="88"/>
        <v>-0.97799139735890295</v>
      </c>
      <c r="Q378" s="8">
        <f t="shared" si="89"/>
        <v>-0.26750303441291756</v>
      </c>
      <c r="R378" s="8">
        <f t="shared" si="90"/>
        <v>-0.95193493504355464</v>
      </c>
      <c r="T378" s="8">
        <f t="shared" si="91"/>
        <v>-0.8233115914710073</v>
      </c>
      <c r="U378" s="8">
        <f t="shared" si="92"/>
        <v>-0.85208020766247128</v>
      </c>
      <c r="V378" s="8">
        <f t="shared" si="93"/>
        <v>-0.96860324870945391</v>
      </c>
      <c r="W378" s="8">
        <f t="shared" si="94"/>
        <v>-0.96205938981515982</v>
      </c>
      <c r="X378" s="8">
        <f t="shared" si="95"/>
        <v>-0.2071539828867705</v>
      </c>
      <c r="Y378" s="8">
        <f t="shared" si="96"/>
        <v>-0.85418441751261942</v>
      </c>
      <c r="AA378" s="8">
        <f t="shared" si="97"/>
        <v>-0.9355730566045366</v>
      </c>
      <c r="AB378" s="8">
        <f t="shared" si="98"/>
        <v>-0.94660332337626318</v>
      </c>
      <c r="AC378" s="8">
        <f t="shared" si="99"/>
        <v>-0.98547631435068406</v>
      </c>
      <c r="AD378" s="8">
        <f t="shared" si="100"/>
        <v>-0.98579462934951267</v>
      </c>
      <c r="AE378" s="8">
        <f t="shared" si="101"/>
        <v>-0.78003303761075082</v>
      </c>
      <c r="AF378" s="8">
        <f t="shared" si="102"/>
        <v>-0.92614926974522027</v>
      </c>
      <c r="AG378" s="8"/>
      <c r="AH378">
        <v>-14.394145156014851</v>
      </c>
      <c r="AJ378">
        <v>1.965645906945058</v>
      </c>
      <c r="AK378">
        <v>2</v>
      </c>
      <c r="AL378">
        <v>1.965645906945058</v>
      </c>
      <c r="AM378">
        <v>2</v>
      </c>
      <c r="AN378">
        <v>0</v>
      </c>
      <c r="AO378">
        <v>0</v>
      </c>
      <c r="AP378">
        <v>0</v>
      </c>
      <c r="AQ378">
        <v>0</v>
      </c>
      <c r="AS378">
        <v>1.965645906945058</v>
      </c>
      <c r="AT378">
        <v>1.5</v>
      </c>
      <c r="AU378">
        <v>1.965645906945058</v>
      </c>
      <c r="AV378">
        <v>1.5</v>
      </c>
      <c r="AW378">
        <v>1.7472408061733851</v>
      </c>
      <c r="AX378">
        <v>0.9720000000000002</v>
      </c>
      <c r="AY378">
        <v>1.7472408061733851</v>
      </c>
      <c r="AZ378">
        <v>0.9720000000000002</v>
      </c>
      <c r="BB378">
        <f t="shared" si="108"/>
        <v>0.9720000000000002</v>
      </c>
    </row>
    <row r="379" spans="1:54" x14ac:dyDescent="0.3">
      <c r="A379">
        <v>3</v>
      </c>
      <c r="B379" t="s">
        <v>113</v>
      </c>
      <c r="C379" t="s">
        <v>114</v>
      </c>
      <c r="D379" t="s">
        <v>15</v>
      </c>
      <c r="F379" s="2">
        <v>0</v>
      </c>
      <c r="G379" s="2">
        <f t="shared" si="103"/>
        <v>0</v>
      </c>
      <c r="H379" s="4">
        <f t="shared" si="104"/>
        <v>0</v>
      </c>
      <c r="I379" s="14">
        <f t="shared" si="105"/>
        <v>0</v>
      </c>
      <c r="J379">
        <f t="shared" si="84"/>
        <v>1</v>
      </c>
      <c r="K379">
        <f t="shared" si="106"/>
        <v>3</v>
      </c>
      <c r="L379">
        <f t="shared" si="107"/>
        <v>0</v>
      </c>
      <c r="M379" s="8">
        <f t="shared" si="85"/>
        <v>-0.77698156610347591</v>
      </c>
      <c r="N379" s="8">
        <f t="shared" si="86"/>
        <v>-0.77346755112358079</v>
      </c>
      <c r="O379" s="8">
        <f t="shared" si="87"/>
        <v>-0.96173174910945636</v>
      </c>
      <c r="P379" s="8">
        <f t="shared" si="88"/>
        <v>-0.9648646635117839</v>
      </c>
      <c r="Q379" s="8">
        <f t="shared" si="89"/>
        <v>-0.26746924210031092</v>
      </c>
      <c r="R379" s="8">
        <f t="shared" si="90"/>
        <v>-0.9769341253887347</v>
      </c>
      <c r="T379" s="8">
        <f t="shared" si="91"/>
        <v>-0.75616472536743295</v>
      </c>
      <c r="U379" s="8">
        <f t="shared" si="92"/>
        <v>-0.7575121390250058</v>
      </c>
      <c r="V379" s="8">
        <f t="shared" si="93"/>
        <v>-0.94976024017573246</v>
      </c>
      <c r="W379" s="8">
        <f t="shared" si="94"/>
        <v>-0.94131757067144839</v>
      </c>
      <c r="X379" s="8">
        <f t="shared" si="95"/>
        <v>-0.20453030358340515</v>
      </c>
      <c r="Y379" s="8">
        <f t="shared" si="96"/>
        <v>-0.85668816068213693</v>
      </c>
      <c r="AA379" s="8">
        <f t="shared" si="97"/>
        <v>-0.91574456485847411</v>
      </c>
      <c r="AB379" s="8">
        <f t="shared" si="98"/>
        <v>-0.91478921432124682</v>
      </c>
      <c r="AC379" s="8">
        <f t="shared" si="99"/>
        <v>-0.98284088584633611</v>
      </c>
      <c r="AD379" s="8">
        <f t="shared" si="100"/>
        <v>-0.98195506121814302</v>
      </c>
      <c r="AE379" s="8">
        <f t="shared" si="101"/>
        <v>-0.78198473720187434</v>
      </c>
      <c r="AF379" s="8">
        <f t="shared" si="102"/>
        <v>-0.9125407335652177</v>
      </c>
      <c r="AG379" s="8"/>
      <c r="AH379">
        <v>-15.306003584005341</v>
      </c>
      <c r="AJ379">
        <v>1.449361243860256E-2</v>
      </c>
      <c r="AK379">
        <v>0</v>
      </c>
      <c r="AL379">
        <v>1.449361243860256E-2</v>
      </c>
      <c r="AM379">
        <v>0</v>
      </c>
      <c r="AN379">
        <v>0</v>
      </c>
      <c r="AO379">
        <v>0</v>
      </c>
      <c r="AP379">
        <v>0</v>
      </c>
      <c r="AQ379">
        <v>0</v>
      </c>
      <c r="AS379">
        <v>1.449361243860256E-2</v>
      </c>
      <c r="AT379">
        <v>0.5</v>
      </c>
      <c r="AU379">
        <v>1.449361243860256E-2</v>
      </c>
      <c r="AV379">
        <v>0.5</v>
      </c>
      <c r="AW379">
        <v>1.2883211056535599E-2</v>
      </c>
      <c r="AX379">
        <v>0.32400000000000001</v>
      </c>
      <c r="AY379">
        <v>1.2883211056535599E-2</v>
      </c>
      <c r="AZ379">
        <v>0.32400000000000001</v>
      </c>
      <c r="BB379">
        <f t="shared" si="108"/>
        <v>0.32400000000000001</v>
      </c>
    </row>
    <row r="380" spans="1:54" x14ac:dyDescent="0.3">
      <c r="A380">
        <v>3</v>
      </c>
      <c r="B380" t="s">
        <v>115</v>
      </c>
      <c r="C380" t="s">
        <v>114</v>
      </c>
      <c r="D380" t="s">
        <v>15</v>
      </c>
      <c r="F380" s="2">
        <v>0</v>
      </c>
      <c r="G380" s="2">
        <f t="shared" si="103"/>
        <v>1</v>
      </c>
      <c r="H380" s="4">
        <f t="shared" si="104"/>
        <v>1</v>
      </c>
      <c r="I380" s="14">
        <f t="shared" si="105"/>
        <v>0</v>
      </c>
      <c r="J380">
        <f t="shared" si="84"/>
        <v>1</v>
      </c>
      <c r="K380">
        <f t="shared" si="106"/>
        <v>3</v>
      </c>
      <c r="L380">
        <f t="shared" si="107"/>
        <v>3</v>
      </c>
      <c r="M380" s="8">
        <f t="shared" si="85"/>
        <v>-0.82387892139905727</v>
      </c>
      <c r="N380" s="8">
        <f t="shared" si="86"/>
        <v>-0.82307175252494824</v>
      </c>
      <c r="O380" s="8">
        <f t="shared" si="87"/>
        <v>-0.97836597191807206</v>
      </c>
      <c r="P380" s="8">
        <f t="shared" si="88"/>
        <v>-0.97641509004193872</v>
      </c>
      <c r="Q380" s="8">
        <f t="shared" si="89"/>
        <v>-0.26898327759102136</v>
      </c>
      <c r="R380" s="8">
        <f t="shared" si="90"/>
        <v>-0.95347835220175448</v>
      </c>
      <c r="T380" s="8">
        <f t="shared" si="91"/>
        <v>-0.80319938794941337</v>
      </c>
      <c r="U380" s="8">
        <f t="shared" si="92"/>
        <v>-0.80544026654520662</v>
      </c>
      <c r="V380" s="8">
        <f t="shared" si="93"/>
        <v>-0.94837969727884719</v>
      </c>
      <c r="W380" s="8">
        <f t="shared" si="94"/>
        <v>-0.95614716707273217</v>
      </c>
      <c r="X380" s="8">
        <f t="shared" si="95"/>
        <v>-0.2145344460624927</v>
      </c>
      <c r="Y380" s="8">
        <f t="shared" si="96"/>
        <v>-0.8240727863591677</v>
      </c>
      <c r="AA380" s="8">
        <f t="shared" si="97"/>
        <v>-0.93094825445277951</v>
      </c>
      <c r="AB380" s="8">
        <f t="shared" si="98"/>
        <v>-0.93227425379406759</v>
      </c>
      <c r="AC380" s="8">
        <f t="shared" si="99"/>
        <v>-0.98213314489705172</v>
      </c>
      <c r="AD380" s="8">
        <f t="shared" si="100"/>
        <v>-0.98522879116630635</v>
      </c>
      <c r="AE380" s="8">
        <f t="shared" si="101"/>
        <v>-0.78742281968146133</v>
      </c>
      <c r="AF380" s="8">
        <f t="shared" si="102"/>
        <v>-0.90746317500556462</v>
      </c>
      <c r="AG380" s="8"/>
      <c r="AH380">
        <v>-14.11601114662831</v>
      </c>
      <c r="AJ380">
        <v>1.965635127140833</v>
      </c>
      <c r="AK380">
        <v>2</v>
      </c>
      <c r="AL380">
        <v>1.965635127140833</v>
      </c>
      <c r="AM380">
        <v>2</v>
      </c>
      <c r="AN380">
        <v>0</v>
      </c>
      <c r="AO380">
        <v>0</v>
      </c>
      <c r="AP380">
        <v>0</v>
      </c>
      <c r="AQ380">
        <v>0</v>
      </c>
      <c r="AS380">
        <v>1.965635127140833</v>
      </c>
      <c r="AT380">
        <v>1.5</v>
      </c>
      <c r="AU380">
        <v>1.965635127140833</v>
      </c>
      <c r="AV380">
        <v>1.5</v>
      </c>
      <c r="AW380">
        <v>1.7472312241251851</v>
      </c>
      <c r="AX380">
        <v>0.9720000000000002</v>
      </c>
      <c r="AY380">
        <v>1.7472312241251851</v>
      </c>
      <c r="AZ380">
        <v>0.9720000000000002</v>
      </c>
      <c r="BB380">
        <f t="shared" si="108"/>
        <v>0.9720000000000002</v>
      </c>
    </row>
    <row r="381" spans="1:54" x14ac:dyDescent="0.3">
      <c r="A381">
        <v>3</v>
      </c>
      <c r="B381" t="s">
        <v>116</v>
      </c>
      <c r="C381" t="s">
        <v>114</v>
      </c>
      <c r="D381" t="s">
        <v>15</v>
      </c>
      <c r="F381" s="2">
        <v>0</v>
      </c>
      <c r="G381" s="2">
        <f t="shared" si="103"/>
        <v>1</v>
      </c>
      <c r="H381" s="4">
        <f t="shared" si="104"/>
        <v>0</v>
      </c>
      <c r="I381" s="14">
        <f t="shared" si="105"/>
        <v>1</v>
      </c>
      <c r="J381">
        <f t="shared" si="84"/>
        <v>0</v>
      </c>
      <c r="K381">
        <f t="shared" si="106"/>
        <v>3</v>
      </c>
      <c r="L381">
        <f t="shared" si="107"/>
        <v>0</v>
      </c>
      <c r="M381" s="8">
        <f t="shared" si="85"/>
        <v>0.63993973819906391</v>
      </c>
      <c r="N381" s="8">
        <f t="shared" si="86"/>
        <v>0.64027963555006395</v>
      </c>
      <c r="O381" s="8">
        <f t="shared" si="87"/>
        <v>0.13477186522813472</v>
      </c>
      <c r="P381" s="8">
        <f t="shared" si="88"/>
        <v>23554.882352941178</v>
      </c>
      <c r="Q381" s="8">
        <f t="shared" si="89"/>
        <v>-9.5759773505088533E-2</v>
      </c>
      <c r="R381" s="8">
        <f t="shared" si="90"/>
        <v>347.77421602787456</v>
      </c>
      <c r="T381" s="8">
        <f t="shared" si="91"/>
        <v>0.66185084371292968</v>
      </c>
      <c r="U381" s="8">
        <f t="shared" si="92"/>
        <v>0.63190831860077445</v>
      </c>
      <c r="V381" s="8">
        <f t="shared" si="93"/>
        <v>0.70402385667850709</v>
      </c>
      <c r="W381" s="8">
        <f t="shared" si="94"/>
        <v>3.4222398994648486</v>
      </c>
      <c r="X381" s="8">
        <f t="shared" si="95"/>
        <v>0.28653110582801794</v>
      </c>
      <c r="Y381" s="8">
        <f t="shared" si="96"/>
        <v>91.707154680146019</v>
      </c>
      <c r="AA381" s="8">
        <f t="shared" si="97"/>
        <v>-0.33738753775692926</v>
      </c>
      <c r="AB381" s="8">
        <f t="shared" si="98"/>
        <v>-0.34772339094780375</v>
      </c>
      <c r="AC381" s="8">
        <f t="shared" si="99"/>
        <v>-0.32987117919695486</v>
      </c>
      <c r="AD381" s="8">
        <f t="shared" si="100"/>
        <v>1.2539307188326594</v>
      </c>
      <c r="AE381" s="8">
        <f t="shared" si="101"/>
        <v>-0.54887906339479986</v>
      </c>
      <c r="AF381" s="8">
        <f t="shared" si="102"/>
        <v>50.771499843608531</v>
      </c>
      <c r="AG381" s="8"/>
      <c r="AH381">
        <v>38.590240943521032</v>
      </c>
      <c r="AJ381">
        <v>-1.965635127140833</v>
      </c>
      <c r="AK381">
        <v>-2</v>
      </c>
      <c r="AL381">
        <v>-1.965635127140833</v>
      </c>
      <c r="AM381">
        <v>-2</v>
      </c>
      <c r="AN381">
        <v>0</v>
      </c>
      <c r="AO381">
        <v>0</v>
      </c>
      <c r="AP381">
        <v>0</v>
      </c>
      <c r="AQ381">
        <v>0</v>
      </c>
      <c r="AS381">
        <v>-1.965635127140833</v>
      </c>
      <c r="AT381">
        <v>-1.5</v>
      </c>
      <c r="AU381">
        <v>-1.965635127140833</v>
      </c>
      <c r="AV381">
        <v>-1.5</v>
      </c>
      <c r="AW381">
        <v>-1.7472312241251851</v>
      </c>
      <c r="AX381">
        <v>-0.9720000000000002</v>
      </c>
      <c r="AY381">
        <v>-1.7472312241251851</v>
      </c>
      <c r="AZ381">
        <v>-0.9720000000000002</v>
      </c>
      <c r="BB381">
        <f t="shared" si="108"/>
        <v>-0.9720000000000002</v>
      </c>
    </row>
    <row r="382" spans="1:54" x14ac:dyDescent="0.3">
      <c r="A382">
        <v>3</v>
      </c>
      <c r="B382" t="s">
        <v>117</v>
      </c>
      <c r="C382" t="s">
        <v>114</v>
      </c>
      <c r="D382" t="s">
        <v>15</v>
      </c>
      <c r="F382" s="2">
        <v>0</v>
      </c>
      <c r="G382" s="2">
        <f t="shared" si="103"/>
        <v>0</v>
      </c>
      <c r="H382" s="4">
        <f t="shared" si="104"/>
        <v>0</v>
      </c>
      <c r="I382" s="14">
        <f t="shared" si="105"/>
        <v>1</v>
      </c>
      <c r="J382">
        <f t="shared" si="84"/>
        <v>0</v>
      </c>
      <c r="K382">
        <f t="shared" si="106"/>
        <v>3</v>
      </c>
      <c r="L382">
        <f t="shared" si="107"/>
        <v>0</v>
      </c>
      <c r="M382" s="8">
        <f t="shared" si="85"/>
        <v>-0.70854803763304841</v>
      </c>
      <c r="N382" s="8">
        <f t="shared" si="86"/>
        <v>-0.70313144656743287</v>
      </c>
      <c r="O382" s="8">
        <f t="shared" si="87"/>
        <v>-0.96587979765498078</v>
      </c>
      <c r="P382" s="8">
        <f t="shared" si="88"/>
        <v>-0.95754907823974944</v>
      </c>
      <c r="Q382" s="8">
        <f t="shared" si="89"/>
        <v>-8.3962970729039008E-2</v>
      </c>
      <c r="R382" s="8">
        <f t="shared" si="90"/>
        <v>-0.96065210891262165</v>
      </c>
      <c r="T382" s="8">
        <f t="shared" si="91"/>
        <v>-0.6728828748670953</v>
      </c>
      <c r="U382" s="8">
        <f t="shared" si="92"/>
        <v>-0.67287335530900039</v>
      </c>
      <c r="V382" s="8">
        <f t="shared" si="93"/>
        <v>-0.95066509714054936</v>
      </c>
      <c r="W382" s="8">
        <f t="shared" si="94"/>
        <v>-0.92018190497865016</v>
      </c>
      <c r="X382" s="8">
        <f t="shared" si="95"/>
        <v>0.33020325943912948</v>
      </c>
      <c r="Y382" s="8">
        <f t="shared" si="96"/>
        <v>-0.7892604303758276</v>
      </c>
      <c r="AA382" s="8">
        <f t="shared" si="97"/>
        <v>-0.89548861044404748</v>
      </c>
      <c r="AB382" s="8">
        <f t="shared" si="98"/>
        <v>-0.8939917880218079</v>
      </c>
      <c r="AC382" s="8">
        <f t="shared" si="99"/>
        <v>-0.98274311440048312</v>
      </c>
      <c r="AD382" s="8">
        <f t="shared" si="100"/>
        <v>-0.97497601574529835</v>
      </c>
      <c r="AE382" s="8">
        <f t="shared" si="101"/>
        <v>-0.52492848112883472</v>
      </c>
      <c r="AF382" s="8">
        <f t="shared" si="102"/>
        <v>-0.90209898514808606</v>
      </c>
      <c r="AG382" s="8"/>
      <c r="AH382">
        <v>-9.1682262128873724</v>
      </c>
      <c r="AJ382">
        <v>-1.449361243860256E-2</v>
      </c>
      <c r="AK382">
        <v>0</v>
      </c>
      <c r="AL382">
        <v>-1.449361243860256E-2</v>
      </c>
      <c r="AM382">
        <v>0</v>
      </c>
      <c r="AN382">
        <v>0</v>
      </c>
      <c r="AO382">
        <v>0</v>
      </c>
      <c r="AP382">
        <v>0</v>
      </c>
      <c r="AQ382">
        <v>0</v>
      </c>
      <c r="AS382">
        <v>-1.449361243860256E-2</v>
      </c>
      <c r="AT382">
        <v>-0.5</v>
      </c>
      <c r="AU382">
        <v>-1.449361243860256E-2</v>
      </c>
      <c r="AV382">
        <v>-0.5</v>
      </c>
      <c r="AW382">
        <v>-1.2883211056535599E-2</v>
      </c>
      <c r="AX382">
        <v>-0.32400000000000001</v>
      </c>
      <c r="AY382">
        <v>-1.2883211056535599E-2</v>
      </c>
      <c r="AZ382">
        <v>-0.32400000000000001</v>
      </c>
      <c r="BB382">
        <f t="shared" si="108"/>
        <v>-0.32400000000000001</v>
      </c>
    </row>
    <row r="383" spans="1:54" x14ac:dyDescent="0.3">
      <c r="A383">
        <v>3</v>
      </c>
      <c r="B383" t="s">
        <v>118</v>
      </c>
      <c r="C383" t="s">
        <v>114</v>
      </c>
      <c r="D383" t="s">
        <v>15</v>
      </c>
      <c r="F383" s="2">
        <v>0</v>
      </c>
      <c r="G383" s="2">
        <f t="shared" si="103"/>
        <v>1</v>
      </c>
      <c r="H383" s="4">
        <f t="shared" si="104"/>
        <v>0</v>
      </c>
      <c r="I383" s="14">
        <f t="shared" si="105"/>
        <v>1</v>
      </c>
      <c r="J383">
        <f t="shared" si="84"/>
        <v>0</v>
      </c>
      <c r="K383">
        <f t="shared" si="106"/>
        <v>3</v>
      </c>
      <c r="L383">
        <f t="shared" si="107"/>
        <v>0</v>
      </c>
      <c r="M383" s="8">
        <f t="shared" si="85"/>
        <v>-0.66957720212670802</v>
      </c>
      <c r="N383" s="8">
        <f t="shared" si="86"/>
        <v>-0.66390600548720979</v>
      </c>
      <c r="O383" s="8">
        <f t="shared" si="87"/>
        <v>-0.96856152059717349</v>
      </c>
      <c r="P383" s="8">
        <f t="shared" si="88"/>
        <v>-0.95840531473044599</v>
      </c>
      <c r="Q383" s="8">
        <f t="shared" si="89"/>
        <v>-8.4553454110618501E-2</v>
      </c>
      <c r="R383" s="8">
        <f t="shared" si="90"/>
        <v>-0.96405153333911686</v>
      </c>
      <c r="T383" s="8">
        <f t="shared" si="91"/>
        <v>-0.6498186873553925</v>
      </c>
      <c r="U383" s="8">
        <f t="shared" si="92"/>
        <v>-0.65143811446095035</v>
      </c>
      <c r="V383" s="8">
        <f t="shared" si="93"/>
        <v>-0.95252810759477569</v>
      </c>
      <c r="W383" s="8">
        <f t="shared" si="94"/>
        <v>-0.92226880168176106</v>
      </c>
      <c r="X383" s="8">
        <f t="shared" si="95"/>
        <v>0.33461464526511353</v>
      </c>
      <c r="Y383" s="8">
        <f t="shared" si="96"/>
        <v>-0.80420144756670875</v>
      </c>
      <c r="AA383" s="8">
        <f t="shared" si="97"/>
        <v>-0.88820583274173204</v>
      </c>
      <c r="AB383" s="8">
        <f t="shared" si="98"/>
        <v>-0.88745879060102972</v>
      </c>
      <c r="AC383" s="8">
        <f t="shared" si="99"/>
        <v>-0.98282421258471342</v>
      </c>
      <c r="AD383" s="8">
        <f t="shared" si="100"/>
        <v>-0.97654677024420555</v>
      </c>
      <c r="AE383" s="8">
        <f t="shared" si="101"/>
        <v>-0.53021569797374979</v>
      </c>
      <c r="AF383" s="8">
        <f t="shared" si="102"/>
        <v>-0.90878866329418284</v>
      </c>
      <c r="AG383" s="8"/>
      <c r="AH383">
        <v>-9.1682262128873724</v>
      </c>
      <c r="AJ383">
        <v>-1.449361243860256E-2</v>
      </c>
      <c r="AK383">
        <v>0</v>
      </c>
      <c r="AL383">
        <v>-1.449361243860256E-2</v>
      </c>
      <c r="AM383">
        <v>0</v>
      </c>
      <c r="AN383">
        <v>0</v>
      </c>
      <c r="AO383">
        <v>0</v>
      </c>
      <c r="AP383">
        <v>0</v>
      </c>
      <c r="AQ383">
        <v>0</v>
      </c>
      <c r="AS383">
        <v>-1.449361243860256E-2</v>
      </c>
      <c r="AT383">
        <v>-0.5</v>
      </c>
      <c r="AU383">
        <v>-1.449361243860256E-2</v>
      </c>
      <c r="AV383">
        <v>-0.5</v>
      </c>
      <c r="AW383">
        <v>-1.2883211056535599E-2</v>
      </c>
      <c r="AX383">
        <v>-0.32400000000000001</v>
      </c>
      <c r="AY383">
        <v>-1.2883211056535599E-2</v>
      </c>
      <c r="AZ383">
        <v>-0.32400000000000001</v>
      </c>
      <c r="BB383">
        <f t="shared" si="108"/>
        <v>-0.32400000000000001</v>
      </c>
    </row>
    <row r="384" spans="1:54" x14ac:dyDescent="0.3">
      <c r="A384">
        <v>3</v>
      </c>
      <c r="B384" t="s">
        <v>119</v>
      </c>
      <c r="C384" t="s">
        <v>114</v>
      </c>
      <c r="D384" t="s">
        <v>15</v>
      </c>
      <c r="F384" s="2">
        <v>0</v>
      </c>
      <c r="G384" s="2">
        <f t="shared" si="103"/>
        <v>0</v>
      </c>
      <c r="H384" s="4">
        <f t="shared" si="104"/>
        <v>0</v>
      </c>
      <c r="I384" s="14">
        <f t="shared" si="105"/>
        <v>1</v>
      </c>
      <c r="J384">
        <f t="shared" si="84"/>
        <v>0</v>
      </c>
      <c r="K384">
        <f t="shared" si="106"/>
        <v>3</v>
      </c>
      <c r="L384">
        <f t="shared" si="107"/>
        <v>0</v>
      </c>
      <c r="M384" s="8">
        <f t="shared" si="85"/>
        <v>0.80318966542802939</v>
      </c>
      <c r="N384" s="8">
        <f t="shared" si="86"/>
        <v>0.80366952482922482</v>
      </c>
      <c r="O384" s="8">
        <f t="shared" si="87"/>
        <v>0.10256051280256401</v>
      </c>
      <c r="P384" s="8">
        <f t="shared" si="88"/>
        <v>41150</v>
      </c>
      <c r="Q384" s="8">
        <f t="shared" si="89"/>
        <v>-9.572093740662263E-2</v>
      </c>
      <c r="R384" s="8">
        <f t="shared" si="90"/>
        <v>352.07047768206735</v>
      </c>
      <c r="T384" s="8">
        <f t="shared" si="91"/>
        <v>1.1230536657769301</v>
      </c>
      <c r="U384" s="8">
        <f t="shared" si="92"/>
        <v>1.0674448431844474</v>
      </c>
      <c r="V384" s="8">
        <f t="shared" si="93"/>
        <v>0.46533301443428271</v>
      </c>
      <c r="W384" s="8">
        <f t="shared" si="94"/>
        <v>3.314906433751029</v>
      </c>
      <c r="X384" s="8">
        <f t="shared" si="95"/>
        <v>0.30585627381797548</v>
      </c>
      <c r="Y384" s="8">
        <f t="shared" si="96"/>
        <v>121.54289062457852</v>
      </c>
      <c r="AA384" s="8">
        <f t="shared" si="97"/>
        <v>-0.14318002637382979</v>
      </c>
      <c r="AB384" s="8">
        <f t="shared" si="98"/>
        <v>-0.18279473963509099</v>
      </c>
      <c r="AC384" s="8">
        <f t="shared" si="99"/>
        <v>-0.37928468992783393</v>
      </c>
      <c r="AD384" s="8">
        <f t="shared" si="100"/>
        <v>1.2582468997382945</v>
      </c>
      <c r="AE384" s="8">
        <f t="shared" si="101"/>
        <v>-0.52924589087988394</v>
      </c>
      <c r="AF384" s="8">
        <f t="shared" si="102"/>
        <v>68.275769434069474</v>
      </c>
      <c r="AG384" s="8"/>
      <c r="AH384">
        <v>38.590240943521017</v>
      </c>
      <c r="AJ384">
        <v>-1.965635127140833</v>
      </c>
      <c r="AK384">
        <v>-2</v>
      </c>
      <c r="AL384">
        <v>-1.965635127140833</v>
      </c>
      <c r="AM384">
        <v>-2</v>
      </c>
      <c r="AN384">
        <v>0</v>
      </c>
      <c r="AO384">
        <v>0</v>
      </c>
      <c r="AP384">
        <v>0</v>
      </c>
      <c r="AQ384">
        <v>0</v>
      </c>
      <c r="AS384">
        <v>-1.965635127140833</v>
      </c>
      <c r="AT384">
        <v>-1.5</v>
      </c>
      <c r="AU384">
        <v>-1.965635127140833</v>
      </c>
      <c r="AV384">
        <v>-1.5</v>
      </c>
      <c r="AW384">
        <v>-1.7472312241251851</v>
      </c>
      <c r="AX384">
        <v>-0.9720000000000002</v>
      </c>
      <c r="AY384">
        <v>-1.7472312241251851</v>
      </c>
      <c r="AZ384">
        <v>-0.9720000000000002</v>
      </c>
      <c r="BB384">
        <f t="shared" si="108"/>
        <v>-0.9720000000000002</v>
      </c>
    </row>
    <row r="385" spans="1:54" x14ac:dyDescent="0.3">
      <c r="A385">
        <v>3</v>
      </c>
      <c r="B385" t="s">
        <v>120</v>
      </c>
      <c r="C385" t="s">
        <v>114</v>
      </c>
      <c r="D385" t="s">
        <v>15</v>
      </c>
      <c r="F385" s="2">
        <v>0</v>
      </c>
      <c r="G385" s="2">
        <f t="shared" si="103"/>
        <v>0</v>
      </c>
      <c r="H385" s="4">
        <f t="shared" si="104"/>
        <v>1</v>
      </c>
      <c r="I385" s="14">
        <f t="shared" si="105"/>
        <v>0</v>
      </c>
      <c r="J385">
        <f t="shared" si="84"/>
        <v>1</v>
      </c>
      <c r="K385">
        <f t="shared" si="106"/>
        <v>3</v>
      </c>
      <c r="L385">
        <f t="shared" si="107"/>
        <v>3</v>
      </c>
      <c r="M385" s="8">
        <f t="shared" si="85"/>
        <v>-0.80960341192534946</v>
      </c>
      <c r="N385" s="8">
        <f t="shared" si="86"/>
        <v>-0.80825996720918547</v>
      </c>
      <c r="O385" s="8">
        <f t="shared" si="87"/>
        <v>-0.97956078917085154</v>
      </c>
      <c r="P385" s="8">
        <f t="shared" si="88"/>
        <v>-0.97629882301342263</v>
      </c>
      <c r="Q385" s="8">
        <f t="shared" si="89"/>
        <v>-0.26986285022266832</v>
      </c>
      <c r="R385" s="8">
        <f t="shared" si="90"/>
        <v>-0.95181654314520459</v>
      </c>
      <c r="T385" s="8">
        <f t="shared" si="91"/>
        <v>-0.79287318297460341</v>
      </c>
      <c r="U385" s="8">
        <f t="shared" si="92"/>
        <v>-0.795277875820674</v>
      </c>
      <c r="V385" s="8">
        <f t="shared" si="93"/>
        <v>-0.94119932554794172</v>
      </c>
      <c r="W385" s="8">
        <f t="shared" si="94"/>
        <v>-0.95450531141233197</v>
      </c>
      <c r="X385" s="8">
        <f t="shared" si="95"/>
        <v>-0.20664727439813094</v>
      </c>
      <c r="Y385" s="8">
        <f t="shared" si="96"/>
        <v>-0.82337485516202447</v>
      </c>
      <c r="AA385" s="8">
        <f t="shared" si="97"/>
        <v>-0.92566892644149312</v>
      </c>
      <c r="AB385" s="8">
        <f t="shared" si="98"/>
        <v>-0.92703972509647825</v>
      </c>
      <c r="AC385" s="8">
        <f t="shared" si="99"/>
        <v>-0.97949713997090215</v>
      </c>
      <c r="AD385" s="8">
        <f t="shared" si="100"/>
        <v>-0.98499514687143674</v>
      </c>
      <c r="AE385" s="8">
        <f t="shared" si="101"/>
        <v>-0.78319155853104228</v>
      </c>
      <c r="AF385" s="8">
        <f t="shared" si="102"/>
        <v>-0.91017262552622447</v>
      </c>
      <c r="AG385" s="8"/>
      <c r="AH385">
        <v>-14.11601114662831</v>
      </c>
      <c r="AJ385">
        <v>1.965635127140833</v>
      </c>
      <c r="AK385">
        <v>2</v>
      </c>
      <c r="AL385">
        <v>1.965635127140833</v>
      </c>
      <c r="AM385">
        <v>2</v>
      </c>
      <c r="AN385">
        <v>0</v>
      </c>
      <c r="AO385">
        <v>0</v>
      </c>
      <c r="AP385">
        <v>0</v>
      </c>
      <c r="AQ385">
        <v>0</v>
      </c>
      <c r="AS385">
        <v>1.965635127140833</v>
      </c>
      <c r="AT385">
        <v>1.5</v>
      </c>
      <c r="AU385">
        <v>1.965635127140833</v>
      </c>
      <c r="AV385">
        <v>1.5</v>
      </c>
      <c r="AW385">
        <v>1.7472312241251851</v>
      </c>
      <c r="AX385">
        <v>0.9720000000000002</v>
      </c>
      <c r="AY385">
        <v>1.7472312241251851</v>
      </c>
      <c r="AZ385">
        <v>0.9720000000000002</v>
      </c>
      <c r="BB385">
        <f t="shared" si="108"/>
        <v>0.9720000000000002</v>
      </c>
    </row>
    <row r="386" spans="1:54" x14ac:dyDescent="0.3">
      <c r="A386">
        <v>3</v>
      </c>
      <c r="B386" t="s">
        <v>121</v>
      </c>
      <c r="C386" t="s">
        <v>114</v>
      </c>
      <c r="D386" t="s">
        <v>15</v>
      </c>
      <c r="F386" s="2">
        <v>0</v>
      </c>
      <c r="G386" s="2">
        <f t="shared" si="103"/>
        <v>1</v>
      </c>
      <c r="H386" s="4">
        <f t="shared" si="104"/>
        <v>0</v>
      </c>
      <c r="I386" s="14">
        <f t="shared" si="105"/>
        <v>0</v>
      </c>
      <c r="J386">
        <f t="shared" si="84"/>
        <v>1</v>
      </c>
      <c r="K386">
        <f t="shared" si="106"/>
        <v>3</v>
      </c>
      <c r="L386">
        <f t="shared" si="107"/>
        <v>0</v>
      </c>
      <c r="M386" s="8">
        <f t="shared" si="85"/>
        <v>-0.76599947056234996</v>
      </c>
      <c r="N386" s="8">
        <f t="shared" si="86"/>
        <v>-0.76321355762219423</v>
      </c>
      <c r="O386" s="8">
        <f t="shared" si="87"/>
        <v>-0.96324821841468655</v>
      </c>
      <c r="P386" s="8">
        <f t="shared" si="88"/>
        <v>-0.96637880634396012</v>
      </c>
      <c r="Q386" s="8">
        <f t="shared" si="89"/>
        <v>-0.26769863389741927</v>
      </c>
      <c r="R386" s="8">
        <f t="shared" si="90"/>
        <v>-0.97784839569765158</v>
      </c>
      <c r="T386" s="8">
        <f t="shared" si="91"/>
        <v>-0.75421737013462553</v>
      </c>
      <c r="U386" s="8">
        <f t="shared" si="92"/>
        <v>-0.75366822468283057</v>
      </c>
      <c r="V386" s="8">
        <f t="shared" si="93"/>
        <v>-0.94805195570079182</v>
      </c>
      <c r="W386" s="8">
        <f t="shared" si="94"/>
        <v>-0.94319399118033997</v>
      </c>
      <c r="X386" s="8">
        <f t="shared" si="95"/>
        <v>-0.20095368822112561</v>
      </c>
      <c r="Y386" s="8">
        <f t="shared" si="96"/>
        <v>-0.86129637821114902</v>
      </c>
      <c r="AA386" s="8">
        <f t="shared" si="97"/>
        <v>-0.91329263602597688</v>
      </c>
      <c r="AB386" s="8">
        <f t="shared" si="98"/>
        <v>-0.91245304060705579</v>
      </c>
      <c r="AC386" s="8">
        <f t="shared" si="99"/>
        <v>-0.98265153782207737</v>
      </c>
      <c r="AD386" s="8">
        <f t="shared" si="100"/>
        <v>-0.98245236868339658</v>
      </c>
      <c r="AE386" s="8">
        <f t="shared" si="101"/>
        <v>-0.78143827256982201</v>
      </c>
      <c r="AF386" s="8">
        <f t="shared" si="102"/>
        <v>-0.91720098620875545</v>
      </c>
      <c r="AG386" s="8"/>
      <c r="AH386">
        <v>-15.306003584005341</v>
      </c>
      <c r="AJ386">
        <v>1.449361243860256E-2</v>
      </c>
      <c r="AK386">
        <v>0</v>
      </c>
      <c r="AL386">
        <v>1.449361243860256E-2</v>
      </c>
      <c r="AM386">
        <v>0</v>
      </c>
      <c r="AN386">
        <v>0</v>
      </c>
      <c r="AO386">
        <v>0</v>
      </c>
      <c r="AP386">
        <v>0</v>
      </c>
      <c r="AQ386">
        <v>0</v>
      </c>
      <c r="AS386">
        <v>1.449361243860256E-2</v>
      </c>
      <c r="AT386">
        <v>0.5</v>
      </c>
      <c r="AU386">
        <v>1.449361243860256E-2</v>
      </c>
      <c r="AV386">
        <v>0.5</v>
      </c>
      <c r="AW386">
        <v>1.2883211056535599E-2</v>
      </c>
      <c r="AX386">
        <v>0.32400000000000001</v>
      </c>
      <c r="AY386">
        <v>1.2883211056535599E-2</v>
      </c>
      <c r="AZ386">
        <v>0.32400000000000001</v>
      </c>
      <c r="BB386">
        <f t="shared" si="108"/>
        <v>0.32400000000000001</v>
      </c>
    </row>
    <row r="387" spans="1:54" x14ac:dyDescent="0.3">
      <c r="A387">
        <v>3</v>
      </c>
      <c r="B387" t="s">
        <v>122</v>
      </c>
      <c r="C387" t="s">
        <v>123</v>
      </c>
      <c r="D387" t="s">
        <v>15</v>
      </c>
      <c r="F387" s="2">
        <v>0</v>
      </c>
      <c r="G387" s="2">
        <f t="shared" si="103"/>
        <v>0</v>
      </c>
      <c r="H387" s="4">
        <f t="shared" si="104"/>
        <v>0</v>
      </c>
      <c r="I387" s="14">
        <f t="shared" si="105"/>
        <v>1</v>
      </c>
      <c r="J387">
        <f t="shared" si="84"/>
        <v>0</v>
      </c>
      <c r="K387">
        <f t="shared" si="106"/>
        <v>3</v>
      </c>
      <c r="L387">
        <f t="shared" si="107"/>
        <v>0</v>
      </c>
      <c r="M387" s="8">
        <f t="shared" si="85"/>
        <v>-0.68056560767947416</v>
      </c>
      <c r="N387" s="8">
        <f t="shared" si="86"/>
        <v>-0.67032121565674518</v>
      </c>
      <c r="O387" s="8">
        <f t="shared" si="87"/>
        <v>-0.95527638642937374</v>
      </c>
      <c r="P387" s="8">
        <f t="shared" si="88"/>
        <v>-0.94523140656796067</v>
      </c>
      <c r="Q387" s="8">
        <f t="shared" si="89"/>
        <v>-6.8248575932353617E-2</v>
      </c>
      <c r="R387" s="8">
        <f t="shared" si="90"/>
        <v>-0.96523687131749414</v>
      </c>
      <c r="T387" s="8">
        <f t="shared" si="91"/>
        <v>-0.67693662527552767</v>
      </c>
      <c r="U387" s="8">
        <f t="shared" si="92"/>
        <v>-0.67086946478025244</v>
      </c>
      <c r="V387" s="8">
        <f t="shared" si="93"/>
        <v>-0.93905997805789487</v>
      </c>
      <c r="W387" s="8">
        <f t="shared" si="94"/>
        <v>-0.9174699931570337</v>
      </c>
      <c r="X387" s="8">
        <f t="shared" si="95"/>
        <v>3.8750003010225131E-2</v>
      </c>
      <c r="Y387" s="8">
        <f t="shared" si="96"/>
        <v>-0.81037969143451538</v>
      </c>
      <c r="AA387" s="8">
        <f t="shared" si="97"/>
        <v>-0.89661042377840672</v>
      </c>
      <c r="AB387" s="8">
        <f t="shared" si="98"/>
        <v>-0.89025447522774181</v>
      </c>
      <c r="AC387" s="8">
        <f t="shared" si="99"/>
        <v>-0.97866041995803177</v>
      </c>
      <c r="AD387" s="8">
        <f t="shared" si="100"/>
        <v>-0.97549905917475488</v>
      </c>
      <c r="AE387" s="8">
        <f t="shared" si="101"/>
        <v>-0.71349998163472794</v>
      </c>
      <c r="AF387" s="8">
        <f t="shared" si="102"/>
        <v>-0.87115401589345953</v>
      </c>
      <c r="AG387" s="8"/>
      <c r="AH387">
        <v>-17.456503542743938</v>
      </c>
      <c r="AJ387">
        <v>1.0779804224873911E-5</v>
      </c>
      <c r="AK387">
        <v>0</v>
      </c>
      <c r="AL387">
        <v>1.0779804224873911E-5</v>
      </c>
      <c r="AM387">
        <v>0</v>
      </c>
      <c r="AN387">
        <v>0</v>
      </c>
      <c r="AO387">
        <v>0</v>
      </c>
      <c r="AP387">
        <v>0</v>
      </c>
      <c r="AQ387">
        <v>0</v>
      </c>
      <c r="AS387">
        <v>1.0779804224873911E-5</v>
      </c>
      <c r="AT387">
        <v>0</v>
      </c>
      <c r="AU387">
        <v>1.0779804224873911E-5</v>
      </c>
      <c r="AV387">
        <v>0</v>
      </c>
      <c r="AW387">
        <v>9.5820481998742938E-6</v>
      </c>
      <c r="AX387">
        <v>0</v>
      </c>
      <c r="AY387">
        <v>9.5820481998742938E-6</v>
      </c>
      <c r="AZ387">
        <v>0</v>
      </c>
      <c r="BB387">
        <f t="shared" si="108"/>
        <v>0</v>
      </c>
    </row>
    <row r="388" spans="1:54" x14ac:dyDescent="0.3">
      <c r="A388">
        <v>3</v>
      </c>
      <c r="B388" t="s">
        <v>124</v>
      </c>
      <c r="C388" t="s">
        <v>123</v>
      </c>
      <c r="D388" t="s">
        <v>15</v>
      </c>
      <c r="F388" s="2">
        <v>0</v>
      </c>
      <c r="G388" s="2">
        <f t="shared" si="103"/>
        <v>1</v>
      </c>
      <c r="H388" s="4">
        <f t="shared" si="104"/>
        <v>0</v>
      </c>
      <c r="I388" s="14">
        <f t="shared" si="105"/>
        <v>1</v>
      </c>
      <c r="J388">
        <f t="shared" si="84"/>
        <v>0</v>
      </c>
      <c r="K388">
        <f t="shared" si="106"/>
        <v>3</v>
      </c>
      <c r="L388">
        <f t="shared" si="107"/>
        <v>0</v>
      </c>
      <c r="M388" s="8">
        <f t="shared" si="85"/>
        <v>-0.67837775372070375</v>
      </c>
      <c r="N388" s="8">
        <f t="shared" si="86"/>
        <v>-0.66507232972715602</v>
      </c>
      <c r="O388" s="8">
        <f t="shared" si="87"/>
        <v>-0.95862165961493984</v>
      </c>
      <c r="P388" s="8">
        <f t="shared" si="88"/>
        <v>-0.94481794530716745</v>
      </c>
      <c r="Q388" s="8">
        <f t="shared" si="89"/>
        <v>-6.5777370096553725E-2</v>
      </c>
      <c r="R388" s="8">
        <f t="shared" si="90"/>
        <v>-0.96954605096453672</v>
      </c>
      <c r="T388" s="8">
        <f t="shared" si="91"/>
        <v>-0.67196973526590809</v>
      </c>
      <c r="U388" s="8">
        <f t="shared" si="92"/>
        <v>-0.66651526050982324</v>
      </c>
      <c r="V388" s="8">
        <f t="shared" si="93"/>
        <v>-0.92329597553367848</v>
      </c>
      <c r="W388" s="8">
        <f t="shared" si="94"/>
        <v>-0.92564358734792029</v>
      </c>
      <c r="X388" s="8">
        <f t="shared" si="95"/>
        <v>4.4280533351401904E-2</v>
      </c>
      <c r="Y388" s="8">
        <f t="shared" si="96"/>
        <v>-0.76833659233279716</v>
      </c>
      <c r="AA388" s="8">
        <f t="shared" si="97"/>
        <v>-0.89087084758059232</v>
      </c>
      <c r="AB388" s="8">
        <f t="shared" si="98"/>
        <v>-0.88318522344317374</v>
      </c>
      <c r="AC388" s="8">
        <f t="shared" si="99"/>
        <v>-0.9745157539743794</v>
      </c>
      <c r="AD388" s="8">
        <f t="shared" si="100"/>
        <v>-0.97645709610651554</v>
      </c>
      <c r="AE388" s="8">
        <f t="shared" si="101"/>
        <v>-0.71427546808643538</v>
      </c>
      <c r="AF388" s="8">
        <f t="shared" si="102"/>
        <v>-0.84128423581031309</v>
      </c>
      <c r="AG388" s="8"/>
      <c r="AH388">
        <v>-17.461353194236001</v>
      </c>
      <c r="AJ388">
        <v>-1.0779804224873911E-5</v>
      </c>
      <c r="AK388">
        <v>0</v>
      </c>
      <c r="AL388">
        <v>-1.0779804224873911E-5</v>
      </c>
      <c r="AM388">
        <v>0</v>
      </c>
      <c r="AN388">
        <v>0</v>
      </c>
      <c r="AO388">
        <v>0</v>
      </c>
      <c r="AP388">
        <v>0</v>
      </c>
      <c r="AQ388">
        <v>0</v>
      </c>
      <c r="AS388">
        <v>-1.0779804224873911E-5</v>
      </c>
      <c r="AT388">
        <v>0</v>
      </c>
      <c r="AU388">
        <v>-1.0779804224873911E-5</v>
      </c>
      <c r="AV388">
        <v>0</v>
      </c>
      <c r="AW388">
        <v>-9.5820481998742938E-6</v>
      </c>
      <c r="AX388">
        <v>0</v>
      </c>
      <c r="AY388">
        <v>-9.5820481998742938E-6</v>
      </c>
      <c r="AZ388">
        <v>0</v>
      </c>
      <c r="BB388">
        <f t="shared" si="108"/>
        <v>0</v>
      </c>
    </row>
    <row r="389" spans="1:54" x14ac:dyDescent="0.3">
      <c r="A389">
        <v>3</v>
      </c>
      <c r="B389" t="s">
        <v>125</v>
      </c>
      <c r="C389" t="s">
        <v>123</v>
      </c>
      <c r="D389" t="s">
        <v>15</v>
      </c>
      <c r="F389" s="2">
        <v>0</v>
      </c>
      <c r="G389" s="2">
        <f t="shared" si="103"/>
        <v>1</v>
      </c>
      <c r="H389" s="4">
        <f t="shared" si="104"/>
        <v>1</v>
      </c>
      <c r="I389" s="14">
        <f t="shared" si="105"/>
        <v>1</v>
      </c>
      <c r="J389">
        <f t="shared" si="84"/>
        <v>0</v>
      </c>
      <c r="K389">
        <f t="shared" si="106"/>
        <v>3</v>
      </c>
      <c r="L389">
        <f t="shared" si="107"/>
        <v>3</v>
      </c>
      <c r="M389" s="8">
        <f t="shared" si="85"/>
        <v>0.45200949313307376</v>
      </c>
      <c r="N389" s="8">
        <f t="shared" si="86"/>
        <v>0.45232539772988556</v>
      </c>
      <c r="O389" s="8">
        <f t="shared" si="87"/>
        <v>0.114117885882114</v>
      </c>
      <c r="P389" s="8">
        <f t="shared" si="88"/>
        <v>12353.411764705883</v>
      </c>
      <c r="Q389" s="8">
        <f t="shared" si="89"/>
        <v>-0.19175513790258583</v>
      </c>
      <c r="R389" s="8">
        <f t="shared" si="90"/>
        <v>205.4836236933798</v>
      </c>
      <c r="T389" s="8">
        <f t="shared" si="91"/>
        <v>0.73997625530072164</v>
      </c>
      <c r="U389" s="8">
        <f t="shared" si="92"/>
        <v>0.70885902630942232</v>
      </c>
      <c r="V389" s="8">
        <f t="shared" si="93"/>
        <v>0.64521773189466258</v>
      </c>
      <c r="W389" s="8">
        <f t="shared" si="94"/>
        <v>2.5281877155675376</v>
      </c>
      <c r="X389" s="8">
        <f t="shared" si="95"/>
        <v>8.4312729866773656E-2</v>
      </c>
      <c r="Y389" s="8">
        <f t="shared" si="96"/>
        <v>69.008347242365076</v>
      </c>
      <c r="AA389" s="8">
        <f t="shared" si="97"/>
        <v>-0.23702057685010769</v>
      </c>
      <c r="AB389" s="8">
        <f t="shared" si="98"/>
        <v>-0.25371185118231654</v>
      </c>
      <c r="AC389" s="8">
        <f t="shared" si="99"/>
        <v>-0.32430003801026086</v>
      </c>
      <c r="AD389" s="8">
        <f t="shared" si="100"/>
        <v>1.1708302579692806</v>
      </c>
      <c r="AE389" s="8">
        <f t="shared" si="101"/>
        <v>-0.55182527124791614</v>
      </c>
      <c r="AF389" s="8">
        <f t="shared" si="102"/>
        <v>46.028737521009724</v>
      </c>
      <c r="AG389" s="8"/>
      <c r="AH389">
        <v>41.672127347554699</v>
      </c>
      <c r="AJ389">
        <v>-1.951152294506455</v>
      </c>
      <c r="AK389">
        <v>-2</v>
      </c>
      <c r="AL389">
        <v>-1.951152294506455</v>
      </c>
      <c r="AM389">
        <v>-2</v>
      </c>
      <c r="AN389">
        <v>0</v>
      </c>
      <c r="AO389">
        <v>0</v>
      </c>
      <c r="AP389">
        <v>0</v>
      </c>
      <c r="AQ389">
        <v>0</v>
      </c>
      <c r="AS389">
        <v>-1.951152294506455</v>
      </c>
      <c r="AT389">
        <v>-1</v>
      </c>
      <c r="AU389">
        <v>-1.951152294506455</v>
      </c>
      <c r="AV389">
        <v>-1</v>
      </c>
      <c r="AW389">
        <v>-1.7343575951168491</v>
      </c>
      <c r="AX389">
        <v>-0.64800000000000013</v>
      </c>
      <c r="AY389">
        <v>-1.7343575951168491</v>
      </c>
      <c r="AZ389">
        <v>-0.64800000000000013</v>
      </c>
      <c r="BB389">
        <f t="shared" si="108"/>
        <v>-0.64800000000000013</v>
      </c>
    </row>
    <row r="390" spans="1:54" x14ac:dyDescent="0.3">
      <c r="A390">
        <v>3</v>
      </c>
      <c r="B390" t="s">
        <v>126</v>
      </c>
      <c r="C390" t="s">
        <v>123</v>
      </c>
      <c r="D390" t="s">
        <v>15</v>
      </c>
      <c r="F390" s="2">
        <v>0</v>
      </c>
      <c r="G390" s="2">
        <f t="shared" si="103"/>
        <v>0</v>
      </c>
      <c r="H390" s="4">
        <f t="shared" si="104"/>
        <v>0</v>
      </c>
      <c r="I390" s="14">
        <f t="shared" si="105"/>
        <v>0</v>
      </c>
      <c r="J390">
        <f t="shared" si="84"/>
        <v>1</v>
      </c>
      <c r="K390">
        <f t="shared" si="106"/>
        <v>3</v>
      </c>
      <c r="L390">
        <f t="shared" si="107"/>
        <v>0</v>
      </c>
      <c r="M390" s="8">
        <f t="shared" si="85"/>
        <v>-0.83155646423632523</v>
      </c>
      <c r="N390" s="8">
        <f t="shared" si="86"/>
        <v>-0.82866195646604102</v>
      </c>
      <c r="O390" s="8">
        <f t="shared" si="87"/>
        <v>-0.97959315442637984</v>
      </c>
      <c r="P390" s="8">
        <f t="shared" si="88"/>
        <v>-0.98162079501399258</v>
      </c>
      <c r="Q390" s="8">
        <f t="shared" si="89"/>
        <v>-0.18403531851349655</v>
      </c>
      <c r="R390" s="8">
        <f t="shared" si="90"/>
        <v>-0.91948876975532301</v>
      </c>
      <c r="T390" s="8">
        <f t="shared" si="91"/>
        <v>-0.78091192576098645</v>
      </c>
      <c r="U390" s="8">
        <f t="shared" si="92"/>
        <v>-0.78141244273812061</v>
      </c>
      <c r="V390" s="8">
        <f t="shared" si="93"/>
        <v>-0.96429827807629376</v>
      </c>
      <c r="W390" s="8">
        <f t="shared" si="94"/>
        <v>-0.95683979594220769</v>
      </c>
      <c r="X390" s="8">
        <f t="shared" si="95"/>
        <v>0.11005285535570898</v>
      </c>
      <c r="Y390" s="8">
        <f t="shared" si="96"/>
        <v>-0.79028461384844562</v>
      </c>
      <c r="AA390" s="8">
        <f t="shared" si="97"/>
        <v>-0.92161362955379533</v>
      </c>
      <c r="AB390" s="8">
        <f t="shared" si="98"/>
        <v>-0.92082148190794277</v>
      </c>
      <c r="AC390" s="8">
        <f t="shared" si="99"/>
        <v>-0.98548112941431643</v>
      </c>
      <c r="AD390" s="8">
        <f t="shared" si="100"/>
        <v>-0.98267031300478225</v>
      </c>
      <c r="AE390" s="8">
        <f t="shared" si="101"/>
        <v>-0.54361077097894317</v>
      </c>
      <c r="AF390" s="8">
        <f t="shared" si="102"/>
        <v>-0.92229905836002724</v>
      </c>
      <c r="AG390" s="8"/>
      <c r="AH390">
        <v>-6.7542706105747543</v>
      </c>
      <c r="AJ390">
        <v>1.951152294506455</v>
      </c>
      <c r="AK390">
        <v>2</v>
      </c>
      <c r="AL390">
        <v>1.951152294506455</v>
      </c>
      <c r="AM390">
        <v>2</v>
      </c>
      <c r="AN390">
        <v>0</v>
      </c>
      <c r="AO390">
        <v>0</v>
      </c>
      <c r="AP390">
        <v>0</v>
      </c>
      <c r="AQ390">
        <v>0</v>
      </c>
      <c r="AS390">
        <v>1.951152294506455</v>
      </c>
      <c r="AT390">
        <v>1</v>
      </c>
      <c r="AU390">
        <v>1.951152294506455</v>
      </c>
      <c r="AV390">
        <v>1</v>
      </c>
      <c r="AW390">
        <v>1.7343575951168491</v>
      </c>
      <c r="AX390">
        <v>0.64800000000000013</v>
      </c>
      <c r="AY390">
        <v>1.7343575951168491</v>
      </c>
      <c r="AZ390">
        <v>0.64800000000000013</v>
      </c>
      <c r="BB390">
        <f t="shared" si="108"/>
        <v>0.64800000000000013</v>
      </c>
    </row>
    <row r="391" spans="1:54" x14ac:dyDescent="0.3">
      <c r="A391">
        <v>3</v>
      </c>
      <c r="B391" t="s">
        <v>127</v>
      </c>
      <c r="C391" t="s">
        <v>123</v>
      </c>
      <c r="D391" t="s">
        <v>15</v>
      </c>
      <c r="F391" s="2">
        <v>0</v>
      </c>
      <c r="G391" s="2">
        <f t="shared" si="103"/>
        <v>1</v>
      </c>
      <c r="H391" s="4">
        <f t="shared" si="104"/>
        <v>0</v>
      </c>
      <c r="I391" s="14">
        <f t="shared" si="105"/>
        <v>0</v>
      </c>
      <c r="J391">
        <f t="shared" si="84"/>
        <v>1</v>
      </c>
      <c r="K391">
        <f t="shared" si="106"/>
        <v>3</v>
      </c>
      <c r="L391">
        <f t="shared" si="107"/>
        <v>0</v>
      </c>
      <c r="M391" s="8">
        <f t="shared" si="85"/>
        <v>-0.78633248162432601</v>
      </c>
      <c r="N391" s="8">
        <f t="shared" si="86"/>
        <v>-0.7837921898738045</v>
      </c>
      <c r="O391" s="8">
        <f t="shared" si="87"/>
        <v>-0.98308869421371092</v>
      </c>
      <c r="P391" s="8">
        <f t="shared" si="88"/>
        <v>-0.98038372143226438</v>
      </c>
      <c r="Q391" s="8">
        <f t="shared" si="89"/>
        <v>-0.18447044532882109</v>
      </c>
      <c r="R391" s="8">
        <f t="shared" si="90"/>
        <v>-0.92187844862767288</v>
      </c>
      <c r="T391" s="8">
        <f t="shared" si="91"/>
        <v>-0.7489951816416941</v>
      </c>
      <c r="U391" s="8">
        <f t="shared" si="92"/>
        <v>-0.75080691344386352</v>
      </c>
      <c r="V391" s="8">
        <f t="shared" si="93"/>
        <v>-0.96733310294033537</v>
      </c>
      <c r="W391" s="8">
        <f t="shared" si="94"/>
        <v>-0.95515467196077775</v>
      </c>
      <c r="X391" s="8">
        <f t="shared" si="95"/>
        <v>0.10442001596337284</v>
      </c>
      <c r="Y391" s="8">
        <f t="shared" si="96"/>
        <v>-0.80151390202532424</v>
      </c>
      <c r="AA391" s="8">
        <f t="shared" si="97"/>
        <v>-0.91032267151269131</v>
      </c>
      <c r="AB391" s="8">
        <f t="shared" si="98"/>
        <v>-0.90997499060946141</v>
      </c>
      <c r="AC391" s="8">
        <f t="shared" si="99"/>
        <v>-0.98766418641682108</v>
      </c>
      <c r="AD391" s="8">
        <f t="shared" si="100"/>
        <v>-0.98220802286095599</v>
      </c>
      <c r="AE391" s="8">
        <f t="shared" si="101"/>
        <v>-0.54910345632380397</v>
      </c>
      <c r="AF391" s="8">
        <f t="shared" si="102"/>
        <v>-0.92635788718256307</v>
      </c>
      <c r="AG391" s="8"/>
      <c r="AH391">
        <v>-6.7542706105747552</v>
      </c>
      <c r="AJ391">
        <v>1.951152294506455</v>
      </c>
      <c r="AK391">
        <v>2</v>
      </c>
      <c r="AL391">
        <v>1.951152294506455</v>
      </c>
      <c r="AM391">
        <v>2</v>
      </c>
      <c r="AN391">
        <v>0</v>
      </c>
      <c r="AO391">
        <v>0</v>
      </c>
      <c r="AP391">
        <v>0</v>
      </c>
      <c r="AQ391">
        <v>0</v>
      </c>
      <c r="AS391">
        <v>1.951152294506455</v>
      </c>
      <c r="AT391">
        <v>1</v>
      </c>
      <c r="AU391">
        <v>1.951152294506455</v>
      </c>
      <c r="AV391">
        <v>1</v>
      </c>
      <c r="AW391">
        <v>1.7343575951168491</v>
      </c>
      <c r="AX391">
        <v>0.64800000000000013</v>
      </c>
      <c r="AY391">
        <v>1.7343575951168491</v>
      </c>
      <c r="AZ391">
        <v>0.64800000000000013</v>
      </c>
      <c r="BB391">
        <f t="shared" si="108"/>
        <v>0.64800000000000013</v>
      </c>
    </row>
    <row r="392" spans="1:54" x14ac:dyDescent="0.3">
      <c r="A392">
        <v>3</v>
      </c>
      <c r="B392" t="s">
        <v>128</v>
      </c>
      <c r="C392" t="s">
        <v>123</v>
      </c>
      <c r="D392" t="s">
        <v>15</v>
      </c>
      <c r="F392" s="2">
        <v>0</v>
      </c>
      <c r="G392" s="2">
        <f t="shared" si="103"/>
        <v>0</v>
      </c>
      <c r="H392" s="4">
        <f t="shared" si="104"/>
        <v>1</v>
      </c>
      <c r="I392" s="14">
        <f t="shared" si="105"/>
        <v>1</v>
      </c>
      <c r="J392">
        <f t="shared" si="84"/>
        <v>0</v>
      </c>
      <c r="K392">
        <f t="shared" si="106"/>
        <v>3</v>
      </c>
      <c r="L392">
        <f t="shared" si="107"/>
        <v>3</v>
      </c>
      <c r="M392" s="8">
        <f t="shared" si="85"/>
        <v>0.36150307959767797</v>
      </c>
      <c r="N392" s="8">
        <f t="shared" si="86"/>
        <v>0.36176400314707774</v>
      </c>
      <c r="O392" s="8">
        <f t="shared" si="87"/>
        <v>9.9403497017485118E-2</v>
      </c>
      <c r="P392" s="8">
        <f t="shared" si="88"/>
        <v>23630.444444444442</v>
      </c>
      <c r="Q392" s="8">
        <f t="shared" si="89"/>
        <v>-0.19133299084953181</v>
      </c>
      <c r="R392" s="8">
        <f t="shared" si="90"/>
        <v>232.04933437744714</v>
      </c>
      <c r="T392" s="8">
        <f t="shared" si="91"/>
        <v>0.55517200606392658</v>
      </c>
      <c r="U392" s="8">
        <f t="shared" si="92"/>
        <v>0.52773122160696651</v>
      </c>
      <c r="V392" s="8">
        <f t="shared" si="93"/>
        <v>0.33734310632449416</v>
      </c>
      <c r="W392" s="8">
        <f t="shared" si="94"/>
        <v>2.6075860473526684</v>
      </c>
      <c r="X392" s="8">
        <f t="shared" si="95"/>
        <v>0.10075420547792667</v>
      </c>
      <c r="Y392" s="8">
        <f t="shared" si="96"/>
        <v>79.663192023496364</v>
      </c>
      <c r="AA392" s="8">
        <f t="shared" si="97"/>
        <v>-0.32152229248873937</v>
      </c>
      <c r="AB392" s="8">
        <f t="shared" si="98"/>
        <v>-0.33898697221339441</v>
      </c>
      <c r="AC392" s="8">
        <f t="shared" si="99"/>
        <v>-0.43054530672177233</v>
      </c>
      <c r="AD392" s="8">
        <f t="shared" si="100"/>
        <v>1.1935447062320421</v>
      </c>
      <c r="AE392" s="8">
        <f t="shared" si="101"/>
        <v>-0.54714578461666108</v>
      </c>
      <c r="AF392" s="8">
        <f t="shared" si="102"/>
        <v>50.091358230691704</v>
      </c>
      <c r="AG392" s="8"/>
      <c r="AH392">
        <v>41.672127347554699</v>
      </c>
      <c r="AJ392">
        <v>-1.951152294506455</v>
      </c>
      <c r="AK392">
        <v>-2</v>
      </c>
      <c r="AL392">
        <v>-1.951152294506455</v>
      </c>
      <c r="AM392">
        <v>-2</v>
      </c>
      <c r="AN392">
        <v>0</v>
      </c>
      <c r="AO392">
        <v>0</v>
      </c>
      <c r="AP392">
        <v>0</v>
      </c>
      <c r="AQ392">
        <v>0</v>
      </c>
      <c r="AS392">
        <v>-1.951152294506455</v>
      </c>
      <c r="AT392">
        <v>-1</v>
      </c>
      <c r="AU392">
        <v>-1.951152294506455</v>
      </c>
      <c r="AV392">
        <v>-1</v>
      </c>
      <c r="AW392">
        <v>-1.7343575951168491</v>
      </c>
      <c r="AX392">
        <v>-0.64800000000000013</v>
      </c>
      <c r="AY392">
        <v>-1.7343575951168491</v>
      </c>
      <c r="AZ392">
        <v>-0.64800000000000013</v>
      </c>
      <c r="BB392">
        <f t="shared" si="108"/>
        <v>-0.64800000000000013</v>
      </c>
    </row>
    <row r="393" spans="1:54" x14ac:dyDescent="0.3">
      <c r="A393">
        <v>3</v>
      </c>
      <c r="B393" t="s">
        <v>129</v>
      </c>
      <c r="C393" t="s">
        <v>123</v>
      </c>
      <c r="D393" t="s">
        <v>15</v>
      </c>
      <c r="F393" s="2">
        <v>0</v>
      </c>
      <c r="G393" s="2">
        <f t="shared" si="103"/>
        <v>0</v>
      </c>
      <c r="H393" s="4">
        <f t="shared" si="104"/>
        <v>0</v>
      </c>
      <c r="I393" s="14">
        <f t="shared" si="105"/>
        <v>1</v>
      </c>
      <c r="J393">
        <f t="shared" si="84"/>
        <v>0</v>
      </c>
      <c r="K393">
        <f t="shared" si="106"/>
        <v>3</v>
      </c>
      <c r="L393">
        <f t="shared" si="107"/>
        <v>0</v>
      </c>
      <c r="M393" s="8">
        <f t="shared" si="85"/>
        <v>-0.63800225686097334</v>
      </c>
      <c r="N393" s="8">
        <f t="shared" si="86"/>
        <v>-0.62568838125568305</v>
      </c>
      <c r="O393" s="8">
        <f t="shared" si="87"/>
        <v>-0.952373752147606</v>
      </c>
      <c r="P393" s="8">
        <f t="shared" si="88"/>
        <v>-0.94017230251252815</v>
      </c>
      <c r="Q393" s="8">
        <f t="shared" si="89"/>
        <v>-6.9634172322141683E-2</v>
      </c>
      <c r="R393" s="8">
        <f t="shared" si="90"/>
        <v>-0.96598439394176072</v>
      </c>
      <c r="T393" s="8">
        <f t="shared" si="91"/>
        <v>-0.64344579795556844</v>
      </c>
      <c r="U393" s="8">
        <f t="shared" si="92"/>
        <v>-0.63626444526387405</v>
      </c>
      <c r="V393" s="8">
        <f t="shared" si="93"/>
        <v>-0.9193331126855967</v>
      </c>
      <c r="W393" s="8">
        <f t="shared" si="94"/>
        <v>-0.91757759681229545</v>
      </c>
      <c r="X393" s="8">
        <f t="shared" si="95"/>
        <v>4.1907490069787882E-2</v>
      </c>
      <c r="Y393" s="8">
        <f t="shared" si="96"/>
        <v>-0.77049665941018952</v>
      </c>
      <c r="AA393" s="8">
        <f t="shared" si="97"/>
        <v>-0.88542313538164952</v>
      </c>
      <c r="AB393" s="8">
        <f t="shared" si="98"/>
        <v>-0.87748462672763006</v>
      </c>
      <c r="AC393" s="8">
        <f t="shared" si="99"/>
        <v>-0.97266751293066411</v>
      </c>
      <c r="AD393" s="8">
        <f t="shared" si="100"/>
        <v>-0.97423430385000254</v>
      </c>
      <c r="AE393" s="8">
        <f t="shared" si="101"/>
        <v>-0.71211225009589341</v>
      </c>
      <c r="AF393" s="8">
        <f t="shared" si="102"/>
        <v>-0.84630728930699228</v>
      </c>
      <c r="AG393" s="8"/>
      <c r="AH393">
        <v>-17.461353194236001</v>
      </c>
      <c r="AJ393">
        <v>-1.0779804224873911E-5</v>
      </c>
      <c r="AK393">
        <v>0</v>
      </c>
      <c r="AL393">
        <v>-1.0779804224873911E-5</v>
      </c>
      <c r="AM393">
        <v>0</v>
      </c>
      <c r="AN393">
        <v>0</v>
      </c>
      <c r="AO393">
        <v>0</v>
      </c>
      <c r="AP393">
        <v>0</v>
      </c>
      <c r="AQ393">
        <v>0</v>
      </c>
      <c r="AS393">
        <v>-1.0779804224873911E-5</v>
      </c>
      <c r="AT393">
        <v>0</v>
      </c>
      <c r="AU393">
        <v>-1.0779804224873911E-5</v>
      </c>
      <c r="AV393">
        <v>0</v>
      </c>
      <c r="AW393">
        <v>-9.5820481998742938E-6</v>
      </c>
      <c r="AX393">
        <v>0</v>
      </c>
      <c r="AY393">
        <v>-9.5820481998742938E-6</v>
      </c>
      <c r="AZ393">
        <v>0</v>
      </c>
      <c r="BB393">
        <f t="shared" si="108"/>
        <v>0</v>
      </c>
    </row>
    <row r="394" spans="1:54" x14ac:dyDescent="0.3">
      <c r="A394">
        <v>3</v>
      </c>
      <c r="B394" t="s">
        <v>130</v>
      </c>
      <c r="C394" t="s">
        <v>123</v>
      </c>
      <c r="D394" t="s">
        <v>15</v>
      </c>
      <c r="F394" s="2">
        <v>0</v>
      </c>
      <c r="G394" s="2">
        <f t="shared" si="103"/>
        <v>1</v>
      </c>
      <c r="H394" s="4">
        <f t="shared" si="104"/>
        <v>0</v>
      </c>
      <c r="I394" s="14">
        <f t="shared" si="105"/>
        <v>1</v>
      </c>
      <c r="J394">
        <f t="shared" si="84"/>
        <v>0</v>
      </c>
      <c r="K394">
        <f t="shared" si="106"/>
        <v>3</v>
      </c>
      <c r="L394">
        <f t="shared" si="107"/>
        <v>0</v>
      </c>
      <c r="M394" s="8">
        <f t="shared" si="85"/>
        <v>-0.65565990857334044</v>
      </c>
      <c r="N394" s="8">
        <f t="shared" si="86"/>
        <v>-0.64360779752762243</v>
      </c>
      <c r="O394" s="8">
        <f t="shared" si="87"/>
        <v>-0.95643504441400096</v>
      </c>
      <c r="P394" s="8">
        <f t="shared" si="88"/>
        <v>-0.94617094798230217</v>
      </c>
      <c r="Q394" s="8">
        <f t="shared" si="89"/>
        <v>-6.9204527720686013E-2</v>
      </c>
      <c r="R394" s="8">
        <f t="shared" si="90"/>
        <v>-0.96948677375453018</v>
      </c>
      <c r="T394" s="8">
        <f t="shared" si="91"/>
        <v>-0.66094068942911954</v>
      </c>
      <c r="U394" s="8">
        <f t="shared" si="92"/>
        <v>-0.65168693294957181</v>
      </c>
      <c r="V394" s="8">
        <f t="shared" si="93"/>
        <v>-0.94005102983968758</v>
      </c>
      <c r="W394" s="8">
        <f t="shared" si="94"/>
        <v>-0.91560226001253608</v>
      </c>
      <c r="X394" s="8">
        <f t="shared" si="95"/>
        <v>3.4524354668079522E-2</v>
      </c>
      <c r="Y394" s="8">
        <f t="shared" si="96"/>
        <v>-0.8216134841831374</v>
      </c>
      <c r="AA394" s="8">
        <f t="shared" si="97"/>
        <v>-0.88670331790366896</v>
      </c>
      <c r="AB394" s="8">
        <f t="shared" si="98"/>
        <v>-0.87861291176782041</v>
      </c>
      <c r="AC394" s="8">
        <f t="shared" si="99"/>
        <v>-0.97844639734768946</v>
      </c>
      <c r="AD394" s="8">
        <f t="shared" si="100"/>
        <v>-0.97394912263271616</v>
      </c>
      <c r="AE394" s="8">
        <f t="shared" si="101"/>
        <v>-0.71558441883603741</v>
      </c>
      <c r="AF394" s="8">
        <f t="shared" si="102"/>
        <v>-0.88034889516868309</v>
      </c>
      <c r="AG394" s="8"/>
      <c r="AH394">
        <v>-17.456503542743938</v>
      </c>
      <c r="AJ394">
        <v>1.0779804224873911E-5</v>
      </c>
      <c r="AK394">
        <v>0</v>
      </c>
      <c r="AL394">
        <v>1.0779804224873911E-5</v>
      </c>
      <c r="AM394">
        <v>0</v>
      </c>
      <c r="AN394">
        <v>0</v>
      </c>
      <c r="AO394">
        <v>0</v>
      </c>
      <c r="AP394">
        <v>0</v>
      </c>
      <c r="AQ394">
        <v>0</v>
      </c>
      <c r="AS394">
        <v>1.0779804224873911E-5</v>
      </c>
      <c r="AT394">
        <v>0</v>
      </c>
      <c r="AU394">
        <v>1.0779804224873911E-5</v>
      </c>
      <c r="AV394">
        <v>0</v>
      </c>
      <c r="AW394">
        <v>9.5820481998742938E-6</v>
      </c>
      <c r="AX394">
        <v>0</v>
      </c>
      <c r="AY394">
        <v>9.5820481998742938E-6</v>
      </c>
      <c r="AZ394">
        <v>0</v>
      </c>
      <c r="BB394">
        <f t="shared" si="108"/>
        <v>0</v>
      </c>
    </row>
    <row r="395" spans="1:54" x14ac:dyDescent="0.3">
      <c r="A395">
        <v>3</v>
      </c>
      <c r="B395" t="s">
        <v>131</v>
      </c>
      <c r="C395" t="s">
        <v>132</v>
      </c>
      <c r="D395" t="s">
        <v>15</v>
      </c>
      <c r="F395" s="2">
        <v>0</v>
      </c>
      <c r="G395" s="2">
        <f t="shared" si="103"/>
        <v>0</v>
      </c>
      <c r="H395" s="4">
        <f t="shared" si="104"/>
        <v>0</v>
      </c>
      <c r="I395" s="14">
        <f t="shared" si="105"/>
        <v>1</v>
      </c>
      <c r="J395">
        <f t="shared" si="84"/>
        <v>0</v>
      </c>
      <c r="K395">
        <f t="shared" si="106"/>
        <v>3</v>
      </c>
      <c r="L395">
        <f t="shared" si="107"/>
        <v>0</v>
      </c>
      <c r="M395" s="8">
        <f t="shared" si="85"/>
        <v>-0.68056560767947416</v>
      </c>
      <c r="N395" s="8">
        <f t="shared" si="86"/>
        <v>-0.67032121565674518</v>
      </c>
      <c r="O395" s="8">
        <f t="shared" si="87"/>
        <v>-0.95527638642937374</v>
      </c>
      <c r="P395" s="8">
        <f t="shared" si="88"/>
        <v>-0.94523140656796067</v>
      </c>
      <c r="Q395" s="8">
        <f t="shared" si="89"/>
        <v>-6.8248575932353617E-2</v>
      </c>
      <c r="R395" s="8">
        <f t="shared" si="90"/>
        <v>-0.96523687131749414</v>
      </c>
      <c r="T395" s="8">
        <f t="shared" si="91"/>
        <v>-0.67621531309834571</v>
      </c>
      <c r="U395" s="8">
        <f t="shared" si="92"/>
        <v>-0.67037843525561669</v>
      </c>
      <c r="V395" s="8">
        <f t="shared" si="93"/>
        <v>-0.9425831378714008</v>
      </c>
      <c r="W395" s="8">
        <f t="shared" si="94"/>
        <v>-0.91703478902973778</v>
      </c>
      <c r="X395" s="8">
        <f t="shared" si="95"/>
        <v>3.4443153528206462E-2</v>
      </c>
      <c r="Y395" s="8">
        <f t="shared" si="96"/>
        <v>-0.81042547338127946</v>
      </c>
      <c r="AA395" s="8">
        <f t="shared" si="97"/>
        <v>-0.89622257780841419</v>
      </c>
      <c r="AB395" s="8">
        <f t="shared" si="98"/>
        <v>-0.8896147167864209</v>
      </c>
      <c r="AC395" s="8">
        <f t="shared" si="99"/>
        <v>-0.97983596500135406</v>
      </c>
      <c r="AD395" s="8">
        <f t="shared" si="100"/>
        <v>-0.97550844910288737</v>
      </c>
      <c r="AE395" s="8">
        <f t="shared" si="101"/>
        <v>-0.71675805498544587</v>
      </c>
      <c r="AF395" s="8">
        <f t="shared" si="102"/>
        <v>-0.87108920018671665</v>
      </c>
      <c r="AG395" s="8"/>
      <c r="AH395">
        <v>-17.456503542743938</v>
      </c>
      <c r="AJ395">
        <v>1.0779804224873911E-5</v>
      </c>
      <c r="AK395">
        <v>0</v>
      </c>
      <c r="AL395">
        <v>1.0779804224873911E-5</v>
      </c>
      <c r="AM395">
        <v>0</v>
      </c>
      <c r="AN395">
        <v>0</v>
      </c>
      <c r="AO395">
        <v>0</v>
      </c>
      <c r="AP395">
        <v>0</v>
      </c>
      <c r="AQ395">
        <v>0</v>
      </c>
      <c r="AS395">
        <v>1.0779804224873911E-5</v>
      </c>
      <c r="AT395">
        <v>0</v>
      </c>
      <c r="AU395">
        <v>1.0779804224873911E-5</v>
      </c>
      <c r="AV395">
        <v>0</v>
      </c>
      <c r="AW395">
        <v>9.5820481998742938E-6</v>
      </c>
      <c r="AX395">
        <v>0</v>
      </c>
      <c r="AY395">
        <v>9.5820481998742938E-6</v>
      </c>
      <c r="AZ395">
        <v>0</v>
      </c>
      <c r="BB395">
        <f t="shared" si="108"/>
        <v>0</v>
      </c>
    </row>
    <row r="396" spans="1:54" x14ac:dyDescent="0.3">
      <c r="A396">
        <v>3</v>
      </c>
      <c r="B396" t="s">
        <v>133</v>
      </c>
      <c r="C396" t="s">
        <v>132</v>
      </c>
      <c r="D396" t="s">
        <v>15</v>
      </c>
      <c r="F396" s="2">
        <v>0</v>
      </c>
      <c r="G396" s="2">
        <f t="shared" si="103"/>
        <v>1</v>
      </c>
      <c r="H396" s="4">
        <f t="shared" si="104"/>
        <v>0</v>
      </c>
      <c r="I396" s="14">
        <f t="shared" si="105"/>
        <v>1</v>
      </c>
      <c r="J396">
        <f t="shared" si="84"/>
        <v>0</v>
      </c>
      <c r="K396">
        <f t="shared" si="106"/>
        <v>3</v>
      </c>
      <c r="L396">
        <f t="shared" si="107"/>
        <v>0</v>
      </c>
      <c r="M396" s="8">
        <f t="shared" si="85"/>
        <v>-0.67837775372070375</v>
      </c>
      <c r="N396" s="8">
        <f t="shared" si="86"/>
        <v>-0.66507232972715602</v>
      </c>
      <c r="O396" s="8">
        <f t="shared" si="87"/>
        <v>-0.95862165961493984</v>
      </c>
      <c r="P396" s="8">
        <f t="shared" si="88"/>
        <v>-0.94481794530716745</v>
      </c>
      <c r="Q396" s="8">
        <f t="shared" si="89"/>
        <v>-6.5777370096553725E-2</v>
      </c>
      <c r="R396" s="8">
        <f t="shared" si="90"/>
        <v>-0.96954605096453672</v>
      </c>
      <c r="T396" s="8">
        <f t="shared" si="91"/>
        <v>-0.67481035948646539</v>
      </c>
      <c r="U396" s="8">
        <f t="shared" si="92"/>
        <v>-0.66417426990216377</v>
      </c>
      <c r="V396" s="8">
        <f t="shared" si="93"/>
        <v>-0.92255881886669078</v>
      </c>
      <c r="W396" s="8">
        <f t="shared" si="94"/>
        <v>-0.92616231974420971</v>
      </c>
      <c r="X396" s="8">
        <f t="shared" si="95"/>
        <v>3.5827254263878242E-2</v>
      </c>
      <c r="Y396" s="8">
        <f t="shared" si="96"/>
        <v>-0.77342143479854664</v>
      </c>
      <c r="AA396" s="8">
        <f t="shared" si="97"/>
        <v>-0.89134546506100121</v>
      </c>
      <c r="AB396" s="8">
        <f t="shared" si="98"/>
        <v>-0.88114152952622582</v>
      </c>
      <c r="AC396" s="8">
        <f t="shared" si="99"/>
        <v>-0.97410943826273466</v>
      </c>
      <c r="AD396" s="8">
        <f t="shared" si="100"/>
        <v>-0.976675890868278</v>
      </c>
      <c r="AE396" s="8">
        <f t="shared" si="101"/>
        <v>-0.71809978803660701</v>
      </c>
      <c r="AF396" s="8">
        <f t="shared" si="102"/>
        <v>-0.84458638434001676</v>
      </c>
      <c r="AG396" s="8"/>
      <c r="AH396">
        <v>-17.461353194236001</v>
      </c>
      <c r="AJ396">
        <v>-1.0779804224873911E-5</v>
      </c>
      <c r="AK396">
        <v>0</v>
      </c>
      <c r="AL396">
        <v>-1.0779804224873911E-5</v>
      </c>
      <c r="AM396">
        <v>0</v>
      </c>
      <c r="AN396">
        <v>0</v>
      </c>
      <c r="AO396">
        <v>0</v>
      </c>
      <c r="AP396">
        <v>0</v>
      </c>
      <c r="AQ396">
        <v>0</v>
      </c>
      <c r="AS396">
        <v>-1.0779804224873911E-5</v>
      </c>
      <c r="AT396">
        <v>0</v>
      </c>
      <c r="AU396">
        <v>-1.0779804224873911E-5</v>
      </c>
      <c r="AV396">
        <v>0</v>
      </c>
      <c r="AW396">
        <v>-9.5820481998742938E-6</v>
      </c>
      <c r="AX396">
        <v>0</v>
      </c>
      <c r="AY396">
        <v>-9.5820481998742938E-6</v>
      </c>
      <c r="AZ396">
        <v>0</v>
      </c>
      <c r="BB396">
        <f t="shared" si="108"/>
        <v>0</v>
      </c>
    </row>
    <row r="397" spans="1:54" x14ac:dyDescent="0.3">
      <c r="A397">
        <v>3</v>
      </c>
      <c r="B397" t="s">
        <v>134</v>
      </c>
      <c r="C397" t="s">
        <v>132</v>
      </c>
      <c r="D397" t="s">
        <v>15</v>
      </c>
      <c r="F397" s="2">
        <v>0</v>
      </c>
      <c r="G397" s="2">
        <f t="shared" si="103"/>
        <v>1</v>
      </c>
      <c r="H397" s="4">
        <f t="shared" si="104"/>
        <v>0</v>
      </c>
      <c r="I397" s="14">
        <f t="shared" si="105"/>
        <v>1</v>
      </c>
      <c r="J397">
        <f t="shared" si="84"/>
        <v>0</v>
      </c>
      <c r="K397">
        <f t="shared" si="106"/>
        <v>3</v>
      </c>
      <c r="L397">
        <f t="shared" si="107"/>
        <v>0</v>
      </c>
      <c r="M397" s="8">
        <f t="shared" si="85"/>
        <v>0.45200949313307376</v>
      </c>
      <c r="N397" s="8">
        <f t="shared" si="86"/>
        <v>0.45232539772988556</v>
      </c>
      <c r="O397" s="8">
        <f t="shared" si="87"/>
        <v>0.114117885882114</v>
      </c>
      <c r="P397" s="8">
        <f t="shared" si="88"/>
        <v>12353.411764705883</v>
      </c>
      <c r="Q397" s="8">
        <f t="shared" si="89"/>
        <v>-0.19175513790258583</v>
      </c>
      <c r="R397" s="8">
        <f t="shared" si="90"/>
        <v>205.4836236933798</v>
      </c>
      <c r="T397" s="8">
        <f t="shared" si="91"/>
        <v>0.50347298046772015</v>
      </c>
      <c r="U397" s="8">
        <f t="shared" si="92"/>
        <v>0.4704617489876215</v>
      </c>
      <c r="V397" s="8">
        <f t="shared" si="93"/>
        <v>0.50929666442786581</v>
      </c>
      <c r="W397" s="8">
        <f t="shared" si="94"/>
        <v>2.7051184042900971</v>
      </c>
      <c r="X397" s="8">
        <f t="shared" si="95"/>
        <v>6.4288121435759557E-2</v>
      </c>
      <c r="Y397" s="8">
        <f t="shared" si="96"/>
        <v>57.954297970822807</v>
      </c>
      <c r="AA397" s="8">
        <f t="shared" si="97"/>
        <v>-0.33473356472172455</v>
      </c>
      <c r="AB397" s="8">
        <f t="shared" si="98"/>
        <v>-0.35122928683644966</v>
      </c>
      <c r="AC397" s="8">
        <f t="shared" si="99"/>
        <v>-0.36472711315872031</v>
      </c>
      <c r="AD397" s="8">
        <f t="shared" si="100"/>
        <v>1.2675516153333357</v>
      </c>
      <c r="AE397" s="8">
        <f t="shared" si="101"/>
        <v>-0.56620198719040504</v>
      </c>
      <c r="AF397" s="8">
        <f t="shared" si="102"/>
        <v>38.750751625508826</v>
      </c>
      <c r="AG397" s="8"/>
      <c r="AH397">
        <v>41.672127347554699</v>
      </c>
      <c r="AJ397">
        <v>-1.951152294506455</v>
      </c>
      <c r="AK397">
        <v>-2</v>
      </c>
      <c r="AL397">
        <v>-1.951152294506455</v>
      </c>
      <c r="AM397">
        <v>-2</v>
      </c>
      <c r="AN397">
        <v>0</v>
      </c>
      <c r="AO397">
        <v>0</v>
      </c>
      <c r="AP397">
        <v>0</v>
      </c>
      <c r="AQ397">
        <v>0</v>
      </c>
      <c r="AS397">
        <v>-1.951152294506455</v>
      </c>
      <c r="AT397">
        <v>-1</v>
      </c>
      <c r="AU397">
        <v>-1.951152294506455</v>
      </c>
      <c r="AV397">
        <v>-1</v>
      </c>
      <c r="AW397">
        <v>-1.7343575951168491</v>
      </c>
      <c r="AX397">
        <v>-0.64800000000000013</v>
      </c>
      <c r="AY397">
        <v>-1.7343575951168491</v>
      </c>
      <c r="AZ397">
        <v>-0.64800000000000013</v>
      </c>
      <c r="BB397">
        <f t="shared" si="108"/>
        <v>-0.64800000000000013</v>
      </c>
    </row>
    <row r="398" spans="1:54" x14ac:dyDescent="0.3">
      <c r="A398">
        <v>3</v>
      </c>
      <c r="B398" t="s">
        <v>135</v>
      </c>
      <c r="C398" t="s">
        <v>132</v>
      </c>
      <c r="D398" t="s">
        <v>15</v>
      </c>
      <c r="F398" s="2">
        <v>0</v>
      </c>
      <c r="G398" s="2">
        <f t="shared" si="103"/>
        <v>0</v>
      </c>
      <c r="H398" s="4">
        <f t="shared" si="104"/>
        <v>1</v>
      </c>
      <c r="I398" s="14">
        <f t="shared" si="105"/>
        <v>0</v>
      </c>
      <c r="J398">
        <f t="shared" si="84"/>
        <v>1</v>
      </c>
      <c r="K398">
        <f t="shared" si="106"/>
        <v>3</v>
      </c>
      <c r="L398">
        <f t="shared" si="107"/>
        <v>3</v>
      </c>
      <c r="M398" s="8">
        <f t="shared" si="85"/>
        <v>-0.83155646423632523</v>
      </c>
      <c r="N398" s="8">
        <f t="shared" si="86"/>
        <v>-0.82866195646604102</v>
      </c>
      <c r="O398" s="8">
        <f t="shared" si="87"/>
        <v>-0.97959315442637984</v>
      </c>
      <c r="P398" s="8">
        <f t="shared" si="88"/>
        <v>-0.98162079501399258</v>
      </c>
      <c r="Q398" s="8">
        <f t="shared" si="89"/>
        <v>-0.18403531851349655</v>
      </c>
      <c r="R398" s="8">
        <f t="shared" si="90"/>
        <v>-0.91948876975532301</v>
      </c>
      <c r="T398" s="8">
        <f t="shared" si="91"/>
        <v>-0.78688393641757681</v>
      </c>
      <c r="U398" s="8">
        <f t="shared" si="92"/>
        <v>-0.78806965168366749</v>
      </c>
      <c r="V398" s="8">
        <f t="shared" si="93"/>
        <v>-0.96260286040801535</v>
      </c>
      <c r="W398" s="8">
        <f t="shared" si="94"/>
        <v>-0.95690233052647189</v>
      </c>
      <c r="X398" s="8">
        <f t="shared" si="95"/>
        <v>0.10321446233537489</v>
      </c>
      <c r="Y398" s="8">
        <f t="shared" si="96"/>
        <v>-0.79221987583217535</v>
      </c>
      <c r="AA398" s="8">
        <f t="shared" si="97"/>
        <v>-0.92359487166524978</v>
      </c>
      <c r="AB398" s="8">
        <f t="shared" si="98"/>
        <v>-0.92252706111360294</v>
      </c>
      <c r="AC398" s="8">
        <f t="shared" si="99"/>
        <v>-0.98480819148660492</v>
      </c>
      <c r="AD398" s="8">
        <f t="shared" si="100"/>
        <v>-0.98275679501404367</v>
      </c>
      <c r="AE398" s="8">
        <f t="shared" si="101"/>
        <v>-0.54990803235492125</v>
      </c>
      <c r="AF398" s="8">
        <f t="shared" si="102"/>
        <v>-0.92316762374844297</v>
      </c>
      <c r="AG398" s="8"/>
      <c r="AH398">
        <v>-6.7542706105747543</v>
      </c>
      <c r="AJ398">
        <v>1.951152294506455</v>
      </c>
      <c r="AK398">
        <v>2</v>
      </c>
      <c r="AL398">
        <v>1.951152294506455</v>
      </c>
      <c r="AM398">
        <v>2</v>
      </c>
      <c r="AN398">
        <v>0</v>
      </c>
      <c r="AO398">
        <v>0</v>
      </c>
      <c r="AP398">
        <v>0</v>
      </c>
      <c r="AQ398">
        <v>0</v>
      </c>
      <c r="AS398">
        <v>1.951152294506455</v>
      </c>
      <c r="AT398">
        <v>1</v>
      </c>
      <c r="AU398">
        <v>1.951152294506455</v>
      </c>
      <c r="AV398">
        <v>1</v>
      </c>
      <c r="AW398">
        <v>1.7343575951168491</v>
      </c>
      <c r="AX398">
        <v>0.64800000000000013</v>
      </c>
      <c r="AY398">
        <v>1.7343575951168491</v>
      </c>
      <c r="AZ398">
        <v>0.64800000000000013</v>
      </c>
      <c r="BB398">
        <f t="shared" si="108"/>
        <v>0.64800000000000013</v>
      </c>
    </row>
    <row r="399" spans="1:54" x14ac:dyDescent="0.3">
      <c r="A399">
        <v>3</v>
      </c>
      <c r="B399" t="s">
        <v>136</v>
      </c>
      <c r="C399" t="s">
        <v>132</v>
      </c>
      <c r="D399" t="s">
        <v>15</v>
      </c>
      <c r="F399" s="2">
        <v>0</v>
      </c>
      <c r="G399" s="2">
        <f t="shared" si="103"/>
        <v>1</v>
      </c>
      <c r="H399" s="4">
        <f t="shared" si="104"/>
        <v>1</v>
      </c>
      <c r="I399" s="14">
        <f t="shared" si="105"/>
        <v>0</v>
      </c>
      <c r="J399">
        <f t="shared" si="84"/>
        <v>1</v>
      </c>
      <c r="K399">
        <f t="shared" si="106"/>
        <v>3</v>
      </c>
      <c r="L399">
        <f t="shared" si="107"/>
        <v>3</v>
      </c>
      <c r="M399" s="8">
        <f t="shared" si="85"/>
        <v>-0.78633248162432601</v>
      </c>
      <c r="N399" s="8">
        <f t="shared" si="86"/>
        <v>-0.7837921898738045</v>
      </c>
      <c r="O399" s="8">
        <f t="shared" si="87"/>
        <v>-0.98308869421371092</v>
      </c>
      <c r="P399" s="8">
        <f t="shared" si="88"/>
        <v>-0.98038372143226438</v>
      </c>
      <c r="Q399" s="8">
        <f t="shared" si="89"/>
        <v>-0.18447044532882109</v>
      </c>
      <c r="R399" s="8">
        <f t="shared" si="90"/>
        <v>-0.92187844862767288</v>
      </c>
      <c r="T399" s="8">
        <f t="shared" si="91"/>
        <v>-0.74563150899026498</v>
      </c>
      <c r="U399" s="8">
        <f t="shared" si="92"/>
        <v>-0.74638880389790774</v>
      </c>
      <c r="V399" s="8">
        <f t="shared" si="93"/>
        <v>-0.96788834524639455</v>
      </c>
      <c r="W399" s="8">
        <f t="shared" si="94"/>
        <v>-0.95523193331528988</v>
      </c>
      <c r="X399" s="8">
        <f t="shared" si="95"/>
        <v>9.0534782384385629E-2</v>
      </c>
      <c r="Y399" s="8">
        <f t="shared" si="96"/>
        <v>-0.80073372655503405</v>
      </c>
      <c r="AA399" s="8">
        <f t="shared" si="97"/>
        <v>-0.90945907100346002</v>
      </c>
      <c r="AB399" s="8">
        <f t="shared" si="98"/>
        <v>-0.90853924230799454</v>
      </c>
      <c r="AC399" s="8">
        <f t="shared" si="99"/>
        <v>-0.98781368788943769</v>
      </c>
      <c r="AD399" s="8">
        <f t="shared" si="100"/>
        <v>-0.98235188069879864</v>
      </c>
      <c r="AE399" s="8">
        <f t="shared" si="101"/>
        <v>-0.5595375932739689</v>
      </c>
      <c r="AF399" s="8">
        <f t="shared" si="102"/>
        <v>-0.92588497135266479</v>
      </c>
      <c r="AG399" s="8"/>
      <c r="AH399">
        <v>-6.7542706105747552</v>
      </c>
      <c r="AJ399">
        <v>1.951152294506455</v>
      </c>
      <c r="AK399">
        <v>2</v>
      </c>
      <c r="AL399">
        <v>1.951152294506455</v>
      </c>
      <c r="AM399">
        <v>2</v>
      </c>
      <c r="AN399">
        <v>0</v>
      </c>
      <c r="AO399">
        <v>0</v>
      </c>
      <c r="AP399">
        <v>0</v>
      </c>
      <c r="AQ399">
        <v>0</v>
      </c>
      <c r="AS399">
        <v>1.951152294506455</v>
      </c>
      <c r="AT399">
        <v>1</v>
      </c>
      <c r="AU399">
        <v>1.951152294506455</v>
      </c>
      <c r="AV399">
        <v>1</v>
      </c>
      <c r="AW399">
        <v>1.7343575951168491</v>
      </c>
      <c r="AX399">
        <v>0.64800000000000013</v>
      </c>
      <c r="AY399">
        <v>1.7343575951168491</v>
      </c>
      <c r="AZ399">
        <v>0.64800000000000013</v>
      </c>
      <c r="BB399">
        <f t="shared" si="108"/>
        <v>0.64800000000000013</v>
      </c>
    </row>
    <row r="400" spans="1:54" x14ac:dyDescent="0.3">
      <c r="A400">
        <v>3</v>
      </c>
      <c r="B400" t="s">
        <v>137</v>
      </c>
      <c r="C400" t="s">
        <v>132</v>
      </c>
      <c r="D400" t="s">
        <v>15</v>
      </c>
      <c r="F400" s="2">
        <v>0</v>
      </c>
      <c r="G400" s="2">
        <f t="shared" si="103"/>
        <v>0</v>
      </c>
      <c r="H400" s="4">
        <f t="shared" si="104"/>
        <v>0</v>
      </c>
      <c r="I400" s="14">
        <f t="shared" si="105"/>
        <v>1</v>
      </c>
      <c r="J400">
        <f t="shared" si="84"/>
        <v>0</v>
      </c>
      <c r="K400">
        <f t="shared" si="106"/>
        <v>3</v>
      </c>
      <c r="L400">
        <f t="shared" si="107"/>
        <v>0</v>
      </c>
      <c r="M400" s="8">
        <f t="shared" si="85"/>
        <v>0.36150307959767797</v>
      </c>
      <c r="N400" s="8">
        <f t="shared" si="86"/>
        <v>0.36176400314707774</v>
      </c>
      <c r="O400" s="8">
        <f t="shared" si="87"/>
        <v>9.9403497017485118E-2</v>
      </c>
      <c r="P400" s="8">
        <f t="shared" si="88"/>
        <v>23630.444444444442</v>
      </c>
      <c r="Q400" s="8">
        <f t="shared" si="89"/>
        <v>-0.19133299084953181</v>
      </c>
      <c r="R400" s="8">
        <f t="shared" si="90"/>
        <v>232.04933437744714</v>
      </c>
      <c r="T400" s="8">
        <f t="shared" si="91"/>
        <v>0.70690606833895464</v>
      </c>
      <c r="U400" s="8">
        <f t="shared" si="92"/>
        <v>0.69184409466742125</v>
      </c>
      <c r="V400" s="8">
        <f t="shared" si="93"/>
        <v>0.35972028787425614</v>
      </c>
      <c r="W400" s="8">
        <f t="shared" si="94"/>
        <v>2.6382497850633708</v>
      </c>
      <c r="X400" s="8">
        <f t="shared" si="95"/>
        <v>8.7984309443788544E-2</v>
      </c>
      <c r="Y400" s="8">
        <f t="shared" si="96"/>
        <v>79.437188472640344</v>
      </c>
      <c r="AA400" s="8">
        <f t="shared" si="97"/>
        <v>-0.26075665235275658</v>
      </c>
      <c r="AB400" s="8">
        <f t="shared" si="98"/>
        <v>-0.26304915061262174</v>
      </c>
      <c r="AC400" s="8">
        <f t="shared" si="99"/>
        <v>-0.42533952914352674</v>
      </c>
      <c r="AD400" s="8">
        <f t="shared" si="100"/>
        <v>1.2117199905843523</v>
      </c>
      <c r="AE400" s="8">
        <f t="shared" si="101"/>
        <v>-0.55324865968707115</v>
      </c>
      <c r="AF400" s="8">
        <f t="shared" si="102"/>
        <v>49.969566572045466</v>
      </c>
      <c r="AG400" s="8"/>
      <c r="AH400">
        <v>41.672127347554699</v>
      </c>
      <c r="AJ400">
        <v>-1.951152294506455</v>
      </c>
      <c r="AK400">
        <v>-2</v>
      </c>
      <c r="AL400">
        <v>-1.951152294506455</v>
      </c>
      <c r="AM400">
        <v>-2</v>
      </c>
      <c r="AN400">
        <v>0</v>
      </c>
      <c r="AO400">
        <v>0</v>
      </c>
      <c r="AP400">
        <v>0</v>
      </c>
      <c r="AQ400">
        <v>0</v>
      </c>
      <c r="AS400">
        <v>-1.951152294506455</v>
      </c>
      <c r="AT400">
        <v>-1</v>
      </c>
      <c r="AU400">
        <v>-1.951152294506455</v>
      </c>
      <c r="AV400">
        <v>-1</v>
      </c>
      <c r="AW400">
        <v>-1.7343575951168491</v>
      </c>
      <c r="AX400">
        <v>-0.64800000000000013</v>
      </c>
      <c r="AY400">
        <v>-1.7343575951168491</v>
      </c>
      <c r="AZ400">
        <v>-0.64800000000000013</v>
      </c>
      <c r="BB400">
        <f t="shared" si="108"/>
        <v>-0.64800000000000013</v>
      </c>
    </row>
    <row r="401" spans="1:54" x14ac:dyDescent="0.3">
      <c r="A401">
        <v>3</v>
      </c>
      <c r="B401" t="s">
        <v>138</v>
      </c>
      <c r="C401" t="s">
        <v>132</v>
      </c>
      <c r="D401" t="s">
        <v>15</v>
      </c>
      <c r="F401" s="2">
        <v>0</v>
      </c>
      <c r="G401" s="2">
        <f t="shared" si="103"/>
        <v>0</v>
      </c>
      <c r="H401" s="4">
        <f t="shared" si="104"/>
        <v>0</v>
      </c>
      <c r="I401" s="14">
        <f t="shared" si="105"/>
        <v>1</v>
      </c>
      <c r="J401">
        <f t="shared" si="84"/>
        <v>0</v>
      </c>
      <c r="K401">
        <f t="shared" si="106"/>
        <v>3</v>
      </c>
      <c r="L401">
        <f t="shared" si="107"/>
        <v>0</v>
      </c>
      <c r="M401" s="8">
        <f t="shared" si="85"/>
        <v>-0.63800225686097334</v>
      </c>
      <c r="N401" s="8">
        <f t="shared" si="86"/>
        <v>-0.62568838125568305</v>
      </c>
      <c r="O401" s="8">
        <f t="shared" si="87"/>
        <v>-0.952373752147606</v>
      </c>
      <c r="P401" s="8">
        <f t="shared" si="88"/>
        <v>-0.94017230251252815</v>
      </c>
      <c r="Q401" s="8">
        <f t="shared" si="89"/>
        <v>-6.9634172322141683E-2</v>
      </c>
      <c r="R401" s="8">
        <f t="shared" si="90"/>
        <v>-0.96598439394176072</v>
      </c>
      <c r="T401" s="8">
        <f t="shared" si="91"/>
        <v>-0.6389467738496778</v>
      </c>
      <c r="U401" s="8">
        <f t="shared" si="92"/>
        <v>-0.63429593710803189</v>
      </c>
      <c r="V401" s="8">
        <f t="shared" si="93"/>
        <v>-0.9075162209087213</v>
      </c>
      <c r="W401" s="8">
        <f t="shared" si="94"/>
        <v>-0.91818136747185375</v>
      </c>
      <c r="X401" s="8">
        <f t="shared" si="95"/>
        <v>4.0367326192551546E-2</v>
      </c>
      <c r="Y401" s="8">
        <f t="shared" si="96"/>
        <v>-0.76543972979138586</v>
      </c>
      <c r="AA401" s="8">
        <f t="shared" si="97"/>
        <v>-0.88367289995455267</v>
      </c>
      <c r="AB401" s="8">
        <f t="shared" si="98"/>
        <v>-0.87666691245545281</v>
      </c>
      <c r="AC401" s="8">
        <f t="shared" si="99"/>
        <v>-0.96873272440007741</v>
      </c>
      <c r="AD401" s="8">
        <f t="shared" si="100"/>
        <v>-0.97434471870852724</v>
      </c>
      <c r="AE401" s="8">
        <f t="shared" si="101"/>
        <v>-0.71180497037291912</v>
      </c>
      <c r="AF401" s="8">
        <f t="shared" si="102"/>
        <v>-0.8411473165181691</v>
      </c>
      <c r="AG401" s="8"/>
      <c r="AH401">
        <v>-17.461353194236001</v>
      </c>
      <c r="AJ401">
        <v>-1.0779804224873911E-5</v>
      </c>
      <c r="AK401">
        <v>0</v>
      </c>
      <c r="AL401">
        <v>-1.0779804224873911E-5</v>
      </c>
      <c r="AM401">
        <v>0</v>
      </c>
      <c r="AN401">
        <v>0</v>
      </c>
      <c r="AO401">
        <v>0</v>
      </c>
      <c r="AP401">
        <v>0</v>
      </c>
      <c r="AQ401">
        <v>0</v>
      </c>
      <c r="AS401">
        <v>-1.0779804224873911E-5</v>
      </c>
      <c r="AT401">
        <v>0</v>
      </c>
      <c r="AU401">
        <v>-1.0779804224873911E-5</v>
      </c>
      <c r="AV401">
        <v>0</v>
      </c>
      <c r="AW401">
        <v>-9.5820481998742938E-6</v>
      </c>
      <c r="AX401">
        <v>0</v>
      </c>
      <c r="AY401">
        <v>-9.5820481998742938E-6</v>
      </c>
      <c r="AZ401">
        <v>0</v>
      </c>
      <c r="BB401">
        <f t="shared" si="108"/>
        <v>0</v>
      </c>
    </row>
    <row r="402" spans="1:54" x14ac:dyDescent="0.3">
      <c r="A402">
        <v>3</v>
      </c>
      <c r="B402" t="s">
        <v>139</v>
      </c>
      <c r="C402" t="s">
        <v>132</v>
      </c>
      <c r="D402" t="s">
        <v>15</v>
      </c>
      <c r="F402" s="2">
        <v>0</v>
      </c>
      <c r="G402" s="2">
        <f t="shared" si="103"/>
        <v>1</v>
      </c>
      <c r="H402" s="4">
        <f t="shared" si="104"/>
        <v>0</v>
      </c>
      <c r="I402" s="14">
        <f t="shared" si="105"/>
        <v>1</v>
      </c>
      <c r="J402">
        <f t="shared" si="84"/>
        <v>0</v>
      </c>
      <c r="K402">
        <f t="shared" si="106"/>
        <v>3</v>
      </c>
      <c r="L402">
        <f t="shared" si="107"/>
        <v>0</v>
      </c>
      <c r="M402" s="8">
        <f t="shared" si="85"/>
        <v>-0.65565990857334044</v>
      </c>
      <c r="N402" s="8">
        <f t="shared" si="86"/>
        <v>-0.64360779752762243</v>
      </c>
      <c r="O402" s="8">
        <f t="shared" si="87"/>
        <v>-0.95643504441400096</v>
      </c>
      <c r="P402" s="8">
        <f t="shared" si="88"/>
        <v>-0.94617094798230217</v>
      </c>
      <c r="Q402" s="8">
        <f t="shared" si="89"/>
        <v>-6.9204527720686013E-2</v>
      </c>
      <c r="R402" s="8">
        <f t="shared" si="90"/>
        <v>-0.96948677375453018</v>
      </c>
      <c r="T402" s="8">
        <f t="shared" si="91"/>
        <v>-0.66102788575157423</v>
      </c>
      <c r="U402" s="8">
        <f t="shared" si="92"/>
        <v>-0.65224791115957848</v>
      </c>
      <c r="V402" s="8">
        <f t="shared" si="93"/>
        <v>-0.94100132610660747</v>
      </c>
      <c r="W402" s="8">
        <f t="shared" si="94"/>
        <v>-0.91588979464505482</v>
      </c>
      <c r="X402" s="8">
        <f t="shared" si="95"/>
        <v>3.4675420026864773E-2</v>
      </c>
      <c r="Y402" s="8">
        <f t="shared" si="96"/>
        <v>-0.81435457122198807</v>
      </c>
      <c r="AA402" s="8">
        <f t="shared" si="97"/>
        <v>-0.88638388306836391</v>
      </c>
      <c r="AB402" s="8">
        <f t="shared" si="98"/>
        <v>-0.87823704636543121</v>
      </c>
      <c r="AC402" s="8">
        <f t="shared" si="99"/>
        <v>-0.97870718291720582</v>
      </c>
      <c r="AD402" s="8">
        <f t="shared" si="100"/>
        <v>-0.97392813706566483</v>
      </c>
      <c r="AE402" s="8">
        <f t="shared" si="101"/>
        <v>-0.71502999695847758</v>
      </c>
      <c r="AF402" s="8">
        <f t="shared" si="102"/>
        <v>-0.87525074313385076</v>
      </c>
      <c r="AG402" s="8"/>
      <c r="AH402">
        <v>-17.456503542743938</v>
      </c>
      <c r="AJ402">
        <v>1.0779804224873911E-5</v>
      </c>
      <c r="AK402">
        <v>0</v>
      </c>
      <c r="AL402">
        <v>1.0779804224873911E-5</v>
      </c>
      <c r="AM402">
        <v>0</v>
      </c>
      <c r="AN402">
        <v>0</v>
      </c>
      <c r="AO402">
        <v>0</v>
      </c>
      <c r="AP402">
        <v>0</v>
      </c>
      <c r="AQ402">
        <v>0</v>
      </c>
      <c r="AS402">
        <v>1.0779804224873911E-5</v>
      </c>
      <c r="AT402">
        <v>0</v>
      </c>
      <c r="AU402">
        <v>1.0779804224873911E-5</v>
      </c>
      <c r="AV402">
        <v>0</v>
      </c>
      <c r="AW402">
        <v>9.5820481998742938E-6</v>
      </c>
      <c r="AX402">
        <v>0</v>
      </c>
      <c r="AY402">
        <v>9.5820481998742938E-6</v>
      </c>
      <c r="AZ402">
        <v>0</v>
      </c>
      <c r="BB402">
        <f t="shared" si="108"/>
        <v>0</v>
      </c>
    </row>
    <row r="403" spans="1:54" x14ac:dyDescent="0.3">
      <c r="A403">
        <v>3</v>
      </c>
      <c r="B403" t="s">
        <v>140</v>
      </c>
      <c r="C403" t="s">
        <v>141</v>
      </c>
      <c r="D403" t="s">
        <v>69</v>
      </c>
      <c r="F403" s="2">
        <v>0</v>
      </c>
      <c r="G403" s="2">
        <f t="shared" si="103"/>
        <v>0</v>
      </c>
      <c r="H403" s="4">
        <f t="shared" si="104"/>
        <v>1</v>
      </c>
      <c r="I403" s="14">
        <f t="shared" si="105"/>
        <v>0</v>
      </c>
      <c r="J403">
        <f t="shared" ref="J403:J426" si="109">IF(BB403&gt;0,1,0)</f>
        <v>1</v>
      </c>
      <c r="K403">
        <f t="shared" si="106"/>
        <v>2</v>
      </c>
      <c r="L403">
        <f t="shared" si="107"/>
        <v>2</v>
      </c>
      <c r="M403" s="8">
        <f t="shared" ref="M403:M426" si="110">(N67-M67)/M67</f>
        <v>-0.91079695459812504</v>
      </c>
      <c r="N403" s="8">
        <f t="shared" ref="N403:N426" si="111">(O67-M67)/M67</f>
        <v>-0.91074926838849291</v>
      </c>
      <c r="O403" s="8">
        <f t="shared" ref="O403:O426" si="112">(Q67-P67)/P67</f>
        <v>-0.88429203764627162</v>
      </c>
      <c r="P403" s="8">
        <f t="shared" ref="P403:P426" si="113">(S67-R67)/R67</f>
        <v>-0.99217059457010293</v>
      </c>
      <c r="Q403" s="8">
        <f t="shared" ref="Q403:Q426" si="114">(U67-T67)/T67</f>
        <v>-0.21729625505984093</v>
      </c>
      <c r="R403" s="8">
        <f t="shared" ref="R403:R426" si="115">(W67-V67)/V67</f>
        <v>-0.85418302900957233</v>
      </c>
      <c r="T403" s="8">
        <f t="shared" ref="T403:T426" si="116">(Z67-Y67)/Y67</f>
        <v>-0.80545374450777241</v>
      </c>
      <c r="U403" s="8">
        <f t="shared" ref="U403:U426" si="117">(AA67-Y67)/Y67</f>
        <v>-0.80927462939952899</v>
      </c>
      <c r="V403" s="8">
        <f t="shared" ref="V403:V426" si="118">(AC67-AB67)/AB67</f>
        <v>-0.68345694354752862</v>
      </c>
      <c r="W403" s="8">
        <f t="shared" ref="W403:W426" si="119">(AE67-AD67)/AD67</f>
        <v>-0.94205067996297176</v>
      </c>
      <c r="X403" s="8">
        <f t="shared" ref="X403:X426" si="120">(AG67-AF67)/AF67</f>
        <v>0.45778764219730239</v>
      </c>
      <c r="Y403" s="8">
        <f t="shared" ref="Y403:Y426" si="121">(AI67-AH67)/AH67</f>
        <v>-0.44466387654244993</v>
      </c>
      <c r="AA403" s="8">
        <f t="shared" ref="AA403:AA426" si="122">(AL67-AK67)/AK67</f>
        <v>-0.90573675625897709</v>
      </c>
      <c r="AB403" s="8">
        <f t="shared" ref="AB403:AB426" si="123">(AM67-AK67)/AK67</f>
        <v>-0.90533922187190208</v>
      </c>
      <c r="AC403" s="8">
        <f t="shared" ref="AC403:AC426" si="124">(AO67-AN67)/AN67</f>
        <v>-0.83424800687893097</v>
      </c>
      <c r="AD403" s="8">
        <f t="shared" ref="AD403:AD426" si="125">(AQ67-AP67)/AP67</f>
        <v>-0.96416687139946999</v>
      </c>
      <c r="AE403" s="8">
        <f t="shared" ref="AE403:AE426" si="126">(AS67-AR67)/AR67</f>
        <v>0.16142606832838957</v>
      </c>
      <c r="AF403" s="8">
        <f t="shared" ref="AF403:AF426" si="127">(AU67-AT67)/AT67</f>
        <v>-0.7918927599788087</v>
      </c>
      <c r="AG403" s="8"/>
      <c r="AH403">
        <v>-12.976232971877559</v>
      </c>
      <c r="AJ403">
        <v>0.99005956077063639</v>
      </c>
      <c r="AK403">
        <v>1</v>
      </c>
      <c r="AL403">
        <v>0.99005956077063639</v>
      </c>
      <c r="AM403">
        <v>1</v>
      </c>
      <c r="AN403">
        <v>0</v>
      </c>
      <c r="AO403">
        <v>0</v>
      </c>
      <c r="AP403">
        <v>0</v>
      </c>
      <c r="AQ403">
        <v>0</v>
      </c>
      <c r="AS403">
        <v>0.99005956077063639</v>
      </c>
      <c r="AT403">
        <v>1</v>
      </c>
      <c r="AU403">
        <v>0.99005956077063639</v>
      </c>
      <c r="AV403">
        <v>1</v>
      </c>
      <c r="AW403">
        <v>0.9887014543772612</v>
      </c>
      <c r="AX403">
        <v>0.72800000000000009</v>
      </c>
      <c r="AY403">
        <v>0.9887014543772612</v>
      </c>
      <c r="AZ403">
        <v>0.72800000000000009</v>
      </c>
      <c r="BB403">
        <f t="shared" si="108"/>
        <v>0.72800000000000009</v>
      </c>
    </row>
    <row r="404" spans="1:54" x14ac:dyDescent="0.3">
      <c r="A404">
        <v>3</v>
      </c>
      <c r="B404" t="s">
        <v>142</v>
      </c>
      <c r="C404" t="s">
        <v>141</v>
      </c>
      <c r="D404" t="s">
        <v>69</v>
      </c>
      <c r="F404" s="2">
        <v>0</v>
      </c>
      <c r="G404" s="2">
        <f t="shared" ref="G404:G426" si="128">MOD(LEN(B404)-LEN(SUBSTITUTE(B404,"N","")),2)</f>
        <v>1</v>
      </c>
      <c r="H404" s="4">
        <f t="shared" ref="H404:H426" si="129">H714</f>
        <v>0</v>
      </c>
      <c r="I404" s="14">
        <f t="shared" ref="I404:I426" si="130">1-J404</f>
        <v>1</v>
      </c>
      <c r="J404">
        <f t="shared" si="109"/>
        <v>0</v>
      </c>
      <c r="K404">
        <f t="shared" ref="K404:K426" si="131">LEN(D404) - LEN(SUBSTITUTE(D404, ",", "")) + 1</f>
        <v>2</v>
      </c>
      <c r="L404">
        <f t="shared" ref="L404:L426" si="132">L714</f>
        <v>0</v>
      </c>
      <c r="M404" s="8">
        <f t="shared" si="110"/>
        <v>1.1258110025386168</v>
      </c>
      <c r="N404" s="8">
        <f t="shared" si="111"/>
        <v>1.1262219404869862</v>
      </c>
      <c r="O404" s="8">
        <f t="shared" si="112"/>
        <v>0.14838159352637401</v>
      </c>
      <c r="P404" s="8">
        <f t="shared" si="113"/>
        <v>31213.083333333339</v>
      </c>
      <c r="Q404" s="8">
        <f t="shared" si="114"/>
        <v>-0.22166169283940218</v>
      </c>
      <c r="R404" s="8">
        <f t="shared" si="115"/>
        <v>821.23469387755097</v>
      </c>
      <c r="T404" s="8">
        <f t="shared" si="116"/>
        <v>1.3836178807315254</v>
      </c>
      <c r="U404" s="8">
        <f t="shared" si="117"/>
        <v>1.3377859185002337</v>
      </c>
      <c r="V404" s="8">
        <f t="shared" si="118"/>
        <v>0.76102850325755189</v>
      </c>
      <c r="W404" s="8">
        <f t="shared" si="119"/>
        <v>4.1397549445335651</v>
      </c>
      <c r="X404" s="8">
        <f t="shared" si="120"/>
        <v>0.44885553140606227</v>
      </c>
      <c r="Y404" s="8">
        <f t="shared" si="121"/>
        <v>348.75288691983019</v>
      </c>
      <c r="AA404" s="8">
        <f t="shared" si="122"/>
        <v>0.24040700379378105</v>
      </c>
      <c r="AB404" s="8">
        <f t="shared" si="123"/>
        <v>0.23561567820086088</v>
      </c>
      <c r="AC404" s="8">
        <f t="shared" si="124"/>
        <v>1.0398323780600795E-2</v>
      </c>
      <c r="AD404" s="8">
        <f t="shared" si="125"/>
        <v>2.6934418677932861</v>
      </c>
      <c r="AE404" s="8">
        <f t="shared" si="126"/>
        <v>0.1568156688567037</v>
      </c>
      <c r="AF404" s="8">
        <f t="shared" si="127"/>
        <v>134.20419024365145</v>
      </c>
      <c r="AG404" s="8"/>
      <c r="AH404">
        <v>12.976232971877559</v>
      </c>
      <c r="AJ404">
        <v>-0.99005956077063639</v>
      </c>
      <c r="AK404">
        <v>-1</v>
      </c>
      <c r="AL404">
        <v>-0.99005956077063639</v>
      </c>
      <c r="AM404">
        <v>-1</v>
      </c>
      <c r="AN404">
        <v>0</v>
      </c>
      <c r="AO404">
        <v>0</v>
      </c>
      <c r="AP404">
        <v>0</v>
      </c>
      <c r="AQ404">
        <v>0</v>
      </c>
      <c r="AS404">
        <v>-0.99005956077063639</v>
      </c>
      <c r="AT404">
        <v>-1</v>
      </c>
      <c r="AU404">
        <v>-0.99005956077063639</v>
      </c>
      <c r="AV404">
        <v>-1</v>
      </c>
      <c r="AW404">
        <v>-0.9887014543772612</v>
      </c>
      <c r="AX404">
        <v>-0.72800000000000009</v>
      </c>
      <c r="AY404">
        <v>-0.9887014543772612</v>
      </c>
      <c r="AZ404">
        <v>-0.72800000000000009</v>
      </c>
      <c r="BB404">
        <f t="shared" ref="BB404:BB426" si="133">IF($BB$337=0,AH404,IF($BB$337=1,AS404,IF($BB$337=2,AT404,IF($BB$337=3,AU404,IF($BB$337=4,AV404,IF($BB$337="1L",AW404,IF($BB$337="2L",AX404,IF($BB$337="3L",AY404,AZ404))))))))</f>
        <v>-0.72800000000000009</v>
      </c>
    </row>
    <row r="405" spans="1:54" x14ac:dyDescent="0.3">
      <c r="A405">
        <v>3</v>
      </c>
      <c r="B405" t="s">
        <v>143</v>
      </c>
      <c r="C405" t="s">
        <v>141</v>
      </c>
      <c r="D405" t="s">
        <v>69</v>
      </c>
      <c r="F405" s="2">
        <v>0</v>
      </c>
      <c r="G405" s="2">
        <f t="shared" si="128"/>
        <v>1</v>
      </c>
      <c r="H405" s="4">
        <f t="shared" si="129"/>
        <v>0</v>
      </c>
      <c r="I405" s="14">
        <f t="shared" si="130"/>
        <v>1</v>
      </c>
      <c r="J405">
        <f t="shared" si="109"/>
        <v>0</v>
      </c>
      <c r="K405">
        <f t="shared" si="131"/>
        <v>2</v>
      </c>
      <c r="L405">
        <f t="shared" si="132"/>
        <v>0</v>
      </c>
      <c r="M405" s="8">
        <f t="shared" si="110"/>
        <v>1.0724903290570216</v>
      </c>
      <c r="N405" s="8">
        <f t="shared" si="111"/>
        <v>1.0727982794770041</v>
      </c>
      <c r="O405" s="8">
        <f t="shared" si="112"/>
        <v>0.17653388266941339</v>
      </c>
      <c r="P405" s="8">
        <f t="shared" si="113"/>
        <v>62393.5</v>
      </c>
      <c r="Q405" s="8">
        <f t="shared" si="114"/>
        <v>-0.22198944317110914</v>
      </c>
      <c r="R405" s="8">
        <f t="shared" si="115"/>
        <v>1086.3645518630412</v>
      </c>
      <c r="T405" s="8">
        <f t="shared" si="116"/>
        <v>1.3729680734819452</v>
      </c>
      <c r="U405" s="8">
        <f t="shared" si="117"/>
        <v>1.3804676853862783</v>
      </c>
      <c r="V405" s="8">
        <f t="shared" si="118"/>
        <v>1.450287928747463</v>
      </c>
      <c r="W405" s="8">
        <f t="shared" si="119"/>
        <v>3.9513262658364519</v>
      </c>
      <c r="X405" s="8">
        <f t="shared" si="120"/>
        <v>0.44194907781465742</v>
      </c>
      <c r="Y405" s="8">
        <f t="shared" si="121"/>
        <v>369.85378615384633</v>
      </c>
      <c r="AA405" s="8">
        <f t="shared" si="122"/>
        <v>0.27715341065113513</v>
      </c>
      <c r="AB405" s="8">
        <f t="shared" si="123"/>
        <v>0.26880641099489866</v>
      </c>
      <c r="AC405" s="8">
        <f t="shared" si="124"/>
        <v>0.27737980362143644</v>
      </c>
      <c r="AD405" s="8">
        <f t="shared" si="125"/>
        <v>2.5726259708992911</v>
      </c>
      <c r="AE405" s="8">
        <f t="shared" si="126"/>
        <v>0.14453134007172111</v>
      </c>
      <c r="AF405" s="8">
        <f t="shared" si="127"/>
        <v>144.98117631072168</v>
      </c>
      <c r="AG405" s="8"/>
      <c r="AH405">
        <v>12.976232971877559</v>
      </c>
      <c r="AJ405">
        <v>-0.99005956077063639</v>
      </c>
      <c r="AK405">
        <v>-1</v>
      </c>
      <c r="AL405">
        <v>-0.99005956077063639</v>
      </c>
      <c r="AM405">
        <v>-1</v>
      </c>
      <c r="AN405">
        <v>0</v>
      </c>
      <c r="AO405">
        <v>0</v>
      </c>
      <c r="AP405">
        <v>0</v>
      </c>
      <c r="AQ405">
        <v>0</v>
      </c>
      <c r="AS405">
        <v>-0.99005956077063639</v>
      </c>
      <c r="AT405">
        <v>-1</v>
      </c>
      <c r="AU405">
        <v>-0.99005956077063639</v>
      </c>
      <c r="AV405">
        <v>-1</v>
      </c>
      <c r="AW405">
        <v>-0.9887014543772612</v>
      </c>
      <c r="AX405">
        <v>-0.72800000000000009</v>
      </c>
      <c r="AY405">
        <v>-0.9887014543772612</v>
      </c>
      <c r="AZ405">
        <v>-0.72800000000000009</v>
      </c>
      <c r="BB405">
        <f t="shared" si="133"/>
        <v>-0.72800000000000009</v>
      </c>
    </row>
    <row r="406" spans="1:54" x14ac:dyDescent="0.3">
      <c r="A406">
        <v>3</v>
      </c>
      <c r="B406" t="s">
        <v>144</v>
      </c>
      <c r="C406" t="s">
        <v>141</v>
      </c>
      <c r="D406" t="s">
        <v>69</v>
      </c>
      <c r="F406" s="2">
        <v>0</v>
      </c>
      <c r="G406" s="2">
        <f t="shared" si="128"/>
        <v>0</v>
      </c>
      <c r="H406" s="4">
        <f t="shared" si="129"/>
        <v>1</v>
      </c>
      <c r="I406" s="14">
        <f t="shared" si="130"/>
        <v>0</v>
      </c>
      <c r="J406">
        <f t="shared" si="109"/>
        <v>1</v>
      </c>
      <c r="K406">
        <f t="shared" si="131"/>
        <v>2</v>
      </c>
      <c r="L406">
        <f t="shared" si="132"/>
        <v>2</v>
      </c>
      <c r="M406" s="8">
        <f t="shared" si="110"/>
        <v>-0.90138317316242433</v>
      </c>
      <c r="N406" s="8">
        <f t="shared" si="111"/>
        <v>-0.90135290908967969</v>
      </c>
      <c r="O406" s="8">
        <f t="shared" si="112"/>
        <v>-0.86697127550302855</v>
      </c>
      <c r="P406" s="8">
        <f t="shared" si="113"/>
        <v>-0.99221435824259741</v>
      </c>
      <c r="Q406" s="8">
        <f t="shared" si="114"/>
        <v>-0.21787177207880473</v>
      </c>
      <c r="R406" s="8">
        <f t="shared" si="115"/>
        <v>-0.84936364264784181</v>
      </c>
      <c r="T406" s="8">
        <f t="shared" si="116"/>
        <v>-0.79874709441760638</v>
      </c>
      <c r="U406" s="8">
        <f t="shared" si="117"/>
        <v>-0.80243676558044141</v>
      </c>
      <c r="V406" s="8">
        <f t="shared" si="118"/>
        <v>-0.6532578013803757</v>
      </c>
      <c r="W406" s="8">
        <f t="shared" si="119"/>
        <v>-0.93982057337257974</v>
      </c>
      <c r="X406" s="8">
        <f t="shared" si="120"/>
        <v>0.4615569767510378</v>
      </c>
      <c r="Y406" s="8">
        <f t="shared" si="121"/>
        <v>-0.44999089549192556</v>
      </c>
      <c r="AA406" s="8">
        <f t="shared" si="122"/>
        <v>-0.90042996680571719</v>
      </c>
      <c r="AB406" s="8">
        <f t="shared" si="123"/>
        <v>-0.90269776222376885</v>
      </c>
      <c r="AC406" s="8">
        <f t="shared" si="124"/>
        <v>-0.81764760212331178</v>
      </c>
      <c r="AD406" s="8">
        <f t="shared" si="125"/>
        <v>-0.96269579675116324</v>
      </c>
      <c r="AE406" s="8">
        <f t="shared" si="126"/>
        <v>0.16017412940638323</v>
      </c>
      <c r="AF406" s="8">
        <f t="shared" si="127"/>
        <v>-0.79193097623409814</v>
      </c>
      <c r="AG406" s="8"/>
      <c r="AH406">
        <v>-12.976232971877559</v>
      </c>
      <c r="AJ406">
        <v>0.99005956077063639</v>
      </c>
      <c r="AK406">
        <v>1</v>
      </c>
      <c r="AL406">
        <v>0.99005956077063639</v>
      </c>
      <c r="AM406">
        <v>1</v>
      </c>
      <c r="AN406">
        <v>0</v>
      </c>
      <c r="AO406">
        <v>0</v>
      </c>
      <c r="AP406">
        <v>0</v>
      </c>
      <c r="AQ406">
        <v>0</v>
      </c>
      <c r="AS406">
        <v>0.99005956077063639</v>
      </c>
      <c r="AT406">
        <v>1</v>
      </c>
      <c r="AU406">
        <v>0.99005956077063639</v>
      </c>
      <c r="AV406">
        <v>1</v>
      </c>
      <c r="AW406">
        <v>0.9887014543772612</v>
      </c>
      <c r="AX406">
        <v>0.72800000000000009</v>
      </c>
      <c r="AY406">
        <v>0.9887014543772612</v>
      </c>
      <c r="AZ406">
        <v>0.72800000000000009</v>
      </c>
      <c r="BB406">
        <f t="shared" si="133"/>
        <v>0.72800000000000009</v>
      </c>
    </row>
    <row r="407" spans="1:54" x14ac:dyDescent="0.3">
      <c r="A407">
        <v>3</v>
      </c>
      <c r="B407" t="s">
        <v>145</v>
      </c>
      <c r="C407" t="s">
        <v>146</v>
      </c>
      <c r="D407" t="s">
        <v>69</v>
      </c>
      <c r="F407" s="2">
        <v>0</v>
      </c>
      <c r="G407" s="2">
        <f t="shared" si="128"/>
        <v>0</v>
      </c>
      <c r="H407" s="4">
        <f t="shared" si="129"/>
        <v>0</v>
      </c>
      <c r="I407" s="14">
        <f t="shared" si="130"/>
        <v>1</v>
      </c>
      <c r="J407">
        <f t="shared" si="109"/>
        <v>0</v>
      </c>
      <c r="K407">
        <f t="shared" si="131"/>
        <v>2</v>
      </c>
      <c r="L407">
        <f t="shared" si="132"/>
        <v>0</v>
      </c>
      <c r="M407" s="8">
        <f t="shared" si="110"/>
        <v>-0.7559494743362617</v>
      </c>
      <c r="N407" s="8">
        <f t="shared" si="111"/>
        <v>-0.75523388610384901</v>
      </c>
      <c r="O407" s="8">
        <f t="shared" si="112"/>
        <v>-0.7880576809290103</v>
      </c>
      <c r="P407" s="8">
        <f t="shared" si="113"/>
        <v>-0.93209992443801282</v>
      </c>
      <c r="Q407" s="8">
        <f t="shared" si="114"/>
        <v>-0.21452026348450351</v>
      </c>
      <c r="R407" s="8">
        <f t="shared" si="115"/>
        <v>-0.74297147672762864</v>
      </c>
      <c r="T407" s="8">
        <f t="shared" si="116"/>
        <v>-0.69519513832791813</v>
      </c>
      <c r="U407" s="8">
        <f t="shared" si="117"/>
        <v>-0.69606079283611944</v>
      </c>
      <c r="V407" s="8">
        <f t="shared" si="118"/>
        <v>-0.64385889887782999</v>
      </c>
      <c r="W407" s="8">
        <f t="shared" si="119"/>
        <v>-0.88044503952002684</v>
      </c>
      <c r="X407" s="8">
        <f t="shared" si="120"/>
        <v>0.27661624536067758</v>
      </c>
      <c r="Y407" s="8">
        <f t="shared" si="121"/>
        <v>-0.4024911240358594</v>
      </c>
      <c r="AA407" s="8">
        <f t="shared" si="122"/>
        <v>-0.9036044604392468</v>
      </c>
      <c r="AB407" s="8">
        <f t="shared" si="123"/>
        <v>-0.90606951648334944</v>
      </c>
      <c r="AC407" s="8">
        <f t="shared" si="124"/>
        <v>-0.87063192259247324</v>
      </c>
      <c r="AD407" s="8">
        <f t="shared" si="125"/>
        <v>-0.96588712476961991</v>
      </c>
      <c r="AE407" s="8">
        <f t="shared" si="126"/>
        <v>-0.2522330821402039</v>
      </c>
      <c r="AF407" s="8">
        <f t="shared" si="127"/>
        <v>-0.77557385862332606</v>
      </c>
      <c r="AG407" s="8"/>
      <c r="AH407">
        <v>-17.32509402542323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B407">
        <f t="shared" si="133"/>
        <v>0</v>
      </c>
    </row>
    <row r="408" spans="1:54" x14ac:dyDescent="0.3">
      <c r="A408">
        <v>3</v>
      </c>
      <c r="B408" t="s">
        <v>147</v>
      </c>
      <c r="C408" t="s">
        <v>146</v>
      </c>
      <c r="D408" t="s">
        <v>69</v>
      </c>
      <c r="F408" s="2">
        <v>0</v>
      </c>
      <c r="G408" s="2">
        <f t="shared" si="128"/>
        <v>1</v>
      </c>
      <c r="H408" s="4">
        <f t="shared" si="129"/>
        <v>1</v>
      </c>
      <c r="I408" s="14">
        <f t="shared" si="130"/>
        <v>1</v>
      </c>
      <c r="J408">
        <f t="shared" si="109"/>
        <v>0</v>
      </c>
      <c r="K408">
        <f t="shared" si="131"/>
        <v>2</v>
      </c>
      <c r="L408">
        <f t="shared" si="132"/>
        <v>2</v>
      </c>
      <c r="M408" s="8">
        <f t="shared" si="110"/>
        <v>9.9814927945879005E-3</v>
      </c>
      <c r="N408" s="8">
        <f t="shared" si="111"/>
        <v>1.0019487057454236E-2</v>
      </c>
      <c r="O408" s="8">
        <f t="shared" si="112"/>
        <v>2.8500114000455998E-4</v>
      </c>
      <c r="P408" s="8">
        <f t="shared" si="113"/>
        <v>36</v>
      </c>
      <c r="Q408" s="8">
        <f t="shared" si="114"/>
        <v>-0.22511561389721735</v>
      </c>
      <c r="R408" s="8">
        <f t="shared" si="115"/>
        <v>12.664050235478806</v>
      </c>
      <c r="T408" s="8">
        <f t="shared" si="116"/>
        <v>0.72595818234892473</v>
      </c>
      <c r="U408" s="8">
        <f t="shared" si="117"/>
        <v>0.70729962835310645</v>
      </c>
      <c r="V408" s="8">
        <f t="shared" si="118"/>
        <v>0.64452293116747728</v>
      </c>
      <c r="W408" s="8">
        <f t="shared" si="119"/>
        <v>1.8751923961151897</v>
      </c>
      <c r="X408" s="8">
        <f t="shared" si="120"/>
        <v>0.2257682224298562</v>
      </c>
      <c r="Y408" s="8">
        <f t="shared" si="121"/>
        <v>42.452055942342923</v>
      </c>
      <c r="AA408" s="8">
        <f t="shared" si="122"/>
        <v>-0.12708612242275988</v>
      </c>
      <c r="AB408" s="8">
        <f t="shared" si="123"/>
        <v>-0.13572656675821945</v>
      </c>
      <c r="AC408" s="8">
        <f t="shared" si="124"/>
        <v>-0.20366954419271929</v>
      </c>
      <c r="AD408" s="8">
        <f t="shared" si="125"/>
        <v>1.1588783834639431</v>
      </c>
      <c r="AE408" s="8">
        <f t="shared" si="126"/>
        <v>-0.27811348461349666</v>
      </c>
      <c r="AF408" s="8">
        <f t="shared" si="127"/>
        <v>39.238272471728656</v>
      </c>
      <c r="AG408" s="8"/>
      <c r="AH408">
        <v>17.32509402542323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B408">
        <f t="shared" si="133"/>
        <v>0</v>
      </c>
    </row>
    <row r="409" spans="1:54" x14ac:dyDescent="0.3">
      <c r="A409">
        <v>3</v>
      </c>
      <c r="B409" t="s">
        <v>148</v>
      </c>
      <c r="C409" t="s">
        <v>146</v>
      </c>
      <c r="D409" t="s">
        <v>69</v>
      </c>
      <c r="F409" s="2">
        <v>0</v>
      </c>
      <c r="G409" s="2">
        <f t="shared" si="128"/>
        <v>1</v>
      </c>
      <c r="H409" s="4">
        <f t="shared" si="129"/>
        <v>1</v>
      </c>
      <c r="I409" s="14">
        <f t="shared" si="130"/>
        <v>1</v>
      </c>
      <c r="J409">
        <f t="shared" si="109"/>
        <v>0</v>
      </c>
      <c r="K409">
        <f t="shared" si="131"/>
        <v>2</v>
      </c>
      <c r="L409">
        <f t="shared" si="132"/>
        <v>2</v>
      </c>
      <c r="M409" s="8">
        <f t="shared" si="110"/>
        <v>1.1706115315434099E-2</v>
      </c>
      <c r="N409" s="8">
        <f t="shared" si="111"/>
        <v>1.1753107749652306E-2</v>
      </c>
      <c r="O409" s="8">
        <f t="shared" si="112"/>
        <v>3.9500197500987505E-4</v>
      </c>
      <c r="P409" s="8">
        <f t="shared" si="113"/>
        <v>103</v>
      </c>
      <c r="Q409" s="8">
        <f t="shared" si="114"/>
        <v>-0.22503007145109744</v>
      </c>
      <c r="R409" s="8">
        <f t="shared" si="115"/>
        <v>20.137965760322256</v>
      </c>
      <c r="T409" s="8">
        <f t="shared" si="116"/>
        <v>0.53583053186525664</v>
      </c>
      <c r="U409" s="8">
        <f t="shared" si="117"/>
        <v>0.4924797810593507</v>
      </c>
      <c r="V409" s="8">
        <f t="shared" si="118"/>
        <v>0.65691990625405206</v>
      </c>
      <c r="W409" s="8">
        <f t="shared" si="119"/>
        <v>1.8415025259914379</v>
      </c>
      <c r="X409" s="8">
        <f t="shared" si="120"/>
        <v>0.2026118773567176</v>
      </c>
      <c r="Y409" s="8">
        <f t="shared" si="121"/>
        <v>45.593596584478661</v>
      </c>
      <c r="AA409" s="8">
        <f t="shared" si="122"/>
        <v>-0.19469217196525129</v>
      </c>
      <c r="AB409" s="8">
        <f t="shared" si="123"/>
        <v>-0.23844559523471709</v>
      </c>
      <c r="AC409" s="8">
        <f t="shared" si="124"/>
        <v>-0.19660923396670044</v>
      </c>
      <c r="AD409" s="8">
        <f t="shared" si="125"/>
        <v>1.1211403050584798</v>
      </c>
      <c r="AE409" s="8">
        <f t="shared" si="126"/>
        <v>-0.29785206213542842</v>
      </c>
      <c r="AF409" s="8">
        <f t="shared" si="127"/>
        <v>41.727951236935859</v>
      </c>
      <c r="AG409" s="8"/>
      <c r="AH409">
        <v>17.32509402542323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B409">
        <f t="shared" si="133"/>
        <v>0</v>
      </c>
    </row>
    <row r="410" spans="1:54" x14ac:dyDescent="0.3">
      <c r="A410">
        <v>3</v>
      </c>
      <c r="B410" t="s">
        <v>149</v>
      </c>
      <c r="C410" t="s">
        <v>146</v>
      </c>
      <c r="D410" t="s">
        <v>69</v>
      </c>
      <c r="F410" s="2">
        <v>0</v>
      </c>
      <c r="G410" s="2">
        <f t="shared" si="128"/>
        <v>0</v>
      </c>
      <c r="H410" s="4">
        <f t="shared" si="129"/>
        <v>0</v>
      </c>
      <c r="I410" s="14">
        <f t="shared" si="130"/>
        <v>1</v>
      </c>
      <c r="J410">
        <f t="shared" si="109"/>
        <v>0</v>
      </c>
      <c r="K410">
        <f t="shared" si="131"/>
        <v>2</v>
      </c>
      <c r="L410">
        <f t="shared" si="132"/>
        <v>0</v>
      </c>
      <c r="M410" s="8">
        <f t="shared" si="110"/>
        <v>-0.74917146356596243</v>
      </c>
      <c r="N410" s="8">
        <f t="shared" si="111"/>
        <v>-0.74873069787310531</v>
      </c>
      <c r="O410" s="8">
        <f t="shared" si="112"/>
        <v>-0.76794435946096329</v>
      </c>
      <c r="P410" s="8">
        <f t="shared" si="113"/>
        <v>-0.93546728405200696</v>
      </c>
      <c r="Q410" s="8">
        <f t="shared" si="114"/>
        <v>-0.21697668424552999</v>
      </c>
      <c r="R410" s="8">
        <f t="shared" si="115"/>
        <v>-0.7450229884390287</v>
      </c>
      <c r="T410" s="8">
        <f t="shared" si="116"/>
        <v>-0.6846057979733976</v>
      </c>
      <c r="U410" s="8">
        <f t="shared" si="117"/>
        <v>-0.68984330182801656</v>
      </c>
      <c r="V410" s="8">
        <f t="shared" si="118"/>
        <v>-0.62184328797267663</v>
      </c>
      <c r="W410" s="8">
        <f t="shared" si="119"/>
        <v>-0.88286505463459919</v>
      </c>
      <c r="X410" s="8">
        <f t="shared" si="120"/>
        <v>0.25454570956230693</v>
      </c>
      <c r="Y410" s="8">
        <f t="shared" si="121"/>
        <v>-0.39379687055559254</v>
      </c>
      <c r="AA410" s="8">
        <f t="shared" si="122"/>
        <v>-0.90368679577798106</v>
      </c>
      <c r="AB410" s="8">
        <f t="shared" si="123"/>
        <v>-0.90581052091267877</v>
      </c>
      <c r="AC410" s="8">
        <f t="shared" si="124"/>
        <v>-0.86048609855366365</v>
      </c>
      <c r="AD410" s="8">
        <f t="shared" si="125"/>
        <v>-0.96559857737026045</v>
      </c>
      <c r="AE410" s="8">
        <f t="shared" si="126"/>
        <v>-0.26831817668432217</v>
      </c>
      <c r="AF410" s="8">
        <f t="shared" si="127"/>
        <v>-0.7759923478675087</v>
      </c>
      <c r="AG410" s="8"/>
      <c r="AH410">
        <v>-17.32509402542323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B410">
        <f t="shared" si="133"/>
        <v>0</v>
      </c>
    </row>
    <row r="411" spans="1:54" x14ac:dyDescent="0.3">
      <c r="A411">
        <v>3</v>
      </c>
      <c r="B411" t="s">
        <v>150</v>
      </c>
      <c r="C411" t="s">
        <v>151</v>
      </c>
      <c r="D411" t="s">
        <v>152</v>
      </c>
      <c r="F411" s="2">
        <v>0</v>
      </c>
      <c r="G411" s="2">
        <f t="shared" si="128"/>
        <v>0</v>
      </c>
      <c r="H411" s="4">
        <f t="shared" si="129"/>
        <v>1</v>
      </c>
      <c r="I411" s="14">
        <f t="shared" si="130"/>
        <v>0</v>
      </c>
      <c r="J411">
        <f t="shared" si="109"/>
        <v>1</v>
      </c>
      <c r="K411">
        <f t="shared" si="131"/>
        <v>2</v>
      </c>
      <c r="L411">
        <f t="shared" si="132"/>
        <v>2</v>
      </c>
      <c r="M411" s="8">
        <f t="shared" si="110"/>
        <v>-0.89950186190250336</v>
      </c>
      <c r="N411" s="8">
        <f t="shared" si="111"/>
        <v>-0.89943161892049306</v>
      </c>
      <c r="O411" s="8">
        <f t="shared" si="112"/>
        <v>-0.87365028189146821</v>
      </c>
      <c r="P411" s="8">
        <f t="shared" si="113"/>
        <v>-0.99377970316294606</v>
      </c>
      <c r="Q411" s="8">
        <f t="shared" si="114"/>
        <v>-0.21919095916164907</v>
      </c>
      <c r="R411" s="8">
        <f t="shared" si="115"/>
        <v>-0.97563545029798771</v>
      </c>
      <c r="T411" s="8">
        <f t="shared" si="116"/>
        <v>-0.74252602108194521</v>
      </c>
      <c r="U411" s="8">
        <f t="shared" si="117"/>
        <v>-0.74645950773166658</v>
      </c>
      <c r="V411" s="8">
        <f t="shared" si="118"/>
        <v>-0.57706860656272907</v>
      </c>
      <c r="W411" s="8">
        <f t="shared" si="119"/>
        <v>-0.92260336623140293</v>
      </c>
      <c r="X411" s="8">
        <f t="shared" si="120"/>
        <v>0.43880286408068986</v>
      </c>
      <c r="Y411" s="8">
        <f t="shared" si="121"/>
        <v>-0.79762507458201082</v>
      </c>
      <c r="AA411" s="8">
        <f t="shared" si="122"/>
        <v>-0.86785360775368681</v>
      </c>
      <c r="AB411" s="8">
        <f t="shared" si="123"/>
        <v>-0.86886906419253429</v>
      </c>
      <c r="AC411" s="8">
        <f t="shared" si="124"/>
        <v>-0.76253659608804292</v>
      </c>
      <c r="AD411" s="8">
        <f t="shared" si="125"/>
        <v>-0.94433287109088992</v>
      </c>
      <c r="AE411" s="8">
        <f t="shared" si="126"/>
        <v>8.2990985724676933E-2</v>
      </c>
      <c r="AF411" s="8">
        <f t="shared" si="127"/>
        <v>-0.91103958032870369</v>
      </c>
      <c r="AG411" s="8"/>
      <c r="AH411">
        <v>-6.8178095981893163</v>
      </c>
      <c r="AJ411">
        <v>0.97558153715534002</v>
      </c>
      <c r="AK411">
        <v>1</v>
      </c>
      <c r="AL411">
        <v>0.97558153715534002</v>
      </c>
      <c r="AM411">
        <v>1</v>
      </c>
      <c r="AN411">
        <v>0</v>
      </c>
      <c r="AO411">
        <v>0</v>
      </c>
      <c r="AP411">
        <v>0</v>
      </c>
      <c r="AQ411">
        <v>0</v>
      </c>
      <c r="AS411">
        <v>0.97558153715534002</v>
      </c>
      <c r="AT411">
        <v>0.5</v>
      </c>
      <c r="AU411">
        <v>0.97558153715534002</v>
      </c>
      <c r="AV411">
        <v>0.5</v>
      </c>
      <c r="AW411">
        <v>0.97424329087666339</v>
      </c>
      <c r="AX411">
        <v>0.36399999999999999</v>
      </c>
      <c r="AY411">
        <v>0.97424329087666339</v>
      </c>
      <c r="AZ411">
        <v>0.36399999999999999</v>
      </c>
      <c r="BB411">
        <f t="shared" si="133"/>
        <v>0.36399999999999999</v>
      </c>
    </row>
    <row r="412" spans="1:54" x14ac:dyDescent="0.3">
      <c r="A412">
        <v>3</v>
      </c>
      <c r="B412" t="s">
        <v>153</v>
      </c>
      <c r="C412" t="s">
        <v>151</v>
      </c>
      <c r="D412" t="s">
        <v>152</v>
      </c>
      <c r="F412" s="2">
        <v>0</v>
      </c>
      <c r="G412" s="2">
        <f t="shared" si="128"/>
        <v>1</v>
      </c>
      <c r="H412" s="4">
        <f t="shared" si="129"/>
        <v>0</v>
      </c>
      <c r="I412" s="14">
        <f t="shared" si="130"/>
        <v>1</v>
      </c>
      <c r="J412">
        <f t="shared" si="109"/>
        <v>0</v>
      </c>
      <c r="K412">
        <f t="shared" si="131"/>
        <v>2</v>
      </c>
      <c r="L412">
        <f t="shared" si="132"/>
        <v>0</v>
      </c>
      <c r="M412" s="8">
        <f t="shared" si="110"/>
        <v>1.7373615683702537</v>
      </c>
      <c r="N412" s="8">
        <f t="shared" si="111"/>
        <v>1.7378124678196762</v>
      </c>
      <c r="O412" s="8">
        <f t="shared" si="112"/>
        <v>0.42000310001550012</v>
      </c>
      <c r="P412" s="8">
        <f t="shared" si="113"/>
        <v>112869.71428571429</v>
      </c>
      <c r="Q412" s="8">
        <f t="shared" si="114"/>
        <v>-0.22016416600702893</v>
      </c>
      <c r="R412" s="8">
        <f t="shared" si="115"/>
        <v>1613.1863560732113</v>
      </c>
      <c r="T412" s="8">
        <f t="shared" si="116"/>
        <v>1.7434855552089183</v>
      </c>
      <c r="U412" s="8">
        <f t="shared" si="117"/>
        <v>1.6110525818448378</v>
      </c>
      <c r="V412" s="8">
        <f t="shared" si="118"/>
        <v>1.2229302707771093</v>
      </c>
      <c r="W412" s="8">
        <f t="shared" si="119"/>
        <v>4.7348858977077724</v>
      </c>
      <c r="X412" s="8">
        <f t="shared" si="120"/>
        <v>0.41766688303167182</v>
      </c>
      <c r="Y412" s="8">
        <f t="shared" si="121"/>
        <v>338.86219086137186</v>
      </c>
      <c r="AA412" s="8">
        <f t="shared" si="122"/>
        <v>0.33141926157679774</v>
      </c>
      <c r="AB412" s="8">
        <f t="shared" si="123"/>
        <v>0.24543326122600007</v>
      </c>
      <c r="AC412" s="8">
        <f t="shared" si="124"/>
        <v>0.17213185365078298</v>
      </c>
      <c r="AD412" s="8">
        <f t="shared" si="125"/>
        <v>2.5746075966913526</v>
      </c>
      <c r="AE412" s="8">
        <f t="shared" si="126"/>
        <v>7.3308428014348573E-2</v>
      </c>
      <c r="AF412" s="8">
        <f t="shared" si="127"/>
        <v>125.03172747790032</v>
      </c>
      <c r="AG412" s="8"/>
      <c r="AH412">
        <v>6.8178095981893163</v>
      </c>
      <c r="AJ412">
        <v>-0.97558153715534002</v>
      </c>
      <c r="AK412">
        <v>-1</v>
      </c>
      <c r="AL412">
        <v>-0.97558153715534002</v>
      </c>
      <c r="AM412">
        <v>-1</v>
      </c>
      <c r="AN412">
        <v>0</v>
      </c>
      <c r="AO412">
        <v>0</v>
      </c>
      <c r="AP412">
        <v>0</v>
      </c>
      <c r="AQ412">
        <v>0</v>
      </c>
      <c r="AS412">
        <v>-0.97558153715534002</v>
      </c>
      <c r="AT412">
        <v>-0.5</v>
      </c>
      <c r="AU412">
        <v>-0.97558153715534002</v>
      </c>
      <c r="AV412">
        <v>-0.5</v>
      </c>
      <c r="AW412">
        <v>-0.97424329087666339</v>
      </c>
      <c r="AX412">
        <v>-0.36399999999999999</v>
      </c>
      <c r="AY412">
        <v>-0.97424329087666339</v>
      </c>
      <c r="AZ412">
        <v>-0.36399999999999999</v>
      </c>
      <c r="BB412">
        <f t="shared" si="133"/>
        <v>-0.36399999999999999</v>
      </c>
    </row>
    <row r="413" spans="1:54" x14ac:dyDescent="0.3">
      <c r="A413">
        <v>3</v>
      </c>
      <c r="B413" t="s">
        <v>154</v>
      </c>
      <c r="C413" t="s">
        <v>151</v>
      </c>
      <c r="D413" t="s">
        <v>152</v>
      </c>
      <c r="F413" s="2">
        <v>0</v>
      </c>
      <c r="G413" s="2">
        <f t="shared" si="128"/>
        <v>1</v>
      </c>
      <c r="H413" s="4">
        <f t="shared" si="129"/>
        <v>0</v>
      </c>
      <c r="I413" s="14">
        <f t="shared" si="130"/>
        <v>1</v>
      </c>
      <c r="J413">
        <f t="shared" si="109"/>
        <v>0</v>
      </c>
      <c r="K413">
        <f t="shared" si="131"/>
        <v>2</v>
      </c>
      <c r="L413">
        <f t="shared" si="132"/>
        <v>0</v>
      </c>
      <c r="M413" s="8">
        <f t="shared" si="110"/>
        <v>1.5881214351058035</v>
      </c>
      <c r="N413" s="8">
        <f t="shared" si="111"/>
        <v>1.5886473272979038</v>
      </c>
      <c r="O413" s="8">
        <f t="shared" si="112"/>
        <v>0.49699700000000013</v>
      </c>
      <c r="P413" s="8">
        <f t="shared" si="113"/>
        <v>46438.294117647063</v>
      </c>
      <c r="Q413" s="8">
        <f t="shared" si="114"/>
        <v>-0.22036118276348257</v>
      </c>
      <c r="R413" s="8">
        <f t="shared" si="115"/>
        <v>1392.4587046939989</v>
      </c>
      <c r="T413" s="8">
        <f t="shared" si="116"/>
        <v>1.6898824899264813</v>
      </c>
      <c r="U413" s="8">
        <f t="shared" si="117"/>
        <v>1.6068242789440932</v>
      </c>
      <c r="V413" s="8">
        <f t="shared" si="118"/>
        <v>1.8072828452406882</v>
      </c>
      <c r="W413" s="8">
        <f t="shared" si="119"/>
        <v>4.608710802786482</v>
      </c>
      <c r="X413" s="8">
        <f t="shared" si="120"/>
        <v>0.39360242364579817</v>
      </c>
      <c r="Y413" s="8">
        <f t="shared" si="121"/>
        <v>357.65257651406381</v>
      </c>
      <c r="AA413" s="8">
        <f t="shared" si="122"/>
        <v>0.27051631682356547</v>
      </c>
      <c r="AB413" s="8">
        <f t="shared" si="123"/>
        <v>0.22995966803691584</v>
      </c>
      <c r="AC413" s="8">
        <f t="shared" si="124"/>
        <v>0.52418267190323131</v>
      </c>
      <c r="AD413" s="8">
        <f t="shared" si="125"/>
        <v>2.4826323364020135</v>
      </c>
      <c r="AE413" s="8">
        <f t="shared" si="126"/>
        <v>5.0199959903894635E-2</v>
      </c>
      <c r="AF413" s="8">
        <f t="shared" si="127"/>
        <v>131.79751805056759</v>
      </c>
      <c r="AG413" s="8"/>
      <c r="AH413">
        <v>6.8178095981893163</v>
      </c>
      <c r="AJ413">
        <v>-0.97558153715534002</v>
      </c>
      <c r="AK413">
        <v>-1</v>
      </c>
      <c r="AL413">
        <v>-0.97558153715534002</v>
      </c>
      <c r="AM413">
        <v>-1</v>
      </c>
      <c r="AN413">
        <v>0</v>
      </c>
      <c r="AO413">
        <v>0</v>
      </c>
      <c r="AP413">
        <v>0</v>
      </c>
      <c r="AQ413">
        <v>0</v>
      </c>
      <c r="AS413">
        <v>-0.97558153715534002</v>
      </c>
      <c r="AT413">
        <v>-0.5</v>
      </c>
      <c r="AU413">
        <v>-0.97558153715534002</v>
      </c>
      <c r="AV413">
        <v>-0.5</v>
      </c>
      <c r="AW413">
        <v>-0.97424329087666339</v>
      </c>
      <c r="AX413">
        <v>-0.36399999999999999</v>
      </c>
      <c r="AY413">
        <v>-0.97424329087666339</v>
      </c>
      <c r="AZ413">
        <v>-0.36399999999999999</v>
      </c>
      <c r="BB413">
        <f t="shared" si="133"/>
        <v>-0.36399999999999999</v>
      </c>
    </row>
    <row r="414" spans="1:54" x14ac:dyDescent="0.3">
      <c r="A414">
        <v>3</v>
      </c>
      <c r="B414" t="s">
        <v>155</v>
      </c>
      <c r="C414" t="s">
        <v>151</v>
      </c>
      <c r="D414" t="s">
        <v>152</v>
      </c>
      <c r="F414" s="2">
        <v>0</v>
      </c>
      <c r="G414" s="2">
        <f t="shared" si="128"/>
        <v>0</v>
      </c>
      <c r="H414" s="4">
        <f t="shared" si="129"/>
        <v>1</v>
      </c>
      <c r="I414" s="14">
        <f t="shared" si="130"/>
        <v>0</v>
      </c>
      <c r="J414">
        <f t="shared" si="109"/>
        <v>1</v>
      </c>
      <c r="K414">
        <f t="shared" si="131"/>
        <v>2</v>
      </c>
      <c r="L414">
        <f t="shared" si="132"/>
        <v>2</v>
      </c>
      <c r="M414" s="8">
        <f t="shared" si="110"/>
        <v>-0.90331102674121122</v>
      </c>
      <c r="N414" s="8">
        <f t="shared" si="111"/>
        <v>-0.90332798316124441</v>
      </c>
      <c r="O414" s="8">
        <f t="shared" si="112"/>
        <v>-0.83313797820491398</v>
      </c>
      <c r="P414" s="8">
        <f t="shared" si="113"/>
        <v>-0.99414408382420238</v>
      </c>
      <c r="Q414" s="8">
        <f t="shared" si="114"/>
        <v>-0.22052319538244064</v>
      </c>
      <c r="R414" s="8">
        <f t="shared" si="115"/>
        <v>-0.97608763548658872</v>
      </c>
      <c r="T414" s="8">
        <f t="shared" si="116"/>
        <v>-0.7626301833317769</v>
      </c>
      <c r="U414" s="8">
        <f t="shared" si="117"/>
        <v>-0.76365141732519115</v>
      </c>
      <c r="V414" s="8">
        <f t="shared" si="118"/>
        <v>-0.52692841212507757</v>
      </c>
      <c r="W414" s="8">
        <f t="shared" si="119"/>
        <v>-0.92535214296195079</v>
      </c>
      <c r="X414" s="8">
        <f t="shared" si="120"/>
        <v>0.42344823629938116</v>
      </c>
      <c r="Y414" s="8">
        <f t="shared" si="121"/>
        <v>-0.82283866329747235</v>
      </c>
      <c r="AA414" s="8">
        <f t="shared" si="122"/>
        <v>-0.87578566335718977</v>
      </c>
      <c r="AB414" s="8">
        <f t="shared" si="123"/>
        <v>-0.87718206448537928</v>
      </c>
      <c r="AC414" s="8">
        <f t="shared" si="124"/>
        <v>-0.73589015362604948</v>
      </c>
      <c r="AD414" s="8">
        <f t="shared" si="125"/>
        <v>-0.94554679949603826</v>
      </c>
      <c r="AE414" s="8">
        <f t="shared" si="126"/>
        <v>7.133118746635532E-2</v>
      </c>
      <c r="AF414" s="8">
        <f t="shared" si="127"/>
        <v>-0.91346884420905428</v>
      </c>
      <c r="AG414" s="8"/>
      <c r="AH414">
        <v>-6.8178095981893163</v>
      </c>
      <c r="AJ414">
        <v>0.97558153715534002</v>
      </c>
      <c r="AK414">
        <v>1</v>
      </c>
      <c r="AL414">
        <v>0.97558153715534002</v>
      </c>
      <c r="AM414">
        <v>1</v>
      </c>
      <c r="AN414">
        <v>0</v>
      </c>
      <c r="AO414">
        <v>0</v>
      </c>
      <c r="AP414">
        <v>0</v>
      </c>
      <c r="AQ414">
        <v>0</v>
      </c>
      <c r="AS414">
        <v>0.97558153715534002</v>
      </c>
      <c r="AT414">
        <v>0.5</v>
      </c>
      <c r="AU414">
        <v>0.97558153715534002</v>
      </c>
      <c r="AV414">
        <v>0.5</v>
      </c>
      <c r="AW414">
        <v>0.97424329087666339</v>
      </c>
      <c r="AX414">
        <v>0.36399999999999999</v>
      </c>
      <c r="AY414">
        <v>0.97424329087666339</v>
      </c>
      <c r="AZ414">
        <v>0.36399999999999999</v>
      </c>
      <c r="BB414">
        <f t="shared" si="133"/>
        <v>0.36399999999999999</v>
      </c>
    </row>
    <row r="415" spans="1:54" x14ac:dyDescent="0.3">
      <c r="A415">
        <v>3</v>
      </c>
      <c r="B415" t="s">
        <v>156</v>
      </c>
      <c r="C415" t="s">
        <v>157</v>
      </c>
      <c r="D415" t="s">
        <v>152</v>
      </c>
      <c r="F415" s="2">
        <v>0</v>
      </c>
      <c r="G415" s="2">
        <f t="shared" si="128"/>
        <v>0</v>
      </c>
      <c r="H415" s="4">
        <f t="shared" si="129"/>
        <v>0</v>
      </c>
      <c r="I415" s="14">
        <f t="shared" si="130"/>
        <v>1</v>
      </c>
      <c r="J415">
        <f t="shared" si="109"/>
        <v>0</v>
      </c>
      <c r="K415">
        <f t="shared" si="131"/>
        <v>2</v>
      </c>
      <c r="L415">
        <f t="shared" si="132"/>
        <v>0</v>
      </c>
      <c r="M415" s="8">
        <f t="shared" si="110"/>
        <v>-0.81464334434871</v>
      </c>
      <c r="N415" s="8">
        <f t="shared" si="111"/>
        <v>-0.81394101752418202</v>
      </c>
      <c r="O415" s="8">
        <f t="shared" si="112"/>
        <v>-0.8525224526694748</v>
      </c>
      <c r="P415" s="8">
        <f t="shared" si="113"/>
        <v>-0.98139202869866693</v>
      </c>
      <c r="Q415" s="8">
        <f t="shared" si="114"/>
        <v>-0.21873567608338465</v>
      </c>
      <c r="R415" s="8">
        <f t="shared" si="115"/>
        <v>-0.9568766203997231</v>
      </c>
      <c r="T415" s="8">
        <f t="shared" si="116"/>
        <v>-0.70875515541547063</v>
      </c>
      <c r="U415" s="8">
        <f t="shared" si="117"/>
        <v>-0.71109596853858503</v>
      </c>
      <c r="V415" s="8">
        <f t="shared" si="118"/>
        <v>-0.61241125154849574</v>
      </c>
      <c r="W415" s="8">
        <f t="shared" si="119"/>
        <v>-0.92039980760857387</v>
      </c>
      <c r="X415" s="8">
        <f t="shared" si="120"/>
        <v>0.25352746146556077</v>
      </c>
      <c r="Y415" s="8">
        <f t="shared" si="121"/>
        <v>-0.69058314851333413</v>
      </c>
      <c r="AA415" s="8">
        <f t="shared" si="122"/>
        <v>-0.89255700904820445</v>
      </c>
      <c r="AB415" s="8">
        <f t="shared" si="123"/>
        <v>-0.89407083820964106</v>
      </c>
      <c r="AC415" s="8">
        <f t="shared" si="124"/>
        <v>-0.83777548339664853</v>
      </c>
      <c r="AD415" s="8">
        <f t="shared" si="125"/>
        <v>-0.96068320329214274</v>
      </c>
      <c r="AE415" s="8">
        <f t="shared" si="126"/>
        <v>-0.28440286983725993</v>
      </c>
      <c r="AF415" s="8">
        <f t="shared" si="127"/>
        <v>-0.9020469712744571</v>
      </c>
      <c r="AG415" s="8"/>
      <c r="AH415">
        <v>-12.237114898446359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B415">
        <f t="shared" si="133"/>
        <v>0</v>
      </c>
    </row>
    <row r="416" spans="1:54" x14ac:dyDescent="0.3">
      <c r="A416">
        <v>3</v>
      </c>
      <c r="B416" t="s">
        <v>158</v>
      </c>
      <c r="C416" t="s">
        <v>157</v>
      </c>
      <c r="D416" t="s">
        <v>152</v>
      </c>
      <c r="F416" s="2">
        <v>0</v>
      </c>
      <c r="G416" s="2">
        <f t="shared" si="128"/>
        <v>1</v>
      </c>
      <c r="H416" s="4">
        <f t="shared" si="129"/>
        <v>1</v>
      </c>
      <c r="I416" s="14">
        <f t="shared" si="130"/>
        <v>1</v>
      </c>
      <c r="J416">
        <f t="shared" si="109"/>
        <v>0</v>
      </c>
      <c r="K416">
        <f t="shared" si="131"/>
        <v>2</v>
      </c>
      <c r="L416">
        <f t="shared" si="132"/>
        <v>2</v>
      </c>
      <c r="M416" s="8">
        <f t="shared" si="110"/>
        <v>0.15136024666499365</v>
      </c>
      <c r="N416" s="8">
        <f t="shared" si="111"/>
        <v>0.15146922236341298</v>
      </c>
      <c r="O416" s="8">
        <f t="shared" si="112"/>
        <v>4.6150230751153759E-3</v>
      </c>
      <c r="P416" s="8">
        <f t="shared" si="113"/>
        <v>832.28571428571422</v>
      </c>
      <c r="Q416" s="8">
        <f t="shared" si="114"/>
        <v>-0.22244995064627365</v>
      </c>
      <c r="R416" s="8">
        <f t="shared" si="115"/>
        <v>43.717138103161396</v>
      </c>
      <c r="T416" s="8">
        <f t="shared" si="116"/>
        <v>0.64349200601614021</v>
      </c>
      <c r="U416" s="8">
        <f t="shared" si="117"/>
        <v>0.6441955131262056</v>
      </c>
      <c r="V416" s="8">
        <f t="shared" si="118"/>
        <v>0.57823509829971054</v>
      </c>
      <c r="W416" s="8">
        <f t="shared" si="119"/>
        <v>1.5986157933452623</v>
      </c>
      <c r="X416" s="8">
        <f t="shared" si="120"/>
        <v>0.22959678608159192</v>
      </c>
      <c r="Y416" s="8">
        <f t="shared" si="121"/>
        <v>30.00582033686673</v>
      </c>
      <c r="AA416" s="8">
        <f t="shared" si="122"/>
        <v>-0.2084436668672677</v>
      </c>
      <c r="AB416" s="8">
        <f t="shared" si="123"/>
        <v>-0.19274433281101511</v>
      </c>
      <c r="AC416" s="8">
        <f t="shared" si="124"/>
        <v>-0.24118027600422642</v>
      </c>
      <c r="AD416" s="8">
        <f t="shared" si="125"/>
        <v>0.90944268909971604</v>
      </c>
      <c r="AE416" s="8">
        <f t="shared" si="126"/>
        <v>-0.29107541928654734</v>
      </c>
      <c r="AF416" s="8">
        <f t="shared" si="127"/>
        <v>24.483243296350189</v>
      </c>
      <c r="AG416" s="8"/>
      <c r="AH416">
        <v>12.237114898446359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B416">
        <f t="shared" si="133"/>
        <v>0</v>
      </c>
    </row>
    <row r="417" spans="1:54" x14ac:dyDescent="0.3">
      <c r="A417">
        <v>3</v>
      </c>
      <c r="B417" t="s">
        <v>159</v>
      </c>
      <c r="C417" t="s">
        <v>157</v>
      </c>
      <c r="D417" t="s">
        <v>152</v>
      </c>
      <c r="F417" s="2">
        <v>0</v>
      </c>
      <c r="G417" s="2">
        <f t="shared" si="128"/>
        <v>1</v>
      </c>
      <c r="H417" s="4">
        <f t="shared" si="129"/>
        <v>1</v>
      </c>
      <c r="I417" s="14">
        <f t="shared" si="130"/>
        <v>1</v>
      </c>
      <c r="J417">
        <f t="shared" si="109"/>
        <v>0</v>
      </c>
      <c r="K417">
        <f t="shared" si="131"/>
        <v>2</v>
      </c>
      <c r="L417">
        <f t="shared" si="132"/>
        <v>2</v>
      </c>
      <c r="M417" s="8">
        <f t="shared" si="110"/>
        <v>0.11956648886978176</v>
      </c>
      <c r="N417" s="8">
        <f t="shared" si="111"/>
        <v>0.11964247329297491</v>
      </c>
      <c r="O417" s="8">
        <f t="shared" si="112"/>
        <v>5.4549999999999998E-3</v>
      </c>
      <c r="P417" s="8">
        <f t="shared" si="113"/>
        <v>333.11764705882354</v>
      </c>
      <c r="Q417" s="8">
        <f t="shared" si="114"/>
        <v>-0.22318635951088367</v>
      </c>
      <c r="R417" s="8">
        <f t="shared" si="115"/>
        <v>35.98930481283422</v>
      </c>
      <c r="T417" s="8">
        <f t="shared" si="116"/>
        <v>0.56807437340525246</v>
      </c>
      <c r="U417" s="8">
        <f t="shared" si="117"/>
        <v>0.59378378935209886</v>
      </c>
      <c r="V417" s="8">
        <f t="shared" si="118"/>
        <v>0.51781731708642131</v>
      </c>
      <c r="W417" s="8">
        <f t="shared" si="119"/>
        <v>1.6490210276337343</v>
      </c>
      <c r="X417" s="8">
        <f t="shared" si="120"/>
        <v>0.21987067586420686</v>
      </c>
      <c r="Y417" s="8">
        <f t="shared" si="121"/>
        <v>44.229020590047497</v>
      </c>
      <c r="AA417" s="8">
        <f t="shared" si="122"/>
        <v>-0.2460403213217992</v>
      </c>
      <c r="AB417" s="8">
        <f t="shared" si="123"/>
        <v>-0.2269137128054543</v>
      </c>
      <c r="AC417" s="8">
        <f t="shared" si="124"/>
        <v>-0.29283992301268585</v>
      </c>
      <c r="AD417" s="8">
        <f t="shared" si="125"/>
        <v>0.94057518319601752</v>
      </c>
      <c r="AE417" s="8">
        <f t="shared" si="126"/>
        <v>-0.29121001738867675</v>
      </c>
      <c r="AF417" s="8">
        <f t="shared" si="127"/>
        <v>35.605991979557949</v>
      </c>
      <c r="AG417" s="8"/>
      <c r="AH417">
        <v>12.237114898446359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B417">
        <f t="shared" si="133"/>
        <v>0</v>
      </c>
    </row>
    <row r="418" spans="1:54" x14ac:dyDescent="0.3">
      <c r="A418">
        <v>3</v>
      </c>
      <c r="B418" t="s">
        <v>160</v>
      </c>
      <c r="C418" t="s">
        <v>157</v>
      </c>
      <c r="D418" t="s">
        <v>152</v>
      </c>
      <c r="F418" s="2">
        <v>0</v>
      </c>
      <c r="G418" s="2">
        <f t="shared" si="128"/>
        <v>0</v>
      </c>
      <c r="H418" s="4">
        <f t="shared" si="129"/>
        <v>0</v>
      </c>
      <c r="I418" s="14">
        <f t="shared" si="130"/>
        <v>1</v>
      </c>
      <c r="J418">
        <f t="shared" si="109"/>
        <v>0</v>
      </c>
      <c r="K418">
        <f t="shared" si="131"/>
        <v>2</v>
      </c>
      <c r="L418">
        <f t="shared" si="132"/>
        <v>0</v>
      </c>
      <c r="M418" s="8">
        <f t="shared" si="110"/>
        <v>-0.82369388959009782</v>
      </c>
      <c r="N418" s="8">
        <f t="shared" si="111"/>
        <v>-0.82337391913361502</v>
      </c>
      <c r="O418" s="8">
        <f t="shared" si="112"/>
        <v>-0.80163680153211869</v>
      </c>
      <c r="P418" s="8">
        <f t="shared" si="113"/>
        <v>-0.98241824004871547</v>
      </c>
      <c r="Q418" s="8">
        <f t="shared" si="114"/>
        <v>-0.21880840243067798</v>
      </c>
      <c r="R418" s="8">
        <f t="shared" si="115"/>
        <v>-0.95756356462609327</v>
      </c>
      <c r="T418" s="8">
        <f t="shared" si="116"/>
        <v>-0.73060973110762251</v>
      </c>
      <c r="U418" s="8">
        <f t="shared" si="117"/>
        <v>-0.73045078486438675</v>
      </c>
      <c r="V418" s="8">
        <f t="shared" si="118"/>
        <v>-0.56396454309920507</v>
      </c>
      <c r="W418" s="8">
        <f t="shared" si="119"/>
        <v>-0.92668720076560329</v>
      </c>
      <c r="X418" s="8">
        <f t="shared" si="120"/>
        <v>0.22387549158188877</v>
      </c>
      <c r="Y418" s="8">
        <f t="shared" si="121"/>
        <v>-0.69342598632164187</v>
      </c>
      <c r="AA418" s="8">
        <f t="shared" si="122"/>
        <v>-0.89979393706953614</v>
      </c>
      <c r="AB418" s="8">
        <f t="shared" si="123"/>
        <v>-0.90056409631877232</v>
      </c>
      <c r="AC418" s="8">
        <f t="shared" si="124"/>
        <v>-0.81157883681606513</v>
      </c>
      <c r="AD418" s="8">
        <f t="shared" si="125"/>
        <v>-0.96274116957645695</v>
      </c>
      <c r="AE418" s="8">
        <f t="shared" si="126"/>
        <v>-0.29988921162478888</v>
      </c>
      <c r="AF418" s="8">
        <f t="shared" si="127"/>
        <v>-0.9022974362021956</v>
      </c>
      <c r="AG418" s="8"/>
      <c r="AH418">
        <v>-12.237114898446359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B418">
        <f t="shared" si="133"/>
        <v>0</v>
      </c>
    </row>
    <row r="419" spans="1:54" x14ac:dyDescent="0.3">
      <c r="A419">
        <v>3</v>
      </c>
      <c r="B419" t="s">
        <v>161</v>
      </c>
      <c r="C419" t="s">
        <v>162</v>
      </c>
      <c r="D419" t="s">
        <v>163</v>
      </c>
      <c r="F419" s="2">
        <v>0</v>
      </c>
      <c r="G419" s="2">
        <f t="shared" si="128"/>
        <v>0</v>
      </c>
      <c r="H419" s="4">
        <f t="shared" si="129"/>
        <v>1</v>
      </c>
      <c r="I419" s="14">
        <f t="shared" si="130"/>
        <v>1</v>
      </c>
      <c r="J419">
        <f t="shared" si="109"/>
        <v>0</v>
      </c>
      <c r="K419">
        <f t="shared" si="131"/>
        <v>2</v>
      </c>
      <c r="L419">
        <f t="shared" si="132"/>
        <v>2</v>
      </c>
      <c r="M419" s="8">
        <f t="shared" si="110"/>
        <v>0.11954929690116625</v>
      </c>
      <c r="N419" s="8">
        <f t="shared" si="111"/>
        <v>0.11964827562074148</v>
      </c>
      <c r="O419" s="8">
        <f t="shared" si="112"/>
        <v>3.5540106620320735E-3</v>
      </c>
      <c r="P419" s="8">
        <f t="shared" si="113"/>
        <v>469.08333333333331</v>
      </c>
      <c r="Q419" s="8">
        <f t="shared" si="114"/>
        <v>-0.22378587372290584</v>
      </c>
      <c r="R419" s="8">
        <f t="shared" si="115"/>
        <v>48.054121565362195</v>
      </c>
      <c r="T419" s="8">
        <f t="shared" si="116"/>
        <v>0.3554620468562994</v>
      </c>
      <c r="U419" s="8">
        <f t="shared" si="117"/>
        <v>0.35667710228407046</v>
      </c>
      <c r="V419" s="8">
        <f t="shared" si="118"/>
        <v>0.71516358836571214</v>
      </c>
      <c r="W419" s="8">
        <f t="shared" si="119"/>
        <v>1.620790223408334</v>
      </c>
      <c r="X419" s="8">
        <f t="shared" si="120"/>
        <v>0.22659874420290338</v>
      </c>
      <c r="Y419" s="8">
        <f t="shared" si="121"/>
        <v>48.755247844172878</v>
      </c>
      <c r="AA419" s="8">
        <f t="shared" si="122"/>
        <v>-0.31862200535426294</v>
      </c>
      <c r="AB419" s="8">
        <f t="shared" si="123"/>
        <v>-0.32296365341525024</v>
      </c>
      <c r="AC419" s="8">
        <f t="shared" si="124"/>
        <v>-0.15856912800714013</v>
      </c>
      <c r="AD419" s="8">
        <f t="shared" si="125"/>
        <v>0.92813664012862307</v>
      </c>
      <c r="AE419" s="8">
        <f t="shared" si="126"/>
        <v>-0.27470061143214713</v>
      </c>
      <c r="AF419" s="8">
        <f t="shared" si="127"/>
        <v>39.888867887769869</v>
      </c>
      <c r="AG419" s="8"/>
      <c r="AH419">
        <v>12.30087886660038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B419">
        <f t="shared" si="133"/>
        <v>0</v>
      </c>
    </row>
    <row r="420" spans="1:54" x14ac:dyDescent="0.3">
      <c r="A420">
        <v>3</v>
      </c>
      <c r="B420" t="s">
        <v>164</v>
      </c>
      <c r="C420" t="s">
        <v>162</v>
      </c>
      <c r="D420" t="s">
        <v>163</v>
      </c>
      <c r="F420" s="2">
        <v>0</v>
      </c>
      <c r="G420" s="2">
        <f t="shared" si="128"/>
        <v>1</v>
      </c>
      <c r="H420" s="4">
        <f t="shared" si="129"/>
        <v>0</v>
      </c>
      <c r="I420" s="14">
        <f t="shared" si="130"/>
        <v>1</v>
      </c>
      <c r="J420">
        <f t="shared" si="109"/>
        <v>0</v>
      </c>
      <c r="K420">
        <f t="shared" si="131"/>
        <v>2</v>
      </c>
      <c r="L420">
        <f t="shared" si="132"/>
        <v>0</v>
      </c>
      <c r="M420" s="8">
        <f t="shared" si="110"/>
        <v>-0.81994603418022693</v>
      </c>
      <c r="N420" s="8">
        <f t="shared" si="111"/>
        <v>-0.8193978347552715</v>
      </c>
      <c r="O420" s="8">
        <f t="shared" si="112"/>
        <v>-0.793823527670383</v>
      </c>
      <c r="P420" s="8">
        <f t="shared" si="113"/>
        <v>-0.9788937910088541</v>
      </c>
      <c r="Q420" s="8">
        <f t="shared" si="114"/>
        <v>-0.21855744042902522</v>
      </c>
      <c r="R420" s="8">
        <f t="shared" si="115"/>
        <v>-0.95498176990290118</v>
      </c>
      <c r="T420" s="8">
        <f t="shared" si="116"/>
        <v>-0.71557734417020558</v>
      </c>
      <c r="U420" s="8">
        <f t="shared" si="117"/>
        <v>-0.71934611024089201</v>
      </c>
      <c r="V420" s="8">
        <f t="shared" si="118"/>
        <v>-0.55256423728766291</v>
      </c>
      <c r="W420" s="8">
        <f t="shared" si="119"/>
        <v>-0.919300053546518</v>
      </c>
      <c r="X420" s="8">
        <f t="shared" si="120"/>
        <v>0.24412389794259051</v>
      </c>
      <c r="Y420" s="8">
        <f t="shared" si="121"/>
        <v>-0.7053461866965961</v>
      </c>
      <c r="AA420" s="8">
        <f t="shared" si="122"/>
        <v>-0.88927855751750129</v>
      </c>
      <c r="AB420" s="8">
        <f t="shared" si="123"/>
        <v>-0.89025168917848041</v>
      </c>
      <c r="AC420" s="8">
        <f t="shared" si="124"/>
        <v>-0.80517618686323</v>
      </c>
      <c r="AD420" s="8">
        <f t="shared" si="125"/>
        <v>-0.9593853443588245</v>
      </c>
      <c r="AE420" s="8">
        <f t="shared" si="126"/>
        <v>-0.26718700423355596</v>
      </c>
      <c r="AF420" s="8">
        <f t="shared" si="127"/>
        <v>-0.90457208525831534</v>
      </c>
      <c r="AG420" s="8"/>
      <c r="AH420">
        <v>-12.300878866600391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B420">
        <f t="shared" si="133"/>
        <v>0</v>
      </c>
    </row>
    <row r="421" spans="1:54" x14ac:dyDescent="0.3">
      <c r="A421">
        <v>3</v>
      </c>
      <c r="B421" t="s">
        <v>165</v>
      </c>
      <c r="C421" t="s">
        <v>162</v>
      </c>
      <c r="D421" t="s">
        <v>163</v>
      </c>
      <c r="F421" s="2">
        <v>0</v>
      </c>
      <c r="G421" s="2">
        <f t="shared" si="128"/>
        <v>1</v>
      </c>
      <c r="H421" s="4">
        <f t="shared" si="129"/>
        <v>0</v>
      </c>
      <c r="I421" s="14">
        <f t="shared" si="130"/>
        <v>1</v>
      </c>
      <c r="J421">
        <f t="shared" si="109"/>
        <v>0</v>
      </c>
      <c r="K421">
        <f t="shared" si="131"/>
        <v>2</v>
      </c>
      <c r="L421">
        <f t="shared" si="132"/>
        <v>0</v>
      </c>
      <c r="M421" s="8">
        <f t="shared" si="110"/>
        <v>-0.79543958186039354</v>
      </c>
      <c r="N421" s="8">
        <f t="shared" si="111"/>
        <v>-0.7945578611814802</v>
      </c>
      <c r="O421" s="8">
        <f t="shared" si="112"/>
        <v>-0.77301002691567788</v>
      </c>
      <c r="P421" s="8">
        <f t="shared" si="113"/>
        <v>-0.97969633436943515</v>
      </c>
      <c r="Q421" s="8">
        <f t="shared" si="114"/>
        <v>-0.21680647441377071</v>
      </c>
      <c r="R421" s="8">
        <f t="shared" si="115"/>
        <v>-0.95483650152412458</v>
      </c>
      <c r="T421" s="8">
        <f t="shared" si="116"/>
        <v>-0.69342378753455602</v>
      </c>
      <c r="U421" s="8">
        <f t="shared" si="117"/>
        <v>-0.69410282249741617</v>
      </c>
      <c r="V421" s="8">
        <f t="shared" si="118"/>
        <v>-0.53392810307205474</v>
      </c>
      <c r="W421" s="8">
        <f t="shared" si="119"/>
        <v>-0.9159449827899161</v>
      </c>
      <c r="X421" s="8">
        <f t="shared" si="120"/>
        <v>0.25612355718628371</v>
      </c>
      <c r="Y421" s="8">
        <f t="shared" si="121"/>
        <v>-0.69650592923637011</v>
      </c>
      <c r="AA421" s="8">
        <f t="shared" si="122"/>
        <v>-0.88021543845735506</v>
      </c>
      <c r="AB421" s="8">
        <f t="shared" si="123"/>
        <v>-0.88022788784762007</v>
      </c>
      <c r="AC421" s="8">
        <f t="shared" si="124"/>
        <v>-0.79991297140635409</v>
      </c>
      <c r="AD421" s="8">
        <f t="shared" si="125"/>
        <v>-0.95726570676537437</v>
      </c>
      <c r="AE421" s="8">
        <f t="shared" si="126"/>
        <v>-0.25944931497282442</v>
      </c>
      <c r="AF421" s="8">
        <f t="shared" si="127"/>
        <v>-0.90317640806383703</v>
      </c>
      <c r="AG421" s="8"/>
      <c r="AH421">
        <v>-12.30087886660038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B421">
        <f t="shared" si="133"/>
        <v>0</v>
      </c>
    </row>
    <row r="422" spans="1:54" x14ac:dyDescent="0.3">
      <c r="A422">
        <v>3</v>
      </c>
      <c r="B422" t="s">
        <v>166</v>
      </c>
      <c r="C422" t="s">
        <v>162</v>
      </c>
      <c r="D422" t="s">
        <v>163</v>
      </c>
      <c r="F422" s="2">
        <v>0</v>
      </c>
      <c r="G422" s="2">
        <f t="shared" si="128"/>
        <v>0</v>
      </c>
      <c r="H422" s="4">
        <f t="shared" si="129"/>
        <v>1</v>
      </c>
      <c r="I422" s="14">
        <f t="shared" si="130"/>
        <v>1</v>
      </c>
      <c r="J422">
        <f t="shared" si="109"/>
        <v>0</v>
      </c>
      <c r="K422">
        <f t="shared" si="131"/>
        <v>2</v>
      </c>
      <c r="L422">
        <f t="shared" si="132"/>
        <v>2</v>
      </c>
      <c r="M422" s="8">
        <f t="shared" si="110"/>
        <v>0.13325108698151567</v>
      </c>
      <c r="N422" s="8">
        <f t="shared" si="111"/>
        <v>0.13334106475700511</v>
      </c>
      <c r="O422" s="8">
        <f t="shared" si="112"/>
        <v>4.0450121350364054E-3</v>
      </c>
      <c r="P422" s="8">
        <f t="shared" si="113"/>
        <v>491.41666666666663</v>
      </c>
      <c r="Q422" s="8">
        <f t="shared" si="114"/>
        <v>-0.2235409945613237</v>
      </c>
      <c r="R422" s="8">
        <f t="shared" si="115"/>
        <v>39.294773519163762</v>
      </c>
      <c r="T422" s="8">
        <f t="shared" si="116"/>
        <v>0.49233695646539422</v>
      </c>
      <c r="U422" s="8">
        <f t="shared" si="117"/>
        <v>0.47524305442757442</v>
      </c>
      <c r="V422" s="8">
        <f t="shared" si="118"/>
        <v>0.60095111417752667</v>
      </c>
      <c r="W422" s="8">
        <f t="shared" si="119"/>
        <v>1.6728123124913568</v>
      </c>
      <c r="X422" s="8">
        <f t="shared" si="120"/>
        <v>0.22701709451168794</v>
      </c>
      <c r="Y422" s="8">
        <f t="shared" si="121"/>
        <v>45.663298628353012</v>
      </c>
      <c r="AA422" s="8">
        <f t="shared" si="122"/>
        <v>-0.25466141683866839</v>
      </c>
      <c r="AB422" s="8">
        <f t="shared" si="123"/>
        <v>-0.26565241151006946</v>
      </c>
      <c r="AC422" s="8">
        <f t="shared" si="124"/>
        <v>-0.23045985044197018</v>
      </c>
      <c r="AD422" s="8">
        <f t="shared" si="125"/>
        <v>0.97209310671371441</v>
      </c>
      <c r="AE422" s="8">
        <f t="shared" si="126"/>
        <v>-0.27431051555557801</v>
      </c>
      <c r="AF422" s="8">
        <f t="shared" si="127"/>
        <v>37.269455072841517</v>
      </c>
      <c r="AG422" s="8"/>
      <c r="AH422">
        <v>12.30087886660038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B422">
        <f t="shared" si="133"/>
        <v>0</v>
      </c>
    </row>
    <row r="423" spans="1:54" x14ac:dyDescent="0.3">
      <c r="A423">
        <v>3</v>
      </c>
      <c r="B423" t="s">
        <v>167</v>
      </c>
      <c r="C423" t="s">
        <v>168</v>
      </c>
      <c r="D423" t="s">
        <v>163</v>
      </c>
      <c r="F423" s="2">
        <v>0</v>
      </c>
      <c r="G423" s="2">
        <f t="shared" si="128"/>
        <v>0</v>
      </c>
      <c r="H423" s="4">
        <f t="shared" si="129"/>
        <v>0</v>
      </c>
      <c r="I423" s="14">
        <f t="shared" si="130"/>
        <v>1</v>
      </c>
      <c r="J423">
        <f t="shared" si="109"/>
        <v>0</v>
      </c>
      <c r="K423">
        <f t="shared" si="131"/>
        <v>2</v>
      </c>
      <c r="L423">
        <f t="shared" si="132"/>
        <v>0</v>
      </c>
      <c r="M423" s="8">
        <f t="shared" si="110"/>
        <v>1.6363621821308421</v>
      </c>
      <c r="N423" s="8">
        <f t="shared" si="111"/>
        <v>1.636822083252101</v>
      </c>
      <c r="O423" s="8">
        <f t="shared" si="112"/>
        <v>0.42388227164681486</v>
      </c>
      <c r="P423" s="8">
        <f t="shared" si="113"/>
        <v>70809.083333333343</v>
      </c>
      <c r="Q423" s="8">
        <f t="shared" si="114"/>
        <v>-0.22251034682725279</v>
      </c>
      <c r="R423" s="8">
        <f t="shared" si="115"/>
        <v>1780.1282264779352</v>
      </c>
      <c r="T423" s="8">
        <f t="shared" si="116"/>
        <v>1.6513934063544577</v>
      </c>
      <c r="U423" s="8">
        <f t="shared" si="117"/>
        <v>1.6082545905679584</v>
      </c>
      <c r="V423" s="8">
        <f t="shared" si="118"/>
        <v>1.6792756636117312</v>
      </c>
      <c r="W423" s="8">
        <f t="shared" si="119"/>
        <v>5.1506107462276267</v>
      </c>
      <c r="X423" s="8">
        <f t="shared" si="120"/>
        <v>0.47024433424663814</v>
      </c>
      <c r="Y423" s="8">
        <f t="shared" si="121"/>
        <v>317.80272448376775</v>
      </c>
      <c r="AA423" s="8">
        <f t="shared" si="122"/>
        <v>0.27072704566425632</v>
      </c>
      <c r="AB423" s="8">
        <f t="shared" si="123"/>
        <v>0.26742759133075922</v>
      </c>
      <c r="AC423" s="8">
        <f t="shared" si="124"/>
        <v>0.42029808779489453</v>
      </c>
      <c r="AD423" s="8">
        <f t="shared" si="125"/>
        <v>2.8717098348205083</v>
      </c>
      <c r="AE423" s="8">
        <f t="shared" si="126"/>
        <v>0.13313392824898418</v>
      </c>
      <c r="AF423" s="8">
        <f t="shared" si="127"/>
        <v>120.70075767784141</v>
      </c>
      <c r="AG423" s="8"/>
      <c r="AH423">
        <v>6.9164526212694186</v>
      </c>
      <c r="AJ423">
        <v>-0.97559337774633759</v>
      </c>
      <c r="AK423">
        <v>-1</v>
      </c>
      <c r="AL423">
        <v>-0.97559337774633759</v>
      </c>
      <c r="AM423">
        <v>-1</v>
      </c>
      <c r="AN423">
        <v>0</v>
      </c>
      <c r="AO423">
        <v>0</v>
      </c>
      <c r="AP423">
        <v>0</v>
      </c>
      <c r="AQ423">
        <v>0</v>
      </c>
      <c r="AS423">
        <v>-0.97559337774633759</v>
      </c>
      <c r="AT423">
        <v>-0.5</v>
      </c>
      <c r="AU423">
        <v>-0.97559337774633759</v>
      </c>
      <c r="AV423">
        <v>-0.5</v>
      </c>
      <c r="AW423">
        <v>-0.97425511522542363</v>
      </c>
      <c r="AX423">
        <v>-0.36399999999999999</v>
      </c>
      <c r="AY423">
        <v>-0.97425511522542363</v>
      </c>
      <c r="AZ423">
        <v>-0.36399999999999999</v>
      </c>
      <c r="BB423">
        <f t="shared" si="133"/>
        <v>-0.36399999999999999</v>
      </c>
    </row>
    <row r="424" spans="1:54" x14ac:dyDescent="0.3">
      <c r="A424">
        <v>3</v>
      </c>
      <c r="B424" t="s">
        <v>169</v>
      </c>
      <c r="C424" t="s">
        <v>168</v>
      </c>
      <c r="D424" t="s">
        <v>163</v>
      </c>
      <c r="F424" s="2">
        <v>0</v>
      </c>
      <c r="G424" s="2">
        <f t="shared" si="128"/>
        <v>1</v>
      </c>
      <c r="H424" s="4">
        <f t="shared" si="129"/>
        <v>1</v>
      </c>
      <c r="I424" s="14">
        <f t="shared" si="130"/>
        <v>0</v>
      </c>
      <c r="J424">
        <f t="shared" si="109"/>
        <v>1</v>
      </c>
      <c r="K424">
        <f t="shared" si="131"/>
        <v>2</v>
      </c>
      <c r="L424">
        <f t="shared" si="132"/>
        <v>2</v>
      </c>
      <c r="M424" s="8">
        <f t="shared" si="110"/>
        <v>-0.90363125282546419</v>
      </c>
      <c r="N424" s="8">
        <f t="shared" si="111"/>
        <v>-0.9036274718054671</v>
      </c>
      <c r="O424" s="8">
        <f t="shared" si="112"/>
        <v>-0.83003134071033069</v>
      </c>
      <c r="P424" s="8">
        <f t="shared" si="113"/>
        <v>-0.99429086078232409</v>
      </c>
      <c r="Q424" s="8">
        <f t="shared" si="114"/>
        <v>-0.22025003766618081</v>
      </c>
      <c r="R424" s="8">
        <f t="shared" si="115"/>
        <v>-0.97667086683924997</v>
      </c>
      <c r="T424" s="8">
        <f t="shared" si="116"/>
        <v>-0.74275330815692142</v>
      </c>
      <c r="U424" s="8">
        <f t="shared" si="117"/>
        <v>-0.74536997402482519</v>
      </c>
      <c r="V424" s="8">
        <f t="shared" si="118"/>
        <v>-0.42663297774193054</v>
      </c>
      <c r="W424" s="8">
        <f t="shared" si="119"/>
        <v>-0.92059715986082657</v>
      </c>
      <c r="X424" s="8">
        <f t="shared" si="120"/>
        <v>0.45441142754257419</v>
      </c>
      <c r="Y424" s="8">
        <f t="shared" si="121"/>
        <v>-0.80201204359386691</v>
      </c>
      <c r="AA424" s="8">
        <f t="shared" si="122"/>
        <v>-0.86324980754642611</v>
      </c>
      <c r="AB424" s="8">
        <f t="shared" si="123"/>
        <v>-0.86492001334637258</v>
      </c>
      <c r="AC424" s="8">
        <f t="shared" si="124"/>
        <v>-0.64045571625957221</v>
      </c>
      <c r="AD424" s="8">
        <f t="shared" si="125"/>
        <v>-0.94256431878084657</v>
      </c>
      <c r="AE424" s="8">
        <f t="shared" si="126"/>
        <v>0.14306214725227284</v>
      </c>
      <c r="AF424" s="8">
        <f t="shared" si="127"/>
        <v>-0.9082835357717397</v>
      </c>
      <c r="AG424" s="8"/>
      <c r="AH424">
        <v>-6.9164526212694186</v>
      </c>
      <c r="AJ424">
        <v>0.97559337774633759</v>
      </c>
      <c r="AK424">
        <v>1</v>
      </c>
      <c r="AL424">
        <v>0.97559337774633759</v>
      </c>
      <c r="AM424">
        <v>1</v>
      </c>
      <c r="AN424">
        <v>0</v>
      </c>
      <c r="AO424">
        <v>0</v>
      </c>
      <c r="AP424">
        <v>0</v>
      </c>
      <c r="AQ424">
        <v>0</v>
      </c>
      <c r="AS424">
        <v>0.97559337774633759</v>
      </c>
      <c r="AT424">
        <v>0.5</v>
      </c>
      <c r="AU424">
        <v>0.97559337774633759</v>
      </c>
      <c r="AV424">
        <v>0.5</v>
      </c>
      <c r="AW424">
        <v>0.97425511522542363</v>
      </c>
      <c r="AX424">
        <v>0.36399999999999999</v>
      </c>
      <c r="AY424">
        <v>0.97425511522542363</v>
      </c>
      <c r="AZ424">
        <v>0.36399999999999999</v>
      </c>
      <c r="BB424">
        <f t="shared" si="133"/>
        <v>0.36399999999999999</v>
      </c>
    </row>
    <row r="425" spans="1:54" x14ac:dyDescent="0.3">
      <c r="A425">
        <v>3</v>
      </c>
      <c r="B425" t="s">
        <v>170</v>
      </c>
      <c r="C425" t="s">
        <v>168</v>
      </c>
      <c r="D425" t="s">
        <v>163</v>
      </c>
      <c r="F425" s="2">
        <v>0</v>
      </c>
      <c r="G425" s="2">
        <f t="shared" si="128"/>
        <v>1</v>
      </c>
      <c r="H425" s="4">
        <f t="shared" si="129"/>
        <v>1</v>
      </c>
      <c r="I425" s="14">
        <f t="shared" si="130"/>
        <v>0</v>
      </c>
      <c r="J425">
        <f t="shared" si="109"/>
        <v>1</v>
      </c>
      <c r="K425">
        <f t="shared" si="131"/>
        <v>2</v>
      </c>
      <c r="L425">
        <f t="shared" si="132"/>
        <v>2</v>
      </c>
      <c r="M425" s="8">
        <f t="shared" si="110"/>
        <v>-0.90046485902074969</v>
      </c>
      <c r="N425" s="8">
        <f t="shared" si="111"/>
        <v>-0.90050699735101691</v>
      </c>
      <c r="O425" s="8">
        <f t="shared" si="112"/>
        <v>-0.81194292869127549</v>
      </c>
      <c r="P425" s="8">
        <f t="shared" si="113"/>
        <v>-0.99477095860353004</v>
      </c>
      <c r="Q425" s="8">
        <f t="shared" si="114"/>
        <v>-0.22017363165685533</v>
      </c>
      <c r="R425" s="8">
        <f t="shared" si="115"/>
        <v>-0.97752731758627509</v>
      </c>
      <c r="T425" s="8">
        <f t="shared" si="116"/>
        <v>-0.72976046004100159</v>
      </c>
      <c r="U425" s="8">
        <f t="shared" si="117"/>
        <v>-0.73527487833372485</v>
      </c>
      <c r="V425" s="8">
        <f t="shared" si="118"/>
        <v>-0.47469927272923373</v>
      </c>
      <c r="W425" s="8">
        <f t="shared" si="119"/>
        <v>-0.91666915559016304</v>
      </c>
      <c r="X425" s="8">
        <f t="shared" si="120"/>
        <v>0.4570135662493145</v>
      </c>
      <c r="Y425" s="8">
        <f t="shared" si="121"/>
        <v>-0.82286125083252226</v>
      </c>
      <c r="AA425" s="8">
        <f t="shared" si="122"/>
        <v>-0.8536206033523529</v>
      </c>
      <c r="AB425" s="8">
        <f t="shared" si="123"/>
        <v>-0.85756609385748173</v>
      </c>
      <c r="AC425" s="8">
        <f t="shared" si="124"/>
        <v>-0.69157372354274349</v>
      </c>
      <c r="AD425" s="8">
        <f t="shared" si="125"/>
        <v>-0.93941731023001707</v>
      </c>
      <c r="AE425" s="8">
        <f t="shared" si="126"/>
        <v>0.14894609830655986</v>
      </c>
      <c r="AF425" s="8">
        <f t="shared" si="127"/>
        <v>-0.91107276877096111</v>
      </c>
      <c r="AG425" s="8"/>
      <c r="AH425">
        <v>-6.9164526212694186</v>
      </c>
      <c r="AJ425">
        <v>0.97559337774633759</v>
      </c>
      <c r="AK425">
        <v>1</v>
      </c>
      <c r="AL425">
        <v>0.97559337774633759</v>
      </c>
      <c r="AM425">
        <v>1</v>
      </c>
      <c r="AN425">
        <v>0</v>
      </c>
      <c r="AO425">
        <v>0</v>
      </c>
      <c r="AP425">
        <v>0</v>
      </c>
      <c r="AQ425">
        <v>0</v>
      </c>
      <c r="AS425">
        <v>0.97559337774633759</v>
      </c>
      <c r="AT425">
        <v>0.5</v>
      </c>
      <c r="AU425">
        <v>0.97559337774633759</v>
      </c>
      <c r="AV425">
        <v>0.5</v>
      </c>
      <c r="AW425">
        <v>0.97425511522542363</v>
      </c>
      <c r="AX425">
        <v>0.36399999999999999</v>
      </c>
      <c r="AY425">
        <v>0.97425511522542363</v>
      </c>
      <c r="AZ425">
        <v>0.36399999999999999</v>
      </c>
      <c r="BB425">
        <f t="shared" si="133"/>
        <v>0.36399999999999999</v>
      </c>
    </row>
    <row r="426" spans="1:54" x14ac:dyDescent="0.3">
      <c r="A426">
        <v>3</v>
      </c>
      <c r="B426" t="s">
        <v>171</v>
      </c>
      <c r="C426" t="s">
        <v>168</v>
      </c>
      <c r="D426" t="s">
        <v>163</v>
      </c>
      <c r="F426" s="2">
        <v>0</v>
      </c>
      <c r="G426" s="2">
        <f t="shared" si="128"/>
        <v>0</v>
      </c>
      <c r="H426" s="4">
        <f t="shared" si="129"/>
        <v>0</v>
      </c>
      <c r="I426" s="14">
        <f t="shared" si="130"/>
        <v>1</v>
      </c>
      <c r="J426">
        <f t="shared" si="109"/>
        <v>0</v>
      </c>
      <c r="K426">
        <f t="shared" si="131"/>
        <v>2</v>
      </c>
      <c r="L426">
        <f t="shared" si="132"/>
        <v>0</v>
      </c>
      <c r="M426" s="8">
        <f t="shared" si="110"/>
        <v>1.8734762513659122</v>
      </c>
      <c r="N426" s="8">
        <f t="shared" si="111"/>
        <v>1.873917142465811</v>
      </c>
      <c r="O426" s="8">
        <f t="shared" si="112"/>
        <v>0.35432806298418895</v>
      </c>
      <c r="P426" s="8">
        <f t="shared" si="113"/>
        <v>63111.333333333343</v>
      </c>
      <c r="Q426" s="8">
        <f t="shared" si="114"/>
        <v>-0.22061555612087752</v>
      </c>
      <c r="R426" s="8">
        <f t="shared" si="115"/>
        <v>1345.3324041811848</v>
      </c>
      <c r="T426" s="8">
        <f t="shared" si="116"/>
        <v>1.406325989527581</v>
      </c>
      <c r="U426" s="8">
        <f t="shared" si="117"/>
        <v>1.3663756282705233</v>
      </c>
      <c r="V426" s="8">
        <f t="shared" si="118"/>
        <v>1.5832102975771929</v>
      </c>
      <c r="W426" s="8">
        <f t="shared" si="119"/>
        <v>4.9858627745487833</v>
      </c>
      <c r="X426" s="8">
        <f t="shared" si="120"/>
        <v>0.46160902024462552</v>
      </c>
      <c r="Y426" s="8">
        <f t="shared" si="121"/>
        <v>298.77316093547495</v>
      </c>
      <c r="AA426" s="8">
        <f t="shared" si="122"/>
        <v>0.16339497046705465</v>
      </c>
      <c r="AB426" s="8">
        <f t="shared" si="123"/>
        <v>0.13996907556959751</v>
      </c>
      <c r="AC426" s="8">
        <f t="shared" si="124"/>
        <v>0.41962011631848234</v>
      </c>
      <c r="AD426" s="8">
        <f t="shared" si="125"/>
        <v>2.8992526898084652</v>
      </c>
      <c r="AE426" s="8">
        <f t="shared" si="126"/>
        <v>0.15676498552482362</v>
      </c>
      <c r="AF426" s="8">
        <f t="shared" si="127"/>
        <v>112.12403024756858</v>
      </c>
      <c r="AG426" s="8"/>
      <c r="AH426">
        <v>6.9164526212694186</v>
      </c>
      <c r="AJ426">
        <v>-0.97559337774633759</v>
      </c>
      <c r="AK426">
        <v>-1</v>
      </c>
      <c r="AL426">
        <v>-0.97559337774633759</v>
      </c>
      <c r="AM426">
        <v>-1</v>
      </c>
      <c r="AN426">
        <v>0</v>
      </c>
      <c r="AO426">
        <v>0</v>
      </c>
      <c r="AP426">
        <v>0</v>
      </c>
      <c r="AQ426">
        <v>0</v>
      </c>
      <c r="AS426">
        <v>-0.97559337774633759</v>
      </c>
      <c r="AT426">
        <v>-0.5</v>
      </c>
      <c r="AU426">
        <v>-0.97559337774633759</v>
      </c>
      <c r="AV426">
        <v>-0.5</v>
      </c>
      <c r="AW426">
        <v>-0.97425511522542363</v>
      </c>
      <c r="AX426">
        <v>-0.36399999999999999</v>
      </c>
      <c r="AY426">
        <v>-0.97425511522542363</v>
      </c>
      <c r="AZ426">
        <v>-0.36399999999999999</v>
      </c>
      <c r="BB426">
        <f t="shared" si="133"/>
        <v>-0.36399999999999999</v>
      </c>
    </row>
    <row r="427" spans="1:54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1:54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1:54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1:54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1:54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1:54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8" spans="6:43" x14ac:dyDescent="0.3">
      <c r="G628" s="15"/>
      <c r="H628" s="15"/>
      <c r="I628" s="15"/>
      <c r="J628" s="15"/>
      <c r="K628" s="35" t="s">
        <v>61</v>
      </c>
      <c r="L628" s="15">
        <f>S628</f>
        <v>0.9</v>
      </c>
      <c r="M628" s="3" t="s">
        <v>3</v>
      </c>
      <c r="N628" s="3" t="s">
        <v>4</v>
      </c>
      <c r="O628" s="3" t="s">
        <v>6</v>
      </c>
      <c r="P628" s="3" t="s">
        <v>8</v>
      </c>
      <c r="Q628" s="3" t="s">
        <v>10</v>
      </c>
      <c r="R628" s="3" t="s">
        <v>12</v>
      </c>
      <c r="S628" s="7">
        <f>X292</f>
        <v>0.9</v>
      </c>
      <c r="T628" s="3" t="s">
        <v>3</v>
      </c>
      <c r="U628" s="3" t="s">
        <v>4</v>
      </c>
      <c r="V628" s="3" t="s">
        <v>6</v>
      </c>
      <c r="W628" s="3" t="s">
        <v>8</v>
      </c>
      <c r="X628" s="3" t="s">
        <v>10</v>
      </c>
      <c r="Y628" s="16" t="s">
        <v>12</v>
      </c>
      <c r="Z628" s="15">
        <f t="shared" ref="Z628:Z635" si="134">S628</f>
        <v>0.9</v>
      </c>
      <c r="AA628" s="3" t="s">
        <v>3</v>
      </c>
      <c r="AB628" s="3" t="s">
        <v>4</v>
      </c>
      <c r="AC628" s="3" t="s">
        <v>6</v>
      </c>
      <c r="AD628" s="3" t="s">
        <v>8</v>
      </c>
      <c r="AE628" s="3" t="s">
        <v>10</v>
      </c>
      <c r="AF628" s="16" t="s">
        <v>12</v>
      </c>
      <c r="AK628" s="15"/>
      <c r="AL628" s="15"/>
      <c r="AM628" s="15"/>
      <c r="AN628" s="15"/>
      <c r="AO628" s="15"/>
    </row>
    <row r="629" spans="6:43" x14ac:dyDescent="0.3">
      <c r="G629" s="8"/>
      <c r="H629" s="8"/>
      <c r="I629" s="8"/>
      <c r="J629" s="8"/>
      <c r="K629" s="8"/>
      <c r="L629" s="8" t="str">
        <f>S629</f>
        <v>ALL</v>
      </c>
      <c r="M629" s="8">
        <f>-1 *AVERAGE(M339:M626)</f>
        <v>0.21088017221413988</v>
      </c>
      <c r="N629" s="8">
        <f t="shared" ref="N629:R629" si="135">-1 *AVERAGE(N339:N626)</f>
        <v>0.20893900221189582</v>
      </c>
      <c r="O629" s="8">
        <f t="shared" si="135"/>
        <v>0.43839954075377835</v>
      </c>
      <c r="P629" s="8">
        <f t="shared" si="135"/>
        <v>-10059.293329872315</v>
      </c>
      <c r="Q629" s="8">
        <f t="shared" si="135"/>
        <v>0.19648144857276784</v>
      </c>
      <c r="R629" s="8">
        <f t="shared" si="135"/>
        <v>-180.93216468866385</v>
      </c>
      <c r="S629" s="8" t="s">
        <v>16</v>
      </c>
      <c r="T629" s="8">
        <f>-1 *AVERAGE(T339:T626)</f>
        <v>-3.4124029522975302E-2</v>
      </c>
      <c r="U629" s="8">
        <f t="shared" ref="U629:Y629" si="136">-1 *AVERAGE(U339:U626)</f>
        <v>-2.3781627734072056E-2</v>
      </c>
      <c r="V629" s="8">
        <f t="shared" si="136"/>
        <v>4.2336472065204597E-3</v>
      </c>
      <c r="W629" s="8">
        <f t="shared" si="136"/>
        <v>-0.6873850976471263</v>
      </c>
      <c r="X629" s="8">
        <f t="shared" si="136"/>
        <v>-0.23948731770641726</v>
      </c>
      <c r="Y629" s="8">
        <f t="shared" si="136"/>
        <v>-55.849418012262916</v>
      </c>
      <c r="Z629" s="8" t="str">
        <f t="shared" si="134"/>
        <v>ALL</v>
      </c>
      <c r="AA629" s="8">
        <f>-1 *AVERAGE(AA339:AA626)</f>
        <v>0.49986958641165075</v>
      </c>
      <c r="AB629" s="8">
        <f t="shared" ref="AB629:AF629" si="137">-1 *AVERAGE(AB339:AB626)</f>
        <v>0.51043710251360952</v>
      </c>
      <c r="AC629" s="8">
        <f t="shared" si="137"/>
        <v>0.48126110008229861</v>
      </c>
      <c r="AD629" s="8">
        <f t="shared" si="137"/>
        <v>-0.14471490762949435</v>
      </c>
      <c r="AE629" s="8">
        <f t="shared" si="137"/>
        <v>0.27066375769141438</v>
      </c>
      <c r="AF629" s="8">
        <f t="shared" si="137"/>
        <v>-27.637714664954295</v>
      </c>
      <c r="AK629" s="8"/>
      <c r="AL629" s="8"/>
      <c r="AM629" s="8"/>
      <c r="AN629" s="8"/>
      <c r="AO629" s="8"/>
    </row>
    <row r="630" spans="6:43" x14ac:dyDescent="0.3">
      <c r="G630" s="8"/>
      <c r="H630" s="8"/>
      <c r="I630" s="8"/>
      <c r="J630" s="8"/>
      <c r="K630" s="8"/>
      <c r="L630" s="8" t="str">
        <f>S630</f>
        <v>Gain &gt; 0.9</v>
      </c>
      <c r="M630" s="8">
        <f t="shared" ref="M630:R630" si="138">-1* AVERAGEIF($BB339:$BB626,"&gt;"&amp;$S628,M339:M626)</f>
        <v>0.77910292318538854</v>
      </c>
      <c r="N630" s="8">
        <f t="shared" si="138"/>
        <v>0.7782814934489275</v>
      </c>
      <c r="O630" s="8">
        <f t="shared" si="138"/>
        <v>0.84220900794679832</v>
      </c>
      <c r="P630" s="8">
        <f t="shared" si="138"/>
        <v>0.95456242317994822</v>
      </c>
      <c r="Q630" s="8">
        <f t="shared" si="138"/>
        <v>0.24739263947693094</v>
      </c>
      <c r="R630" s="8">
        <f t="shared" si="138"/>
        <v>0.82409075672429788</v>
      </c>
      <c r="S630" s="8" t="str">
        <f>"Gain &gt; "&amp;S628</f>
        <v>Gain &gt; 0.9</v>
      </c>
      <c r="T630" s="8">
        <f t="shared" ref="T630:Y630" si="139">-1* AVERAGEIF($BB339:$BB626,"&gt;"&amp;$S628,T339:T626)</f>
        <v>0.74054409904663576</v>
      </c>
      <c r="U630" s="8">
        <f t="shared" si="139"/>
        <v>0.7483590960389962</v>
      </c>
      <c r="V630" s="8">
        <f t="shared" si="139"/>
        <v>0.75161542797390479</v>
      </c>
      <c r="W630" s="8">
        <f t="shared" si="139"/>
        <v>0.90803876381472293</v>
      </c>
      <c r="X630" s="8">
        <f t="shared" si="139"/>
        <v>-0.15421946342752693</v>
      </c>
      <c r="Y630" s="8">
        <f t="shared" si="139"/>
        <v>0.59349376712624191</v>
      </c>
      <c r="Z630" s="8" t="str">
        <f t="shared" si="134"/>
        <v>Gain &gt; 0.9</v>
      </c>
      <c r="AA630" s="8">
        <f t="shared" ref="AA630:AF630" si="140">-1* AVERAGEIF($BB339:$BB626,"&gt;"&amp;$S628,AA339:AA626)</f>
        <v>0.90724977048978084</v>
      </c>
      <c r="AB630" s="8">
        <f t="shared" si="140"/>
        <v>0.91130084303697656</v>
      </c>
      <c r="AC630" s="8">
        <f t="shared" si="140"/>
        <v>0.88560896681255907</v>
      </c>
      <c r="AD630" s="8">
        <f t="shared" si="140"/>
        <v>0.96898692962240007</v>
      </c>
      <c r="AE630" s="8">
        <f t="shared" si="140"/>
        <v>0.26224735286515599</v>
      </c>
      <c r="AF630" s="8">
        <f t="shared" si="140"/>
        <v>0.81740211684866537</v>
      </c>
      <c r="AK630" s="8"/>
      <c r="AL630" s="8"/>
      <c r="AM630" s="8"/>
      <c r="AN630" s="8"/>
      <c r="AO630" s="8"/>
    </row>
    <row r="631" spans="6:43" x14ac:dyDescent="0.3">
      <c r="L631" s="8" t="str">
        <f>S631</f>
        <v xml:space="preserve">Gain &gt; 0 </v>
      </c>
      <c r="M631" s="8">
        <f>-1* AVERAGEIF($J339:$J626,"=1",M339:M626)</f>
        <v>0.72926255227450143</v>
      </c>
      <c r="N631" s="8">
        <f t="shared" ref="N631:R631" si="141">-1* AVERAGEIF($J339:$J626,"=1",N339:N626)</f>
        <v>0.72795818693321701</v>
      </c>
      <c r="O631" s="8">
        <f t="shared" si="141"/>
        <v>0.76781053581303005</v>
      </c>
      <c r="P631" s="8">
        <f t="shared" si="141"/>
        <v>0.89881212994684534</v>
      </c>
      <c r="Q631" s="8">
        <f t="shared" si="141"/>
        <v>0.22495842786583561</v>
      </c>
      <c r="R631" s="8">
        <f t="shared" si="141"/>
        <v>0.75783710042123364</v>
      </c>
      <c r="S631" s="8" t="s">
        <v>36</v>
      </c>
      <c r="T631" s="8">
        <f>-1* AVERAGEIF($J339:$J626,"=1",T339:T626)</f>
        <v>0.67426695236792211</v>
      </c>
      <c r="U631" s="8">
        <f t="shared" ref="U631:Y631" si="142">-1* AVERAGEIF($J339:$J626,"=1",U339:U626)</f>
        <v>0.67752805129760996</v>
      </c>
      <c r="V631" s="8">
        <f t="shared" si="142"/>
        <v>0.65749563211080686</v>
      </c>
      <c r="W631" s="8">
        <f t="shared" si="142"/>
        <v>0.85589961752771704</v>
      </c>
      <c r="X631" s="8">
        <f t="shared" si="142"/>
        <v>-0.22002720731990319</v>
      </c>
      <c r="Y631" s="8">
        <f t="shared" si="142"/>
        <v>0.53977408586711861</v>
      </c>
      <c r="Z631" s="8" t="str">
        <f t="shared" si="134"/>
        <v xml:space="preserve">Gain &gt; 0 </v>
      </c>
      <c r="AA631" s="8">
        <f>-1* AVERAGEIF($J339:$J626,"=1",AA339:AA626)</f>
        <v>0.89004026907460854</v>
      </c>
      <c r="AB631" s="8">
        <f t="shared" ref="AB631:AF631" si="143">-1* AVERAGEIF($J339:$J626,"=1",AB339:AB626)</f>
        <v>0.89123069749511041</v>
      </c>
      <c r="AC631" s="8">
        <f t="shared" si="143"/>
        <v>0.85354412718957751</v>
      </c>
      <c r="AD631" s="8">
        <f t="shared" si="143"/>
        <v>0.95615144508277083</v>
      </c>
      <c r="AE631" s="8">
        <f t="shared" si="143"/>
        <v>0.24079679580467991</v>
      </c>
      <c r="AF631" s="8">
        <f t="shared" si="143"/>
        <v>0.78907726800278766</v>
      </c>
      <c r="AK631" s="8"/>
      <c r="AL631" s="8"/>
      <c r="AM631" s="8"/>
      <c r="AN631" s="8"/>
      <c r="AO631" s="8"/>
      <c r="AQ631" s="10"/>
    </row>
    <row r="632" spans="6:43" x14ac:dyDescent="0.3">
      <c r="L632" s="8" t="str">
        <f t="shared" ref="L632:L635" si="144">S632</f>
        <v>Gain &lt;= 0</v>
      </c>
      <c r="M632" s="8">
        <f>-1* AVERAGEIF($J339:$J626,"=0",M339:M626)</f>
        <v>-0.11550873374979141</v>
      </c>
      <c r="N632" s="8">
        <f t="shared" ref="N632:R632" si="145">-1* AVERAGEIF($J339:$J626,"=0",N339:N626)</f>
        <v>-0.11785085483486196</v>
      </c>
      <c r="O632" s="8">
        <f t="shared" si="145"/>
        <v>0.23099261793869388</v>
      </c>
      <c r="P632" s="8">
        <f t="shared" si="145"/>
        <v>-16393.488382244115</v>
      </c>
      <c r="Q632" s="8">
        <f t="shared" si="145"/>
        <v>0.178551498647503</v>
      </c>
      <c r="R632" s="8">
        <f t="shared" si="145"/>
        <v>-295.32957322253219</v>
      </c>
      <c r="S632" s="8" t="s">
        <v>37</v>
      </c>
      <c r="T632" s="8">
        <f>-1* AVERAGEIF($J339:$J626,"=0",T339:T626)</f>
        <v>-0.48014798108391055</v>
      </c>
      <c r="U632" s="8">
        <f t="shared" ref="U632:Y632" si="146">-1* AVERAGEIF($J339:$J626,"=0",U339:U626)</f>
        <v>-0.46534698119846457</v>
      </c>
      <c r="V632" s="8">
        <f t="shared" si="146"/>
        <v>-0.40707945439988219</v>
      </c>
      <c r="W632" s="8">
        <f t="shared" si="146"/>
        <v>-1.6590828812757312</v>
      </c>
      <c r="X632" s="8">
        <f t="shared" si="146"/>
        <v>-0.25173997980162982</v>
      </c>
      <c r="Y632" s="8">
        <f t="shared" si="146"/>
        <v>-91.353724148122566</v>
      </c>
      <c r="Z632" s="8" t="str">
        <f t="shared" si="134"/>
        <v>Gain &lt;= 0</v>
      </c>
      <c r="AA632" s="8">
        <f>-1* AVERAGEIF($J339:$J626,"=0",AA339:AA626)</f>
        <v>0.25420656399423325</v>
      </c>
      <c r="AB632" s="8">
        <f t="shared" ref="AB632:AF632" si="147">-1* AVERAGEIF($J339:$J626,"=0",AB339:AB626)</f>
        <v>0.27067817234007158</v>
      </c>
      <c r="AC632" s="8">
        <f t="shared" si="147"/>
        <v>0.24686067560734534</v>
      </c>
      <c r="AD632" s="8">
        <f t="shared" si="147"/>
        <v>-0.83785298155943877</v>
      </c>
      <c r="AE632" s="8">
        <f t="shared" si="147"/>
        <v>0.2894688818423215</v>
      </c>
      <c r="AF632" s="8">
        <f t="shared" si="147"/>
        <v>-45.536065141260615</v>
      </c>
      <c r="AK632" s="8"/>
      <c r="AL632" s="8"/>
      <c r="AM632" s="8"/>
      <c r="AN632" s="8"/>
      <c r="AO632" s="8"/>
      <c r="AQ632" s="10"/>
    </row>
    <row r="633" spans="6:43" x14ac:dyDescent="0.3">
      <c r="G633" s="15"/>
      <c r="H633" s="15"/>
      <c r="I633" s="15"/>
      <c r="J633" s="15"/>
      <c r="K633" s="15"/>
      <c r="L633" s="8" t="str">
        <f t="shared" si="144"/>
        <v>Target; Gain &gt; 0.9</v>
      </c>
      <c r="M633" s="8">
        <f t="shared" ref="M633:R633" si="148">-1* AVERAGEIFS(M339:M626,$H339:$H626,"=1",$BB$339:$BB$626,"&gt;="&amp;$L$628)</f>
        <v>0.77910292318538854</v>
      </c>
      <c r="N633" s="8">
        <f t="shared" si="148"/>
        <v>0.7782814934489275</v>
      </c>
      <c r="O633" s="8">
        <f t="shared" si="148"/>
        <v>0.84220900794679832</v>
      </c>
      <c r="P633" s="8">
        <f t="shared" si="148"/>
        <v>0.95456242317994822</v>
      </c>
      <c r="Q633" s="8">
        <f t="shared" si="148"/>
        <v>0.24739263947693094</v>
      </c>
      <c r="R633" s="8">
        <f t="shared" si="148"/>
        <v>0.82409075672429788</v>
      </c>
      <c r="S633" s="8" t="str">
        <f>"Target; Gain &gt; "&amp;S628</f>
        <v>Target; Gain &gt; 0.9</v>
      </c>
      <c r="T633" s="8">
        <f t="shared" ref="T633:Y633" si="149">-1* AVERAGEIFS(T339:T626,$H339:$H626,"=1",$BB$339:$BB$626,"&gt;="&amp;$L$628)</f>
        <v>0.74054409904663576</v>
      </c>
      <c r="U633" s="8">
        <f t="shared" si="149"/>
        <v>0.7483590960389962</v>
      </c>
      <c r="V633" s="8">
        <f t="shared" si="149"/>
        <v>0.75161542797390479</v>
      </c>
      <c r="W633" s="8">
        <f t="shared" si="149"/>
        <v>0.90803876381472293</v>
      </c>
      <c r="X633" s="8">
        <f t="shared" si="149"/>
        <v>-0.15421946342752693</v>
      </c>
      <c r="Y633" s="8">
        <f t="shared" si="149"/>
        <v>0.59349376712624191</v>
      </c>
      <c r="Z633" s="8" t="str">
        <f t="shared" si="134"/>
        <v>Target; Gain &gt; 0.9</v>
      </c>
      <c r="AA633" s="8">
        <f t="shared" ref="AA633:AF633" si="150">-1* AVERAGEIFS(AA339:AA626,$H339:$H626,"=1",$BB$339:$BB$626,"&gt;="&amp;$L$628)</f>
        <v>0.90724977048978084</v>
      </c>
      <c r="AB633" s="8">
        <f t="shared" si="150"/>
        <v>0.91130084303697656</v>
      </c>
      <c r="AC633" s="8">
        <f t="shared" si="150"/>
        <v>0.88560896681255907</v>
      </c>
      <c r="AD633" s="8">
        <f t="shared" si="150"/>
        <v>0.96898692962240007</v>
      </c>
      <c r="AE633" s="8">
        <f t="shared" si="150"/>
        <v>0.26224735286515599</v>
      </c>
      <c r="AF633" s="8">
        <f t="shared" si="150"/>
        <v>0.81740211684866537</v>
      </c>
      <c r="AK633" s="8"/>
    </row>
    <row r="634" spans="6:43" x14ac:dyDescent="0.3">
      <c r="G634" s="15"/>
      <c r="H634" s="15"/>
      <c r="I634" s="15"/>
      <c r="J634" s="15"/>
      <c r="K634" s="15"/>
      <c r="L634" s="8" t="str">
        <f t="shared" si="144"/>
        <v>Target (or sym)</v>
      </c>
      <c r="M634" s="8">
        <f>-1* AVERAGEIFS(M339:M626,$H339:$H626,"=1")</f>
        <v>0.41137813515688643</v>
      </c>
      <c r="N634" s="8">
        <f t="shared" ref="N634:R634" si="151">-1* AVERAGEIFS(N339:N626,$H339:$H626,"=1")</f>
        <v>0.4109970573706756</v>
      </c>
      <c r="O634" s="8">
        <f t="shared" si="151"/>
        <v>0.46833026665410582</v>
      </c>
      <c r="P634" s="8">
        <f t="shared" si="151"/>
        <v>-2182.7794190239056</v>
      </c>
      <c r="Q634" s="8">
        <f t="shared" si="151"/>
        <v>0.22395671918438412</v>
      </c>
      <c r="R634" s="8">
        <f t="shared" si="151"/>
        <v>-31.989393863889191</v>
      </c>
      <c r="S634" s="8" t="s">
        <v>39</v>
      </c>
      <c r="T634" s="8">
        <f>-1* AVERAGEIFS(T339:T626,$H339:$H626,"=1")</f>
        <v>0.19887099482274753</v>
      </c>
      <c r="U634" s="8">
        <f t="shared" ref="U634:Y634" si="152">-1* AVERAGEIFS(U339:U626,$H339:$H626,"=1")</f>
        <v>0.20597945492935066</v>
      </c>
      <c r="V634" s="8">
        <f t="shared" si="152"/>
        <v>0.15802650292502329</v>
      </c>
      <c r="W634" s="8">
        <f t="shared" si="152"/>
        <v>-0.27350014480329388</v>
      </c>
      <c r="X634" s="8">
        <f t="shared" si="152"/>
        <v>-0.24016916668914629</v>
      </c>
      <c r="Y634" s="8">
        <f t="shared" si="152"/>
        <v>-19.868777235736736</v>
      </c>
      <c r="Z634" s="8" t="str">
        <f t="shared" si="134"/>
        <v>Target (or sym)</v>
      </c>
      <c r="AA634" s="8">
        <f>-1* AVERAGEIFS(AA339:AA626,$H339:$H626,"=1")</f>
        <v>0.61588215193887075</v>
      </c>
      <c r="AB634" s="8">
        <f t="shared" ref="AB634:AF634" si="153">-1* AVERAGEIFS(AB339:AB626,$H339:$H626,"=1")</f>
        <v>0.62013879535642902</v>
      </c>
      <c r="AC634" s="8">
        <f t="shared" si="153"/>
        <v>0.58623214708678451</v>
      </c>
      <c r="AD634" s="8">
        <f t="shared" si="153"/>
        <v>0.10140038053287122</v>
      </c>
      <c r="AE634" s="8">
        <f t="shared" si="153"/>
        <v>0.20261586862658651</v>
      </c>
      <c r="AF634" s="8">
        <f t="shared" si="153"/>
        <v>-15.372108097039245</v>
      </c>
      <c r="AK634" s="8"/>
    </row>
    <row r="635" spans="6:43" x14ac:dyDescent="0.3">
      <c r="G635" s="15"/>
      <c r="H635" s="15"/>
      <c r="I635" s="15"/>
      <c r="J635" s="15"/>
      <c r="K635" s="15"/>
      <c r="L635" s="8" t="str">
        <f t="shared" si="144"/>
        <v>Target (or sym); Gain &gt; 0</v>
      </c>
      <c r="M635" s="8">
        <f>-1* AVERAGEIFS(M339:M626,$H339:$H626,"=1",$J339:$J626,"=1")</f>
        <v>0.84486587475797936</v>
      </c>
      <c r="N635" s="8">
        <f t="shared" ref="N635:R635" si="154">-1* AVERAGEIFS(N339:N626,$H339:$H626,"=1",$J339:$J626,"=1")</f>
        <v>0.84426225068938532</v>
      </c>
      <c r="O635" s="8">
        <f t="shared" si="154"/>
        <v>0.86063396513488155</v>
      </c>
      <c r="P635" s="8">
        <f t="shared" si="154"/>
        <v>0.97669094837852932</v>
      </c>
      <c r="Q635" s="8">
        <f t="shared" si="154"/>
        <v>0.22669442576282312</v>
      </c>
      <c r="R635" s="8">
        <f t="shared" si="154"/>
        <v>0.86951591100714032</v>
      </c>
      <c r="S635" s="8" t="s">
        <v>53</v>
      </c>
      <c r="T635" s="8">
        <f>-1* AVERAGEIFS(T339:T626,$H339:$H626,"=1",$J339:$J626,"=1")</f>
        <v>0.75883767768864219</v>
      </c>
      <c r="U635" s="8">
        <f t="shared" ref="U635:Y635" si="155">-1* AVERAGEIFS(U339:U626,$H339:$H626,"=1",$J339:$J626,"=1")</f>
        <v>0.76320644159039519</v>
      </c>
      <c r="V635" s="8">
        <f t="shared" si="155"/>
        <v>0.68903879553920855</v>
      </c>
      <c r="W635" s="8">
        <f t="shared" si="155"/>
        <v>0.92664113732500952</v>
      </c>
      <c r="X635" s="8">
        <f t="shared" si="155"/>
        <v>-0.29468331777421053</v>
      </c>
      <c r="Y635" s="8">
        <f t="shared" si="155"/>
        <v>0.6120130030090235</v>
      </c>
      <c r="Z635" s="8" t="str">
        <f t="shared" si="134"/>
        <v>Target (or sym); Gain &gt; 0</v>
      </c>
      <c r="AA635" s="8">
        <f>-1* AVERAGEIFS(AA339:AA626,$H339:$H626,"=1",$J339:$J626,"=1")</f>
        <v>0.89598926889625496</v>
      </c>
      <c r="AB635" s="8">
        <f t="shared" ref="AB635:AF635" si="156">-1* AVERAGEIFS(AB339:AB626,$H339:$H626,"=1",$J339:$J626,"=1")</f>
        <v>0.89835566962136881</v>
      </c>
      <c r="AC635" s="8">
        <f t="shared" si="156"/>
        <v>0.83339744332006072</v>
      </c>
      <c r="AD635" s="8">
        <f t="shared" si="156"/>
        <v>0.96447179775653868</v>
      </c>
      <c r="AE635" s="8">
        <f t="shared" si="156"/>
        <v>9.4488096428750487E-2</v>
      </c>
      <c r="AF635" s="8">
        <f t="shared" si="156"/>
        <v>0.83742115247218951</v>
      </c>
      <c r="AK635" s="8"/>
    </row>
    <row r="636" spans="6:43" x14ac:dyDescent="0.3">
      <c r="G636" s="15"/>
      <c r="H636" s="15"/>
      <c r="I636" s="15"/>
      <c r="J636" s="15"/>
      <c r="K636" s="15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K636" s="8"/>
    </row>
    <row r="637" spans="6:43" x14ac:dyDescent="0.3">
      <c r="G637" s="15"/>
      <c r="H637" s="15"/>
      <c r="I637" s="15"/>
      <c r="J637" s="15"/>
      <c r="K637" s="35" t="s">
        <v>62</v>
      </c>
      <c r="L637" s="15">
        <f>S637</f>
        <v>0.9</v>
      </c>
      <c r="M637" s="3" t="s">
        <v>3</v>
      </c>
      <c r="N637" s="3" t="s">
        <v>4</v>
      </c>
      <c r="O637" s="3" t="s">
        <v>6</v>
      </c>
      <c r="P637" s="3" t="s">
        <v>8</v>
      </c>
      <c r="Q637" s="3" t="s">
        <v>10</v>
      </c>
      <c r="R637" s="3" t="s">
        <v>12</v>
      </c>
      <c r="S637" s="7">
        <f>X292</f>
        <v>0.9</v>
      </c>
      <c r="T637" s="3" t="s">
        <v>3</v>
      </c>
      <c r="U637" s="3" t="s">
        <v>4</v>
      </c>
      <c r="V637" s="3" t="s">
        <v>6</v>
      </c>
      <c r="W637" s="3" t="s">
        <v>8</v>
      </c>
      <c r="X637" s="3" t="s">
        <v>10</v>
      </c>
      <c r="Y637" s="16" t="s">
        <v>12</v>
      </c>
      <c r="Z637" s="15">
        <f t="shared" ref="Z637:Z644" si="157">S637</f>
        <v>0.9</v>
      </c>
      <c r="AA637" s="3" t="s">
        <v>3</v>
      </c>
      <c r="AB637" s="3" t="s">
        <v>4</v>
      </c>
      <c r="AC637" s="3" t="s">
        <v>6</v>
      </c>
      <c r="AD637" s="3" t="s">
        <v>8</v>
      </c>
      <c r="AE637" s="3" t="s">
        <v>10</v>
      </c>
      <c r="AF637" s="16" t="s">
        <v>12</v>
      </c>
      <c r="AK637" s="15"/>
      <c r="AL637" s="15"/>
      <c r="AM637" s="15"/>
      <c r="AN637" s="15"/>
      <c r="AO637" s="15"/>
    </row>
    <row r="638" spans="6:43" x14ac:dyDescent="0.3">
      <c r="G638" s="8"/>
      <c r="H638" s="8"/>
      <c r="I638" s="8"/>
      <c r="J638" s="8"/>
      <c r="K638" s="8"/>
      <c r="L638" s="8" t="str">
        <f>S638</f>
        <v>ALL</v>
      </c>
      <c r="M638" s="8">
        <f>-1 *MEDIAN(M339:M626)</f>
        <v>0.66261855535002423</v>
      </c>
      <c r="N638" s="8">
        <f t="shared" ref="N638:R638" si="158">-1 *MEDIAN(N339:N626)</f>
        <v>0.65375690150741605</v>
      </c>
      <c r="O638" s="8">
        <f t="shared" si="158"/>
        <v>0.74095430154091368</v>
      </c>
      <c r="P638" s="8">
        <f t="shared" si="158"/>
        <v>0.9343347804156833</v>
      </c>
      <c r="Q638" s="8">
        <f t="shared" si="158"/>
        <v>0.21896112146457811</v>
      </c>
      <c r="R638" s="8">
        <f t="shared" si="158"/>
        <v>0.70853917499561991</v>
      </c>
      <c r="S638" s="8" t="s">
        <v>16</v>
      </c>
      <c r="T638" s="8">
        <f>-1 *MEDIAN(T339:T626)</f>
        <v>0.64916595320855042</v>
      </c>
      <c r="U638" s="8">
        <f t="shared" ref="U638:Y638" si="159">-1 *MEDIAN(U339:U626)</f>
        <v>0.65156252370526113</v>
      </c>
      <c r="V638" s="8">
        <f t="shared" si="159"/>
        <v>0.53042825759856616</v>
      </c>
      <c r="W638" s="8">
        <f t="shared" si="159"/>
        <v>0.87297589182806812</v>
      </c>
      <c r="X638" s="8">
        <f t="shared" si="159"/>
        <v>-0.25965630488426472</v>
      </c>
      <c r="Y638" s="8">
        <f t="shared" si="159"/>
        <v>0.37705162763751326</v>
      </c>
      <c r="Z638" s="8" t="str">
        <f t="shared" si="157"/>
        <v>ALL</v>
      </c>
      <c r="AA638" s="8">
        <f>-1 *MEDIAN(AA339:AA626)</f>
        <v>0.87289312560332477</v>
      </c>
      <c r="AB638" s="8">
        <f t="shared" ref="AB638:AF638" si="160">-1 *MEDIAN(AB339:AB626)</f>
        <v>0.86981033522407403</v>
      </c>
      <c r="AC638" s="8">
        <f t="shared" si="160"/>
        <v>0.75619309235394105</v>
      </c>
      <c r="AD638" s="8">
        <f t="shared" si="160"/>
        <v>0.94748086766177719</v>
      </c>
      <c r="AE638" s="8">
        <f t="shared" si="160"/>
        <v>0.27665616919386171</v>
      </c>
      <c r="AF638" s="8">
        <f t="shared" si="160"/>
        <v>0.75015532109902838</v>
      </c>
      <c r="AK638" s="8"/>
      <c r="AL638" s="8"/>
      <c r="AM638" s="8"/>
      <c r="AN638" s="8"/>
      <c r="AO638" s="8"/>
    </row>
    <row r="639" spans="6:43" x14ac:dyDescent="0.3">
      <c r="G639" s="8"/>
      <c r="H639" s="8"/>
      <c r="I639" s="8"/>
      <c r="J639" s="8"/>
      <c r="K639" s="8"/>
      <c r="L639" s="8" t="str">
        <f>S639</f>
        <v>Gain &gt; 0.9</v>
      </c>
      <c r="M639" s="8" cm="1">
        <f t="array" ref="M639">-1* MEDIAN(_xlfn._xlws.FILTER(M339:M626, $BB339:$BB626 &gt; $S628))</f>
        <v>0.77939122549967577</v>
      </c>
      <c r="N639" s="8" cm="1">
        <f t="array" ref="N639">-1* MEDIAN(_xlfn._xlws.FILTER(N339:N626, $BB339:$BB626 &gt; $S628))</f>
        <v>0.77830371596770798</v>
      </c>
      <c r="O639" s="8" cm="1">
        <f t="array" ref="O639">-1* MEDIAN(_xlfn._xlws.FILTER(O339:O626, $BB339:$BB626 &gt; $S628))</f>
        <v>0.84616510776946807</v>
      </c>
      <c r="P639" s="8" cm="1">
        <f t="array" ref="P639">-1* MEDIAN(_xlfn._xlws.FILTER(P339:P626, $BB339:$BB626 &gt; $S628))</f>
        <v>0.95531680171455302</v>
      </c>
      <c r="Q639" s="8" cm="1">
        <f t="array" ref="Q639">-1* MEDIAN(_xlfn._xlws.FILTER(Q339:Q626, $BB339:$BB626 &gt; $S628))</f>
        <v>0.24526814448574741</v>
      </c>
      <c r="R639" s="8" cm="1">
        <f t="array" ref="R639">-1* MEDIAN(_xlfn._xlws.FILTER(R339:R626, $BB339:$BB626 &gt; $S628))</f>
        <v>0.82577742172047119</v>
      </c>
      <c r="S639" s="8" t="str">
        <f>"Gain &gt; "&amp;S637</f>
        <v>Gain &gt; 0.9</v>
      </c>
      <c r="T639" s="8" cm="1">
        <f t="array" ref="T639">-1* MEDIAN(_xlfn._xlws.FILTER(T339:T626, $BB339:$BB626 &gt; $S628))</f>
        <v>0.7535284908962363</v>
      </c>
      <c r="U639" s="8" cm="1">
        <f t="array" ref="U639">-1* MEDIAN(_xlfn._xlws.FILTER(U339:U626, $BB339:$BB626 &gt; $S628))</f>
        <v>0.76045808514983371</v>
      </c>
      <c r="V639" s="8" cm="1">
        <f t="array" ref="V639">-1* MEDIAN(_xlfn._xlws.FILTER(V339:V626, $BB339:$BB626 &gt; $S628))</f>
        <v>0.77384508293539589</v>
      </c>
      <c r="W639" s="8" cm="1">
        <f t="array" ref="W639">-1* MEDIAN(_xlfn._xlws.FILTER(W339:W626, $BB339:$BB626 &gt; $S628))</f>
        <v>0.91000602777422057</v>
      </c>
      <c r="X639" s="8" cm="1">
        <f t="array" ref="X639">-1* MEDIAN(_xlfn._xlws.FILTER(X339:X626, $BB339:$BB626 &gt; $S628))</f>
        <v>-0.15111982571527716</v>
      </c>
      <c r="Y639" s="8" cm="1">
        <f t="array" ref="Y639">-1* MEDIAN(_xlfn._xlws.FILTER(Y339:Y626, $BB339:$BB626 &gt; $S628))</f>
        <v>0.59184061994072923</v>
      </c>
      <c r="Z639" s="8" t="str">
        <f t="shared" si="157"/>
        <v>Gain &gt; 0.9</v>
      </c>
      <c r="AA639" s="8" cm="1">
        <f t="array" ref="AA639">-1* MEDIAN(_xlfn._xlws.FILTER(AA339:AA626, $BB339:$BB626 &gt; $S628))</f>
        <v>0.90876064581907201</v>
      </c>
      <c r="AB639" s="8" cm="1">
        <f t="array" ref="AB639">-1* MEDIAN(_xlfn._xlws.FILTER(AB339:AB626, $BB339:$BB626 &gt; $S628))</f>
        <v>0.91321523506362068</v>
      </c>
      <c r="AC639" s="8" cm="1">
        <f t="array" ref="AC639">-1* MEDIAN(_xlfn._xlws.FILTER(AC339:AC626, $BB339:$BB626 &gt; $S628))</f>
        <v>0.9021558767647746</v>
      </c>
      <c r="AD639" s="8" cm="1">
        <f t="array" ref="AD639">-1* MEDIAN(_xlfn._xlws.FILTER(AD339:AD626, $BB339:$BB626 &gt; $S628))</f>
        <v>0.97004651193178992</v>
      </c>
      <c r="AE639" s="8" cm="1">
        <f t="array" ref="AE639">-1* MEDIAN(_xlfn._xlws.FILTER(AE339:AE626, $BB339:$BB626 &gt; $S628))</f>
        <v>0.26935836059748908</v>
      </c>
      <c r="AF639" s="8" cm="1">
        <f t="array" ref="AF639">-1* MEDIAN(_xlfn._xlws.FILTER(AF339:AF626, $BB339:$BB626 &gt; $S628))</f>
        <v>0.81609997929014755</v>
      </c>
      <c r="AK639" s="8"/>
      <c r="AL639" s="8"/>
      <c r="AM639" s="8"/>
      <c r="AN639" s="8"/>
      <c r="AO639" s="8"/>
    </row>
    <row r="640" spans="6:43" x14ac:dyDescent="0.3">
      <c r="L640" s="8" t="str">
        <f>S640</f>
        <v xml:space="preserve">Gain &gt; 0 </v>
      </c>
      <c r="M640" s="8" cm="1">
        <f t="array" ref="M640">-1* MEDIAN(_xlfn._xlws.FILTER(M339:M626, $J339:$J626 = 1))</f>
        <v>0.82506804932992506</v>
      </c>
      <c r="N640" s="8" cm="1">
        <f t="array" ref="N640">-1* MEDIAN(_xlfn._xlws.FILTER(N339:N626, $J339:$J626 = 1))</f>
        <v>0.82448059633157722</v>
      </c>
      <c r="O640" s="8" cm="1">
        <f t="array" ref="O640">-1* MEDIAN(_xlfn._xlws.FILTER(O339:O626, $J339:$J626 = 1))</f>
        <v>0.85307488695896672</v>
      </c>
      <c r="P640" s="8" cm="1">
        <f t="array" ref="P640">-1* MEDIAN(_xlfn._xlws.FILTER(P339:P626, $J339:$J626 = 1))</f>
        <v>0.98038372143226438</v>
      </c>
      <c r="Q640" s="8" cm="1">
        <f t="array" ref="Q640">-1* MEDIAN(_xlfn._xlws.FILTER(Q339:Q626, $J339:$J626 = 1))</f>
        <v>0.21791079034816685</v>
      </c>
      <c r="R640" s="8" cm="1">
        <f t="array" ref="R640">-1* MEDIAN(_xlfn._xlws.FILTER(R339:R626, $J339:$J626 = 1))</f>
        <v>0.85177333582870707</v>
      </c>
      <c r="S640" s="8" t="s">
        <v>36</v>
      </c>
      <c r="T640" s="8" cm="1">
        <f t="array" ref="T640">-1* MEDIAN(_xlfn._xlws.FILTER(T339:T626, $J339:$J626 = 1))</f>
        <v>0.76410774447577823</v>
      </c>
      <c r="U640" s="8" cm="1">
        <f t="array" ref="U640">-1* MEDIAN(_xlfn._xlws.FILTER(U339:U626, $J339:$J626 = 1))</f>
        <v>0.76216647105147306</v>
      </c>
      <c r="V640" s="8" cm="1">
        <f t="array" ref="V640">-1* MEDIAN(_xlfn._xlws.FILTER(V339:V626, $J339:$J626 = 1))</f>
        <v>0.69030919568642246</v>
      </c>
      <c r="W640" s="8" cm="1">
        <f t="array" ref="W640">-1* MEDIAN(_xlfn._xlws.FILTER(W339:W626, $J339:$J626 = 1))</f>
        <v>0.94168412531721013</v>
      </c>
      <c r="X640" s="8" cm="1">
        <f t="array" ref="X640">-1* MEDIAN(_xlfn._xlws.FILTER(X339:X626, $J339:$J626 = 1))</f>
        <v>-0.28954012130248952</v>
      </c>
      <c r="Y640" s="8" cm="1">
        <f t="array" ref="Y640">-1* MEDIAN(_xlfn._xlws.FILTER(Y339:Y626, $J339:$J626 = 1))</f>
        <v>0.44732738601718774</v>
      </c>
      <c r="Z640" s="8" t="str">
        <f t="shared" si="157"/>
        <v xml:space="preserve">Gain &gt; 0 </v>
      </c>
      <c r="AA640" s="8" cm="1">
        <f t="array" ref="AA640">-1* MEDIAN(_xlfn._xlws.FILTER(AA339:AA626, $J339:$J626 = 1))</f>
        <v>0.90309856541585554</v>
      </c>
      <c r="AB640" s="8" cm="1">
        <f t="array" ref="AB640">-1* MEDIAN(_xlfn._xlws.FILTER(AB339:AB626, $J339:$J626 = 1))</f>
        <v>0.9049157205910765</v>
      </c>
      <c r="AC640" s="8" cm="1">
        <f t="array" ref="AC640">-1* MEDIAN(_xlfn._xlws.FILTER(AC339:AC626, $J339:$J626 = 1))</f>
        <v>0.84375951832379892</v>
      </c>
      <c r="AD640" s="8" cm="1">
        <f t="array" ref="AD640">-1* MEDIAN(_xlfn._xlws.FILTER(AD339:AD626, $J339:$J626 = 1))</f>
        <v>0.9710204008304999</v>
      </c>
      <c r="AE640" s="8" cm="1">
        <f t="array" ref="AE640">-1* MEDIAN(_xlfn._xlws.FILTER(AE339:AE626, $J339:$J626 = 1))</f>
        <v>0.24840475906821952</v>
      </c>
      <c r="AF640" s="8" cm="1">
        <f t="array" ref="AF640">-1* MEDIAN(_xlfn._xlws.FILTER(AF339:AF626, $J339:$J626 = 1))</f>
        <v>0.81848822766681062</v>
      </c>
      <c r="AK640" s="8"/>
      <c r="AL640" s="8"/>
      <c r="AM640" s="8"/>
      <c r="AN640" s="8"/>
      <c r="AO640" s="8"/>
      <c r="AQ640" s="10"/>
    </row>
    <row r="641" spans="1:52" x14ac:dyDescent="0.3">
      <c r="L641" s="8" t="str">
        <f t="shared" ref="L641:L644" si="161">S641</f>
        <v>Gain &lt;= 0</v>
      </c>
      <c r="M641" s="8" cm="1">
        <f t="array" ref="M641">-1* MEDIAN(_xlfn._xlws.FILTER(M339:M626, $J339:$J626 = 0))</f>
        <v>-0.14022807671330773</v>
      </c>
      <c r="N641" s="8" cm="1">
        <f t="array" ref="N641">-1* MEDIAN(_xlfn._xlws.FILTER(N339:N626, $J339:$J626 = 0))</f>
        <v>-0.14044004072175945</v>
      </c>
      <c r="O641" s="8" cm="1">
        <f t="array" ref="O641">-1* MEDIAN(_xlfn._xlws.FILTER(O339:O626, $J339:$J626 = 0))</f>
        <v>-5.0350115375576883E-3</v>
      </c>
      <c r="P641" s="8" cm="1">
        <f t="array" ref="P641">-1* MEDIAN(_xlfn._xlws.FILTER(P339:P626, $J339:$J626 = 0))</f>
        <v>-661.85119047619037</v>
      </c>
      <c r="Q641" s="8" cm="1">
        <f t="array" ref="Q641">-1* MEDIAN(_xlfn._xlws.FILTER(Q339:Q626, $J339:$J626 = 0))</f>
        <v>0.21911384049847824</v>
      </c>
      <c r="R641" s="8" cm="1">
        <f t="array" ref="R641">-1* MEDIAN(_xlfn._xlws.FILTER(R339:R626, $J339:$J626 = 0))</f>
        <v>-45.885629834261792</v>
      </c>
      <c r="S641" s="8" t="s">
        <v>37</v>
      </c>
      <c r="T641" s="8" cm="1">
        <f t="array" ref="T641">-1* MEDIAN(_xlfn._xlws.FILTER(T339:T626, $J339:$J626 = 0))</f>
        <v>-0.54550126896459161</v>
      </c>
      <c r="U641" s="8" cm="1">
        <f t="array" ref="U641">-1* MEDIAN(_xlfn._xlws.FILTER(U339:U626, $J339:$J626 = 0))</f>
        <v>-0.51010550133315857</v>
      </c>
      <c r="V641" s="8" cm="1">
        <f t="array" ref="V641">-1* MEDIAN(_xlfn._xlws.FILTER(V339:V626, $J339:$J626 = 0))</f>
        <v>-0.48731483943107423</v>
      </c>
      <c r="W641" s="8" cm="1">
        <f t="array" ref="W641">-1* MEDIAN(_xlfn._xlws.FILTER(W339:W626, $J339:$J626 = 0))</f>
        <v>-1.7399408598352248</v>
      </c>
      <c r="X641" s="8" cm="1">
        <f t="array" ref="X641">-1* MEDIAN(_xlfn._xlws.FILTER(X339:X626, $J339:$J626 = 0))</f>
        <v>-0.25300090158635968</v>
      </c>
      <c r="Y641" s="8" cm="1">
        <f t="array" ref="Y641">-1* MEDIAN(_xlfn._xlws.FILTER(Y339:Y626, $J339:$J626 = 0))</f>
        <v>-45.628447606415833</v>
      </c>
      <c r="Z641" s="8" t="str">
        <f t="shared" si="157"/>
        <v>Gain &lt;= 0</v>
      </c>
      <c r="AA641" s="8" cm="1">
        <f t="array" ref="AA641">-1* MEDIAN(_xlfn._xlws.FILTER(AA339:AA626, $J339:$J626 = 0))</f>
        <v>0.28561318525856688</v>
      </c>
      <c r="AB641" s="8" cm="1">
        <f t="array" ref="AB641">-1* MEDIAN(_xlfn._xlws.FILTER(AB339:AB626, $J339:$J626 = 0))</f>
        <v>0.28158611025463576</v>
      </c>
      <c r="AC641" s="8" cm="1">
        <f t="array" ref="AC641">-1* MEDIAN(_xlfn._xlws.FILTER(AC339:AC626, $J339:$J626 = 0))</f>
        <v>0.32708560860360786</v>
      </c>
      <c r="AD641" s="8" cm="1">
        <f t="array" ref="AD641">-1* MEDIAN(_xlfn._xlws.FILTER(AD339:AD626, $J339:$J626 = 0))</f>
        <v>-1.0315847601312234</v>
      </c>
      <c r="AE641" s="8" cm="1">
        <f t="array" ref="AE641">-1* MEDIAN(_xlfn._xlws.FILTER(AE339:AE626, $J339:$J626 = 0))</f>
        <v>0.28309239675624143</v>
      </c>
      <c r="AF641" s="8" cm="1">
        <f t="array" ref="AF641">-1* MEDIAN(_xlfn._xlws.FILTER(AF339:AF626, $J339:$J626 = 0))</f>
        <v>-37.32223715624437</v>
      </c>
      <c r="AK641" s="8"/>
      <c r="AL641" s="8"/>
      <c r="AM641" s="8"/>
      <c r="AN641" s="8"/>
      <c r="AO641" s="8"/>
      <c r="AQ641" s="10"/>
    </row>
    <row r="642" spans="1:52" x14ac:dyDescent="0.3">
      <c r="G642" s="15"/>
      <c r="H642" s="15"/>
      <c r="I642" s="15"/>
      <c r="J642" s="15"/>
      <c r="K642" s="15"/>
      <c r="L642" s="8" t="str">
        <f t="shared" si="161"/>
        <v>Target; Gain &gt; 0.9</v>
      </c>
      <c r="M642" s="8" cm="1">
        <f t="array" ref="M642">-1* MEDIAN(_xlfn._xlws.FILTER(M339:M626, ($H$339:$H$626=1)*($BB$339:$BB$626&gt;=$L$628)))</f>
        <v>0.77939122549967577</v>
      </c>
      <c r="N642" s="8" cm="1">
        <f t="array" ref="N642">-1* MEDIAN(_xlfn._xlws.FILTER(N339:N626, ($H$339:$H$626=1)*($BB$339:$BB$626&gt;=$L$628)))</f>
        <v>0.77830371596770798</v>
      </c>
      <c r="O642" s="8" cm="1">
        <f t="array" ref="O642">-1* MEDIAN(_xlfn._xlws.FILTER(O339:O626, ($H$339:$H$626=1)*($BB$339:$BB$626&gt;=$L$628)))</f>
        <v>0.84616510776946807</v>
      </c>
      <c r="P642" s="8" cm="1">
        <f t="array" ref="P642">-1* MEDIAN(_xlfn._xlws.FILTER(P339:P626, ($H$339:$H$626=1)*($BB$339:$BB$626&gt;=$L$628)))</f>
        <v>0.95531680171455302</v>
      </c>
      <c r="Q642" s="8" cm="1">
        <f t="array" ref="Q642">-1* MEDIAN(_xlfn._xlws.FILTER(Q339:Q626, ($H$339:$H$626=1)*($BB$339:$BB$626&gt;=$L$628)))</f>
        <v>0.24526814448574741</v>
      </c>
      <c r="R642" s="8" cm="1">
        <f t="array" ref="R642">-1* MEDIAN(_xlfn._xlws.FILTER(R339:R626, ($H$339:$H$626=1)*($BB$339:$BB$626&gt;=$L$628)))</f>
        <v>0.82577742172047119</v>
      </c>
      <c r="S642" s="8" t="str">
        <f>"Target; Gain &gt; "&amp;S637</f>
        <v>Target; Gain &gt; 0.9</v>
      </c>
      <c r="T642" s="8" cm="1">
        <f t="array" ref="T642">-1* MEDIAN(_xlfn._xlws.FILTER(T339:T626, ($H$339:$H$626=1)*($BB$339:$BB$626&gt;=$L$628)))</f>
        <v>0.7535284908962363</v>
      </c>
      <c r="U642" s="8" cm="1">
        <f t="array" ref="U642">-1* MEDIAN(_xlfn._xlws.FILTER(U339:U626, ($H$339:$H$626=1)*($BB$339:$BB$626&gt;=$L$628)))</f>
        <v>0.76045808514983371</v>
      </c>
      <c r="V642" s="8" cm="1">
        <f t="array" ref="V642">-1* MEDIAN(_xlfn._xlws.FILTER(V339:V626, ($H$339:$H$626=1)*($BB$339:$BB$626&gt;=$L$628)))</f>
        <v>0.77384508293539589</v>
      </c>
      <c r="W642" s="8" cm="1">
        <f t="array" ref="W642">-1* MEDIAN(_xlfn._xlws.FILTER(W339:W626, ($H$339:$H$626=1)*($BB$339:$BB$626&gt;=$L$628)))</f>
        <v>0.91000602777422057</v>
      </c>
      <c r="X642" s="8" cm="1">
        <f t="array" ref="X642">-1* MEDIAN(_xlfn._xlws.FILTER(X339:X626, ($H$339:$H$626=1)*($BB$339:$BB$626&gt;=$L$628)))</f>
        <v>-0.15111982571527716</v>
      </c>
      <c r="Y642" s="8" cm="1">
        <f t="array" ref="Y642">-1* MEDIAN(_xlfn._xlws.FILTER(Y339:Y626, ($H$339:$H$626=1)*($BB$339:$BB$626&gt;=$L$628)))</f>
        <v>0.59184061994072923</v>
      </c>
      <c r="Z642" s="8" t="str">
        <f t="shared" si="157"/>
        <v>Target; Gain &gt; 0.9</v>
      </c>
      <c r="AA642" s="8" cm="1">
        <f t="array" ref="AA642">-1* MEDIAN(_xlfn._xlws.FILTER(AA339:AA626, ($H$339:$H$626=1)*($BB$339:$BB$626&gt;=$L$628)))</f>
        <v>0.90876064581907201</v>
      </c>
      <c r="AB642" s="8" cm="1">
        <f t="array" ref="AB642">-1* MEDIAN(_xlfn._xlws.FILTER(AB339:AB626, ($H$339:$H$626=1)*($BB$339:$BB$626&gt;=$L$628)))</f>
        <v>0.91321523506362068</v>
      </c>
      <c r="AC642" s="8" cm="1">
        <f t="array" ref="AC642">-1* MEDIAN(_xlfn._xlws.FILTER(AC339:AC626, ($H$339:$H$626=1)*($BB$339:$BB$626&gt;=$L$628)))</f>
        <v>0.9021558767647746</v>
      </c>
      <c r="AD642" s="8" cm="1">
        <f t="array" ref="AD642">-1* MEDIAN(_xlfn._xlws.FILTER(AD339:AD626, ($H$339:$H$626=1)*($BB$339:$BB$626&gt;=$L$628)))</f>
        <v>0.97004651193178992</v>
      </c>
      <c r="AE642" s="8" cm="1">
        <f t="array" ref="AE642">-1* MEDIAN(_xlfn._xlws.FILTER(AE339:AE626, ($H$339:$H$626=1)*($BB$339:$BB$626&gt;=$L$628)))</f>
        <v>0.26935836059748908</v>
      </c>
      <c r="AF642" s="8" cm="1">
        <f t="array" ref="AF642">-1* MEDIAN(_xlfn._xlws.FILTER(AF339:AF626, ($H$339:$H$626=1)*($BB$339:$BB$626&gt;=$L$628)))</f>
        <v>0.81609997929014755</v>
      </c>
      <c r="AK642" s="8"/>
    </row>
    <row r="643" spans="1:52" x14ac:dyDescent="0.3">
      <c r="G643" s="15"/>
      <c r="H643" s="15"/>
      <c r="I643" s="15"/>
      <c r="J643" s="15"/>
      <c r="K643" s="15"/>
      <c r="L643" s="8" t="str">
        <f t="shared" si="161"/>
        <v>Target (or sym)</v>
      </c>
      <c r="M643" s="8" cm="1">
        <f t="array" ref="M643">-1* MEDIAN(_xlfn._xlws.FILTER(M339:M626, $H$339:$H$626=1))</f>
        <v>0.73986869776926434</v>
      </c>
      <c r="N643" s="8" cm="1">
        <f t="array" ref="N643">-1* MEDIAN(_xlfn._xlws.FILTER(N339:N626, $H$339:$H$626=1))</f>
        <v>0.73904117268014868</v>
      </c>
      <c r="O643" s="8" cm="1">
        <f t="array" ref="O643">-1* MEDIAN(_xlfn._xlws.FILTER(O339:O626, $H$339:$H$626=1))</f>
        <v>0.70522033092046121</v>
      </c>
      <c r="P643" s="8" cm="1">
        <f t="array" ref="P643">-1* MEDIAN(_xlfn._xlws.FILTER(P339:P626, $H$339:$H$626=1))</f>
        <v>0.93195739497474406</v>
      </c>
      <c r="Q643" s="8" cm="1">
        <f t="array" ref="Q643">-1* MEDIAN(_xlfn._xlws.FILTER(Q339:Q626, $H$339:$H$626=1))</f>
        <v>0.22198597147404414</v>
      </c>
      <c r="R643" s="8" cm="1">
        <f t="array" ref="R643">-1* MEDIAN(_xlfn._xlws.FILTER(R339:R626, $H$339:$H$626=1))</f>
        <v>0.69574565761116824</v>
      </c>
      <c r="S643" s="8" t="s">
        <v>39</v>
      </c>
      <c r="T643" s="8" cm="1">
        <f t="array" ref="T643">-1* MEDIAN(IF($H$339:$H$626=1, T339:T626))</f>
        <v>0.65384328370792</v>
      </c>
      <c r="U643" s="8" cm="1">
        <f t="array" ref="U643">-1* MEDIAN(IF($H$339:$H$626=1, U339:U626))</f>
        <v>0.66062592095681139</v>
      </c>
      <c r="V643" s="8" cm="1">
        <f t="array" ref="V643">-1* MEDIAN(IF($H$339:$H$626=1, V339:V626))</f>
        <v>0.45492620337556755</v>
      </c>
      <c r="W643" s="8" cm="1">
        <f t="array" ref="W643">-1* MEDIAN(IF($H$339:$H$626=1, W339:W626))</f>
        <v>0.8565624769671274</v>
      </c>
      <c r="X643" s="8" cm="1">
        <f t="array" ref="X643">-1* MEDIAN(IF($H$339:$H$626=1, X339:X626))</f>
        <v>-0.22830694029663995</v>
      </c>
      <c r="Y643" s="8" cm="1">
        <f t="array" ref="Y643">-1* MEDIAN(IF($H$339:$H$626=1, Y339:Y626))</f>
        <v>0.35202244538296518</v>
      </c>
      <c r="Z643" s="8" t="str">
        <f t="shared" si="157"/>
        <v>Target (or sym)</v>
      </c>
      <c r="AA643" s="8" cm="1">
        <f t="array" ref="AA643">-1* MEDIAN(IF($H$339:$H$626=1, AA339:AA626))</f>
        <v>0.86555170765005651</v>
      </c>
      <c r="AB643" s="8" cm="1">
        <f t="array" ref="AB643">-1* MEDIAN(IF($H$339:$H$626=1, AB339:AB626))</f>
        <v>0.86423308984683778</v>
      </c>
      <c r="AC643" s="8" cm="1">
        <f t="array" ref="AC643">-1* MEDIAN(IF($H$339:$H$626=1, AC339:AC626))</f>
        <v>0.70484261202372545</v>
      </c>
      <c r="AD643" s="8" cm="1">
        <f t="array" ref="AD643">-1* MEDIAN(IF($H$339:$H$626=1, AD339:AD626))</f>
        <v>0.94344859493586819</v>
      </c>
      <c r="AE643" s="8" cm="1">
        <f t="array" ref="AE643">-1* MEDIAN(IF($H$339:$H$626=1, AE339:AE626))</f>
        <v>0.27450556349386257</v>
      </c>
      <c r="AF643" s="8" cm="1">
        <f t="array" ref="AF643">-1* MEDIAN(IF($H$339:$H$626=1, AF339:AF626))</f>
        <v>0.71984568942564309</v>
      </c>
      <c r="AK643" s="8"/>
    </row>
    <row r="644" spans="1:52" x14ac:dyDescent="0.3">
      <c r="G644" s="15"/>
      <c r="H644" s="15"/>
      <c r="I644" s="15"/>
      <c r="J644" s="15"/>
      <c r="K644" s="15"/>
      <c r="L644" s="8" t="str">
        <f t="shared" si="161"/>
        <v>Target (or sym); Gain &gt; 0</v>
      </c>
      <c r="M644" s="8" cm="1">
        <f t="array" ref="M644">-1* MEDIAN(_xlfn._xlws.FILTER(M339:M626, ($H$339:$H$626=1)*($J$339:$J$626=1)))</f>
        <v>0.8655291630694143</v>
      </c>
      <c r="N644" s="8" cm="1">
        <f t="array" ref="N644">-1* MEDIAN(_xlfn._xlws.FILTER(N339:N626, ($H$339:$H$626=1)*($J$339:$J$626=1)))</f>
        <v>0.86404678769326704</v>
      </c>
      <c r="O644" s="8" cm="1">
        <f t="array" ref="O644">-1* MEDIAN(_xlfn._xlws.FILTER(O339:O626, ($H$339:$H$626=1)*($J$339:$J$626=1)))</f>
        <v>0.85457304188826688</v>
      </c>
      <c r="P644" s="8" cm="1">
        <f t="array" ref="P644">-1* MEDIAN(_xlfn._xlws.FILTER(P339:P626, ($H$339:$H$626=1)*($J$339:$J$626=1)))</f>
        <v>0.98689569479204775</v>
      </c>
      <c r="Q644" s="8" cm="1">
        <f t="array" ref="Q644">-1* MEDIAN(_xlfn._xlws.FILTER(Q339:Q626, ($H$339:$H$626=1)*($J$339:$J$626=1)))</f>
        <v>0.22021183466151806</v>
      </c>
      <c r="R644" s="8" cm="1">
        <f t="array" ref="R644">-1* MEDIAN(_xlfn._xlws.FILTER(R339:R626, ($H$339:$H$626=1)*($J$339:$J$626=1)))</f>
        <v>0.88683589938244767</v>
      </c>
      <c r="S644" s="8" t="s">
        <v>53</v>
      </c>
      <c r="T644" s="8" cm="1">
        <f t="array" ref="T644">-1* MEDIAN(_xlfn._xlws.FILTER(T339:T626, ($H$339:$H$626=1)*($J$339:$J$626=1)))</f>
        <v>0.76833615317366388</v>
      </c>
      <c r="U644" s="8" cm="1">
        <f t="array" ref="U644">-1* MEDIAN(_xlfn._xlws.FILTER(U339:U626, ($H$339:$H$626=1)*($J$339:$J$626=1)))</f>
        <v>0.77281291304248811</v>
      </c>
      <c r="V644" s="8" cm="1">
        <f t="array" ref="V644">-1* MEDIAN(_xlfn._xlws.FILTER(V339:V626, ($H$339:$H$626=1)*($J$339:$J$626=1)))</f>
        <v>0.62005391427250967</v>
      </c>
      <c r="W644" s="8" cm="1">
        <f t="array" ref="W644">-1* MEDIAN(_xlfn._xlws.FILTER(W339:W626, ($H$339:$H$626=1)*($J$339:$J$626=1)))</f>
        <v>0.94237509535491437</v>
      </c>
      <c r="X644" s="8" cm="1">
        <f t="array" ref="X644">-1* MEDIAN(_xlfn._xlws.FILTER(X339:X626, ($H$339:$H$626=1)*($J$339:$J$626=1)))</f>
        <v>-0.44423348463942425</v>
      </c>
      <c r="Y644" s="8" cm="1">
        <f t="array" ref="Y644">-1* MEDIAN(_xlfn._xlws.FILTER(Y339:Y626, ($H$339:$H$626=1)*($J$339:$J$626=1)))</f>
        <v>0.62110538566205042</v>
      </c>
      <c r="Z644" s="8" t="str">
        <f t="shared" si="157"/>
        <v>Target (or sym); Gain &gt; 0</v>
      </c>
      <c r="AA644" s="8" cm="1">
        <f t="array" ref="AA644">-1* MEDIAN(_xlfn._xlws.FILTER(AA339:AA626, ($H$339:$H$626=1)*($J$339:$J$626=1)))</f>
        <v>0.89478206381651471</v>
      </c>
      <c r="AB644" s="8" cm="1">
        <f t="array" ref="AB644">-1* MEDIAN(_xlfn._xlws.FILTER(AB339:AB626, ($H$339:$H$626=1)*($J$339:$J$626=1)))</f>
        <v>0.90104425362726603</v>
      </c>
      <c r="AC644" s="8" cm="1">
        <f t="array" ref="AC644">-1* MEDIAN(_xlfn._xlws.FILTER(AC339:AC626, ($H$339:$H$626=1)*($J$339:$J$626=1)))</f>
        <v>0.81587575509922949</v>
      </c>
      <c r="AD644" s="8" cm="1">
        <f t="array" ref="AD644">-1* MEDIAN(_xlfn._xlws.FILTER(AD339:AD626, ($H$339:$H$626=1)*($J$339:$J$626=1)))</f>
        <v>0.96473648091996045</v>
      </c>
      <c r="AE644" s="8" cm="1">
        <f t="array" ref="AE644">-1* MEDIAN(_xlfn._xlws.FILTER(AE339:AE626, ($H$339:$H$626=1)*($J$339:$J$626=1)))</f>
        <v>-0.13577047600980252</v>
      </c>
      <c r="AF644" s="8" cm="1">
        <f t="array" ref="AF644">-1* MEDIAN(_xlfn._xlws.FILTER(AF339:AF626, ($H$339:$H$626=1)*($J$339:$J$626=1)))</f>
        <v>0.84969707561983143</v>
      </c>
      <c r="AK644" s="8"/>
    </row>
    <row r="645" spans="1:52" x14ac:dyDescent="0.3">
      <c r="G645" s="8"/>
      <c r="H645" s="8"/>
      <c r="I645" s="8"/>
      <c r="J645" s="8"/>
      <c r="K645" s="8"/>
      <c r="L645" s="8"/>
    </row>
    <row r="646" spans="1:52" x14ac:dyDescent="0.3">
      <c r="G646" s="8"/>
      <c r="H646" s="8"/>
      <c r="I646" s="8"/>
      <c r="J646" s="8"/>
      <c r="K646" s="8"/>
      <c r="L646" s="8"/>
    </row>
    <row r="647" spans="1:52" x14ac:dyDescent="0.3">
      <c r="G647" s="8"/>
      <c r="H647" s="8"/>
      <c r="I647" s="8"/>
      <c r="J647" s="8"/>
      <c r="K647" s="8"/>
      <c r="L647" s="8"/>
      <c r="M647" s="45" t="s">
        <v>38</v>
      </c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Y647" s="45" t="s">
        <v>58</v>
      </c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K647" s="45" t="s">
        <v>57</v>
      </c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</row>
    <row r="648" spans="1:52" x14ac:dyDescent="0.3">
      <c r="F648" s="2" t="s">
        <v>24</v>
      </c>
      <c r="G648" s="2" t="s">
        <v>25</v>
      </c>
      <c r="H648" t="s">
        <v>39</v>
      </c>
      <c r="I648" t="s">
        <v>19</v>
      </c>
      <c r="J648" t="s">
        <v>18</v>
      </c>
      <c r="K648" t="s">
        <v>26</v>
      </c>
      <c r="L648" t="s">
        <v>27</v>
      </c>
      <c r="M648" s="3" t="s">
        <v>2</v>
      </c>
      <c r="N648" s="3" t="s">
        <v>3</v>
      </c>
      <c r="O648" s="3" t="s">
        <v>4</v>
      </c>
      <c r="P648" s="3" t="s">
        <v>5</v>
      </c>
      <c r="Q648" s="3" t="s">
        <v>6</v>
      </c>
      <c r="R648" s="3" t="s">
        <v>7</v>
      </c>
      <c r="S648" s="3" t="s">
        <v>8</v>
      </c>
      <c r="T648" s="3" t="s">
        <v>9</v>
      </c>
      <c r="U648" s="3" t="s">
        <v>10</v>
      </c>
      <c r="V648" s="3" t="s">
        <v>11</v>
      </c>
      <c r="W648" s="3" t="s">
        <v>12</v>
      </c>
      <c r="Y648" s="3" t="s">
        <v>2</v>
      </c>
      <c r="Z648" s="3" t="s">
        <v>3</v>
      </c>
      <c r="AA648" s="3" t="s">
        <v>4</v>
      </c>
      <c r="AB648" s="3" t="s">
        <v>5</v>
      </c>
      <c r="AC648" s="3" t="s">
        <v>6</v>
      </c>
      <c r="AD648" s="3" t="s">
        <v>7</v>
      </c>
      <c r="AE648" s="3" t="s">
        <v>8</v>
      </c>
      <c r="AF648" s="3" t="s">
        <v>9</v>
      </c>
      <c r="AG648" s="3" t="s">
        <v>10</v>
      </c>
      <c r="AH648" s="3" t="s">
        <v>11</v>
      </c>
      <c r="AI648" s="3" t="s">
        <v>12</v>
      </c>
      <c r="AK648" s="3" t="s">
        <v>2</v>
      </c>
      <c r="AL648" s="3" t="s">
        <v>3</v>
      </c>
      <c r="AM648" s="3" t="s">
        <v>4</v>
      </c>
      <c r="AN648" s="3" t="s">
        <v>5</v>
      </c>
      <c r="AO648" s="3" t="s">
        <v>6</v>
      </c>
      <c r="AP648" s="3" t="s">
        <v>7</v>
      </c>
      <c r="AQ648" s="3" t="s">
        <v>8</v>
      </c>
      <c r="AR648" s="3" t="s">
        <v>9</v>
      </c>
      <c r="AS648" s="3" t="s">
        <v>10</v>
      </c>
      <c r="AT648" s="3" t="s">
        <v>11</v>
      </c>
      <c r="AU648" s="3" t="s">
        <v>12</v>
      </c>
      <c r="AW648" s="3" t="s">
        <v>14</v>
      </c>
      <c r="AX648" s="30" t="s">
        <v>40</v>
      </c>
      <c r="AY648" s="30" t="s">
        <v>41</v>
      </c>
      <c r="AZ648" s="30" t="s">
        <v>42</v>
      </c>
    </row>
    <row r="649" spans="1:52" x14ac:dyDescent="0.3">
      <c r="A649">
        <v>1</v>
      </c>
      <c r="B649" t="s">
        <v>67</v>
      </c>
      <c r="C649" t="s">
        <v>68</v>
      </c>
      <c r="D649" t="s">
        <v>69</v>
      </c>
      <c r="E649" t="s">
        <v>43</v>
      </c>
      <c r="F649" s="2">
        <v>0</v>
      </c>
      <c r="G649" s="2">
        <f>MOD(LEN(B649)-LEN(SUBSTITUTE(B649,"N","")),2)</f>
        <v>0</v>
      </c>
      <c r="H649" s="4">
        <f>IF(E649&lt;&gt;"",1,0)</f>
        <v>1</v>
      </c>
      <c r="I649">
        <f>1-J649</f>
        <v>0</v>
      </c>
      <c r="J649">
        <f t="shared" ref="J649:J712" si="162">J339</f>
        <v>1</v>
      </c>
      <c r="K649">
        <f>LEN(D649) - LEN(SUBSTITUTE(D649, ",", "")) + 1</f>
        <v>2</v>
      </c>
      <c r="L649">
        <f>H649*K649</f>
        <v>2</v>
      </c>
      <c r="M649" s="8">
        <f t="shared" ref="M649:W649" si="163">(M3-$M3)/$M3</f>
        <v>0</v>
      </c>
      <c r="N649" s="8">
        <f t="shared" si="163"/>
        <v>-0.90844640303591007</v>
      </c>
      <c r="O649" s="8">
        <f t="shared" si="163"/>
        <v>-0.90843459924555858</v>
      </c>
      <c r="P649" s="8">
        <f t="shared" si="163"/>
        <v>-0.69042350454782742</v>
      </c>
      <c r="Q649" s="8">
        <f t="shared" si="163"/>
        <v>-0.9540516448581855</v>
      </c>
      <c r="R649" s="8">
        <f t="shared" si="163"/>
        <v>1.9978292767743495</v>
      </c>
      <c r="S649" s="8">
        <f t="shared" si="163"/>
        <v>-0.97975269885014404</v>
      </c>
      <c r="T649" s="8">
        <f t="shared" si="163"/>
        <v>-0.54821227269128836</v>
      </c>
      <c r="U649" s="8">
        <f t="shared" si="163"/>
        <v>-0.64666169341873181</v>
      </c>
      <c r="V649" s="8">
        <f t="shared" si="163"/>
        <v>-0.72520757521532797</v>
      </c>
      <c r="W649" s="8">
        <f t="shared" si="163"/>
        <v>-0.95386704840907455</v>
      </c>
      <c r="Y649" s="8">
        <f t="shared" ref="Y649:AI649" si="164">(Y3-$Y3)/$Y3</f>
        <v>0</v>
      </c>
      <c r="Z649" s="8">
        <f t="shared" si="164"/>
        <v>-0.77108700072754821</v>
      </c>
      <c r="AA649" s="8">
        <f t="shared" si="164"/>
        <v>-0.78197440875978497</v>
      </c>
      <c r="AB649" s="8">
        <f t="shared" si="164"/>
        <v>-0.51601413105806326</v>
      </c>
      <c r="AC649" s="8">
        <f t="shared" si="164"/>
        <v>-0.7765526134071089</v>
      </c>
      <c r="AD649" s="8">
        <f t="shared" si="164"/>
        <v>1.7674818850412468</v>
      </c>
      <c r="AE649" s="8">
        <f t="shared" si="164"/>
        <v>-0.8800726696177853</v>
      </c>
      <c r="AF649" s="8">
        <f t="shared" si="164"/>
        <v>-0.87881950808579534</v>
      </c>
      <c r="AG649" s="8">
        <f t="shared" si="164"/>
        <v>-0.82647966381146476</v>
      </c>
      <c r="AH649" s="8">
        <f t="shared" si="164"/>
        <v>-0.41071532233802366</v>
      </c>
      <c r="AI649" s="8">
        <f t="shared" si="164"/>
        <v>-0.67109637886756468</v>
      </c>
      <c r="AK649" s="8">
        <f t="shared" ref="AK649:AU649" si="165">(AK3-$AK3)/$AK3</f>
        <v>0</v>
      </c>
      <c r="AL649" s="8">
        <f t="shared" si="165"/>
        <v>-0.88591458906585552</v>
      </c>
      <c r="AM649" s="8">
        <f t="shared" si="165"/>
        <v>-0.89745445606294838</v>
      </c>
      <c r="AN649" s="8">
        <f t="shared" si="165"/>
        <v>-0.51601413105806326</v>
      </c>
      <c r="AO649" s="8">
        <f t="shared" si="165"/>
        <v>-0.86356994962703204</v>
      </c>
      <c r="AP649" s="8">
        <f t="shared" si="165"/>
        <v>1.7674818850412468</v>
      </c>
      <c r="AQ649" s="8">
        <f t="shared" si="165"/>
        <v>-0.92865246727511164</v>
      </c>
      <c r="AR649" s="8">
        <f t="shared" si="165"/>
        <v>-0.93862737002518126</v>
      </c>
      <c r="AS649" s="8">
        <f t="shared" si="165"/>
        <v>-0.93046271301298622</v>
      </c>
      <c r="AT649" s="8">
        <f t="shared" si="165"/>
        <v>-0.41071532233802366</v>
      </c>
      <c r="AU649" s="8">
        <f t="shared" si="165"/>
        <v>-0.87317399637444826</v>
      </c>
      <c r="AW649">
        <f t="shared" ref="AW649:AW712" si="166">BB339</f>
        <v>0.72800000000000009</v>
      </c>
      <c r="AX649">
        <f>IF(H649=1,AW649,"")</f>
        <v>0.72800000000000009</v>
      </c>
      <c r="AY649" t="str">
        <f>IF(I649=1,AW649,"")</f>
        <v/>
      </c>
      <c r="AZ649">
        <f>IF(J649=1,AW649,"")</f>
        <v>0.72800000000000009</v>
      </c>
    </row>
    <row r="650" spans="1:52" x14ac:dyDescent="0.3">
      <c r="A650">
        <v>1</v>
      </c>
      <c r="B650" t="s">
        <v>70</v>
      </c>
      <c r="C650" t="s">
        <v>68</v>
      </c>
      <c r="D650" t="s">
        <v>69</v>
      </c>
      <c r="F650" s="2">
        <v>0</v>
      </c>
      <c r="G650" s="2">
        <f t="shared" ref="G650:G713" si="167">MOD(LEN(B650)-LEN(SUBSTITUTE(B650,"N","")),2)</f>
        <v>1</v>
      </c>
      <c r="H650" s="4">
        <f t="shared" ref="H650:H713" si="168">IF(E650&lt;&gt;"",1,0)</f>
        <v>0</v>
      </c>
      <c r="I650">
        <f t="shared" ref="I650:I713" si="169">1-J650</f>
        <v>1</v>
      </c>
      <c r="J650">
        <f t="shared" si="162"/>
        <v>0</v>
      </c>
      <c r="K650">
        <f t="shared" ref="K650:K713" si="170">LEN(D650) - LEN(SUBSTITUTE(D650, ",", "")) + 1</f>
        <v>2</v>
      </c>
      <c r="L650">
        <f t="shared" ref="L650:L713" si="171">H650*K650</f>
        <v>0</v>
      </c>
      <c r="M650" s="8">
        <f t="shared" ref="M650:W650" si="172">(M4-$M4)/$M4</f>
        <v>0</v>
      </c>
      <c r="N650" s="8">
        <f t="shared" si="172"/>
        <v>0.93370849094052377</v>
      </c>
      <c r="O650" s="8">
        <f t="shared" si="172"/>
        <v>0.93412944337289872</v>
      </c>
      <c r="P650" s="8">
        <f t="shared" si="172"/>
        <v>-1.1798666750660086E-4</v>
      </c>
      <c r="Q650" s="8">
        <f t="shared" si="172"/>
        <v>0.16818599498256698</v>
      </c>
      <c r="R650" s="8">
        <f t="shared" si="172"/>
        <v>-0.99999500056493618</v>
      </c>
      <c r="S650" s="8">
        <f t="shared" si="172"/>
        <v>-0.64866070134074849</v>
      </c>
      <c r="T650" s="8">
        <f t="shared" si="172"/>
        <v>13.577285766708362</v>
      </c>
      <c r="U650" s="8">
        <f t="shared" si="172"/>
        <v>10.383200698321088</v>
      </c>
      <c r="V650" s="8">
        <f t="shared" si="172"/>
        <v>-0.99909310247941985</v>
      </c>
      <c r="W650" s="8">
        <f t="shared" si="172"/>
        <v>6.0906117608710245E-2</v>
      </c>
      <c r="Y650" s="8">
        <f t="shared" ref="Y650:AI650" si="173">(Y4-$Y4)/$Y4</f>
        <v>0</v>
      </c>
      <c r="Z650" s="8">
        <f t="shared" si="173"/>
        <v>2.0459325759486644</v>
      </c>
      <c r="AA650" s="8">
        <f t="shared" si="173"/>
        <v>1.9641466719681195</v>
      </c>
      <c r="AB650" s="8">
        <f t="shared" si="173"/>
        <v>0.25316080613325431</v>
      </c>
      <c r="AC650" s="8">
        <f t="shared" si="173"/>
        <v>3.428400417413215</v>
      </c>
      <c r="AD650" s="8">
        <f t="shared" si="173"/>
        <v>-0.62268116906619853</v>
      </c>
      <c r="AE650" s="8">
        <f t="shared" si="173"/>
        <v>0.98494509208447223</v>
      </c>
      <c r="AF650" s="8">
        <f t="shared" si="173"/>
        <v>1.6123669030556365</v>
      </c>
      <c r="AG650" s="8">
        <f t="shared" si="173"/>
        <v>2.725033815877882</v>
      </c>
      <c r="AH650" s="8">
        <f t="shared" si="173"/>
        <v>-0.98083837817141928</v>
      </c>
      <c r="AI650" s="8">
        <f t="shared" si="173"/>
        <v>6.0742600609186308</v>
      </c>
      <c r="AK650" s="8">
        <f t="shared" ref="AK650:AU650" si="174">(AK4-$AK4)/$AK4</f>
        <v>0</v>
      </c>
      <c r="AL650" s="8">
        <f t="shared" si="174"/>
        <v>0.71161002874367574</v>
      </c>
      <c r="AM650" s="8">
        <f t="shared" si="174"/>
        <v>0.53244479432221559</v>
      </c>
      <c r="AN650" s="8">
        <f t="shared" si="174"/>
        <v>0.25316080613325431</v>
      </c>
      <c r="AO650" s="8">
        <f t="shared" si="174"/>
        <v>1.7657302586870598</v>
      </c>
      <c r="AP650" s="8">
        <f t="shared" si="174"/>
        <v>-0.62268116906619853</v>
      </c>
      <c r="AQ650" s="8">
        <f t="shared" si="174"/>
        <v>0.43939082941129676</v>
      </c>
      <c r="AR650" s="8">
        <f t="shared" si="174"/>
        <v>0.33873100227880182</v>
      </c>
      <c r="AS650" s="8">
        <f t="shared" si="174"/>
        <v>0.49006052044855952</v>
      </c>
      <c r="AT650" s="8">
        <f t="shared" si="174"/>
        <v>-0.98083837817141928</v>
      </c>
      <c r="AU650" s="8">
        <f t="shared" si="174"/>
        <v>1.8261329100728387</v>
      </c>
      <c r="AW650">
        <f t="shared" si="166"/>
        <v>-0.72800000000000009</v>
      </c>
      <c r="AX650" t="str">
        <f t="shared" ref="AX650:AX713" si="175">IF(H650=1,AW650,"")</f>
        <v/>
      </c>
      <c r="AY650">
        <f t="shared" ref="AY650:AY713" si="176">IF(I650=1,AW650,"")</f>
        <v>-0.72800000000000009</v>
      </c>
      <c r="AZ650" t="str">
        <f t="shared" ref="AZ650:AZ713" si="177">IF(J650=1,AW650,"")</f>
        <v/>
      </c>
    </row>
    <row r="651" spans="1:52" x14ac:dyDescent="0.3">
      <c r="A651">
        <v>1</v>
      </c>
      <c r="B651" t="s">
        <v>71</v>
      </c>
      <c r="C651" t="s">
        <v>68</v>
      </c>
      <c r="D651" t="s">
        <v>69</v>
      </c>
      <c r="F651" s="2">
        <v>0</v>
      </c>
      <c r="G651" s="2">
        <f t="shared" si="167"/>
        <v>1</v>
      </c>
      <c r="H651" s="4">
        <f t="shared" si="168"/>
        <v>0</v>
      </c>
      <c r="I651">
        <f t="shared" si="169"/>
        <v>1</v>
      </c>
      <c r="J651">
        <f t="shared" si="162"/>
        <v>0</v>
      </c>
      <c r="K651">
        <f t="shared" si="170"/>
        <v>2</v>
      </c>
      <c r="L651">
        <f t="shared" si="171"/>
        <v>0</v>
      </c>
      <c r="M651" s="8">
        <f t="shared" ref="M651:W651" si="178">(M5-$M5)/$M5</f>
        <v>0</v>
      </c>
      <c r="N651" s="8">
        <f t="shared" si="178"/>
        <v>0.92273704860204997</v>
      </c>
      <c r="O651" s="8">
        <f t="shared" si="178"/>
        <v>0.92310899541365576</v>
      </c>
      <c r="P651" s="8">
        <f t="shared" si="178"/>
        <v>-1.4797883902604837E-4</v>
      </c>
      <c r="Q651" s="8">
        <f t="shared" si="178"/>
        <v>0.15383800116583329</v>
      </c>
      <c r="R651" s="8">
        <f t="shared" si="178"/>
        <v>-0.99999200114383635</v>
      </c>
      <c r="S651" s="8">
        <f t="shared" si="178"/>
        <v>-0.65451840386824689</v>
      </c>
      <c r="T651" s="8">
        <f t="shared" si="178"/>
        <v>13.577888361964238</v>
      </c>
      <c r="U651" s="8">
        <f t="shared" si="178"/>
        <v>10.362457168624886</v>
      </c>
      <c r="V651" s="8">
        <f t="shared" si="178"/>
        <v>-0.99862319688284573</v>
      </c>
      <c r="W651" s="8">
        <f t="shared" si="178"/>
        <v>5.2571482278034182E-2</v>
      </c>
      <c r="Y651" s="8">
        <f t="shared" ref="Y651:AI651" si="179">(Y5-$Y5)/$Y5</f>
        <v>0</v>
      </c>
      <c r="Z651" s="8">
        <f t="shared" si="179"/>
        <v>2.7658557541728896</v>
      </c>
      <c r="AA651" s="8">
        <f t="shared" si="179"/>
        <v>2.6821953518901553</v>
      </c>
      <c r="AB651" s="8">
        <f t="shared" si="179"/>
        <v>0.14422031860894191</v>
      </c>
      <c r="AC651" s="8">
        <f t="shared" si="179"/>
        <v>3.454890115902713</v>
      </c>
      <c r="AD651" s="8">
        <f t="shared" si="179"/>
        <v>-0.5363754905703827</v>
      </c>
      <c r="AE651" s="8">
        <f t="shared" si="179"/>
        <v>1.3805019232401399</v>
      </c>
      <c r="AF651" s="8">
        <f t="shared" si="179"/>
        <v>2.1862530454337969</v>
      </c>
      <c r="AG651" s="8">
        <f t="shared" si="179"/>
        <v>3.6629643840913548</v>
      </c>
      <c r="AH651" s="8">
        <f t="shared" si="179"/>
        <v>-0.97701954693826798</v>
      </c>
      <c r="AI651" s="8">
        <f t="shared" si="179"/>
        <v>5.2395344149792082</v>
      </c>
      <c r="AK651" s="8">
        <f t="shared" ref="AK651:AU651" si="180">(AK5-$AK5)/$AK5</f>
        <v>0</v>
      </c>
      <c r="AL651" s="8">
        <f t="shared" si="180"/>
        <v>1.2844635751381295</v>
      </c>
      <c r="AM651" s="8">
        <f t="shared" si="180"/>
        <v>1.0350315696554426</v>
      </c>
      <c r="AN651" s="8">
        <f t="shared" si="180"/>
        <v>0.14422031860894191</v>
      </c>
      <c r="AO651" s="8">
        <f t="shared" si="180"/>
        <v>1.6667908534285762</v>
      </c>
      <c r="AP651" s="8">
        <f t="shared" si="180"/>
        <v>-0.5363754905703827</v>
      </c>
      <c r="AQ651" s="8">
        <f t="shared" si="180"/>
        <v>0.72555535373108893</v>
      </c>
      <c r="AR651" s="8">
        <f t="shared" si="180"/>
        <v>0.61271151518162248</v>
      </c>
      <c r="AS651" s="8">
        <f t="shared" si="180"/>
        <v>0.94359868801080959</v>
      </c>
      <c r="AT651" s="8">
        <f t="shared" si="180"/>
        <v>-0.97701954693826798</v>
      </c>
      <c r="AU651" s="8">
        <f t="shared" si="180"/>
        <v>1.4629346594499031</v>
      </c>
      <c r="AW651">
        <f t="shared" si="166"/>
        <v>-0.72800000000000009</v>
      </c>
      <c r="AX651" t="str">
        <f t="shared" si="175"/>
        <v/>
      </c>
      <c r="AY651">
        <f t="shared" si="176"/>
        <v>-0.72800000000000009</v>
      </c>
      <c r="AZ651" t="str">
        <f t="shared" si="177"/>
        <v/>
      </c>
    </row>
    <row r="652" spans="1:52" x14ac:dyDescent="0.3">
      <c r="A652">
        <v>1</v>
      </c>
      <c r="B652" t="s">
        <v>72</v>
      </c>
      <c r="C652" t="s">
        <v>68</v>
      </c>
      <c r="D652" t="s">
        <v>69</v>
      </c>
      <c r="E652" t="s">
        <v>43</v>
      </c>
      <c r="F652" s="2">
        <v>0</v>
      </c>
      <c r="G652" s="2">
        <f t="shared" si="167"/>
        <v>0</v>
      </c>
      <c r="H652" s="4">
        <f t="shared" si="168"/>
        <v>1</v>
      </c>
      <c r="I652">
        <f t="shared" si="169"/>
        <v>0</v>
      </c>
      <c r="J652">
        <f t="shared" si="162"/>
        <v>1</v>
      </c>
      <c r="K652">
        <f t="shared" si="170"/>
        <v>2</v>
      </c>
      <c r="L652">
        <f t="shared" si="171"/>
        <v>2</v>
      </c>
      <c r="M652" s="8">
        <f t="shared" ref="M652:W652" si="181">(M6-$M6)/$M6</f>
        <v>0</v>
      </c>
      <c r="N652" s="8">
        <f t="shared" si="181"/>
        <v>-0.90531161474676336</v>
      </c>
      <c r="O652" s="8">
        <f t="shared" si="181"/>
        <v>-0.90533673632446521</v>
      </c>
      <c r="P652" s="8">
        <f t="shared" si="181"/>
        <v>-0.68738628600896989</v>
      </c>
      <c r="Q652" s="8">
        <f t="shared" si="181"/>
        <v>-0.95453753851027323</v>
      </c>
      <c r="R652" s="8">
        <f t="shared" si="181"/>
        <v>2.0522348094642084</v>
      </c>
      <c r="S652" s="8">
        <f t="shared" si="181"/>
        <v>-0.98085101331119984</v>
      </c>
      <c r="T652" s="8">
        <f t="shared" si="181"/>
        <v>-0.53187080677530241</v>
      </c>
      <c r="U652" s="8">
        <f t="shared" si="181"/>
        <v>-0.6337156373906615</v>
      </c>
      <c r="V652" s="8">
        <f t="shared" si="181"/>
        <v>-0.7120054001138354</v>
      </c>
      <c r="W652" s="8">
        <f t="shared" si="181"/>
        <v>-0.9542841438209041</v>
      </c>
      <c r="Y652" s="8">
        <f t="shared" ref="Y652:AI652" si="182">(Y6-$Y6)/$Y6</f>
        <v>0</v>
      </c>
      <c r="Z652" s="8">
        <f t="shared" si="182"/>
        <v>-0.76558530561977944</v>
      </c>
      <c r="AA652" s="8">
        <f t="shared" si="182"/>
        <v>-0.74531380366802935</v>
      </c>
      <c r="AB652" s="8">
        <f t="shared" si="182"/>
        <v>-0.51135506667648023</v>
      </c>
      <c r="AC652" s="8">
        <f t="shared" si="182"/>
        <v>-0.80067580706661845</v>
      </c>
      <c r="AD652" s="8">
        <f t="shared" si="182"/>
        <v>1.3804188468086596</v>
      </c>
      <c r="AE652" s="8">
        <f t="shared" si="182"/>
        <v>-0.87348916013751954</v>
      </c>
      <c r="AF652" s="8">
        <f t="shared" si="182"/>
        <v>-0.86818758440507771</v>
      </c>
      <c r="AG652" s="8">
        <f t="shared" si="182"/>
        <v>-0.81101920203414046</v>
      </c>
      <c r="AH652" s="8">
        <f t="shared" si="182"/>
        <v>-0.3435051695117734</v>
      </c>
      <c r="AI652" s="8">
        <f t="shared" si="182"/>
        <v>-0.63282628679907904</v>
      </c>
      <c r="AK652" s="8">
        <f t="shared" ref="AK652:AU652" si="183">(AK6-$AK6)/$AK6</f>
        <v>0</v>
      </c>
      <c r="AL652" s="8">
        <f t="shared" si="183"/>
        <v>-0.87797014018882258</v>
      </c>
      <c r="AM652" s="8">
        <f t="shared" si="183"/>
        <v>-0.86354616634730297</v>
      </c>
      <c r="AN652" s="8">
        <f t="shared" si="183"/>
        <v>-0.51135506667648023</v>
      </c>
      <c r="AO652" s="8">
        <f t="shared" si="183"/>
        <v>-0.88281544773816523</v>
      </c>
      <c r="AP652" s="8">
        <f t="shared" si="183"/>
        <v>1.3804188468086596</v>
      </c>
      <c r="AQ652" s="8">
        <f t="shared" si="183"/>
        <v>-0.92340162082212374</v>
      </c>
      <c r="AR652" s="8">
        <f t="shared" si="183"/>
        <v>-0.93328845556461837</v>
      </c>
      <c r="AS652" s="8">
        <f t="shared" si="183"/>
        <v>-0.92506803824694062</v>
      </c>
      <c r="AT652" s="8">
        <f t="shared" si="183"/>
        <v>-0.3435051695117734</v>
      </c>
      <c r="AU652" s="8">
        <f t="shared" si="183"/>
        <v>-0.85580049958314419</v>
      </c>
      <c r="AW652">
        <f t="shared" si="166"/>
        <v>0.72800000000000009</v>
      </c>
      <c r="AX652">
        <f t="shared" si="175"/>
        <v>0.72800000000000009</v>
      </c>
      <c r="AY652" t="str">
        <f t="shared" si="176"/>
        <v/>
      </c>
      <c r="AZ652">
        <f t="shared" si="177"/>
        <v>0.72800000000000009</v>
      </c>
    </row>
    <row r="653" spans="1:52" x14ac:dyDescent="0.3">
      <c r="A653">
        <v>1</v>
      </c>
      <c r="B653" t="s">
        <v>73</v>
      </c>
      <c r="C653" t="s">
        <v>74</v>
      </c>
      <c r="D653" t="s">
        <v>69</v>
      </c>
      <c r="F653" s="2">
        <v>0</v>
      </c>
      <c r="G653" s="2">
        <f t="shared" si="167"/>
        <v>0</v>
      </c>
      <c r="H653" s="4">
        <f t="shared" si="168"/>
        <v>0</v>
      </c>
      <c r="I653">
        <f t="shared" si="169"/>
        <v>0</v>
      </c>
      <c r="J653">
        <f t="shared" si="162"/>
        <v>1</v>
      </c>
      <c r="K653">
        <f t="shared" si="170"/>
        <v>2</v>
      </c>
      <c r="L653">
        <f t="shared" si="171"/>
        <v>0</v>
      </c>
      <c r="M653" s="8">
        <f t="shared" ref="M653:W653" si="184">(M7-$M7)/$M7</f>
        <v>0</v>
      </c>
      <c r="N653" s="8">
        <f t="shared" si="184"/>
        <v>-0.8663143183746761</v>
      </c>
      <c r="O653" s="8">
        <f t="shared" si="184"/>
        <v>-0.86613074162473169</v>
      </c>
      <c r="P653" s="8">
        <f t="shared" si="184"/>
        <v>-0.69042350454782742</v>
      </c>
      <c r="Q653" s="8">
        <f t="shared" si="184"/>
        <v>-0.94137068662360079</v>
      </c>
      <c r="R653" s="8">
        <f t="shared" si="184"/>
        <v>1.9978292767743495</v>
      </c>
      <c r="S653" s="8">
        <f t="shared" si="184"/>
        <v>-0.95309996683608711</v>
      </c>
      <c r="T653" s="8">
        <f t="shared" si="184"/>
        <v>-0.54821227269128836</v>
      </c>
      <c r="U653" s="8">
        <f t="shared" si="184"/>
        <v>-0.64620384849297419</v>
      </c>
      <c r="V653" s="8">
        <f t="shared" si="184"/>
        <v>-0.72520757521532797</v>
      </c>
      <c r="W653" s="8">
        <f t="shared" si="184"/>
        <v>-0.92423957582657068</v>
      </c>
      <c r="Y653" s="8">
        <f t="shared" ref="Y653:AI653" si="185">(Y7-$Y7)/$Y7</f>
        <v>0</v>
      </c>
      <c r="Z653" s="8">
        <f t="shared" si="185"/>
        <v>-0.86889066098741874</v>
      </c>
      <c r="AA653" s="8">
        <f t="shared" si="185"/>
        <v>-0.8741865202897392</v>
      </c>
      <c r="AB653" s="8">
        <f t="shared" si="185"/>
        <v>-0.59694661036090702</v>
      </c>
      <c r="AC653" s="8">
        <f t="shared" si="185"/>
        <v>-0.89168051129584924</v>
      </c>
      <c r="AD653" s="8">
        <f t="shared" si="185"/>
        <v>0.66785114586307226</v>
      </c>
      <c r="AE653" s="8">
        <f t="shared" si="185"/>
        <v>-0.91038630342011495</v>
      </c>
      <c r="AF653" s="8">
        <f t="shared" si="185"/>
        <v>-0.91253222956339808</v>
      </c>
      <c r="AG653" s="8">
        <f t="shared" si="185"/>
        <v>-0.89432272161560622</v>
      </c>
      <c r="AH653" s="8">
        <f t="shared" si="185"/>
        <v>-0.57734728131207536</v>
      </c>
      <c r="AI653" s="8">
        <f t="shared" si="185"/>
        <v>-0.75975438070603674</v>
      </c>
      <c r="AK653" s="8">
        <f t="shared" ref="AK653:AU653" si="186">(AK7-$AK7)/$AK7</f>
        <v>0</v>
      </c>
      <c r="AL653" s="8">
        <f t="shared" si="186"/>
        <v>-0.95351479217682922</v>
      </c>
      <c r="AM653" s="8">
        <f t="shared" si="186"/>
        <v>-0.95431806209504355</v>
      </c>
      <c r="AN653" s="8">
        <f t="shared" si="186"/>
        <v>-0.59694661036090702</v>
      </c>
      <c r="AO653" s="8">
        <f t="shared" si="186"/>
        <v>-0.95450820960849303</v>
      </c>
      <c r="AP653" s="8">
        <f t="shared" si="186"/>
        <v>0.66785114586307226</v>
      </c>
      <c r="AQ653" s="8">
        <f t="shared" si="186"/>
        <v>-0.96317091196018234</v>
      </c>
      <c r="AR653" s="8">
        <f t="shared" si="186"/>
        <v>-0.95571631946759228</v>
      </c>
      <c r="AS653" s="8">
        <f t="shared" si="186"/>
        <v>-0.96920355958441495</v>
      </c>
      <c r="AT653" s="8">
        <f t="shared" si="186"/>
        <v>-0.57734728131207536</v>
      </c>
      <c r="AU653" s="8">
        <f t="shared" si="186"/>
        <v>-0.91915019312793611</v>
      </c>
      <c r="AW653">
        <f t="shared" si="166"/>
        <v>0.64800000000000013</v>
      </c>
      <c r="AX653" t="str">
        <f t="shared" si="175"/>
        <v/>
      </c>
      <c r="AY653" t="str">
        <f t="shared" si="176"/>
        <v/>
      </c>
      <c r="AZ653">
        <f t="shared" si="177"/>
        <v>0.64800000000000013</v>
      </c>
    </row>
    <row r="654" spans="1:52" x14ac:dyDescent="0.3">
      <c r="A654">
        <v>1</v>
      </c>
      <c r="B654" t="s">
        <v>75</v>
      </c>
      <c r="C654" t="s">
        <v>74</v>
      </c>
      <c r="D654" t="s">
        <v>69</v>
      </c>
      <c r="E654" t="s">
        <v>43</v>
      </c>
      <c r="F654" s="2">
        <v>0</v>
      </c>
      <c r="G654" s="2">
        <f t="shared" si="167"/>
        <v>1</v>
      </c>
      <c r="H654" s="4">
        <f t="shared" si="168"/>
        <v>1</v>
      </c>
      <c r="I654">
        <f t="shared" si="169"/>
        <v>1</v>
      </c>
      <c r="J654">
        <f t="shared" si="162"/>
        <v>0</v>
      </c>
      <c r="K654">
        <f t="shared" si="170"/>
        <v>2</v>
      </c>
      <c r="L654">
        <f t="shared" si="171"/>
        <v>2</v>
      </c>
      <c r="M654" s="8">
        <f t="shared" ref="M654:W654" si="187">(M8-$M8)/$M8</f>
        <v>0</v>
      </c>
      <c r="N654" s="8">
        <f t="shared" si="187"/>
        <v>0.16948251514245533</v>
      </c>
      <c r="O654" s="8">
        <f t="shared" si="187"/>
        <v>0.16959583567056921</v>
      </c>
      <c r="P654" s="8">
        <f t="shared" si="187"/>
        <v>-1.1798666750660086E-4</v>
      </c>
      <c r="Q654" s="8">
        <f t="shared" si="187"/>
        <v>3.1687752617287707E-2</v>
      </c>
      <c r="R654" s="8">
        <f t="shared" si="187"/>
        <v>-0.99999500056493618</v>
      </c>
      <c r="S654" s="8">
        <f t="shared" si="187"/>
        <v>-0.9383612985066021</v>
      </c>
      <c r="T654" s="8">
        <f t="shared" si="187"/>
        <v>13.577285766708362</v>
      </c>
      <c r="U654" s="8">
        <f t="shared" si="187"/>
        <v>10.355460166334538</v>
      </c>
      <c r="V654" s="8">
        <f t="shared" si="187"/>
        <v>-0.99909310247941985</v>
      </c>
      <c r="W654" s="8">
        <f t="shared" si="187"/>
        <v>-0.86046010134188167</v>
      </c>
      <c r="Y654" s="8">
        <f t="shared" ref="Y654:AI654" si="188">(Y8-$Y8)/$Y8</f>
        <v>0</v>
      </c>
      <c r="Z654" s="8">
        <f t="shared" si="188"/>
        <v>0.24262312360307633</v>
      </c>
      <c r="AA654" s="8">
        <f t="shared" si="188"/>
        <v>0.1692460572328455</v>
      </c>
      <c r="AB654" s="8">
        <f t="shared" si="188"/>
        <v>0.17456327605005392</v>
      </c>
      <c r="AC654" s="8">
        <f t="shared" si="188"/>
        <v>0.68921013359776984</v>
      </c>
      <c r="AD654" s="8">
        <f t="shared" si="188"/>
        <v>-0.68731836297081284</v>
      </c>
      <c r="AE654" s="8">
        <f t="shared" si="188"/>
        <v>-0.32422970631145398</v>
      </c>
      <c r="AF654" s="8">
        <f t="shared" si="188"/>
        <v>0.92113807801980863</v>
      </c>
      <c r="AG654" s="8">
        <f t="shared" si="188"/>
        <v>0.84998492656358848</v>
      </c>
      <c r="AH654" s="8">
        <f t="shared" si="188"/>
        <v>-0.98886651040082707</v>
      </c>
      <c r="AI654" s="8">
        <f t="shared" si="188"/>
        <v>-0.40171128640517645</v>
      </c>
      <c r="AK654" s="8">
        <f t="shared" ref="AK654:AU654" si="189">(AK8-$AK8)/$AK8</f>
        <v>0</v>
      </c>
      <c r="AL654" s="8">
        <f t="shared" si="189"/>
        <v>-0.39291507668512471</v>
      </c>
      <c r="AM654" s="8">
        <f t="shared" si="189"/>
        <v>-0.45198833020890994</v>
      </c>
      <c r="AN654" s="8">
        <f t="shared" si="189"/>
        <v>0.17456327605005392</v>
      </c>
      <c r="AO654" s="8">
        <f t="shared" si="189"/>
        <v>-0.15354527244015473</v>
      </c>
      <c r="AP654" s="8">
        <f t="shared" si="189"/>
        <v>-0.68731836297081284</v>
      </c>
      <c r="AQ654" s="8">
        <f t="shared" si="189"/>
        <v>-0.52430946038204218</v>
      </c>
      <c r="AR654" s="8">
        <f t="shared" si="189"/>
        <v>-2.1515758498737415E-2</v>
      </c>
      <c r="AS654" s="8">
        <f t="shared" si="189"/>
        <v>-0.45173294204189257</v>
      </c>
      <c r="AT654" s="8">
        <f t="shared" si="189"/>
        <v>-0.98886651040082707</v>
      </c>
      <c r="AU654" s="8">
        <f t="shared" si="189"/>
        <v>-0.58065321743667142</v>
      </c>
      <c r="AW654">
        <f t="shared" si="166"/>
        <v>-0.64800000000000013</v>
      </c>
      <c r="AX654">
        <f t="shared" si="175"/>
        <v>-0.64800000000000013</v>
      </c>
      <c r="AY654">
        <f t="shared" si="176"/>
        <v>-0.64800000000000013</v>
      </c>
      <c r="AZ654" t="str">
        <f t="shared" si="177"/>
        <v/>
      </c>
    </row>
    <row r="655" spans="1:52" x14ac:dyDescent="0.3">
      <c r="A655">
        <v>1</v>
      </c>
      <c r="B655" t="s">
        <v>76</v>
      </c>
      <c r="C655" t="s">
        <v>74</v>
      </c>
      <c r="D655" t="s">
        <v>69</v>
      </c>
      <c r="E655" t="s">
        <v>43</v>
      </c>
      <c r="F655" s="2">
        <v>0</v>
      </c>
      <c r="G655" s="2">
        <f t="shared" si="167"/>
        <v>1</v>
      </c>
      <c r="H655" s="4">
        <f t="shared" si="168"/>
        <v>1</v>
      </c>
      <c r="I655">
        <f t="shared" si="169"/>
        <v>1</v>
      </c>
      <c r="J655">
        <f t="shared" si="162"/>
        <v>0</v>
      </c>
      <c r="K655">
        <f t="shared" si="170"/>
        <v>2</v>
      </c>
      <c r="L655">
        <f t="shared" si="171"/>
        <v>2</v>
      </c>
      <c r="M655" s="8">
        <f t="shared" ref="M655:W655" si="190">(M9-$M9)/$M9</f>
        <v>0</v>
      </c>
      <c r="N655" s="8">
        <f t="shared" si="190"/>
        <v>0.19299240208650162</v>
      </c>
      <c r="O655" s="8">
        <f t="shared" si="190"/>
        <v>0.19313438178340495</v>
      </c>
      <c r="P655" s="8">
        <f t="shared" si="190"/>
        <v>-1.4797883902604837E-4</v>
      </c>
      <c r="Q655" s="8">
        <f t="shared" si="190"/>
        <v>2.8459930229977053E-2</v>
      </c>
      <c r="R655" s="8">
        <f t="shared" si="190"/>
        <v>-0.99999200114383635</v>
      </c>
      <c r="S655" s="8">
        <f t="shared" si="190"/>
        <v>-0.93743094737452537</v>
      </c>
      <c r="T655" s="8">
        <f t="shared" si="190"/>
        <v>13.577888361964238</v>
      </c>
      <c r="U655" s="8">
        <f t="shared" si="190"/>
        <v>10.348565488468482</v>
      </c>
      <c r="V655" s="8">
        <f t="shared" si="190"/>
        <v>-0.99862319688284573</v>
      </c>
      <c r="W655" s="8">
        <f t="shared" si="190"/>
        <v>-0.8665310860546942</v>
      </c>
      <c r="Y655" s="8">
        <f t="shared" ref="Y655:AI655" si="191">(Y9-$Y9)/$Y9</f>
        <v>0</v>
      </c>
      <c r="Z655" s="8">
        <f t="shared" si="191"/>
        <v>0.29271594494866221</v>
      </c>
      <c r="AA655" s="8">
        <f t="shared" si="191"/>
        <v>0.28724533396583724</v>
      </c>
      <c r="AB655" s="8">
        <f t="shared" si="191"/>
        <v>-4.756400463043757E-2</v>
      </c>
      <c r="AC655" s="8">
        <f t="shared" si="191"/>
        <v>0.50068040690929616</v>
      </c>
      <c r="AD655" s="8">
        <f t="shared" si="191"/>
        <v>-0.66541547930344713</v>
      </c>
      <c r="AE655" s="8">
        <f t="shared" si="191"/>
        <v>-0.2633828363591576</v>
      </c>
      <c r="AF655" s="8">
        <f t="shared" si="191"/>
        <v>1.3763489660956214</v>
      </c>
      <c r="AG655" s="8">
        <f t="shared" si="191"/>
        <v>1.0587549572585173</v>
      </c>
      <c r="AH655" s="8">
        <f t="shared" si="191"/>
        <v>-0.98279838370724604</v>
      </c>
      <c r="AI655" s="8">
        <f t="shared" si="191"/>
        <v>-0.36596977355402543</v>
      </c>
      <c r="AK655" s="8">
        <f t="shared" ref="AK655:AU655" si="192">(AK9-$AK9)/$AK9</f>
        <v>0</v>
      </c>
      <c r="AL655" s="8">
        <f t="shared" si="192"/>
        <v>-0.39682807489547856</v>
      </c>
      <c r="AM655" s="8">
        <f t="shared" si="192"/>
        <v>-0.39971269867202308</v>
      </c>
      <c r="AN655" s="8">
        <f t="shared" si="192"/>
        <v>-4.756400463043757E-2</v>
      </c>
      <c r="AO655" s="8">
        <f t="shared" si="192"/>
        <v>-0.26132371067471916</v>
      </c>
      <c r="AP655" s="8">
        <f t="shared" si="192"/>
        <v>-0.66541547930344713</v>
      </c>
      <c r="AQ655" s="8">
        <f t="shared" si="192"/>
        <v>-0.47445299426728249</v>
      </c>
      <c r="AR655" s="8">
        <f t="shared" si="192"/>
        <v>0.20794596621269545</v>
      </c>
      <c r="AS655" s="8">
        <f t="shared" si="192"/>
        <v>-0.42035779405219476</v>
      </c>
      <c r="AT655" s="8">
        <f t="shared" si="192"/>
        <v>-0.98279838370724604</v>
      </c>
      <c r="AU655" s="8">
        <f t="shared" si="192"/>
        <v>-0.55159210552240912</v>
      </c>
      <c r="AW655">
        <f t="shared" si="166"/>
        <v>-0.64800000000000013</v>
      </c>
      <c r="AX655">
        <f t="shared" si="175"/>
        <v>-0.64800000000000013</v>
      </c>
      <c r="AY655">
        <f t="shared" si="176"/>
        <v>-0.64800000000000013</v>
      </c>
      <c r="AZ655" t="str">
        <f t="shared" si="177"/>
        <v/>
      </c>
    </row>
    <row r="656" spans="1:52" x14ac:dyDescent="0.3">
      <c r="A656">
        <v>1</v>
      </c>
      <c r="B656" t="s">
        <v>77</v>
      </c>
      <c r="C656" t="s">
        <v>74</v>
      </c>
      <c r="D656" t="s">
        <v>69</v>
      </c>
      <c r="F656" s="2">
        <v>0</v>
      </c>
      <c r="G656" s="2">
        <f t="shared" si="167"/>
        <v>0</v>
      </c>
      <c r="H656" s="4">
        <f t="shared" si="168"/>
        <v>0</v>
      </c>
      <c r="I656">
        <f t="shared" si="169"/>
        <v>0</v>
      </c>
      <c r="J656">
        <f t="shared" si="162"/>
        <v>1</v>
      </c>
      <c r="K656">
        <f t="shared" si="170"/>
        <v>2</v>
      </c>
      <c r="L656">
        <f t="shared" si="171"/>
        <v>0</v>
      </c>
      <c r="M656" s="8">
        <f t="shared" ref="M656:W656" si="193">(M10-$M10)/$M10</f>
        <v>0</v>
      </c>
      <c r="N656" s="8">
        <f t="shared" si="193"/>
        <v>-0.86592548826835669</v>
      </c>
      <c r="O656" s="8">
        <f t="shared" si="193"/>
        <v>-0.8657028653754838</v>
      </c>
      <c r="P656" s="8">
        <f t="shared" si="193"/>
        <v>-0.68738628600896989</v>
      </c>
      <c r="Q656" s="8">
        <f t="shared" si="193"/>
        <v>-0.94180277846144711</v>
      </c>
      <c r="R656" s="8">
        <f t="shared" si="193"/>
        <v>2.0522348094642084</v>
      </c>
      <c r="S656" s="8">
        <f t="shared" si="193"/>
        <v>-0.95264019717533277</v>
      </c>
      <c r="T656" s="8">
        <f t="shared" si="193"/>
        <v>-0.53187080677530241</v>
      </c>
      <c r="U656" s="8">
        <f t="shared" si="193"/>
        <v>-0.63371106594710014</v>
      </c>
      <c r="V656" s="8">
        <f t="shared" si="193"/>
        <v>-0.7120054001138354</v>
      </c>
      <c r="W656" s="8">
        <f t="shared" si="193"/>
        <v>-0.91859546070821296</v>
      </c>
      <c r="Y656" s="8">
        <f t="shared" ref="Y656:AI656" si="194">(Y10-$Y10)/$Y10</f>
        <v>0</v>
      </c>
      <c r="Z656" s="8">
        <f t="shared" si="194"/>
        <v>-0.83103510167116201</v>
      </c>
      <c r="AA656" s="8">
        <f t="shared" si="194"/>
        <v>-0.83145744741904215</v>
      </c>
      <c r="AB656" s="8">
        <f t="shared" si="194"/>
        <v>-0.44467284561740505</v>
      </c>
      <c r="AC656" s="8">
        <f t="shared" si="194"/>
        <v>-0.85259573534065602</v>
      </c>
      <c r="AD656" s="8">
        <f t="shared" si="194"/>
        <v>1.114897160665298</v>
      </c>
      <c r="AE656" s="8">
        <f t="shared" si="194"/>
        <v>-0.86779335377263289</v>
      </c>
      <c r="AF656" s="8">
        <f t="shared" si="194"/>
        <v>-0.8775706303228179</v>
      </c>
      <c r="AG656" s="8">
        <f t="shared" si="194"/>
        <v>-0.84371412590116546</v>
      </c>
      <c r="AH656" s="8">
        <f t="shared" si="194"/>
        <v>-0.35492042480008906</v>
      </c>
      <c r="AI656" s="8">
        <f t="shared" si="194"/>
        <v>-0.63988720338730709</v>
      </c>
      <c r="AK656" s="8">
        <f t="shared" ref="AK656:AU656" si="195">(AK10-$AK10)/$AK10</f>
        <v>0</v>
      </c>
      <c r="AL656" s="8">
        <f t="shared" si="195"/>
        <v>-0.93934083259255075</v>
      </c>
      <c r="AM656" s="8">
        <f t="shared" si="195"/>
        <v>-0.93996445652737159</v>
      </c>
      <c r="AN656" s="8">
        <f t="shared" si="195"/>
        <v>-0.44467284561740505</v>
      </c>
      <c r="AO656" s="8">
        <f t="shared" si="195"/>
        <v>-0.93907871696587963</v>
      </c>
      <c r="AP656" s="8">
        <f t="shared" si="195"/>
        <v>1.114897160665298</v>
      </c>
      <c r="AQ656" s="8">
        <f t="shared" si="195"/>
        <v>-0.94708460202148559</v>
      </c>
      <c r="AR656" s="8">
        <f t="shared" si="195"/>
        <v>-0.93814633002517278</v>
      </c>
      <c r="AS656" s="8">
        <f t="shared" si="195"/>
        <v>-0.95453758325365601</v>
      </c>
      <c r="AT656" s="8">
        <f t="shared" si="195"/>
        <v>-0.35492042480008906</v>
      </c>
      <c r="AU656" s="8">
        <f t="shared" si="195"/>
        <v>-0.88187479179649797</v>
      </c>
      <c r="AW656">
        <f t="shared" si="166"/>
        <v>0.64800000000000013</v>
      </c>
      <c r="AX656" t="str">
        <f t="shared" si="175"/>
        <v/>
      </c>
      <c r="AY656" t="str">
        <f t="shared" si="176"/>
        <v/>
      </c>
      <c r="AZ656">
        <f t="shared" si="177"/>
        <v>0.64800000000000013</v>
      </c>
    </row>
    <row r="657" spans="1:52" s="17" customFormat="1" x14ac:dyDescent="0.3">
      <c r="A657">
        <v>1</v>
      </c>
      <c r="B657" t="s">
        <v>78</v>
      </c>
      <c r="C657" t="s">
        <v>74</v>
      </c>
      <c r="D657" t="s">
        <v>69</v>
      </c>
      <c r="E657"/>
      <c r="F657" s="2">
        <v>0</v>
      </c>
      <c r="G657" s="2">
        <f t="shared" si="167"/>
        <v>0</v>
      </c>
      <c r="H657" s="4">
        <f t="shared" si="168"/>
        <v>0</v>
      </c>
      <c r="I657">
        <f t="shared" si="169"/>
        <v>0</v>
      </c>
      <c r="J657">
        <f t="shared" si="162"/>
        <v>1</v>
      </c>
      <c r="K657">
        <f t="shared" si="170"/>
        <v>2</v>
      </c>
      <c r="L657">
        <f t="shared" si="171"/>
        <v>0</v>
      </c>
      <c r="M657" s="8">
        <f t="shared" ref="M657:W657" si="196">(M11-$M11)/$M11</f>
        <v>0</v>
      </c>
      <c r="N657" s="8">
        <f t="shared" si="196"/>
        <v>-0.8663143183746761</v>
      </c>
      <c r="O657" s="8">
        <f t="shared" si="196"/>
        <v>-0.86613074162473169</v>
      </c>
      <c r="P657" s="8">
        <f t="shared" si="196"/>
        <v>-0.69042350454782742</v>
      </c>
      <c r="Q657" s="8">
        <f t="shared" si="196"/>
        <v>-0.94137068662360079</v>
      </c>
      <c r="R657" s="8">
        <f t="shared" si="196"/>
        <v>1.9978292767743495</v>
      </c>
      <c r="S657" s="8">
        <f t="shared" si="196"/>
        <v>-0.95309996683608711</v>
      </c>
      <c r="T657" s="8">
        <f t="shared" si="196"/>
        <v>-0.54821227269128836</v>
      </c>
      <c r="U657" s="8">
        <f t="shared" si="196"/>
        <v>-0.64620384849297419</v>
      </c>
      <c r="V657" s="8">
        <f t="shared" si="196"/>
        <v>-0.72520757521532797</v>
      </c>
      <c r="W657" s="8">
        <f t="shared" si="196"/>
        <v>-0.92423957582657068</v>
      </c>
      <c r="X657"/>
      <c r="Y657" s="8">
        <f t="shared" ref="Y657:AI657" si="197">(Y11-$Y11)/$Y11</f>
        <v>0</v>
      </c>
      <c r="Z657" s="8">
        <f t="shared" si="197"/>
        <v>-0.78856571457478408</v>
      </c>
      <c r="AA657" s="8">
        <f t="shared" si="197"/>
        <v>-0.78836730654764886</v>
      </c>
      <c r="AB657" s="8">
        <f t="shared" si="197"/>
        <v>-0.30312406009431542</v>
      </c>
      <c r="AC657" s="8">
        <f t="shared" si="197"/>
        <v>-0.81851279646710839</v>
      </c>
      <c r="AD657" s="8">
        <f t="shared" si="197"/>
        <v>1.6594253094323141</v>
      </c>
      <c r="AE657" s="8">
        <f t="shared" si="197"/>
        <v>-0.83619724238182846</v>
      </c>
      <c r="AF657" s="8">
        <f t="shared" si="197"/>
        <v>-0.85108117530454142</v>
      </c>
      <c r="AG657" s="8">
        <f t="shared" si="197"/>
        <v>-0.80665038125862609</v>
      </c>
      <c r="AH657" s="8">
        <f t="shared" si="197"/>
        <v>-0.22168651812024903</v>
      </c>
      <c r="AI657" s="8">
        <f t="shared" si="197"/>
        <v>-0.56093004111264544</v>
      </c>
      <c r="AK657" s="8">
        <f t="shared" ref="AK657:AU657" si="198">(AK11-$AK11)/$AK11</f>
        <v>0</v>
      </c>
      <c r="AL657" s="8">
        <f t="shared" si="198"/>
        <v>-0.92426455918735906</v>
      </c>
      <c r="AM657" s="8">
        <f t="shared" si="198"/>
        <v>-0.9241498203236389</v>
      </c>
      <c r="AN657" s="8">
        <f t="shared" si="198"/>
        <v>-0.30312406009431542</v>
      </c>
      <c r="AO657" s="8">
        <f t="shared" si="198"/>
        <v>-0.9254500694938016</v>
      </c>
      <c r="AP657" s="8">
        <f t="shared" si="198"/>
        <v>1.6594253094323141</v>
      </c>
      <c r="AQ657" s="8">
        <f t="shared" si="198"/>
        <v>-0.93279569992848876</v>
      </c>
      <c r="AR657" s="8">
        <f t="shared" si="198"/>
        <v>-0.92478186968896814</v>
      </c>
      <c r="AS657" s="8">
        <f t="shared" si="198"/>
        <v>-0.94312795294406482</v>
      </c>
      <c r="AT657" s="8">
        <f t="shared" si="198"/>
        <v>-0.22168651812024903</v>
      </c>
      <c r="AU657" s="8">
        <f t="shared" si="198"/>
        <v>-0.85564576966780614</v>
      </c>
      <c r="AW657">
        <f t="shared" si="166"/>
        <v>0.64800000000000013</v>
      </c>
      <c r="AX657" t="str">
        <f t="shared" si="175"/>
        <v/>
      </c>
      <c r="AY657" t="str">
        <f t="shared" si="176"/>
        <v/>
      </c>
      <c r="AZ657">
        <f t="shared" si="177"/>
        <v>0.64800000000000013</v>
      </c>
    </row>
    <row r="658" spans="1:52" s="17" customFormat="1" x14ac:dyDescent="0.3">
      <c r="A658">
        <v>1</v>
      </c>
      <c r="B658" t="s">
        <v>79</v>
      </c>
      <c r="C658" t="s">
        <v>74</v>
      </c>
      <c r="D658" t="s">
        <v>69</v>
      </c>
      <c r="E658" t="s">
        <v>43</v>
      </c>
      <c r="F658" s="2">
        <v>0</v>
      </c>
      <c r="G658" s="2">
        <f t="shared" si="167"/>
        <v>1</v>
      </c>
      <c r="H658" s="4">
        <f t="shared" si="168"/>
        <v>1</v>
      </c>
      <c r="I658">
        <f t="shared" si="169"/>
        <v>1</v>
      </c>
      <c r="J658">
        <f t="shared" si="162"/>
        <v>0</v>
      </c>
      <c r="K658">
        <f t="shared" si="170"/>
        <v>2</v>
      </c>
      <c r="L658">
        <f t="shared" si="171"/>
        <v>2</v>
      </c>
      <c r="M658" s="8">
        <f t="shared" ref="M658:W658" si="199">(M12-$M12)/$M12</f>
        <v>0</v>
      </c>
      <c r="N658" s="8">
        <f t="shared" si="199"/>
        <v>0.16948251514245533</v>
      </c>
      <c r="O658" s="8">
        <f t="shared" si="199"/>
        <v>0.16959583567056921</v>
      </c>
      <c r="P658" s="8">
        <f t="shared" si="199"/>
        <v>-1.1798666750660086E-4</v>
      </c>
      <c r="Q658" s="8">
        <f t="shared" si="199"/>
        <v>3.1687752617287707E-2</v>
      </c>
      <c r="R658" s="8">
        <f t="shared" si="199"/>
        <v>-0.99999500056493618</v>
      </c>
      <c r="S658" s="8">
        <f t="shared" si="199"/>
        <v>-0.9383612985066021</v>
      </c>
      <c r="T658" s="8">
        <f t="shared" si="199"/>
        <v>13.577285766708362</v>
      </c>
      <c r="U658" s="8">
        <f t="shared" si="199"/>
        <v>10.355460166334538</v>
      </c>
      <c r="V658" s="8">
        <f t="shared" si="199"/>
        <v>-0.99909310247941985</v>
      </c>
      <c r="W658" s="8">
        <f t="shared" si="199"/>
        <v>-0.86046010134188167</v>
      </c>
      <c r="X658"/>
      <c r="Y658" s="8">
        <f t="shared" ref="Y658:AI658" si="200">(Y12-$Y12)/$Y12</f>
        <v>0</v>
      </c>
      <c r="Z658" s="8">
        <f t="shared" si="200"/>
        <v>0.60245763194629209</v>
      </c>
      <c r="AA658" s="8">
        <f t="shared" si="200"/>
        <v>0.5802592274112307</v>
      </c>
      <c r="AB658" s="8">
        <f t="shared" si="200"/>
        <v>0.62707650739685206</v>
      </c>
      <c r="AC658" s="8">
        <f t="shared" si="200"/>
        <v>1.1874873103541743</v>
      </c>
      <c r="AD658" s="8">
        <f t="shared" si="200"/>
        <v>-0.68108137919593159</v>
      </c>
      <c r="AE658" s="8">
        <f t="shared" si="200"/>
        <v>-6.4416814339400164E-2</v>
      </c>
      <c r="AF658" s="8">
        <f t="shared" si="200"/>
        <v>1.0144677511983824</v>
      </c>
      <c r="AG658" s="8">
        <f t="shared" si="200"/>
        <v>1.5446536100937716</v>
      </c>
      <c r="AH658" s="8">
        <f t="shared" si="200"/>
        <v>-0.98283500361585896</v>
      </c>
      <c r="AI658" s="8">
        <f t="shared" si="200"/>
        <v>-3.6537580712967727E-2</v>
      </c>
      <c r="AK658" s="8">
        <f t="shared" ref="AK658:AU658" si="201">(AK12-$AK12)/$AK12</f>
        <v>0</v>
      </c>
      <c r="AL658" s="8">
        <f t="shared" si="201"/>
        <v>-0.22180245793596098</v>
      </c>
      <c r="AM658" s="8">
        <f t="shared" si="201"/>
        <v>-0.24327635112232188</v>
      </c>
      <c r="AN658" s="8">
        <f t="shared" si="201"/>
        <v>0.62707650739685206</v>
      </c>
      <c r="AO658" s="8">
        <f t="shared" si="201"/>
        <v>4.2552877276323495E-2</v>
      </c>
      <c r="AP658" s="8">
        <f t="shared" si="201"/>
        <v>-0.68108137919593159</v>
      </c>
      <c r="AQ658" s="8">
        <f t="shared" si="201"/>
        <v>-0.3544883759062552</v>
      </c>
      <c r="AR658" s="8">
        <f t="shared" si="201"/>
        <v>2.2509577768916132E-2</v>
      </c>
      <c r="AS658" s="8">
        <f t="shared" si="201"/>
        <v>-0.25349294212391821</v>
      </c>
      <c r="AT658" s="8">
        <f t="shared" si="201"/>
        <v>-0.98283500361585896</v>
      </c>
      <c r="AU658" s="8">
        <f t="shared" si="201"/>
        <v>-0.32653310670455671</v>
      </c>
      <c r="AW658">
        <f t="shared" si="166"/>
        <v>-0.64800000000000013</v>
      </c>
      <c r="AX658">
        <f t="shared" si="175"/>
        <v>-0.64800000000000013</v>
      </c>
      <c r="AY658">
        <f t="shared" si="176"/>
        <v>-0.64800000000000013</v>
      </c>
      <c r="AZ658" t="str">
        <f t="shared" si="177"/>
        <v/>
      </c>
    </row>
    <row r="659" spans="1:52" s="17" customFormat="1" x14ac:dyDescent="0.3">
      <c r="A659">
        <v>1</v>
      </c>
      <c r="B659" t="s">
        <v>80</v>
      </c>
      <c r="C659" t="s">
        <v>74</v>
      </c>
      <c r="D659" t="s">
        <v>69</v>
      </c>
      <c r="E659" t="s">
        <v>43</v>
      </c>
      <c r="F659" s="2">
        <v>0</v>
      </c>
      <c r="G659" s="2">
        <f t="shared" si="167"/>
        <v>1</v>
      </c>
      <c r="H659" s="4">
        <f t="shared" si="168"/>
        <v>1</v>
      </c>
      <c r="I659">
        <f t="shared" si="169"/>
        <v>1</v>
      </c>
      <c r="J659">
        <f t="shared" si="162"/>
        <v>0</v>
      </c>
      <c r="K659">
        <f t="shared" si="170"/>
        <v>2</v>
      </c>
      <c r="L659">
        <f t="shared" si="171"/>
        <v>2</v>
      </c>
      <c r="M659" s="8">
        <f t="shared" ref="M659:W659" si="202">(M13-$M13)/$M13</f>
        <v>0</v>
      </c>
      <c r="N659" s="8">
        <f t="shared" si="202"/>
        <v>0.19299240208650162</v>
      </c>
      <c r="O659" s="8">
        <f t="shared" si="202"/>
        <v>0.19313438178340495</v>
      </c>
      <c r="P659" s="8">
        <f t="shared" si="202"/>
        <v>-1.4797883902604837E-4</v>
      </c>
      <c r="Q659" s="8">
        <f t="shared" si="202"/>
        <v>2.8459930229977053E-2</v>
      </c>
      <c r="R659" s="8">
        <f t="shared" si="202"/>
        <v>-0.99999200114383635</v>
      </c>
      <c r="S659" s="8">
        <f t="shared" si="202"/>
        <v>-0.93743094737452537</v>
      </c>
      <c r="T659" s="8">
        <f t="shared" si="202"/>
        <v>13.577888361964238</v>
      </c>
      <c r="U659" s="8">
        <f t="shared" si="202"/>
        <v>10.348565488468482</v>
      </c>
      <c r="V659" s="8">
        <f t="shared" si="202"/>
        <v>-0.99862319688284573</v>
      </c>
      <c r="W659" s="8">
        <f t="shared" si="202"/>
        <v>-0.8665310860546942</v>
      </c>
      <c r="X659"/>
      <c r="Y659" s="8">
        <f t="shared" ref="Y659:AI659" si="203">(Y13-$Y13)/$Y13</f>
        <v>0</v>
      </c>
      <c r="Z659" s="8">
        <f t="shared" si="203"/>
        <v>0.62387176502502761</v>
      </c>
      <c r="AA659" s="8">
        <f t="shared" si="203"/>
        <v>0.62211034640161389</v>
      </c>
      <c r="AB659" s="8">
        <f t="shared" si="203"/>
        <v>0.88769207907024017</v>
      </c>
      <c r="AC659" s="8">
        <f t="shared" si="203"/>
        <v>1.4783554632709341</v>
      </c>
      <c r="AD659" s="8">
        <f t="shared" si="203"/>
        <v>-0.68205542239697414</v>
      </c>
      <c r="AE659" s="8">
        <f t="shared" si="203"/>
        <v>-5.9027224496387316E-2</v>
      </c>
      <c r="AF659" s="8">
        <f t="shared" si="203"/>
        <v>1.067046166141709</v>
      </c>
      <c r="AG659" s="8">
        <f t="shared" si="203"/>
        <v>1.5889222862166432</v>
      </c>
      <c r="AH659" s="8">
        <f t="shared" si="203"/>
        <v>-0.98214238696103784</v>
      </c>
      <c r="AI659" s="8">
        <f t="shared" si="203"/>
        <v>-3.059049225694695E-2</v>
      </c>
      <c r="AK659" s="8">
        <f t="shared" ref="AK659:AU659" si="204">(AK13-$AK13)/$AK13</f>
        <v>0</v>
      </c>
      <c r="AL659" s="8">
        <f t="shared" si="204"/>
        <v>-0.21984371708273023</v>
      </c>
      <c r="AM659" s="8">
        <f t="shared" si="204"/>
        <v>-0.21864204839843707</v>
      </c>
      <c r="AN659" s="8">
        <f t="shared" si="204"/>
        <v>0.88769207907024017</v>
      </c>
      <c r="AO659" s="8">
        <f t="shared" si="204"/>
        <v>0.1823176074733707</v>
      </c>
      <c r="AP659" s="8">
        <f t="shared" si="204"/>
        <v>-0.68205542239697414</v>
      </c>
      <c r="AQ659" s="8">
        <f t="shared" si="204"/>
        <v>-0.34796830055297395</v>
      </c>
      <c r="AR659" s="8">
        <f t="shared" si="204"/>
        <v>4.8137306381943912E-2</v>
      </c>
      <c r="AS659" s="8">
        <f t="shared" si="204"/>
        <v>-0.24030887893237254</v>
      </c>
      <c r="AT659" s="8">
        <f t="shared" si="204"/>
        <v>-0.98214238696103784</v>
      </c>
      <c r="AU659" s="8">
        <f t="shared" si="204"/>
        <v>-0.31471375605564844</v>
      </c>
      <c r="AW659">
        <f t="shared" si="166"/>
        <v>-0.64800000000000013</v>
      </c>
      <c r="AX659">
        <f t="shared" si="175"/>
        <v>-0.64800000000000013</v>
      </c>
      <c r="AY659">
        <f t="shared" si="176"/>
        <v>-0.64800000000000013</v>
      </c>
      <c r="AZ659" t="str">
        <f t="shared" si="177"/>
        <v/>
      </c>
    </row>
    <row r="660" spans="1:52" s="17" customFormat="1" x14ac:dyDescent="0.3">
      <c r="A660">
        <v>1</v>
      </c>
      <c r="B660" t="s">
        <v>81</v>
      </c>
      <c r="C660" t="s">
        <v>74</v>
      </c>
      <c r="D660" t="s">
        <v>69</v>
      </c>
      <c r="E660"/>
      <c r="F660" s="2">
        <v>0</v>
      </c>
      <c r="G660" s="2">
        <f t="shared" si="167"/>
        <v>0</v>
      </c>
      <c r="H660" s="4">
        <f t="shared" si="168"/>
        <v>0</v>
      </c>
      <c r="I660">
        <f t="shared" si="169"/>
        <v>0</v>
      </c>
      <c r="J660">
        <f t="shared" si="162"/>
        <v>1</v>
      </c>
      <c r="K660">
        <f t="shared" si="170"/>
        <v>2</v>
      </c>
      <c r="L660">
        <f t="shared" si="171"/>
        <v>0</v>
      </c>
      <c r="M660" s="8">
        <f t="shared" ref="M660:W660" si="205">(M14-$M14)/$M14</f>
        <v>0</v>
      </c>
      <c r="N660" s="8">
        <f t="shared" si="205"/>
        <v>-0.86592548826835669</v>
      </c>
      <c r="O660" s="8">
        <f t="shared" si="205"/>
        <v>-0.8657028653754838</v>
      </c>
      <c r="P660" s="8">
        <f t="shared" si="205"/>
        <v>-0.68738628600896989</v>
      </c>
      <c r="Q660" s="8">
        <f t="shared" si="205"/>
        <v>-0.94180277846144711</v>
      </c>
      <c r="R660" s="8">
        <f t="shared" si="205"/>
        <v>2.0522348094642084</v>
      </c>
      <c r="S660" s="8">
        <f t="shared" si="205"/>
        <v>-0.95264019717533277</v>
      </c>
      <c r="T660" s="8">
        <f t="shared" si="205"/>
        <v>-0.53187080677530241</v>
      </c>
      <c r="U660" s="8">
        <f t="shared" si="205"/>
        <v>-0.63371106594710014</v>
      </c>
      <c r="V660" s="8">
        <f t="shared" si="205"/>
        <v>-0.7120054001138354</v>
      </c>
      <c r="W660" s="8">
        <f t="shared" si="205"/>
        <v>-0.91859546070821296</v>
      </c>
      <c r="X660"/>
      <c r="Y660" s="8">
        <f t="shared" ref="Y660:AI660" si="206">(Y14-$Y14)/$Y14</f>
        <v>0</v>
      </c>
      <c r="Z660" s="8">
        <f t="shared" si="206"/>
        <v>-0.79971438098972325</v>
      </c>
      <c r="AA660" s="8">
        <f t="shared" si="206"/>
        <v>-0.80085133695396804</v>
      </c>
      <c r="AB660" s="8">
        <f t="shared" si="206"/>
        <v>-0.40384983206103903</v>
      </c>
      <c r="AC660" s="8">
        <f t="shared" si="206"/>
        <v>-0.81946274626267057</v>
      </c>
      <c r="AD660" s="8">
        <f t="shared" si="206"/>
        <v>1.5088780034458846</v>
      </c>
      <c r="AE660" s="8">
        <f t="shared" si="206"/>
        <v>-0.84224496977001606</v>
      </c>
      <c r="AF660" s="8">
        <f t="shared" si="206"/>
        <v>-0.8498302452718699</v>
      </c>
      <c r="AG660" s="8">
        <f t="shared" si="206"/>
        <v>-0.81405833207827694</v>
      </c>
      <c r="AH660" s="8">
        <f t="shared" si="206"/>
        <v>-0.24710728512040872</v>
      </c>
      <c r="AI660" s="8">
        <f t="shared" si="206"/>
        <v>-0.57935625237239397</v>
      </c>
      <c r="AK660" s="8">
        <f t="shared" ref="AK660:AU660" si="207">(AK14-$AK14)/$AK14</f>
        <v>0</v>
      </c>
      <c r="AL660" s="8">
        <f t="shared" si="207"/>
        <v>-0.9284541010559908</v>
      </c>
      <c r="AM660" s="8">
        <f t="shared" si="207"/>
        <v>-0.92862431951763635</v>
      </c>
      <c r="AN660" s="8">
        <f t="shared" si="207"/>
        <v>-0.40384983206103903</v>
      </c>
      <c r="AO660" s="8">
        <f t="shared" si="207"/>
        <v>-0.92470527537175107</v>
      </c>
      <c r="AP660" s="8">
        <f t="shared" si="207"/>
        <v>1.5088780034458846</v>
      </c>
      <c r="AQ660" s="8">
        <f t="shared" si="207"/>
        <v>-0.93675215728930461</v>
      </c>
      <c r="AR660" s="8">
        <f t="shared" si="207"/>
        <v>-0.92375786826050776</v>
      </c>
      <c r="AS660" s="8">
        <f t="shared" si="207"/>
        <v>-0.9458195143938809</v>
      </c>
      <c r="AT660" s="8">
        <f t="shared" si="207"/>
        <v>-0.24710728512040872</v>
      </c>
      <c r="AU660" s="8">
        <f t="shared" si="207"/>
        <v>-0.86454987347819978</v>
      </c>
      <c r="AW660">
        <f t="shared" si="166"/>
        <v>0.64800000000000013</v>
      </c>
      <c r="AX660" t="str">
        <f t="shared" si="175"/>
        <v/>
      </c>
      <c r="AY660" t="str">
        <f t="shared" si="176"/>
        <v/>
      </c>
      <c r="AZ660">
        <f t="shared" si="177"/>
        <v>0.64800000000000013</v>
      </c>
    </row>
    <row r="661" spans="1:52" s="17" customFormat="1" x14ac:dyDescent="0.3">
      <c r="A661">
        <v>1</v>
      </c>
      <c r="B661" t="s">
        <v>82</v>
      </c>
      <c r="C661" t="s">
        <v>68</v>
      </c>
      <c r="D661" t="s">
        <v>69</v>
      </c>
      <c r="E661" t="s">
        <v>43</v>
      </c>
      <c r="F661" s="2">
        <v>0</v>
      </c>
      <c r="G661" s="2">
        <f t="shared" si="167"/>
        <v>0</v>
      </c>
      <c r="H661" s="4">
        <f t="shared" si="168"/>
        <v>1</v>
      </c>
      <c r="I661">
        <f t="shared" si="169"/>
        <v>0</v>
      </c>
      <c r="J661">
        <f t="shared" si="162"/>
        <v>1</v>
      </c>
      <c r="K661">
        <f t="shared" si="170"/>
        <v>2</v>
      </c>
      <c r="L661">
        <f t="shared" si="171"/>
        <v>2</v>
      </c>
      <c r="M661" s="8">
        <f t="shared" ref="M661:W661" si="208">(M15-$M15)/$M15</f>
        <v>0</v>
      </c>
      <c r="N661" s="8">
        <f t="shared" si="208"/>
        <v>-0.90844640303591007</v>
      </c>
      <c r="O661" s="8">
        <f t="shared" si="208"/>
        <v>-0.90843459924555858</v>
      </c>
      <c r="P661" s="8">
        <f t="shared" si="208"/>
        <v>-0.69042350454782742</v>
      </c>
      <c r="Q661" s="8">
        <f t="shared" si="208"/>
        <v>-0.9540516448581855</v>
      </c>
      <c r="R661" s="8">
        <f t="shared" si="208"/>
        <v>1.9978292767743495</v>
      </c>
      <c r="S661" s="8">
        <f t="shared" si="208"/>
        <v>-0.97975269885014404</v>
      </c>
      <c r="T661" s="8">
        <f t="shared" si="208"/>
        <v>-0.54821227269128836</v>
      </c>
      <c r="U661" s="8">
        <f t="shared" si="208"/>
        <v>-0.64666169341873181</v>
      </c>
      <c r="V661" s="8">
        <f t="shared" si="208"/>
        <v>-0.72520757521532797</v>
      </c>
      <c r="W661" s="8">
        <f t="shared" si="208"/>
        <v>-0.95386704840907455</v>
      </c>
      <c r="X661"/>
      <c r="Y661" s="8">
        <f t="shared" ref="Y661:AI661" si="209">(Y15-$Y15)/$Y15</f>
        <v>0</v>
      </c>
      <c r="Z661" s="8">
        <f t="shared" si="209"/>
        <v>-0.80301147238603665</v>
      </c>
      <c r="AA661" s="8">
        <f t="shared" si="209"/>
        <v>-0.80732592606018705</v>
      </c>
      <c r="AB661" s="8">
        <f t="shared" si="209"/>
        <v>-0.58430775624290265</v>
      </c>
      <c r="AC661" s="8">
        <f t="shared" si="209"/>
        <v>-0.84769742375959045</v>
      </c>
      <c r="AD661" s="8">
        <f t="shared" si="209"/>
        <v>1.6027388464884043</v>
      </c>
      <c r="AE661" s="8">
        <f t="shared" si="209"/>
        <v>-0.85181750009865354</v>
      </c>
      <c r="AF661" s="8">
        <f t="shared" si="209"/>
        <v>-0.84885987289242382</v>
      </c>
      <c r="AG661" s="8">
        <f t="shared" si="209"/>
        <v>-0.78089758287705946</v>
      </c>
      <c r="AH661" s="8">
        <f t="shared" si="209"/>
        <v>-0.26412673104750856</v>
      </c>
      <c r="AI661" s="8">
        <f t="shared" si="209"/>
        <v>-0.58234993901310717</v>
      </c>
      <c r="AK661" s="8">
        <f t="shared" ref="AK661:AU661" si="210">(AK15-$AK15)/$AK15</f>
        <v>0</v>
      </c>
      <c r="AL661" s="8">
        <f t="shared" si="210"/>
        <v>-0.90046037457273398</v>
      </c>
      <c r="AM661" s="8">
        <f t="shared" si="210"/>
        <v>-0.90449221931025092</v>
      </c>
      <c r="AN661" s="8">
        <f t="shared" si="210"/>
        <v>-0.58430775624290265</v>
      </c>
      <c r="AO661" s="8">
        <f t="shared" si="210"/>
        <v>-0.91542170417078617</v>
      </c>
      <c r="AP661" s="8">
        <f t="shared" si="210"/>
        <v>1.6027388464884043</v>
      </c>
      <c r="AQ661" s="8">
        <f t="shared" si="210"/>
        <v>-0.91244642262630526</v>
      </c>
      <c r="AR661" s="8">
        <f t="shared" si="210"/>
        <v>-0.92323338279122591</v>
      </c>
      <c r="AS661" s="8">
        <f t="shared" si="210"/>
        <v>-0.9126006858286817</v>
      </c>
      <c r="AT661" s="8">
        <f t="shared" si="210"/>
        <v>-0.26412673104750856</v>
      </c>
      <c r="AU661" s="8">
        <f t="shared" si="210"/>
        <v>-0.8389889112941411</v>
      </c>
      <c r="AW661">
        <f t="shared" si="166"/>
        <v>0.72800000000000009</v>
      </c>
      <c r="AX661">
        <f t="shared" si="175"/>
        <v>0.72800000000000009</v>
      </c>
      <c r="AY661" t="str">
        <f t="shared" si="176"/>
        <v/>
      </c>
      <c r="AZ661">
        <f t="shared" si="177"/>
        <v>0.72800000000000009</v>
      </c>
    </row>
    <row r="662" spans="1:52" s="17" customFormat="1" x14ac:dyDescent="0.3">
      <c r="A662">
        <v>1</v>
      </c>
      <c r="B662" t="s">
        <v>83</v>
      </c>
      <c r="C662" t="s">
        <v>68</v>
      </c>
      <c r="D662" t="s">
        <v>69</v>
      </c>
      <c r="E662"/>
      <c r="F662" s="2">
        <v>0</v>
      </c>
      <c r="G662" s="2">
        <f t="shared" si="167"/>
        <v>1</v>
      </c>
      <c r="H662" s="4">
        <f t="shared" si="168"/>
        <v>0</v>
      </c>
      <c r="I662">
        <f t="shared" si="169"/>
        <v>1</v>
      </c>
      <c r="J662">
        <f t="shared" si="162"/>
        <v>0</v>
      </c>
      <c r="K662">
        <f t="shared" si="170"/>
        <v>2</v>
      </c>
      <c r="L662">
        <f t="shared" si="171"/>
        <v>0</v>
      </c>
      <c r="M662" s="8">
        <f t="shared" ref="M662:W662" si="211">(M16-$M16)/$M16</f>
        <v>0</v>
      </c>
      <c r="N662" s="8">
        <f t="shared" si="211"/>
        <v>0.93370849094052377</v>
      </c>
      <c r="O662" s="8">
        <f t="shared" si="211"/>
        <v>0.93412944337289872</v>
      </c>
      <c r="P662" s="8">
        <f t="shared" si="211"/>
        <v>-1.1798666750660086E-4</v>
      </c>
      <c r="Q662" s="8">
        <f t="shared" si="211"/>
        <v>0.16818599498256698</v>
      </c>
      <c r="R662" s="8">
        <f t="shared" si="211"/>
        <v>-0.99999500056493618</v>
      </c>
      <c r="S662" s="8">
        <f t="shared" si="211"/>
        <v>-0.64866070134074849</v>
      </c>
      <c r="T662" s="8">
        <f t="shared" si="211"/>
        <v>13.577285766708362</v>
      </c>
      <c r="U662" s="8">
        <f t="shared" si="211"/>
        <v>10.383200698321088</v>
      </c>
      <c r="V662" s="8">
        <f t="shared" si="211"/>
        <v>-0.99909310247941985</v>
      </c>
      <c r="W662" s="8">
        <f t="shared" si="211"/>
        <v>6.0906117608710245E-2</v>
      </c>
      <c r="X662"/>
      <c r="Y662" s="8">
        <f t="shared" ref="Y662:AI662" si="212">(Y16-$Y16)/$Y16</f>
        <v>0</v>
      </c>
      <c r="Z662" s="8">
        <f t="shared" si="212"/>
        <v>1.3639381513432782</v>
      </c>
      <c r="AA662" s="8">
        <f t="shared" si="212"/>
        <v>1.3133522705947458</v>
      </c>
      <c r="AB662" s="8">
        <f t="shared" si="212"/>
        <v>0.51908133836952663</v>
      </c>
      <c r="AC662" s="8">
        <f t="shared" si="212"/>
        <v>2.6374137628602687</v>
      </c>
      <c r="AD662" s="8">
        <f t="shared" si="212"/>
        <v>-0.70792107915890268</v>
      </c>
      <c r="AE662" s="8">
        <f t="shared" si="212"/>
        <v>0.43020168575774326</v>
      </c>
      <c r="AF662" s="8">
        <f t="shared" si="212"/>
        <v>0.83744389526883245</v>
      </c>
      <c r="AG662" s="8">
        <f t="shared" si="212"/>
        <v>1.7032306021859436</v>
      </c>
      <c r="AH662" s="8">
        <f t="shared" si="212"/>
        <v>-0.98339407176100779</v>
      </c>
      <c r="AI662" s="8">
        <f t="shared" si="212"/>
        <v>3.8223149845021061</v>
      </c>
      <c r="AK662" s="8">
        <f t="shared" ref="AK662:AU662" si="213">(AK16-$AK16)/$AK16</f>
        <v>0</v>
      </c>
      <c r="AL662" s="8">
        <f t="shared" si="213"/>
        <v>0.32045822401828594</v>
      </c>
      <c r="AM662" s="8">
        <f t="shared" si="213"/>
        <v>0.26998873440073451</v>
      </c>
      <c r="AN662" s="8">
        <f t="shared" si="213"/>
        <v>0.51908133836952663</v>
      </c>
      <c r="AO662" s="8">
        <f t="shared" si="213"/>
        <v>1.111092325963577</v>
      </c>
      <c r="AP662" s="8">
        <f t="shared" si="213"/>
        <v>-0.70792107915890268</v>
      </c>
      <c r="AQ662" s="8">
        <f t="shared" si="213"/>
        <v>4.7051181588202831E-2</v>
      </c>
      <c r="AR662" s="8">
        <f t="shared" si="213"/>
        <v>-7.2565689306156866E-2</v>
      </c>
      <c r="AS662" s="8">
        <f t="shared" si="213"/>
        <v>0.11035367749247532</v>
      </c>
      <c r="AT662" s="8">
        <f t="shared" si="213"/>
        <v>-0.98339407176100779</v>
      </c>
      <c r="AU662" s="8">
        <f t="shared" si="213"/>
        <v>0.94461857121666848</v>
      </c>
      <c r="AW662">
        <f t="shared" si="166"/>
        <v>-0.72800000000000009</v>
      </c>
      <c r="AX662" t="str">
        <f t="shared" si="175"/>
        <v/>
      </c>
      <c r="AY662">
        <f t="shared" si="176"/>
        <v>-0.72800000000000009</v>
      </c>
      <c r="AZ662" t="str">
        <f t="shared" si="177"/>
        <v/>
      </c>
    </row>
    <row r="663" spans="1:52" s="17" customFormat="1" x14ac:dyDescent="0.3">
      <c r="A663">
        <v>1</v>
      </c>
      <c r="B663" t="s">
        <v>84</v>
      </c>
      <c r="C663" t="s">
        <v>68</v>
      </c>
      <c r="D663" t="s">
        <v>69</v>
      </c>
      <c r="E663"/>
      <c r="F663" s="2">
        <v>0</v>
      </c>
      <c r="G663" s="2">
        <f t="shared" si="167"/>
        <v>1</v>
      </c>
      <c r="H663" s="4">
        <f t="shared" si="168"/>
        <v>0</v>
      </c>
      <c r="I663">
        <f t="shared" si="169"/>
        <v>1</v>
      </c>
      <c r="J663">
        <f t="shared" si="162"/>
        <v>0</v>
      </c>
      <c r="K663">
        <f t="shared" si="170"/>
        <v>2</v>
      </c>
      <c r="L663">
        <f t="shared" si="171"/>
        <v>0</v>
      </c>
      <c r="M663" s="8">
        <f t="shared" ref="M663:W663" si="214">(M17-$M17)/$M17</f>
        <v>0</v>
      </c>
      <c r="N663" s="8">
        <f t="shared" si="214"/>
        <v>0.92273704860204997</v>
      </c>
      <c r="O663" s="8">
        <f t="shared" si="214"/>
        <v>0.92310899541365576</v>
      </c>
      <c r="P663" s="8">
        <f t="shared" si="214"/>
        <v>-1.4797883902604837E-4</v>
      </c>
      <c r="Q663" s="8">
        <f t="shared" si="214"/>
        <v>0.15383800116583329</v>
      </c>
      <c r="R663" s="8">
        <f t="shared" si="214"/>
        <v>-0.99999200114383635</v>
      </c>
      <c r="S663" s="8">
        <f t="shared" si="214"/>
        <v>-0.65451840386824689</v>
      </c>
      <c r="T663" s="8">
        <f t="shared" si="214"/>
        <v>13.577888361964238</v>
      </c>
      <c r="U663" s="8">
        <f t="shared" si="214"/>
        <v>10.362457168624886</v>
      </c>
      <c r="V663" s="8">
        <f t="shared" si="214"/>
        <v>-0.99862319688284573</v>
      </c>
      <c r="W663" s="8">
        <f t="shared" si="214"/>
        <v>5.2571482278034182E-2</v>
      </c>
      <c r="X663"/>
      <c r="Y663" s="8">
        <f t="shared" ref="Y663:AI663" si="215">(Y17-$Y17)/$Y17</f>
        <v>0</v>
      </c>
      <c r="Z663" s="8">
        <f t="shared" si="215"/>
        <v>1.5286353796865551</v>
      </c>
      <c r="AA663" s="8">
        <f t="shared" si="215"/>
        <v>1.4658357587061452</v>
      </c>
      <c r="AB663" s="8">
        <f t="shared" si="215"/>
        <v>0.80031847500515907</v>
      </c>
      <c r="AC663" s="8">
        <f t="shared" si="215"/>
        <v>2.6043689550245936</v>
      </c>
      <c r="AD663" s="8">
        <f t="shared" si="215"/>
        <v>-0.6924580457768853</v>
      </c>
      <c r="AE663" s="8">
        <f t="shared" si="215"/>
        <v>0.54151690891141524</v>
      </c>
      <c r="AF663" s="8">
        <f t="shared" si="215"/>
        <v>1.0317639816336741</v>
      </c>
      <c r="AG663" s="8">
        <f t="shared" si="215"/>
        <v>2.0082497296961668</v>
      </c>
      <c r="AH663" s="8">
        <f t="shared" si="215"/>
        <v>-0.97571034939159906</v>
      </c>
      <c r="AI663" s="8">
        <f t="shared" si="215"/>
        <v>4.159421934275807</v>
      </c>
      <c r="AK663" s="8">
        <f t="shared" ref="AK663:AU663" si="216">(AK17-$AK17)/$AK17</f>
        <v>0</v>
      </c>
      <c r="AL663" s="8">
        <f t="shared" si="216"/>
        <v>0.41689200895379558</v>
      </c>
      <c r="AM663" s="8">
        <f t="shared" si="216"/>
        <v>0.34832891556101903</v>
      </c>
      <c r="AN663" s="8">
        <f t="shared" si="216"/>
        <v>0.80031847500515907</v>
      </c>
      <c r="AO663" s="8">
        <f t="shared" si="216"/>
        <v>1.1027348654950508</v>
      </c>
      <c r="AP663" s="8">
        <f t="shared" si="216"/>
        <v>-0.6924580457768853</v>
      </c>
      <c r="AQ663" s="8">
        <f t="shared" si="216"/>
        <v>0.11408151456865126</v>
      </c>
      <c r="AR663" s="8">
        <f t="shared" si="216"/>
        <v>3.3331454209643549E-2</v>
      </c>
      <c r="AS663" s="8">
        <f t="shared" si="216"/>
        <v>0.24339196620036596</v>
      </c>
      <c r="AT663" s="8">
        <f t="shared" si="216"/>
        <v>-0.97571034939159906</v>
      </c>
      <c r="AU663" s="8">
        <f t="shared" si="216"/>
        <v>1.0798342491726765</v>
      </c>
      <c r="AW663">
        <f t="shared" si="166"/>
        <v>-0.72800000000000009</v>
      </c>
      <c r="AX663" t="str">
        <f t="shared" si="175"/>
        <v/>
      </c>
      <c r="AY663">
        <f t="shared" si="176"/>
        <v>-0.72800000000000009</v>
      </c>
      <c r="AZ663" t="str">
        <f t="shared" si="177"/>
        <v/>
      </c>
    </row>
    <row r="664" spans="1:52" s="17" customFormat="1" x14ac:dyDescent="0.3">
      <c r="A664">
        <v>1</v>
      </c>
      <c r="B664" t="s">
        <v>85</v>
      </c>
      <c r="C664" t="s">
        <v>68</v>
      </c>
      <c r="D664" t="s">
        <v>69</v>
      </c>
      <c r="E664" t="s">
        <v>43</v>
      </c>
      <c r="F664" s="2">
        <v>0</v>
      </c>
      <c r="G664" s="2">
        <f t="shared" si="167"/>
        <v>0</v>
      </c>
      <c r="H664" s="4">
        <f t="shared" si="168"/>
        <v>1</v>
      </c>
      <c r="I664">
        <f t="shared" si="169"/>
        <v>0</v>
      </c>
      <c r="J664">
        <f t="shared" si="162"/>
        <v>1</v>
      </c>
      <c r="K664">
        <f t="shared" si="170"/>
        <v>2</v>
      </c>
      <c r="L664">
        <f t="shared" si="171"/>
        <v>2</v>
      </c>
      <c r="M664" s="8">
        <f t="shared" ref="M664:W664" si="217">(M18-$M18)/$M18</f>
        <v>0</v>
      </c>
      <c r="N664" s="8">
        <f t="shared" si="217"/>
        <v>-0.90531161474676336</v>
      </c>
      <c r="O664" s="8">
        <f t="shared" si="217"/>
        <v>-0.90533673632446521</v>
      </c>
      <c r="P664" s="8">
        <f t="shared" si="217"/>
        <v>-0.68738628600896989</v>
      </c>
      <c r="Q664" s="8">
        <f t="shared" si="217"/>
        <v>-0.95453753851027323</v>
      </c>
      <c r="R664" s="8">
        <f t="shared" si="217"/>
        <v>2.0522348094642084</v>
      </c>
      <c r="S664" s="8">
        <f t="shared" si="217"/>
        <v>-0.98085101331119984</v>
      </c>
      <c r="T664" s="8">
        <f t="shared" si="217"/>
        <v>-0.53187080677530241</v>
      </c>
      <c r="U664" s="8">
        <f t="shared" si="217"/>
        <v>-0.6337156373906615</v>
      </c>
      <c r="V664" s="8">
        <f t="shared" si="217"/>
        <v>-0.7120054001138354</v>
      </c>
      <c r="W664" s="8">
        <f t="shared" si="217"/>
        <v>-0.9542841438209041</v>
      </c>
      <c r="X664"/>
      <c r="Y664" s="8">
        <f t="shared" ref="Y664:AI664" si="218">(Y18-$Y18)/$Y18</f>
        <v>0</v>
      </c>
      <c r="Z664" s="8">
        <f t="shared" si="218"/>
        <v>-0.79833072572153063</v>
      </c>
      <c r="AA664" s="8">
        <f t="shared" si="218"/>
        <v>-0.80571629703098202</v>
      </c>
      <c r="AB664" s="8">
        <f t="shared" si="218"/>
        <v>-0.25883162458439701</v>
      </c>
      <c r="AC664" s="8">
        <f t="shared" si="218"/>
        <v>-0.80084363808861192</v>
      </c>
      <c r="AD664" s="8">
        <f t="shared" si="218"/>
        <v>1.487360616390148</v>
      </c>
      <c r="AE664" s="8">
        <f t="shared" si="218"/>
        <v>-0.8574730197318452</v>
      </c>
      <c r="AF664" s="8">
        <f t="shared" si="218"/>
        <v>-0.85292727403900603</v>
      </c>
      <c r="AG664" s="8">
        <f t="shared" si="218"/>
        <v>-0.78559002409970469</v>
      </c>
      <c r="AH664" s="8">
        <f t="shared" si="218"/>
        <v>-0.26865105470159656</v>
      </c>
      <c r="AI664" s="8">
        <f t="shared" si="218"/>
        <v>-0.5936304694931418</v>
      </c>
      <c r="AK664" s="8">
        <f t="shared" ref="AK664:AU664" si="219">(AK18-$AK18)/$AK18</f>
        <v>0</v>
      </c>
      <c r="AL664" s="8">
        <f t="shared" si="219"/>
        <v>-0.89771176243637851</v>
      </c>
      <c r="AM664" s="8">
        <f t="shared" si="219"/>
        <v>-0.90357328301202045</v>
      </c>
      <c r="AN664" s="8">
        <f t="shared" si="219"/>
        <v>-0.25883162458439701</v>
      </c>
      <c r="AO664" s="8">
        <f t="shared" si="219"/>
        <v>-0.89124912750723828</v>
      </c>
      <c r="AP664" s="8">
        <f t="shared" si="219"/>
        <v>1.487360616390148</v>
      </c>
      <c r="AQ664" s="8">
        <f t="shared" si="219"/>
        <v>-0.91370373573297592</v>
      </c>
      <c r="AR664" s="8">
        <f t="shared" si="219"/>
        <v>-0.92492364975919417</v>
      </c>
      <c r="AS664" s="8">
        <f t="shared" si="219"/>
        <v>-0.91328924482891338</v>
      </c>
      <c r="AT664" s="8">
        <f t="shared" si="219"/>
        <v>-0.26865105470159656</v>
      </c>
      <c r="AU664" s="8">
        <f t="shared" si="219"/>
        <v>-0.84359275304182246</v>
      </c>
      <c r="AW664">
        <f t="shared" si="166"/>
        <v>0.72800000000000009</v>
      </c>
      <c r="AX664">
        <f t="shared" si="175"/>
        <v>0.72800000000000009</v>
      </c>
      <c r="AY664" t="str">
        <f t="shared" si="176"/>
        <v/>
      </c>
      <c r="AZ664">
        <f t="shared" si="177"/>
        <v>0.72800000000000009</v>
      </c>
    </row>
    <row r="665" spans="1:52" s="17" customFormat="1" x14ac:dyDescent="0.3">
      <c r="A665">
        <v>2</v>
      </c>
      <c r="B665" t="s">
        <v>86</v>
      </c>
      <c r="C665" t="s">
        <v>87</v>
      </c>
      <c r="D665" t="s">
        <v>69</v>
      </c>
      <c r="E665" t="s">
        <v>43</v>
      </c>
      <c r="F665" s="2">
        <v>0</v>
      </c>
      <c r="G665" s="2">
        <f t="shared" si="167"/>
        <v>0</v>
      </c>
      <c r="H665" s="4">
        <f t="shared" si="168"/>
        <v>1</v>
      </c>
      <c r="I665">
        <f t="shared" si="169"/>
        <v>0</v>
      </c>
      <c r="J665">
        <f t="shared" si="162"/>
        <v>1</v>
      </c>
      <c r="K665">
        <f t="shared" si="170"/>
        <v>2</v>
      </c>
      <c r="L665">
        <f t="shared" si="171"/>
        <v>2</v>
      </c>
      <c r="M665" s="8">
        <f t="shared" ref="M665:W665" si="220">(M19-$M19)/$M19</f>
        <v>0</v>
      </c>
      <c r="N665" s="8">
        <f t="shared" si="220"/>
        <v>-0.74917903907400218</v>
      </c>
      <c r="O665" s="8">
        <f t="shared" si="220"/>
        <v>-0.74834746472623059</v>
      </c>
      <c r="P665" s="8">
        <f t="shared" si="220"/>
        <v>-0.70549304412162261</v>
      </c>
      <c r="Q665" s="8">
        <f t="shared" si="220"/>
        <v>-0.91576048011641153</v>
      </c>
      <c r="R665" s="8">
        <f t="shared" si="220"/>
        <v>1.7922798637035231</v>
      </c>
      <c r="S665" s="8">
        <f t="shared" si="220"/>
        <v>-0.80336767861904934</v>
      </c>
      <c r="T665" s="8">
        <f t="shared" si="220"/>
        <v>-0.61760888958758575</v>
      </c>
      <c r="U665" s="8">
        <f t="shared" si="220"/>
        <v>-0.70477418261284785</v>
      </c>
      <c r="V665" s="8">
        <f t="shared" si="220"/>
        <v>-0.74007535202490093</v>
      </c>
      <c r="W665" s="8">
        <f t="shared" si="220"/>
        <v>-0.91987901091541047</v>
      </c>
      <c r="X665"/>
      <c r="Y665" s="8">
        <f t="shared" ref="Y665:AI665" si="221">(Y19-$Y19)/$Y19</f>
        <v>0</v>
      </c>
      <c r="Z665" s="8">
        <f t="shared" si="221"/>
        <v>-0.64568196602831462</v>
      </c>
      <c r="AA665" s="8">
        <f t="shared" si="221"/>
        <v>-0.65842415469709215</v>
      </c>
      <c r="AB665" s="8">
        <f t="shared" si="221"/>
        <v>-0.60460077863926864</v>
      </c>
      <c r="AC665" s="8">
        <f t="shared" si="221"/>
        <v>-0.7766599890042104</v>
      </c>
      <c r="AD665" s="8">
        <f t="shared" si="221"/>
        <v>1.0350650892610997</v>
      </c>
      <c r="AE665" s="8">
        <f t="shared" si="221"/>
        <v>-0.72629747025033542</v>
      </c>
      <c r="AF665" s="8">
        <f t="shared" si="221"/>
        <v>-0.90464029203699303</v>
      </c>
      <c r="AG665" s="8">
        <f t="shared" si="221"/>
        <v>-0.85668713220479775</v>
      </c>
      <c r="AH665" s="8">
        <f t="shared" si="221"/>
        <v>-0.53703653071551971</v>
      </c>
      <c r="AI665" s="8">
        <f t="shared" si="221"/>
        <v>-0.68955719661764914</v>
      </c>
      <c r="AK665" s="8">
        <f t="shared" ref="AK665:AU665" si="222">(AK19-$AK19)/$AK19</f>
        <v>0</v>
      </c>
      <c r="AL665" s="8">
        <f t="shared" si="222"/>
        <v>-0.88046778164951933</v>
      </c>
      <c r="AM665" s="8">
        <f t="shared" si="222"/>
        <v>-0.88880015143590818</v>
      </c>
      <c r="AN665" s="8">
        <f t="shared" si="222"/>
        <v>-0.60460077863926864</v>
      </c>
      <c r="AO665" s="8">
        <f t="shared" si="222"/>
        <v>-0.88984819635796297</v>
      </c>
      <c r="AP665" s="8">
        <f t="shared" si="222"/>
        <v>1.0350650892610997</v>
      </c>
      <c r="AQ665" s="8">
        <f t="shared" si="222"/>
        <v>-0.90862125703300267</v>
      </c>
      <c r="AR665" s="8">
        <f t="shared" si="222"/>
        <v>-0.95165222553804185</v>
      </c>
      <c r="AS665" s="8">
        <f t="shared" si="222"/>
        <v>-0.93952875182111928</v>
      </c>
      <c r="AT665" s="8">
        <f t="shared" si="222"/>
        <v>-0.53703653071551971</v>
      </c>
      <c r="AU665" s="8">
        <f t="shared" si="222"/>
        <v>-0.86392253346692527</v>
      </c>
      <c r="AW665">
        <f t="shared" si="166"/>
        <v>0.90999999999999992</v>
      </c>
      <c r="AX665">
        <f t="shared" si="175"/>
        <v>0.90999999999999992</v>
      </c>
      <c r="AY665" t="str">
        <f t="shared" si="176"/>
        <v/>
      </c>
      <c r="AZ665">
        <f t="shared" si="177"/>
        <v>0.90999999999999992</v>
      </c>
    </row>
    <row r="666" spans="1:52" s="17" customFormat="1" x14ac:dyDescent="0.3">
      <c r="A666">
        <v>2</v>
      </c>
      <c r="B666" t="s">
        <v>88</v>
      </c>
      <c r="C666" t="s">
        <v>87</v>
      </c>
      <c r="D666" t="s">
        <v>69</v>
      </c>
      <c r="E666"/>
      <c r="F666" s="2">
        <v>0</v>
      </c>
      <c r="G666" s="2">
        <f t="shared" si="167"/>
        <v>1</v>
      </c>
      <c r="H666" s="4">
        <f t="shared" si="168"/>
        <v>0</v>
      </c>
      <c r="I666">
        <f t="shared" si="169"/>
        <v>1</v>
      </c>
      <c r="J666">
        <f t="shared" si="162"/>
        <v>0</v>
      </c>
      <c r="K666">
        <f t="shared" si="170"/>
        <v>2</v>
      </c>
      <c r="L666">
        <f t="shared" si="171"/>
        <v>0</v>
      </c>
      <c r="M666" s="8">
        <f t="shared" ref="M666:W666" si="223">(M20-$M20)/$M20</f>
        <v>0</v>
      </c>
      <c r="N666" s="8">
        <f t="shared" si="223"/>
        <v>0.14720506644509981</v>
      </c>
      <c r="O666" s="8">
        <f t="shared" si="223"/>
        <v>0.14753901668651379</v>
      </c>
      <c r="P666" s="8">
        <f t="shared" si="223"/>
        <v>-1.5397705741838647E-4</v>
      </c>
      <c r="Q666" s="8">
        <f t="shared" si="223"/>
        <v>2.1461802191473471E-2</v>
      </c>
      <c r="R666" s="8">
        <f t="shared" si="223"/>
        <v>-0.99999400089386681</v>
      </c>
      <c r="S666" s="8">
        <f t="shared" si="223"/>
        <v>-0.95913608872278033</v>
      </c>
      <c r="T666" s="8">
        <f t="shared" si="223"/>
        <v>13.579529650082138</v>
      </c>
      <c r="U666" s="8">
        <f t="shared" si="223"/>
        <v>10.118070407509281</v>
      </c>
      <c r="V666" s="8">
        <f t="shared" si="223"/>
        <v>-0.99896715389406976</v>
      </c>
      <c r="W666" s="8">
        <f t="shared" si="223"/>
        <v>-0.75226891193212209</v>
      </c>
      <c r="X666"/>
      <c r="Y666" s="8">
        <f t="shared" ref="Y666:AI666" si="224">(Y20-$Y20)/$Y20</f>
        <v>0</v>
      </c>
      <c r="Z666" s="8">
        <f t="shared" si="224"/>
        <v>3.2577418295785923</v>
      </c>
      <c r="AA666" s="8">
        <f t="shared" si="224"/>
        <v>3.3920774928075694</v>
      </c>
      <c r="AB666" s="8">
        <f t="shared" si="224"/>
        <v>0.17895466317409564</v>
      </c>
      <c r="AC666" s="8">
        <f t="shared" si="224"/>
        <v>4.8659067730697947</v>
      </c>
      <c r="AD666" s="8">
        <f t="shared" si="224"/>
        <v>-0.49048404012195518</v>
      </c>
      <c r="AE666" s="8">
        <f t="shared" si="224"/>
        <v>1.8857018077797267</v>
      </c>
      <c r="AF666" s="8">
        <f t="shared" si="224"/>
        <v>2.529031978252632</v>
      </c>
      <c r="AG666" s="8">
        <f t="shared" si="224"/>
        <v>4.1135000994683102</v>
      </c>
      <c r="AH666" s="8">
        <f t="shared" si="224"/>
        <v>-0.97697841787979256</v>
      </c>
      <c r="AI666" s="8">
        <f t="shared" si="224"/>
        <v>1.4585671787695929</v>
      </c>
      <c r="AK666" s="8">
        <f t="shared" ref="AK666:AU666" si="225">(AK20-$AK20)/$AK20</f>
        <v>0</v>
      </c>
      <c r="AL666" s="8">
        <f t="shared" si="225"/>
        <v>1.8787766461506623</v>
      </c>
      <c r="AM666" s="8">
        <f t="shared" si="225"/>
        <v>1.9663782505354508</v>
      </c>
      <c r="AN666" s="8">
        <f t="shared" si="225"/>
        <v>0.17895466317409564</v>
      </c>
      <c r="AO666" s="8">
        <f t="shared" si="225"/>
        <v>3.3471803440222829</v>
      </c>
      <c r="AP666" s="8">
        <f t="shared" si="225"/>
        <v>-0.49048404012195518</v>
      </c>
      <c r="AQ666" s="8">
        <f t="shared" si="225"/>
        <v>1.5121500047878929</v>
      </c>
      <c r="AR666" s="8">
        <f t="shared" si="225"/>
        <v>0.80313897428709369</v>
      </c>
      <c r="AS666" s="8">
        <f t="shared" si="225"/>
        <v>1.4317002150472466</v>
      </c>
      <c r="AT666" s="8">
        <f t="shared" si="225"/>
        <v>-0.97697841787979256</v>
      </c>
      <c r="AU666" s="8">
        <f t="shared" si="225"/>
        <v>0.78129139470335029</v>
      </c>
      <c r="AW666">
        <f t="shared" si="166"/>
        <v>-0.90999999999999992</v>
      </c>
      <c r="AX666" t="str">
        <f t="shared" si="175"/>
        <v/>
      </c>
      <c r="AY666">
        <f t="shared" si="176"/>
        <v>-0.90999999999999992</v>
      </c>
      <c r="AZ666" t="str">
        <f t="shared" si="177"/>
        <v/>
      </c>
    </row>
    <row r="667" spans="1:52" s="17" customFormat="1" x14ac:dyDescent="0.3">
      <c r="A667">
        <v>2</v>
      </c>
      <c r="B667" t="s">
        <v>89</v>
      </c>
      <c r="C667" t="s">
        <v>87</v>
      </c>
      <c r="D667" t="s">
        <v>69</v>
      </c>
      <c r="E667"/>
      <c r="F667" s="2">
        <v>0</v>
      </c>
      <c r="G667" s="2">
        <f t="shared" si="167"/>
        <v>1</v>
      </c>
      <c r="H667" s="4">
        <f t="shared" si="168"/>
        <v>0</v>
      </c>
      <c r="I667">
        <f t="shared" si="169"/>
        <v>1</v>
      </c>
      <c r="J667">
        <f t="shared" si="162"/>
        <v>0</v>
      </c>
      <c r="K667">
        <f t="shared" si="170"/>
        <v>2</v>
      </c>
      <c r="L667">
        <f t="shared" si="171"/>
        <v>0</v>
      </c>
      <c r="M667" s="8">
        <f t="shared" ref="M667:W667" si="226">(M21-$M21)/$M21</f>
        <v>0</v>
      </c>
      <c r="N667" s="8">
        <f t="shared" si="226"/>
        <v>0.1601639404910816</v>
      </c>
      <c r="O667" s="8">
        <f t="shared" si="226"/>
        <v>0.16036491657492769</v>
      </c>
      <c r="P667" s="8">
        <f t="shared" si="226"/>
        <v>-1.2398524575569687E-4</v>
      </c>
      <c r="Q667" s="8">
        <f t="shared" si="226"/>
        <v>2.7669707304830756E-2</v>
      </c>
      <c r="R667" s="8">
        <f t="shared" si="226"/>
        <v>-0.99999500059492918</v>
      </c>
      <c r="S667" s="8">
        <f t="shared" si="226"/>
        <v>-0.96391229443696202</v>
      </c>
      <c r="T667" s="8">
        <f t="shared" si="226"/>
        <v>13.587567079517539</v>
      </c>
      <c r="U667" s="8">
        <f t="shared" si="226"/>
        <v>10.132574223667383</v>
      </c>
      <c r="V667" s="8">
        <f t="shared" si="226"/>
        <v>-0.99909410780117158</v>
      </c>
      <c r="W667" s="8">
        <f t="shared" si="226"/>
        <v>-0.74410045204620645</v>
      </c>
      <c r="X667"/>
      <c r="Y667" s="8">
        <f t="shared" ref="Y667:AI667" si="227">(Y21-$Y21)/$Y21</f>
        <v>0</v>
      </c>
      <c r="Z667" s="8">
        <f t="shared" si="227"/>
        <v>2.3507840772702351</v>
      </c>
      <c r="AA667" s="8">
        <f t="shared" si="227"/>
        <v>2.4165599374169862</v>
      </c>
      <c r="AB667" s="8">
        <f t="shared" si="227"/>
        <v>0.45336516758078305</v>
      </c>
      <c r="AC667" s="8">
        <f t="shared" si="227"/>
        <v>4.7732705300965916</v>
      </c>
      <c r="AD667" s="8">
        <f t="shared" si="227"/>
        <v>-0.57076048413282832</v>
      </c>
      <c r="AE667" s="8">
        <f t="shared" si="227"/>
        <v>1.1912518140204458</v>
      </c>
      <c r="AF667" s="8">
        <f t="shared" si="227"/>
        <v>1.6831389430037411</v>
      </c>
      <c r="AG667" s="8">
        <f t="shared" si="227"/>
        <v>2.9202668281886277</v>
      </c>
      <c r="AH667" s="8">
        <f t="shared" si="227"/>
        <v>-0.98333630536620087</v>
      </c>
      <c r="AI667" s="8">
        <f t="shared" si="227"/>
        <v>0.95848501972907607</v>
      </c>
      <c r="AK667" s="8">
        <f t="shared" ref="AK667:AU667" si="228">(AK21-$AK21)/$AK21</f>
        <v>0</v>
      </c>
      <c r="AL667" s="8">
        <f t="shared" si="228"/>
        <v>1.1345439194716678</v>
      </c>
      <c r="AM667" s="8">
        <f t="shared" si="228"/>
        <v>1.1234159741928971</v>
      </c>
      <c r="AN667" s="8">
        <f t="shared" si="228"/>
        <v>0.45336516758078305</v>
      </c>
      <c r="AO667" s="8">
        <f t="shared" si="228"/>
        <v>3.1687436993201121</v>
      </c>
      <c r="AP667" s="8">
        <f t="shared" si="228"/>
        <v>-0.57076048413282832</v>
      </c>
      <c r="AQ667" s="8">
        <f t="shared" si="228"/>
        <v>0.87493779524329196</v>
      </c>
      <c r="AR667" s="8">
        <f t="shared" si="228"/>
        <v>0.41558191431373243</v>
      </c>
      <c r="AS667" s="8">
        <f t="shared" si="228"/>
        <v>0.73942558016402415</v>
      </c>
      <c r="AT667" s="8">
        <f t="shared" si="228"/>
        <v>-0.98333630536620087</v>
      </c>
      <c r="AU667" s="8">
        <f t="shared" si="228"/>
        <v>0.41821442093076844</v>
      </c>
      <c r="AW667">
        <f t="shared" si="166"/>
        <v>-0.90999999999999992</v>
      </c>
      <c r="AX667" t="str">
        <f t="shared" si="175"/>
        <v/>
      </c>
      <c r="AY667">
        <f t="shared" si="176"/>
        <v>-0.90999999999999992</v>
      </c>
      <c r="AZ667" t="str">
        <f t="shared" si="177"/>
        <v/>
      </c>
    </row>
    <row r="668" spans="1:52" s="17" customFormat="1" x14ac:dyDescent="0.3">
      <c r="A668">
        <v>2</v>
      </c>
      <c r="B668" t="s">
        <v>90</v>
      </c>
      <c r="C668" t="s">
        <v>87</v>
      </c>
      <c r="D668" t="s">
        <v>69</v>
      </c>
      <c r="E668" t="s">
        <v>43</v>
      </c>
      <c r="F668" s="2">
        <v>0</v>
      </c>
      <c r="G668" s="2">
        <f t="shared" si="167"/>
        <v>0</v>
      </c>
      <c r="H668" s="4">
        <f t="shared" si="168"/>
        <v>1</v>
      </c>
      <c r="I668">
        <f t="shared" si="169"/>
        <v>0</v>
      </c>
      <c r="J668">
        <f t="shared" si="162"/>
        <v>1</v>
      </c>
      <c r="K668">
        <f t="shared" si="170"/>
        <v>2</v>
      </c>
      <c r="L668">
        <f t="shared" si="171"/>
        <v>2</v>
      </c>
      <c r="M668" s="8">
        <f t="shared" ref="M668:W668" si="229">(M22-$M22)/$M22</f>
        <v>0</v>
      </c>
      <c r="N668" s="8">
        <f t="shared" si="229"/>
        <v>-0.73055835646452638</v>
      </c>
      <c r="O668" s="8">
        <f t="shared" si="229"/>
        <v>-0.72973488063406666</v>
      </c>
      <c r="P668" s="8">
        <f t="shared" si="229"/>
        <v>-0.67367313620278713</v>
      </c>
      <c r="Q668" s="8">
        <f t="shared" si="229"/>
        <v>-0.90095210146925475</v>
      </c>
      <c r="R668" s="8">
        <f t="shared" si="229"/>
        <v>2.3783780759143909</v>
      </c>
      <c r="S668" s="8">
        <f t="shared" si="229"/>
        <v>-0.77815806180624036</v>
      </c>
      <c r="T668" s="8">
        <f t="shared" si="229"/>
        <v>-0.55653130337887424</v>
      </c>
      <c r="U668" s="8">
        <f t="shared" si="229"/>
        <v>-0.65726691489626587</v>
      </c>
      <c r="V668" s="8">
        <f t="shared" si="229"/>
        <v>-0.69170953758307963</v>
      </c>
      <c r="W668" s="8">
        <f t="shared" si="229"/>
        <v>-0.90743218175208251</v>
      </c>
      <c r="X668"/>
      <c r="Y668" s="8">
        <f t="shared" ref="Y668:AI668" si="230">(Y22-$Y22)/$Y22</f>
        <v>0</v>
      </c>
      <c r="Z668" s="8">
        <f t="shared" si="230"/>
        <v>-0.7141837988178692</v>
      </c>
      <c r="AA668" s="8">
        <f t="shared" si="230"/>
        <v>-0.72563829447899353</v>
      </c>
      <c r="AB668" s="8">
        <f t="shared" si="230"/>
        <v>-0.4092796787550666</v>
      </c>
      <c r="AC668" s="8">
        <f t="shared" si="230"/>
        <v>-0.72872940568797218</v>
      </c>
      <c r="AD668" s="8">
        <f t="shared" si="230"/>
        <v>1.1252337825548313</v>
      </c>
      <c r="AE668" s="8">
        <f t="shared" si="230"/>
        <v>-0.69788220046419058</v>
      </c>
      <c r="AF668" s="8">
        <f t="shared" si="230"/>
        <v>-0.89271287382043107</v>
      </c>
      <c r="AG668" s="8">
        <f t="shared" si="230"/>
        <v>-0.83910170080965152</v>
      </c>
      <c r="AH668" s="8">
        <f t="shared" si="230"/>
        <v>-0.46907608497306802</v>
      </c>
      <c r="AI668" s="8">
        <f t="shared" si="230"/>
        <v>-0.6545230163124699</v>
      </c>
      <c r="AK668" s="8">
        <f t="shared" ref="AK668:AU668" si="231">(AK22-$AK22)/$AK22</f>
        <v>0</v>
      </c>
      <c r="AL668" s="8">
        <f t="shared" si="231"/>
        <v>-0.89185236519665101</v>
      </c>
      <c r="AM668" s="8">
        <f t="shared" si="231"/>
        <v>-0.89939074503076311</v>
      </c>
      <c r="AN668" s="8">
        <f t="shared" si="231"/>
        <v>-0.4092796787550666</v>
      </c>
      <c r="AO668" s="8">
        <f t="shared" si="231"/>
        <v>-0.87586629427012419</v>
      </c>
      <c r="AP668" s="8">
        <f t="shared" si="231"/>
        <v>1.1252337825548313</v>
      </c>
      <c r="AQ668" s="8">
        <f t="shared" si="231"/>
        <v>-0.90120230225746689</v>
      </c>
      <c r="AR668" s="8">
        <f t="shared" si="231"/>
        <v>-0.94583134504924427</v>
      </c>
      <c r="AS668" s="8">
        <f t="shared" si="231"/>
        <v>-0.93288398863757771</v>
      </c>
      <c r="AT668" s="8">
        <f t="shared" si="231"/>
        <v>-0.46907608497306802</v>
      </c>
      <c r="AU668" s="8">
        <f t="shared" si="231"/>
        <v>-0.85190523077679225</v>
      </c>
      <c r="AW668">
        <f t="shared" si="166"/>
        <v>0.90999999999999992</v>
      </c>
      <c r="AX668">
        <f t="shared" si="175"/>
        <v>0.90999999999999992</v>
      </c>
      <c r="AY668" t="str">
        <f t="shared" si="176"/>
        <v/>
      </c>
      <c r="AZ668">
        <f t="shared" si="177"/>
        <v>0.90999999999999992</v>
      </c>
    </row>
    <row r="669" spans="1:52" s="17" customFormat="1" x14ac:dyDescent="0.3">
      <c r="A669">
        <v>2</v>
      </c>
      <c r="B669" t="s">
        <v>91</v>
      </c>
      <c r="C669" t="s">
        <v>92</v>
      </c>
      <c r="D669" t="s">
        <v>69</v>
      </c>
      <c r="E669"/>
      <c r="F669" s="2">
        <v>0</v>
      </c>
      <c r="G669" s="2">
        <f t="shared" si="167"/>
        <v>0</v>
      </c>
      <c r="H669" s="4">
        <f t="shared" si="168"/>
        <v>0</v>
      </c>
      <c r="I669">
        <f t="shared" si="169"/>
        <v>0</v>
      </c>
      <c r="J669">
        <f t="shared" si="162"/>
        <v>1</v>
      </c>
      <c r="K669">
        <f t="shared" si="170"/>
        <v>2</v>
      </c>
      <c r="L669">
        <f t="shared" si="171"/>
        <v>0</v>
      </c>
      <c r="M669" s="8">
        <f t="shared" ref="M669:W669" si="232">(M23-$M23)/$M23</f>
        <v>0</v>
      </c>
      <c r="N669" s="8">
        <f t="shared" si="232"/>
        <v>1.2446202114863299E-2</v>
      </c>
      <c r="O669" s="8">
        <f t="shared" si="232"/>
        <v>1.5754555433646889E-2</v>
      </c>
      <c r="P669" s="8">
        <f t="shared" si="232"/>
        <v>-0.70549304412162261</v>
      </c>
      <c r="Q669" s="8">
        <f t="shared" si="232"/>
        <v>-0.68742430498435847</v>
      </c>
      <c r="R669" s="8">
        <f t="shared" si="232"/>
        <v>1.7922798637035231</v>
      </c>
      <c r="S669" s="8">
        <f t="shared" si="232"/>
        <v>0.98077025845872723</v>
      </c>
      <c r="T669" s="8">
        <f t="shared" si="232"/>
        <v>-0.61760888958758575</v>
      </c>
      <c r="U669" s="8">
        <f t="shared" si="232"/>
        <v>-0.69547337234381623</v>
      </c>
      <c r="V669" s="8">
        <f t="shared" si="232"/>
        <v>-0.74007535202490093</v>
      </c>
      <c r="W669" s="8">
        <f t="shared" si="232"/>
        <v>-0.71347512202165342</v>
      </c>
      <c r="X669"/>
      <c r="Y669" s="8">
        <f t="shared" ref="Y669:AI669" si="233">(Y23-$Y23)/$Y23</f>
        <v>0</v>
      </c>
      <c r="Z669" s="8">
        <f t="shared" si="233"/>
        <v>-1.2423361675398894E-2</v>
      </c>
      <c r="AA669" s="8">
        <f t="shared" si="233"/>
        <v>-2.1492924998371181E-2</v>
      </c>
      <c r="AB669" s="8">
        <f t="shared" si="233"/>
        <v>-0.52130055195717506</v>
      </c>
      <c r="AC669" s="8">
        <f t="shared" si="233"/>
        <v>-0.41427403760919912</v>
      </c>
      <c r="AD669" s="8">
        <f t="shared" si="233"/>
        <v>1.403875600942879</v>
      </c>
      <c r="AE669" s="8">
        <f t="shared" si="233"/>
        <v>0.86358468465901128</v>
      </c>
      <c r="AF669" s="8">
        <f t="shared" si="233"/>
        <v>-0.87176295434107143</v>
      </c>
      <c r="AG669" s="8">
        <f t="shared" si="233"/>
        <v>-0.83405185215334621</v>
      </c>
      <c r="AH669" s="8">
        <f t="shared" si="233"/>
        <v>-0.34574140163558009</v>
      </c>
      <c r="AI669" s="8">
        <f t="shared" si="233"/>
        <v>-0.23331898656149361</v>
      </c>
      <c r="AK669" s="8">
        <f t="shared" ref="AK669:AU669" si="234">(AK23-$AK23)/$AK23</f>
        <v>0</v>
      </c>
      <c r="AL669" s="8">
        <f t="shared" si="234"/>
        <v>-0.7817436012954132</v>
      </c>
      <c r="AM669" s="8">
        <f t="shared" si="234"/>
        <v>-0.78258848060324271</v>
      </c>
      <c r="AN669" s="8">
        <f t="shared" si="234"/>
        <v>-0.52130055195717506</v>
      </c>
      <c r="AO669" s="8">
        <f t="shared" si="234"/>
        <v>-0.83677753827571444</v>
      </c>
      <c r="AP669" s="8">
        <f t="shared" si="234"/>
        <v>1.403875600942879</v>
      </c>
      <c r="AQ669" s="8">
        <f t="shared" si="234"/>
        <v>-0.61847145980194107</v>
      </c>
      <c r="AR669" s="8">
        <f t="shared" si="234"/>
        <v>-0.93502430975496753</v>
      </c>
      <c r="AS669" s="8">
        <f t="shared" si="234"/>
        <v>-0.95039829063441772</v>
      </c>
      <c r="AT669" s="8">
        <f t="shared" si="234"/>
        <v>-0.34574140163558009</v>
      </c>
      <c r="AU669" s="8">
        <f t="shared" si="234"/>
        <v>-0.55513139720821347</v>
      </c>
      <c r="AW669">
        <f t="shared" si="166"/>
        <v>0.16200000000000001</v>
      </c>
      <c r="AX669" t="str">
        <f t="shared" si="175"/>
        <v/>
      </c>
      <c r="AY669" t="str">
        <f t="shared" si="176"/>
        <v/>
      </c>
      <c r="AZ669">
        <f t="shared" si="177"/>
        <v>0.16200000000000001</v>
      </c>
    </row>
    <row r="670" spans="1:52" s="17" customFormat="1" x14ac:dyDescent="0.3">
      <c r="A670">
        <v>2</v>
      </c>
      <c r="B670" t="s">
        <v>93</v>
      </c>
      <c r="C670" t="s">
        <v>92</v>
      </c>
      <c r="D670" t="s">
        <v>69</v>
      </c>
      <c r="E670" t="s">
        <v>43</v>
      </c>
      <c r="F670" s="2">
        <v>0</v>
      </c>
      <c r="G670" s="2">
        <f t="shared" si="167"/>
        <v>1</v>
      </c>
      <c r="H670" s="4">
        <f t="shared" si="168"/>
        <v>1</v>
      </c>
      <c r="I670">
        <f t="shared" si="169"/>
        <v>1</v>
      </c>
      <c r="J670">
        <f t="shared" si="162"/>
        <v>0</v>
      </c>
      <c r="K670">
        <f t="shared" si="170"/>
        <v>2</v>
      </c>
      <c r="L670">
        <f t="shared" si="171"/>
        <v>2</v>
      </c>
      <c r="M670" s="8">
        <f t="shared" ref="M670:W670" si="235">(M24-$M24)/$M24</f>
        <v>0</v>
      </c>
      <c r="N670" s="8">
        <f t="shared" si="235"/>
        <v>8.2887649740197452E-4</v>
      </c>
      <c r="O670" s="8">
        <f t="shared" si="235"/>
        <v>8.4687381580156199E-4</v>
      </c>
      <c r="P670" s="8">
        <f t="shared" si="235"/>
        <v>-1.5397705741838647E-4</v>
      </c>
      <c r="Q670" s="8">
        <f t="shared" si="235"/>
        <v>-1.3497988799668849E-4</v>
      </c>
      <c r="R670" s="8">
        <f t="shared" si="235"/>
        <v>-0.99999400089386681</v>
      </c>
      <c r="S670" s="8">
        <f t="shared" si="235"/>
        <v>-0.99992301147129081</v>
      </c>
      <c r="T670" s="8">
        <f t="shared" si="235"/>
        <v>13.579529650082138</v>
      </c>
      <c r="U670" s="8">
        <f t="shared" si="235"/>
        <v>10.240847113780047</v>
      </c>
      <c r="V670" s="8">
        <f t="shared" si="235"/>
        <v>-0.99896715389406976</v>
      </c>
      <c r="W670" s="8">
        <f t="shared" si="235"/>
        <v>-0.99099334199204314</v>
      </c>
      <c r="X670"/>
      <c r="Y670" s="8">
        <f t="shared" ref="Y670:AI670" si="236">(Y24-$Y24)/$Y24</f>
        <v>0</v>
      </c>
      <c r="Z670" s="8">
        <f t="shared" si="236"/>
        <v>0.35168662285314378</v>
      </c>
      <c r="AA670" s="8">
        <f t="shared" si="236"/>
        <v>0.35565411637255284</v>
      </c>
      <c r="AB670" s="8">
        <f t="shared" si="236"/>
        <v>0.22536591555025409</v>
      </c>
      <c r="AC670" s="8">
        <f t="shared" si="236"/>
        <v>0.72858298073565975</v>
      </c>
      <c r="AD670" s="8">
        <f t="shared" si="236"/>
        <v>-0.7106620838714458</v>
      </c>
      <c r="AE670" s="8">
        <f t="shared" si="236"/>
        <v>-0.226473620138294</v>
      </c>
      <c r="AF670" s="8">
        <f t="shared" si="236"/>
        <v>0.84450865080026449</v>
      </c>
      <c r="AG670" s="8">
        <f t="shared" si="236"/>
        <v>1.2604529645552423</v>
      </c>
      <c r="AH670" s="8">
        <f t="shared" si="236"/>
        <v>-0.98373218806245766</v>
      </c>
      <c r="AI670" s="8">
        <f t="shared" si="236"/>
        <v>-0.42742906663096347</v>
      </c>
      <c r="AK670" s="8">
        <f t="shared" ref="AK670:AU670" si="237">(AK24-$AK24)/$AK24</f>
        <v>0</v>
      </c>
      <c r="AL670" s="8">
        <f t="shared" si="237"/>
        <v>-0.31046971816437718</v>
      </c>
      <c r="AM670" s="8">
        <f t="shared" si="237"/>
        <v>-0.298365977218705</v>
      </c>
      <c r="AN670" s="8">
        <f t="shared" si="237"/>
        <v>0.22536591555025409</v>
      </c>
      <c r="AO670" s="8">
        <f t="shared" si="237"/>
        <v>-6.8326224595191387E-2</v>
      </c>
      <c r="AP670" s="8">
        <f t="shared" si="237"/>
        <v>-0.7106620838714458</v>
      </c>
      <c r="AQ670" s="8">
        <f t="shared" si="237"/>
        <v>-0.41865098714936211</v>
      </c>
      <c r="AR670" s="8">
        <f t="shared" si="237"/>
        <v>-6.578907210562572E-2</v>
      </c>
      <c r="AS670" s="8">
        <f t="shared" si="237"/>
        <v>-0.32085725632256101</v>
      </c>
      <c r="AT670" s="8">
        <f t="shared" si="237"/>
        <v>-0.98373218806245766</v>
      </c>
      <c r="AU670" s="8">
        <f t="shared" si="237"/>
        <v>-0.45654149155874196</v>
      </c>
      <c r="AW670">
        <f t="shared" si="166"/>
        <v>-0.16200000000000001</v>
      </c>
      <c r="AX670">
        <f t="shared" si="175"/>
        <v>-0.16200000000000001</v>
      </c>
      <c r="AY670">
        <f t="shared" si="176"/>
        <v>-0.16200000000000001</v>
      </c>
      <c r="AZ670" t="str">
        <f t="shared" si="177"/>
        <v/>
      </c>
    </row>
    <row r="671" spans="1:52" s="17" customFormat="1" x14ac:dyDescent="0.3">
      <c r="A671">
        <v>2</v>
      </c>
      <c r="B671" t="s">
        <v>94</v>
      </c>
      <c r="C671" t="s">
        <v>92</v>
      </c>
      <c r="D671" t="s">
        <v>69</v>
      </c>
      <c r="E671" t="s">
        <v>43</v>
      </c>
      <c r="F671" s="2">
        <v>0</v>
      </c>
      <c r="G671" s="2">
        <f t="shared" si="167"/>
        <v>1</v>
      </c>
      <c r="H671" s="4">
        <f t="shared" si="168"/>
        <v>1</v>
      </c>
      <c r="I671">
        <f t="shared" si="169"/>
        <v>1</v>
      </c>
      <c r="J671">
        <f t="shared" si="162"/>
        <v>0</v>
      </c>
      <c r="K671">
        <f t="shared" si="170"/>
        <v>2</v>
      </c>
      <c r="L671">
        <f t="shared" si="171"/>
        <v>2</v>
      </c>
      <c r="M671" s="8">
        <f t="shared" ref="M671:W671" si="238">(M25-$M25)/$M25</f>
        <v>0</v>
      </c>
      <c r="N671" s="8">
        <f t="shared" si="238"/>
        <v>1.0848709003628569E-3</v>
      </c>
      <c r="O671" s="8">
        <f t="shared" si="238"/>
        <v>1.1168670928160714E-3</v>
      </c>
      <c r="P671" s="8">
        <f t="shared" si="238"/>
        <v>-1.2398524575569687E-4</v>
      </c>
      <c r="Q671" s="8">
        <f t="shared" si="238"/>
        <v>-1.0498750648672809E-4</v>
      </c>
      <c r="R671" s="8">
        <f t="shared" si="238"/>
        <v>-0.99999500059492918</v>
      </c>
      <c r="S671" s="8">
        <f t="shared" si="238"/>
        <v>-0.99992400904292389</v>
      </c>
      <c r="T671" s="8">
        <f t="shared" si="238"/>
        <v>13.587567079517539</v>
      </c>
      <c r="U671" s="8">
        <f t="shared" si="238"/>
        <v>10.237657718731471</v>
      </c>
      <c r="V671" s="8">
        <f t="shared" si="238"/>
        <v>-0.99909410780117158</v>
      </c>
      <c r="W671" s="8">
        <f t="shared" si="238"/>
        <v>-0.99068510847209179</v>
      </c>
      <c r="X671"/>
      <c r="Y671" s="8">
        <f t="shared" ref="Y671:AI671" si="239">(Y25-$Y25)/$Y25</f>
        <v>0</v>
      </c>
      <c r="Z671" s="8">
        <f t="shared" si="239"/>
        <v>0.67721836969038607</v>
      </c>
      <c r="AA671" s="8">
        <f t="shared" si="239"/>
        <v>0.66112961428889006</v>
      </c>
      <c r="AB671" s="8">
        <f t="shared" si="239"/>
        <v>1.2854537591267168E-2</v>
      </c>
      <c r="AC671" s="8">
        <f t="shared" si="239"/>
        <v>0.69648192886818461</v>
      </c>
      <c r="AD671" s="8">
        <f t="shared" si="239"/>
        <v>-0.6174440441551009</v>
      </c>
      <c r="AE671" s="8">
        <f t="shared" si="239"/>
        <v>-1.4595119464198817E-2</v>
      </c>
      <c r="AF671" s="8">
        <f t="shared" si="239"/>
        <v>1.2999087180143354</v>
      </c>
      <c r="AG671" s="8">
        <f t="shared" si="239"/>
        <v>1.8501465461653406</v>
      </c>
      <c r="AH671" s="8">
        <f t="shared" si="239"/>
        <v>-0.96850053532799674</v>
      </c>
      <c r="AI671" s="8">
        <f t="shared" si="239"/>
        <v>-0.24346425769744109</v>
      </c>
      <c r="AK671" s="8">
        <f t="shared" ref="AK671:AU671" si="240">(AK25-$AK25)/$AK25</f>
        <v>0</v>
      </c>
      <c r="AL671" s="8">
        <f t="shared" si="240"/>
        <v>-0.12971759153917678</v>
      </c>
      <c r="AM671" s="8">
        <f t="shared" si="240"/>
        <v>-0.14571337270353688</v>
      </c>
      <c r="AN671" s="8">
        <f t="shared" si="240"/>
        <v>1.2854537591267168E-2</v>
      </c>
      <c r="AO671" s="8">
        <f t="shared" si="240"/>
        <v>-0.17258609727672183</v>
      </c>
      <c r="AP671" s="8">
        <f t="shared" si="240"/>
        <v>-0.6174440441551009</v>
      </c>
      <c r="AQ671" s="8">
        <f t="shared" si="240"/>
        <v>-0.25828992168330528</v>
      </c>
      <c r="AR671" s="8">
        <f t="shared" si="240"/>
        <v>0.16441830808305785</v>
      </c>
      <c r="AS671" s="8">
        <f t="shared" si="240"/>
        <v>-0.13731932549398371</v>
      </c>
      <c r="AT671" s="8">
        <f t="shared" si="240"/>
        <v>-0.96850053532799674</v>
      </c>
      <c r="AU671" s="8">
        <f t="shared" si="240"/>
        <v>-0.2836986632988201</v>
      </c>
      <c r="AW671">
        <f t="shared" si="166"/>
        <v>-0.16200000000000001</v>
      </c>
      <c r="AX671">
        <f t="shared" si="175"/>
        <v>-0.16200000000000001</v>
      </c>
      <c r="AY671">
        <f t="shared" si="176"/>
        <v>-0.16200000000000001</v>
      </c>
      <c r="AZ671" t="str">
        <f t="shared" si="177"/>
        <v/>
      </c>
    </row>
    <row r="672" spans="1:52" s="17" customFormat="1" x14ac:dyDescent="0.3">
      <c r="A672">
        <v>2</v>
      </c>
      <c r="B672" t="s">
        <v>95</v>
      </c>
      <c r="C672" t="s">
        <v>92</v>
      </c>
      <c r="D672" t="s">
        <v>69</v>
      </c>
      <c r="E672"/>
      <c r="F672" s="2">
        <v>0</v>
      </c>
      <c r="G672" s="2">
        <f t="shared" si="167"/>
        <v>0</v>
      </c>
      <c r="H672" s="4">
        <f t="shared" si="168"/>
        <v>0</v>
      </c>
      <c r="I672">
        <f t="shared" si="169"/>
        <v>0</v>
      </c>
      <c r="J672">
        <f t="shared" si="162"/>
        <v>1</v>
      </c>
      <c r="K672">
        <f t="shared" si="170"/>
        <v>2</v>
      </c>
      <c r="L672">
        <f t="shared" si="171"/>
        <v>0</v>
      </c>
      <c r="M672" s="8">
        <f t="shared" ref="M672:W672" si="241">(M26-$M26)/$M26</f>
        <v>0</v>
      </c>
      <c r="N672" s="8">
        <f t="shared" si="241"/>
        <v>0.12813632091610111</v>
      </c>
      <c r="O672" s="8">
        <f t="shared" si="241"/>
        <v>0.13238857031803322</v>
      </c>
      <c r="P672" s="8">
        <f t="shared" si="241"/>
        <v>-0.67367313620278713</v>
      </c>
      <c r="Q672" s="8">
        <f t="shared" si="241"/>
        <v>-0.66652386049424139</v>
      </c>
      <c r="R672" s="8">
        <f t="shared" si="241"/>
        <v>2.3783780759143909</v>
      </c>
      <c r="S672" s="8">
        <f t="shared" si="241"/>
        <v>1.2228475661985614</v>
      </c>
      <c r="T672" s="8">
        <f t="shared" si="241"/>
        <v>-0.55653130337887424</v>
      </c>
      <c r="U672" s="8">
        <f t="shared" si="241"/>
        <v>-0.64752595888365039</v>
      </c>
      <c r="V672" s="8">
        <f t="shared" si="241"/>
        <v>-0.69170953758307963</v>
      </c>
      <c r="W672" s="8">
        <f t="shared" si="241"/>
        <v>-0.68335759046701772</v>
      </c>
      <c r="X672"/>
      <c r="Y672" s="8">
        <f t="shared" ref="Y672:AI672" si="242">(Y26-$Y26)/$Y26</f>
        <v>0</v>
      </c>
      <c r="Z672" s="8">
        <f t="shared" si="242"/>
        <v>0.10008092484141182</v>
      </c>
      <c r="AA672" s="8">
        <f t="shared" si="242"/>
        <v>9.8476899140918769E-2</v>
      </c>
      <c r="AB672" s="8">
        <f t="shared" si="242"/>
        <v>-0.32695039527046882</v>
      </c>
      <c r="AC672" s="8">
        <f t="shared" si="242"/>
        <v>-0.31986309973866195</v>
      </c>
      <c r="AD672" s="8">
        <f t="shared" si="242"/>
        <v>1.9358928388140302</v>
      </c>
      <c r="AE672" s="8">
        <f t="shared" si="242"/>
        <v>1.0217390420695383</v>
      </c>
      <c r="AF672" s="8">
        <f t="shared" si="242"/>
        <v>-0.85377639268845973</v>
      </c>
      <c r="AG672" s="8">
        <f t="shared" si="242"/>
        <v>-0.81171973675558584</v>
      </c>
      <c r="AH672" s="8">
        <f t="shared" si="242"/>
        <v>-0.24982732866130986</v>
      </c>
      <c r="AI672" s="8">
        <f t="shared" si="242"/>
        <v>-0.13288543826841975</v>
      </c>
      <c r="AK672" s="8">
        <f t="shared" ref="AK672:AU672" si="243">(AK26-$AK26)/$AK26</f>
        <v>0</v>
      </c>
      <c r="AL672" s="8">
        <f t="shared" si="243"/>
        <v>-0.75794761309710923</v>
      </c>
      <c r="AM672" s="8">
        <f t="shared" si="243"/>
        <v>-0.75613659069511319</v>
      </c>
      <c r="AN672" s="8">
        <f t="shared" si="243"/>
        <v>-0.32695039527046882</v>
      </c>
      <c r="AO672" s="8">
        <f t="shared" si="243"/>
        <v>-0.82115300055366613</v>
      </c>
      <c r="AP672" s="8">
        <f t="shared" si="243"/>
        <v>1.9358928388140302</v>
      </c>
      <c r="AQ672" s="8">
        <f t="shared" si="243"/>
        <v>-0.60692014307217279</v>
      </c>
      <c r="AR672" s="8">
        <f t="shared" si="243"/>
        <v>-0.92602033406846618</v>
      </c>
      <c r="AS672" s="8">
        <f t="shared" si="243"/>
        <v>-0.94469525555104916</v>
      </c>
      <c r="AT672" s="8">
        <f t="shared" si="243"/>
        <v>-0.24982732866130986</v>
      </c>
      <c r="AU672" s="8">
        <f t="shared" si="243"/>
        <v>-0.50309165365009456</v>
      </c>
      <c r="AW672">
        <f t="shared" si="166"/>
        <v>0.16200000000000001</v>
      </c>
      <c r="AX672" t="str">
        <f t="shared" si="175"/>
        <v/>
      </c>
      <c r="AY672" t="str">
        <f t="shared" si="176"/>
        <v/>
      </c>
      <c r="AZ672">
        <f t="shared" si="177"/>
        <v>0.16200000000000001</v>
      </c>
    </row>
    <row r="673" spans="1:52" s="17" customFormat="1" x14ac:dyDescent="0.3">
      <c r="A673">
        <v>2</v>
      </c>
      <c r="B673" t="s">
        <v>96</v>
      </c>
      <c r="C673" t="s">
        <v>92</v>
      </c>
      <c r="D673" t="s">
        <v>69</v>
      </c>
      <c r="E673"/>
      <c r="F673" s="2">
        <v>0</v>
      </c>
      <c r="G673" s="2">
        <f t="shared" si="167"/>
        <v>0</v>
      </c>
      <c r="H673" s="4">
        <f t="shared" si="168"/>
        <v>0</v>
      </c>
      <c r="I673">
        <f t="shared" si="169"/>
        <v>0</v>
      </c>
      <c r="J673">
        <f t="shared" si="162"/>
        <v>1</v>
      </c>
      <c r="K673">
        <f t="shared" si="170"/>
        <v>2</v>
      </c>
      <c r="L673">
        <f t="shared" si="171"/>
        <v>0</v>
      </c>
      <c r="M673" s="8">
        <f t="shared" ref="M673:W673" si="244">(M27-$M27)/$M27</f>
        <v>0</v>
      </c>
      <c r="N673" s="8">
        <f t="shared" si="244"/>
        <v>1.2446202114863299E-2</v>
      </c>
      <c r="O673" s="8">
        <f t="shared" si="244"/>
        <v>1.5754555433646889E-2</v>
      </c>
      <c r="P673" s="8">
        <f t="shared" si="244"/>
        <v>-0.70549304412162261</v>
      </c>
      <c r="Q673" s="8">
        <f t="shared" si="244"/>
        <v>-0.68742430498435847</v>
      </c>
      <c r="R673" s="8">
        <f t="shared" si="244"/>
        <v>1.7922798637035231</v>
      </c>
      <c r="S673" s="8">
        <f t="shared" si="244"/>
        <v>0.98077025845872723</v>
      </c>
      <c r="T673" s="8">
        <f t="shared" si="244"/>
        <v>-0.61760888958758575</v>
      </c>
      <c r="U673" s="8">
        <f t="shared" si="244"/>
        <v>-0.69547337234381623</v>
      </c>
      <c r="V673" s="8">
        <f t="shared" si="244"/>
        <v>-0.74007535202490093</v>
      </c>
      <c r="W673" s="8">
        <f t="shared" si="244"/>
        <v>-0.71347512202165342</v>
      </c>
      <c r="X673"/>
      <c r="Y673" s="8">
        <f t="shared" ref="Y673:AI673" si="245">(Y27-$Y27)/$Y27</f>
        <v>0</v>
      </c>
      <c r="Z673" s="8">
        <f t="shared" si="245"/>
        <v>-2.623934292099265E-3</v>
      </c>
      <c r="AA673" s="8">
        <f t="shared" si="245"/>
        <v>-6.6439576785128412E-3</v>
      </c>
      <c r="AB673" s="8">
        <f t="shared" si="245"/>
        <v>-0.42002125388689804</v>
      </c>
      <c r="AC673" s="8">
        <f t="shared" si="245"/>
        <v>-0.46780410126536476</v>
      </c>
      <c r="AD673" s="8">
        <f t="shared" si="245"/>
        <v>1.484023727857136</v>
      </c>
      <c r="AE673" s="8">
        <f t="shared" si="245"/>
        <v>0.83428744691430645</v>
      </c>
      <c r="AF673" s="8">
        <f t="shared" si="245"/>
        <v>-0.87285172786280474</v>
      </c>
      <c r="AG673" s="8">
        <f t="shared" si="245"/>
        <v>-0.83579290683775964</v>
      </c>
      <c r="AH673" s="8">
        <f t="shared" si="245"/>
        <v>-0.32805029589243379</v>
      </c>
      <c r="AI673" s="8">
        <f t="shared" si="245"/>
        <v>-0.21635832172985531</v>
      </c>
      <c r="AK673" s="8">
        <f t="shared" ref="AK673:AU673" si="246">(AK27-$AK27)/$AK27</f>
        <v>0</v>
      </c>
      <c r="AL673" s="8">
        <f t="shared" si="246"/>
        <v>-0.77943544323599656</v>
      </c>
      <c r="AM673" s="8">
        <f t="shared" si="246"/>
        <v>-0.77848723144552601</v>
      </c>
      <c r="AN673" s="8">
        <f t="shared" si="246"/>
        <v>-0.42002125388689804</v>
      </c>
      <c r="AO673" s="8">
        <f t="shared" si="246"/>
        <v>-0.85628215271761754</v>
      </c>
      <c r="AP673" s="8">
        <f t="shared" si="246"/>
        <v>1.484023727857136</v>
      </c>
      <c r="AQ673" s="8">
        <f t="shared" si="246"/>
        <v>-0.62511162800188391</v>
      </c>
      <c r="AR673" s="8">
        <f t="shared" si="246"/>
        <v>-0.93562588869303853</v>
      </c>
      <c r="AS673" s="8">
        <f t="shared" si="246"/>
        <v>-0.95135739901930694</v>
      </c>
      <c r="AT673" s="8">
        <f t="shared" si="246"/>
        <v>-0.32805029589243379</v>
      </c>
      <c r="AU673" s="8">
        <f t="shared" si="246"/>
        <v>-0.54624442950498986</v>
      </c>
      <c r="AW673">
        <f t="shared" si="166"/>
        <v>0.16200000000000001</v>
      </c>
      <c r="AX673" t="str">
        <f t="shared" si="175"/>
        <v/>
      </c>
      <c r="AY673" t="str">
        <f t="shared" si="176"/>
        <v/>
      </c>
      <c r="AZ673">
        <f t="shared" si="177"/>
        <v>0.16200000000000001</v>
      </c>
    </row>
    <row r="674" spans="1:52" s="17" customFormat="1" x14ac:dyDescent="0.3">
      <c r="A674">
        <v>2</v>
      </c>
      <c r="B674" t="s">
        <v>97</v>
      </c>
      <c r="C674" t="s">
        <v>92</v>
      </c>
      <c r="D674" t="s">
        <v>69</v>
      </c>
      <c r="E674" t="s">
        <v>43</v>
      </c>
      <c r="F674" s="2">
        <v>0</v>
      </c>
      <c r="G674" s="2">
        <f t="shared" si="167"/>
        <v>1</v>
      </c>
      <c r="H674" s="4">
        <f t="shared" si="168"/>
        <v>1</v>
      </c>
      <c r="I674">
        <f t="shared" si="169"/>
        <v>1</v>
      </c>
      <c r="J674">
        <f t="shared" si="162"/>
        <v>0</v>
      </c>
      <c r="K674">
        <f t="shared" si="170"/>
        <v>2</v>
      </c>
      <c r="L674">
        <f t="shared" si="171"/>
        <v>2</v>
      </c>
      <c r="M674" s="8">
        <f t="shared" ref="M674:W674" si="247">(M28-$M28)/$M28</f>
        <v>0</v>
      </c>
      <c r="N674" s="8">
        <f t="shared" si="247"/>
        <v>8.2887649740197452E-4</v>
      </c>
      <c r="O674" s="8">
        <f t="shared" si="247"/>
        <v>8.4687381580156199E-4</v>
      </c>
      <c r="P674" s="8">
        <f t="shared" si="247"/>
        <v>-1.5397705741838647E-4</v>
      </c>
      <c r="Q674" s="8">
        <f t="shared" si="247"/>
        <v>-1.3497988799668849E-4</v>
      </c>
      <c r="R674" s="8">
        <f t="shared" si="247"/>
        <v>-0.99999400089386681</v>
      </c>
      <c r="S674" s="8">
        <f t="shared" si="247"/>
        <v>-0.99992301147129081</v>
      </c>
      <c r="T674" s="8">
        <f t="shared" si="247"/>
        <v>13.579529650082138</v>
      </c>
      <c r="U674" s="8">
        <f t="shared" si="247"/>
        <v>10.240847113780047</v>
      </c>
      <c r="V674" s="8">
        <f t="shared" si="247"/>
        <v>-0.99896715389406976</v>
      </c>
      <c r="W674" s="8">
        <f t="shared" si="247"/>
        <v>-0.99099334199204314</v>
      </c>
      <c r="X674"/>
      <c r="Y674" s="8">
        <f t="shared" ref="Y674:AI674" si="248">(Y28-$Y28)/$Y28</f>
        <v>0</v>
      </c>
      <c r="Z674" s="8">
        <f t="shared" si="248"/>
        <v>0.30496528026657416</v>
      </c>
      <c r="AA674" s="8">
        <f t="shared" si="248"/>
        <v>0.34896882371265653</v>
      </c>
      <c r="AB674" s="8">
        <f t="shared" si="248"/>
        <v>0.32948310006947762</v>
      </c>
      <c r="AC674" s="8">
        <f t="shared" si="248"/>
        <v>0.85864134763810018</v>
      </c>
      <c r="AD674" s="8">
        <f t="shared" si="248"/>
        <v>-0.70876773237718849</v>
      </c>
      <c r="AE674" s="8">
        <f t="shared" si="248"/>
        <v>-0.21280840143093491</v>
      </c>
      <c r="AF674" s="8">
        <f t="shared" si="248"/>
        <v>0.85941589573322652</v>
      </c>
      <c r="AG674" s="8">
        <f t="shared" si="248"/>
        <v>1.2445041170002993</v>
      </c>
      <c r="AH674" s="8">
        <f t="shared" si="248"/>
        <v>-0.98400164671603252</v>
      </c>
      <c r="AI674" s="8">
        <f t="shared" si="248"/>
        <v>-0.42006838288759224</v>
      </c>
      <c r="AK674" s="8">
        <f t="shared" ref="AK674:AU674" si="249">(AK28-$AK28)/$AK28</f>
        <v>0</v>
      </c>
      <c r="AL674" s="8">
        <f t="shared" si="249"/>
        <v>-0.33683747311056716</v>
      </c>
      <c r="AM674" s="8">
        <f t="shared" si="249"/>
        <v>-0.29751980899920205</v>
      </c>
      <c r="AN674" s="8">
        <f t="shared" si="249"/>
        <v>0.32948310006947762</v>
      </c>
      <c r="AO674" s="8">
        <f t="shared" si="249"/>
        <v>-0.12465727264924797</v>
      </c>
      <c r="AP674" s="8">
        <f t="shared" si="249"/>
        <v>-0.70876773237718849</v>
      </c>
      <c r="AQ674" s="8">
        <f t="shared" si="249"/>
        <v>-0.40526360830662228</v>
      </c>
      <c r="AR674" s="8">
        <f t="shared" si="249"/>
        <v>-5.7585752639579713E-2</v>
      </c>
      <c r="AS674" s="8">
        <f t="shared" si="249"/>
        <v>-0.32314105215973626</v>
      </c>
      <c r="AT674" s="8">
        <f t="shared" si="249"/>
        <v>-0.98400164671603252</v>
      </c>
      <c r="AU674" s="8">
        <f t="shared" si="249"/>
        <v>-0.44998181526627307</v>
      </c>
      <c r="AW674">
        <f t="shared" si="166"/>
        <v>-0.16200000000000001</v>
      </c>
      <c r="AX674">
        <f t="shared" si="175"/>
        <v>-0.16200000000000001</v>
      </c>
      <c r="AY674">
        <f t="shared" si="176"/>
        <v>-0.16200000000000001</v>
      </c>
      <c r="AZ674" t="str">
        <f t="shared" si="177"/>
        <v/>
      </c>
    </row>
    <row r="675" spans="1:52" s="17" customFormat="1" x14ac:dyDescent="0.3">
      <c r="A675">
        <v>2</v>
      </c>
      <c r="B675" t="s">
        <v>98</v>
      </c>
      <c r="C675" t="s">
        <v>92</v>
      </c>
      <c r="D675" t="s">
        <v>69</v>
      </c>
      <c r="E675" t="s">
        <v>43</v>
      </c>
      <c r="F675" s="2">
        <v>0</v>
      </c>
      <c r="G675" s="2">
        <f t="shared" si="167"/>
        <v>1</v>
      </c>
      <c r="H675" s="4">
        <f t="shared" si="168"/>
        <v>1</v>
      </c>
      <c r="I675">
        <f t="shared" si="169"/>
        <v>1</v>
      </c>
      <c r="J675">
        <f t="shared" si="162"/>
        <v>0</v>
      </c>
      <c r="K675">
        <f t="shared" si="170"/>
        <v>2</v>
      </c>
      <c r="L675">
        <f t="shared" si="171"/>
        <v>2</v>
      </c>
      <c r="M675" s="8">
        <f t="shared" ref="M675:W675" si="250">(M29-$M29)/$M29</f>
        <v>0</v>
      </c>
      <c r="N675" s="8">
        <f t="shared" si="250"/>
        <v>1.0848709003628569E-3</v>
      </c>
      <c r="O675" s="8">
        <f t="shared" si="250"/>
        <v>1.1168670928160714E-3</v>
      </c>
      <c r="P675" s="8">
        <f t="shared" si="250"/>
        <v>-1.2398524575569687E-4</v>
      </c>
      <c r="Q675" s="8">
        <f t="shared" si="250"/>
        <v>-1.0498750648672809E-4</v>
      </c>
      <c r="R675" s="8">
        <f t="shared" si="250"/>
        <v>-0.99999500059492918</v>
      </c>
      <c r="S675" s="8">
        <f t="shared" si="250"/>
        <v>-0.99992400904292389</v>
      </c>
      <c r="T675" s="8">
        <f t="shared" si="250"/>
        <v>13.587567079517539</v>
      </c>
      <c r="U675" s="8">
        <f t="shared" si="250"/>
        <v>10.237657718731471</v>
      </c>
      <c r="V675" s="8">
        <f t="shared" si="250"/>
        <v>-0.99909410780117158</v>
      </c>
      <c r="W675" s="8">
        <f t="shared" si="250"/>
        <v>-0.99068510847209179</v>
      </c>
      <c r="X675"/>
      <c r="Y675" s="8">
        <f t="shared" ref="Y675:AI675" si="251">(Y29-$Y29)/$Y29</f>
        <v>0</v>
      </c>
      <c r="Z675" s="8">
        <f t="shared" si="251"/>
        <v>0.30555664349885775</v>
      </c>
      <c r="AA675" s="8">
        <f t="shared" si="251"/>
        <v>0.31798581844685997</v>
      </c>
      <c r="AB675" s="8">
        <f t="shared" si="251"/>
        <v>0.33156325904294254</v>
      </c>
      <c r="AC675" s="8">
        <f t="shared" si="251"/>
        <v>0.65233817574574904</v>
      </c>
      <c r="AD675" s="8">
        <f t="shared" si="251"/>
        <v>-0.72858854868835354</v>
      </c>
      <c r="AE675" s="8">
        <f t="shared" si="251"/>
        <v>-0.24631390908245909</v>
      </c>
      <c r="AF675" s="8">
        <f t="shared" si="251"/>
        <v>0.8103214830356199</v>
      </c>
      <c r="AG675" s="8">
        <f t="shared" si="251"/>
        <v>1.2069006481930054</v>
      </c>
      <c r="AH675" s="8">
        <f t="shared" si="251"/>
        <v>-0.98326351272615109</v>
      </c>
      <c r="AI675" s="8">
        <f t="shared" si="251"/>
        <v>-0.43647020031019051</v>
      </c>
      <c r="AK675" s="8">
        <f t="shared" ref="AK675:AU675" si="252">(AK29-$AK29)/$AK29</f>
        <v>0</v>
      </c>
      <c r="AL675" s="8">
        <f t="shared" si="252"/>
        <v>-0.33546940835197275</v>
      </c>
      <c r="AM675" s="8">
        <f t="shared" si="252"/>
        <v>-0.32751955715050246</v>
      </c>
      <c r="AN675" s="8">
        <f t="shared" si="252"/>
        <v>0.33156325904294254</v>
      </c>
      <c r="AO675" s="8">
        <f t="shared" si="252"/>
        <v>-0.14404618822316967</v>
      </c>
      <c r="AP675" s="8">
        <f t="shared" si="252"/>
        <v>-0.72858854868835354</v>
      </c>
      <c r="AQ675" s="8">
        <f t="shared" si="252"/>
        <v>-0.43349082607116729</v>
      </c>
      <c r="AR675" s="8">
        <f t="shared" si="252"/>
        <v>-8.185989891882825E-2</v>
      </c>
      <c r="AS675" s="8">
        <f t="shared" si="252"/>
        <v>-0.33828459064341471</v>
      </c>
      <c r="AT675" s="8">
        <f t="shared" si="252"/>
        <v>-0.98326351272615109</v>
      </c>
      <c r="AU675" s="8">
        <f t="shared" si="252"/>
        <v>-0.46542616415648475</v>
      </c>
      <c r="AW675">
        <f t="shared" si="166"/>
        <v>-0.16200000000000001</v>
      </c>
      <c r="AX675">
        <f t="shared" si="175"/>
        <v>-0.16200000000000001</v>
      </c>
      <c r="AY675">
        <f t="shared" si="176"/>
        <v>-0.16200000000000001</v>
      </c>
      <c r="AZ675" t="str">
        <f t="shared" si="177"/>
        <v/>
      </c>
    </row>
    <row r="676" spans="1:52" s="17" customFormat="1" x14ac:dyDescent="0.3">
      <c r="A676">
        <v>2</v>
      </c>
      <c r="B676" t="s">
        <v>99</v>
      </c>
      <c r="C676" t="s">
        <v>92</v>
      </c>
      <c r="D676" t="s">
        <v>69</v>
      </c>
      <c r="E676"/>
      <c r="F676" s="2">
        <v>0</v>
      </c>
      <c r="G676" s="2">
        <f t="shared" si="167"/>
        <v>0</v>
      </c>
      <c r="H676" s="4">
        <f t="shared" si="168"/>
        <v>0</v>
      </c>
      <c r="I676">
        <f t="shared" si="169"/>
        <v>0</v>
      </c>
      <c r="J676">
        <f t="shared" si="162"/>
        <v>1</v>
      </c>
      <c r="K676">
        <f t="shared" si="170"/>
        <v>2</v>
      </c>
      <c r="L676">
        <f t="shared" si="171"/>
        <v>0</v>
      </c>
      <c r="M676" s="8">
        <f t="shared" ref="M676:W676" si="253">(M30-$M30)/$M30</f>
        <v>0</v>
      </c>
      <c r="N676" s="8">
        <f t="shared" si="253"/>
        <v>0.12813632091610111</v>
      </c>
      <c r="O676" s="8">
        <f t="shared" si="253"/>
        <v>0.13238857031803322</v>
      </c>
      <c r="P676" s="8">
        <f t="shared" si="253"/>
        <v>-0.67367313620278713</v>
      </c>
      <c r="Q676" s="8">
        <f t="shared" si="253"/>
        <v>-0.66652386049424139</v>
      </c>
      <c r="R676" s="8">
        <f t="shared" si="253"/>
        <v>2.3783780759143909</v>
      </c>
      <c r="S676" s="8">
        <f t="shared" si="253"/>
        <v>1.2228475661985614</v>
      </c>
      <c r="T676" s="8">
        <f t="shared" si="253"/>
        <v>-0.55653130337887424</v>
      </c>
      <c r="U676" s="8">
        <f t="shared" si="253"/>
        <v>-0.64752595888365039</v>
      </c>
      <c r="V676" s="8">
        <f t="shared" si="253"/>
        <v>-0.69170953758307963</v>
      </c>
      <c r="W676" s="8">
        <f t="shared" si="253"/>
        <v>-0.68335759046701772</v>
      </c>
      <c r="X676"/>
      <c r="Y676" s="8">
        <f t="shared" ref="Y676:AI676" si="254">(Y30-$Y30)/$Y30</f>
        <v>0</v>
      </c>
      <c r="Z676" s="8">
        <f t="shared" si="254"/>
        <v>5.0691253120372405E-2</v>
      </c>
      <c r="AA676" s="8">
        <f t="shared" si="254"/>
        <v>5.1826492320473032E-2</v>
      </c>
      <c r="AB676" s="8">
        <f t="shared" si="254"/>
        <v>-0.41387157211407627</v>
      </c>
      <c r="AC676" s="8">
        <f t="shared" si="254"/>
        <v>-0.48737682410510197</v>
      </c>
      <c r="AD676" s="8">
        <f t="shared" si="254"/>
        <v>1.8599492330729115</v>
      </c>
      <c r="AE676" s="8">
        <f t="shared" si="254"/>
        <v>0.94701698592867389</v>
      </c>
      <c r="AF676" s="8">
        <f t="shared" si="254"/>
        <v>-0.85779946746060309</v>
      </c>
      <c r="AG676" s="8">
        <f t="shared" si="254"/>
        <v>-0.81767617538160398</v>
      </c>
      <c r="AH676" s="8">
        <f t="shared" si="254"/>
        <v>-0.22370012877560855</v>
      </c>
      <c r="AI676" s="8">
        <f t="shared" si="254"/>
        <v>-0.14567468518151522</v>
      </c>
      <c r="AK676" s="8">
        <f t="shared" ref="AK676:AU676" si="255">(AK30-$AK30)/$AK30</f>
        <v>0</v>
      </c>
      <c r="AL676" s="8">
        <f t="shared" si="255"/>
        <v>-0.76937643287751967</v>
      </c>
      <c r="AM676" s="8">
        <f t="shared" si="255"/>
        <v>-0.76677970766772741</v>
      </c>
      <c r="AN676" s="8">
        <f t="shared" si="255"/>
        <v>-0.41387157211407627</v>
      </c>
      <c r="AO676" s="8">
        <f t="shared" si="255"/>
        <v>-0.86405527119876524</v>
      </c>
      <c r="AP676" s="8">
        <f t="shared" si="255"/>
        <v>1.8599492330729115</v>
      </c>
      <c r="AQ676" s="8">
        <f t="shared" si="255"/>
        <v>-0.62094662616206475</v>
      </c>
      <c r="AR676" s="8">
        <f t="shared" si="255"/>
        <v>-0.92810294537143079</v>
      </c>
      <c r="AS676" s="8">
        <f t="shared" si="255"/>
        <v>-0.94660621401981815</v>
      </c>
      <c r="AT676" s="8">
        <f t="shared" si="255"/>
        <v>-0.22370012877560855</v>
      </c>
      <c r="AU676" s="8">
        <f t="shared" si="255"/>
        <v>-0.5120040101574902</v>
      </c>
      <c r="AW676">
        <f t="shared" si="166"/>
        <v>0.16200000000000001</v>
      </c>
      <c r="AX676" t="str">
        <f t="shared" si="175"/>
        <v/>
      </c>
      <c r="AY676" t="str">
        <f t="shared" si="176"/>
        <v/>
      </c>
      <c r="AZ676">
        <f t="shared" si="177"/>
        <v>0.16200000000000001</v>
      </c>
    </row>
    <row r="677" spans="1:52" s="17" customFormat="1" x14ac:dyDescent="0.3">
      <c r="A677">
        <v>2</v>
      </c>
      <c r="B677" t="s">
        <v>100</v>
      </c>
      <c r="C677" t="s">
        <v>87</v>
      </c>
      <c r="D677" t="s">
        <v>69</v>
      </c>
      <c r="E677" t="s">
        <v>43</v>
      </c>
      <c r="F677" s="2">
        <v>0</v>
      </c>
      <c r="G677" s="2">
        <f t="shared" si="167"/>
        <v>0</v>
      </c>
      <c r="H677" s="4">
        <f t="shared" si="168"/>
        <v>1</v>
      </c>
      <c r="I677">
        <f t="shared" si="169"/>
        <v>0</v>
      </c>
      <c r="J677">
        <f t="shared" si="162"/>
        <v>1</v>
      </c>
      <c r="K677">
        <f t="shared" si="170"/>
        <v>2</v>
      </c>
      <c r="L677">
        <f t="shared" si="171"/>
        <v>2</v>
      </c>
      <c r="M677" s="8">
        <f t="shared" ref="M677:W677" si="256">(M31-$M31)/$M31</f>
        <v>0</v>
      </c>
      <c r="N677" s="8">
        <f t="shared" si="256"/>
        <v>-0.74917903907400218</v>
      </c>
      <c r="O677" s="8">
        <f t="shared" si="256"/>
        <v>-0.74834746472623059</v>
      </c>
      <c r="P677" s="8">
        <f t="shared" si="256"/>
        <v>-0.70549304412162261</v>
      </c>
      <c r="Q677" s="8">
        <f t="shared" si="256"/>
        <v>-0.91576048011641153</v>
      </c>
      <c r="R677" s="8">
        <f t="shared" si="256"/>
        <v>1.7922798637035231</v>
      </c>
      <c r="S677" s="8">
        <f t="shared" si="256"/>
        <v>-0.80336767861904934</v>
      </c>
      <c r="T677" s="8">
        <f t="shared" si="256"/>
        <v>-0.61760888958758575</v>
      </c>
      <c r="U677" s="8">
        <f t="shared" si="256"/>
        <v>-0.70477418261284785</v>
      </c>
      <c r="V677" s="8">
        <f t="shared" si="256"/>
        <v>-0.74007535202490093</v>
      </c>
      <c r="W677" s="8">
        <f t="shared" si="256"/>
        <v>-0.91987901091541047</v>
      </c>
      <c r="X677"/>
      <c r="Y677" s="8">
        <f t="shared" ref="Y677:AI677" si="257">(Y31-$Y31)/$Y31</f>
        <v>0</v>
      </c>
      <c r="Z677" s="8">
        <f t="shared" si="257"/>
        <v>-0.65917334835413155</v>
      </c>
      <c r="AA677" s="8">
        <f t="shared" si="257"/>
        <v>-0.66282768721653063</v>
      </c>
      <c r="AB677" s="8">
        <f t="shared" si="257"/>
        <v>-0.36461039307316639</v>
      </c>
      <c r="AC677" s="8">
        <f t="shared" si="257"/>
        <v>-0.74681663975920454</v>
      </c>
      <c r="AD677" s="8">
        <f t="shared" si="257"/>
        <v>1.4298261924632649</v>
      </c>
      <c r="AE677" s="8">
        <f t="shared" si="257"/>
        <v>-0.63629325493155309</v>
      </c>
      <c r="AF677" s="8">
        <f t="shared" si="257"/>
        <v>-0.87387295091889128</v>
      </c>
      <c r="AG677" s="8">
        <f t="shared" si="257"/>
        <v>-0.80663606960523315</v>
      </c>
      <c r="AH677" s="8">
        <f t="shared" si="257"/>
        <v>-0.31492015500296522</v>
      </c>
      <c r="AI677" s="8">
        <f t="shared" si="257"/>
        <v>-0.5579549133908015</v>
      </c>
      <c r="AK677" s="8">
        <f t="shared" ref="AK677:AU677" si="258">(AK31-$AK31)/$AK31</f>
        <v>0</v>
      </c>
      <c r="AL677" s="8">
        <f t="shared" si="258"/>
        <v>-0.88159923880187663</v>
      </c>
      <c r="AM677" s="8">
        <f t="shared" si="258"/>
        <v>-0.88354212412402477</v>
      </c>
      <c r="AN677" s="8">
        <f t="shared" si="258"/>
        <v>-0.36461039307316639</v>
      </c>
      <c r="AO677" s="8">
        <f t="shared" si="258"/>
        <v>-0.88188355522263318</v>
      </c>
      <c r="AP677" s="8">
        <f t="shared" si="258"/>
        <v>1.4298261924632649</v>
      </c>
      <c r="AQ677" s="8">
        <f t="shared" si="258"/>
        <v>-0.87708708612626352</v>
      </c>
      <c r="AR677" s="8">
        <f t="shared" si="258"/>
        <v>-0.93607963438357145</v>
      </c>
      <c r="AS677" s="8">
        <f t="shared" si="258"/>
        <v>-0.91812097681892457</v>
      </c>
      <c r="AT677" s="8">
        <f t="shared" si="258"/>
        <v>-0.31492015500296522</v>
      </c>
      <c r="AU677" s="8">
        <f t="shared" si="258"/>
        <v>-0.8072385477816626</v>
      </c>
      <c r="AW677">
        <f t="shared" si="166"/>
        <v>0.90999999999999992</v>
      </c>
      <c r="AX677">
        <f t="shared" si="175"/>
        <v>0.90999999999999992</v>
      </c>
      <c r="AY677" t="str">
        <f t="shared" si="176"/>
        <v/>
      </c>
      <c r="AZ677">
        <f t="shared" si="177"/>
        <v>0.90999999999999992</v>
      </c>
    </row>
    <row r="678" spans="1:52" s="17" customFormat="1" x14ac:dyDescent="0.3">
      <c r="A678">
        <v>2</v>
      </c>
      <c r="B678" t="s">
        <v>101</v>
      </c>
      <c r="C678" t="s">
        <v>87</v>
      </c>
      <c r="D678" t="s">
        <v>69</v>
      </c>
      <c r="E678"/>
      <c r="F678" s="2">
        <v>0</v>
      </c>
      <c r="G678" s="2">
        <f t="shared" si="167"/>
        <v>1</v>
      </c>
      <c r="H678" s="4">
        <f t="shared" si="168"/>
        <v>0</v>
      </c>
      <c r="I678">
        <f t="shared" si="169"/>
        <v>1</v>
      </c>
      <c r="J678">
        <f t="shared" si="162"/>
        <v>0</v>
      </c>
      <c r="K678">
        <f t="shared" si="170"/>
        <v>2</v>
      </c>
      <c r="L678">
        <f t="shared" si="171"/>
        <v>0</v>
      </c>
      <c r="M678" s="8">
        <f t="shared" ref="M678:W678" si="259">(M32-$M32)/$M32</f>
        <v>0</v>
      </c>
      <c r="N678" s="8">
        <f t="shared" si="259"/>
        <v>0.14720506644509981</v>
      </c>
      <c r="O678" s="8">
        <f t="shared" si="259"/>
        <v>0.14753901668651379</v>
      </c>
      <c r="P678" s="8">
        <f t="shared" si="259"/>
        <v>-1.5397705741838647E-4</v>
      </c>
      <c r="Q678" s="8">
        <f t="shared" si="259"/>
        <v>2.1461802191473471E-2</v>
      </c>
      <c r="R678" s="8">
        <f t="shared" si="259"/>
        <v>-0.99999400089386681</v>
      </c>
      <c r="S678" s="8">
        <f t="shared" si="259"/>
        <v>-0.95913608872278033</v>
      </c>
      <c r="T678" s="8">
        <f t="shared" si="259"/>
        <v>13.579529650082138</v>
      </c>
      <c r="U678" s="8">
        <f t="shared" si="259"/>
        <v>10.118070407509281</v>
      </c>
      <c r="V678" s="8">
        <f t="shared" si="259"/>
        <v>-0.99896715389406976</v>
      </c>
      <c r="W678" s="8">
        <f t="shared" si="259"/>
        <v>-0.75226891193212209</v>
      </c>
      <c r="X678"/>
      <c r="Y678" s="8">
        <f t="shared" ref="Y678:AI678" si="260">(Y32-$Y32)/$Y32</f>
        <v>0</v>
      </c>
      <c r="Z678" s="8">
        <f t="shared" si="260"/>
        <v>1.1124498889526331</v>
      </c>
      <c r="AA678" s="8">
        <f t="shared" si="260"/>
        <v>1.0335794453730047</v>
      </c>
      <c r="AB678" s="8">
        <f t="shared" si="260"/>
        <v>-0.14713665997927919</v>
      </c>
      <c r="AC678" s="8">
        <f t="shared" si="260"/>
        <v>0.95653183857820478</v>
      </c>
      <c r="AD678" s="8">
        <f t="shared" si="260"/>
        <v>-0.70698413419469575</v>
      </c>
      <c r="AE678" s="8">
        <f t="shared" si="260"/>
        <v>0.33744591993940026</v>
      </c>
      <c r="AF678" s="8">
        <f t="shared" si="260"/>
        <v>0.89379711375593018</v>
      </c>
      <c r="AG678" s="8">
        <f t="shared" si="260"/>
        <v>1.7987630226273978</v>
      </c>
      <c r="AH678" s="8">
        <f t="shared" si="260"/>
        <v>-0.98619870198231951</v>
      </c>
      <c r="AI678" s="8">
        <f t="shared" si="260"/>
        <v>0.90243279323579639</v>
      </c>
      <c r="AK678" s="8">
        <f t="shared" ref="AK678:AU678" si="261">(AK32-$AK32)/$AK32</f>
        <v>0</v>
      </c>
      <c r="AL678" s="8">
        <f t="shared" si="261"/>
        <v>0.30350027573115829</v>
      </c>
      <c r="AM678" s="8">
        <f t="shared" si="261"/>
        <v>0.25690921203065115</v>
      </c>
      <c r="AN678" s="8">
        <f t="shared" si="261"/>
        <v>-0.14713665997927919</v>
      </c>
      <c r="AO678" s="8">
        <f t="shared" si="261"/>
        <v>0.19596250464560341</v>
      </c>
      <c r="AP678" s="8">
        <f t="shared" si="261"/>
        <v>-0.70698413419469575</v>
      </c>
      <c r="AQ678" s="8">
        <f t="shared" si="261"/>
        <v>0.10752851106063123</v>
      </c>
      <c r="AR678" s="8">
        <f t="shared" si="261"/>
        <v>-3.6475976291704904E-2</v>
      </c>
      <c r="AS678" s="8">
        <f t="shared" si="261"/>
        <v>0.18808486677763886</v>
      </c>
      <c r="AT678" s="8">
        <f t="shared" si="261"/>
        <v>-0.98619870198231951</v>
      </c>
      <c r="AU678" s="8">
        <f t="shared" si="261"/>
        <v>0.37943214684768051</v>
      </c>
      <c r="AW678">
        <f t="shared" si="166"/>
        <v>-0.90999999999999992</v>
      </c>
      <c r="AX678" t="str">
        <f t="shared" si="175"/>
        <v/>
      </c>
      <c r="AY678">
        <f t="shared" si="176"/>
        <v>-0.90999999999999992</v>
      </c>
      <c r="AZ678" t="str">
        <f t="shared" si="177"/>
        <v/>
      </c>
    </row>
    <row r="679" spans="1:52" s="17" customFormat="1" x14ac:dyDescent="0.3">
      <c r="A679">
        <v>2</v>
      </c>
      <c r="B679" t="s">
        <v>102</v>
      </c>
      <c r="C679" t="s">
        <v>87</v>
      </c>
      <c r="D679" t="s">
        <v>69</v>
      </c>
      <c r="E679"/>
      <c r="F679" s="2">
        <v>0</v>
      </c>
      <c r="G679" s="2">
        <f t="shared" si="167"/>
        <v>1</v>
      </c>
      <c r="H679" s="4">
        <f t="shared" si="168"/>
        <v>0</v>
      </c>
      <c r="I679">
        <f t="shared" si="169"/>
        <v>1</v>
      </c>
      <c r="J679">
        <f t="shared" si="162"/>
        <v>0</v>
      </c>
      <c r="K679">
        <f t="shared" si="170"/>
        <v>2</v>
      </c>
      <c r="L679">
        <f t="shared" si="171"/>
        <v>0</v>
      </c>
      <c r="M679" s="8">
        <f t="shared" ref="M679:W679" si="262">(M33-$M33)/$M33</f>
        <v>0</v>
      </c>
      <c r="N679" s="8">
        <f t="shared" si="262"/>
        <v>0.1601639404910816</v>
      </c>
      <c r="O679" s="8">
        <f t="shared" si="262"/>
        <v>0.16036491657492769</v>
      </c>
      <c r="P679" s="8">
        <f t="shared" si="262"/>
        <v>-1.2398524575569687E-4</v>
      </c>
      <c r="Q679" s="8">
        <f t="shared" si="262"/>
        <v>2.7669707304830756E-2</v>
      </c>
      <c r="R679" s="8">
        <f t="shared" si="262"/>
        <v>-0.99999500059492918</v>
      </c>
      <c r="S679" s="8">
        <f t="shared" si="262"/>
        <v>-0.96391229443696202</v>
      </c>
      <c r="T679" s="8">
        <f t="shared" si="262"/>
        <v>13.587567079517539</v>
      </c>
      <c r="U679" s="8">
        <f t="shared" si="262"/>
        <v>10.132574223667383</v>
      </c>
      <c r="V679" s="8">
        <f t="shared" si="262"/>
        <v>-0.99909410780117158</v>
      </c>
      <c r="W679" s="8">
        <f t="shared" si="262"/>
        <v>-0.74410045204620645</v>
      </c>
      <c r="X679"/>
      <c r="Y679" s="8">
        <f t="shared" ref="Y679:AI679" si="263">(Y33-$Y33)/$Y33</f>
        <v>0</v>
      </c>
      <c r="Z679" s="8">
        <f t="shared" si="263"/>
        <v>1.0518194989879548</v>
      </c>
      <c r="AA679" s="8">
        <f t="shared" si="263"/>
        <v>0.97727273239382761</v>
      </c>
      <c r="AB679" s="8">
        <f t="shared" si="263"/>
        <v>0.68417877974395169</v>
      </c>
      <c r="AC679" s="8">
        <f t="shared" si="263"/>
        <v>1.6081039411787368</v>
      </c>
      <c r="AD679" s="8">
        <f t="shared" si="263"/>
        <v>-0.72280056134674353</v>
      </c>
      <c r="AE679" s="8">
        <f t="shared" si="263"/>
        <v>0.31923885209585384</v>
      </c>
      <c r="AF679" s="8">
        <f t="shared" si="263"/>
        <v>0.84983511175139992</v>
      </c>
      <c r="AG679" s="8">
        <f t="shared" si="263"/>
        <v>1.7754192675429912</v>
      </c>
      <c r="AH679" s="8">
        <f t="shared" si="263"/>
        <v>-0.98679852426072845</v>
      </c>
      <c r="AI679" s="8">
        <f t="shared" si="263"/>
        <v>0.88829307693795734</v>
      </c>
      <c r="AK679" s="8">
        <f t="shared" ref="AK679:AU679" si="264">(AK33-$AK33)/$AK33</f>
        <v>0</v>
      </c>
      <c r="AL679" s="8">
        <f t="shared" si="264"/>
        <v>0.2592287730250592</v>
      </c>
      <c r="AM679" s="8">
        <f t="shared" si="264"/>
        <v>0.22111285132928143</v>
      </c>
      <c r="AN679" s="8">
        <f t="shared" si="264"/>
        <v>0.68417877974395169</v>
      </c>
      <c r="AO679" s="8">
        <f t="shared" si="264"/>
        <v>0.67806299609296128</v>
      </c>
      <c r="AP679" s="8">
        <f t="shared" si="264"/>
        <v>-0.72280056134674353</v>
      </c>
      <c r="AQ679" s="8">
        <f t="shared" si="264"/>
        <v>9.1681191203368845E-2</v>
      </c>
      <c r="AR679" s="8">
        <f t="shared" si="264"/>
        <v>-6.2900977109593428E-2</v>
      </c>
      <c r="AS679" s="8">
        <f t="shared" si="264"/>
        <v>0.18637191189253594</v>
      </c>
      <c r="AT679" s="8">
        <f t="shared" si="264"/>
        <v>-0.98679852426072845</v>
      </c>
      <c r="AU679" s="8">
        <f t="shared" si="264"/>
        <v>0.36235912732968784</v>
      </c>
      <c r="AW679">
        <f t="shared" si="166"/>
        <v>-0.90999999999999992</v>
      </c>
      <c r="AX679" t="str">
        <f t="shared" si="175"/>
        <v/>
      </c>
      <c r="AY679">
        <f t="shared" si="176"/>
        <v>-0.90999999999999992</v>
      </c>
      <c r="AZ679" t="str">
        <f t="shared" si="177"/>
        <v/>
      </c>
    </row>
    <row r="680" spans="1:52" s="17" customFormat="1" x14ac:dyDescent="0.3">
      <c r="A680">
        <v>2</v>
      </c>
      <c r="B680" t="s">
        <v>103</v>
      </c>
      <c r="C680" t="s">
        <v>87</v>
      </c>
      <c r="D680" t="s">
        <v>69</v>
      </c>
      <c r="E680" t="s">
        <v>43</v>
      </c>
      <c r="F680" s="2">
        <v>0</v>
      </c>
      <c r="G680" s="2">
        <f t="shared" si="167"/>
        <v>0</v>
      </c>
      <c r="H680" s="4">
        <f t="shared" si="168"/>
        <v>1</v>
      </c>
      <c r="I680">
        <f t="shared" si="169"/>
        <v>0</v>
      </c>
      <c r="J680">
        <f t="shared" si="162"/>
        <v>1</v>
      </c>
      <c r="K680">
        <f t="shared" si="170"/>
        <v>2</v>
      </c>
      <c r="L680">
        <f t="shared" si="171"/>
        <v>2</v>
      </c>
      <c r="M680" s="8">
        <f t="shared" ref="M680:W680" si="265">(M34-$M34)/$M34</f>
        <v>0</v>
      </c>
      <c r="N680" s="8">
        <f t="shared" si="265"/>
        <v>-0.73055835646452638</v>
      </c>
      <c r="O680" s="8">
        <f t="shared" si="265"/>
        <v>-0.72973488063406666</v>
      </c>
      <c r="P680" s="8">
        <f t="shared" si="265"/>
        <v>-0.67367313620278713</v>
      </c>
      <c r="Q680" s="8">
        <f t="shared" si="265"/>
        <v>-0.90095210146925475</v>
      </c>
      <c r="R680" s="8">
        <f t="shared" si="265"/>
        <v>2.3783780759143909</v>
      </c>
      <c r="S680" s="8">
        <f t="shared" si="265"/>
        <v>-0.77815806180624036</v>
      </c>
      <c r="T680" s="8">
        <f t="shared" si="265"/>
        <v>-0.55653130337887424</v>
      </c>
      <c r="U680" s="8">
        <f t="shared" si="265"/>
        <v>-0.65726691489626587</v>
      </c>
      <c r="V680" s="8">
        <f t="shared" si="265"/>
        <v>-0.69170953758307963</v>
      </c>
      <c r="W680" s="8">
        <f t="shared" si="265"/>
        <v>-0.90743218175208251</v>
      </c>
      <c r="X680"/>
      <c r="Y680" s="8">
        <f t="shared" ref="Y680:AI680" si="266">(Y34-$Y34)/$Y34</f>
        <v>0</v>
      </c>
      <c r="Z680" s="8">
        <f t="shared" si="266"/>
        <v>-0.64851321906170833</v>
      </c>
      <c r="AA680" s="8">
        <f t="shared" si="266"/>
        <v>-0.64895650476770239</v>
      </c>
      <c r="AB680" s="8">
        <f t="shared" si="266"/>
        <v>-0.36982808992635124</v>
      </c>
      <c r="AC680" s="8">
        <f t="shared" si="266"/>
        <v>-0.75202158121477403</v>
      </c>
      <c r="AD680" s="8">
        <f t="shared" si="266"/>
        <v>1.7265691781620309</v>
      </c>
      <c r="AE680" s="8">
        <f t="shared" si="266"/>
        <v>-0.60541744295634559</v>
      </c>
      <c r="AF680" s="8">
        <f t="shared" si="266"/>
        <v>-0.86066477600045144</v>
      </c>
      <c r="AG680" s="8">
        <f t="shared" si="266"/>
        <v>-0.78766744332761573</v>
      </c>
      <c r="AH680" s="8">
        <f t="shared" si="266"/>
        <v>-0.2621010982641338</v>
      </c>
      <c r="AI680" s="8">
        <f t="shared" si="266"/>
        <v>-0.52797078383702467</v>
      </c>
      <c r="AK680" s="8">
        <f t="shared" ref="AK680:AU680" si="267">(AK34-$AK34)/$AK34</f>
        <v>0</v>
      </c>
      <c r="AL680" s="8">
        <f t="shared" si="267"/>
        <v>-0.87000058784945966</v>
      </c>
      <c r="AM680" s="8">
        <f t="shared" si="267"/>
        <v>-0.87075160625561387</v>
      </c>
      <c r="AN680" s="8">
        <f t="shared" si="267"/>
        <v>-0.36982808992635124</v>
      </c>
      <c r="AO680" s="8">
        <f t="shared" si="267"/>
        <v>-0.88960309040926222</v>
      </c>
      <c r="AP680" s="8">
        <f t="shared" si="267"/>
        <v>1.7265691781620309</v>
      </c>
      <c r="AQ680" s="8">
        <f t="shared" si="267"/>
        <v>-0.87058777269841425</v>
      </c>
      <c r="AR680" s="8">
        <f t="shared" si="267"/>
        <v>-0.92952354305707263</v>
      </c>
      <c r="AS680" s="8">
        <f t="shared" si="267"/>
        <v>-0.91122248923627414</v>
      </c>
      <c r="AT680" s="8">
        <f t="shared" si="267"/>
        <v>-0.2621010982641338</v>
      </c>
      <c r="AU680" s="8">
        <f t="shared" si="267"/>
        <v>-0.79688357491151174</v>
      </c>
      <c r="AW680">
        <f t="shared" si="166"/>
        <v>0.90999999999999992</v>
      </c>
      <c r="AX680">
        <f t="shared" si="175"/>
        <v>0.90999999999999992</v>
      </c>
      <c r="AY680" t="str">
        <f t="shared" si="176"/>
        <v/>
      </c>
      <c r="AZ680">
        <f t="shared" si="177"/>
        <v>0.90999999999999992</v>
      </c>
    </row>
    <row r="681" spans="1:52" s="17" customFormat="1" x14ac:dyDescent="0.3">
      <c r="A681">
        <v>3</v>
      </c>
      <c r="B681" t="s">
        <v>104</v>
      </c>
      <c r="C681" t="s">
        <v>105</v>
      </c>
      <c r="D681" t="s">
        <v>15</v>
      </c>
      <c r="E681" t="s">
        <v>43</v>
      </c>
      <c r="F681" s="2">
        <v>0</v>
      </c>
      <c r="G681" s="2">
        <f t="shared" si="167"/>
        <v>0</v>
      </c>
      <c r="H681" s="4">
        <f t="shared" si="168"/>
        <v>1</v>
      </c>
      <c r="I681">
        <f t="shared" si="169"/>
        <v>0</v>
      </c>
      <c r="J681">
        <f t="shared" si="162"/>
        <v>1</v>
      </c>
      <c r="K681">
        <f t="shared" si="170"/>
        <v>3</v>
      </c>
      <c r="L681">
        <f t="shared" si="171"/>
        <v>3</v>
      </c>
      <c r="M681" s="8">
        <f t="shared" ref="M681:W681" si="268">(M35-$M35)/$M35</f>
        <v>0</v>
      </c>
      <c r="N681" s="8">
        <f t="shared" si="268"/>
        <v>-0.82625717726079284</v>
      </c>
      <c r="O681" s="8">
        <f t="shared" si="268"/>
        <v>-0.8258894401382062</v>
      </c>
      <c r="P681" s="8">
        <f t="shared" si="268"/>
        <v>3.0055919573909295</v>
      </c>
      <c r="Q681" s="8">
        <f t="shared" si="268"/>
        <v>-0.92019117322777144</v>
      </c>
      <c r="R681" s="8">
        <f t="shared" si="268"/>
        <v>3.6241881045011999</v>
      </c>
      <c r="S681" s="8">
        <f t="shared" si="268"/>
        <v>-0.89810368048657185</v>
      </c>
      <c r="T681" s="8">
        <f t="shared" si="268"/>
        <v>-0.61084025401015485</v>
      </c>
      <c r="U681" s="8">
        <f t="shared" si="268"/>
        <v>-0.71302904158308855</v>
      </c>
      <c r="V681" s="8">
        <f t="shared" si="268"/>
        <v>2.8349617995656415</v>
      </c>
      <c r="W681" s="8">
        <f t="shared" si="268"/>
        <v>-0.81789144299989291</v>
      </c>
      <c r="X681"/>
      <c r="Y681" s="8">
        <f t="shared" ref="Y681:AI681" si="269">(Y35-$Y35)/$Y35</f>
        <v>0</v>
      </c>
      <c r="Z681" s="8">
        <f t="shared" si="269"/>
        <v>-0.8374162977160382</v>
      </c>
      <c r="AA681" s="8">
        <f t="shared" si="269"/>
        <v>-0.8382277771232991</v>
      </c>
      <c r="AB681" s="8">
        <f t="shared" si="269"/>
        <v>2.5081238717507173</v>
      </c>
      <c r="AC681" s="8">
        <f t="shared" si="269"/>
        <v>-0.89751599378076241</v>
      </c>
      <c r="AD681" s="8">
        <f t="shared" si="269"/>
        <v>1.8904611050587403</v>
      </c>
      <c r="AE681" s="8">
        <f t="shared" si="269"/>
        <v>-0.89204361340815386</v>
      </c>
      <c r="AF681" s="8">
        <f t="shared" si="269"/>
        <v>-0.74636868588578398</v>
      </c>
      <c r="AG681" s="8">
        <f t="shared" si="269"/>
        <v>-0.79645033145337807</v>
      </c>
      <c r="AH681" s="8">
        <f t="shared" si="269"/>
        <v>0.5997139229463142</v>
      </c>
      <c r="AI681" s="8">
        <f t="shared" si="269"/>
        <v>-0.76407822902628442</v>
      </c>
      <c r="AK681" s="8">
        <f t="shared" ref="AK681:AU681" si="270">(AK35-$AK35)/$AK35</f>
        <v>0</v>
      </c>
      <c r="AL681" s="8">
        <f t="shared" si="270"/>
        <v>-0.9418879529219305</v>
      </c>
      <c r="AM681" s="8">
        <f t="shared" si="270"/>
        <v>-0.94200481518269308</v>
      </c>
      <c r="AN681" s="8">
        <f t="shared" si="270"/>
        <v>2.5081238717507173</v>
      </c>
      <c r="AO681" s="8">
        <f t="shared" si="270"/>
        <v>-0.95639378816060561</v>
      </c>
      <c r="AP681" s="8">
        <f t="shared" si="270"/>
        <v>1.8904611050587403</v>
      </c>
      <c r="AQ681" s="8">
        <f t="shared" si="270"/>
        <v>-0.95755465007496188</v>
      </c>
      <c r="AR681" s="8">
        <f t="shared" si="270"/>
        <v>-0.8722051025948343</v>
      </c>
      <c r="AS681" s="8">
        <f t="shared" si="270"/>
        <v>-0.97159580334903206</v>
      </c>
      <c r="AT681" s="8">
        <f t="shared" si="270"/>
        <v>0.5997139229463142</v>
      </c>
      <c r="AU681" s="8">
        <f t="shared" si="270"/>
        <v>-0.87991060895082174</v>
      </c>
      <c r="AW681">
        <f t="shared" si="166"/>
        <v>0.9720000000000002</v>
      </c>
      <c r="AX681">
        <f t="shared" si="175"/>
        <v>0.9720000000000002</v>
      </c>
      <c r="AY681" t="str">
        <f t="shared" si="176"/>
        <v/>
      </c>
      <c r="AZ681">
        <f t="shared" si="177"/>
        <v>0.9720000000000002</v>
      </c>
    </row>
    <row r="682" spans="1:52" s="17" customFormat="1" x14ac:dyDescent="0.3">
      <c r="A682">
        <v>3</v>
      </c>
      <c r="B682" t="s">
        <v>106</v>
      </c>
      <c r="C682" t="s">
        <v>105</v>
      </c>
      <c r="D682" t="s">
        <v>15</v>
      </c>
      <c r="E682"/>
      <c r="F682" s="2">
        <v>0</v>
      </c>
      <c r="G682" s="2">
        <f t="shared" si="167"/>
        <v>1</v>
      </c>
      <c r="H682" s="4">
        <f t="shared" si="168"/>
        <v>0</v>
      </c>
      <c r="I682">
        <f t="shared" si="169"/>
        <v>0</v>
      </c>
      <c r="J682">
        <f t="shared" si="162"/>
        <v>1</v>
      </c>
      <c r="K682">
        <f t="shared" si="170"/>
        <v>3</v>
      </c>
      <c r="L682">
        <f t="shared" si="171"/>
        <v>0</v>
      </c>
      <c r="M682" s="8">
        <f t="shared" ref="M682:W682" si="271">(M36-$M36)/$M36</f>
        <v>0</v>
      </c>
      <c r="N682" s="8">
        <f t="shared" si="271"/>
        <v>-0.78430157693160174</v>
      </c>
      <c r="O682" s="8">
        <f t="shared" si="271"/>
        <v>-0.78324147475353156</v>
      </c>
      <c r="P682" s="8">
        <f t="shared" si="271"/>
        <v>3.0200088572256005</v>
      </c>
      <c r="Q682" s="8">
        <f t="shared" si="271"/>
        <v>-0.84114175841764249</v>
      </c>
      <c r="R682" s="8">
        <f t="shared" si="271"/>
        <v>3.6142255620322712</v>
      </c>
      <c r="S682" s="8">
        <f t="shared" si="271"/>
        <v>-0.84157721253997098</v>
      </c>
      <c r="T682" s="8">
        <f t="shared" si="271"/>
        <v>-0.60921810098916584</v>
      </c>
      <c r="U682" s="8">
        <f t="shared" si="271"/>
        <v>-0.71143847881181987</v>
      </c>
      <c r="V682" s="8">
        <f t="shared" si="271"/>
        <v>2.8371421601836562</v>
      </c>
      <c r="W682" s="8">
        <f t="shared" si="271"/>
        <v>-0.90855744814119321</v>
      </c>
      <c r="X682"/>
      <c r="Y682" s="8">
        <f t="shared" ref="Y682:AI682" si="272">(Y36-$Y36)/$Y36</f>
        <v>0</v>
      </c>
      <c r="Z682" s="8">
        <f t="shared" si="272"/>
        <v>-0.79449936934761378</v>
      </c>
      <c r="AA682" s="8">
        <f t="shared" si="272"/>
        <v>-0.79504756521736919</v>
      </c>
      <c r="AB682" s="8">
        <f t="shared" si="272"/>
        <v>0.86289816201072655</v>
      </c>
      <c r="AC682" s="8">
        <f t="shared" si="272"/>
        <v>-0.88411540240351483</v>
      </c>
      <c r="AD682" s="8">
        <f t="shared" si="272"/>
        <v>1.60800162482807</v>
      </c>
      <c r="AE682" s="8">
        <f t="shared" si="272"/>
        <v>-0.86768641975018435</v>
      </c>
      <c r="AF682" s="8">
        <f t="shared" si="272"/>
        <v>-0.75551806326829241</v>
      </c>
      <c r="AG682" s="8">
        <f t="shared" si="272"/>
        <v>-0.80449331286949066</v>
      </c>
      <c r="AH682" s="8">
        <f t="shared" si="272"/>
        <v>0.21916795499296482</v>
      </c>
      <c r="AI682" s="8">
        <f t="shared" si="272"/>
        <v>-0.78439271223661267</v>
      </c>
      <c r="AK682" s="8">
        <f t="shared" ref="AK682:AU682" si="273">(AK36-$AK36)/$AK36</f>
        <v>0</v>
      </c>
      <c r="AL682" s="8">
        <f t="shared" si="273"/>
        <v>-0.92944644759663753</v>
      </c>
      <c r="AM682" s="8">
        <f t="shared" si="273"/>
        <v>-0.93090912717009522</v>
      </c>
      <c r="AN682" s="8">
        <f t="shared" si="273"/>
        <v>0.86289816201072655</v>
      </c>
      <c r="AO682" s="8">
        <f t="shared" si="273"/>
        <v>-0.95862049223919732</v>
      </c>
      <c r="AP682" s="8">
        <f t="shared" si="273"/>
        <v>1.60800162482807</v>
      </c>
      <c r="AQ682" s="8">
        <f t="shared" si="273"/>
        <v>-0.95298996080186882</v>
      </c>
      <c r="AR682" s="8">
        <f t="shared" si="273"/>
        <v>-0.87704605379375777</v>
      </c>
      <c r="AS682" s="8">
        <f t="shared" si="273"/>
        <v>-0.97220222777531629</v>
      </c>
      <c r="AT682" s="8">
        <f t="shared" si="273"/>
        <v>0.21916795499296482</v>
      </c>
      <c r="AU682" s="8">
        <f t="shared" si="273"/>
        <v>-0.86958076943548746</v>
      </c>
      <c r="AW682">
        <f t="shared" si="166"/>
        <v>0.32400000000000001</v>
      </c>
      <c r="AX682" t="str">
        <f t="shared" si="175"/>
        <v/>
      </c>
      <c r="AY682" t="str">
        <f t="shared" si="176"/>
        <v/>
      </c>
      <c r="AZ682">
        <f t="shared" si="177"/>
        <v>0.32400000000000001</v>
      </c>
    </row>
    <row r="683" spans="1:52" s="17" customFormat="1" x14ac:dyDescent="0.3">
      <c r="A683">
        <v>3</v>
      </c>
      <c r="B683" t="s">
        <v>107</v>
      </c>
      <c r="C683" t="s">
        <v>105</v>
      </c>
      <c r="D683" t="s">
        <v>15</v>
      </c>
      <c r="E683"/>
      <c r="F683" s="2">
        <v>0</v>
      </c>
      <c r="G683" s="2">
        <f t="shared" si="167"/>
        <v>1</v>
      </c>
      <c r="H683" s="4">
        <f t="shared" si="168"/>
        <v>0</v>
      </c>
      <c r="I683">
        <f t="shared" si="169"/>
        <v>1</v>
      </c>
      <c r="J683">
        <f t="shared" si="162"/>
        <v>0</v>
      </c>
      <c r="K683">
        <f t="shared" si="170"/>
        <v>3</v>
      </c>
      <c r="L683">
        <f t="shared" si="171"/>
        <v>0</v>
      </c>
      <c r="M683" s="8">
        <f t="shared" ref="M683:W683" si="274">(M37-$M37)/$M37</f>
        <v>0</v>
      </c>
      <c r="N683" s="8">
        <f t="shared" si="274"/>
        <v>0.71307165236098702</v>
      </c>
      <c r="O683" s="8">
        <f t="shared" si="274"/>
        <v>0.71338955635398127</v>
      </c>
      <c r="P683" s="8">
        <f t="shared" si="274"/>
        <v>-3.0090912544402862E-4</v>
      </c>
      <c r="Q683" s="8">
        <f t="shared" si="274"/>
        <v>0.12263296484461693</v>
      </c>
      <c r="R683" s="8">
        <f t="shared" si="274"/>
        <v>-0.99998300513244998</v>
      </c>
      <c r="S683" s="8">
        <f t="shared" si="274"/>
        <v>-0.61967085940046107</v>
      </c>
      <c r="T683" s="8">
        <f t="shared" si="274"/>
        <v>15.841914741747994</v>
      </c>
      <c r="U683" s="8">
        <f t="shared" si="274"/>
        <v>14.206481642543952</v>
      </c>
      <c r="V683" s="8">
        <f t="shared" si="274"/>
        <v>-0.9985654332391618</v>
      </c>
      <c r="W683" s="8">
        <f t="shared" si="274"/>
        <v>-0.5179735719812617</v>
      </c>
      <c r="X683"/>
      <c r="Y683" s="8">
        <f t="shared" ref="Y683:AI683" si="275">(Y37-$Y37)/$Y37</f>
        <v>0</v>
      </c>
      <c r="Z683" s="8">
        <f t="shared" si="275"/>
        <v>0.9602798485189411</v>
      </c>
      <c r="AA683" s="8">
        <f t="shared" si="275"/>
        <v>1.0672109296483856</v>
      </c>
      <c r="AB683" s="8">
        <f t="shared" si="275"/>
        <v>4.2211618695215523E-2</v>
      </c>
      <c r="AC683" s="8">
        <f t="shared" si="275"/>
        <v>0.90229528653443247</v>
      </c>
      <c r="AD683" s="8">
        <f t="shared" si="275"/>
        <v>-0.70028861069402948</v>
      </c>
      <c r="AE683" s="8">
        <f t="shared" si="275"/>
        <v>0.17126416122215946</v>
      </c>
      <c r="AF683" s="8">
        <f t="shared" si="275"/>
        <v>2.8731407007906444</v>
      </c>
      <c r="AG683" s="8">
        <f t="shared" si="275"/>
        <v>4.1554283361758317</v>
      </c>
      <c r="AH683" s="8">
        <f t="shared" si="275"/>
        <v>-0.98455978289222557</v>
      </c>
      <c r="AI683" s="8">
        <f t="shared" si="275"/>
        <v>0.41950673874798466</v>
      </c>
      <c r="AK683" s="8">
        <f t="shared" ref="AK683:AU683" si="276">(AK37-$AK37)/$AK37</f>
        <v>0</v>
      </c>
      <c r="AL683" s="8">
        <f t="shared" si="276"/>
        <v>-0.15075255784526279</v>
      </c>
      <c r="AM683" s="8">
        <f t="shared" si="276"/>
        <v>-0.18335708587597893</v>
      </c>
      <c r="AN683" s="8">
        <f t="shared" si="276"/>
        <v>4.2211618695215523E-2</v>
      </c>
      <c r="AO683" s="8">
        <f t="shared" si="276"/>
        <v>-0.19603149365271766</v>
      </c>
      <c r="AP683" s="8">
        <f t="shared" si="276"/>
        <v>-0.70028861069402948</v>
      </c>
      <c r="AQ683" s="8">
        <f t="shared" si="276"/>
        <v>-0.34238274309634426</v>
      </c>
      <c r="AR683" s="8">
        <f t="shared" si="276"/>
        <v>1.0583977964155524</v>
      </c>
      <c r="AS683" s="8">
        <f t="shared" si="276"/>
        <v>-8.4632946869641471E-2</v>
      </c>
      <c r="AT683" s="8">
        <f t="shared" si="276"/>
        <v>-0.98455978289222557</v>
      </c>
      <c r="AU683" s="8">
        <f t="shared" si="276"/>
        <v>-0.16138511379224205</v>
      </c>
      <c r="AW683">
        <f t="shared" si="166"/>
        <v>-0.9720000000000002</v>
      </c>
      <c r="AX683" t="str">
        <f t="shared" si="175"/>
        <v/>
      </c>
      <c r="AY683">
        <f t="shared" si="176"/>
        <v>-0.9720000000000002</v>
      </c>
      <c r="AZ683" t="str">
        <f t="shared" si="177"/>
        <v/>
      </c>
    </row>
    <row r="684" spans="1:52" s="17" customFormat="1" x14ac:dyDescent="0.3">
      <c r="A684">
        <v>3</v>
      </c>
      <c r="B684" t="s">
        <v>108</v>
      </c>
      <c r="C684" t="s">
        <v>105</v>
      </c>
      <c r="D684" t="s">
        <v>15</v>
      </c>
      <c r="E684"/>
      <c r="F684" s="2">
        <v>0</v>
      </c>
      <c r="G684" s="2">
        <f t="shared" si="167"/>
        <v>0</v>
      </c>
      <c r="H684" s="4">
        <f t="shared" si="168"/>
        <v>0</v>
      </c>
      <c r="I684">
        <f t="shared" si="169"/>
        <v>1</v>
      </c>
      <c r="J684">
        <f t="shared" si="162"/>
        <v>0</v>
      </c>
      <c r="K684">
        <f t="shared" si="170"/>
        <v>3</v>
      </c>
      <c r="L684">
        <f t="shared" si="171"/>
        <v>0</v>
      </c>
      <c r="M684" s="8">
        <f t="shared" ref="M684:W684" si="277">(M38-$M38)/$M38</f>
        <v>0</v>
      </c>
      <c r="N684" s="8">
        <f t="shared" si="277"/>
        <v>-0.7169649081137035</v>
      </c>
      <c r="O684" s="8">
        <f t="shared" si="277"/>
        <v>-0.71280523353715275</v>
      </c>
      <c r="P684" s="8">
        <f t="shared" si="277"/>
        <v>3.3549806617076676</v>
      </c>
      <c r="Q684" s="8">
        <f t="shared" si="277"/>
        <v>-0.85686112170152473</v>
      </c>
      <c r="R684" s="8">
        <f t="shared" si="277"/>
        <v>3.4065744715204529</v>
      </c>
      <c r="S684" s="8">
        <f t="shared" si="277"/>
        <v>-0.82130773328658147</v>
      </c>
      <c r="T684" s="8">
        <f t="shared" si="277"/>
        <v>-0.45391469494291004</v>
      </c>
      <c r="U684" s="8">
        <f t="shared" si="277"/>
        <v>-0.50047642359062183</v>
      </c>
      <c r="V684" s="8">
        <f t="shared" si="277"/>
        <v>3.5373001030322819</v>
      </c>
      <c r="W684" s="8">
        <f t="shared" si="277"/>
        <v>-0.82262510913139308</v>
      </c>
      <c r="X684"/>
      <c r="Y684" s="8">
        <f t="shared" ref="Y684:AI684" si="278">(Y38-$Y38)/$Y38</f>
        <v>0</v>
      </c>
      <c r="Z684" s="8">
        <f t="shared" si="278"/>
        <v>-0.75594369202471035</v>
      </c>
      <c r="AA684" s="8">
        <f t="shared" si="278"/>
        <v>-0.77057514699670138</v>
      </c>
      <c r="AB684" s="8">
        <f t="shared" si="278"/>
        <v>3.1786019511785355</v>
      </c>
      <c r="AC684" s="8">
        <f t="shared" si="278"/>
        <v>-0.81495707791209027</v>
      </c>
      <c r="AD684" s="8">
        <f t="shared" si="278"/>
        <v>1.4740759670197663</v>
      </c>
      <c r="AE684" s="8">
        <f t="shared" si="278"/>
        <v>-0.8118494898807489</v>
      </c>
      <c r="AF684" s="8">
        <f t="shared" si="278"/>
        <v>-0.83677307421385738</v>
      </c>
      <c r="AG684" s="8">
        <f t="shared" si="278"/>
        <v>-0.78413954097390526</v>
      </c>
      <c r="AH684" s="8">
        <f t="shared" si="278"/>
        <v>0.58410322561391337</v>
      </c>
      <c r="AI684" s="8">
        <f t="shared" si="278"/>
        <v>-0.6651057662220925</v>
      </c>
      <c r="AK684" s="8">
        <f t="shared" ref="AK684:AU684" si="279">(AK38-$AK38)/$AK38</f>
        <v>0</v>
      </c>
      <c r="AL684" s="8">
        <f t="shared" si="279"/>
        <v>-0.91621416554456692</v>
      </c>
      <c r="AM684" s="8">
        <f t="shared" si="279"/>
        <v>-0.92371740921040746</v>
      </c>
      <c r="AN684" s="8">
        <f t="shared" si="279"/>
        <v>3.1786019511785355</v>
      </c>
      <c r="AO684" s="8">
        <f t="shared" si="279"/>
        <v>-0.93937075407563664</v>
      </c>
      <c r="AP684" s="8">
        <f t="shared" si="279"/>
        <v>1.4740759670197663</v>
      </c>
      <c r="AQ684" s="8">
        <f t="shared" si="279"/>
        <v>-0.9408344965453872</v>
      </c>
      <c r="AR684" s="8">
        <f t="shared" si="279"/>
        <v>-0.91766676678259063</v>
      </c>
      <c r="AS684" s="8">
        <f t="shared" si="279"/>
        <v>-0.95942014758683103</v>
      </c>
      <c r="AT684" s="8">
        <f t="shared" si="279"/>
        <v>0.58410322561391337</v>
      </c>
      <c r="AU684" s="8">
        <f t="shared" si="279"/>
        <v>-0.84284440167101538</v>
      </c>
      <c r="AW684">
        <f t="shared" si="166"/>
        <v>-0.32400000000000001</v>
      </c>
      <c r="AX684" t="str">
        <f t="shared" si="175"/>
        <v/>
      </c>
      <c r="AY684">
        <f t="shared" si="176"/>
        <v>-0.32400000000000001</v>
      </c>
      <c r="AZ684" t="str">
        <f t="shared" si="177"/>
        <v/>
      </c>
    </row>
    <row r="685" spans="1:52" s="17" customFormat="1" x14ac:dyDescent="0.3">
      <c r="A685">
        <v>3</v>
      </c>
      <c r="B685" t="s">
        <v>109</v>
      </c>
      <c r="C685" t="s">
        <v>105</v>
      </c>
      <c r="D685" t="s">
        <v>15</v>
      </c>
      <c r="E685"/>
      <c r="F685" s="2">
        <v>0</v>
      </c>
      <c r="G685" s="2">
        <f t="shared" si="167"/>
        <v>1</v>
      </c>
      <c r="H685" s="4">
        <f t="shared" si="168"/>
        <v>0</v>
      </c>
      <c r="I685">
        <f t="shared" si="169"/>
        <v>1</v>
      </c>
      <c r="J685">
        <f t="shared" si="162"/>
        <v>0</v>
      </c>
      <c r="K685">
        <f t="shared" si="170"/>
        <v>3</v>
      </c>
      <c r="L685">
        <f t="shared" si="171"/>
        <v>0</v>
      </c>
      <c r="M685" s="8">
        <f t="shared" ref="M685:W685" si="280">(M39-$M39)/$M39</f>
        <v>0</v>
      </c>
      <c r="N685" s="8">
        <f t="shared" si="280"/>
        <v>-0.67555703131125766</v>
      </c>
      <c r="O685" s="8">
        <f t="shared" si="280"/>
        <v>-0.67283393073216669</v>
      </c>
      <c r="P685" s="8">
        <f t="shared" si="280"/>
        <v>4.3372252299743161</v>
      </c>
      <c r="Q685" s="8">
        <f t="shared" si="280"/>
        <v>-0.82921403615462408</v>
      </c>
      <c r="R685" s="8">
        <f t="shared" si="280"/>
        <v>4.0902028677352726</v>
      </c>
      <c r="S685" s="8">
        <f t="shared" si="280"/>
        <v>-0.78568064998367393</v>
      </c>
      <c r="T685" s="8">
        <f t="shared" si="280"/>
        <v>-0.37692154497387997</v>
      </c>
      <c r="U685" s="8">
        <f t="shared" si="280"/>
        <v>-0.42948659285352209</v>
      </c>
      <c r="V685" s="8">
        <f t="shared" si="280"/>
        <v>4.5476943669038716</v>
      </c>
      <c r="W685" s="8">
        <f t="shared" si="280"/>
        <v>-0.78839116082869898</v>
      </c>
      <c r="X685"/>
      <c r="Y685" s="8">
        <f t="shared" ref="Y685:AI685" si="281">(Y39-$Y39)/$Y39</f>
        <v>0</v>
      </c>
      <c r="Z685" s="8">
        <f t="shared" si="281"/>
        <v>-0.70883783188600002</v>
      </c>
      <c r="AA685" s="8">
        <f t="shared" si="281"/>
        <v>-0.76294415174585939</v>
      </c>
      <c r="AB685" s="8">
        <f t="shared" si="281"/>
        <v>3.1203633495344327</v>
      </c>
      <c r="AC685" s="8">
        <f t="shared" si="281"/>
        <v>-0.82488350803003763</v>
      </c>
      <c r="AD685" s="8">
        <f t="shared" si="281"/>
        <v>1.3221535103857149</v>
      </c>
      <c r="AE685" s="8">
        <f t="shared" si="281"/>
        <v>-0.81914762425638465</v>
      </c>
      <c r="AF685" s="8">
        <f t="shared" si="281"/>
        <v>-0.85095408440700882</v>
      </c>
      <c r="AG685" s="8">
        <f t="shared" si="281"/>
        <v>-0.80130599348916642</v>
      </c>
      <c r="AH685" s="8">
        <f t="shared" si="281"/>
        <v>0.5818956736718176</v>
      </c>
      <c r="AI685" s="8">
        <f t="shared" si="281"/>
        <v>-0.68696060052434815</v>
      </c>
      <c r="AK685" s="8">
        <f t="shared" ref="AK685:AU685" si="282">(AK39-$AK39)/$AK39</f>
        <v>0</v>
      </c>
      <c r="AL685" s="8">
        <f t="shared" si="282"/>
        <v>-0.90509257948847388</v>
      </c>
      <c r="AM685" s="8">
        <f t="shared" si="282"/>
        <v>-0.91648310694459056</v>
      </c>
      <c r="AN685" s="8">
        <f t="shared" si="282"/>
        <v>3.1203633495344327</v>
      </c>
      <c r="AO685" s="8">
        <f t="shared" si="282"/>
        <v>-0.936476796962177</v>
      </c>
      <c r="AP685" s="8">
        <f t="shared" si="282"/>
        <v>1.3221535103857149</v>
      </c>
      <c r="AQ685" s="8">
        <f t="shared" si="282"/>
        <v>-0.94132273708092251</v>
      </c>
      <c r="AR685" s="8">
        <f t="shared" si="282"/>
        <v>-0.92457140659360415</v>
      </c>
      <c r="AS685" s="8">
        <f t="shared" si="282"/>
        <v>-0.96282452219403847</v>
      </c>
      <c r="AT685" s="8">
        <f t="shared" si="282"/>
        <v>0.5818956736718176</v>
      </c>
      <c r="AU685" s="8">
        <f t="shared" si="282"/>
        <v>-0.85415280135884342</v>
      </c>
      <c r="AW685">
        <f t="shared" si="166"/>
        <v>-0.32400000000000001</v>
      </c>
      <c r="AX685" t="str">
        <f t="shared" si="175"/>
        <v/>
      </c>
      <c r="AY685">
        <f t="shared" si="176"/>
        <v>-0.32400000000000001</v>
      </c>
      <c r="AZ685" t="str">
        <f t="shared" si="177"/>
        <v/>
      </c>
    </row>
    <row r="686" spans="1:52" s="17" customFormat="1" x14ac:dyDescent="0.3">
      <c r="A686">
        <v>3</v>
      </c>
      <c r="B686" t="s">
        <v>110</v>
      </c>
      <c r="C686" t="s">
        <v>105</v>
      </c>
      <c r="D686" t="s">
        <v>15</v>
      </c>
      <c r="E686"/>
      <c r="F686" s="2">
        <v>0</v>
      </c>
      <c r="G686" s="2">
        <f t="shared" si="167"/>
        <v>0</v>
      </c>
      <c r="H686" s="4">
        <f t="shared" si="168"/>
        <v>0</v>
      </c>
      <c r="I686">
        <f t="shared" si="169"/>
        <v>1</v>
      </c>
      <c r="J686">
        <f t="shared" si="162"/>
        <v>0</v>
      </c>
      <c r="K686">
        <f t="shared" si="170"/>
        <v>3</v>
      </c>
      <c r="L686">
        <f t="shared" si="171"/>
        <v>0</v>
      </c>
      <c r="M686" s="8">
        <f t="shared" ref="M686:W686" si="283">(M40-$M40)/$M40</f>
        <v>0</v>
      </c>
      <c r="N686" s="8">
        <f t="shared" si="283"/>
        <v>0.65350352346762386</v>
      </c>
      <c r="O686" s="8">
        <f t="shared" si="283"/>
        <v>0.65395439136333045</v>
      </c>
      <c r="P686" s="8">
        <f t="shared" si="283"/>
        <v>-2.9791271157553748E-4</v>
      </c>
      <c r="Q686" s="8">
        <f t="shared" si="283"/>
        <v>0.12780755238715055</v>
      </c>
      <c r="R686" s="8">
        <f t="shared" si="283"/>
        <v>-0.99999100263622764</v>
      </c>
      <c r="S686" s="8">
        <f t="shared" si="283"/>
        <v>-0.62410213807354442</v>
      </c>
      <c r="T686" s="8">
        <f t="shared" si="283"/>
        <v>15.83868526521729</v>
      </c>
      <c r="U686" s="8">
        <f t="shared" si="283"/>
        <v>14.187171158850457</v>
      </c>
      <c r="V686" s="8">
        <f t="shared" si="283"/>
        <v>-0.99872337405140299</v>
      </c>
      <c r="W686" s="8">
        <f t="shared" si="283"/>
        <v>-0.51452624381056355</v>
      </c>
      <c r="X686"/>
      <c r="Y686" s="8">
        <f t="shared" ref="Y686:AI686" si="284">(Y40-$Y40)/$Y40</f>
        <v>0</v>
      </c>
      <c r="Z686" s="8">
        <f t="shared" si="284"/>
        <v>1.5501425011646079</v>
      </c>
      <c r="AA686" s="8">
        <f t="shared" si="284"/>
        <v>1.5403814568595098</v>
      </c>
      <c r="AB686" s="8">
        <f t="shared" si="284"/>
        <v>0.1567114932390655</v>
      </c>
      <c r="AC686" s="8">
        <f t="shared" si="284"/>
        <v>0.95363713988445997</v>
      </c>
      <c r="AD686" s="8">
        <f t="shared" si="284"/>
        <v>-0.63931308725448155</v>
      </c>
      <c r="AE686" s="8">
        <f t="shared" si="284"/>
        <v>0.35018130481313142</v>
      </c>
      <c r="AF686" s="8">
        <f t="shared" si="284"/>
        <v>3.6675413182117946</v>
      </c>
      <c r="AG686" s="8">
        <f t="shared" si="284"/>
        <v>4.920530937663548</v>
      </c>
      <c r="AH686" s="8">
        <f t="shared" si="284"/>
        <v>-0.98682903191058258</v>
      </c>
      <c r="AI686" s="8">
        <f t="shared" si="284"/>
        <v>0.39207426610006813</v>
      </c>
      <c r="AK686" s="8">
        <f t="shared" ref="AK686:AU686" si="285">(AK40-$AK40)/$AK40</f>
        <v>0</v>
      </c>
      <c r="AL686" s="8">
        <f t="shared" si="285"/>
        <v>-2.0093547907574633E-2</v>
      </c>
      <c r="AM686" s="8">
        <f t="shared" si="285"/>
        <v>-1.7563313410293272E-2</v>
      </c>
      <c r="AN686" s="8">
        <f t="shared" si="285"/>
        <v>0.1567114932390655</v>
      </c>
      <c r="AO686" s="8">
        <f t="shared" si="285"/>
        <v>-0.20541106125297331</v>
      </c>
      <c r="AP686" s="8">
        <f t="shared" si="285"/>
        <v>-0.63931308725448155</v>
      </c>
      <c r="AQ686" s="8">
        <f t="shared" si="285"/>
        <v>-0.26452124007923178</v>
      </c>
      <c r="AR686" s="8">
        <f t="shared" si="285"/>
        <v>1.3568914750048149</v>
      </c>
      <c r="AS686" s="8">
        <f t="shared" si="285"/>
        <v>2.3151191500970232E-2</v>
      </c>
      <c r="AT686" s="8">
        <f t="shared" si="285"/>
        <v>-0.98682903191058258</v>
      </c>
      <c r="AU686" s="8">
        <f t="shared" si="285"/>
        <v>-0.20299362126346035</v>
      </c>
      <c r="AW686">
        <f t="shared" si="166"/>
        <v>-0.9720000000000002</v>
      </c>
      <c r="AX686" t="str">
        <f t="shared" si="175"/>
        <v/>
      </c>
      <c r="AY686">
        <f t="shared" si="176"/>
        <v>-0.9720000000000002</v>
      </c>
      <c r="AZ686" t="str">
        <f t="shared" si="177"/>
        <v/>
      </c>
    </row>
    <row r="687" spans="1:52" s="17" customFormat="1" x14ac:dyDescent="0.3">
      <c r="A687">
        <v>3</v>
      </c>
      <c r="B687" t="s">
        <v>111</v>
      </c>
      <c r="C687" t="s">
        <v>105</v>
      </c>
      <c r="D687" t="s">
        <v>15</v>
      </c>
      <c r="E687"/>
      <c r="F687" s="2">
        <v>0</v>
      </c>
      <c r="G687" s="2">
        <f t="shared" si="167"/>
        <v>0</v>
      </c>
      <c r="H687" s="4">
        <f t="shared" si="168"/>
        <v>0</v>
      </c>
      <c r="I687">
        <f t="shared" si="169"/>
        <v>0</v>
      </c>
      <c r="J687">
        <f t="shared" si="162"/>
        <v>1</v>
      </c>
      <c r="K687">
        <f t="shared" si="170"/>
        <v>3</v>
      </c>
      <c r="L687">
        <f t="shared" si="171"/>
        <v>0</v>
      </c>
      <c r="M687" s="8">
        <f t="shared" ref="M687:W687" si="286">(M41-$M41)/$M41</f>
        <v>0</v>
      </c>
      <c r="N687" s="8">
        <f t="shared" si="286"/>
        <v>-0.76912315549125077</v>
      </c>
      <c r="O687" s="8">
        <f t="shared" si="286"/>
        <v>-0.76557564960544611</v>
      </c>
      <c r="P687" s="8">
        <f t="shared" si="286"/>
        <v>3.3678652612084621</v>
      </c>
      <c r="Q687" s="8">
        <f t="shared" si="286"/>
        <v>-0.83556504488186778</v>
      </c>
      <c r="R687" s="8">
        <f t="shared" si="286"/>
        <v>3.9156674083394396</v>
      </c>
      <c r="S687" s="8">
        <f t="shared" si="286"/>
        <v>-0.8224203226546154</v>
      </c>
      <c r="T687" s="8">
        <f t="shared" si="286"/>
        <v>-0.55350949816584261</v>
      </c>
      <c r="U687" s="8">
        <f t="shared" si="286"/>
        <v>-0.67090455881033395</v>
      </c>
      <c r="V687" s="8">
        <f t="shared" si="286"/>
        <v>3.1566963630803428</v>
      </c>
      <c r="W687" s="8">
        <f t="shared" si="286"/>
        <v>-0.91438936569225415</v>
      </c>
      <c r="X687"/>
      <c r="Y687" s="8">
        <f t="shared" ref="Y687:AI687" si="287">(Y41-$Y41)/$Y41</f>
        <v>0</v>
      </c>
      <c r="Z687" s="8">
        <f t="shared" si="287"/>
        <v>-0.76105327825534819</v>
      </c>
      <c r="AA687" s="8">
        <f t="shared" si="287"/>
        <v>-0.76068152477775486</v>
      </c>
      <c r="AB687" s="8">
        <f t="shared" si="287"/>
        <v>1.5574066714676755</v>
      </c>
      <c r="AC687" s="8">
        <f t="shared" si="287"/>
        <v>-0.82252470603580385</v>
      </c>
      <c r="AD687" s="8">
        <f t="shared" si="287"/>
        <v>2.3702383817777912</v>
      </c>
      <c r="AE687" s="8">
        <f t="shared" si="287"/>
        <v>-0.81732411544684824</v>
      </c>
      <c r="AF687" s="8">
        <f t="shared" si="287"/>
        <v>-0.65326175748918369</v>
      </c>
      <c r="AG687" s="8">
        <f t="shared" si="287"/>
        <v>-0.72191982153512824</v>
      </c>
      <c r="AH687" s="8">
        <f t="shared" si="287"/>
        <v>0.63695468013770495</v>
      </c>
      <c r="AI687" s="8">
        <f t="shared" si="287"/>
        <v>-0.71038084035658522</v>
      </c>
      <c r="AK687" s="8">
        <f t="shared" ref="AK687:AU687" si="288">(AK41-$AK41)/$AK41</f>
        <v>0</v>
      </c>
      <c r="AL687" s="8">
        <f t="shared" si="288"/>
        <v>-0.91708644554524732</v>
      </c>
      <c r="AM687" s="8">
        <f t="shared" si="288"/>
        <v>-0.91473379891528417</v>
      </c>
      <c r="AN687" s="8">
        <f t="shared" si="288"/>
        <v>1.5574066714676755</v>
      </c>
      <c r="AO687" s="8">
        <f t="shared" si="288"/>
        <v>-0.94478206016056709</v>
      </c>
      <c r="AP687" s="8">
        <f t="shared" si="288"/>
        <v>2.3702383817777912</v>
      </c>
      <c r="AQ687" s="8">
        <f t="shared" si="288"/>
        <v>-0.93965435464292879</v>
      </c>
      <c r="AR687" s="8">
        <f t="shared" si="288"/>
        <v>-0.82554670814722075</v>
      </c>
      <c r="AS687" s="8">
        <f t="shared" si="288"/>
        <v>-0.96051477004239594</v>
      </c>
      <c r="AT687" s="8">
        <f t="shared" si="288"/>
        <v>0.63695468013770495</v>
      </c>
      <c r="AU687" s="8">
        <f t="shared" si="288"/>
        <v>-0.82781702176897132</v>
      </c>
      <c r="AW687">
        <f t="shared" si="166"/>
        <v>0.32400000000000001</v>
      </c>
      <c r="AX687" t="str">
        <f t="shared" si="175"/>
        <v/>
      </c>
      <c r="AY687" t="str">
        <f t="shared" si="176"/>
        <v/>
      </c>
      <c r="AZ687">
        <f t="shared" si="177"/>
        <v>0.32400000000000001</v>
      </c>
    </row>
    <row r="688" spans="1:52" s="17" customFormat="1" x14ac:dyDescent="0.3">
      <c r="A688">
        <v>3</v>
      </c>
      <c r="B688" t="s">
        <v>112</v>
      </c>
      <c r="C688" t="s">
        <v>105</v>
      </c>
      <c r="D688" t="s">
        <v>15</v>
      </c>
      <c r="E688" t="s">
        <v>43</v>
      </c>
      <c r="F688" s="2">
        <v>0</v>
      </c>
      <c r="G688" s="2">
        <f t="shared" si="167"/>
        <v>1</v>
      </c>
      <c r="H688" s="4">
        <f t="shared" si="168"/>
        <v>1</v>
      </c>
      <c r="I688">
        <f t="shared" si="169"/>
        <v>0</v>
      </c>
      <c r="J688">
        <f t="shared" si="162"/>
        <v>1</v>
      </c>
      <c r="K688">
        <f t="shared" si="170"/>
        <v>3</v>
      </c>
      <c r="L688">
        <f t="shared" si="171"/>
        <v>3</v>
      </c>
      <c r="M688" s="8">
        <f t="shared" ref="M688:W688" si="289">(M42-$M42)/$M42</f>
        <v>0</v>
      </c>
      <c r="N688" s="8">
        <f t="shared" si="289"/>
        <v>-0.8136090838208524</v>
      </c>
      <c r="O688" s="8">
        <f t="shared" si="289"/>
        <v>-0.81286609699848544</v>
      </c>
      <c r="P688" s="8">
        <f t="shared" si="289"/>
        <v>3.3409632036379349</v>
      </c>
      <c r="Q688" s="8">
        <f t="shared" si="289"/>
        <v>-0.90792092739700525</v>
      </c>
      <c r="R688" s="8">
        <f t="shared" si="289"/>
        <v>4.1190069167984289</v>
      </c>
      <c r="S688" s="8">
        <f t="shared" si="289"/>
        <v>-0.88733781085115582</v>
      </c>
      <c r="T688" s="8">
        <f t="shared" si="289"/>
        <v>-0.56572179601670725</v>
      </c>
      <c r="U688" s="8">
        <f t="shared" si="289"/>
        <v>-0.68189253336163003</v>
      </c>
      <c r="V688" s="8">
        <f t="shared" si="289"/>
        <v>3.1759846963148535</v>
      </c>
      <c r="W688" s="8">
        <f t="shared" si="289"/>
        <v>-0.79928102431450521</v>
      </c>
      <c r="X688"/>
      <c r="Y688" s="8">
        <f t="shared" ref="Y688:AI688" si="290">(Y42-$Y42)/$Y42</f>
        <v>0</v>
      </c>
      <c r="Z688" s="8">
        <f t="shared" si="290"/>
        <v>-0.8233115914710073</v>
      </c>
      <c r="AA688" s="8">
        <f t="shared" si="290"/>
        <v>-0.85208020766247128</v>
      </c>
      <c r="AB688" s="8">
        <f t="shared" si="290"/>
        <v>1.9840984964858506</v>
      </c>
      <c r="AC688" s="8">
        <f t="shared" si="290"/>
        <v>-0.90630900167934136</v>
      </c>
      <c r="AD688" s="8">
        <f t="shared" si="290"/>
        <v>1.4878602284857905</v>
      </c>
      <c r="AE688" s="8">
        <f t="shared" si="290"/>
        <v>-0.90560906487665327</v>
      </c>
      <c r="AF688" s="8">
        <f t="shared" si="290"/>
        <v>-0.77393643274759705</v>
      </c>
      <c r="AG688" s="8">
        <f t="shared" si="290"/>
        <v>-0.82076640108952359</v>
      </c>
      <c r="AH688" s="8">
        <f t="shared" si="290"/>
        <v>0.41048873359134058</v>
      </c>
      <c r="AI688" s="8">
        <f t="shared" si="290"/>
        <v>-0.79432876371949102</v>
      </c>
      <c r="AK688" s="8">
        <f t="shared" ref="AK688:AU688" si="291">(AK42-$AK42)/$AK42</f>
        <v>0</v>
      </c>
      <c r="AL688" s="8">
        <f t="shared" si="291"/>
        <v>-0.9355730566045366</v>
      </c>
      <c r="AM688" s="8">
        <f t="shared" si="291"/>
        <v>-0.94660332337626318</v>
      </c>
      <c r="AN688" s="8">
        <f t="shared" si="291"/>
        <v>1.9840984964858506</v>
      </c>
      <c r="AO688" s="8">
        <f t="shared" si="291"/>
        <v>-0.95665989149044306</v>
      </c>
      <c r="AP688" s="8">
        <f t="shared" si="291"/>
        <v>1.4878602284857905</v>
      </c>
      <c r="AQ688" s="8">
        <f t="shared" si="291"/>
        <v>-0.96465902332775333</v>
      </c>
      <c r="AR688" s="8">
        <f t="shared" si="291"/>
        <v>-0.88618300371151959</v>
      </c>
      <c r="AS688" s="8">
        <f t="shared" si="291"/>
        <v>-0.97496402105815461</v>
      </c>
      <c r="AT688" s="8">
        <f t="shared" si="291"/>
        <v>0.41048873359134058</v>
      </c>
      <c r="AU688" s="8">
        <f t="shared" si="291"/>
        <v>-0.89583437700813995</v>
      </c>
      <c r="AW688">
        <f t="shared" si="166"/>
        <v>0.9720000000000002</v>
      </c>
      <c r="AX688">
        <f t="shared" si="175"/>
        <v>0.9720000000000002</v>
      </c>
      <c r="AY688" t="str">
        <f t="shared" si="176"/>
        <v/>
      </c>
      <c r="AZ688">
        <f t="shared" si="177"/>
        <v>0.9720000000000002</v>
      </c>
    </row>
    <row r="689" spans="1:52" s="17" customFormat="1" x14ac:dyDescent="0.3">
      <c r="A689">
        <v>3</v>
      </c>
      <c r="B689" t="s">
        <v>113</v>
      </c>
      <c r="C689" t="s">
        <v>114</v>
      </c>
      <c r="D689" t="s">
        <v>15</v>
      </c>
      <c r="E689"/>
      <c r="F689" s="2">
        <v>0</v>
      </c>
      <c r="G689" s="2">
        <f t="shared" si="167"/>
        <v>0</v>
      </c>
      <c r="H689" s="4">
        <f t="shared" si="168"/>
        <v>0</v>
      </c>
      <c r="I689">
        <f t="shared" si="169"/>
        <v>0</v>
      </c>
      <c r="J689">
        <f t="shared" si="162"/>
        <v>1</v>
      </c>
      <c r="K689">
        <f t="shared" si="170"/>
        <v>3</v>
      </c>
      <c r="L689">
        <f t="shared" si="171"/>
        <v>0</v>
      </c>
      <c r="M689" s="8">
        <f t="shared" ref="M689:W689" si="292">(M43-$M43)/$M43</f>
        <v>0</v>
      </c>
      <c r="N689" s="8">
        <f t="shared" si="292"/>
        <v>-0.77698156610347591</v>
      </c>
      <c r="O689" s="8">
        <f t="shared" si="292"/>
        <v>-0.77346755112358079</v>
      </c>
      <c r="P689" s="8">
        <f t="shared" si="292"/>
        <v>3.0055919573909295</v>
      </c>
      <c r="Q689" s="8">
        <f t="shared" si="292"/>
        <v>-0.84671300200942035</v>
      </c>
      <c r="R689" s="8">
        <f t="shared" si="292"/>
        <v>3.6241881045011999</v>
      </c>
      <c r="S689" s="8">
        <f t="shared" si="292"/>
        <v>-0.83752759496354467</v>
      </c>
      <c r="T689" s="8">
        <f t="shared" si="292"/>
        <v>-0.61084025401015485</v>
      </c>
      <c r="U689" s="8">
        <f t="shared" si="292"/>
        <v>-0.71492851632600818</v>
      </c>
      <c r="V689" s="8">
        <f t="shared" si="292"/>
        <v>2.8349617995656415</v>
      </c>
      <c r="W689" s="8">
        <f t="shared" si="292"/>
        <v>-0.91154325199222608</v>
      </c>
      <c r="X689"/>
      <c r="Y689" s="8">
        <f t="shared" ref="Y689:AI689" si="293">(Y43-$Y43)/$Y43</f>
        <v>0</v>
      </c>
      <c r="Z689" s="8">
        <f t="shared" si="293"/>
        <v>-0.75616472536743295</v>
      </c>
      <c r="AA689" s="8">
        <f t="shared" si="293"/>
        <v>-0.7575121390250058</v>
      </c>
      <c r="AB689" s="8">
        <f t="shared" si="293"/>
        <v>3.1104243958445861</v>
      </c>
      <c r="AC689" s="8">
        <f t="shared" si="293"/>
        <v>-0.79349326557695754</v>
      </c>
      <c r="AD689" s="8">
        <f t="shared" si="293"/>
        <v>2.8441109056274207</v>
      </c>
      <c r="AE689" s="8">
        <f t="shared" si="293"/>
        <v>-0.77441823344940486</v>
      </c>
      <c r="AF689" s="8">
        <f t="shared" si="293"/>
        <v>-0.65542398551462855</v>
      </c>
      <c r="AG689" s="8">
        <f t="shared" si="293"/>
        <v>-0.72590022236488139</v>
      </c>
      <c r="AH689" s="8">
        <f t="shared" si="293"/>
        <v>1.1062443892796674</v>
      </c>
      <c r="AI689" s="8">
        <f t="shared" si="293"/>
        <v>-0.69815024251940161</v>
      </c>
      <c r="AK689" s="8">
        <f t="shared" ref="AK689:AU689" si="294">(AK43-$AK43)/$AK43</f>
        <v>0</v>
      </c>
      <c r="AL689" s="8">
        <f t="shared" si="294"/>
        <v>-0.91574456485847411</v>
      </c>
      <c r="AM689" s="8">
        <f t="shared" si="294"/>
        <v>-0.91478921432124682</v>
      </c>
      <c r="AN689" s="8">
        <f t="shared" si="294"/>
        <v>3.1104243958445861</v>
      </c>
      <c r="AO689" s="8">
        <f t="shared" si="294"/>
        <v>-0.92946875857169797</v>
      </c>
      <c r="AP689" s="8">
        <f t="shared" si="294"/>
        <v>2.8441109056274207</v>
      </c>
      <c r="AQ689" s="8">
        <f t="shared" si="294"/>
        <v>-0.93063325403728425</v>
      </c>
      <c r="AR689" s="8">
        <f t="shared" si="294"/>
        <v>-0.82644031027857634</v>
      </c>
      <c r="AS689" s="8">
        <f t="shared" si="294"/>
        <v>-0.96216133863422271</v>
      </c>
      <c r="AT689" s="8">
        <f t="shared" si="294"/>
        <v>1.1062443892796674</v>
      </c>
      <c r="AU689" s="8">
        <f t="shared" si="294"/>
        <v>-0.81578941078122402</v>
      </c>
      <c r="AW689">
        <f t="shared" si="166"/>
        <v>0.32400000000000001</v>
      </c>
      <c r="AX689" t="str">
        <f t="shared" si="175"/>
        <v/>
      </c>
      <c r="AY689" t="str">
        <f t="shared" si="176"/>
        <v/>
      </c>
      <c r="AZ689">
        <f t="shared" si="177"/>
        <v>0.32400000000000001</v>
      </c>
    </row>
    <row r="690" spans="1:52" s="17" customFormat="1" x14ac:dyDescent="0.3">
      <c r="A690">
        <v>3</v>
      </c>
      <c r="B690" t="s">
        <v>115</v>
      </c>
      <c r="C690" t="s">
        <v>114</v>
      </c>
      <c r="D690" t="s">
        <v>15</v>
      </c>
      <c r="E690" t="s">
        <v>43</v>
      </c>
      <c r="F690" s="2">
        <v>0</v>
      </c>
      <c r="G690" s="2">
        <f t="shared" si="167"/>
        <v>1</v>
      </c>
      <c r="H690" s="4">
        <f t="shared" si="168"/>
        <v>1</v>
      </c>
      <c r="I690">
        <f t="shared" si="169"/>
        <v>0</v>
      </c>
      <c r="J690">
        <f t="shared" si="162"/>
        <v>1</v>
      </c>
      <c r="K690">
        <f t="shared" si="170"/>
        <v>3</v>
      </c>
      <c r="L690">
        <f t="shared" si="171"/>
        <v>3</v>
      </c>
      <c r="M690" s="8">
        <f t="shared" ref="M690:W690" si="295">(M44-$M44)/$M44</f>
        <v>0</v>
      </c>
      <c r="N690" s="8">
        <f t="shared" si="295"/>
        <v>-0.82387892139905727</v>
      </c>
      <c r="O690" s="8">
        <f t="shared" si="295"/>
        <v>-0.82307175252494824</v>
      </c>
      <c r="P690" s="8">
        <f t="shared" si="295"/>
        <v>3.0200088572256005</v>
      </c>
      <c r="Q690" s="8">
        <f t="shared" si="295"/>
        <v>-0.91303101549318255</v>
      </c>
      <c r="R690" s="8">
        <f t="shared" si="295"/>
        <v>3.6142255620322712</v>
      </c>
      <c r="S690" s="8">
        <f t="shared" si="295"/>
        <v>-0.8911739055932838</v>
      </c>
      <c r="T690" s="8">
        <f t="shared" si="295"/>
        <v>-0.60921810098916584</v>
      </c>
      <c r="U690" s="8">
        <f t="shared" si="295"/>
        <v>-0.71433189700834354</v>
      </c>
      <c r="V690" s="8">
        <f t="shared" si="295"/>
        <v>2.8371421601836562</v>
      </c>
      <c r="W690" s="8">
        <f t="shared" si="295"/>
        <v>-0.82148982387213709</v>
      </c>
      <c r="X690"/>
      <c r="Y690" s="8">
        <f t="shared" ref="Y690:AI690" si="296">(Y44-$Y44)/$Y44</f>
        <v>0</v>
      </c>
      <c r="Z690" s="8">
        <f t="shared" si="296"/>
        <v>-0.80319938794941337</v>
      </c>
      <c r="AA690" s="8">
        <f t="shared" si="296"/>
        <v>-0.80544026654520662</v>
      </c>
      <c r="AB690" s="8">
        <f t="shared" si="296"/>
        <v>1.2967986147559469</v>
      </c>
      <c r="AC690" s="8">
        <f t="shared" si="296"/>
        <v>-0.88143856021677347</v>
      </c>
      <c r="AD690" s="8">
        <f t="shared" si="296"/>
        <v>2.5565939132945141</v>
      </c>
      <c r="AE690" s="8">
        <f t="shared" si="296"/>
        <v>-0.84403328133015776</v>
      </c>
      <c r="AF690" s="8">
        <f t="shared" si="296"/>
        <v>-0.65833533894726237</v>
      </c>
      <c r="AG690" s="8">
        <f t="shared" si="296"/>
        <v>-0.73163417774534079</v>
      </c>
      <c r="AH690" s="8">
        <f t="shared" si="296"/>
        <v>0.63933341891014073</v>
      </c>
      <c r="AI690" s="8">
        <f t="shared" si="296"/>
        <v>-0.71159663938283968</v>
      </c>
      <c r="AK690" s="8">
        <f t="shared" ref="AK690:AU690" si="297">(AK44-$AK44)/$AK44</f>
        <v>0</v>
      </c>
      <c r="AL690" s="8">
        <f t="shared" si="297"/>
        <v>-0.93094825445277951</v>
      </c>
      <c r="AM690" s="8">
        <f t="shared" si="297"/>
        <v>-0.93227425379406759</v>
      </c>
      <c r="AN690" s="8">
        <f t="shared" si="297"/>
        <v>1.2967986147559469</v>
      </c>
      <c r="AO690" s="8">
        <f t="shared" si="297"/>
        <v>-0.95896343194950306</v>
      </c>
      <c r="AP690" s="8">
        <f t="shared" si="297"/>
        <v>2.5565939132945141</v>
      </c>
      <c r="AQ690" s="8">
        <f t="shared" si="297"/>
        <v>-0.94746480857008275</v>
      </c>
      <c r="AR690" s="8">
        <f t="shared" si="297"/>
        <v>-0.82801465825882603</v>
      </c>
      <c r="AS690" s="8">
        <f t="shared" si="297"/>
        <v>-0.96343984099654101</v>
      </c>
      <c r="AT690" s="8">
        <f t="shared" si="297"/>
        <v>0.63933341891014073</v>
      </c>
      <c r="AU690" s="8">
        <f t="shared" si="297"/>
        <v>-0.84830129030678292</v>
      </c>
      <c r="AW690">
        <f t="shared" si="166"/>
        <v>0.9720000000000002</v>
      </c>
      <c r="AX690">
        <f t="shared" si="175"/>
        <v>0.9720000000000002</v>
      </c>
      <c r="AY690" t="str">
        <f t="shared" si="176"/>
        <v/>
      </c>
      <c r="AZ690">
        <f t="shared" si="177"/>
        <v>0.9720000000000002</v>
      </c>
    </row>
    <row r="691" spans="1:52" s="17" customFormat="1" x14ac:dyDescent="0.3">
      <c r="A691">
        <v>3</v>
      </c>
      <c r="B691" t="s">
        <v>116</v>
      </c>
      <c r="C691" t="s">
        <v>114</v>
      </c>
      <c r="D691" t="s">
        <v>15</v>
      </c>
      <c r="E691"/>
      <c r="F691" s="2">
        <v>0</v>
      </c>
      <c r="G691" s="2">
        <f t="shared" si="167"/>
        <v>1</v>
      </c>
      <c r="H691" s="4">
        <f t="shared" si="168"/>
        <v>0</v>
      </c>
      <c r="I691">
        <f t="shared" si="169"/>
        <v>1</v>
      </c>
      <c r="J691">
        <f t="shared" si="162"/>
        <v>0</v>
      </c>
      <c r="K691">
        <f t="shared" si="170"/>
        <v>3</v>
      </c>
      <c r="L691">
        <f t="shared" si="171"/>
        <v>0</v>
      </c>
      <c r="M691" s="8">
        <f t="shared" ref="M691:W691" si="298">(M45-$M45)/$M45</f>
        <v>0</v>
      </c>
      <c r="N691" s="8">
        <f t="shared" si="298"/>
        <v>0.63993973819906391</v>
      </c>
      <c r="O691" s="8">
        <f t="shared" si="298"/>
        <v>0.64027963555006395</v>
      </c>
      <c r="P691" s="8">
        <f t="shared" si="298"/>
        <v>-3.0090912544402862E-4</v>
      </c>
      <c r="Q691" s="8">
        <f t="shared" si="298"/>
        <v>0.13443040201859044</v>
      </c>
      <c r="R691" s="8">
        <f t="shared" si="298"/>
        <v>-0.99998300513244998</v>
      </c>
      <c r="S691" s="8">
        <f t="shared" si="298"/>
        <v>-0.59967089938838469</v>
      </c>
      <c r="T691" s="8">
        <f t="shared" si="298"/>
        <v>15.841914741747994</v>
      </c>
      <c r="U691" s="8">
        <f t="shared" si="298"/>
        <v>14.229136800686195</v>
      </c>
      <c r="V691" s="8">
        <f t="shared" si="298"/>
        <v>-0.9985654332391618</v>
      </c>
      <c r="W691" s="8">
        <f t="shared" si="298"/>
        <v>-0.49966010264900002</v>
      </c>
      <c r="X691"/>
      <c r="Y691" s="8">
        <f t="shared" ref="Y691:AI691" si="299">(Y45-$Y45)/$Y45</f>
        <v>0</v>
      </c>
      <c r="Z691" s="8">
        <f t="shared" si="299"/>
        <v>0.66185084371292968</v>
      </c>
      <c r="AA691" s="8">
        <f t="shared" si="299"/>
        <v>0.63190831860077445</v>
      </c>
      <c r="AB691" s="8">
        <f t="shared" si="299"/>
        <v>0.25791962089023518</v>
      </c>
      <c r="AC691" s="8">
        <f t="shared" si="299"/>
        <v>1.1435250437809441</v>
      </c>
      <c r="AD691" s="8">
        <f t="shared" si="299"/>
        <v>-0.76604877096865831</v>
      </c>
      <c r="AE691" s="8">
        <f t="shared" si="299"/>
        <v>3.4588459551237974E-2</v>
      </c>
      <c r="AF691" s="8">
        <f t="shared" si="299"/>
        <v>2.3062069415005948</v>
      </c>
      <c r="AG691" s="8">
        <f t="shared" si="299"/>
        <v>3.2535380725450294</v>
      </c>
      <c r="AH691" s="8">
        <f t="shared" si="299"/>
        <v>-0.98193053588051116</v>
      </c>
      <c r="AI691" s="8">
        <f t="shared" si="299"/>
        <v>0.67516860511280929</v>
      </c>
      <c r="AK691" s="8">
        <f t="shared" ref="AK691:AU691" si="300">(AK45-$AK45)/$AK45</f>
        <v>0</v>
      </c>
      <c r="AL691" s="8">
        <f t="shared" si="300"/>
        <v>-0.33738753775692926</v>
      </c>
      <c r="AM691" s="8">
        <f t="shared" si="300"/>
        <v>-0.34772339094780375</v>
      </c>
      <c r="AN691" s="8">
        <f t="shared" si="300"/>
        <v>0.25791962089023518</v>
      </c>
      <c r="AO691" s="8">
        <f t="shared" si="300"/>
        <v>-0.15703180778781306</v>
      </c>
      <c r="AP691" s="8">
        <f t="shared" si="300"/>
        <v>-0.76604877096865831</v>
      </c>
      <c r="AQ691" s="8">
        <f t="shared" si="300"/>
        <v>-0.47269013817760402</v>
      </c>
      <c r="AR691" s="8">
        <f t="shared" si="300"/>
        <v>0.67375769047560607</v>
      </c>
      <c r="AS691" s="8">
        <f t="shared" si="300"/>
        <v>-0.24493286302248798</v>
      </c>
      <c r="AT691" s="8">
        <f t="shared" si="300"/>
        <v>-0.98193053588051116</v>
      </c>
      <c r="AU691" s="8">
        <f t="shared" si="300"/>
        <v>-6.4516741163788513E-2</v>
      </c>
      <c r="AW691">
        <f t="shared" si="166"/>
        <v>-0.9720000000000002</v>
      </c>
      <c r="AX691" t="str">
        <f t="shared" si="175"/>
        <v/>
      </c>
      <c r="AY691">
        <f t="shared" si="176"/>
        <v>-0.9720000000000002</v>
      </c>
      <c r="AZ691" t="str">
        <f t="shared" si="177"/>
        <v/>
      </c>
    </row>
    <row r="692" spans="1:52" s="17" customFormat="1" x14ac:dyDescent="0.3">
      <c r="A692">
        <v>3</v>
      </c>
      <c r="B692" t="s">
        <v>117</v>
      </c>
      <c r="C692" t="s">
        <v>114</v>
      </c>
      <c r="D692" t="s">
        <v>15</v>
      </c>
      <c r="E692"/>
      <c r="F692" s="2">
        <v>0</v>
      </c>
      <c r="G692" s="2">
        <f t="shared" si="167"/>
        <v>0</v>
      </c>
      <c r="H692" s="4">
        <f t="shared" si="168"/>
        <v>0</v>
      </c>
      <c r="I692">
        <f t="shared" si="169"/>
        <v>1</v>
      </c>
      <c r="J692">
        <f t="shared" si="162"/>
        <v>0</v>
      </c>
      <c r="K692">
        <f t="shared" si="170"/>
        <v>3</v>
      </c>
      <c r="L692">
        <f t="shared" si="171"/>
        <v>0</v>
      </c>
      <c r="M692" s="8">
        <f t="shared" ref="M692:W692" si="301">(M46-$M46)/$M46</f>
        <v>0</v>
      </c>
      <c r="N692" s="8">
        <f t="shared" si="301"/>
        <v>-0.70854803763304841</v>
      </c>
      <c r="O692" s="8">
        <f t="shared" si="301"/>
        <v>-0.70313144656743287</v>
      </c>
      <c r="P692" s="8">
        <f t="shared" si="301"/>
        <v>3.3549806617076676</v>
      </c>
      <c r="Q692" s="8">
        <f t="shared" si="301"/>
        <v>-0.85140717861388882</v>
      </c>
      <c r="R692" s="8">
        <f t="shared" si="301"/>
        <v>3.4065744715204529</v>
      </c>
      <c r="S692" s="8">
        <f t="shared" si="301"/>
        <v>-0.81293685187876807</v>
      </c>
      <c r="T692" s="8">
        <f t="shared" si="301"/>
        <v>-0.45391469494291004</v>
      </c>
      <c r="U692" s="8">
        <f t="shared" si="301"/>
        <v>-0.49976563942697683</v>
      </c>
      <c r="V692" s="8">
        <f t="shared" si="301"/>
        <v>3.5373001030322819</v>
      </c>
      <c r="W692" s="8">
        <f t="shared" si="301"/>
        <v>-0.82146680971513519</v>
      </c>
      <c r="X692"/>
      <c r="Y692" s="8">
        <f t="shared" ref="Y692:AI692" si="302">(Y46-$Y46)/$Y46</f>
        <v>0</v>
      </c>
      <c r="Z692" s="8">
        <f t="shared" si="302"/>
        <v>-0.6728828748670953</v>
      </c>
      <c r="AA692" s="8">
        <f t="shared" si="302"/>
        <v>-0.67287335530900039</v>
      </c>
      <c r="AB692" s="8">
        <f t="shared" si="302"/>
        <v>4.2748104140477325</v>
      </c>
      <c r="AC692" s="8">
        <f t="shared" si="302"/>
        <v>-0.73976774062093698</v>
      </c>
      <c r="AD692" s="8">
        <f t="shared" si="302"/>
        <v>2.6388515438802029</v>
      </c>
      <c r="AE692" s="8">
        <f t="shared" si="302"/>
        <v>-0.70955380170198434</v>
      </c>
      <c r="AF692" s="8">
        <f t="shared" si="302"/>
        <v>-0.7592230803488198</v>
      </c>
      <c r="AG692" s="8">
        <f t="shared" si="302"/>
        <v>-0.67971775668228696</v>
      </c>
      <c r="AH692" s="8">
        <f t="shared" si="302"/>
        <v>1.2470738480359786</v>
      </c>
      <c r="AI692" s="8">
        <f t="shared" si="302"/>
        <v>-0.5264526243511648</v>
      </c>
      <c r="AK692" s="8">
        <f t="shared" ref="AK692:AU692" si="303">(AK46-$AK46)/$AK46</f>
        <v>0</v>
      </c>
      <c r="AL692" s="8">
        <f t="shared" si="303"/>
        <v>-0.89548861044404748</v>
      </c>
      <c r="AM692" s="8">
        <f t="shared" si="303"/>
        <v>-0.8939917880218079</v>
      </c>
      <c r="AN692" s="8">
        <f t="shared" si="303"/>
        <v>4.2748104140477325</v>
      </c>
      <c r="AO692" s="8">
        <f t="shared" si="303"/>
        <v>-0.90897320012563787</v>
      </c>
      <c r="AP692" s="8">
        <f t="shared" si="303"/>
        <v>2.6388515438802029</v>
      </c>
      <c r="AQ692" s="8">
        <f t="shared" si="303"/>
        <v>-0.90894143626074508</v>
      </c>
      <c r="AR692" s="8">
        <f t="shared" si="303"/>
        <v>-0.87907239082548616</v>
      </c>
      <c r="AS692" s="8">
        <f t="shared" si="303"/>
        <v>-0.942550737036005</v>
      </c>
      <c r="AT692" s="8">
        <f t="shared" si="303"/>
        <v>1.2470738480359786</v>
      </c>
      <c r="AU692" s="8">
        <f t="shared" si="303"/>
        <v>-0.78000918983008216</v>
      </c>
      <c r="AW692">
        <f t="shared" si="166"/>
        <v>-0.32400000000000001</v>
      </c>
      <c r="AX692" t="str">
        <f t="shared" si="175"/>
        <v/>
      </c>
      <c r="AY692">
        <f t="shared" si="176"/>
        <v>-0.32400000000000001</v>
      </c>
      <c r="AZ692" t="str">
        <f t="shared" si="177"/>
        <v/>
      </c>
    </row>
    <row r="693" spans="1:52" s="17" customFormat="1" x14ac:dyDescent="0.3">
      <c r="A693">
        <v>3</v>
      </c>
      <c r="B693" t="s">
        <v>118</v>
      </c>
      <c r="C693" t="s">
        <v>114</v>
      </c>
      <c r="D693" t="s">
        <v>15</v>
      </c>
      <c r="E693"/>
      <c r="F693" s="2">
        <v>0</v>
      </c>
      <c r="G693" s="2">
        <f t="shared" si="167"/>
        <v>1</v>
      </c>
      <c r="H693" s="4">
        <f t="shared" si="168"/>
        <v>0</v>
      </c>
      <c r="I693">
        <f t="shared" si="169"/>
        <v>1</v>
      </c>
      <c r="J693">
        <f t="shared" si="162"/>
        <v>0</v>
      </c>
      <c r="K693">
        <f t="shared" si="170"/>
        <v>3</v>
      </c>
      <c r="L693">
        <f t="shared" si="171"/>
        <v>0</v>
      </c>
      <c r="M693" s="8">
        <f t="shared" ref="M693:W693" si="304">(M47-$M47)/$M47</f>
        <v>0</v>
      </c>
      <c r="N693" s="8">
        <f t="shared" si="304"/>
        <v>-0.66957720212670802</v>
      </c>
      <c r="O693" s="8">
        <f t="shared" si="304"/>
        <v>-0.66390600548720979</v>
      </c>
      <c r="P693" s="8">
        <f t="shared" si="304"/>
        <v>4.3372252299743161</v>
      </c>
      <c r="Q693" s="8">
        <f t="shared" si="304"/>
        <v>-0.83220575453920653</v>
      </c>
      <c r="R693" s="8">
        <f t="shared" si="304"/>
        <v>4.0902028677352726</v>
      </c>
      <c r="S693" s="8">
        <f t="shared" si="304"/>
        <v>-0.78827461375837071</v>
      </c>
      <c r="T693" s="8">
        <f t="shared" si="304"/>
        <v>-0.37692154497387997</v>
      </c>
      <c r="U693" s="8">
        <f t="shared" si="304"/>
        <v>-0.42960498052824608</v>
      </c>
      <c r="V693" s="8">
        <f t="shared" si="304"/>
        <v>4.5476943669038716</v>
      </c>
      <c r="W693" s="8">
        <f t="shared" si="304"/>
        <v>-0.80056889400658715</v>
      </c>
      <c r="X693"/>
      <c r="Y693" s="8">
        <f t="shared" ref="Y693:AI693" si="305">(Y47-$Y47)/$Y47</f>
        <v>0</v>
      </c>
      <c r="Z693" s="8">
        <f t="shared" si="305"/>
        <v>-0.6498186873553925</v>
      </c>
      <c r="AA693" s="8">
        <f t="shared" si="305"/>
        <v>-0.65143811446095035</v>
      </c>
      <c r="AB693" s="8">
        <f t="shared" si="305"/>
        <v>4.9777360851328298</v>
      </c>
      <c r="AC693" s="8">
        <f t="shared" si="305"/>
        <v>-0.71622555573974744</v>
      </c>
      <c r="AD693" s="8">
        <f t="shared" si="305"/>
        <v>3.0949174072236612</v>
      </c>
      <c r="AE693" s="8">
        <f t="shared" si="305"/>
        <v>-0.68169716292228866</v>
      </c>
      <c r="AF693" s="8">
        <f t="shared" si="305"/>
        <v>-0.73362558891752516</v>
      </c>
      <c r="AG693" s="8">
        <f t="shared" si="305"/>
        <v>-0.64449280984545931</v>
      </c>
      <c r="AH693" s="8">
        <f t="shared" si="305"/>
        <v>1.694678059077781</v>
      </c>
      <c r="AI693" s="8">
        <f t="shared" si="305"/>
        <v>-0.47238593675881968</v>
      </c>
      <c r="AK693" s="8">
        <f t="shared" ref="AK693:AU693" si="306">(AK47-$AK47)/$AK47</f>
        <v>0</v>
      </c>
      <c r="AL693" s="8">
        <f t="shared" si="306"/>
        <v>-0.88820583274173204</v>
      </c>
      <c r="AM693" s="8">
        <f t="shared" si="306"/>
        <v>-0.88745879060102972</v>
      </c>
      <c r="AN693" s="8">
        <f t="shared" si="306"/>
        <v>4.9777360851328298</v>
      </c>
      <c r="AO693" s="8">
        <f t="shared" si="306"/>
        <v>-0.89732767577707129</v>
      </c>
      <c r="AP693" s="8">
        <f t="shared" si="306"/>
        <v>3.0949174072236612</v>
      </c>
      <c r="AQ693" s="8">
        <f t="shared" si="306"/>
        <v>-0.90396096121738156</v>
      </c>
      <c r="AR693" s="8">
        <f t="shared" si="306"/>
        <v>-0.86521639453865118</v>
      </c>
      <c r="AS693" s="8">
        <f t="shared" si="306"/>
        <v>-0.93668077798375882</v>
      </c>
      <c r="AT693" s="8">
        <f t="shared" si="306"/>
        <v>1.694678059077781</v>
      </c>
      <c r="AU693" s="8">
        <f t="shared" si="306"/>
        <v>-0.75421481223967857</v>
      </c>
      <c r="AW693">
        <f t="shared" si="166"/>
        <v>-0.32400000000000001</v>
      </c>
      <c r="AX693" t="str">
        <f t="shared" si="175"/>
        <v/>
      </c>
      <c r="AY693">
        <f t="shared" si="176"/>
        <v>-0.32400000000000001</v>
      </c>
      <c r="AZ693" t="str">
        <f t="shared" si="177"/>
        <v/>
      </c>
    </row>
    <row r="694" spans="1:52" s="17" customFormat="1" x14ac:dyDescent="0.3">
      <c r="A694">
        <v>3</v>
      </c>
      <c r="B694" t="s">
        <v>119</v>
      </c>
      <c r="C694" t="s">
        <v>114</v>
      </c>
      <c r="D694" t="s">
        <v>15</v>
      </c>
      <c r="E694"/>
      <c r="F694" s="2">
        <v>0</v>
      </c>
      <c r="G694" s="2">
        <f t="shared" si="167"/>
        <v>0</v>
      </c>
      <c r="H694" s="4">
        <f t="shared" si="168"/>
        <v>0</v>
      </c>
      <c r="I694">
        <f t="shared" si="169"/>
        <v>1</v>
      </c>
      <c r="J694">
        <f t="shared" si="162"/>
        <v>0</v>
      </c>
      <c r="K694">
        <f t="shared" si="170"/>
        <v>3</v>
      </c>
      <c r="L694">
        <f t="shared" si="171"/>
        <v>0</v>
      </c>
      <c r="M694" s="8">
        <f t="shared" ref="M694:W694" si="307">(M48-$M48)/$M48</f>
        <v>0</v>
      </c>
      <c r="N694" s="8">
        <f t="shared" si="307"/>
        <v>0.80318966542802939</v>
      </c>
      <c r="O694" s="8">
        <f t="shared" si="307"/>
        <v>0.80366952482922482</v>
      </c>
      <c r="P694" s="8">
        <f t="shared" si="307"/>
        <v>-2.9791271157553748E-4</v>
      </c>
      <c r="Q694" s="8">
        <f t="shared" si="307"/>
        <v>0.10223204601051888</v>
      </c>
      <c r="R694" s="8">
        <f t="shared" si="307"/>
        <v>-0.99999100263622764</v>
      </c>
      <c r="S694" s="8">
        <f t="shared" si="307"/>
        <v>-0.62974948340136339</v>
      </c>
      <c r="T694" s="8">
        <f t="shared" si="307"/>
        <v>15.83868526521729</v>
      </c>
      <c r="U694" s="8">
        <f t="shared" si="307"/>
        <v>14.226870526935606</v>
      </c>
      <c r="V694" s="8">
        <f t="shared" si="307"/>
        <v>-0.99872337405140299</v>
      </c>
      <c r="W694" s="8">
        <f t="shared" si="307"/>
        <v>-0.54926106650751327</v>
      </c>
      <c r="X694"/>
      <c r="Y694" s="8">
        <f t="shared" ref="Y694:AI694" si="308">(Y48-$Y48)/$Y48</f>
        <v>0</v>
      </c>
      <c r="Z694" s="8">
        <f t="shared" si="308"/>
        <v>1.1230536657769301</v>
      </c>
      <c r="AA694" s="8">
        <f t="shared" si="308"/>
        <v>1.0674448431844474</v>
      </c>
      <c r="AB694" s="8">
        <f t="shared" si="308"/>
        <v>0.76045555201271586</v>
      </c>
      <c r="AC694" s="8">
        <f t="shared" si="308"/>
        <v>1.5796536408083621</v>
      </c>
      <c r="AD694" s="8">
        <f t="shared" si="308"/>
        <v>-0.70466929576972492</v>
      </c>
      <c r="AE694" s="8">
        <f t="shared" si="308"/>
        <v>0.27432435576743602</v>
      </c>
      <c r="AF694" s="8">
        <f t="shared" si="308"/>
        <v>3.0907662392717854</v>
      </c>
      <c r="AG694" s="8">
        <f t="shared" si="308"/>
        <v>4.3419527582758262</v>
      </c>
      <c r="AH694" s="8">
        <f t="shared" si="308"/>
        <v>-0.98376041226585276</v>
      </c>
      <c r="AI694" s="8">
        <f t="shared" si="308"/>
        <v>0.99004602349384641</v>
      </c>
      <c r="AK694" s="8">
        <f t="shared" ref="AK694:AU694" si="309">(AK48-$AK48)/$AK48</f>
        <v>0</v>
      </c>
      <c r="AL694" s="8">
        <f t="shared" si="309"/>
        <v>-0.14318002637382979</v>
      </c>
      <c r="AM694" s="8">
        <f t="shared" si="309"/>
        <v>-0.18279473963509099</v>
      </c>
      <c r="AN694" s="8">
        <f t="shared" si="309"/>
        <v>0.76045555201271586</v>
      </c>
      <c r="AO694" s="8">
        <f t="shared" si="309"/>
        <v>9.2741713835839262E-2</v>
      </c>
      <c r="AP694" s="8">
        <f t="shared" si="309"/>
        <v>-0.70466929576972492</v>
      </c>
      <c r="AQ694" s="8">
        <f t="shared" si="309"/>
        <v>-0.33307035277445418</v>
      </c>
      <c r="AR694" s="8">
        <f t="shared" si="309"/>
        <v>1.0573420041503692</v>
      </c>
      <c r="AS694" s="8">
        <f t="shared" si="309"/>
        <v>-3.1497797680798689E-2</v>
      </c>
      <c r="AT694" s="8">
        <f t="shared" si="309"/>
        <v>-0.98376041226585276</v>
      </c>
      <c r="AU694" s="8">
        <f t="shared" si="309"/>
        <v>0.12500993557512374</v>
      </c>
      <c r="AW694">
        <f t="shared" si="166"/>
        <v>-0.9720000000000002</v>
      </c>
      <c r="AX694" t="str">
        <f t="shared" si="175"/>
        <v/>
      </c>
      <c r="AY694">
        <f t="shared" si="176"/>
        <v>-0.9720000000000002</v>
      </c>
      <c r="AZ694" t="str">
        <f t="shared" si="177"/>
        <v/>
      </c>
    </row>
    <row r="695" spans="1:52" s="17" customFormat="1" x14ac:dyDescent="0.3">
      <c r="A695">
        <v>3</v>
      </c>
      <c r="B695" t="s">
        <v>120</v>
      </c>
      <c r="C695" t="s">
        <v>114</v>
      </c>
      <c r="D695" t="s">
        <v>15</v>
      </c>
      <c r="E695" t="s">
        <v>43</v>
      </c>
      <c r="F695" s="2">
        <v>0</v>
      </c>
      <c r="G695" s="2">
        <f t="shared" si="167"/>
        <v>0</v>
      </c>
      <c r="H695" s="4">
        <f t="shared" si="168"/>
        <v>1</v>
      </c>
      <c r="I695">
        <f t="shared" si="169"/>
        <v>0</v>
      </c>
      <c r="J695">
        <f t="shared" si="162"/>
        <v>1</v>
      </c>
      <c r="K695">
        <f t="shared" si="170"/>
        <v>3</v>
      </c>
      <c r="L695">
        <f t="shared" si="171"/>
        <v>3</v>
      </c>
      <c r="M695" s="8">
        <f t="shared" ref="M695:W695" si="310">(M49-$M49)/$M49</f>
        <v>0</v>
      </c>
      <c r="N695" s="8">
        <f t="shared" si="310"/>
        <v>-0.80960341192534946</v>
      </c>
      <c r="O695" s="8">
        <f t="shared" si="310"/>
        <v>-0.80825996720918547</v>
      </c>
      <c r="P695" s="8">
        <f t="shared" si="310"/>
        <v>3.3678652612084621</v>
      </c>
      <c r="Q695" s="8">
        <f t="shared" si="310"/>
        <v>-0.91072428105284631</v>
      </c>
      <c r="R695" s="8">
        <f t="shared" si="310"/>
        <v>3.9156674083394396</v>
      </c>
      <c r="S695" s="8">
        <f t="shared" si="310"/>
        <v>-0.88349289674779652</v>
      </c>
      <c r="T695" s="8">
        <f t="shared" si="310"/>
        <v>-0.55350949816584261</v>
      </c>
      <c r="U695" s="8">
        <f t="shared" si="310"/>
        <v>-0.67400069758815784</v>
      </c>
      <c r="V695" s="8">
        <f t="shared" si="310"/>
        <v>3.1566963630803428</v>
      </c>
      <c r="W695" s="8">
        <f t="shared" si="310"/>
        <v>-0.79971600013103294</v>
      </c>
      <c r="X695"/>
      <c r="Y695" s="8">
        <f t="shared" ref="Y695:AI695" si="311">(Y49-$Y49)/$Y49</f>
        <v>0</v>
      </c>
      <c r="Z695" s="8">
        <f t="shared" si="311"/>
        <v>-0.79287318297460341</v>
      </c>
      <c r="AA695" s="8">
        <f t="shared" si="311"/>
        <v>-0.795277875820674</v>
      </c>
      <c r="AB695" s="8">
        <f t="shared" si="311"/>
        <v>1.0456178789734634</v>
      </c>
      <c r="AC695" s="8">
        <f t="shared" si="311"/>
        <v>-0.87971628904517141</v>
      </c>
      <c r="AD695" s="8">
        <f t="shared" si="311"/>
        <v>2.5705441723975415</v>
      </c>
      <c r="AE695" s="8">
        <f t="shared" si="311"/>
        <v>-0.83755920478826118</v>
      </c>
      <c r="AF695" s="8">
        <f t="shared" si="311"/>
        <v>-0.6299381933433591</v>
      </c>
      <c r="AG695" s="8">
        <f t="shared" si="311"/>
        <v>-0.70641045704780192</v>
      </c>
      <c r="AH695" s="8">
        <f t="shared" si="311"/>
        <v>0.66919032076614915</v>
      </c>
      <c r="AI695" s="8">
        <f t="shared" si="311"/>
        <v>-0.70517901783253201</v>
      </c>
      <c r="AK695" s="8">
        <f t="shared" ref="AK695:AU695" si="312">(AK49-$AK49)/$AK49</f>
        <v>0</v>
      </c>
      <c r="AL695" s="8">
        <f t="shared" si="312"/>
        <v>-0.92566892644149312</v>
      </c>
      <c r="AM695" s="8">
        <f t="shared" si="312"/>
        <v>-0.92703972509647825</v>
      </c>
      <c r="AN695" s="8">
        <f t="shared" si="312"/>
        <v>1.0456178789734634</v>
      </c>
      <c r="AO695" s="8">
        <f t="shared" si="312"/>
        <v>-0.95805898295438685</v>
      </c>
      <c r="AP695" s="8">
        <f t="shared" si="312"/>
        <v>2.5705441723975415</v>
      </c>
      <c r="AQ695" s="8">
        <f t="shared" si="312"/>
        <v>-0.94642450910412756</v>
      </c>
      <c r="AR695" s="8">
        <f t="shared" si="312"/>
        <v>-0.81427436109017259</v>
      </c>
      <c r="AS695" s="8">
        <f t="shared" si="312"/>
        <v>-0.95973311368713399</v>
      </c>
      <c r="AT695" s="8">
        <f t="shared" si="312"/>
        <v>0.66919032076614915</v>
      </c>
      <c r="AU695" s="8">
        <f t="shared" si="312"/>
        <v>-0.85006101598853756</v>
      </c>
      <c r="AW695">
        <f t="shared" si="166"/>
        <v>0.9720000000000002</v>
      </c>
      <c r="AX695">
        <f t="shared" si="175"/>
        <v>0.9720000000000002</v>
      </c>
      <c r="AY695" t="str">
        <f t="shared" si="176"/>
        <v/>
      </c>
      <c r="AZ695">
        <f t="shared" si="177"/>
        <v>0.9720000000000002</v>
      </c>
    </row>
    <row r="696" spans="1:52" s="17" customFormat="1" x14ac:dyDescent="0.3">
      <c r="A696">
        <v>3</v>
      </c>
      <c r="B696" t="s">
        <v>121</v>
      </c>
      <c r="C696" t="s">
        <v>114</v>
      </c>
      <c r="D696" t="s">
        <v>15</v>
      </c>
      <c r="E696"/>
      <c r="F696" s="2">
        <v>0</v>
      </c>
      <c r="G696" s="2">
        <f t="shared" si="167"/>
        <v>1</v>
      </c>
      <c r="H696" s="4">
        <f t="shared" si="168"/>
        <v>0</v>
      </c>
      <c r="I696">
        <f t="shared" si="169"/>
        <v>0</v>
      </c>
      <c r="J696">
        <f t="shared" si="162"/>
        <v>1</v>
      </c>
      <c r="K696">
        <f t="shared" si="170"/>
        <v>3</v>
      </c>
      <c r="L696">
        <f t="shared" si="171"/>
        <v>0</v>
      </c>
      <c r="M696" s="8">
        <f t="shared" ref="M696:W696" si="313">(M50-$M50)/$M50</f>
        <v>0</v>
      </c>
      <c r="N696" s="8">
        <f t="shared" si="313"/>
        <v>-0.76599947056234996</v>
      </c>
      <c r="O696" s="8">
        <f t="shared" si="313"/>
        <v>-0.76321355762219423</v>
      </c>
      <c r="P696" s="8">
        <f t="shared" si="313"/>
        <v>3.3409632036379349</v>
      </c>
      <c r="Q696" s="8">
        <f t="shared" si="313"/>
        <v>-0.84046186847001592</v>
      </c>
      <c r="R696" s="8">
        <f t="shared" si="313"/>
        <v>4.1190069167984289</v>
      </c>
      <c r="S696" s="8">
        <f t="shared" si="313"/>
        <v>-0.82789287712371218</v>
      </c>
      <c r="T696" s="8">
        <f t="shared" si="313"/>
        <v>-0.56572179601670725</v>
      </c>
      <c r="U696" s="8">
        <f t="shared" si="313"/>
        <v>-0.68197747795445951</v>
      </c>
      <c r="V696" s="8">
        <f t="shared" si="313"/>
        <v>3.1759846963148535</v>
      </c>
      <c r="W696" s="8">
        <f t="shared" si="313"/>
        <v>-0.90749523943457089</v>
      </c>
      <c r="X696"/>
      <c r="Y696" s="8">
        <f t="shared" ref="Y696:AI696" si="314">(Y50-$Y50)/$Y50</f>
        <v>0</v>
      </c>
      <c r="Z696" s="8">
        <f t="shared" si="314"/>
        <v>-0.75421737013462553</v>
      </c>
      <c r="AA696" s="8">
        <f t="shared" si="314"/>
        <v>-0.75366822468283057</v>
      </c>
      <c r="AB696" s="8">
        <f t="shared" si="314"/>
        <v>2.9299258181152528</v>
      </c>
      <c r="AC696" s="8">
        <f t="shared" si="314"/>
        <v>-0.79584803950794691</v>
      </c>
      <c r="AD696" s="8">
        <f t="shared" si="314"/>
        <v>2.9097773473473483</v>
      </c>
      <c r="AE696" s="8">
        <f t="shared" si="314"/>
        <v>-0.77790115352367972</v>
      </c>
      <c r="AF696" s="8">
        <f t="shared" si="314"/>
        <v>-0.64227151922676451</v>
      </c>
      <c r="AG696" s="8">
        <f t="shared" si="314"/>
        <v>-0.71415837681988614</v>
      </c>
      <c r="AH696" s="8">
        <f t="shared" si="314"/>
        <v>1.1368882871164772</v>
      </c>
      <c r="AI696" s="8">
        <f t="shared" si="314"/>
        <v>-0.70360585521877039</v>
      </c>
      <c r="AK696" s="8">
        <f t="shared" ref="AK696:AU696" si="315">(AK50-$AK50)/$AK50</f>
        <v>0</v>
      </c>
      <c r="AL696" s="8">
        <f t="shared" si="315"/>
        <v>-0.91329263602597688</v>
      </c>
      <c r="AM696" s="8">
        <f t="shared" si="315"/>
        <v>-0.91245304060705579</v>
      </c>
      <c r="AN696" s="8">
        <f t="shared" si="315"/>
        <v>2.9299258181152528</v>
      </c>
      <c r="AO696" s="8">
        <f t="shared" si="315"/>
        <v>-0.9318218305823861</v>
      </c>
      <c r="AP696" s="8">
        <f t="shared" si="315"/>
        <v>2.9097773473473483</v>
      </c>
      <c r="AQ696" s="8">
        <f t="shared" si="315"/>
        <v>-0.93139266857874081</v>
      </c>
      <c r="AR696" s="8">
        <f t="shared" si="315"/>
        <v>-0.82005948920527649</v>
      </c>
      <c r="AS696" s="8">
        <f t="shared" si="315"/>
        <v>-0.96067189112603668</v>
      </c>
      <c r="AT696" s="8">
        <f t="shared" si="315"/>
        <v>1.1368882871164772</v>
      </c>
      <c r="AU696" s="8">
        <f t="shared" si="315"/>
        <v>-0.82306775724469416</v>
      </c>
      <c r="AW696">
        <f t="shared" si="166"/>
        <v>0.32400000000000001</v>
      </c>
      <c r="AX696" t="str">
        <f t="shared" si="175"/>
        <v/>
      </c>
      <c r="AY696" t="str">
        <f t="shared" si="176"/>
        <v/>
      </c>
      <c r="AZ696">
        <f t="shared" si="177"/>
        <v>0.32400000000000001</v>
      </c>
    </row>
    <row r="697" spans="1:52" s="17" customFormat="1" x14ac:dyDescent="0.3">
      <c r="A697">
        <v>3</v>
      </c>
      <c r="B697" t="s">
        <v>122</v>
      </c>
      <c r="C697" t="s">
        <v>123</v>
      </c>
      <c r="D697" t="s">
        <v>15</v>
      </c>
      <c r="E697"/>
      <c r="F697" s="2">
        <v>0</v>
      </c>
      <c r="G697" s="2">
        <f t="shared" si="167"/>
        <v>0</v>
      </c>
      <c r="H697" s="4">
        <f t="shared" si="168"/>
        <v>0</v>
      </c>
      <c r="I697">
        <f t="shared" si="169"/>
        <v>1</v>
      </c>
      <c r="J697">
        <f t="shared" si="162"/>
        <v>0</v>
      </c>
      <c r="K697">
        <f t="shared" si="170"/>
        <v>3</v>
      </c>
      <c r="L697">
        <f t="shared" si="171"/>
        <v>0</v>
      </c>
      <c r="M697" s="8">
        <f t="shared" ref="M697:W697" si="316">(M51-$M51)/$M51</f>
        <v>0</v>
      </c>
      <c r="N697" s="8">
        <f t="shared" si="316"/>
        <v>-0.68056560767947416</v>
      </c>
      <c r="O697" s="8">
        <f t="shared" si="316"/>
        <v>-0.67032121565674518</v>
      </c>
      <c r="P697" s="8">
        <f t="shared" si="316"/>
        <v>3.0055919573909295</v>
      </c>
      <c r="Q697" s="8">
        <f t="shared" si="316"/>
        <v>-0.82085545317603981</v>
      </c>
      <c r="R697" s="8">
        <f t="shared" si="316"/>
        <v>3.6241881045011999</v>
      </c>
      <c r="S697" s="8">
        <f t="shared" si="316"/>
        <v>-0.74673972175130121</v>
      </c>
      <c r="T697" s="8">
        <f t="shared" si="316"/>
        <v>-0.61084025401015485</v>
      </c>
      <c r="U697" s="8">
        <f t="shared" si="316"/>
        <v>-0.63739985248415831</v>
      </c>
      <c r="V697" s="8">
        <f t="shared" si="316"/>
        <v>2.8349617995656415</v>
      </c>
      <c r="W697" s="8">
        <f t="shared" si="316"/>
        <v>-0.86668472946920538</v>
      </c>
      <c r="X697"/>
      <c r="Y697" s="8">
        <f t="shared" ref="Y697:AI697" si="317">(Y51-$Y51)/$Y51</f>
        <v>0</v>
      </c>
      <c r="Z697" s="8">
        <f t="shared" si="317"/>
        <v>-0.67693662527552767</v>
      </c>
      <c r="AA697" s="8">
        <f t="shared" si="317"/>
        <v>-0.67086946478025244</v>
      </c>
      <c r="AB697" s="8">
        <f t="shared" si="317"/>
        <v>2.8551357352126732</v>
      </c>
      <c r="AC697" s="8">
        <f t="shared" si="317"/>
        <v>-0.7650679437063459</v>
      </c>
      <c r="AD697" s="8">
        <f t="shared" si="317"/>
        <v>2.6617500832645695</v>
      </c>
      <c r="AE697" s="8">
        <f t="shared" si="317"/>
        <v>-0.69779574057094262</v>
      </c>
      <c r="AF697" s="8">
        <f t="shared" si="317"/>
        <v>-0.67511864397626009</v>
      </c>
      <c r="AG697" s="8">
        <f t="shared" si="317"/>
        <v>-0.66252949045237397</v>
      </c>
      <c r="AH697" s="8">
        <f t="shared" si="317"/>
        <v>1.0413495119285405</v>
      </c>
      <c r="AI697" s="8">
        <f t="shared" si="317"/>
        <v>-0.61291867565810876</v>
      </c>
      <c r="AK697" s="8">
        <f t="shared" ref="AK697:AU697" si="318">(AK51-$AK51)/$AK51</f>
        <v>0</v>
      </c>
      <c r="AL697" s="8">
        <f t="shared" si="318"/>
        <v>-0.89661042377840672</v>
      </c>
      <c r="AM697" s="8">
        <f t="shared" si="318"/>
        <v>-0.89025447522774181</v>
      </c>
      <c r="AN697" s="8">
        <f t="shared" si="318"/>
        <v>2.8551357352126732</v>
      </c>
      <c r="AO697" s="8">
        <f t="shared" si="318"/>
        <v>-0.91773302240577703</v>
      </c>
      <c r="AP697" s="8">
        <f t="shared" si="318"/>
        <v>2.6617500832645695</v>
      </c>
      <c r="AQ697" s="8">
        <f t="shared" si="318"/>
        <v>-0.91028367789309828</v>
      </c>
      <c r="AR697" s="8">
        <f t="shared" si="318"/>
        <v>-0.83653480773434241</v>
      </c>
      <c r="AS697" s="8">
        <f t="shared" si="318"/>
        <v>-0.95316721941380633</v>
      </c>
      <c r="AT697" s="8">
        <f t="shared" si="318"/>
        <v>1.0413495119285405</v>
      </c>
      <c r="AU697" s="8">
        <f t="shared" si="318"/>
        <v>-0.736980313230161</v>
      </c>
      <c r="AW697">
        <f t="shared" si="166"/>
        <v>0</v>
      </c>
      <c r="AX697" t="str">
        <f t="shared" si="175"/>
        <v/>
      </c>
      <c r="AY697">
        <f t="shared" si="176"/>
        <v>0</v>
      </c>
      <c r="AZ697" t="str">
        <f t="shared" si="177"/>
        <v/>
      </c>
    </row>
    <row r="698" spans="1:52" s="17" customFormat="1" x14ac:dyDescent="0.3">
      <c r="A698">
        <v>3</v>
      </c>
      <c r="B698" t="s">
        <v>124</v>
      </c>
      <c r="C698" t="s">
        <v>123</v>
      </c>
      <c r="D698" t="s">
        <v>15</v>
      </c>
      <c r="E698"/>
      <c r="F698" s="2">
        <v>0</v>
      </c>
      <c r="G698" s="2">
        <f t="shared" si="167"/>
        <v>1</v>
      </c>
      <c r="H698" s="4">
        <f t="shared" si="168"/>
        <v>0</v>
      </c>
      <c r="I698">
        <f t="shared" si="169"/>
        <v>1</v>
      </c>
      <c r="J698">
        <f t="shared" si="162"/>
        <v>0</v>
      </c>
      <c r="K698">
        <f t="shared" si="170"/>
        <v>3</v>
      </c>
      <c r="L698">
        <f t="shared" si="171"/>
        <v>0</v>
      </c>
      <c r="M698" s="8">
        <f t="shared" ref="M698:W698" si="319">(M52-$M52)/$M52</f>
        <v>0</v>
      </c>
      <c r="N698" s="8">
        <f t="shared" si="319"/>
        <v>-0.67837775372070375</v>
      </c>
      <c r="O698" s="8">
        <f t="shared" si="319"/>
        <v>-0.66507232972715602</v>
      </c>
      <c r="P698" s="8">
        <f t="shared" si="319"/>
        <v>3.0200088572256005</v>
      </c>
      <c r="Q698" s="8">
        <f t="shared" si="319"/>
        <v>-0.83365870515476226</v>
      </c>
      <c r="R698" s="8">
        <f t="shared" si="319"/>
        <v>3.6142255620322712</v>
      </c>
      <c r="S698" s="8">
        <f t="shared" si="319"/>
        <v>-0.74537755267086925</v>
      </c>
      <c r="T698" s="8">
        <f t="shared" si="319"/>
        <v>-0.60921810098916584</v>
      </c>
      <c r="U698" s="8">
        <f t="shared" si="319"/>
        <v>-0.63492270658743566</v>
      </c>
      <c r="V698" s="8">
        <f t="shared" si="319"/>
        <v>2.8371421601836562</v>
      </c>
      <c r="W698" s="8">
        <f t="shared" si="319"/>
        <v>-0.88314386821193913</v>
      </c>
      <c r="X698"/>
      <c r="Y698" s="8">
        <f t="shared" ref="Y698:AI698" si="320">(Y52-$Y52)/$Y52</f>
        <v>0</v>
      </c>
      <c r="Z698" s="8">
        <f t="shared" si="320"/>
        <v>-0.67196973526590809</v>
      </c>
      <c r="AA698" s="8">
        <f t="shared" si="320"/>
        <v>-0.66651526050982324</v>
      </c>
      <c r="AB698" s="8">
        <f t="shared" si="320"/>
        <v>1.1521551181525309</v>
      </c>
      <c r="AC698" s="8">
        <f t="shared" si="320"/>
        <v>-0.83492104116190902</v>
      </c>
      <c r="AD698" s="8">
        <f t="shared" si="320"/>
        <v>2.4641020615240614</v>
      </c>
      <c r="AE698" s="8">
        <f t="shared" si="320"/>
        <v>-0.74242179764439664</v>
      </c>
      <c r="AF698" s="8">
        <f t="shared" si="320"/>
        <v>-0.66972427279648084</v>
      </c>
      <c r="AG698" s="8">
        <f t="shared" si="320"/>
        <v>-0.65509948744288693</v>
      </c>
      <c r="AH698" s="8">
        <f t="shared" si="320"/>
        <v>0.58080893956036528</v>
      </c>
      <c r="AI698" s="8">
        <f t="shared" si="320"/>
        <v>-0.63378441419066855</v>
      </c>
      <c r="AK698" s="8">
        <f t="shared" ref="AK698:AU698" si="321">(AK52-$AK52)/$AK52</f>
        <v>0</v>
      </c>
      <c r="AL698" s="8">
        <f t="shared" si="321"/>
        <v>-0.89087084758059232</v>
      </c>
      <c r="AM698" s="8">
        <f t="shared" si="321"/>
        <v>-0.88318522344317374</v>
      </c>
      <c r="AN698" s="8">
        <f t="shared" si="321"/>
        <v>1.1521551181525309</v>
      </c>
      <c r="AO698" s="8">
        <f t="shared" si="321"/>
        <v>-0.94515394948370246</v>
      </c>
      <c r="AP698" s="8">
        <f t="shared" si="321"/>
        <v>2.4641020615240614</v>
      </c>
      <c r="AQ698" s="8">
        <f t="shared" si="321"/>
        <v>-0.91844497808831782</v>
      </c>
      <c r="AR698" s="8">
        <f t="shared" si="321"/>
        <v>-0.83370402756043771</v>
      </c>
      <c r="AS698" s="8">
        <f t="shared" si="321"/>
        <v>-0.95248516111559511</v>
      </c>
      <c r="AT698" s="8">
        <f t="shared" si="321"/>
        <v>0.58080893956036528</v>
      </c>
      <c r="AU698" s="8">
        <f t="shared" si="321"/>
        <v>-0.7491007011197881</v>
      </c>
      <c r="AW698">
        <f t="shared" si="166"/>
        <v>0</v>
      </c>
      <c r="AX698" t="str">
        <f t="shared" si="175"/>
        <v/>
      </c>
      <c r="AY698">
        <f t="shared" si="176"/>
        <v>0</v>
      </c>
      <c r="AZ698" t="str">
        <f t="shared" si="177"/>
        <v/>
      </c>
    </row>
    <row r="699" spans="1:52" s="17" customFormat="1" x14ac:dyDescent="0.3">
      <c r="A699">
        <v>3</v>
      </c>
      <c r="B699" t="s">
        <v>125</v>
      </c>
      <c r="C699" t="s">
        <v>123</v>
      </c>
      <c r="D699" t="s">
        <v>15</v>
      </c>
      <c r="E699" t="s">
        <v>43</v>
      </c>
      <c r="F699" s="2">
        <v>0</v>
      </c>
      <c r="G699" s="2">
        <f t="shared" si="167"/>
        <v>1</v>
      </c>
      <c r="H699" s="4">
        <f t="shared" si="168"/>
        <v>1</v>
      </c>
      <c r="I699">
        <f t="shared" si="169"/>
        <v>1</v>
      </c>
      <c r="J699">
        <f t="shared" si="162"/>
        <v>0</v>
      </c>
      <c r="K699">
        <f t="shared" si="170"/>
        <v>3</v>
      </c>
      <c r="L699">
        <f t="shared" si="171"/>
        <v>3</v>
      </c>
      <c r="M699" s="8">
        <f t="shared" ref="M699:W699" si="322">(M53-$M53)/$M53</f>
        <v>0</v>
      </c>
      <c r="N699" s="8">
        <f t="shared" si="322"/>
        <v>0.45200949313307376</v>
      </c>
      <c r="O699" s="8">
        <f t="shared" si="322"/>
        <v>0.45232539772988556</v>
      </c>
      <c r="P699" s="8">
        <f t="shared" si="322"/>
        <v>-3.0090912544402862E-4</v>
      </c>
      <c r="Q699" s="8">
        <f t="shared" si="322"/>
        <v>0.11378263764343166</v>
      </c>
      <c r="R699" s="8">
        <f t="shared" si="322"/>
        <v>-0.99998300513244998</v>
      </c>
      <c r="S699" s="8">
        <f t="shared" si="322"/>
        <v>-0.79003840840066297</v>
      </c>
      <c r="T699" s="8">
        <f t="shared" si="322"/>
        <v>15.841914741747994</v>
      </c>
      <c r="U699" s="8">
        <f t="shared" si="322"/>
        <v>12.612391057900515</v>
      </c>
      <c r="V699" s="8">
        <f t="shared" si="322"/>
        <v>-0.9985654332391618</v>
      </c>
      <c r="W699" s="8">
        <f t="shared" si="322"/>
        <v>-0.70378545679204874</v>
      </c>
      <c r="X699"/>
      <c r="Y699" s="8">
        <f t="shared" ref="Y699:AI699" si="323">(Y53-$Y53)/$Y53</f>
        <v>0</v>
      </c>
      <c r="Z699" s="8">
        <f t="shared" si="323"/>
        <v>0.73997625530072164</v>
      </c>
      <c r="AA699" s="8">
        <f t="shared" si="323"/>
        <v>0.70885902630942232</v>
      </c>
      <c r="AB699" s="8">
        <f t="shared" si="323"/>
        <v>0.33286365368459975</v>
      </c>
      <c r="AC699" s="8">
        <f t="shared" si="323"/>
        <v>1.1928509172398103</v>
      </c>
      <c r="AD699" s="8">
        <f t="shared" si="323"/>
        <v>-0.7239657819544485</v>
      </c>
      <c r="AE699" s="8">
        <f t="shared" si="323"/>
        <v>-2.609946281539384E-2</v>
      </c>
      <c r="AF699" s="8">
        <f t="shared" si="323"/>
        <v>2.6522585740226465</v>
      </c>
      <c r="AG699" s="8">
        <f t="shared" si="323"/>
        <v>2.9601904645778259</v>
      </c>
      <c r="AH699" s="8">
        <f t="shared" si="323"/>
        <v>-0.98347608504309159</v>
      </c>
      <c r="AI699" s="8">
        <f t="shared" si="323"/>
        <v>0.15681197610655453</v>
      </c>
      <c r="AK699" s="8">
        <f t="shared" ref="AK699:AU699" si="324">(AK53-$AK53)/$AK53</f>
        <v>0</v>
      </c>
      <c r="AL699" s="8">
        <f t="shared" si="324"/>
        <v>-0.23702057685010769</v>
      </c>
      <c r="AM699" s="8">
        <f t="shared" si="324"/>
        <v>-0.25371185118231654</v>
      </c>
      <c r="AN699" s="8">
        <f t="shared" si="324"/>
        <v>0.33286365368459975</v>
      </c>
      <c r="AO699" s="8">
        <f t="shared" si="324"/>
        <v>-9.9384079867811129E-2</v>
      </c>
      <c r="AP699" s="8">
        <f t="shared" si="324"/>
        <v>-0.7239657819544485</v>
      </c>
      <c r="AQ699" s="8">
        <f t="shared" si="324"/>
        <v>-0.40077656723182664</v>
      </c>
      <c r="AR699" s="8">
        <f t="shared" si="324"/>
        <v>0.84360664360744508</v>
      </c>
      <c r="AS699" s="8">
        <f t="shared" si="324"/>
        <v>-0.17374209257569356</v>
      </c>
      <c r="AT699" s="8">
        <f t="shared" si="324"/>
        <v>-0.98347608504309159</v>
      </c>
      <c r="AU699" s="8">
        <f t="shared" si="324"/>
        <v>-0.22290114067206729</v>
      </c>
      <c r="AW699">
        <f t="shared" si="166"/>
        <v>-0.64800000000000013</v>
      </c>
      <c r="AX699">
        <f t="shared" si="175"/>
        <v>-0.64800000000000013</v>
      </c>
      <c r="AY699">
        <f t="shared" si="176"/>
        <v>-0.64800000000000013</v>
      </c>
      <c r="AZ699" t="str">
        <f t="shared" si="177"/>
        <v/>
      </c>
    </row>
    <row r="700" spans="1:52" s="17" customFormat="1" x14ac:dyDescent="0.3">
      <c r="A700">
        <v>3</v>
      </c>
      <c r="B700" t="s">
        <v>126</v>
      </c>
      <c r="C700" t="s">
        <v>123</v>
      </c>
      <c r="D700" t="s">
        <v>15</v>
      </c>
      <c r="E700"/>
      <c r="F700" s="2">
        <v>0</v>
      </c>
      <c r="G700" s="2">
        <f t="shared" si="167"/>
        <v>0</v>
      </c>
      <c r="H700" s="4">
        <f t="shared" si="168"/>
        <v>0</v>
      </c>
      <c r="I700">
        <f t="shared" si="169"/>
        <v>0</v>
      </c>
      <c r="J700">
        <f t="shared" si="162"/>
        <v>1</v>
      </c>
      <c r="K700">
        <f t="shared" si="170"/>
        <v>3</v>
      </c>
      <c r="L700">
        <f t="shared" si="171"/>
        <v>0</v>
      </c>
      <c r="M700" s="8">
        <f t="shared" ref="M700:W700" si="325">(M54-$M54)/$M54</f>
        <v>0</v>
      </c>
      <c r="N700" s="8">
        <f t="shared" si="325"/>
        <v>-0.83155646423632523</v>
      </c>
      <c r="O700" s="8">
        <f t="shared" si="325"/>
        <v>-0.82866195646604102</v>
      </c>
      <c r="P700" s="8">
        <f t="shared" si="325"/>
        <v>3.3549806617076676</v>
      </c>
      <c r="Q700" s="8">
        <f t="shared" si="325"/>
        <v>-0.91112858216042936</v>
      </c>
      <c r="R700" s="8">
        <f t="shared" si="325"/>
        <v>3.4065744715204529</v>
      </c>
      <c r="S700" s="8">
        <f t="shared" si="325"/>
        <v>-0.91901066450181779</v>
      </c>
      <c r="T700" s="8">
        <f t="shared" si="325"/>
        <v>-0.45391469494291004</v>
      </c>
      <c r="U700" s="8">
        <f t="shared" si="325"/>
        <v>-0.55441367799463148</v>
      </c>
      <c r="V700" s="8">
        <f t="shared" si="325"/>
        <v>3.5373001030322819</v>
      </c>
      <c r="W700" s="8">
        <f t="shared" si="325"/>
        <v>-0.63469638671557127</v>
      </c>
      <c r="X700"/>
      <c r="Y700" s="8">
        <f t="shared" ref="Y700:AI700" si="326">(Y54-$Y54)/$Y54</f>
        <v>0</v>
      </c>
      <c r="Z700" s="8">
        <f t="shared" si="326"/>
        <v>-0.78091192576098645</v>
      </c>
      <c r="AA700" s="8">
        <f t="shared" si="326"/>
        <v>-0.78141244273812061</v>
      </c>
      <c r="AB700" s="8">
        <f t="shared" si="326"/>
        <v>3.9577078112496826</v>
      </c>
      <c r="AC700" s="8">
        <f t="shared" si="326"/>
        <v>-0.82300129434377767</v>
      </c>
      <c r="AD700" s="8">
        <f t="shared" si="326"/>
        <v>2.6337770795154904</v>
      </c>
      <c r="AE700" s="8">
        <f t="shared" si="326"/>
        <v>-0.84316543974758296</v>
      </c>
      <c r="AF700" s="8">
        <f t="shared" si="326"/>
        <v>-0.76095133160263917</v>
      </c>
      <c r="AG700" s="8">
        <f t="shared" si="326"/>
        <v>-0.73464334307652956</v>
      </c>
      <c r="AH700" s="8">
        <f t="shared" si="326"/>
        <v>1.2505842543693448</v>
      </c>
      <c r="AI700" s="8">
        <f t="shared" si="326"/>
        <v>-0.52801785402832468</v>
      </c>
      <c r="AK700" s="8">
        <f t="shared" ref="AK700:AU700" si="327">(AK54-$AK54)/$AK54</f>
        <v>0</v>
      </c>
      <c r="AL700" s="8">
        <f t="shared" si="327"/>
        <v>-0.92161362955379533</v>
      </c>
      <c r="AM700" s="8">
        <f t="shared" si="327"/>
        <v>-0.92082148190794277</v>
      </c>
      <c r="AN700" s="8">
        <f t="shared" si="327"/>
        <v>3.9577078112496826</v>
      </c>
      <c r="AO700" s="8">
        <f t="shared" si="327"/>
        <v>-0.92801968188683348</v>
      </c>
      <c r="AP700" s="8">
        <f t="shared" si="327"/>
        <v>2.6337770795154904</v>
      </c>
      <c r="AQ700" s="8">
        <f t="shared" si="327"/>
        <v>-0.93702778060160052</v>
      </c>
      <c r="AR700" s="8">
        <f t="shared" si="327"/>
        <v>-0.87992638539843893</v>
      </c>
      <c r="AS700" s="8">
        <f t="shared" si="327"/>
        <v>-0.94519969560622197</v>
      </c>
      <c r="AT700" s="8">
        <f t="shared" si="327"/>
        <v>1.2505842543693448</v>
      </c>
      <c r="AU700" s="8">
        <f t="shared" si="327"/>
        <v>-0.82512748419540582</v>
      </c>
      <c r="AW700">
        <f t="shared" si="166"/>
        <v>0.64800000000000013</v>
      </c>
      <c r="AX700" t="str">
        <f t="shared" si="175"/>
        <v/>
      </c>
      <c r="AY700" t="str">
        <f t="shared" si="176"/>
        <v/>
      </c>
      <c r="AZ700">
        <f t="shared" si="177"/>
        <v>0.64800000000000013</v>
      </c>
    </row>
    <row r="701" spans="1:52" s="17" customFormat="1" x14ac:dyDescent="0.3">
      <c r="A701">
        <v>3</v>
      </c>
      <c r="B701" t="s">
        <v>127</v>
      </c>
      <c r="C701" t="s">
        <v>123</v>
      </c>
      <c r="D701" t="s">
        <v>15</v>
      </c>
      <c r="E701"/>
      <c r="F701" s="2">
        <v>0</v>
      </c>
      <c r="G701" s="2">
        <f t="shared" si="167"/>
        <v>1</v>
      </c>
      <c r="H701" s="4">
        <f t="shared" si="168"/>
        <v>0</v>
      </c>
      <c r="I701">
        <f t="shared" si="169"/>
        <v>0</v>
      </c>
      <c r="J701">
        <f t="shared" si="162"/>
        <v>1</v>
      </c>
      <c r="K701">
        <f t="shared" si="170"/>
        <v>3</v>
      </c>
      <c r="L701">
        <f t="shared" si="171"/>
        <v>0</v>
      </c>
      <c r="M701" s="8">
        <f t="shared" ref="M701:W701" si="328">(M55-$M55)/$M55</f>
        <v>0</v>
      </c>
      <c r="N701" s="8">
        <f t="shared" si="328"/>
        <v>-0.78633248162432601</v>
      </c>
      <c r="O701" s="8">
        <f t="shared" si="328"/>
        <v>-0.7837921898738045</v>
      </c>
      <c r="P701" s="8">
        <f t="shared" si="328"/>
        <v>4.3372252299743161</v>
      </c>
      <c r="Q701" s="8">
        <f t="shared" si="328"/>
        <v>-0.90974055208560722</v>
      </c>
      <c r="R701" s="8">
        <f t="shared" si="328"/>
        <v>4.0902028677352726</v>
      </c>
      <c r="S701" s="8">
        <f t="shared" si="328"/>
        <v>-0.90014916258021804</v>
      </c>
      <c r="T701" s="8">
        <f t="shared" si="328"/>
        <v>-0.37692154497387997</v>
      </c>
      <c r="U701" s="8">
        <f t="shared" si="328"/>
        <v>-0.49186110504734215</v>
      </c>
      <c r="V701" s="8">
        <f t="shared" si="328"/>
        <v>4.5476943669038716</v>
      </c>
      <c r="W701" s="8">
        <f t="shared" si="328"/>
        <v>-0.56660550951794941</v>
      </c>
      <c r="X701"/>
      <c r="Y701" s="8">
        <f t="shared" ref="Y701:AI701" si="329">(Y55-$Y55)/$Y55</f>
        <v>0</v>
      </c>
      <c r="Z701" s="8">
        <f t="shared" si="329"/>
        <v>-0.7489951816416941</v>
      </c>
      <c r="AA701" s="8">
        <f t="shared" si="329"/>
        <v>-0.75080691344386352</v>
      </c>
      <c r="AB701" s="8">
        <f t="shared" si="329"/>
        <v>4.5381044204782102</v>
      </c>
      <c r="AC701" s="8">
        <f t="shared" si="329"/>
        <v>-0.81908731299056459</v>
      </c>
      <c r="AD701" s="8">
        <f t="shared" si="329"/>
        <v>2.9347253922606606</v>
      </c>
      <c r="AE701" s="8">
        <f t="shared" si="329"/>
        <v>-0.82354594903981271</v>
      </c>
      <c r="AF701" s="8">
        <f t="shared" si="329"/>
        <v>-0.74592090739056505</v>
      </c>
      <c r="AG701" s="8">
        <f t="shared" si="329"/>
        <v>-0.71938996448432857</v>
      </c>
      <c r="AH701" s="8">
        <f t="shared" si="329"/>
        <v>1.7033965682094283</v>
      </c>
      <c r="AI701" s="8">
        <f t="shared" si="329"/>
        <v>-0.46341336389798099</v>
      </c>
      <c r="AK701" s="8">
        <f t="shared" ref="AK701:AU701" si="330">(AK55-$AK55)/$AK55</f>
        <v>0</v>
      </c>
      <c r="AL701" s="8">
        <f t="shared" si="330"/>
        <v>-0.91032267151269131</v>
      </c>
      <c r="AM701" s="8">
        <f t="shared" si="330"/>
        <v>-0.90997499060946141</v>
      </c>
      <c r="AN701" s="8">
        <f t="shared" si="330"/>
        <v>4.5381044204782102</v>
      </c>
      <c r="AO701" s="8">
        <f t="shared" si="330"/>
        <v>-0.93168297626480101</v>
      </c>
      <c r="AP701" s="8">
        <f t="shared" si="330"/>
        <v>2.9347253922606606</v>
      </c>
      <c r="AQ701" s="8">
        <f t="shared" si="330"/>
        <v>-0.92999345577248183</v>
      </c>
      <c r="AR701" s="8">
        <f t="shared" si="330"/>
        <v>-0.8715571280411698</v>
      </c>
      <c r="AS701" s="8">
        <f t="shared" si="330"/>
        <v>-0.94208555297391927</v>
      </c>
      <c r="AT701" s="8">
        <f t="shared" si="330"/>
        <v>1.7033965682094283</v>
      </c>
      <c r="AU701" s="8">
        <f t="shared" si="330"/>
        <v>-0.80091616493364959</v>
      </c>
      <c r="AW701">
        <f t="shared" si="166"/>
        <v>0.64800000000000013</v>
      </c>
      <c r="AX701" t="str">
        <f t="shared" si="175"/>
        <v/>
      </c>
      <c r="AY701" t="str">
        <f t="shared" si="176"/>
        <v/>
      </c>
      <c r="AZ701">
        <f t="shared" si="177"/>
        <v>0.64800000000000013</v>
      </c>
    </row>
    <row r="702" spans="1:52" s="17" customFormat="1" x14ac:dyDescent="0.3">
      <c r="A702">
        <v>3</v>
      </c>
      <c r="B702" t="s">
        <v>128</v>
      </c>
      <c r="C702" t="s">
        <v>123</v>
      </c>
      <c r="D702" t="s">
        <v>15</v>
      </c>
      <c r="E702" t="s">
        <v>43</v>
      </c>
      <c r="F702" s="2">
        <v>0</v>
      </c>
      <c r="G702" s="2">
        <f t="shared" si="167"/>
        <v>0</v>
      </c>
      <c r="H702" s="4">
        <f t="shared" si="168"/>
        <v>1</v>
      </c>
      <c r="I702">
        <f t="shared" si="169"/>
        <v>1</v>
      </c>
      <c r="J702">
        <f t="shared" si="162"/>
        <v>0</v>
      </c>
      <c r="K702">
        <f t="shared" si="170"/>
        <v>3</v>
      </c>
      <c r="L702">
        <f t="shared" si="171"/>
        <v>3</v>
      </c>
      <c r="M702" s="8">
        <f t="shared" ref="M702:W702" si="331">(M56-$M56)/$M56</f>
        <v>0</v>
      </c>
      <c r="N702" s="8">
        <f t="shared" si="331"/>
        <v>0.36150307959767797</v>
      </c>
      <c r="O702" s="8">
        <f t="shared" si="331"/>
        <v>0.36176400314707774</v>
      </c>
      <c r="P702" s="8">
        <f t="shared" si="331"/>
        <v>-2.9791271157553748E-4</v>
      </c>
      <c r="Q702" s="8">
        <f t="shared" si="331"/>
        <v>9.9075970740573005E-2</v>
      </c>
      <c r="R702" s="8">
        <f t="shared" si="331"/>
        <v>-0.99999100263622764</v>
      </c>
      <c r="S702" s="8">
        <f t="shared" si="331"/>
        <v>-0.78737929786572536</v>
      </c>
      <c r="T702" s="8">
        <f t="shared" si="331"/>
        <v>15.83868526521729</v>
      </c>
      <c r="U702" s="8">
        <f t="shared" si="331"/>
        <v>12.616889251449324</v>
      </c>
      <c r="V702" s="8">
        <f t="shared" si="331"/>
        <v>-0.99872337405140299</v>
      </c>
      <c r="W702" s="8">
        <f t="shared" si="331"/>
        <v>-0.70248317243047775</v>
      </c>
      <c r="X702"/>
      <c r="Y702" s="8">
        <f t="shared" ref="Y702:AI702" si="332">(Y56-$Y56)/$Y56</f>
        <v>0</v>
      </c>
      <c r="Z702" s="8">
        <f t="shared" si="332"/>
        <v>0.55517200606392658</v>
      </c>
      <c r="AA702" s="8">
        <f t="shared" si="332"/>
        <v>0.52773122160696651</v>
      </c>
      <c r="AB702" s="8">
        <f t="shared" si="332"/>
        <v>0.53214245242617919</v>
      </c>
      <c r="AC702" s="8">
        <f t="shared" si="332"/>
        <v>1.0490001466592551</v>
      </c>
      <c r="AD702" s="8">
        <f t="shared" si="332"/>
        <v>-0.75093745892771002</v>
      </c>
      <c r="AE702" s="8">
        <f t="shared" si="332"/>
        <v>-0.1014854519094059</v>
      </c>
      <c r="AF702" s="8">
        <f t="shared" si="332"/>
        <v>2.3442800301631945</v>
      </c>
      <c r="AG702" s="8">
        <f t="shared" si="332"/>
        <v>2.6812303074979837</v>
      </c>
      <c r="AH702" s="8">
        <f t="shared" si="332"/>
        <v>-0.98623999519206207</v>
      </c>
      <c r="AI702" s="8">
        <f t="shared" si="332"/>
        <v>0.10992591006692938</v>
      </c>
      <c r="AK702" s="8">
        <f t="shared" ref="AK702:AU702" si="333">(AK56-$AK56)/$AK56</f>
        <v>0</v>
      </c>
      <c r="AL702" s="8">
        <f t="shared" si="333"/>
        <v>-0.32152229248873937</v>
      </c>
      <c r="AM702" s="8">
        <f t="shared" si="333"/>
        <v>-0.33898697221339441</v>
      </c>
      <c r="AN702" s="8">
        <f t="shared" si="333"/>
        <v>0.53214245242617919</v>
      </c>
      <c r="AO702" s="8">
        <f t="shared" si="333"/>
        <v>-0.12751428969509851</v>
      </c>
      <c r="AP702" s="8">
        <f t="shared" si="333"/>
        <v>-0.75093745892771002</v>
      </c>
      <c r="AQ702" s="8">
        <f t="shared" si="333"/>
        <v>-0.45367018151017779</v>
      </c>
      <c r="AR702" s="8">
        <f t="shared" si="333"/>
        <v>0.68922356425169018</v>
      </c>
      <c r="AS702" s="8">
        <f t="shared" si="333"/>
        <v>-0.23502798820375376</v>
      </c>
      <c r="AT702" s="8">
        <f t="shared" si="333"/>
        <v>-0.98623999519206207</v>
      </c>
      <c r="AU702" s="8">
        <f t="shared" si="333"/>
        <v>-0.29698266510160376</v>
      </c>
      <c r="AW702">
        <f t="shared" si="166"/>
        <v>-0.64800000000000013</v>
      </c>
      <c r="AX702">
        <f t="shared" si="175"/>
        <v>-0.64800000000000013</v>
      </c>
      <c r="AY702">
        <f t="shared" si="176"/>
        <v>-0.64800000000000013</v>
      </c>
      <c r="AZ702" t="str">
        <f t="shared" si="177"/>
        <v/>
      </c>
    </row>
    <row r="703" spans="1:52" s="17" customFormat="1" x14ac:dyDescent="0.3">
      <c r="A703">
        <v>3</v>
      </c>
      <c r="B703" t="s">
        <v>129</v>
      </c>
      <c r="C703" t="s">
        <v>123</v>
      </c>
      <c r="D703" t="s">
        <v>15</v>
      </c>
      <c r="E703"/>
      <c r="F703" s="2">
        <v>0</v>
      </c>
      <c r="G703" s="2">
        <f t="shared" si="167"/>
        <v>0</v>
      </c>
      <c r="H703" s="4">
        <f t="shared" si="168"/>
        <v>0</v>
      </c>
      <c r="I703">
        <f t="shared" si="169"/>
        <v>1</v>
      </c>
      <c r="J703">
        <f t="shared" si="162"/>
        <v>0</v>
      </c>
      <c r="K703">
        <f t="shared" si="170"/>
        <v>3</v>
      </c>
      <c r="L703">
        <f t="shared" si="171"/>
        <v>0</v>
      </c>
      <c r="M703" s="8">
        <f t="shared" ref="M703:W703" si="334">(M57-$M57)/$M57</f>
        <v>0</v>
      </c>
      <c r="N703" s="8">
        <f t="shared" si="334"/>
        <v>-0.63800225686097334</v>
      </c>
      <c r="O703" s="8">
        <f t="shared" si="334"/>
        <v>-0.62568838125568305</v>
      </c>
      <c r="P703" s="8">
        <f t="shared" si="334"/>
        <v>3.3678652612084621</v>
      </c>
      <c r="Q703" s="8">
        <f t="shared" si="334"/>
        <v>-0.79197496648382404</v>
      </c>
      <c r="R703" s="8">
        <f t="shared" si="334"/>
        <v>3.9156674083394396</v>
      </c>
      <c r="S703" s="8">
        <f t="shared" si="334"/>
        <v>-0.70590693734484333</v>
      </c>
      <c r="T703" s="8">
        <f t="shared" si="334"/>
        <v>-0.55350949816584261</v>
      </c>
      <c r="U703" s="8">
        <f t="shared" si="334"/>
        <v>-0.58460049471076192</v>
      </c>
      <c r="V703" s="8">
        <f t="shared" si="334"/>
        <v>3.1566963630803428</v>
      </c>
      <c r="W703" s="8">
        <f t="shared" si="334"/>
        <v>-0.85860745400974325</v>
      </c>
      <c r="X703"/>
      <c r="Y703" s="8">
        <f t="shared" ref="Y703:AI703" si="335">(Y57-$Y57)/$Y57</f>
        <v>0</v>
      </c>
      <c r="Z703" s="8">
        <f t="shared" si="335"/>
        <v>-0.64344579795556844</v>
      </c>
      <c r="AA703" s="8">
        <f t="shared" si="335"/>
        <v>-0.63626444526387405</v>
      </c>
      <c r="AB703" s="8">
        <f t="shared" si="335"/>
        <v>1.4874561952245624</v>
      </c>
      <c r="AC703" s="8">
        <f t="shared" si="335"/>
        <v>-0.79934465140030575</v>
      </c>
      <c r="AD703" s="8">
        <f t="shared" si="335"/>
        <v>2.499010893763832</v>
      </c>
      <c r="AE703" s="8">
        <f t="shared" si="335"/>
        <v>-0.71160311335602655</v>
      </c>
      <c r="AF703" s="8">
        <f t="shared" si="335"/>
        <v>-0.63446613514590822</v>
      </c>
      <c r="AG703" s="8">
        <f t="shared" si="335"/>
        <v>-0.61914752833436415</v>
      </c>
      <c r="AH703" s="8">
        <f t="shared" si="335"/>
        <v>0.78532132227887552</v>
      </c>
      <c r="AI703" s="8">
        <f t="shared" si="335"/>
        <v>-0.5902627925107804</v>
      </c>
      <c r="AK703" s="8">
        <f t="shared" ref="AK703:AU703" si="336">(AK57-$AK57)/$AK57</f>
        <v>0</v>
      </c>
      <c r="AL703" s="8">
        <f t="shared" si="336"/>
        <v>-0.88542313538164952</v>
      </c>
      <c r="AM703" s="8">
        <f t="shared" si="336"/>
        <v>-0.87748462672763006</v>
      </c>
      <c r="AN703" s="8">
        <f t="shared" si="336"/>
        <v>1.4874561952245624</v>
      </c>
      <c r="AO703" s="8">
        <f t="shared" si="336"/>
        <v>-0.93201163570848533</v>
      </c>
      <c r="AP703" s="8">
        <f t="shared" si="336"/>
        <v>2.499010893763832</v>
      </c>
      <c r="AQ703" s="8">
        <f t="shared" si="336"/>
        <v>-0.90984554848575028</v>
      </c>
      <c r="AR703" s="8">
        <f t="shared" si="336"/>
        <v>-0.81600366339260588</v>
      </c>
      <c r="AS703" s="8">
        <f t="shared" si="336"/>
        <v>-0.94702970866349878</v>
      </c>
      <c r="AT703" s="8">
        <f t="shared" si="336"/>
        <v>0.78532132227887552</v>
      </c>
      <c r="AU703" s="8">
        <f t="shared" si="336"/>
        <v>-0.72560912652093479</v>
      </c>
      <c r="AW703">
        <f t="shared" si="166"/>
        <v>0</v>
      </c>
      <c r="AX703" t="str">
        <f t="shared" si="175"/>
        <v/>
      </c>
      <c r="AY703">
        <f t="shared" si="176"/>
        <v>0</v>
      </c>
      <c r="AZ703" t="str">
        <f t="shared" si="177"/>
        <v/>
      </c>
    </row>
    <row r="704" spans="1:52" s="17" customFormat="1" x14ac:dyDescent="0.3">
      <c r="A704">
        <v>3</v>
      </c>
      <c r="B704" t="s">
        <v>130</v>
      </c>
      <c r="C704" t="s">
        <v>123</v>
      </c>
      <c r="D704" t="s">
        <v>15</v>
      </c>
      <c r="E704"/>
      <c r="F704" s="2">
        <v>0</v>
      </c>
      <c r="G704" s="2">
        <f t="shared" si="167"/>
        <v>1</v>
      </c>
      <c r="H704" s="4">
        <f t="shared" si="168"/>
        <v>0</v>
      </c>
      <c r="I704">
        <f t="shared" si="169"/>
        <v>1</v>
      </c>
      <c r="J704">
        <f t="shared" si="162"/>
        <v>0</v>
      </c>
      <c r="K704">
        <f t="shared" si="170"/>
        <v>3</v>
      </c>
      <c r="L704">
        <f t="shared" si="171"/>
        <v>0</v>
      </c>
      <c r="M704" s="8">
        <f t="shared" ref="M704:W704" si="337">(M58-$M58)/$M58</f>
        <v>0</v>
      </c>
      <c r="N704" s="8">
        <f t="shared" si="337"/>
        <v>-0.65565990857334044</v>
      </c>
      <c r="O704" s="8">
        <f t="shared" si="337"/>
        <v>-0.64360779752762243</v>
      </c>
      <c r="P704" s="8">
        <f t="shared" si="337"/>
        <v>3.3409632036379349</v>
      </c>
      <c r="Q704" s="8">
        <f t="shared" si="337"/>
        <v>-0.81088613083305738</v>
      </c>
      <c r="R704" s="8">
        <f t="shared" si="337"/>
        <v>4.1190069167984289</v>
      </c>
      <c r="S704" s="8">
        <f t="shared" si="337"/>
        <v>-0.72444871039670222</v>
      </c>
      <c r="T704" s="8">
        <f t="shared" si="337"/>
        <v>-0.56572179601670725</v>
      </c>
      <c r="U704" s="8">
        <f t="shared" si="337"/>
        <v>-0.59577581402275881</v>
      </c>
      <c r="V704" s="8">
        <f t="shared" si="337"/>
        <v>3.1759846963148535</v>
      </c>
      <c r="W704" s="8">
        <f t="shared" si="337"/>
        <v>-0.87257723416372546</v>
      </c>
      <c r="X704"/>
      <c r="Y704" s="8">
        <f t="shared" ref="Y704:AI704" si="338">(Y58-$Y58)/$Y58</f>
        <v>0</v>
      </c>
      <c r="Z704" s="8">
        <f t="shared" si="338"/>
        <v>-0.66094068942911954</v>
      </c>
      <c r="AA704" s="8">
        <f t="shared" si="338"/>
        <v>-0.65168693294957181</v>
      </c>
      <c r="AB704" s="8">
        <f t="shared" si="338"/>
        <v>3.2447530055442066</v>
      </c>
      <c r="AC704" s="8">
        <f t="shared" si="338"/>
        <v>-0.74553142873273393</v>
      </c>
      <c r="AD704" s="8">
        <f t="shared" si="338"/>
        <v>2.8942694906001889</v>
      </c>
      <c r="AE704" s="8">
        <f t="shared" si="338"/>
        <v>-0.67133245609121128</v>
      </c>
      <c r="AF704" s="8">
        <f t="shared" si="338"/>
        <v>-0.64168565574609782</v>
      </c>
      <c r="AG704" s="8">
        <f t="shared" si="338"/>
        <v>-0.62931508424241567</v>
      </c>
      <c r="AH704" s="8">
        <f t="shared" si="338"/>
        <v>1.2530803837727083</v>
      </c>
      <c r="AI704" s="8">
        <f t="shared" si="338"/>
        <v>-0.59808084048346699</v>
      </c>
      <c r="AK704" s="8">
        <f t="shared" ref="AK704:AU704" si="339">(AK58-$AK58)/$AK58</f>
        <v>0</v>
      </c>
      <c r="AL704" s="8">
        <f t="shared" si="339"/>
        <v>-0.88670331790366896</v>
      </c>
      <c r="AM704" s="8">
        <f t="shared" si="339"/>
        <v>-0.87861291176782041</v>
      </c>
      <c r="AN704" s="8">
        <f t="shared" si="339"/>
        <v>3.2447530055442066</v>
      </c>
      <c r="AO704" s="8">
        <f t="shared" si="339"/>
        <v>-0.90851028036129888</v>
      </c>
      <c r="AP704" s="8">
        <f t="shared" si="339"/>
        <v>2.8942694906001889</v>
      </c>
      <c r="AQ704" s="8">
        <f t="shared" si="339"/>
        <v>-0.89855086306521958</v>
      </c>
      <c r="AR704" s="8">
        <f t="shared" si="339"/>
        <v>-0.81984227611749605</v>
      </c>
      <c r="AS704" s="8">
        <f t="shared" si="339"/>
        <v>-0.94876033626078093</v>
      </c>
      <c r="AT704" s="8">
        <f t="shared" si="339"/>
        <v>1.2530803837727083</v>
      </c>
      <c r="AU704" s="8">
        <f t="shared" si="339"/>
        <v>-0.73041644280782803</v>
      </c>
      <c r="AW704">
        <f t="shared" si="166"/>
        <v>0</v>
      </c>
      <c r="AX704" t="str">
        <f t="shared" si="175"/>
        <v/>
      </c>
      <c r="AY704">
        <f t="shared" si="176"/>
        <v>0</v>
      </c>
      <c r="AZ704" t="str">
        <f t="shared" si="177"/>
        <v/>
      </c>
    </row>
    <row r="705" spans="1:52" s="17" customFormat="1" x14ac:dyDescent="0.3">
      <c r="A705">
        <v>3</v>
      </c>
      <c r="B705" t="s">
        <v>131</v>
      </c>
      <c r="C705" t="s">
        <v>132</v>
      </c>
      <c r="D705" t="s">
        <v>15</v>
      </c>
      <c r="E705"/>
      <c r="F705" s="2">
        <v>0</v>
      </c>
      <c r="G705" s="2">
        <f t="shared" si="167"/>
        <v>0</v>
      </c>
      <c r="H705" s="4">
        <f t="shared" si="168"/>
        <v>0</v>
      </c>
      <c r="I705">
        <f t="shared" si="169"/>
        <v>1</v>
      </c>
      <c r="J705">
        <f t="shared" si="162"/>
        <v>0</v>
      </c>
      <c r="K705">
        <f t="shared" si="170"/>
        <v>3</v>
      </c>
      <c r="L705">
        <f t="shared" si="171"/>
        <v>0</v>
      </c>
      <c r="M705" s="8">
        <f t="shared" ref="M705:W705" si="340">(M59-$M59)/$M59</f>
        <v>0</v>
      </c>
      <c r="N705" s="8">
        <f t="shared" si="340"/>
        <v>-0.68056560767947416</v>
      </c>
      <c r="O705" s="8">
        <f t="shared" si="340"/>
        <v>-0.67032121565674518</v>
      </c>
      <c r="P705" s="8">
        <f t="shared" si="340"/>
        <v>3.0055919573909295</v>
      </c>
      <c r="Q705" s="8">
        <f t="shared" si="340"/>
        <v>-0.82085545317603981</v>
      </c>
      <c r="R705" s="8">
        <f t="shared" si="340"/>
        <v>3.6241881045011999</v>
      </c>
      <c r="S705" s="8">
        <f t="shared" si="340"/>
        <v>-0.74673972175130121</v>
      </c>
      <c r="T705" s="8">
        <f t="shared" si="340"/>
        <v>-0.61084025401015485</v>
      </c>
      <c r="U705" s="8">
        <f t="shared" si="340"/>
        <v>-0.63739985248415831</v>
      </c>
      <c r="V705" s="8">
        <f t="shared" si="340"/>
        <v>2.8349617995656415</v>
      </c>
      <c r="W705" s="8">
        <f t="shared" si="340"/>
        <v>-0.86668472946920538</v>
      </c>
      <c r="X705"/>
      <c r="Y705" s="8">
        <f t="shared" ref="Y705:AI705" si="341">(Y59-$Y59)/$Y59</f>
        <v>0</v>
      </c>
      <c r="Z705" s="8">
        <f t="shared" si="341"/>
        <v>-0.67621531309834571</v>
      </c>
      <c r="AA705" s="8">
        <f t="shared" si="341"/>
        <v>-0.67037843525561669</v>
      </c>
      <c r="AB705" s="8">
        <f t="shared" si="341"/>
        <v>3.0815768922311713</v>
      </c>
      <c r="AC705" s="8">
        <f t="shared" si="341"/>
        <v>-0.76564866231148621</v>
      </c>
      <c r="AD705" s="8">
        <f t="shared" si="341"/>
        <v>2.7148197323829071</v>
      </c>
      <c r="AE705" s="8">
        <f t="shared" si="341"/>
        <v>-0.6917991971863594</v>
      </c>
      <c r="AF705" s="8">
        <f t="shared" si="341"/>
        <v>-0.66625712567564355</v>
      </c>
      <c r="AG705" s="8">
        <f t="shared" si="341"/>
        <v>-0.65476196861634461</v>
      </c>
      <c r="AH705" s="8">
        <f t="shared" si="341"/>
        <v>1.1524858620986851</v>
      </c>
      <c r="AI705" s="8">
        <f t="shared" si="341"/>
        <v>-0.59194351163915337</v>
      </c>
      <c r="AK705" s="8">
        <f t="shared" ref="AK705:AU705" si="342">(AK59-$AK59)/$AK59</f>
        <v>0</v>
      </c>
      <c r="AL705" s="8">
        <f t="shared" si="342"/>
        <v>-0.89622257780841419</v>
      </c>
      <c r="AM705" s="8">
        <f t="shared" si="342"/>
        <v>-0.8896147167864209</v>
      </c>
      <c r="AN705" s="8">
        <f t="shared" si="342"/>
        <v>3.0815768922311713</v>
      </c>
      <c r="AO705" s="8">
        <f t="shared" si="342"/>
        <v>-0.91769894069538605</v>
      </c>
      <c r="AP705" s="8">
        <f t="shared" si="342"/>
        <v>2.7148197323829071</v>
      </c>
      <c r="AQ705" s="8">
        <f t="shared" si="342"/>
        <v>-0.90901830345074575</v>
      </c>
      <c r="AR705" s="8">
        <f t="shared" si="342"/>
        <v>-0.83168808208192113</v>
      </c>
      <c r="AS705" s="8">
        <f t="shared" si="342"/>
        <v>-0.95232700499975331</v>
      </c>
      <c r="AT705" s="8">
        <f t="shared" si="342"/>
        <v>1.1524858620986851</v>
      </c>
      <c r="AU705" s="8">
        <f t="shared" si="342"/>
        <v>-0.72252132593007357</v>
      </c>
      <c r="AW705">
        <f t="shared" si="166"/>
        <v>0</v>
      </c>
      <c r="AX705" t="str">
        <f t="shared" si="175"/>
        <v/>
      </c>
      <c r="AY705">
        <f t="shared" si="176"/>
        <v>0</v>
      </c>
      <c r="AZ705" t="str">
        <f t="shared" si="177"/>
        <v/>
      </c>
    </row>
    <row r="706" spans="1:52" s="17" customFormat="1" x14ac:dyDescent="0.3">
      <c r="A706">
        <v>3</v>
      </c>
      <c r="B706" t="s">
        <v>133</v>
      </c>
      <c r="C706" t="s">
        <v>132</v>
      </c>
      <c r="D706" t="s">
        <v>15</v>
      </c>
      <c r="E706"/>
      <c r="F706" s="2">
        <v>0</v>
      </c>
      <c r="G706" s="2">
        <f t="shared" si="167"/>
        <v>1</v>
      </c>
      <c r="H706" s="4">
        <f t="shared" si="168"/>
        <v>0</v>
      </c>
      <c r="I706">
        <f t="shared" si="169"/>
        <v>1</v>
      </c>
      <c r="J706">
        <f t="shared" si="162"/>
        <v>0</v>
      </c>
      <c r="K706">
        <f t="shared" si="170"/>
        <v>3</v>
      </c>
      <c r="L706">
        <f t="shared" si="171"/>
        <v>0</v>
      </c>
      <c r="M706" s="8">
        <f t="shared" ref="M706:W706" si="343">(M60-$M60)/$M60</f>
        <v>0</v>
      </c>
      <c r="N706" s="8">
        <f t="shared" si="343"/>
        <v>-0.67837775372070375</v>
      </c>
      <c r="O706" s="8">
        <f t="shared" si="343"/>
        <v>-0.66507232972715602</v>
      </c>
      <c r="P706" s="8">
        <f t="shared" si="343"/>
        <v>3.0200088572256005</v>
      </c>
      <c r="Q706" s="8">
        <f t="shared" si="343"/>
        <v>-0.83365870515476226</v>
      </c>
      <c r="R706" s="8">
        <f t="shared" si="343"/>
        <v>3.6142255620322712</v>
      </c>
      <c r="S706" s="8">
        <f t="shared" si="343"/>
        <v>-0.74537755267086925</v>
      </c>
      <c r="T706" s="8">
        <f t="shared" si="343"/>
        <v>-0.60921810098916584</v>
      </c>
      <c r="U706" s="8">
        <f t="shared" si="343"/>
        <v>-0.63492270658743566</v>
      </c>
      <c r="V706" s="8">
        <f t="shared" si="343"/>
        <v>2.8371421601836562</v>
      </c>
      <c r="W706" s="8">
        <f t="shared" si="343"/>
        <v>-0.88314386821193913</v>
      </c>
      <c r="X706"/>
      <c r="Y706" s="8">
        <f t="shared" ref="Y706:AI706" si="344">(Y60-$Y60)/$Y60</f>
        <v>0</v>
      </c>
      <c r="Z706" s="8">
        <f t="shared" si="344"/>
        <v>-0.67481035948646539</v>
      </c>
      <c r="AA706" s="8">
        <f t="shared" si="344"/>
        <v>-0.66417426990216377</v>
      </c>
      <c r="AB706" s="8">
        <f t="shared" si="344"/>
        <v>1.2439213085882102</v>
      </c>
      <c r="AC706" s="8">
        <f t="shared" si="344"/>
        <v>-0.82622808349272814</v>
      </c>
      <c r="AD706" s="8">
        <f t="shared" si="344"/>
        <v>2.5044060459584521</v>
      </c>
      <c r="AE706" s="8">
        <f t="shared" si="344"/>
        <v>-0.74124278689206147</v>
      </c>
      <c r="AF706" s="8">
        <f t="shared" si="344"/>
        <v>-0.6645803504686103</v>
      </c>
      <c r="AG706" s="8">
        <f t="shared" si="344"/>
        <v>-0.65256318539974834</v>
      </c>
      <c r="AH706" s="8">
        <f t="shared" si="344"/>
        <v>0.72600635774583766</v>
      </c>
      <c r="AI706" s="8">
        <f t="shared" si="344"/>
        <v>-0.60892395593336157</v>
      </c>
      <c r="AK706" s="8">
        <f t="shared" ref="AK706:AU706" si="345">(AK60-$AK60)/$AK60</f>
        <v>0</v>
      </c>
      <c r="AL706" s="8">
        <f t="shared" si="345"/>
        <v>-0.89134546506100121</v>
      </c>
      <c r="AM706" s="8">
        <f t="shared" si="345"/>
        <v>-0.88114152952622582</v>
      </c>
      <c r="AN706" s="8">
        <f t="shared" si="345"/>
        <v>1.2439213085882102</v>
      </c>
      <c r="AO706" s="8">
        <f t="shared" si="345"/>
        <v>-0.94190361682643176</v>
      </c>
      <c r="AP706" s="8">
        <f t="shared" si="345"/>
        <v>2.5044060459584521</v>
      </c>
      <c r="AQ706" s="8">
        <f t="shared" si="345"/>
        <v>-0.91826285094219884</v>
      </c>
      <c r="AR706" s="8">
        <f t="shared" si="345"/>
        <v>-0.83105940088564789</v>
      </c>
      <c r="AS706" s="8">
        <f t="shared" si="345"/>
        <v>-0.95237560930044152</v>
      </c>
      <c r="AT706" s="8">
        <f t="shared" si="345"/>
        <v>0.72600635774583766</v>
      </c>
      <c r="AU706" s="8">
        <f t="shared" si="345"/>
        <v>-0.73175511129060089</v>
      </c>
      <c r="AW706">
        <f t="shared" si="166"/>
        <v>0</v>
      </c>
      <c r="AX706" t="str">
        <f t="shared" si="175"/>
        <v/>
      </c>
      <c r="AY706">
        <f t="shared" si="176"/>
        <v>0</v>
      </c>
      <c r="AZ706" t="str">
        <f t="shared" si="177"/>
        <v/>
      </c>
    </row>
    <row r="707" spans="1:52" s="17" customFormat="1" x14ac:dyDescent="0.3">
      <c r="A707">
        <v>3</v>
      </c>
      <c r="B707" t="s">
        <v>134</v>
      </c>
      <c r="C707" t="s">
        <v>132</v>
      </c>
      <c r="D707" t="s">
        <v>15</v>
      </c>
      <c r="E707"/>
      <c r="F707" s="2">
        <v>0</v>
      </c>
      <c r="G707" s="2">
        <f t="shared" si="167"/>
        <v>1</v>
      </c>
      <c r="H707" s="4">
        <f t="shared" si="168"/>
        <v>0</v>
      </c>
      <c r="I707">
        <f t="shared" si="169"/>
        <v>1</v>
      </c>
      <c r="J707">
        <f t="shared" si="162"/>
        <v>0</v>
      </c>
      <c r="K707">
        <f t="shared" si="170"/>
        <v>3</v>
      </c>
      <c r="L707">
        <f t="shared" si="171"/>
        <v>0</v>
      </c>
      <c r="M707" s="8">
        <f t="shared" ref="M707:W707" si="346">(M61-$M61)/$M61</f>
        <v>0</v>
      </c>
      <c r="N707" s="8">
        <f t="shared" si="346"/>
        <v>0.45200949313307376</v>
      </c>
      <c r="O707" s="8">
        <f t="shared" si="346"/>
        <v>0.45232539772988556</v>
      </c>
      <c r="P707" s="8">
        <f t="shared" si="346"/>
        <v>-3.0090912544402862E-4</v>
      </c>
      <c r="Q707" s="8">
        <f t="shared" si="346"/>
        <v>0.11378263764343166</v>
      </c>
      <c r="R707" s="8">
        <f t="shared" si="346"/>
        <v>-0.99998300513244998</v>
      </c>
      <c r="S707" s="8">
        <f t="shared" si="346"/>
        <v>-0.79003840840066297</v>
      </c>
      <c r="T707" s="8">
        <f t="shared" si="346"/>
        <v>15.841914741747994</v>
      </c>
      <c r="U707" s="8">
        <f t="shared" si="346"/>
        <v>12.612391057900515</v>
      </c>
      <c r="V707" s="8">
        <f t="shared" si="346"/>
        <v>-0.9985654332391618</v>
      </c>
      <c r="W707" s="8">
        <f t="shared" si="346"/>
        <v>-0.70378545679204874</v>
      </c>
      <c r="X707"/>
      <c r="Y707" s="8">
        <f t="shared" ref="Y707:AI707" si="347">(Y61-$Y61)/$Y61</f>
        <v>0</v>
      </c>
      <c r="Z707" s="8">
        <f t="shared" si="347"/>
        <v>0.50347298046772015</v>
      </c>
      <c r="AA707" s="8">
        <f t="shared" si="347"/>
        <v>0.4704617489876215</v>
      </c>
      <c r="AB707" s="8">
        <f t="shared" si="347"/>
        <v>1.6926651785879595E-2</v>
      </c>
      <c r="AC707" s="8">
        <f t="shared" si="347"/>
        <v>0.53484400350822592</v>
      </c>
      <c r="AD707" s="8">
        <f t="shared" si="347"/>
        <v>-0.77451894627276308</v>
      </c>
      <c r="AE707" s="8">
        <f t="shared" si="347"/>
        <v>-0.16456599801649011</v>
      </c>
      <c r="AF707" s="8">
        <f t="shared" si="347"/>
        <v>2.1903260702687057</v>
      </c>
      <c r="AG707" s="8">
        <f t="shared" si="347"/>
        <v>2.3954261400938099</v>
      </c>
      <c r="AH707" s="8">
        <f t="shared" si="347"/>
        <v>-0.98226011106143951</v>
      </c>
      <c r="AI707" s="8">
        <f t="shared" si="347"/>
        <v>4.5842698453203962E-2</v>
      </c>
      <c r="AK707" s="8">
        <f t="shared" ref="AK707:AU707" si="348">(AK61-$AK61)/$AK61</f>
        <v>0</v>
      </c>
      <c r="AL707" s="8">
        <f t="shared" si="348"/>
        <v>-0.33473356472172455</v>
      </c>
      <c r="AM707" s="8">
        <f t="shared" si="348"/>
        <v>-0.35122928683644966</v>
      </c>
      <c r="AN707" s="8">
        <f t="shared" si="348"/>
        <v>1.6926651785879595E-2</v>
      </c>
      <c r="AO707" s="8">
        <f t="shared" si="348"/>
        <v>-0.35397407021414745</v>
      </c>
      <c r="AP707" s="8">
        <f t="shared" si="348"/>
        <v>-0.77451894627276308</v>
      </c>
      <c r="AQ707" s="8">
        <f t="shared" si="348"/>
        <v>-0.48871007239374115</v>
      </c>
      <c r="AR707" s="8">
        <f t="shared" si="348"/>
        <v>0.60266088458840272</v>
      </c>
      <c r="AS707" s="8">
        <f t="shared" si="348"/>
        <v>-0.30476889305788335</v>
      </c>
      <c r="AT707" s="8">
        <f t="shared" si="348"/>
        <v>-0.98226011106143951</v>
      </c>
      <c r="AU707" s="8">
        <f t="shared" si="348"/>
        <v>-0.29482608093916707</v>
      </c>
      <c r="AW707">
        <f t="shared" si="166"/>
        <v>-0.64800000000000013</v>
      </c>
      <c r="AX707" t="str">
        <f t="shared" si="175"/>
        <v/>
      </c>
      <c r="AY707">
        <f t="shared" si="176"/>
        <v>-0.64800000000000013</v>
      </c>
      <c r="AZ707" t="str">
        <f t="shared" si="177"/>
        <v/>
      </c>
    </row>
    <row r="708" spans="1:52" s="17" customFormat="1" x14ac:dyDescent="0.3">
      <c r="A708">
        <v>3</v>
      </c>
      <c r="B708" t="s">
        <v>135</v>
      </c>
      <c r="C708" t="s">
        <v>132</v>
      </c>
      <c r="D708" t="s">
        <v>15</v>
      </c>
      <c r="E708" t="s">
        <v>43</v>
      </c>
      <c r="F708" s="2">
        <v>0</v>
      </c>
      <c r="G708" s="2">
        <f t="shared" si="167"/>
        <v>0</v>
      </c>
      <c r="H708" s="4">
        <f t="shared" si="168"/>
        <v>1</v>
      </c>
      <c r="I708">
        <f t="shared" si="169"/>
        <v>0</v>
      </c>
      <c r="J708">
        <f t="shared" si="162"/>
        <v>1</v>
      </c>
      <c r="K708">
        <f t="shared" si="170"/>
        <v>3</v>
      </c>
      <c r="L708">
        <f t="shared" si="171"/>
        <v>3</v>
      </c>
      <c r="M708" s="8">
        <f t="shared" ref="M708:W708" si="349">(M62-$M62)/$M62</f>
        <v>0</v>
      </c>
      <c r="N708" s="8">
        <f t="shared" si="349"/>
        <v>-0.83155646423632523</v>
      </c>
      <c r="O708" s="8">
        <f t="shared" si="349"/>
        <v>-0.82866195646604102</v>
      </c>
      <c r="P708" s="8">
        <f t="shared" si="349"/>
        <v>3.3549806617076676</v>
      </c>
      <c r="Q708" s="8">
        <f t="shared" si="349"/>
        <v>-0.91112858216042936</v>
      </c>
      <c r="R708" s="8">
        <f t="shared" si="349"/>
        <v>3.4065744715204529</v>
      </c>
      <c r="S708" s="8">
        <f t="shared" si="349"/>
        <v>-0.91901066450181779</v>
      </c>
      <c r="T708" s="8">
        <f t="shared" si="349"/>
        <v>-0.45391469494291004</v>
      </c>
      <c r="U708" s="8">
        <f t="shared" si="349"/>
        <v>-0.55441367799463148</v>
      </c>
      <c r="V708" s="8">
        <f t="shared" si="349"/>
        <v>3.5373001030322819</v>
      </c>
      <c r="W708" s="8">
        <f t="shared" si="349"/>
        <v>-0.63469638671557127</v>
      </c>
      <c r="X708"/>
      <c r="Y708" s="8">
        <f t="shared" ref="Y708:AI708" si="350">(Y62-$Y62)/$Y62</f>
        <v>0</v>
      </c>
      <c r="Z708" s="8">
        <f t="shared" si="350"/>
        <v>-0.78688393641757681</v>
      </c>
      <c r="AA708" s="8">
        <f t="shared" si="350"/>
        <v>-0.78806965168366749</v>
      </c>
      <c r="AB708" s="8">
        <f t="shared" si="350"/>
        <v>3.7715669926813722</v>
      </c>
      <c r="AC708" s="8">
        <f t="shared" si="350"/>
        <v>-0.82155704310218824</v>
      </c>
      <c r="AD708" s="8">
        <f t="shared" si="350"/>
        <v>2.5222349483685584</v>
      </c>
      <c r="AE708" s="8">
        <f t="shared" si="350"/>
        <v>-0.84819988238710275</v>
      </c>
      <c r="AF708" s="8">
        <f t="shared" si="350"/>
        <v>-0.76675247789955769</v>
      </c>
      <c r="AG708" s="8">
        <f t="shared" si="350"/>
        <v>-0.74267796031490207</v>
      </c>
      <c r="AH708" s="8">
        <f t="shared" si="350"/>
        <v>1.3001722618112572</v>
      </c>
      <c r="AI708" s="8">
        <f t="shared" si="350"/>
        <v>-0.52206992183347056</v>
      </c>
      <c r="AK708" s="8">
        <f t="shared" ref="AK708:AU708" si="351">(AK62-$AK62)/$AK62</f>
        <v>0</v>
      </c>
      <c r="AL708" s="8">
        <f t="shared" si="351"/>
        <v>-0.92359487166524978</v>
      </c>
      <c r="AM708" s="8">
        <f t="shared" si="351"/>
        <v>-0.92252706111360294</v>
      </c>
      <c r="AN708" s="8">
        <f t="shared" si="351"/>
        <v>3.7715669926813722</v>
      </c>
      <c r="AO708" s="8">
        <f t="shared" si="351"/>
        <v>-0.92751126793834848</v>
      </c>
      <c r="AP708" s="8">
        <f t="shared" si="351"/>
        <v>2.5222349483685584</v>
      </c>
      <c r="AQ708" s="8">
        <f t="shared" si="351"/>
        <v>-0.93926538077658162</v>
      </c>
      <c r="AR708" s="8">
        <f t="shared" si="351"/>
        <v>-0.88245664565661208</v>
      </c>
      <c r="AS708" s="8">
        <f t="shared" si="351"/>
        <v>-0.9470946803599819</v>
      </c>
      <c r="AT708" s="8">
        <f t="shared" si="351"/>
        <v>1.3001722618112572</v>
      </c>
      <c r="AU708" s="8">
        <f t="shared" si="351"/>
        <v>-0.82327229933712265</v>
      </c>
      <c r="AW708">
        <f t="shared" si="166"/>
        <v>0.64800000000000013</v>
      </c>
      <c r="AX708">
        <f t="shared" si="175"/>
        <v>0.64800000000000013</v>
      </c>
      <c r="AY708" t="str">
        <f t="shared" si="176"/>
        <v/>
      </c>
      <c r="AZ708">
        <f t="shared" si="177"/>
        <v>0.64800000000000013</v>
      </c>
    </row>
    <row r="709" spans="1:52" s="17" customFormat="1" x14ac:dyDescent="0.3">
      <c r="A709">
        <v>3</v>
      </c>
      <c r="B709" t="s">
        <v>136</v>
      </c>
      <c r="C709" t="s">
        <v>132</v>
      </c>
      <c r="D709" t="s">
        <v>15</v>
      </c>
      <c r="E709" t="s">
        <v>43</v>
      </c>
      <c r="F709" s="2">
        <v>0</v>
      </c>
      <c r="G709" s="2">
        <f t="shared" si="167"/>
        <v>1</v>
      </c>
      <c r="H709" s="4">
        <f t="shared" si="168"/>
        <v>1</v>
      </c>
      <c r="I709">
        <f t="shared" si="169"/>
        <v>0</v>
      </c>
      <c r="J709">
        <f t="shared" si="162"/>
        <v>1</v>
      </c>
      <c r="K709">
        <f t="shared" si="170"/>
        <v>3</v>
      </c>
      <c r="L709">
        <f t="shared" si="171"/>
        <v>3</v>
      </c>
      <c r="M709" s="8">
        <f t="shared" ref="M709:W709" si="352">(M63-$M63)/$M63</f>
        <v>0</v>
      </c>
      <c r="N709" s="8">
        <f t="shared" si="352"/>
        <v>-0.78633248162432601</v>
      </c>
      <c r="O709" s="8">
        <f t="shared" si="352"/>
        <v>-0.7837921898738045</v>
      </c>
      <c r="P709" s="8">
        <f t="shared" si="352"/>
        <v>4.3372252299743161</v>
      </c>
      <c r="Q709" s="8">
        <f t="shared" si="352"/>
        <v>-0.90974055208560722</v>
      </c>
      <c r="R709" s="8">
        <f t="shared" si="352"/>
        <v>4.0902028677352726</v>
      </c>
      <c r="S709" s="8">
        <f t="shared" si="352"/>
        <v>-0.90014916258021804</v>
      </c>
      <c r="T709" s="8">
        <f t="shared" si="352"/>
        <v>-0.37692154497387997</v>
      </c>
      <c r="U709" s="8">
        <f t="shared" si="352"/>
        <v>-0.49186110504734215</v>
      </c>
      <c r="V709" s="8">
        <f t="shared" si="352"/>
        <v>4.5476943669038716</v>
      </c>
      <c r="W709" s="8">
        <f t="shared" si="352"/>
        <v>-0.56660550951794941</v>
      </c>
      <c r="X709"/>
      <c r="Y709" s="8">
        <f t="shared" ref="Y709:AI709" si="353">(Y63-$Y63)/$Y63</f>
        <v>0</v>
      </c>
      <c r="Z709" s="8">
        <f t="shared" si="353"/>
        <v>-0.74563150899026498</v>
      </c>
      <c r="AA709" s="8">
        <f t="shared" si="353"/>
        <v>-0.74638880389790774</v>
      </c>
      <c r="AB709" s="8">
        <f t="shared" si="353"/>
        <v>4.6987866056690342</v>
      </c>
      <c r="AC709" s="8">
        <f t="shared" si="353"/>
        <v>-0.81700253200428485</v>
      </c>
      <c r="AD709" s="8">
        <f t="shared" si="353"/>
        <v>3.0025769189379101</v>
      </c>
      <c r="AE709" s="8">
        <f t="shared" si="353"/>
        <v>-0.82081236958230597</v>
      </c>
      <c r="AF709" s="8">
        <f t="shared" si="353"/>
        <v>-0.73952176282876303</v>
      </c>
      <c r="AG709" s="8">
        <f t="shared" si="353"/>
        <v>-0.71593942231059671</v>
      </c>
      <c r="AH709" s="8">
        <f t="shared" si="353"/>
        <v>1.7411719994191179</v>
      </c>
      <c r="AI709" s="8">
        <f t="shared" si="353"/>
        <v>-0.45377687080406603</v>
      </c>
      <c r="AK709" s="8">
        <f t="shared" ref="AK709:AU709" si="354">(AK63-$AK63)/$AK63</f>
        <v>0</v>
      </c>
      <c r="AL709" s="8">
        <f t="shared" si="354"/>
        <v>-0.90945907100346002</v>
      </c>
      <c r="AM709" s="8">
        <f t="shared" si="354"/>
        <v>-0.90853924230799454</v>
      </c>
      <c r="AN709" s="8">
        <f t="shared" si="354"/>
        <v>4.6987866056690342</v>
      </c>
      <c r="AO709" s="8">
        <f t="shared" si="354"/>
        <v>-0.93055280777182481</v>
      </c>
      <c r="AP709" s="8">
        <f t="shared" si="354"/>
        <v>3.0025769189379101</v>
      </c>
      <c r="AQ709" s="8">
        <f t="shared" si="354"/>
        <v>-0.92936204502234887</v>
      </c>
      <c r="AR709" s="8">
        <f t="shared" si="354"/>
        <v>-0.86802055908658116</v>
      </c>
      <c r="AS709" s="8">
        <f t="shared" si="354"/>
        <v>-0.94186801781691942</v>
      </c>
      <c r="AT709" s="8">
        <f t="shared" si="354"/>
        <v>1.7411719994191179</v>
      </c>
      <c r="AU709" s="8">
        <f t="shared" si="354"/>
        <v>-0.79683795873577901</v>
      </c>
      <c r="AW709">
        <f t="shared" si="166"/>
        <v>0.64800000000000013</v>
      </c>
      <c r="AX709">
        <f t="shared" si="175"/>
        <v>0.64800000000000013</v>
      </c>
      <c r="AY709" t="str">
        <f t="shared" si="176"/>
        <v/>
      </c>
      <c r="AZ709">
        <f t="shared" si="177"/>
        <v>0.64800000000000013</v>
      </c>
    </row>
    <row r="710" spans="1:52" s="17" customFormat="1" x14ac:dyDescent="0.3">
      <c r="A710">
        <v>3</v>
      </c>
      <c r="B710" t="s">
        <v>137</v>
      </c>
      <c r="C710" t="s">
        <v>132</v>
      </c>
      <c r="D710" t="s">
        <v>15</v>
      </c>
      <c r="E710"/>
      <c r="F710" s="2">
        <v>0</v>
      </c>
      <c r="G710" s="2">
        <f t="shared" si="167"/>
        <v>0</v>
      </c>
      <c r="H710" s="4">
        <f t="shared" si="168"/>
        <v>0</v>
      </c>
      <c r="I710">
        <f t="shared" si="169"/>
        <v>1</v>
      </c>
      <c r="J710">
        <f t="shared" si="162"/>
        <v>0</v>
      </c>
      <c r="K710">
        <f t="shared" si="170"/>
        <v>3</v>
      </c>
      <c r="L710">
        <f t="shared" si="171"/>
        <v>0</v>
      </c>
      <c r="M710" s="8">
        <f t="shared" ref="M710:W710" si="355">(M64-$M64)/$M64</f>
        <v>0</v>
      </c>
      <c r="N710" s="8">
        <f t="shared" si="355"/>
        <v>0.36150307959767797</v>
      </c>
      <c r="O710" s="8">
        <f t="shared" si="355"/>
        <v>0.36176400314707774</v>
      </c>
      <c r="P710" s="8">
        <f t="shared" si="355"/>
        <v>-2.9791271157553748E-4</v>
      </c>
      <c r="Q710" s="8">
        <f t="shared" si="355"/>
        <v>9.9075970740573005E-2</v>
      </c>
      <c r="R710" s="8">
        <f t="shared" si="355"/>
        <v>-0.99999100263622764</v>
      </c>
      <c r="S710" s="8">
        <f t="shared" si="355"/>
        <v>-0.78737929786572536</v>
      </c>
      <c r="T710" s="8">
        <f t="shared" si="355"/>
        <v>15.83868526521729</v>
      </c>
      <c r="U710" s="8">
        <f t="shared" si="355"/>
        <v>12.616889251449324</v>
      </c>
      <c r="V710" s="8">
        <f t="shared" si="355"/>
        <v>-0.99872337405140299</v>
      </c>
      <c r="W710" s="8">
        <f t="shared" si="355"/>
        <v>-0.70248317243047775</v>
      </c>
      <c r="X710"/>
      <c r="Y710" s="8">
        <f t="shared" ref="Y710:AI710" si="356">(Y64-$Y64)/$Y64</f>
        <v>0</v>
      </c>
      <c r="Z710" s="8">
        <f t="shared" si="356"/>
        <v>0.70690606833895464</v>
      </c>
      <c r="AA710" s="8">
        <f t="shared" si="356"/>
        <v>0.69184409466742125</v>
      </c>
      <c r="AB710" s="8">
        <f t="shared" si="356"/>
        <v>0.29639722029149412</v>
      </c>
      <c r="AC710" s="8">
        <f t="shared" si="356"/>
        <v>0.76273760157413595</v>
      </c>
      <c r="AD710" s="8">
        <f t="shared" si="356"/>
        <v>-0.72969144199198943</v>
      </c>
      <c r="AE710" s="8">
        <f t="shared" si="356"/>
        <v>-1.6549946926565664E-2</v>
      </c>
      <c r="AF710" s="8">
        <f t="shared" si="356"/>
        <v>2.665781825859554</v>
      </c>
      <c r="AG710" s="8">
        <f t="shared" si="356"/>
        <v>2.9883131083793972</v>
      </c>
      <c r="AH710" s="8">
        <f t="shared" si="356"/>
        <v>-0.98449856933540969</v>
      </c>
      <c r="AI710" s="8">
        <f t="shared" si="356"/>
        <v>0.24689149996321544</v>
      </c>
      <c r="AK710" s="8">
        <f t="shared" ref="AK710:AU710" si="357">(AK64-$AK64)/$AK64</f>
        <v>0</v>
      </c>
      <c r="AL710" s="8">
        <f t="shared" si="357"/>
        <v>-0.26075665235275658</v>
      </c>
      <c r="AM710" s="8">
        <f t="shared" si="357"/>
        <v>-0.26304915061262174</v>
      </c>
      <c r="AN710" s="8">
        <f t="shared" si="357"/>
        <v>0.29639722029149412</v>
      </c>
      <c r="AO710" s="8">
        <f t="shared" si="357"/>
        <v>-0.2550117629702669</v>
      </c>
      <c r="AP710" s="8">
        <f t="shared" si="357"/>
        <v>-0.72969144199198943</v>
      </c>
      <c r="AQ710" s="8">
        <f t="shared" si="357"/>
        <v>-0.40215315862765288</v>
      </c>
      <c r="AR710" s="8">
        <f t="shared" si="357"/>
        <v>0.85116697343600067</v>
      </c>
      <c r="AS710" s="8">
        <f t="shared" si="357"/>
        <v>-0.17298867347443872</v>
      </c>
      <c r="AT710" s="8">
        <f t="shared" si="357"/>
        <v>-0.98449856933540969</v>
      </c>
      <c r="AU710" s="8">
        <f t="shared" si="357"/>
        <v>-0.20989879777921824</v>
      </c>
      <c r="AW710">
        <f t="shared" si="166"/>
        <v>-0.64800000000000013</v>
      </c>
      <c r="AX710" t="str">
        <f t="shared" si="175"/>
        <v/>
      </c>
      <c r="AY710">
        <f t="shared" si="176"/>
        <v>-0.64800000000000013</v>
      </c>
      <c r="AZ710" t="str">
        <f t="shared" si="177"/>
        <v/>
      </c>
    </row>
    <row r="711" spans="1:52" s="17" customFormat="1" x14ac:dyDescent="0.3">
      <c r="A711">
        <v>3</v>
      </c>
      <c r="B711" t="s">
        <v>138</v>
      </c>
      <c r="C711" t="s">
        <v>132</v>
      </c>
      <c r="D711" t="s">
        <v>15</v>
      </c>
      <c r="E711"/>
      <c r="F711" s="2">
        <v>0</v>
      </c>
      <c r="G711" s="2">
        <f t="shared" si="167"/>
        <v>0</v>
      </c>
      <c r="H711" s="4">
        <f t="shared" si="168"/>
        <v>0</v>
      </c>
      <c r="I711">
        <f t="shared" si="169"/>
        <v>1</v>
      </c>
      <c r="J711">
        <f t="shared" si="162"/>
        <v>0</v>
      </c>
      <c r="K711">
        <f t="shared" si="170"/>
        <v>3</v>
      </c>
      <c r="L711">
        <f t="shared" si="171"/>
        <v>0</v>
      </c>
      <c r="M711" s="8">
        <f t="shared" ref="M711:W711" si="358">(M65-$M65)/$M65</f>
        <v>0</v>
      </c>
      <c r="N711" s="8">
        <f t="shared" si="358"/>
        <v>-0.63800225686097334</v>
      </c>
      <c r="O711" s="8">
        <f t="shared" si="358"/>
        <v>-0.62568838125568305</v>
      </c>
      <c r="P711" s="8">
        <f t="shared" si="358"/>
        <v>3.3678652612084621</v>
      </c>
      <c r="Q711" s="8">
        <f t="shared" si="358"/>
        <v>-0.79197496648382404</v>
      </c>
      <c r="R711" s="8">
        <f t="shared" si="358"/>
        <v>3.9156674083394396</v>
      </c>
      <c r="S711" s="8">
        <f t="shared" si="358"/>
        <v>-0.70590693734484333</v>
      </c>
      <c r="T711" s="8">
        <f t="shared" si="358"/>
        <v>-0.55350949816584261</v>
      </c>
      <c r="U711" s="8">
        <f t="shared" si="358"/>
        <v>-0.58460049471076192</v>
      </c>
      <c r="V711" s="8">
        <f t="shared" si="358"/>
        <v>3.1566963630803428</v>
      </c>
      <c r="W711" s="8">
        <f t="shared" si="358"/>
        <v>-0.85860745400974325</v>
      </c>
      <c r="X711"/>
      <c r="Y711" s="8">
        <f t="shared" ref="Y711:AI711" si="359">(Y65-$Y65)/$Y65</f>
        <v>0</v>
      </c>
      <c r="Z711" s="8">
        <f t="shared" si="359"/>
        <v>-0.6389467738496778</v>
      </c>
      <c r="AA711" s="8">
        <f t="shared" si="359"/>
        <v>-0.63429593710803189</v>
      </c>
      <c r="AB711" s="8">
        <f t="shared" si="359"/>
        <v>1.1488058705255113</v>
      </c>
      <c r="AC711" s="8">
        <f t="shared" si="359"/>
        <v>-0.80127031256027548</v>
      </c>
      <c r="AD711" s="8">
        <f t="shared" si="359"/>
        <v>2.7187221597256923</v>
      </c>
      <c r="AE711" s="8">
        <f t="shared" si="359"/>
        <v>-0.69573923813912897</v>
      </c>
      <c r="AF711" s="8">
        <f t="shared" si="359"/>
        <v>-0.61215154466955091</v>
      </c>
      <c r="AG711" s="8">
        <f t="shared" si="359"/>
        <v>-0.59649513955994948</v>
      </c>
      <c r="AH711" s="8">
        <f t="shared" si="359"/>
        <v>0.80039808697347536</v>
      </c>
      <c r="AI711" s="8">
        <f t="shared" si="359"/>
        <v>-0.57769813823642968</v>
      </c>
      <c r="AK711" s="8">
        <f t="shared" ref="AK711:AU711" si="360">(AK65-$AK65)/$AK65</f>
        <v>0</v>
      </c>
      <c r="AL711" s="8">
        <f t="shared" si="360"/>
        <v>-0.88367289995455267</v>
      </c>
      <c r="AM711" s="8">
        <f t="shared" si="360"/>
        <v>-0.87666691245545281</v>
      </c>
      <c r="AN711" s="8">
        <f t="shared" si="360"/>
        <v>1.1488058705255113</v>
      </c>
      <c r="AO711" s="8">
        <f t="shared" si="360"/>
        <v>-0.93281269463554717</v>
      </c>
      <c r="AP711" s="8">
        <f t="shared" si="360"/>
        <v>2.7187221597256923</v>
      </c>
      <c r="AQ711" s="8">
        <f t="shared" si="360"/>
        <v>-0.90459513694740412</v>
      </c>
      <c r="AR711" s="8">
        <f t="shared" si="360"/>
        <v>-0.80531072011636318</v>
      </c>
      <c r="AS711" s="8">
        <f t="shared" si="360"/>
        <v>-0.94389151721586018</v>
      </c>
      <c r="AT711" s="8">
        <f t="shared" si="360"/>
        <v>0.80039808697347536</v>
      </c>
      <c r="AU711" s="8">
        <f t="shared" si="360"/>
        <v>-0.7140019325487087</v>
      </c>
      <c r="AW711">
        <f t="shared" si="166"/>
        <v>0</v>
      </c>
      <c r="AX711" t="str">
        <f t="shared" si="175"/>
        <v/>
      </c>
      <c r="AY711">
        <f t="shared" si="176"/>
        <v>0</v>
      </c>
      <c r="AZ711" t="str">
        <f t="shared" si="177"/>
        <v/>
      </c>
    </row>
    <row r="712" spans="1:52" s="17" customFormat="1" x14ac:dyDescent="0.3">
      <c r="A712">
        <v>3</v>
      </c>
      <c r="B712" t="s">
        <v>139</v>
      </c>
      <c r="C712" t="s">
        <v>132</v>
      </c>
      <c r="D712" t="s">
        <v>15</v>
      </c>
      <c r="E712"/>
      <c r="F712" s="2">
        <v>0</v>
      </c>
      <c r="G712" s="2">
        <f t="shared" si="167"/>
        <v>1</v>
      </c>
      <c r="H712" s="4">
        <f t="shared" si="168"/>
        <v>0</v>
      </c>
      <c r="I712">
        <f t="shared" si="169"/>
        <v>1</v>
      </c>
      <c r="J712">
        <f t="shared" si="162"/>
        <v>0</v>
      </c>
      <c r="K712">
        <f t="shared" si="170"/>
        <v>3</v>
      </c>
      <c r="L712">
        <f t="shared" si="171"/>
        <v>0</v>
      </c>
      <c r="M712" s="8">
        <f t="shared" ref="M712:W712" si="361">(M66-$M66)/$M66</f>
        <v>0</v>
      </c>
      <c r="N712" s="8">
        <f t="shared" si="361"/>
        <v>-0.65565990857334044</v>
      </c>
      <c r="O712" s="8">
        <f t="shared" si="361"/>
        <v>-0.64360779752762243</v>
      </c>
      <c r="P712" s="8">
        <f t="shared" si="361"/>
        <v>3.3409632036379349</v>
      </c>
      <c r="Q712" s="8">
        <f t="shared" si="361"/>
        <v>-0.81088613083305738</v>
      </c>
      <c r="R712" s="8">
        <f t="shared" si="361"/>
        <v>4.1190069167984289</v>
      </c>
      <c r="S712" s="8">
        <f t="shared" si="361"/>
        <v>-0.72444871039670222</v>
      </c>
      <c r="T712" s="8">
        <f t="shared" si="361"/>
        <v>-0.56572179601670725</v>
      </c>
      <c r="U712" s="8">
        <f t="shared" si="361"/>
        <v>-0.59577581402275881</v>
      </c>
      <c r="V712" s="8">
        <f t="shared" si="361"/>
        <v>3.1759846963148535</v>
      </c>
      <c r="W712" s="8">
        <f t="shared" si="361"/>
        <v>-0.87257723416372546</v>
      </c>
      <c r="X712"/>
      <c r="Y712" s="8">
        <f t="shared" ref="Y712:AI712" si="362">(Y66-$Y66)/$Y66</f>
        <v>0</v>
      </c>
      <c r="Z712" s="8">
        <f t="shared" si="362"/>
        <v>-0.66102788575157423</v>
      </c>
      <c r="AA712" s="8">
        <f t="shared" si="362"/>
        <v>-0.65224791115957848</v>
      </c>
      <c r="AB712" s="8">
        <f t="shared" si="362"/>
        <v>3.038404174131295</v>
      </c>
      <c r="AC712" s="8">
        <f t="shared" si="362"/>
        <v>-0.76173950908071297</v>
      </c>
      <c r="AD712" s="8">
        <f t="shared" si="362"/>
        <v>3.0910879686090973</v>
      </c>
      <c r="AE712" s="8">
        <f t="shared" si="362"/>
        <v>-0.65589775083514301</v>
      </c>
      <c r="AF712" s="8">
        <f t="shared" si="362"/>
        <v>-0.6220663353305953</v>
      </c>
      <c r="AG712" s="8">
        <f t="shared" si="362"/>
        <v>-0.60896132676589143</v>
      </c>
      <c r="AH712" s="8">
        <f t="shared" si="362"/>
        <v>1.2273688189107521</v>
      </c>
      <c r="AI712" s="8">
        <f t="shared" si="362"/>
        <v>-0.58649916056653939</v>
      </c>
      <c r="AK712" s="8">
        <f t="shared" ref="AK712:AU712" si="363">(AK66-$AK66)/$AK66</f>
        <v>0</v>
      </c>
      <c r="AL712" s="8">
        <f t="shared" si="363"/>
        <v>-0.88638388306836391</v>
      </c>
      <c r="AM712" s="8">
        <f t="shared" si="363"/>
        <v>-0.87823704636543121</v>
      </c>
      <c r="AN712" s="8">
        <f t="shared" si="363"/>
        <v>3.038404174131295</v>
      </c>
      <c r="AO712" s="8">
        <f t="shared" si="363"/>
        <v>-0.91401099861382984</v>
      </c>
      <c r="AP712" s="8">
        <f t="shared" si="363"/>
        <v>3.0910879686090973</v>
      </c>
      <c r="AQ712" s="8">
        <f t="shared" si="363"/>
        <v>-0.89333771523011607</v>
      </c>
      <c r="AR712" s="8">
        <f t="shared" si="363"/>
        <v>-0.81014689311083732</v>
      </c>
      <c r="AS712" s="8">
        <f t="shared" si="363"/>
        <v>-0.94589755955235277</v>
      </c>
      <c r="AT712" s="8">
        <f t="shared" si="363"/>
        <v>1.2273688189107521</v>
      </c>
      <c r="AU712" s="8">
        <f t="shared" si="363"/>
        <v>-0.72213739507405128</v>
      </c>
      <c r="AW712">
        <f t="shared" si="166"/>
        <v>0</v>
      </c>
      <c r="AX712" t="str">
        <f t="shared" si="175"/>
        <v/>
      </c>
      <c r="AY712">
        <f t="shared" si="176"/>
        <v>0</v>
      </c>
      <c r="AZ712" t="str">
        <f t="shared" si="177"/>
        <v/>
      </c>
    </row>
    <row r="713" spans="1:52" s="17" customFormat="1" x14ac:dyDescent="0.3">
      <c r="A713">
        <v>3</v>
      </c>
      <c r="B713" t="s">
        <v>140</v>
      </c>
      <c r="C713" t="s">
        <v>141</v>
      </c>
      <c r="D713" t="s">
        <v>69</v>
      </c>
      <c r="E713" t="s">
        <v>43</v>
      </c>
      <c r="F713" s="2">
        <v>0</v>
      </c>
      <c r="G713" s="2">
        <f t="shared" si="167"/>
        <v>0</v>
      </c>
      <c r="H713" s="4">
        <f t="shared" si="168"/>
        <v>1</v>
      </c>
      <c r="I713">
        <f t="shared" si="169"/>
        <v>0</v>
      </c>
      <c r="J713">
        <f t="shared" ref="J713:J736" si="364">J403</f>
        <v>1</v>
      </c>
      <c r="K713">
        <f t="shared" si="170"/>
        <v>2</v>
      </c>
      <c r="L713">
        <f t="shared" si="171"/>
        <v>2</v>
      </c>
      <c r="M713" s="8">
        <f t="shared" ref="M713:W713" si="365">(M67-$M67)/$M67</f>
        <v>0</v>
      </c>
      <c r="N713" s="8">
        <f t="shared" si="365"/>
        <v>-0.91079695459812504</v>
      </c>
      <c r="O713" s="8">
        <f t="shared" si="365"/>
        <v>-0.91074926838849291</v>
      </c>
      <c r="P713" s="8">
        <f t="shared" si="365"/>
        <v>-0.62246951771182679</v>
      </c>
      <c r="Q713" s="8">
        <f t="shared" si="365"/>
        <v>-0.95631671716801525</v>
      </c>
      <c r="R713" s="8">
        <f t="shared" si="365"/>
        <v>1.8452820338310052</v>
      </c>
      <c r="S713" s="8">
        <f t="shared" si="365"/>
        <v>-0.97772313339473527</v>
      </c>
      <c r="T713" s="8">
        <f t="shared" si="365"/>
        <v>-0.56936803142474002</v>
      </c>
      <c r="U713" s="8">
        <f t="shared" si="365"/>
        <v>-0.66294274550519117</v>
      </c>
      <c r="V713" s="8">
        <f t="shared" si="365"/>
        <v>-0.70460865969763409</v>
      </c>
      <c r="W713" s="8">
        <f t="shared" si="365"/>
        <v>-0.95692692950030633</v>
      </c>
      <c r="X713"/>
      <c r="Y713" s="8">
        <f t="shared" ref="Y713:AI713" si="366">(Y67-$Y67)/$Y67</f>
        <v>0</v>
      </c>
      <c r="Z713" s="8">
        <f t="shared" si="366"/>
        <v>-0.80545374450777241</v>
      </c>
      <c r="AA713" s="8">
        <f t="shared" si="366"/>
        <v>-0.80927462939952899</v>
      </c>
      <c r="AB713" s="8">
        <f t="shared" si="366"/>
        <v>-0.40985818102447563</v>
      </c>
      <c r="AC713" s="8">
        <f t="shared" si="366"/>
        <v>-0.81319470488106638</v>
      </c>
      <c r="AD713" s="8">
        <f t="shared" si="366"/>
        <v>1.4845140666870167</v>
      </c>
      <c r="AE713" s="8">
        <f t="shared" si="366"/>
        <v>-0.85602409921305567</v>
      </c>
      <c r="AF713" s="8">
        <f t="shared" si="366"/>
        <v>-0.85638215479693935</v>
      </c>
      <c r="AG713" s="8">
        <f t="shared" si="366"/>
        <v>-0.790635680063973</v>
      </c>
      <c r="AH713" s="8">
        <f t="shared" si="366"/>
        <v>-0.28044920379004845</v>
      </c>
      <c r="AI713" s="8">
        <f t="shared" si="366"/>
        <v>-0.60040745020197195</v>
      </c>
      <c r="AK713" s="8">
        <f t="shared" ref="AK713:AU713" si="367">(AK67-$AK67)/$AK67</f>
        <v>0</v>
      </c>
      <c r="AL713" s="8">
        <f t="shared" si="367"/>
        <v>-0.90573675625897709</v>
      </c>
      <c r="AM713" s="8">
        <f t="shared" si="367"/>
        <v>-0.90533922187190208</v>
      </c>
      <c r="AN713" s="8">
        <f t="shared" si="367"/>
        <v>-0.40985818102447563</v>
      </c>
      <c r="AO713" s="8">
        <f t="shared" si="367"/>
        <v>-0.9021828172807137</v>
      </c>
      <c r="AP713" s="8">
        <f t="shared" si="367"/>
        <v>1.4845140666870167</v>
      </c>
      <c r="AQ713" s="8">
        <f t="shared" si="367"/>
        <v>-0.91097208793857842</v>
      </c>
      <c r="AR713" s="8">
        <f t="shared" si="367"/>
        <v>-0.92735581787914512</v>
      </c>
      <c r="AS713" s="8">
        <f t="shared" si="367"/>
        <v>-0.91562915317244398</v>
      </c>
      <c r="AT713" s="8">
        <f t="shared" si="367"/>
        <v>-0.28044920379004845</v>
      </c>
      <c r="AU713" s="8">
        <f t="shared" si="367"/>
        <v>-0.85025626974569646</v>
      </c>
      <c r="AW713">
        <f t="shared" ref="AW713:AW736" si="368">BB403</f>
        <v>0.72800000000000009</v>
      </c>
      <c r="AX713">
        <f t="shared" si="175"/>
        <v>0.72800000000000009</v>
      </c>
      <c r="AY713" t="str">
        <f t="shared" si="176"/>
        <v/>
      </c>
      <c r="AZ713">
        <f t="shared" si="177"/>
        <v>0.72800000000000009</v>
      </c>
    </row>
    <row r="714" spans="1:52" s="17" customFormat="1" x14ac:dyDescent="0.3">
      <c r="A714">
        <v>3</v>
      </c>
      <c r="B714" t="s">
        <v>142</v>
      </c>
      <c r="C714" t="s">
        <v>141</v>
      </c>
      <c r="D714" t="s">
        <v>69</v>
      </c>
      <c r="E714"/>
      <c r="F714" s="2">
        <v>0</v>
      </c>
      <c r="G714" s="2">
        <f t="shared" ref="G714:G736" si="369">MOD(LEN(B714)-LEN(SUBSTITUTE(B714,"N","")),2)</f>
        <v>1</v>
      </c>
      <c r="H714" s="4">
        <f t="shared" ref="H714:H736" si="370">IF(E714&lt;&gt;"",1,0)</f>
        <v>0</v>
      </c>
      <c r="I714">
        <f t="shared" ref="I714:I736" si="371">1-J714</f>
        <v>1</v>
      </c>
      <c r="J714">
        <f t="shared" si="364"/>
        <v>0</v>
      </c>
      <c r="K714">
        <f t="shared" ref="K714:K736" si="372">LEN(D714) - LEN(SUBSTITUTE(D714, ",", "")) + 1</f>
        <v>2</v>
      </c>
      <c r="L714">
        <f t="shared" ref="L714:L736" si="373">H714*K714</f>
        <v>0</v>
      </c>
      <c r="M714" s="8">
        <f t="shared" ref="M714:W714" si="374">(M68-$M68)/$M68</f>
        <v>0</v>
      </c>
      <c r="N714" s="8">
        <f t="shared" si="374"/>
        <v>1.1258110025386168</v>
      </c>
      <c r="O714" s="8">
        <f t="shared" si="374"/>
        <v>1.1262219404869862</v>
      </c>
      <c r="P714" s="8">
        <f t="shared" si="374"/>
        <v>-1.549765985336214E-4</v>
      </c>
      <c r="Q714" s="8">
        <f t="shared" si="374"/>
        <v>0.14820362125319067</v>
      </c>
      <c r="R714" s="8">
        <f t="shared" si="374"/>
        <v>-0.99998800181172642</v>
      </c>
      <c r="S714" s="8">
        <f t="shared" si="374"/>
        <v>-0.62548755137974166</v>
      </c>
      <c r="T714" s="8">
        <f t="shared" si="374"/>
        <v>13.588171186150889</v>
      </c>
      <c r="U714" s="8">
        <f t="shared" si="374"/>
        <v>10.354532465597694</v>
      </c>
      <c r="V714" s="8">
        <f t="shared" si="374"/>
        <v>-0.99872619234495597</v>
      </c>
      <c r="W714" s="8">
        <f t="shared" si="374"/>
        <v>4.7368847304057E-2</v>
      </c>
      <c r="X714"/>
      <c r="Y714" s="8">
        <f t="shared" ref="Y714:AI714" si="375">(Y68-$Y68)/$Y68</f>
        <v>0</v>
      </c>
      <c r="Z714" s="8">
        <f t="shared" si="375"/>
        <v>1.3836178807315254</v>
      </c>
      <c r="AA714" s="8">
        <f t="shared" si="375"/>
        <v>1.3377859185002337</v>
      </c>
      <c r="AB714" s="8">
        <f t="shared" si="375"/>
        <v>0.32003492651786775</v>
      </c>
      <c r="AC714" s="8">
        <f t="shared" si="375"/>
        <v>1.3246191308934532</v>
      </c>
      <c r="AD714" s="8">
        <f t="shared" si="375"/>
        <v>-0.71606194023454439</v>
      </c>
      <c r="AE714" s="8">
        <f t="shared" si="375"/>
        <v>0.45937204662076753</v>
      </c>
      <c r="AF714" s="8">
        <f t="shared" si="375"/>
        <v>0.88258635527932328</v>
      </c>
      <c r="AG714" s="8">
        <f t="shared" si="375"/>
        <v>1.7275956541960258</v>
      </c>
      <c r="AH714" s="8">
        <f t="shared" si="375"/>
        <v>-0.98624300468100423</v>
      </c>
      <c r="AI714" s="8">
        <f t="shared" si="375"/>
        <v>3.8115488281613596</v>
      </c>
      <c r="AK714" s="8">
        <f t="shared" ref="AK714:AU714" si="376">(AK68-$AK68)/$AK68</f>
        <v>0</v>
      </c>
      <c r="AL714" s="8">
        <f t="shared" si="376"/>
        <v>0.24040700379378105</v>
      </c>
      <c r="AM714" s="8">
        <f t="shared" si="376"/>
        <v>0.23561567820086088</v>
      </c>
      <c r="AN714" s="8">
        <f t="shared" si="376"/>
        <v>0.32003492651786775</v>
      </c>
      <c r="AO714" s="8">
        <f t="shared" si="376"/>
        <v>0.33376107708550212</v>
      </c>
      <c r="AP714" s="8">
        <f t="shared" si="376"/>
        <v>-0.71606194023454439</v>
      </c>
      <c r="AQ714" s="8">
        <f t="shared" si="376"/>
        <v>4.8708717797726293E-2</v>
      </c>
      <c r="AR714" s="8">
        <f t="shared" si="376"/>
        <v>-4.1536221547756796E-2</v>
      </c>
      <c r="AS714" s="8">
        <f t="shared" si="376"/>
        <v>0.10876591694515518</v>
      </c>
      <c r="AT714" s="8">
        <f t="shared" si="376"/>
        <v>-0.98624300468100423</v>
      </c>
      <c r="AU714" s="8">
        <f t="shared" si="376"/>
        <v>0.86000341229052613</v>
      </c>
      <c r="AW714">
        <f t="shared" si="368"/>
        <v>-0.72800000000000009</v>
      </c>
      <c r="AX714" t="str">
        <f t="shared" ref="AX714:AX736" si="377">IF(H714=1,AW714,"")</f>
        <v/>
      </c>
      <c r="AY714">
        <f t="shared" ref="AY714:AY736" si="378">IF(I714=1,AW714,"")</f>
        <v>-0.72800000000000009</v>
      </c>
      <c r="AZ714" t="str">
        <f t="shared" ref="AZ714:AZ736" si="379">IF(J714=1,AW714,"")</f>
        <v/>
      </c>
    </row>
    <row r="715" spans="1:52" s="17" customFormat="1" x14ac:dyDescent="0.3">
      <c r="A715">
        <v>3</v>
      </c>
      <c r="B715" t="s">
        <v>143</v>
      </c>
      <c r="C715" t="s">
        <v>141</v>
      </c>
      <c r="D715" t="s">
        <v>69</v>
      </c>
      <c r="E715"/>
      <c r="F715" s="2">
        <v>0</v>
      </c>
      <c r="G715" s="2">
        <f t="shared" si="369"/>
        <v>1</v>
      </c>
      <c r="H715" s="4">
        <f t="shared" si="370"/>
        <v>0</v>
      </c>
      <c r="I715">
        <f t="shared" si="371"/>
        <v>1</v>
      </c>
      <c r="J715">
        <f t="shared" si="364"/>
        <v>0</v>
      </c>
      <c r="K715">
        <f t="shared" si="372"/>
        <v>2</v>
      </c>
      <c r="L715">
        <f t="shared" si="373"/>
        <v>0</v>
      </c>
      <c r="M715" s="8">
        <f t="shared" ref="M715:W715" si="380">(M69-$M69)/$M69</f>
        <v>0</v>
      </c>
      <c r="N715" s="8">
        <f t="shared" si="380"/>
        <v>1.0724903290570216</v>
      </c>
      <c r="O715" s="8">
        <f t="shared" si="380"/>
        <v>1.0727982794770041</v>
      </c>
      <c r="P715" s="8">
        <f t="shared" si="380"/>
        <v>-1.6597327830225153E-4</v>
      </c>
      <c r="Q715" s="8">
        <f t="shared" si="380"/>
        <v>0.17633860948387306</v>
      </c>
      <c r="R715" s="8">
        <f t="shared" si="380"/>
        <v>-0.99999400096584445</v>
      </c>
      <c r="S715" s="8">
        <f t="shared" si="380"/>
        <v>-0.62569326338459508</v>
      </c>
      <c r="T715" s="8">
        <f t="shared" si="380"/>
        <v>13.587070481652452</v>
      </c>
      <c r="U715" s="8">
        <f t="shared" si="380"/>
        <v>10.348894827932702</v>
      </c>
      <c r="V715" s="8">
        <f t="shared" si="380"/>
        <v>-0.99900715984726451</v>
      </c>
      <c r="W715" s="8">
        <f t="shared" si="380"/>
        <v>7.9579187750772093E-2</v>
      </c>
      <c r="X715"/>
      <c r="Y715" s="8">
        <f t="shared" ref="Y715:AI715" si="381">(Y69-$Y69)/$Y69</f>
        <v>0</v>
      </c>
      <c r="Z715" s="8">
        <f t="shared" si="381"/>
        <v>1.3729680734819452</v>
      </c>
      <c r="AA715" s="8">
        <f t="shared" si="381"/>
        <v>1.3804676853862783</v>
      </c>
      <c r="AB715" s="8">
        <f t="shared" si="381"/>
        <v>0.39304001069944272</v>
      </c>
      <c r="AC715" s="8">
        <f t="shared" si="381"/>
        <v>2.4133491224790813</v>
      </c>
      <c r="AD715" s="8">
        <f t="shared" si="381"/>
        <v>-0.68593660163163006</v>
      </c>
      <c r="AE715" s="8">
        <f t="shared" si="381"/>
        <v>0.55503035347916718</v>
      </c>
      <c r="AF715" s="8">
        <f t="shared" si="381"/>
        <v>0.98815500662847044</v>
      </c>
      <c r="AG715" s="8">
        <f t="shared" si="381"/>
        <v>1.8668182783605172</v>
      </c>
      <c r="AH715" s="8">
        <f t="shared" si="381"/>
        <v>-0.98667926142369655</v>
      </c>
      <c r="AI715" s="8">
        <f t="shared" si="381"/>
        <v>3.9400463353877231</v>
      </c>
      <c r="AK715" s="8">
        <f t="shared" ref="AK715:AU715" si="382">(AK69-$AK69)/$AK69</f>
        <v>0</v>
      </c>
      <c r="AL715" s="8">
        <f t="shared" si="382"/>
        <v>0.27715341065113513</v>
      </c>
      <c r="AM715" s="8">
        <f t="shared" si="382"/>
        <v>0.26880641099489866</v>
      </c>
      <c r="AN715" s="8">
        <f t="shared" si="382"/>
        <v>0.39304001069944272</v>
      </c>
      <c r="AO715" s="8">
        <f t="shared" si="382"/>
        <v>0.77944117530405788</v>
      </c>
      <c r="AP715" s="8">
        <f t="shared" si="382"/>
        <v>-0.68593660163163006</v>
      </c>
      <c r="AQ715" s="8">
        <f t="shared" si="382"/>
        <v>0.12203105351972851</v>
      </c>
      <c r="AR715" s="8">
        <f t="shared" si="382"/>
        <v>9.5553898674255577E-3</v>
      </c>
      <c r="AS715" s="8">
        <f t="shared" si="382"/>
        <v>0.15546778324159344</v>
      </c>
      <c r="AT715" s="8">
        <f t="shared" si="382"/>
        <v>-0.98667926142369655</v>
      </c>
      <c r="AU715" s="8">
        <f t="shared" si="382"/>
        <v>0.94457708669638241</v>
      </c>
      <c r="AW715">
        <f t="shared" si="368"/>
        <v>-0.72800000000000009</v>
      </c>
      <c r="AX715" t="str">
        <f t="shared" si="377"/>
        <v/>
      </c>
      <c r="AY715">
        <f t="shared" si="378"/>
        <v>-0.72800000000000009</v>
      </c>
      <c r="AZ715" t="str">
        <f t="shared" si="379"/>
        <v/>
      </c>
    </row>
    <row r="716" spans="1:52" s="17" customFormat="1" x14ac:dyDescent="0.3">
      <c r="A716">
        <v>3</v>
      </c>
      <c r="B716" t="s">
        <v>144</v>
      </c>
      <c r="C716" t="s">
        <v>141</v>
      </c>
      <c r="D716" t="s">
        <v>69</v>
      </c>
      <c r="E716" t="s">
        <v>43</v>
      </c>
      <c r="F716" s="2">
        <v>0</v>
      </c>
      <c r="G716" s="2">
        <f t="shared" si="369"/>
        <v>0</v>
      </c>
      <c r="H716" s="4">
        <f t="shared" si="370"/>
        <v>1</v>
      </c>
      <c r="I716">
        <f t="shared" si="371"/>
        <v>0</v>
      </c>
      <c r="J716">
        <f t="shared" si="364"/>
        <v>1</v>
      </c>
      <c r="K716">
        <f t="shared" si="372"/>
        <v>2</v>
      </c>
      <c r="L716">
        <f t="shared" si="373"/>
        <v>2</v>
      </c>
      <c r="M716" s="8">
        <f t="shared" ref="M716:W716" si="383">(M70-$M70)/$M70</f>
        <v>0</v>
      </c>
      <c r="N716" s="8">
        <f t="shared" si="383"/>
        <v>-0.90138317316242433</v>
      </c>
      <c r="O716" s="8">
        <f t="shared" si="383"/>
        <v>-0.90135290908967969</v>
      </c>
      <c r="P716" s="8">
        <f t="shared" si="383"/>
        <v>-0.6368446507069746</v>
      </c>
      <c r="Q716" s="8">
        <f t="shared" si="383"/>
        <v>-0.95168990708929668</v>
      </c>
      <c r="R716" s="8">
        <f t="shared" si="383"/>
        <v>2.1201369787382744</v>
      </c>
      <c r="S716" s="8">
        <f t="shared" si="383"/>
        <v>-0.97570773124951959</v>
      </c>
      <c r="T716" s="8">
        <f t="shared" si="383"/>
        <v>-0.52051779399462328</v>
      </c>
      <c r="U716" s="8">
        <f t="shared" si="383"/>
        <v>-0.62498343189726924</v>
      </c>
      <c r="V716" s="8">
        <f t="shared" si="383"/>
        <v>-0.68897543509199988</v>
      </c>
      <c r="W716" s="8">
        <f t="shared" si="383"/>
        <v>-0.95314839249521888</v>
      </c>
      <c r="X716"/>
      <c r="Y716" s="8">
        <f t="shared" ref="Y716:AI716" si="384">(Y70-$Y70)/$Y70</f>
        <v>0</v>
      </c>
      <c r="Z716" s="8">
        <f t="shared" si="384"/>
        <v>-0.79874709441760638</v>
      </c>
      <c r="AA716" s="8">
        <f t="shared" si="384"/>
        <v>-0.80243676558044141</v>
      </c>
      <c r="AB716" s="8">
        <f t="shared" si="384"/>
        <v>-0.3229478882930697</v>
      </c>
      <c r="AC716" s="8">
        <f t="shared" si="384"/>
        <v>-0.76523746220667943</v>
      </c>
      <c r="AD716" s="8">
        <f t="shared" si="384"/>
        <v>1.4694433187984788</v>
      </c>
      <c r="AE716" s="8">
        <f t="shared" si="384"/>
        <v>-0.85139031698579359</v>
      </c>
      <c r="AF716" s="8">
        <f t="shared" si="384"/>
        <v>-0.85189200760268036</v>
      </c>
      <c r="AG716" s="8">
        <f t="shared" si="384"/>
        <v>-0.78353173039910773</v>
      </c>
      <c r="AH716" s="8">
        <f t="shared" si="384"/>
        <v>-0.27802924074968466</v>
      </c>
      <c r="AI716" s="8">
        <f t="shared" si="384"/>
        <v>-0.60290950922371944</v>
      </c>
      <c r="AK716" s="8">
        <f t="shared" ref="AK716:AU716" si="385">(AK70-$AK70)/$AK70</f>
        <v>0</v>
      </c>
      <c r="AL716" s="8">
        <f t="shared" si="385"/>
        <v>-0.90042996680571719</v>
      </c>
      <c r="AM716" s="8">
        <f t="shared" si="385"/>
        <v>-0.90269776222376885</v>
      </c>
      <c r="AN716" s="8">
        <f t="shared" si="385"/>
        <v>-0.3229478882930697</v>
      </c>
      <c r="AO716" s="8">
        <f t="shared" si="385"/>
        <v>-0.87653792394276586</v>
      </c>
      <c r="AP716" s="8">
        <f t="shared" si="385"/>
        <v>1.4694433187984788</v>
      </c>
      <c r="AQ716" s="8">
        <f t="shared" si="385"/>
        <v>-0.90787938452405959</v>
      </c>
      <c r="AR716" s="8">
        <f t="shared" si="385"/>
        <v>-0.92483401970988866</v>
      </c>
      <c r="AS716" s="8">
        <f t="shared" si="385"/>
        <v>-0.91279437425594279</v>
      </c>
      <c r="AT716" s="8">
        <f t="shared" si="385"/>
        <v>-0.27802924074968466</v>
      </c>
      <c r="AU716" s="8">
        <f t="shared" si="385"/>
        <v>-0.84978024893525994</v>
      </c>
      <c r="AW716">
        <f t="shared" si="368"/>
        <v>0.72800000000000009</v>
      </c>
      <c r="AX716">
        <f t="shared" si="377"/>
        <v>0.72800000000000009</v>
      </c>
      <c r="AY716" t="str">
        <f t="shared" si="378"/>
        <v/>
      </c>
      <c r="AZ716">
        <f t="shared" si="379"/>
        <v>0.72800000000000009</v>
      </c>
    </row>
    <row r="717" spans="1:52" s="17" customFormat="1" x14ac:dyDescent="0.3">
      <c r="A717">
        <v>3</v>
      </c>
      <c r="B717" t="s">
        <v>145</v>
      </c>
      <c r="C717" t="s">
        <v>146</v>
      </c>
      <c r="D717" t="s">
        <v>69</v>
      </c>
      <c r="E717"/>
      <c r="F717" s="2">
        <v>0</v>
      </c>
      <c r="G717" s="2">
        <f t="shared" si="369"/>
        <v>0</v>
      </c>
      <c r="H717" s="4">
        <f t="shared" si="370"/>
        <v>0</v>
      </c>
      <c r="I717">
        <f t="shared" si="371"/>
        <v>1</v>
      </c>
      <c r="J717">
        <f t="shared" si="364"/>
        <v>0</v>
      </c>
      <c r="K717">
        <f t="shared" si="372"/>
        <v>2</v>
      </c>
      <c r="L717">
        <f t="shared" si="373"/>
        <v>0</v>
      </c>
      <c r="M717" s="8">
        <f t="shared" ref="M717:W717" si="386">(M71-$M71)/$M71</f>
        <v>0</v>
      </c>
      <c r="N717" s="8">
        <f t="shared" si="386"/>
        <v>-0.7559494743362617</v>
      </c>
      <c r="O717" s="8">
        <f t="shared" si="386"/>
        <v>-0.75523388610384901</v>
      </c>
      <c r="P717" s="8">
        <f t="shared" si="386"/>
        <v>-0.62246951771182679</v>
      </c>
      <c r="Q717" s="8">
        <f t="shared" si="386"/>
        <v>-0.91998531406385542</v>
      </c>
      <c r="R717" s="8">
        <f t="shared" si="386"/>
        <v>1.8452820338310052</v>
      </c>
      <c r="S717" s="8">
        <f t="shared" si="386"/>
        <v>-0.80680513490771011</v>
      </c>
      <c r="T717" s="8">
        <f t="shared" si="386"/>
        <v>-0.56936803142474002</v>
      </c>
      <c r="U717" s="8">
        <f t="shared" si="386"/>
        <v>-0.66174731478835525</v>
      </c>
      <c r="V717" s="8">
        <f t="shared" si="386"/>
        <v>-0.70460865969763409</v>
      </c>
      <c r="W717" s="8">
        <f t="shared" si="386"/>
        <v>-0.92407600001463641</v>
      </c>
      <c r="X717"/>
      <c r="Y717" s="8">
        <f t="shared" ref="Y717:AI717" si="387">(Y71-$Y71)/$Y71</f>
        <v>0</v>
      </c>
      <c r="Z717" s="8">
        <f t="shared" si="387"/>
        <v>-0.69519513832791813</v>
      </c>
      <c r="AA717" s="8">
        <f t="shared" si="387"/>
        <v>-0.69606079283611944</v>
      </c>
      <c r="AB717" s="8">
        <f t="shared" si="387"/>
        <v>-0.5086158041104244</v>
      </c>
      <c r="AC717" s="8">
        <f t="shared" si="387"/>
        <v>-0.82499789140185442</v>
      </c>
      <c r="AD717" s="8">
        <f t="shared" si="387"/>
        <v>1.4868012988081398</v>
      </c>
      <c r="AE717" s="8">
        <f t="shared" si="387"/>
        <v>-0.70269056899944704</v>
      </c>
      <c r="AF717" s="8">
        <f t="shared" si="387"/>
        <v>-0.86064018713601231</v>
      </c>
      <c r="AG717" s="8">
        <f t="shared" si="387"/>
        <v>-0.82209099894740933</v>
      </c>
      <c r="AH717" s="8">
        <f t="shared" si="387"/>
        <v>-0.28366065376417793</v>
      </c>
      <c r="AI717" s="8">
        <f t="shared" si="387"/>
        <v>-0.57198088242174661</v>
      </c>
      <c r="AK717" s="8">
        <f t="shared" ref="AK717:AU717" si="388">(AK71-$AK71)/$AK71</f>
        <v>0</v>
      </c>
      <c r="AL717" s="8">
        <f t="shared" si="388"/>
        <v>-0.9036044604392468</v>
      </c>
      <c r="AM717" s="8">
        <f t="shared" si="388"/>
        <v>-0.90606951648334944</v>
      </c>
      <c r="AN717" s="8">
        <f t="shared" si="388"/>
        <v>-0.5086158041104244</v>
      </c>
      <c r="AO717" s="8">
        <f t="shared" si="388"/>
        <v>-0.93643057130932206</v>
      </c>
      <c r="AP717" s="8">
        <f t="shared" si="388"/>
        <v>1.4868012988081398</v>
      </c>
      <c r="AQ717" s="8">
        <f t="shared" si="388"/>
        <v>-0.91516805757101083</v>
      </c>
      <c r="AR717" s="8">
        <f t="shared" si="388"/>
        <v>-0.92953104816571308</v>
      </c>
      <c r="AS717" s="8">
        <f t="shared" si="388"/>
        <v>-0.94730564908206494</v>
      </c>
      <c r="AT717" s="8">
        <f t="shared" si="388"/>
        <v>-0.28366065376417793</v>
      </c>
      <c r="AU717" s="8">
        <f t="shared" si="388"/>
        <v>-0.83923472460800508</v>
      </c>
      <c r="AW717">
        <f t="shared" si="368"/>
        <v>0</v>
      </c>
      <c r="AX717" t="str">
        <f t="shared" si="377"/>
        <v/>
      </c>
      <c r="AY717">
        <f t="shared" si="378"/>
        <v>0</v>
      </c>
      <c r="AZ717" t="str">
        <f t="shared" si="379"/>
        <v/>
      </c>
    </row>
    <row r="718" spans="1:52" s="17" customFormat="1" x14ac:dyDescent="0.3">
      <c r="A718">
        <v>3</v>
      </c>
      <c r="B718" t="s">
        <v>147</v>
      </c>
      <c r="C718" t="s">
        <v>146</v>
      </c>
      <c r="D718" t="s">
        <v>69</v>
      </c>
      <c r="E718" t="s">
        <v>43</v>
      </c>
      <c r="F718" s="2">
        <v>0</v>
      </c>
      <c r="G718" s="2">
        <f t="shared" si="369"/>
        <v>1</v>
      </c>
      <c r="H718" s="4">
        <f t="shared" si="370"/>
        <v>1</v>
      </c>
      <c r="I718">
        <f t="shared" si="371"/>
        <v>1</v>
      </c>
      <c r="J718">
        <f t="shared" si="364"/>
        <v>0</v>
      </c>
      <c r="K718">
        <f t="shared" si="372"/>
        <v>2</v>
      </c>
      <c r="L718">
        <f t="shared" si="373"/>
        <v>2</v>
      </c>
      <c r="M718" s="8">
        <f t="shared" ref="M718:W718" si="389">(M72-$M72)/$M72</f>
        <v>0</v>
      </c>
      <c r="N718" s="8">
        <f t="shared" si="389"/>
        <v>9.9814927945879005E-3</v>
      </c>
      <c r="O718" s="8">
        <f t="shared" si="389"/>
        <v>1.0019487057454236E-2</v>
      </c>
      <c r="P718" s="8">
        <f t="shared" si="389"/>
        <v>-1.549765985336214E-4</v>
      </c>
      <c r="Q718" s="8">
        <f t="shared" si="389"/>
        <v>1.2998037296368248E-4</v>
      </c>
      <c r="R718" s="8">
        <f t="shared" si="389"/>
        <v>-0.99998800181172642</v>
      </c>
      <c r="S718" s="8">
        <f t="shared" si="389"/>
        <v>-0.99955606703387789</v>
      </c>
      <c r="T718" s="8">
        <f t="shared" si="389"/>
        <v>13.588171186150889</v>
      </c>
      <c r="U718" s="8">
        <f t="shared" si="389"/>
        <v>10.304146073942835</v>
      </c>
      <c r="V718" s="8">
        <f t="shared" si="389"/>
        <v>-0.99872619234495597</v>
      </c>
      <c r="W718" s="8">
        <f t="shared" si="389"/>
        <v>-0.98259462821114008</v>
      </c>
      <c r="X718"/>
      <c r="Y718" s="8">
        <f t="shared" ref="Y718:AI718" si="390">(Y72-$Y72)/$Y72</f>
        <v>0</v>
      </c>
      <c r="Z718" s="8">
        <f t="shared" si="390"/>
        <v>0.72595818234892473</v>
      </c>
      <c r="AA718" s="8">
        <f t="shared" si="390"/>
        <v>0.70729962835310645</v>
      </c>
      <c r="AB718" s="8">
        <f t="shared" si="390"/>
        <v>5.7955383664876521E-2</v>
      </c>
      <c r="AC718" s="8">
        <f t="shared" si="390"/>
        <v>0.73983188858897575</v>
      </c>
      <c r="AD718" s="8">
        <f t="shared" si="390"/>
        <v>-0.63719125843490332</v>
      </c>
      <c r="AE718" s="8">
        <f t="shared" si="390"/>
        <v>4.3144934992086853E-2</v>
      </c>
      <c r="AF718" s="8">
        <f t="shared" si="390"/>
        <v>1.3700768138907626</v>
      </c>
      <c r="AG718" s="8">
        <f t="shared" si="390"/>
        <v>1.9051648431850974</v>
      </c>
      <c r="AH718" s="8">
        <f t="shared" si="390"/>
        <v>-0.98252273453644057</v>
      </c>
      <c r="AI718" s="8">
        <f t="shared" si="390"/>
        <v>-0.24057688335824123</v>
      </c>
      <c r="AK718" s="8">
        <f t="shared" ref="AK718:AU718" si="391">(AK72-$AK72)/$AK72</f>
        <v>0</v>
      </c>
      <c r="AL718" s="8">
        <f t="shared" si="391"/>
        <v>-0.12708612242275988</v>
      </c>
      <c r="AM718" s="8">
        <f t="shared" si="391"/>
        <v>-0.13572656675821945</v>
      </c>
      <c r="AN718" s="8">
        <f t="shared" si="391"/>
        <v>5.7955383664876521E-2</v>
      </c>
      <c r="AO718" s="8">
        <f t="shared" si="391"/>
        <v>-0.15751790710238234</v>
      </c>
      <c r="AP718" s="8">
        <f t="shared" si="391"/>
        <v>-0.63719125843490332</v>
      </c>
      <c r="AQ718" s="8">
        <f t="shared" si="391"/>
        <v>-0.21674005050335665</v>
      </c>
      <c r="AR718" s="8">
        <f t="shared" si="391"/>
        <v>0.20905205551210732</v>
      </c>
      <c r="AS718" s="8">
        <f t="shared" si="391"/>
        <v>-0.12720162472547564</v>
      </c>
      <c r="AT718" s="8">
        <f t="shared" si="391"/>
        <v>-0.98252273453644057</v>
      </c>
      <c r="AU718" s="8">
        <f t="shared" si="391"/>
        <v>-0.29674503021656595</v>
      </c>
      <c r="AW718">
        <f t="shared" si="368"/>
        <v>0</v>
      </c>
      <c r="AX718">
        <f t="shared" si="377"/>
        <v>0</v>
      </c>
      <c r="AY718">
        <f t="shared" si="378"/>
        <v>0</v>
      </c>
      <c r="AZ718" t="str">
        <f t="shared" si="379"/>
        <v/>
      </c>
    </row>
    <row r="719" spans="1:52" s="17" customFormat="1" x14ac:dyDescent="0.3">
      <c r="A719">
        <v>3</v>
      </c>
      <c r="B719" t="s">
        <v>148</v>
      </c>
      <c r="C719" t="s">
        <v>146</v>
      </c>
      <c r="D719" t="s">
        <v>69</v>
      </c>
      <c r="E719" t="s">
        <v>43</v>
      </c>
      <c r="F719" s="2">
        <v>0</v>
      </c>
      <c r="G719" s="2">
        <f t="shared" si="369"/>
        <v>1</v>
      </c>
      <c r="H719" s="4">
        <f t="shared" si="370"/>
        <v>1</v>
      </c>
      <c r="I719">
        <f t="shared" si="371"/>
        <v>1</v>
      </c>
      <c r="J719">
        <f t="shared" si="364"/>
        <v>0</v>
      </c>
      <c r="K719">
        <f t="shared" si="372"/>
        <v>2</v>
      </c>
      <c r="L719">
        <f t="shared" si="373"/>
        <v>2</v>
      </c>
      <c r="M719" s="8">
        <f t="shared" ref="M719:W719" si="392">(M73-$M73)/$M73</f>
        <v>0</v>
      </c>
      <c r="N719" s="8">
        <f t="shared" si="392"/>
        <v>1.1706115315434099E-2</v>
      </c>
      <c r="O719" s="8">
        <f t="shared" si="392"/>
        <v>1.1753107749652306E-2</v>
      </c>
      <c r="P719" s="8">
        <f t="shared" si="392"/>
        <v>-1.6597327830225153E-4</v>
      </c>
      <c r="Q719" s="8">
        <f t="shared" si="392"/>
        <v>2.2896313693489525E-4</v>
      </c>
      <c r="R719" s="8">
        <f t="shared" si="392"/>
        <v>-0.99999400096584445</v>
      </c>
      <c r="S719" s="8">
        <f t="shared" si="392"/>
        <v>-0.99937610044782799</v>
      </c>
      <c r="T719" s="8">
        <f t="shared" si="392"/>
        <v>13.587070481652452</v>
      </c>
      <c r="U719" s="8">
        <f t="shared" si="392"/>
        <v>10.304540968904007</v>
      </c>
      <c r="V719" s="8">
        <f t="shared" si="392"/>
        <v>-0.99900715984726451</v>
      </c>
      <c r="W719" s="8">
        <f t="shared" si="392"/>
        <v>-0.97901337884600581</v>
      </c>
      <c r="X719"/>
      <c r="Y719" s="8">
        <f t="shared" ref="Y719:AI719" si="393">(Y73-$Y73)/$Y73</f>
        <v>0</v>
      </c>
      <c r="Z719" s="8">
        <f t="shared" si="393"/>
        <v>0.53583053186525664</v>
      </c>
      <c r="AA719" s="8">
        <f t="shared" si="393"/>
        <v>0.4924797810593507</v>
      </c>
      <c r="AB719" s="8">
        <f t="shared" si="393"/>
        <v>-8.7854573761248986E-2</v>
      </c>
      <c r="AC719" s="8">
        <f t="shared" si="393"/>
        <v>0.51135191413357373</v>
      </c>
      <c r="AD719" s="8">
        <f t="shared" si="393"/>
        <v>-0.69478646327162807</v>
      </c>
      <c r="AE719" s="8">
        <f t="shared" si="393"/>
        <v>-0.13273496441955054</v>
      </c>
      <c r="AF719" s="8">
        <f t="shared" si="393"/>
        <v>1.0820365652745094</v>
      </c>
      <c r="AG719" s="8">
        <f t="shared" si="393"/>
        <v>1.50388190249011</v>
      </c>
      <c r="AH719" s="8">
        <f t="shared" si="393"/>
        <v>-0.98587425175137755</v>
      </c>
      <c r="AI719" s="8">
        <f t="shared" si="393"/>
        <v>-0.34183058464977939</v>
      </c>
      <c r="AK719" s="8">
        <f t="shared" ref="AK719:AU719" si="394">(AK73-$AK73)/$AK73</f>
        <v>0</v>
      </c>
      <c r="AL719" s="8">
        <f t="shared" si="394"/>
        <v>-0.19469217196525129</v>
      </c>
      <c r="AM719" s="8">
        <f t="shared" si="394"/>
        <v>-0.23844559523471709</v>
      </c>
      <c r="AN719" s="8">
        <f t="shared" si="394"/>
        <v>-8.7854573761248986E-2</v>
      </c>
      <c r="AO719" s="8">
        <f t="shared" si="394"/>
        <v>-0.26719078728027928</v>
      </c>
      <c r="AP719" s="8">
        <f t="shared" si="394"/>
        <v>-0.69478646327162807</v>
      </c>
      <c r="AQ719" s="8">
        <f t="shared" si="394"/>
        <v>-0.35259926559600352</v>
      </c>
      <c r="AR719" s="8">
        <f t="shared" si="394"/>
        <v>5.4386256790326215E-2</v>
      </c>
      <c r="AS719" s="8">
        <f t="shared" si="394"/>
        <v>-0.25966486408192779</v>
      </c>
      <c r="AT719" s="8">
        <f t="shared" si="394"/>
        <v>-0.98587425175137755</v>
      </c>
      <c r="AU719" s="8">
        <f t="shared" si="394"/>
        <v>-0.39643571764762769</v>
      </c>
      <c r="AW719">
        <f t="shared" si="368"/>
        <v>0</v>
      </c>
      <c r="AX719">
        <f t="shared" si="377"/>
        <v>0</v>
      </c>
      <c r="AY719">
        <f t="shared" si="378"/>
        <v>0</v>
      </c>
      <c r="AZ719" t="str">
        <f t="shared" si="379"/>
        <v/>
      </c>
    </row>
    <row r="720" spans="1:52" s="17" customFormat="1" x14ac:dyDescent="0.3">
      <c r="A720">
        <v>3</v>
      </c>
      <c r="B720" t="s">
        <v>149</v>
      </c>
      <c r="C720" t="s">
        <v>146</v>
      </c>
      <c r="D720" t="s">
        <v>69</v>
      </c>
      <c r="E720"/>
      <c r="F720" s="2">
        <v>0</v>
      </c>
      <c r="G720" s="2">
        <f t="shared" si="369"/>
        <v>0</v>
      </c>
      <c r="H720" s="4">
        <f t="shared" si="370"/>
        <v>0</v>
      </c>
      <c r="I720">
        <f t="shared" si="371"/>
        <v>1</v>
      </c>
      <c r="J720">
        <f t="shared" si="364"/>
        <v>0</v>
      </c>
      <c r="K720">
        <f t="shared" si="372"/>
        <v>2</v>
      </c>
      <c r="L720">
        <f t="shared" si="373"/>
        <v>0</v>
      </c>
      <c r="M720" s="8">
        <f t="shared" ref="M720:W720" si="395">(M74-$M74)/$M74</f>
        <v>0</v>
      </c>
      <c r="N720" s="8">
        <f t="shared" si="395"/>
        <v>-0.74917146356596243</v>
      </c>
      <c r="O720" s="8">
        <f t="shared" si="395"/>
        <v>-0.74873069787310531</v>
      </c>
      <c r="P720" s="8">
        <f t="shared" si="395"/>
        <v>-0.6368446507069746</v>
      </c>
      <c r="Q720" s="8">
        <f t="shared" si="395"/>
        <v>-0.91572775280462948</v>
      </c>
      <c r="R720" s="8">
        <f t="shared" si="395"/>
        <v>2.1201369787382744</v>
      </c>
      <c r="S720" s="8">
        <f t="shared" si="395"/>
        <v>-0.79864908663225409</v>
      </c>
      <c r="T720" s="8">
        <f t="shared" si="395"/>
        <v>-0.52051779399462328</v>
      </c>
      <c r="U720" s="8">
        <f t="shared" si="395"/>
        <v>-0.62455425320840208</v>
      </c>
      <c r="V720" s="8">
        <f t="shared" si="395"/>
        <v>-0.68897543509199988</v>
      </c>
      <c r="W720" s="8">
        <f t="shared" si="395"/>
        <v>-0.9206958859177069</v>
      </c>
      <c r="X720"/>
      <c r="Y720" s="8">
        <f t="shared" ref="Y720:AI720" si="396">(Y74-$Y74)/$Y74</f>
        <v>0</v>
      </c>
      <c r="Z720" s="8">
        <f t="shared" si="396"/>
        <v>-0.6846057979733976</v>
      </c>
      <c r="AA720" s="8">
        <f t="shared" si="396"/>
        <v>-0.68984330182801656</v>
      </c>
      <c r="AB720" s="8">
        <f t="shared" si="396"/>
        <v>-0.50626373546939007</v>
      </c>
      <c r="AC720" s="8">
        <f t="shared" si="396"/>
        <v>-0.81329031759645176</v>
      </c>
      <c r="AD720" s="8">
        <f t="shared" si="396"/>
        <v>1.607964949304882</v>
      </c>
      <c r="AE720" s="8">
        <f t="shared" si="396"/>
        <v>-0.69451616814829276</v>
      </c>
      <c r="AF720" s="8">
        <f t="shared" si="396"/>
        <v>-0.84641294976518267</v>
      </c>
      <c r="AG720" s="8">
        <f t="shared" si="396"/>
        <v>-0.80731802508357942</v>
      </c>
      <c r="AH720" s="8">
        <f t="shared" si="396"/>
        <v>-0.23903115643734485</v>
      </c>
      <c r="AI720" s="8">
        <f t="shared" si="396"/>
        <v>-0.53869830562262677</v>
      </c>
      <c r="AK720" s="8">
        <f t="shared" ref="AK720:AU720" si="397">(AK74-$AK74)/$AK74</f>
        <v>0</v>
      </c>
      <c r="AL720" s="8">
        <f t="shared" si="397"/>
        <v>-0.90368679577798106</v>
      </c>
      <c r="AM720" s="8">
        <f t="shared" si="397"/>
        <v>-0.90581052091267877</v>
      </c>
      <c r="AN720" s="8">
        <f t="shared" si="397"/>
        <v>-0.50626373546939007</v>
      </c>
      <c r="AO720" s="8">
        <f t="shared" si="397"/>
        <v>-0.93111692744979424</v>
      </c>
      <c r="AP720" s="8">
        <f t="shared" si="397"/>
        <v>1.607964949304882</v>
      </c>
      <c r="AQ720" s="8">
        <f t="shared" si="397"/>
        <v>-0.91028229557541573</v>
      </c>
      <c r="AR720" s="8">
        <f t="shared" si="397"/>
        <v>-0.92214046307243691</v>
      </c>
      <c r="AS720" s="8">
        <f t="shared" si="397"/>
        <v>-0.94303159205832621</v>
      </c>
      <c r="AT720" s="8">
        <f t="shared" si="397"/>
        <v>-0.23903115643734485</v>
      </c>
      <c r="AU720" s="8">
        <f t="shared" si="397"/>
        <v>-0.82953715600755262</v>
      </c>
      <c r="AW720">
        <f t="shared" si="368"/>
        <v>0</v>
      </c>
      <c r="AX720" t="str">
        <f t="shared" si="377"/>
        <v/>
      </c>
      <c r="AY720">
        <f t="shared" si="378"/>
        <v>0</v>
      </c>
      <c r="AZ720" t="str">
        <f t="shared" si="379"/>
        <v/>
      </c>
    </row>
    <row r="721" spans="1:52" s="17" customFormat="1" x14ac:dyDescent="0.3">
      <c r="A721">
        <v>3</v>
      </c>
      <c r="B721" t="s">
        <v>150</v>
      </c>
      <c r="C721" t="s">
        <v>151</v>
      </c>
      <c r="D721" t="s">
        <v>152</v>
      </c>
      <c r="E721" t="s">
        <v>43</v>
      </c>
      <c r="F721" s="2">
        <v>0</v>
      </c>
      <c r="G721" s="2">
        <f t="shared" si="369"/>
        <v>0</v>
      </c>
      <c r="H721" s="4">
        <f t="shared" si="370"/>
        <v>1</v>
      </c>
      <c r="I721">
        <f t="shared" si="371"/>
        <v>0</v>
      </c>
      <c r="J721">
        <f t="shared" si="364"/>
        <v>1</v>
      </c>
      <c r="K721">
        <f t="shared" si="372"/>
        <v>2</v>
      </c>
      <c r="L721">
        <f t="shared" si="373"/>
        <v>2</v>
      </c>
      <c r="M721" s="8">
        <f t="shared" ref="M721:W721" si="398">(M75-$M75)/$M75</f>
        <v>0</v>
      </c>
      <c r="N721" s="8">
        <f t="shared" si="398"/>
        <v>-0.89950186190250336</v>
      </c>
      <c r="O721" s="8">
        <f t="shared" si="398"/>
        <v>-0.89943161892049306</v>
      </c>
      <c r="P721" s="8">
        <f t="shared" si="398"/>
        <v>-0.52285919835454264</v>
      </c>
      <c r="Q721" s="8">
        <f t="shared" si="398"/>
        <v>-0.93971339421401767</v>
      </c>
      <c r="R721" s="8">
        <f t="shared" si="398"/>
        <v>1.710194244504285</v>
      </c>
      <c r="S721" s="8">
        <f t="shared" si="398"/>
        <v>-0.98314178731310808</v>
      </c>
      <c r="T721" s="8">
        <f t="shared" si="398"/>
        <v>-0.24814734134947888</v>
      </c>
      <c r="U721" s="8">
        <f t="shared" si="398"/>
        <v>-0.41294664674732257</v>
      </c>
      <c r="V721" s="8">
        <f t="shared" si="398"/>
        <v>1.6398023308928531</v>
      </c>
      <c r="W721" s="8">
        <f t="shared" si="398"/>
        <v>-0.93568240490547328</v>
      </c>
      <c r="X721"/>
      <c r="Y721" s="8">
        <f t="shared" ref="Y721:AI721" si="399">(Y75-$Y75)/$Y75</f>
        <v>0</v>
      </c>
      <c r="Z721" s="8">
        <f t="shared" si="399"/>
        <v>-0.74252602108194521</v>
      </c>
      <c r="AA721" s="8">
        <f t="shared" si="399"/>
        <v>-0.74645950773166658</v>
      </c>
      <c r="AB721" s="8">
        <f t="shared" si="399"/>
        <v>-0.4401210520344655</v>
      </c>
      <c r="AC721" s="8">
        <f t="shared" si="399"/>
        <v>-0.76320961638074314</v>
      </c>
      <c r="AD721" s="8">
        <f t="shared" si="399"/>
        <v>1.2849406420449208</v>
      </c>
      <c r="AE721" s="8">
        <f t="shared" si="399"/>
        <v>-0.82315328594466608</v>
      </c>
      <c r="AF721" s="8">
        <f t="shared" si="399"/>
        <v>-0.77048036194811387</v>
      </c>
      <c r="AG721" s="8">
        <f t="shared" si="399"/>
        <v>-0.6697664874081829</v>
      </c>
      <c r="AH721" s="8">
        <f t="shared" si="399"/>
        <v>0.91428793775048967</v>
      </c>
      <c r="AI721" s="8">
        <f t="shared" si="399"/>
        <v>-0.61259612136918817</v>
      </c>
      <c r="AK721" s="8">
        <f t="shared" ref="AK721:AU721" si="400">(AK75-$AK75)/$AK75</f>
        <v>0</v>
      </c>
      <c r="AL721" s="8">
        <f t="shared" si="400"/>
        <v>-0.86785360775368681</v>
      </c>
      <c r="AM721" s="8">
        <f t="shared" si="400"/>
        <v>-0.86886906419253429</v>
      </c>
      <c r="AN721" s="8">
        <f t="shared" si="400"/>
        <v>-0.4401210520344655</v>
      </c>
      <c r="AO721" s="8">
        <f t="shared" si="400"/>
        <v>-0.86704923923745869</v>
      </c>
      <c r="AP721" s="8">
        <f t="shared" si="400"/>
        <v>1.2849406420449208</v>
      </c>
      <c r="AQ721" s="8">
        <f t="shared" si="400"/>
        <v>-0.8728039147296206</v>
      </c>
      <c r="AR721" s="8">
        <f t="shared" si="400"/>
        <v>-0.8828882347861553</v>
      </c>
      <c r="AS721" s="8">
        <f t="shared" si="400"/>
        <v>-0.87316901395110125</v>
      </c>
      <c r="AT721" s="8">
        <f t="shared" si="400"/>
        <v>0.91428793775048967</v>
      </c>
      <c r="AU721" s="8">
        <f t="shared" si="400"/>
        <v>-0.82970414168601614</v>
      </c>
      <c r="AW721">
        <f t="shared" si="368"/>
        <v>0.36399999999999999</v>
      </c>
      <c r="AX721">
        <f t="shared" si="377"/>
        <v>0.36399999999999999</v>
      </c>
      <c r="AY721" t="str">
        <f t="shared" si="378"/>
        <v/>
      </c>
      <c r="AZ721">
        <f t="shared" si="379"/>
        <v>0.36399999999999999</v>
      </c>
    </row>
    <row r="722" spans="1:52" s="17" customFormat="1" x14ac:dyDescent="0.3">
      <c r="A722">
        <v>3</v>
      </c>
      <c r="B722" t="s">
        <v>153</v>
      </c>
      <c r="C722" t="s">
        <v>151</v>
      </c>
      <c r="D722" t="s">
        <v>152</v>
      </c>
      <c r="E722"/>
      <c r="F722" s="2">
        <v>0</v>
      </c>
      <c r="G722" s="2">
        <f t="shared" si="369"/>
        <v>1</v>
      </c>
      <c r="H722" s="4">
        <f t="shared" si="370"/>
        <v>0</v>
      </c>
      <c r="I722">
        <f t="shared" si="371"/>
        <v>1</v>
      </c>
      <c r="J722">
        <f t="shared" si="364"/>
        <v>0</v>
      </c>
      <c r="K722">
        <f t="shared" si="372"/>
        <v>2</v>
      </c>
      <c r="L722">
        <f t="shared" si="373"/>
        <v>0</v>
      </c>
      <c r="M722" s="8">
        <f t="shared" ref="M722:W722" si="401">(M76-$M76)/$M76</f>
        <v>0</v>
      </c>
      <c r="N722" s="8">
        <f t="shared" si="401"/>
        <v>1.7373615683702537</v>
      </c>
      <c r="O722" s="8">
        <f t="shared" si="401"/>
        <v>1.7378124678196762</v>
      </c>
      <c r="P722" s="8">
        <f t="shared" si="401"/>
        <v>-2.2794916733571323E-4</v>
      </c>
      <c r="Q722" s="8">
        <f t="shared" si="401"/>
        <v>0.4196794114912375</v>
      </c>
      <c r="R722" s="8">
        <f t="shared" si="401"/>
        <v>-0.99999300156065196</v>
      </c>
      <c r="S722" s="8">
        <f t="shared" si="401"/>
        <v>-0.21008115190312562</v>
      </c>
      <c r="T722" s="8">
        <f t="shared" si="401"/>
        <v>13.58429870138959</v>
      </c>
      <c r="U722" s="8">
        <f t="shared" si="401"/>
        <v>10.373358741000756</v>
      </c>
      <c r="V722" s="8">
        <f t="shared" si="401"/>
        <v>-0.99879826798623905</v>
      </c>
      <c r="W722" s="8">
        <f t="shared" si="401"/>
        <v>0.93981942026928</v>
      </c>
      <c r="X722"/>
      <c r="Y722" s="8">
        <f t="shared" ref="Y722:AI722" si="402">(Y76-$Y76)/$Y76</f>
        <v>0</v>
      </c>
      <c r="Z722" s="8">
        <f t="shared" si="402"/>
        <v>1.7434855552089183</v>
      </c>
      <c r="AA722" s="8">
        <f t="shared" si="402"/>
        <v>1.6110525818448378</v>
      </c>
      <c r="AB722" s="8">
        <f t="shared" si="402"/>
        <v>7.1861477179507555E-2</v>
      </c>
      <c r="AC722" s="8">
        <f t="shared" si="402"/>
        <v>1.3826733237021951</v>
      </c>
      <c r="AD722" s="8">
        <f t="shared" si="402"/>
        <v>-0.70435639518892657</v>
      </c>
      <c r="AE722" s="8">
        <f t="shared" si="402"/>
        <v>0.69548233997851494</v>
      </c>
      <c r="AF722" s="8">
        <f t="shared" si="402"/>
        <v>0.96483744770103819</v>
      </c>
      <c r="AG722" s="8">
        <f t="shared" si="402"/>
        <v>1.7854849801462362</v>
      </c>
      <c r="AH722" s="8">
        <f t="shared" si="402"/>
        <v>-0.98411527345097083</v>
      </c>
      <c r="AI722" s="8">
        <f t="shared" si="402"/>
        <v>4.3986179661868636</v>
      </c>
      <c r="AK722" s="8">
        <f t="shared" ref="AK722:AU722" si="403">(AK76-$AK76)/$AK76</f>
        <v>0</v>
      </c>
      <c r="AL722" s="8">
        <f t="shared" si="403"/>
        <v>0.33141926157679774</v>
      </c>
      <c r="AM722" s="8">
        <f t="shared" si="403"/>
        <v>0.24543326122600007</v>
      </c>
      <c r="AN722" s="8">
        <f t="shared" si="403"/>
        <v>7.1861477179507555E-2</v>
      </c>
      <c r="AO722" s="8">
        <f t="shared" si="403"/>
        <v>0.25636298010328262</v>
      </c>
      <c r="AP722" s="8">
        <f t="shared" si="403"/>
        <v>-0.70435639518892657</v>
      </c>
      <c r="AQ722" s="8">
        <f t="shared" si="403"/>
        <v>5.6809875670879389E-2</v>
      </c>
      <c r="AR722" s="8">
        <f t="shared" si="403"/>
        <v>-5.2322410098854018E-3</v>
      </c>
      <c r="AS722" s="8">
        <f t="shared" si="403"/>
        <v>6.7692619641036261E-2</v>
      </c>
      <c r="AT722" s="8">
        <f t="shared" si="403"/>
        <v>-0.98411527345097083</v>
      </c>
      <c r="AU722" s="8">
        <f t="shared" si="403"/>
        <v>1.0019795274882166</v>
      </c>
      <c r="AW722">
        <f t="shared" si="368"/>
        <v>-0.36399999999999999</v>
      </c>
      <c r="AX722" t="str">
        <f t="shared" si="377"/>
        <v/>
      </c>
      <c r="AY722">
        <f t="shared" si="378"/>
        <v>-0.36399999999999999</v>
      </c>
      <c r="AZ722" t="str">
        <f t="shared" si="379"/>
        <v/>
      </c>
    </row>
    <row r="723" spans="1:52" s="17" customFormat="1" x14ac:dyDescent="0.3">
      <c r="A723">
        <v>3</v>
      </c>
      <c r="B723" t="s">
        <v>154</v>
      </c>
      <c r="C723" t="s">
        <v>151</v>
      </c>
      <c r="D723" t="s">
        <v>152</v>
      </c>
      <c r="E723"/>
      <c r="F723" s="2">
        <v>0</v>
      </c>
      <c r="G723" s="2">
        <f t="shared" si="369"/>
        <v>1</v>
      </c>
      <c r="H723" s="4">
        <f t="shared" si="370"/>
        <v>0</v>
      </c>
      <c r="I723">
        <f t="shared" si="371"/>
        <v>1</v>
      </c>
      <c r="J723">
        <f t="shared" si="364"/>
        <v>0</v>
      </c>
      <c r="K723">
        <f t="shared" si="372"/>
        <v>2</v>
      </c>
      <c r="L723">
        <f t="shared" si="373"/>
        <v>0</v>
      </c>
      <c r="M723" s="8">
        <f t="shared" ref="M723:W723" si="404">(M77-$M77)/$M77</f>
        <v>0</v>
      </c>
      <c r="N723" s="8">
        <f t="shared" si="404"/>
        <v>1.5881214351058035</v>
      </c>
      <c r="O723" s="8">
        <f t="shared" si="404"/>
        <v>1.5886473272979038</v>
      </c>
      <c r="P723" s="8">
        <f t="shared" si="404"/>
        <v>-2.0495798361335927E-4</v>
      </c>
      <c r="Q723" s="8">
        <f t="shared" si="404"/>
        <v>0.49669017851340486</v>
      </c>
      <c r="R723" s="8">
        <f t="shared" si="404"/>
        <v>-0.9999830034842857</v>
      </c>
      <c r="S723" s="8">
        <f t="shared" si="404"/>
        <v>-0.21069380776940724</v>
      </c>
      <c r="T723" s="8">
        <f t="shared" si="404"/>
        <v>13.592555526117145</v>
      </c>
      <c r="U723" s="8">
        <f t="shared" si="404"/>
        <v>10.376922730840178</v>
      </c>
      <c r="V723" s="8">
        <f t="shared" si="404"/>
        <v>-0.99831734494428637</v>
      </c>
      <c r="W723" s="8">
        <f t="shared" si="404"/>
        <v>1.3447103343814519</v>
      </c>
      <c r="X723"/>
      <c r="Y723" s="8">
        <f t="shared" ref="Y723:AI723" si="405">(Y77-$Y77)/$Y77</f>
        <v>0</v>
      </c>
      <c r="Z723" s="8">
        <f t="shared" si="405"/>
        <v>1.6898824899264813</v>
      </c>
      <c r="AA723" s="8">
        <f t="shared" si="405"/>
        <v>1.6068242789440932</v>
      </c>
      <c r="AB723" s="8">
        <f t="shared" si="405"/>
        <v>-8.9631195975737488E-2</v>
      </c>
      <c r="AC723" s="8">
        <f t="shared" si="405"/>
        <v>1.5556627263795941</v>
      </c>
      <c r="AD723" s="8">
        <f t="shared" si="405"/>
        <v>-0.69530791395825786</v>
      </c>
      <c r="AE723" s="8">
        <f t="shared" si="405"/>
        <v>0.70892979450586735</v>
      </c>
      <c r="AF723" s="8">
        <f t="shared" si="405"/>
        <v>1.0206932065153091</v>
      </c>
      <c r="AG723" s="8">
        <f t="shared" si="405"/>
        <v>1.816042950044334</v>
      </c>
      <c r="AH723" s="8">
        <f t="shared" si="405"/>
        <v>-0.98485509022982742</v>
      </c>
      <c r="AI723" s="8">
        <f t="shared" si="405"/>
        <v>4.4317609101454281</v>
      </c>
      <c r="AK723" s="8">
        <f t="shared" ref="AK723:AU723" si="406">(AK77-$AK77)/$AK77</f>
        <v>0</v>
      </c>
      <c r="AL723" s="8">
        <f t="shared" si="406"/>
        <v>0.27051631682356547</v>
      </c>
      <c r="AM723" s="8">
        <f t="shared" si="406"/>
        <v>0.22995966803691584</v>
      </c>
      <c r="AN723" s="8">
        <f t="shared" si="406"/>
        <v>-8.9631195975737488E-2</v>
      </c>
      <c r="AO723" s="8">
        <f t="shared" si="406"/>
        <v>0.38756835613504964</v>
      </c>
      <c r="AP723" s="8">
        <f t="shared" si="406"/>
        <v>-0.69530791395825786</v>
      </c>
      <c r="AQ723" s="8">
        <f t="shared" si="406"/>
        <v>6.1130511494755679E-2</v>
      </c>
      <c r="AR723" s="8">
        <f t="shared" si="406"/>
        <v>2.3331396839704061E-2</v>
      </c>
      <c r="AS723" s="8">
        <f t="shared" si="406"/>
        <v>7.4702591929453693E-2</v>
      </c>
      <c r="AT723" s="8">
        <f t="shared" si="406"/>
        <v>-0.98485509022982742</v>
      </c>
      <c r="AU723" s="8">
        <f t="shared" si="406"/>
        <v>1.0112064285787159</v>
      </c>
      <c r="AW723">
        <f t="shared" si="368"/>
        <v>-0.36399999999999999</v>
      </c>
      <c r="AX723" t="str">
        <f t="shared" si="377"/>
        <v/>
      </c>
      <c r="AY723">
        <f t="shared" si="378"/>
        <v>-0.36399999999999999</v>
      </c>
      <c r="AZ723" t="str">
        <f t="shared" si="379"/>
        <v/>
      </c>
    </row>
    <row r="724" spans="1:52" s="17" customFormat="1" x14ac:dyDescent="0.3">
      <c r="A724">
        <v>3</v>
      </c>
      <c r="B724" t="s">
        <v>155</v>
      </c>
      <c r="C724" t="s">
        <v>151</v>
      </c>
      <c r="D724" t="s">
        <v>152</v>
      </c>
      <c r="E724" t="s">
        <v>43</v>
      </c>
      <c r="F724" s="2">
        <v>0</v>
      </c>
      <c r="G724" s="2">
        <f t="shared" si="369"/>
        <v>0</v>
      </c>
      <c r="H724" s="4">
        <f t="shared" si="370"/>
        <v>1</v>
      </c>
      <c r="I724">
        <f t="shared" si="371"/>
        <v>0</v>
      </c>
      <c r="J724">
        <f t="shared" si="364"/>
        <v>1</v>
      </c>
      <c r="K724">
        <f t="shared" si="372"/>
        <v>2</v>
      </c>
      <c r="L724">
        <f t="shared" si="373"/>
        <v>2</v>
      </c>
      <c r="M724" s="8">
        <f t="shared" ref="M724:W724" si="407">(M78-$M78)/$M78</f>
        <v>0</v>
      </c>
      <c r="N724" s="8">
        <f t="shared" si="407"/>
        <v>-0.90331102674121122</v>
      </c>
      <c r="O724" s="8">
        <f t="shared" si="407"/>
        <v>-0.90332798316124441</v>
      </c>
      <c r="P724" s="8">
        <f t="shared" si="407"/>
        <v>-0.67514717188929085</v>
      </c>
      <c r="Q724" s="8">
        <f t="shared" si="407"/>
        <v>-0.94579440031559558</v>
      </c>
      <c r="R724" s="8">
        <f t="shared" si="407"/>
        <v>1.4538012499598338</v>
      </c>
      <c r="S724" s="8">
        <f t="shared" si="407"/>
        <v>-0.98563074556816788</v>
      </c>
      <c r="T724" s="8">
        <f t="shared" si="407"/>
        <v>-0.31601239711036372</v>
      </c>
      <c r="U724" s="8">
        <f t="shared" si="407"/>
        <v>-0.46684752890156217</v>
      </c>
      <c r="V724" s="8">
        <f t="shared" si="407"/>
        <v>1.5486845518488448</v>
      </c>
      <c r="W724" s="8">
        <f t="shared" si="407"/>
        <v>-0.93905492596649021</v>
      </c>
      <c r="X724"/>
      <c r="Y724" s="8">
        <f t="shared" ref="Y724:AI724" si="408">(Y78-$Y78)/$Y78</f>
        <v>0</v>
      </c>
      <c r="Z724" s="8">
        <f t="shared" si="408"/>
        <v>-0.7626301833317769</v>
      </c>
      <c r="AA724" s="8">
        <f t="shared" si="408"/>
        <v>-0.76365141732519115</v>
      </c>
      <c r="AB724" s="8">
        <f t="shared" si="408"/>
        <v>-0.55245610290118952</v>
      </c>
      <c r="AC724" s="8">
        <f t="shared" si="408"/>
        <v>-0.78827969795573494</v>
      </c>
      <c r="AD724" s="8">
        <f t="shared" si="408"/>
        <v>1.1228721166863695</v>
      </c>
      <c r="AE724" s="8">
        <f t="shared" si="408"/>
        <v>-0.84153214572353507</v>
      </c>
      <c r="AF724" s="8">
        <f t="shared" si="408"/>
        <v>-0.79072610336896498</v>
      </c>
      <c r="AG724" s="8">
        <f t="shared" si="408"/>
        <v>-0.70210944093705396</v>
      </c>
      <c r="AH724" s="8">
        <f t="shared" si="408"/>
        <v>0.8044429538933231</v>
      </c>
      <c r="AI724" s="8">
        <f t="shared" si="408"/>
        <v>-0.68032247428480142</v>
      </c>
      <c r="AK724" s="8">
        <f t="shared" ref="AK724:AU724" si="409">(AK78-$AK78)/$AK78</f>
        <v>0</v>
      </c>
      <c r="AL724" s="8">
        <f t="shared" si="409"/>
        <v>-0.87578566335718977</v>
      </c>
      <c r="AM724" s="8">
        <f t="shared" si="409"/>
        <v>-0.87718206448537928</v>
      </c>
      <c r="AN724" s="8">
        <f t="shared" si="409"/>
        <v>-0.55245610290118952</v>
      </c>
      <c r="AO724" s="8">
        <f t="shared" si="409"/>
        <v>-0.88179925009163407</v>
      </c>
      <c r="AP724" s="8">
        <f t="shared" si="409"/>
        <v>1.1228721166863695</v>
      </c>
      <c r="AQ724" s="8">
        <f t="shared" si="409"/>
        <v>-0.88440281898580753</v>
      </c>
      <c r="AR724" s="8">
        <f t="shared" si="409"/>
        <v>-0.89356400109701195</v>
      </c>
      <c r="AS724" s="8">
        <f t="shared" si="409"/>
        <v>-0.88597179490609412</v>
      </c>
      <c r="AT724" s="8">
        <f t="shared" si="409"/>
        <v>0.8044429538933231</v>
      </c>
      <c r="AU724" s="8">
        <f t="shared" si="409"/>
        <v>-0.84385946564078262</v>
      </c>
      <c r="AW724">
        <f t="shared" si="368"/>
        <v>0.36399999999999999</v>
      </c>
      <c r="AX724">
        <f t="shared" si="377"/>
        <v>0.36399999999999999</v>
      </c>
      <c r="AY724" t="str">
        <f t="shared" si="378"/>
        <v/>
      </c>
      <c r="AZ724">
        <f t="shared" si="379"/>
        <v>0.36399999999999999</v>
      </c>
    </row>
    <row r="725" spans="1:52" s="17" customFormat="1" x14ac:dyDescent="0.3">
      <c r="A725">
        <v>3</v>
      </c>
      <c r="B725" t="s">
        <v>156</v>
      </c>
      <c r="C725" t="s">
        <v>157</v>
      </c>
      <c r="D725" t="s">
        <v>152</v>
      </c>
      <c r="E725"/>
      <c r="F725" s="2">
        <v>0</v>
      </c>
      <c r="G725" s="2">
        <f t="shared" si="369"/>
        <v>0</v>
      </c>
      <c r="H725" s="4">
        <f t="shared" si="370"/>
        <v>0</v>
      </c>
      <c r="I725">
        <f t="shared" si="371"/>
        <v>1</v>
      </c>
      <c r="J725">
        <f t="shared" si="364"/>
        <v>0</v>
      </c>
      <c r="K725">
        <f t="shared" si="372"/>
        <v>2</v>
      </c>
      <c r="L725">
        <f t="shared" si="373"/>
        <v>0</v>
      </c>
      <c r="M725" s="8">
        <f t="shared" ref="M725:W725" si="410">(M79-$M79)/$M79</f>
        <v>0</v>
      </c>
      <c r="N725" s="8">
        <f t="shared" si="410"/>
        <v>-0.81464334434871</v>
      </c>
      <c r="O725" s="8">
        <f t="shared" si="410"/>
        <v>-0.81394101752418202</v>
      </c>
      <c r="P725" s="8">
        <f t="shared" si="410"/>
        <v>-0.52285919835454264</v>
      </c>
      <c r="Q725" s="8">
        <f t="shared" si="410"/>
        <v>-0.92963244484200747</v>
      </c>
      <c r="R725" s="8">
        <f t="shared" si="410"/>
        <v>1.710194244504285</v>
      </c>
      <c r="S725" s="8">
        <f t="shared" si="410"/>
        <v>-0.94956878327722649</v>
      </c>
      <c r="T725" s="8">
        <f t="shared" si="410"/>
        <v>-0.24814734134947888</v>
      </c>
      <c r="U725" s="8">
        <f t="shared" si="410"/>
        <v>-0.41260434095449083</v>
      </c>
      <c r="V725" s="8">
        <f t="shared" si="410"/>
        <v>1.6398023308928531</v>
      </c>
      <c r="W725" s="8">
        <f t="shared" si="410"/>
        <v>-0.88616280201521136</v>
      </c>
      <c r="X725"/>
      <c r="Y725" s="8">
        <f t="shared" ref="Y725:AI725" si="411">(Y79-$Y79)/$Y79</f>
        <v>0</v>
      </c>
      <c r="Z725" s="8">
        <f t="shared" si="411"/>
        <v>-0.70875515541547063</v>
      </c>
      <c r="AA725" s="8">
        <f t="shared" si="411"/>
        <v>-0.71109596853858503</v>
      </c>
      <c r="AB725" s="8">
        <f t="shared" si="411"/>
        <v>-0.43856373453713704</v>
      </c>
      <c r="AC725" s="8">
        <f t="shared" si="411"/>
        <v>-0.78239362053396233</v>
      </c>
      <c r="AD725" s="8">
        <f t="shared" si="411"/>
        <v>1.2922633953749634</v>
      </c>
      <c r="AE725" s="8">
        <f t="shared" si="411"/>
        <v>-0.81753539271632947</v>
      </c>
      <c r="AF725" s="8">
        <f t="shared" si="411"/>
        <v>-0.76712848424807123</v>
      </c>
      <c r="AG725" s="8">
        <f t="shared" si="411"/>
        <v>-0.70808916001184741</v>
      </c>
      <c r="AH725" s="8">
        <f t="shared" si="411"/>
        <v>0.97816897091277188</v>
      </c>
      <c r="AI725" s="8">
        <f t="shared" si="411"/>
        <v>-0.38792118531155217</v>
      </c>
      <c r="AK725" s="8">
        <f t="shared" ref="AK725:AU725" si="412">(AK79-$AK79)/$AK79</f>
        <v>0</v>
      </c>
      <c r="AL725" s="8">
        <f t="shared" si="412"/>
        <v>-0.89255700904820445</v>
      </c>
      <c r="AM725" s="8">
        <f t="shared" si="412"/>
        <v>-0.89407083820964106</v>
      </c>
      <c r="AN725" s="8">
        <f t="shared" si="412"/>
        <v>-0.43856373453713704</v>
      </c>
      <c r="AO725" s="8">
        <f t="shared" si="412"/>
        <v>-0.90892127323169603</v>
      </c>
      <c r="AP725" s="8">
        <f t="shared" si="412"/>
        <v>1.2922633953749634</v>
      </c>
      <c r="AQ725" s="8">
        <f t="shared" si="412"/>
        <v>-0.90987554608317978</v>
      </c>
      <c r="AR725" s="8">
        <f t="shared" si="412"/>
        <v>-0.88221747256910177</v>
      </c>
      <c r="AS725" s="8">
        <f t="shared" si="412"/>
        <v>-0.91571516138713482</v>
      </c>
      <c r="AT725" s="8">
        <f t="shared" si="412"/>
        <v>0.97816897091277188</v>
      </c>
      <c r="AU725" s="8">
        <f t="shared" si="412"/>
        <v>-0.80623235796820381</v>
      </c>
      <c r="AW725">
        <f t="shared" si="368"/>
        <v>0</v>
      </c>
      <c r="AX725" t="str">
        <f t="shared" si="377"/>
        <v/>
      </c>
      <c r="AY725">
        <f t="shared" si="378"/>
        <v>0</v>
      </c>
      <c r="AZ725" t="str">
        <f t="shared" si="379"/>
        <v/>
      </c>
    </row>
    <row r="726" spans="1:52" s="17" customFormat="1" x14ac:dyDescent="0.3">
      <c r="A726">
        <v>3</v>
      </c>
      <c r="B726" t="s">
        <v>158</v>
      </c>
      <c r="C726" t="s">
        <v>157</v>
      </c>
      <c r="D726" t="s">
        <v>152</v>
      </c>
      <c r="E726" t="s">
        <v>43</v>
      </c>
      <c r="F726" s="2">
        <v>0</v>
      </c>
      <c r="G726" s="2">
        <f t="shared" si="369"/>
        <v>1</v>
      </c>
      <c r="H726" s="4">
        <f t="shared" si="370"/>
        <v>1</v>
      </c>
      <c r="I726">
        <f t="shared" si="371"/>
        <v>1</v>
      </c>
      <c r="J726">
        <f t="shared" si="364"/>
        <v>0</v>
      </c>
      <c r="K726">
        <f t="shared" si="372"/>
        <v>2</v>
      </c>
      <c r="L726">
        <f t="shared" si="373"/>
        <v>2</v>
      </c>
      <c r="M726" s="8">
        <f t="shared" ref="M726:W726" si="413">(M80-$M80)/$M80</f>
        <v>0</v>
      </c>
      <c r="N726" s="8">
        <f t="shared" si="413"/>
        <v>0.15136024666499365</v>
      </c>
      <c r="O726" s="8">
        <f t="shared" si="413"/>
        <v>0.15146922236341298</v>
      </c>
      <c r="P726" s="8">
        <f t="shared" si="413"/>
        <v>-2.2794916733571323E-4</v>
      </c>
      <c r="Q726" s="8">
        <f t="shared" si="413"/>
        <v>4.3860219171124549E-3</v>
      </c>
      <c r="R726" s="8">
        <f t="shared" si="413"/>
        <v>-0.99999300156065196</v>
      </c>
      <c r="S726" s="8">
        <f t="shared" si="413"/>
        <v>-0.9941683004689954</v>
      </c>
      <c r="T726" s="8">
        <f t="shared" si="413"/>
        <v>13.58429870138959</v>
      </c>
      <c r="U726" s="8">
        <f t="shared" si="413"/>
        <v>10.340022175054964</v>
      </c>
      <c r="V726" s="8">
        <f t="shared" si="413"/>
        <v>-0.99879826798623905</v>
      </c>
      <c r="W726" s="8">
        <f t="shared" si="413"/>
        <v>-0.94626198357766222</v>
      </c>
      <c r="X726"/>
      <c r="Y726" s="8">
        <f t="shared" ref="Y726:AI726" si="414">(Y80-$Y80)/$Y80</f>
        <v>0</v>
      </c>
      <c r="Z726" s="8">
        <f t="shared" si="414"/>
        <v>0.64349200601614021</v>
      </c>
      <c r="AA726" s="8">
        <f t="shared" si="414"/>
        <v>0.6441955131262056</v>
      </c>
      <c r="AB726" s="8">
        <f t="shared" si="414"/>
        <v>4.9230615348004492E-2</v>
      </c>
      <c r="AC726" s="8">
        <f t="shared" si="414"/>
        <v>0.65593258335282367</v>
      </c>
      <c r="AD726" s="8">
        <f t="shared" si="414"/>
        <v>-0.65527639847538366</v>
      </c>
      <c r="AE726" s="8">
        <f t="shared" si="414"/>
        <v>-0.10419580473927322</v>
      </c>
      <c r="AF726" s="8">
        <f t="shared" si="414"/>
        <v>1.1478143968212484</v>
      </c>
      <c r="AG726" s="8">
        <f t="shared" si="414"/>
        <v>1.6409456794311801</v>
      </c>
      <c r="AH726" s="8">
        <f t="shared" si="414"/>
        <v>-0.97678966242575604</v>
      </c>
      <c r="AI726" s="8">
        <f t="shared" si="414"/>
        <v>-0.28034444321496349</v>
      </c>
      <c r="AK726" s="8">
        <f t="shared" ref="AK726:AU726" si="415">(AK80-$AK80)/$AK80</f>
        <v>0</v>
      </c>
      <c r="AL726" s="8">
        <f t="shared" si="415"/>
        <v>-0.2084436668672677</v>
      </c>
      <c r="AM726" s="8">
        <f t="shared" si="415"/>
        <v>-0.19274433281101511</v>
      </c>
      <c r="AN726" s="8">
        <f t="shared" si="415"/>
        <v>4.9230615348004492E-2</v>
      </c>
      <c r="AO726" s="8">
        <f t="shared" si="415"/>
        <v>-0.20382311405371156</v>
      </c>
      <c r="AP726" s="8">
        <f t="shared" si="415"/>
        <v>-0.65527639847538366</v>
      </c>
      <c r="AQ726" s="8">
        <f t="shared" si="415"/>
        <v>-0.3417700393086977</v>
      </c>
      <c r="AR726" s="8">
        <f t="shared" si="415"/>
        <v>9.0805675558193188E-2</v>
      </c>
      <c r="AS726" s="8">
        <f t="shared" si="415"/>
        <v>-0.2267010438150534</v>
      </c>
      <c r="AT726" s="8">
        <f t="shared" si="415"/>
        <v>-0.97678966242575604</v>
      </c>
      <c r="AU726" s="8">
        <f t="shared" si="415"/>
        <v>-0.40852532060512176</v>
      </c>
      <c r="AW726">
        <f t="shared" si="368"/>
        <v>0</v>
      </c>
      <c r="AX726">
        <f t="shared" si="377"/>
        <v>0</v>
      </c>
      <c r="AY726">
        <f t="shared" si="378"/>
        <v>0</v>
      </c>
      <c r="AZ726" t="str">
        <f t="shared" si="379"/>
        <v/>
      </c>
    </row>
    <row r="727" spans="1:52" s="17" customFormat="1" x14ac:dyDescent="0.3">
      <c r="A727">
        <v>3</v>
      </c>
      <c r="B727" t="s">
        <v>159</v>
      </c>
      <c r="C727" t="s">
        <v>157</v>
      </c>
      <c r="D727" t="s">
        <v>152</v>
      </c>
      <c r="E727" t="s">
        <v>43</v>
      </c>
      <c r="F727" s="2">
        <v>0</v>
      </c>
      <c r="G727" s="2">
        <f t="shared" si="369"/>
        <v>1</v>
      </c>
      <c r="H727" s="4">
        <f t="shared" si="370"/>
        <v>1</v>
      </c>
      <c r="I727">
        <f t="shared" si="371"/>
        <v>1</v>
      </c>
      <c r="J727">
        <f t="shared" si="364"/>
        <v>0</v>
      </c>
      <c r="K727">
        <f t="shared" si="372"/>
        <v>2</v>
      </c>
      <c r="L727">
        <f t="shared" si="373"/>
        <v>2</v>
      </c>
      <c r="M727" s="8">
        <f t="shared" ref="M727:W727" si="416">(M81-$M81)/$M81</f>
        <v>0</v>
      </c>
      <c r="N727" s="8">
        <f t="shared" si="416"/>
        <v>0.11956648886978176</v>
      </c>
      <c r="O727" s="8">
        <f t="shared" si="416"/>
        <v>0.11964247329297491</v>
      </c>
      <c r="P727" s="8">
        <f t="shared" si="416"/>
        <v>-2.0495798361335927E-4</v>
      </c>
      <c r="Q727" s="8">
        <f t="shared" si="416"/>
        <v>5.2489239705860299E-3</v>
      </c>
      <c r="R727" s="8">
        <f t="shared" si="416"/>
        <v>-0.9999830034842857</v>
      </c>
      <c r="S727" s="8">
        <f t="shared" si="416"/>
        <v>-0.99432116416134697</v>
      </c>
      <c r="T727" s="8">
        <f t="shared" si="416"/>
        <v>13.592555526117145</v>
      </c>
      <c r="U727" s="8">
        <f t="shared" si="416"/>
        <v>10.335696182282632</v>
      </c>
      <c r="V727" s="8">
        <f t="shared" si="416"/>
        <v>-0.99831734494428637</v>
      </c>
      <c r="W727" s="8">
        <f t="shared" si="416"/>
        <v>-0.93775975924935384</v>
      </c>
      <c r="X727"/>
      <c r="Y727" s="8">
        <f t="shared" ref="Y727:AI727" si="417">(Y81-$Y81)/$Y81</f>
        <v>0</v>
      </c>
      <c r="Z727" s="8">
        <f t="shared" si="417"/>
        <v>0.56807437340525246</v>
      </c>
      <c r="AA727" s="8">
        <f t="shared" si="417"/>
        <v>0.59378378935209886</v>
      </c>
      <c r="AB727" s="8">
        <f t="shared" si="417"/>
        <v>6.7187340805895793E-2</v>
      </c>
      <c r="AC727" s="8">
        <f t="shared" si="417"/>
        <v>0.61979542645059704</v>
      </c>
      <c r="AD727" s="8">
        <f t="shared" si="417"/>
        <v>-0.66360070403074478</v>
      </c>
      <c r="AE727" s="8">
        <f t="shared" si="417"/>
        <v>-0.10887119129625895</v>
      </c>
      <c r="AF727" s="8">
        <f t="shared" si="417"/>
        <v>1.1040874493776025</v>
      </c>
      <c r="AG727" s="8">
        <f t="shared" si="417"/>
        <v>1.566714578949651</v>
      </c>
      <c r="AH727" s="8">
        <f t="shared" si="417"/>
        <v>-0.98390847079797139</v>
      </c>
      <c r="AI727" s="8">
        <f t="shared" si="417"/>
        <v>-0.27219589439610126</v>
      </c>
      <c r="AK727" s="8">
        <f t="shared" ref="AK727:AU727" si="418">(AK81-$AK81)/$AK81</f>
        <v>0</v>
      </c>
      <c r="AL727" s="8">
        <f t="shared" si="418"/>
        <v>-0.2460403213217992</v>
      </c>
      <c r="AM727" s="8">
        <f t="shared" si="418"/>
        <v>-0.2269137128054543</v>
      </c>
      <c r="AN727" s="8">
        <f t="shared" si="418"/>
        <v>6.7187340805895793E-2</v>
      </c>
      <c r="AO727" s="8">
        <f t="shared" si="418"/>
        <v>-0.24532771791581567</v>
      </c>
      <c r="AP727" s="8">
        <f t="shared" si="418"/>
        <v>-0.66360070403074478</v>
      </c>
      <c r="AQ727" s="8">
        <f t="shared" si="418"/>
        <v>-0.34719187459745132</v>
      </c>
      <c r="AR727" s="8">
        <f t="shared" si="418"/>
        <v>6.7217134287403377E-2</v>
      </c>
      <c r="AS727" s="8">
        <f t="shared" si="418"/>
        <v>-0.24356718594592511</v>
      </c>
      <c r="AT727" s="8">
        <f t="shared" si="418"/>
        <v>-0.98390847079797139</v>
      </c>
      <c r="AU727" s="8">
        <f t="shared" si="418"/>
        <v>-0.41095361109172124</v>
      </c>
      <c r="AW727">
        <f t="shared" si="368"/>
        <v>0</v>
      </c>
      <c r="AX727">
        <f t="shared" si="377"/>
        <v>0</v>
      </c>
      <c r="AY727">
        <f t="shared" si="378"/>
        <v>0</v>
      </c>
      <c r="AZ727" t="str">
        <f t="shared" si="379"/>
        <v/>
      </c>
    </row>
    <row r="728" spans="1:52" s="17" customFormat="1" x14ac:dyDescent="0.3">
      <c r="A728">
        <v>3</v>
      </c>
      <c r="B728" t="s">
        <v>160</v>
      </c>
      <c r="C728" t="s">
        <v>157</v>
      </c>
      <c r="D728" t="s">
        <v>152</v>
      </c>
      <c r="E728"/>
      <c r="F728" s="2">
        <v>0</v>
      </c>
      <c r="G728" s="2">
        <f t="shared" si="369"/>
        <v>0</v>
      </c>
      <c r="H728" s="4">
        <f t="shared" si="370"/>
        <v>0</v>
      </c>
      <c r="I728">
        <f t="shared" si="371"/>
        <v>1</v>
      </c>
      <c r="J728">
        <f t="shared" si="364"/>
        <v>0</v>
      </c>
      <c r="K728">
        <f t="shared" si="372"/>
        <v>2</v>
      </c>
      <c r="L728">
        <f t="shared" si="373"/>
        <v>0</v>
      </c>
      <c r="M728" s="8">
        <f t="shared" ref="M728:W728" si="419">(M82-$M82)/$M82</f>
        <v>0</v>
      </c>
      <c r="N728" s="8">
        <f t="shared" si="419"/>
        <v>-0.82369388959009782</v>
      </c>
      <c r="O728" s="8">
        <f t="shared" si="419"/>
        <v>-0.82337391913361502</v>
      </c>
      <c r="P728" s="8">
        <f t="shared" si="419"/>
        <v>-0.67514717188929085</v>
      </c>
      <c r="Q728" s="8">
        <f t="shared" si="419"/>
        <v>-0.93556115398462292</v>
      </c>
      <c r="R728" s="8">
        <f t="shared" si="419"/>
        <v>1.4538012499598338</v>
      </c>
      <c r="S728" s="8">
        <f t="shared" si="419"/>
        <v>-0.95685785545504431</v>
      </c>
      <c r="T728" s="8">
        <f t="shared" si="419"/>
        <v>-0.31601239711036372</v>
      </c>
      <c r="U728" s="8">
        <f t="shared" si="419"/>
        <v>-0.46567463178103402</v>
      </c>
      <c r="V728" s="8">
        <f t="shared" si="419"/>
        <v>1.5486845518488448</v>
      </c>
      <c r="W728" s="8">
        <f t="shared" si="419"/>
        <v>-0.89184291272699245</v>
      </c>
      <c r="X728"/>
      <c r="Y728" s="8">
        <f t="shared" ref="Y728:AI728" si="420">(Y82-$Y82)/$Y82</f>
        <v>0</v>
      </c>
      <c r="Z728" s="8">
        <f t="shared" si="420"/>
        <v>-0.73060973110762251</v>
      </c>
      <c r="AA728" s="8">
        <f t="shared" si="420"/>
        <v>-0.73045078486438675</v>
      </c>
      <c r="AB728" s="8">
        <f t="shared" si="420"/>
        <v>-0.54414258909683544</v>
      </c>
      <c r="AC728" s="8">
        <f t="shared" si="420"/>
        <v>-0.80123000555522517</v>
      </c>
      <c r="AD728" s="8">
        <f t="shared" si="420"/>
        <v>1.1894035757087673</v>
      </c>
      <c r="AE728" s="8">
        <f t="shared" si="420"/>
        <v>-0.8394886952109929</v>
      </c>
      <c r="AF728" s="8">
        <f t="shared" si="420"/>
        <v>-0.78748498498563757</v>
      </c>
      <c r="AG728" s="8">
        <f t="shared" si="420"/>
        <v>-0.73990808153076493</v>
      </c>
      <c r="AH728" s="8">
        <f t="shared" si="420"/>
        <v>0.8450781585916961</v>
      </c>
      <c r="AI728" s="8">
        <f t="shared" si="420"/>
        <v>-0.43434698337026945</v>
      </c>
      <c r="AK728" s="8">
        <f t="shared" ref="AK728:AU728" si="421">(AK82-$AK82)/$AK82</f>
        <v>0</v>
      </c>
      <c r="AL728" s="8">
        <f t="shared" si="421"/>
        <v>-0.89979393706953614</v>
      </c>
      <c r="AM728" s="8">
        <f t="shared" si="421"/>
        <v>-0.90056409631877232</v>
      </c>
      <c r="AN728" s="8">
        <f t="shared" si="421"/>
        <v>-0.54414258909683544</v>
      </c>
      <c r="AO728" s="8">
        <f t="shared" si="421"/>
        <v>-0.91410681639160873</v>
      </c>
      <c r="AP728" s="8">
        <f t="shared" si="421"/>
        <v>1.1894035757087673</v>
      </c>
      <c r="AQ728" s="8">
        <f t="shared" si="421"/>
        <v>-0.91842538344396807</v>
      </c>
      <c r="AR728" s="8">
        <f t="shared" si="421"/>
        <v>-0.89290717953108845</v>
      </c>
      <c r="AS728" s="8">
        <f t="shared" si="421"/>
        <v>-0.92502316103218551</v>
      </c>
      <c r="AT728" s="8">
        <f t="shared" si="421"/>
        <v>0.8450781585916961</v>
      </c>
      <c r="AU728" s="8">
        <f t="shared" si="421"/>
        <v>-0.81973113349825943</v>
      </c>
      <c r="AW728">
        <f t="shared" si="368"/>
        <v>0</v>
      </c>
      <c r="AX728" t="str">
        <f t="shared" si="377"/>
        <v/>
      </c>
      <c r="AY728">
        <f t="shared" si="378"/>
        <v>0</v>
      </c>
      <c r="AZ728" t="str">
        <f t="shared" si="379"/>
        <v/>
      </c>
    </row>
    <row r="729" spans="1:52" s="17" customFormat="1" x14ac:dyDescent="0.3">
      <c r="A729">
        <v>3</v>
      </c>
      <c r="B729" t="s">
        <v>161</v>
      </c>
      <c r="C729" t="s">
        <v>162</v>
      </c>
      <c r="D729" t="s">
        <v>163</v>
      </c>
      <c r="E729" t="s">
        <v>43</v>
      </c>
      <c r="F729" s="2">
        <v>0</v>
      </c>
      <c r="G729" s="2">
        <f t="shared" si="369"/>
        <v>0</v>
      </c>
      <c r="H729" s="4">
        <f t="shared" si="370"/>
        <v>1</v>
      </c>
      <c r="I729">
        <f t="shared" si="371"/>
        <v>1</v>
      </c>
      <c r="J729">
        <f t="shared" si="364"/>
        <v>0</v>
      </c>
      <c r="K729">
        <f t="shared" si="372"/>
        <v>2</v>
      </c>
      <c r="L729">
        <f t="shared" si="373"/>
        <v>2</v>
      </c>
      <c r="M729" s="8">
        <f t="shared" ref="M729:W729" si="422">(M83-$M83)/$M83</f>
        <v>0</v>
      </c>
      <c r="N729" s="8">
        <f t="shared" si="422"/>
        <v>0.11954929690116625</v>
      </c>
      <c r="O729" s="8">
        <f t="shared" si="422"/>
        <v>0.11964827562074148</v>
      </c>
      <c r="P729" s="8">
        <f t="shared" si="422"/>
        <v>-2.1795314007491299E-4</v>
      </c>
      <c r="Q729" s="8">
        <f t="shared" si="422"/>
        <v>3.3352829141735109E-3</v>
      </c>
      <c r="R729" s="8">
        <f t="shared" si="422"/>
        <v>-0.99998800257944542</v>
      </c>
      <c r="S729" s="8">
        <f t="shared" si="422"/>
        <v>-0.99436021255430074</v>
      </c>
      <c r="T729" s="8">
        <f t="shared" si="422"/>
        <v>13.592399634078673</v>
      </c>
      <c r="U729" s="8">
        <f t="shared" si="422"/>
        <v>10.326826732252565</v>
      </c>
      <c r="V729" s="8">
        <f t="shared" si="422"/>
        <v>-0.99879925815949566</v>
      </c>
      <c r="W729" s="8">
        <f t="shared" si="422"/>
        <v>-0.94109866378728579</v>
      </c>
      <c r="X729"/>
      <c r="Y729" s="8">
        <f t="shared" ref="Y729:AI729" si="423">(Y83-$Y83)/$Y83</f>
        <v>0</v>
      </c>
      <c r="Z729" s="8">
        <f t="shared" si="423"/>
        <v>0.3554620468562994</v>
      </c>
      <c r="AA729" s="8">
        <f t="shared" si="423"/>
        <v>0.35667710228407046</v>
      </c>
      <c r="AB729" s="8">
        <f t="shared" si="423"/>
        <v>-0.19261968074285127</v>
      </c>
      <c r="AC729" s="8">
        <f t="shared" si="423"/>
        <v>0.38478932555294548</v>
      </c>
      <c r="AD729" s="8">
        <f t="shared" si="423"/>
        <v>-0.71023851367408952</v>
      </c>
      <c r="AE729" s="8">
        <f t="shared" si="423"/>
        <v>-0.24059592951678624</v>
      </c>
      <c r="AF729" s="8">
        <f t="shared" si="423"/>
        <v>0.78961421096564066</v>
      </c>
      <c r="AG729" s="8">
        <f t="shared" si="423"/>
        <v>1.1951385437781246</v>
      </c>
      <c r="AH729" s="8">
        <f t="shared" si="423"/>
        <v>-0.98749285009922183</v>
      </c>
      <c r="AI729" s="8">
        <f t="shared" si="423"/>
        <v>-0.37770365686256202</v>
      </c>
      <c r="AK729" s="8">
        <f t="shared" ref="AK729:AU729" si="424">(AK83-$AK83)/$AK83</f>
        <v>0</v>
      </c>
      <c r="AL729" s="8">
        <f t="shared" si="424"/>
        <v>-0.31862200535426294</v>
      </c>
      <c r="AM729" s="8">
        <f t="shared" si="424"/>
        <v>-0.32296365341525024</v>
      </c>
      <c r="AN729" s="8">
        <f t="shared" si="424"/>
        <v>-0.19261968074285127</v>
      </c>
      <c r="AO729" s="8">
        <f t="shared" si="424"/>
        <v>-0.32064527393758374</v>
      </c>
      <c r="AP729" s="8">
        <f t="shared" si="424"/>
        <v>-0.71023851367408952</v>
      </c>
      <c r="AQ729" s="8">
        <f t="shared" si="424"/>
        <v>-0.4413002613168831</v>
      </c>
      <c r="AR729" s="8">
        <f t="shared" si="424"/>
        <v>-9.3197995043609219E-2</v>
      </c>
      <c r="AS729" s="8">
        <f t="shared" si="424"/>
        <v>-0.3422970602530267</v>
      </c>
      <c r="AT729" s="8">
        <f t="shared" si="424"/>
        <v>-0.98749285009922183</v>
      </c>
      <c r="AU729" s="8">
        <f t="shared" si="424"/>
        <v>-0.48859680005454909</v>
      </c>
      <c r="AW729">
        <f t="shared" si="368"/>
        <v>0</v>
      </c>
      <c r="AX729">
        <f t="shared" si="377"/>
        <v>0</v>
      </c>
      <c r="AY729">
        <f t="shared" si="378"/>
        <v>0</v>
      </c>
      <c r="AZ729" t="str">
        <f t="shared" si="379"/>
        <v/>
      </c>
    </row>
    <row r="730" spans="1:52" s="17" customFormat="1" x14ac:dyDescent="0.3">
      <c r="A730">
        <v>3</v>
      </c>
      <c r="B730" t="s">
        <v>164</v>
      </c>
      <c r="C730" t="s">
        <v>162</v>
      </c>
      <c r="D730" t="s">
        <v>163</v>
      </c>
      <c r="E730"/>
      <c r="F730" s="2">
        <v>0</v>
      </c>
      <c r="G730" s="2">
        <f t="shared" si="369"/>
        <v>1</v>
      </c>
      <c r="H730" s="4">
        <f t="shared" si="370"/>
        <v>0</v>
      </c>
      <c r="I730">
        <f t="shared" si="371"/>
        <v>1</v>
      </c>
      <c r="J730">
        <f t="shared" si="364"/>
        <v>0</v>
      </c>
      <c r="K730">
        <f t="shared" si="372"/>
        <v>2</v>
      </c>
      <c r="L730">
        <f t="shared" si="373"/>
        <v>0</v>
      </c>
      <c r="M730" s="8">
        <f t="shared" ref="M730:W730" si="425">(M84-$M84)/$M84</f>
        <v>0</v>
      </c>
      <c r="N730" s="8">
        <f t="shared" si="425"/>
        <v>-0.81994603418022693</v>
      </c>
      <c r="O730" s="8">
        <f t="shared" si="425"/>
        <v>-0.8193978347552715</v>
      </c>
      <c r="P730" s="8">
        <f t="shared" si="425"/>
        <v>-0.6643201236451709</v>
      </c>
      <c r="Q730" s="8">
        <f t="shared" si="425"/>
        <v>-0.93079070726111923</v>
      </c>
      <c r="R730" s="8">
        <f t="shared" si="425"/>
        <v>1.4939237554409119</v>
      </c>
      <c r="S730" s="8">
        <f t="shared" si="425"/>
        <v>-0.94736272400968058</v>
      </c>
      <c r="T730" s="8">
        <f t="shared" si="425"/>
        <v>-0.29249742866402884</v>
      </c>
      <c r="U730" s="8">
        <f t="shared" si="425"/>
        <v>-0.44712737975217254</v>
      </c>
      <c r="V730" s="8">
        <f t="shared" si="425"/>
        <v>1.6417195128844075</v>
      </c>
      <c r="W730" s="8">
        <f t="shared" si="425"/>
        <v>-0.88107446311697402</v>
      </c>
      <c r="X730"/>
      <c r="Y730" s="8">
        <f t="shared" ref="Y730:AI730" si="426">(Y84-$Y84)/$Y84</f>
        <v>0</v>
      </c>
      <c r="Z730" s="8">
        <f t="shared" si="426"/>
        <v>-0.71557734417020558</v>
      </c>
      <c r="AA730" s="8">
        <f t="shared" si="426"/>
        <v>-0.71934611024089201</v>
      </c>
      <c r="AB730" s="8">
        <f t="shared" si="426"/>
        <v>-0.521560278469544</v>
      </c>
      <c r="AC730" s="8">
        <f t="shared" si="426"/>
        <v>-0.7859289582851422</v>
      </c>
      <c r="AD730" s="8">
        <f t="shared" si="426"/>
        <v>1.2162374374972349</v>
      </c>
      <c r="AE730" s="8">
        <f t="shared" si="426"/>
        <v>-0.82114975746577112</v>
      </c>
      <c r="AF730" s="8">
        <f t="shared" si="426"/>
        <v>-0.78110531374709702</v>
      </c>
      <c r="AG730" s="8">
        <f t="shared" si="426"/>
        <v>-0.72766788970011798</v>
      </c>
      <c r="AH730" s="8">
        <f t="shared" si="426"/>
        <v>0.99167441142409207</v>
      </c>
      <c r="AI730" s="8">
        <f t="shared" si="426"/>
        <v>-0.41314553981507862</v>
      </c>
      <c r="AK730" s="8">
        <f t="shared" ref="AK730:AU730" si="427">(AK84-$AK84)/$AK84</f>
        <v>0</v>
      </c>
      <c r="AL730" s="8">
        <f t="shared" si="427"/>
        <v>-0.88927855751750129</v>
      </c>
      <c r="AM730" s="8">
        <f t="shared" si="427"/>
        <v>-0.89025168917848041</v>
      </c>
      <c r="AN730" s="8">
        <f t="shared" si="427"/>
        <v>-0.521560278469544</v>
      </c>
      <c r="AO730" s="8">
        <f t="shared" si="427"/>
        <v>-0.90678854909534212</v>
      </c>
      <c r="AP730" s="8">
        <f t="shared" si="427"/>
        <v>1.2162374374972349</v>
      </c>
      <c r="AQ730" s="8">
        <f t="shared" si="427"/>
        <v>-0.90998827965696849</v>
      </c>
      <c r="AR730" s="8">
        <f t="shared" si="427"/>
        <v>-0.88931580942642652</v>
      </c>
      <c r="AS730" s="8">
        <f t="shared" si="427"/>
        <v>-0.91888918672179554</v>
      </c>
      <c r="AT730" s="8">
        <f t="shared" si="427"/>
        <v>0.99167441142409207</v>
      </c>
      <c r="AU730" s="8">
        <f t="shared" si="427"/>
        <v>-0.80993866407342663</v>
      </c>
      <c r="AW730">
        <f t="shared" si="368"/>
        <v>0</v>
      </c>
      <c r="AX730" t="str">
        <f t="shared" si="377"/>
        <v/>
      </c>
      <c r="AY730">
        <f t="shared" si="378"/>
        <v>0</v>
      </c>
      <c r="AZ730" t="str">
        <f t="shared" si="379"/>
        <v/>
      </c>
    </row>
    <row r="731" spans="1:52" s="17" customFormat="1" x14ac:dyDescent="0.3">
      <c r="A731">
        <v>3</v>
      </c>
      <c r="B731" t="s">
        <v>165</v>
      </c>
      <c r="C731" t="s">
        <v>162</v>
      </c>
      <c r="D731" t="s">
        <v>163</v>
      </c>
      <c r="E731"/>
      <c r="F731" s="2">
        <v>0</v>
      </c>
      <c r="G731" s="2">
        <f t="shared" si="369"/>
        <v>1</v>
      </c>
      <c r="H731" s="4">
        <f t="shared" si="370"/>
        <v>0</v>
      </c>
      <c r="I731">
        <f t="shared" si="371"/>
        <v>1</v>
      </c>
      <c r="J731">
        <f t="shared" si="364"/>
        <v>0</v>
      </c>
      <c r="K731">
        <f t="shared" si="372"/>
        <v>2</v>
      </c>
      <c r="L731">
        <f t="shared" si="373"/>
        <v>0</v>
      </c>
      <c r="M731" s="8">
        <f t="shared" ref="M731:W731" si="428">(M85-$M85)/$M85</f>
        <v>0</v>
      </c>
      <c r="N731" s="8">
        <f t="shared" si="428"/>
        <v>-0.79543958186039354</v>
      </c>
      <c r="O731" s="8">
        <f t="shared" si="428"/>
        <v>-0.7945578611814802</v>
      </c>
      <c r="P731" s="8">
        <f t="shared" si="428"/>
        <v>-0.67541077707432828</v>
      </c>
      <c r="Q731" s="8">
        <f t="shared" si="428"/>
        <v>-0.92632150102464073</v>
      </c>
      <c r="R731" s="8">
        <f t="shared" si="428"/>
        <v>1.6277267984177639</v>
      </c>
      <c r="S731" s="8">
        <f t="shared" si="428"/>
        <v>-0.94664751371645106</v>
      </c>
      <c r="T731" s="8">
        <f t="shared" si="428"/>
        <v>-0.22543996078694026</v>
      </c>
      <c r="U731" s="8">
        <f t="shared" si="428"/>
        <v>-0.3933695921105157</v>
      </c>
      <c r="V731" s="8">
        <f t="shared" si="428"/>
        <v>1.7093391913749947</v>
      </c>
      <c r="W731" s="8">
        <f t="shared" si="428"/>
        <v>-0.8776367635597061</v>
      </c>
      <c r="X731"/>
      <c r="Y731" s="8">
        <f t="shared" ref="Y731:AI731" si="429">(Y85-$Y85)/$Y85</f>
        <v>0</v>
      </c>
      <c r="Z731" s="8">
        <f t="shared" si="429"/>
        <v>-0.69342378753455602</v>
      </c>
      <c r="AA731" s="8">
        <f t="shared" si="429"/>
        <v>-0.69410282249741617</v>
      </c>
      <c r="AB731" s="8">
        <f t="shared" si="429"/>
        <v>-0.53230745087453424</v>
      </c>
      <c r="AC731" s="8">
        <f t="shared" si="429"/>
        <v>-0.78202164645002803</v>
      </c>
      <c r="AD731" s="8">
        <f t="shared" si="429"/>
        <v>1.2669136426055447</v>
      </c>
      <c r="AE731" s="8">
        <f t="shared" si="429"/>
        <v>-0.8094545347570169</v>
      </c>
      <c r="AF731" s="8">
        <f t="shared" si="429"/>
        <v>-0.75923851087554284</v>
      </c>
      <c r="AG731" s="8">
        <f t="shared" si="429"/>
        <v>-0.69757382184752015</v>
      </c>
      <c r="AH731" s="8">
        <f t="shared" si="429"/>
        <v>1.0190178435630635</v>
      </c>
      <c r="AI731" s="8">
        <f t="shared" si="429"/>
        <v>-0.3872400557126402</v>
      </c>
      <c r="AK731" s="8">
        <f t="shared" ref="AK731:AU731" si="430">(AK85-$AK85)/$AK85</f>
        <v>0</v>
      </c>
      <c r="AL731" s="8">
        <f t="shared" si="430"/>
        <v>-0.88021543845735506</v>
      </c>
      <c r="AM731" s="8">
        <f t="shared" si="430"/>
        <v>-0.88022788784762007</v>
      </c>
      <c r="AN731" s="8">
        <f t="shared" si="430"/>
        <v>-0.53230745087453424</v>
      </c>
      <c r="AO731" s="8">
        <f t="shared" si="430"/>
        <v>-0.90642078755009781</v>
      </c>
      <c r="AP731" s="8">
        <f t="shared" si="430"/>
        <v>1.2669136426055447</v>
      </c>
      <c r="AQ731" s="8">
        <f t="shared" si="430"/>
        <v>-0.90312504765932144</v>
      </c>
      <c r="AR731" s="8">
        <f t="shared" si="430"/>
        <v>-0.87747019315701236</v>
      </c>
      <c r="AS731" s="8">
        <f t="shared" si="430"/>
        <v>-0.90926046760617807</v>
      </c>
      <c r="AT731" s="8">
        <f t="shared" si="430"/>
        <v>1.0190178435630635</v>
      </c>
      <c r="AU731" s="8">
        <f t="shared" si="430"/>
        <v>-0.80451144020301824</v>
      </c>
      <c r="AW731">
        <f t="shared" si="368"/>
        <v>0</v>
      </c>
      <c r="AX731" t="str">
        <f t="shared" si="377"/>
        <v/>
      </c>
      <c r="AY731">
        <f t="shared" si="378"/>
        <v>0</v>
      </c>
      <c r="AZ731" t="str">
        <f t="shared" si="379"/>
        <v/>
      </c>
    </row>
    <row r="732" spans="1:52" s="17" customFormat="1" x14ac:dyDescent="0.3">
      <c r="A732">
        <v>3</v>
      </c>
      <c r="B732" t="s">
        <v>166</v>
      </c>
      <c r="C732" t="s">
        <v>162</v>
      </c>
      <c r="D732" t="s">
        <v>163</v>
      </c>
      <c r="E732" t="s">
        <v>43</v>
      </c>
      <c r="F732" s="2">
        <v>0</v>
      </c>
      <c r="G732" s="2">
        <f t="shared" si="369"/>
        <v>0</v>
      </c>
      <c r="H732" s="4">
        <f t="shared" si="370"/>
        <v>1</v>
      </c>
      <c r="I732">
        <f t="shared" si="371"/>
        <v>1</v>
      </c>
      <c r="J732">
        <f t="shared" si="364"/>
        <v>0</v>
      </c>
      <c r="K732">
        <f t="shared" si="372"/>
        <v>2</v>
      </c>
      <c r="L732">
        <f t="shared" si="373"/>
        <v>2</v>
      </c>
      <c r="M732" s="8">
        <f t="shared" ref="M732:W732" si="431">(M86-$M86)/$M86</f>
        <v>0</v>
      </c>
      <c r="N732" s="8">
        <f t="shared" si="431"/>
        <v>0.13325108698151567</v>
      </c>
      <c r="O732" s="8">
        <f t="shared" si="431"/>
        <v>0.13334106475700511</v>
      </c>
      <c r="P732" s="8">
        <f t="shared" si="431"/>
        <v>-2.4993826524848361E-4</v>
      </c>
      <c r="Q732" s="8">
        <f t="shared" si="431"/>
        <v>3.7940628664719814E-3</v>
      </c>
      <c r="R732" s="8">
        <f t="shared" si="431"/>
        <v>-0.99998800296326806</v>
      </c>
      <c r="S732" s="8">
        <f t="shared" si="431"/>
        <v>-0.99409245916258693</v>
      </c>
      <c r="T732" s="8">
        <f t="shared" si="431"/>
        <v>13.583954763173496</v>
      </c>
      <c r="U732" s="8">
        <f t="shared" si="431"/>
        <v>10.323843010776338</v>
      </c>
      <c r="V732" s="8">
        <f t="shared" si="431"/>
        <v>-0.99856535435747373</v>
      </c>
      <c r="W732" s="8">
        <f t="shared" si="431"/>
        <v>-0.94219127875414765</v>
      </c>
      <c r="X732"/>
      <c r="Y732" s="8">
        <f t="shared" ref="Y732:AI732" si="432">(Y86-$Y86)/$Y86</f>
        <v>0</v>
      </c>
      <c r="Z732" s="8">
        <f t="shared" si="432"/>
        <v>0.49233695646539422</v>
      </c>
      <c r="AA732" s="8">
        <f t="shared" si="432"/>
        <v>0.47524305442757442</v>
      </c>
      <c r="AB732" s="8">
        <f t="shared" si="432"/>
        <v>-9.0435865325352194E-2</v>
      </c>
      <c r="AC732" s="8">
        <f t="shared" si="432"/>
        <v>0.45616771482329538</v>
      </c>
      <c r="AD732" s="8">
        <f t="shared" si="432"/>
        <v>-0.6988476056945756</v>
      </c>
      <c r="AE732" s="8">
        <f t="shared" si="432"/>
        <v>-0.19507617256420964</v>
      </c>
      <c r="AF732" s="8">
        <f t="shared" si="432"/>
        <v>0.90593787958663485</v>
      </c>
      <c r="AG732" s="8">
        <f t="shared" si="432"/>
        <v>1.3386183593301599</v>
      </c>
      <c r="AH732" s="8">
        <f t="shared" si="432"/>
        <v>-0.9858894709162439</v>
      </c>
      <c r="AI732" s="8">
        <f t="shared" si="432"/>
        <v>-0.34155616756062468</v>
      </c>
      <c r="AK732" s="8">
        <f t="shared" ref="AK732:AU732" si="433">(AK86-$AK86)/$AK86</f>
        <v>0</v>
      </c>
      <c r="AL732" s="8">
        <f t="shared" si="433"/>
        <v>-0.25466141683866839</v>
      </c>
      <c r="AM732" s="8">
        <f t="shared" si="433"/>
        <v>-0.26565241151006946</v>
      </c>
      <c r="AN732" s="8">
        <f t="shared" si="433"/>
        <v>-9.0435865325352194E-2</v>
      </c>
      <c r="AO732" s="8">
        <f t="shared" si="433"/>
        <v>-0.30005387976985154</v>
      </c>
      <c r="AP732" s="8">
        <f t="shared" si="433"/>
        <v>-0.6988476056945756</v>
      </c>
      <c r="AQ732" s="8">
        <f t="shared" si="433"/>
        <v>-0.40609943911994201</v>
      </c>
      <c r="AR732" s="8">
        <f t="shared" si="433"/>
        <v>-3.3390843449106374E-2</v>
      </c>
      <c r="AS732" s="8">
        <f t="shared" si="433"/>
        <v>-0.29854189952332438</v>
      </c>
      <c r="AT732" s="8">
        <f t="shared" si="433"/>
        <v>-0.9858894709162439</v>
      </c>
      <c r="AU732" s="8">
        <f t="shared" si="433"/>
        <v>-0.45999774117516912</v>
      </c>
      <c r="AW732">
        <f t="shared" si="368"/>
        <v>0</v>
      </c>
      <c r="AX732">
        <f t="shared" si="377"/>
        <v>0</v>
      </c>
      <c r="AY732">
        <f t="shared" si="378"/>
        <v>0</v>
      </c>
      <c r="AZ732" t="str">
        <f t="shared" si="379"/>
        <v/>
      </c>
    </row>
    <row r="733" spans="1:52" s="17" customFormat="1" x14ac:dyDescent="0.3">
      <c r="A733">
        <v>3</v>
      </c>
      <c r="B733" t="s">
        <v>167</v>
      </c>
      <c r="C733" t="s">
        <v>168</v>
      </c>
      <c r="D733" t="s">
        <v>163</v>
      </c>
      <c r="E733"/>
      <c r="F733" s="2">
        <v>0</v>
      </c>
      <c r="G733" s="2">
        <f t="shared" si="369"/>
        <v>0</v>
      </c>
      <c r="H733" s="4">
        <f t="shared" si="370"/>
        <v>0</v>
      </c>
      <c r="I733">
        <f t="shared" si="371"/>
        <v>1</v>
      </c>
      <c r="J733">
        <f t="shared" si="364"/>
        <v>0</v>
      </c>
      <c r="K733">
        <f t="shared" si="372"/>
        <v>2</v>
      </c>
      <c r="L733">
        <f t="shared" si="373"/>
        <v>0</v>
      </c>
      <c r="M733" s="8">
        <f t="shared" ref="M733:W733" si="434">(M87-$M87)/$M87</f>
        <v>0</v>
      </c>
      <c r="N733" s="8">
        <f t="shared" si="434"/>
        <v>1.6363621821308421</v>
      </c>
      <c r="O733" s="8">
        <f t="shared" si="434"/>
        <v>1.636822083252101</v>
      </c>
      <c r="P733" s="8">
        <f t="shared" si="434"/>
        <v>-2.1795314007491299E-4</v>
      </c>
      <c r="Q733" s="8">
        <f t="shared" si="434"/>
        <v>0.42357193203461246</v>
      </c>
      <c r="R733" s="8">
        <f t="shared" si="434"/>
        <v>-0.99998800257944542</v>
      </c>
      <c r="S733" s="8">
        <f t="shared" si="434"/>
        <v>-0.15046165074508974</v>
      </c>
      <c r="T733" s="8">
        <f t="shared" si="434"/>
        <v>13.592399634078673</v>
      </c>
      <c r="U733" s="8">
        <f t="shared" si="434"/>
        <v>10.345439730457951</v>
      </c>
      <c r="V733" s="8">
        <f t="shared" si="434"/>
        <v>-0.99879925815949566</v>
      </c>
      <c r="W733" s="8">
        <f t="shared" si="434"/>
        <v>1.1386751848352603</v>
      </c>
      <c r="X733"/>
      <c r="Y733" s="8">
        <f t="shared" ref="Y733:AI733" si="435">(Y87-$Y87)/$Y87</f>
        <v>0</v>
      </c>
      <c r="Z733" s="8">
        <f t="shared" si="435"/>
        <v>1.6513934063544577</v>
      </c>
      <c r="AA733" s="8">
        <f t="shared" si="435"/>
        <v>1.6082545905679584</v>
      </c>
      <c r="AB733" s="8">
        <f t="shared" si="435"/>
        <v>-0.13264041668226054</v>
      </c>
      <c r="AC733" s="8">
        <f t="shared" si="435"/>
        <v>1.3238954231836311</v>
      </c>
      <c r="AD733" s="8">
        <f t="shared" si="435"/>
        <v>-0.71200770159740034</v>
      </c>
      <c r="AE733" s="8">
        <f t="shared" si="435"/>
        <v>0.7713285253858233</v>
      </c>
      <c r="AF733" s="8">
        <f t="shared" si="435"/>
        <v>0.93354820925622362</v>
      </c>
      <c r="AG733" s="8">
        <f t="shared" si="435"/>
        <v>1.8427882996516958</v>
      </c>
      <c r="AH733" s="8">
        <f t="shared" si="435"/>
        <v>-0.98321413179453987</v>
      </c>
      <c r="AI733" s="8">
        <f t="shared" si="435"/>
        <v>4.3513805167261346</v>
      </c>
      <c r="AK733" s="8">
        <f t="shared" ref="AK733:AU733" si="436">(AK87-$AK87)/$AK87</f>
        <v>0</v>
      </c>
      <c r="AL733" s="8">
        <f t="shared" si="436"/>
        <v>0.27072704566425632</v>
      </c>
      <c r="AM733" s="8">
        <f t="shared" si="436"/>
        <v>0.26742759133075922</v>
      </c>
      <c r="AN733" s="8">
        <f t="shared" si="436"/>
        <v>-0.13264041668226054</v>
      </c>
      <c r="AO733" s="8">
        <f t="shared" si="436"/>
        <v>0.23190915761676184</v>
      </c>
      <c r="AP733" s="8">
        <f t="shared" si="436"/>
        <v>-0.71200770159740034</v>
      </c>
      <c r="AQ733" s="8">
        <f t="shared" si="436"/>
        <v>0.11502261407790781</v>
      </c>
      <c r="AR733" s="8">
        <f t="shared" si="436"/>
        <v>-6.1140949028222185E-3</v>
      </c>
      <c r="AS733" s="8">
        <f t="shared" si="436"/>
        <v>0.12620583987406214</v>
      </c>
      <c r="AT733" s="8">
        <f t="shared" si="436"/>
        <v>-0.98321413179453987</v>
      </c>
      <c r="AU733" s="8">
        <f t="shared" si="436"/>
        <v>1.0428528788848828</v>
      </c>
      <c r="AW733">
        <f t="shared" si="368"/>
        <v>-0.36399999999999999</v>
      </c>
      <c r="AX733" t="str">
        <f t="shared" si="377"/>
        <v/>
      </c>
      <c r="AY733">
        <f t="shared" si="378"/>
        <v>-0.36399999999999999</v>
      </c>
      <c r="AZ733" t="str">
        <f t="shared" si="379"/>
        <v/>
      </c>
    </row>
    <row r="734" spans="1:52" s="17" customFormat="1" x14ac:dyDescent="0.3">
      <c r="A734">
        <v>3</v>
      </c>
      <c r="B734" t="s">
        <v>169</v>
      </c>
      <c r="C734" t="s">
        <v>168</v>
      </c>
      <c r="D734" t="s">
        <v>163</v>
      </c>
      <c r="E734" t="s">
        <v>43</v>
      </c>
      <c r="F734" s="2">
        <v>0</v>
      </c>
      <c r="G734" s="2">
        <f t="shared" si="369"/>
        <v>1</v>
      </c>
      <c r="H734" s="4">
        <f t="shared" si="370"/>
        <v>1</v>
      </c>
      <c r="I734">
        <f t="shared" si="371"/>
        <v>0</v>
      </c>
      <c r="J734">
        <f t="shared" si="364"/>
        <v>1</v>
      </c>
      <c r="K734">
        <f t="shared" si="372"/>
        <v>2</v>
      </c>
      <c r="L734">
        <f t="shared" si="373"/>
        <v>2</v>
      </c>
      <c r="M734" s="8">
        <f t="shared" ref="M734:W734" si="437">(M88-$M88)/$M88</f>
        <v>0</v>
      </c>
      <c r="N734" s="8">
        <f t="shared" si="437"/>
        <v>-0.90363125282546419</v>
      </c>
      <c r="O734" s="8">
        <f t="shared" si="437"/>
        <v>-0.9036274718054671</v>
      </c>
      <c r="P734" s="8">
        <f t="shared" si="437"/>
        <v>-0.6643201236451709</v>
      </c>
      <c r="Q734" s="8">
        <f t="shared" si="437"/>
        <v>-0.94294494146544783</v>
      </c>
      <c r="R734" s="8">
        <f t="shared" si="437"/>
        <v>1.4939237554409119</v>
      </c>
      <c r="S734" s="8">
        <f t="shared" si="437"/>
        <v>-0.98576184208191886</v>
      </c>
      <c r="T734" s="8">
        <f t="shared" si="437"/>
        <v>-0.29249742866402884</v>
      </c>
      <c r="U734" s="8">
        <f t="shared" si="437"/>
        <v>-0.44832489664969627</v>
      </c>
      <c r="V734" s="8">
        <f t="shared" si="437"/>
        <v>1.6417195128844075</v>
      </c>
      <c r="W734" s="8">
        <f t="shared" si="437"/>
        <v>-0.93837097371056799</v>
      </c>
      <c r="X734"/>
      <c r="Y734" s="8">
        <f t="shared" ref="Y734:AI734" si="438">(Y88-$Y88)/$Y88</f>
        <v>0</v>
      </c>
      <c r="Z734" s="8">
        <f t="shared" si="438"/>
        <v>-0.74275330815692142</v>
      </c>
      <c r="AA734" s="8">
        <f t="shared" si="438"/>
        <v>-0.74536997402482519</v>
      </c>
      <c r="AB734" s="8">
        <f t="shared" si="438"/>
        <v>-0.54145728347050859</v>
      </c>
      <c r="AC734" s="8">
        <f t="shared" si="438"/>
        <v>-0.73708672804535957</v>
      </c>
      <c r="AD734" s="8">
        <f t="shared" si="438"/>
        <v>1.21058732728755</v>
      </c>
      <c r="AE734" s="8">
        <f t="shared" si="438"/>
        <v>-0.8244730878377039</v>
      </c>
      <c r="AF734" s="8">
        <f t="shared" si="438"/>
        <v>-0.77908609386819472</v>
      </c>
      <c r="AG734" s="8">
        <f t="shared" si="438"/>
        <v>-0.67870029041883495</v>
      </c>
      <c r="AH734" s="8">
        <f t="shared" si="438"/>
        <v>0.8835018781234506</v>
      </c>
      <c r="AI734" s="8">
        <f t="shared" si="438"/>
        <v>-0.62708931226322451</v>
      </c>
      <c r="AK734" s="8">
        <f t="shared" ref="AK734:AU734" si="439">(AK88-$AK88)/$AK88</f>
        <v>0</v>
      </c>
      <c r="AL734" s="8">
        <f t="shared" si="439"/>
        <v>-0.86324980754642611</v>
      </c>
      <c r="AM734" s="8">
        <f t="shared" si="439"/>
        <v>-0.86492001334637258</v>
      </c>
      <c r="AN734" s="8">
        <f t="shared" si="439"/>
        <v>-0.54145728347050859</v>
      </c>
      <c r="AO734" s="8">
        <f t="shared" si="439"/>
        <v>-0.83513358742101407</v>
      </c>
      <c r="AP734" s="8">
        <f t="shared" si="439"/>
        <v>1.21058732728755</v>
      </c>
      <c r="AQ734" s="8">
        <f t="shared" si="439"/>
        <v>-0.87303341096281184</v>
      </c>
      <c r="AR734" s="8">
        <f t="shared" si="439"/>
        <v>-0.88775163451907413</v>
      </c>
      <c r="AS734" s="8">
        <f t="shared" si="439"/>
        <v>-0.87169314232781503</v>
      </c>
      <c r="AT734" s="8">
        <f t="shared" si="439"/>
        <v>0.8835018781234506</v>
      </c>
      <c r="AU734" s="8">
        <f t="shared" si="439"/>
        <v>-0.82725186737122947</v>
      </c>
      <c r="AW734">
        <f t="shared" si="368"/>
        <v>0.36399999999999999</v>
      </c>
      <c r="AX734">
        <f t="shared" si="377"/>
        <v>0.36399999999999999</v>
      </c>
      <c r="AY734" t="str">
        <f t="shared" si="378"/>
        <v/>
      </c>
      <c r="AZ734">
        <f t="shared" si="379"/>
        <v>0.36399999999999999</v>
      </c>
    </row>
    <row r="735" spans="1:52" s="17" customFormat="1" x14ac:dyDescent="0.3">
      <c r="A735">
        <v>3</v>
      </c>
      <c r="B735" t="s">
        <v>170</v>
      </c>
      <c r="C735" t="s">
        <v>168</v>
      </c>
      <c r="D735" t="s">
        <v>163</v>
      </c>
      <c r="E735" t="s">
        <v>43</v>
      </c>
      <c r="F735" s="2">
        <v>0</v>
      </c>
      <c r="G735" s="2">
        <f t="shared" si="369"/>
        <v>1</v>
      </c>
      <c r="H735" s="4">
        <f t="shared" si="370"/>
        <v>1</v>
      </c>
      <c r="I735">
        <f t="shared" si="371"/>
        <v>0</v>
      </c>
      <c r="J735">
        <f t="shared" si="364"/>
        <v>1</v>
      </c>
      <c r="K735">
        <f t="shared" si="372"/>
        <v>2</v>
      </c>
      <c r="L735">
        <f t="shared" si="373"/>
        <v>2</v>
      </c>
      <c r="M735" s="8">
        <f t="shared" ref="M735:W735" si="440">(M89-$M89)/$M89</f>
        <v>0</v>
      </c>
      <c r="N735" s="8">
        <f t="shared" si="440"/>
        <v>-0.90046485902074969</v>
      </c>
      <c r="O735" s="8">
        <f t="shared" si="440"/>
        <v>-0.90050699735101691</v>
      </c>
      <c r="P735" s="8">
        <f t="shared" si="440"/>
        <v>-0.67541077707432828</v>
      </c>
      <c r="Q735" s="8">
        <f t="shared" si="440"/>
        <v>-0.93895870135822346</v>
      </c>
      <c r="R735" s="8">
        <f t="shared" si="440"/>
        <v>1.6277267984177639</v>
      </c>
      <c r="S735" s="8">
        <f t="shared" si="440"/>
        <v>-0.98625950779245986</v>
      </c>
      <c r="T735" s="8">
        <f t="shared" si="440"/>
        <v>-0.22543996078694026</v>
      </c>
      <c r="U735" s="8">
        <f t="shared" si="440"/>
        <v>-0.3959776575567559</v>
      </c>
      <c r="V735" s="8">
        <f t="shared" si="440"/>
        <v>1.7093391913749947</v>
      </c>
      <c r="W735" s="8">
        <f t="shared" si="440"/>
        <v>-0.93911388080117175</v>
      </c>
      <c r="X735"/>
      <c r="Y735" s="8">
        <f t="shared" ref="Y735:AI735" si="441">(Y89-$Y89)/$Y89</f>
        <v>0</v>
      </c>
      <c r="Z735" s="8">
        <f t="shared" si="441"/>
        <v>-0.72976046004100159</v>
      </c>
      <c r="AA735" s="8">
        <f t="shared" si="441"/>
        <v>-0.73527487833372485</v>
      </c>
      <c r="AB735" s="8">
        <f t="shared" si="441"/>
        <v>-0.5277360643609551</v>
      </c>
      <c r="AC735" s="8">
        <f t="shared" si="441"/>
        <v>-0.75191941114505534</v>
      </c>
      <c r="AD735" s="8">
        <f t="shared" si="441"/>
        <v>1.1994211920513489</v>
      </c>
      <c r="AE735" s="8">
        <f t="shared" si="441"/>
        <v>-0.81672037485347115</v>
      </c>
      <c r="AF735" s="8">
        <f t="shared" si="441"/>
        <v>-0.76656690233097535</v>
      </c>
      <c r="AG735" s="8">
        <f t="shared" si="441"/>
        <v>-0.65988480988462972</v>
      </c>
      <c r="AH735" s="8">
        <f t="shared" si="441"/>
        <v>0.91386757534440655</v>
      </c>
      <c r="AI735" s="8">
        <f t="shared" si="441"/>
        <v>-0.66097989163129844</v>
      </c>
      <c r="AK735" s="8">
        <f t="shared" ref="AK735:AU735" si="442">(AK89-$AK89)/$AK89</f>
        <v>0</v>
      </c>
      <c r="AL735" s="8">
        <f t="shared" si="442"/>
        <v>-0.8536206033523529</v>
      </c>
      <c r="AM735" s="8">
        <f t="shared" si="442"/>
        <v>-0.85756609385748173</v>
      </c>
      <c r="AN735" s="8">
        <f t="shared" si="442"/>
        <v>-0.5277360643609551</v>
      </c>
      <c r="AO735" s="8">
        <f t="shared" si="442"/>
        <v>-0.85434139282579991</v>
      </c>
      <c r="AP735" s="8">
        <f t="shared" si="442"/>
        <v>1.1994211920513489</v>
      </c>
      <c r="AQ735" s="8">
        <f t="shared" si="442"/>
        <v>-0.86675314824842709</v>
      </c>
      <c r="AR735" s="8">
        <f t="shared" si="442"/>
        <v>-0.88121663624481661</v>
      </c>
      <c r="AS735" s="8">
        <f t="shared" si="442"/>
        <v>-0.86352431766975313</v>
      </c>
      <c r="AT735" s="8">
        <f t="shared" si="442"/>
        <v>0.91386757534440655</v>
      </c>
      <c r="AU735" s="8">
        <f t="shared" si="442"/>
        <v>-0.82980505558558781</v>
      </c>
      <c r="AW735">
        <f t="shared" si="368"/>
        <v>0.36399999999999999</v>
      </c>
      <c r="AX735">
        <f t="shared" si="377"/>
        <v>0.36399999999999999</v>
      </c>
      <c r="AY735" t="str">
        <f t="shared" si="378"/>
        <v/>
      </c>
      <c r="AZ735">
        <f t="shared" si="379"/>
        <v>0.36399999999999999</v>
      </c>
    </row>
    <row r="736" spans="1:52" s="17" customFormat="1" x14ac:dyDescent="0.3">
      <c r="A736">
        <v>3</v>
      </c>
      <c r="B736" t="s">
        <v>171</v>
      </c>
      <c r="C736" t="s">
        <v>168</v>
      </c>
      <c r="D736" t="s">
        <v>163</v>
      </c>
      <c r="E736"/>
      <c r="F736" s="2">
        <v>0</v>
      </c>
      <c r="G736" s="2">
        <f t="shared" si="369"/>
        <v>0</v>
      </c>
      <c r="H736" s="4">
        <f t="shared" si="370"/>
        <v>0</v>
      </c>
      <c r="I736">
        <f t="shared" si="371"/>
        <v>1</v>
      </c>
      <c r="J736">
        <f t="shared" si="364"/>
        <v>0</v>
      </c>
      <c r="K736">
        <f t="shared" si="372"/>
        <v>2</v>
      </c>
      <c r="L736">
        <f t="shared" si="373"/>
        <v>0</v>
      </c>
      <c r="M736" s="8">
        <f t="shared" ref="M736:W736" si="443">(M90-$M90)/$M90</f>
        <v>0</v>
      </c>
      <c r="N736" s="8">
        <f t="shared" si="443"/>
        <v>1.8734762513659122</v>
      </c>
      <c r="O736" s="8">
        <f t="shared" si="443"/>
        <v>1.873917142465811</v>
      </c>
      <c r="P736" s="8">
        <f t="shared" si="443"/>
        <v>-2.4993826524848361E-4</v>
      </c>
      <c r="Q736" s="8">
        <f t="shared" si="443"/>
        <v>0.35398956457754932</v>
      </c>
      <c r="R736" s="8">
        <f t="shared" si="443"/>
        <v>-0.99998800296326806</v>
      </c>
      <c r="S736" s="8">
        <f t="shared" si="443"/>
        <v>-0.24283901876236563</v>
      </c>
      <c r="T736" s="8">
        <f t="shared" si="443"/>
        <v>13.583954763173496</v>
      </c>
      <c r="U736" s="8">
        <f t="shared" si="443"/>
        <v>10.366507472654256</v>
      </c>
      <c r="V736" s="8">
        <f t="shared" si="443"/>
        <v>-0.99856535435747373</v>
      </c>
      <c r="W736" s="8">
        <f t="shared" si="443"/>
        <v>0.93150991705048869</v>
      </c>
      <c r="X736"/>
      <c r="Y736" s="8">
        <f t="shared" ref="Y736:AI736" si="444">(Y90-$Y90)/$Y90</f>
        <v>0</v>
      </c>
      <c r="Z736" s="8">
        <f t="shared" si="444"/>
        <v>1.406325989527581</v>
      </c>
      <c r="AA736" s="8">
        <f t="shared" si="444"/>
        <v>1.3663756282705233</v>
      </c>
      <c r="AB736" s="8">
        <f t="shared" si="444"/>
        <v>-0.2143854451161398</v>
      </c>
      <c r="AC736" s="8">
        <f t="shared" si="444"/>
        <v>1.0294076081025103</v>
      </c>
      <c r="AD736" s="8">
        <f t="shared" si="444"/>
        <v>-0.74878681889670351</v>
      </c>
      <c r="AE736" s="8">
        <f t="shared" si="444"/>
        <v>0.5037276292422036</v>
      </c>
      <c r="AF736" s="8">
        <f t="shared" si="444"/>
        <v>0.68201584727512343</v>
      </c>
      <c r="AG736" s="8">
        <f t="shared" si="444"/>
        <v>1.4584495345717268</v>
      </c>
      <c r="AH736" s="8">
        <f t="shared" si="444"/>
        <v>-0.98508128575871157</v>
      </c>
      <c r="AI736" s="8">
        <f t="shared" si="444"/>
        <v>3.4722301252041206</v>
      </c>
      <c r="AK736" s="8">
        <f t="shared" ref="AK736:AU736" si="445">(AK90-$AK90)/$AK90</f>
        <v>0</v>
      </c>
      <c r="AL736" s="8">
        <f t="shared" si="445"/>
        <v>0.16339497046705465</v>
      </c>
      <c r="AM736" s="8">
        <f t="shared" si="445"/>
        <v>0.13996907556959751</v>
      </c>
      <c r="AN736" s="8">
        <f t="shared" si="445"/>
        <v>-0.2143854451161398</v>
      </c>
      <c r="AO736" s="8">
        <f t="shared" si="445"/>
        <v>0.11527422578571836</v>
      </c>
      <c r="AP736" s="8">
        <f t="shared" si="445"/>
        <v>-0.74878681889670351</v>
      </c>
      <c r="AQ736" s="8">
        <f t="shared" si="445"/>
        <v>-2.0456327867630401E-2</v>
      </c>
      <c r="AR736" s="8">
        <f t="shared" si="445"/>
        <v>-0.14649918550494498</v>
      </c>
      <c r="AS736" s="8">
        <f t="shared" si="445"/>
        <v>-1.2700142675202516E-2</v>
      </c>
      <c r="AT736" s="8">
        <f t="shared" si="445"/>
        <v>-0.98508128575871157</v>
      </c>
      <c r="AU736" s="8">
        <f t="shared" si="445"/>
        <v>0.68766508108634516</v>
      </c>
      <c r="AW736">
        <f t="shared" si="368"/>
        <v>-0.36399999999999999</v>
      </c>
      <c r="AX736" t="str">
        <f t="shared" si="377"/>
        <v/>
      </c>
      <c r="AY736">
        <f t="shared" si="378"/>
        <v>-0.36399999999999999</v>
      </c>
      <c r="AZ736" t="str">
        <f t="shared" si="379"/>
        <v/>
      </c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6:47" x14ac:dyDescent="0.3">
      <c r="F881" s="2"/>
      <c r="G881" s="2"/>
      <c r="H881" s="4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</row>
    <row r="882" spans="6:47" x14ac:dyDescent="0.3">
      <c r="F882" s="2"/>
      <c r="G882" s="2"/>
      <c r="H882" s="4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</row>
    <row r="883" spans="6:47" x14ac:dyDescent="0.3">
      <c r="F883" s="2"/>
      <c r="G883" s="2"/>
      <c r="H883" s="4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</row>
    <row r="884" spans="6:47" x14ac:dyDescent="0.3">
      <c r="F884" s="2"/>
      <c r="G884" s="2"/>
      <c r="H884" s="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</row>
    <row r="885" spans="6:47" x14ac:dyDescent="0.3">
      <c r="F885" s="2"/>
      <c r="G885" s="2"/>
      <c r="H885" s="4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</row>
    <row r="886" spans="6:47" x14ac:dyDescent="0.3">
      <c r="F886" s="2"/>
      <c r="G886" s="2"/>
      <c r="H886" s="4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</row>
    <row r="887" spans="6:47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6:47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6:47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6:47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6:47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6:47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6:47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6:47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6:47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6:47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9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9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9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9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9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9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9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9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8" spans="6:49" x14ac:dyDescent="0.3">
      <c r="L938" s="35" t="s">
        <v>61</v>
      </c>
      <c r="M938" s="15">
        <f>Y938</f>
        <v>0.9</v>
      </c>
      <c r="N938" s="3" t="s">
        <v>3</v>
      </c>
      <c r="O938" s="3" t="s">
        <v>4</v>
      </c>
      <c r="P938" s="3" t="s">
        <v>5</v>
      </c>
      <c r="Q938" s="3" t="s">
        <v>6</v>
      </c>
      <c r="R938" s="3" t="s">
        <v>7</v>
      </c>
      <c r="S938" s="3" t="s">
        <v>8</v>
      </c>
      <c r="T938" s="3" t="s">
        <v>9</v>
      </c>
      <c r="U938" s="3" t="s">
        <v>10</v>
      </c>
      <c r="V938" s="3" t="s">
        <v>11</v>
      </c>
      <c r="W938" s="3" t="s">
        <v>12</v>
      </c>
      <c r="Y938" s="7">
        <f>X292</f>
        <v>0.9</v>
      </c>
      <c r="Z938" s="3" t="s">
        <v>3</v>
      </c>
      <c r="AA938" s="3" t="s">
        <v>4</v>
      </c>
      <c r="AB938" s="3" t="s">
        <v>5</v>
      </c>
      <c r="AC938" s="3" t="s">
        <v>6</v>
      </c>
      <c r="AD938" s="3" t="s">
        <v>7</v>
      </c>
      <c r="AE938" s="3" t="s">
        <v>8</v>
      </c>
      <c r="AF938" s="3" t="s">
        <v>9</v>
      </c>
      <c r="AG938" s="3" t="s">
        <v>10</v>
      </c>
      <c r="AH938" s="3" t="s">
        <v>11</v>
      </c>
      <c r="AI938" s="3" t="s">
        <v>12</v>
      </c>
      <c r="AK938" s="15">
        <f t="shared" ref="AK938:AK948" si="446">Y938</f>
        <v>0.9</v>
      </c>
      <c r="AL938" s="3" t="s">
        <v>3</v>
      </c>
      <c r="AM938" s="3" t="s">
        <v>4</v>
      </c>
      <c r="AN938" s="3" t="s">
        <v>5</v>
      </c>
      <c r="AO938" s="3" t="s">
        <v>6</v>
      </c>
      <c r="AP938" s="3" t="s">
        <v>7</v>
      </c>
      <c r="AQ938" s="3" t="s">
        <v>8</v>
      </c>
      <c r="AR938" s="3" t="s">
        <v>9</v>
      </c>
      <c r="AS938" s="3" t="s">
        <v>10</v>
      </c>
      <c r="AT938" s="3" t="s">
        <v>11</v>
      </c>
      <c r="AU938" s="3" t="s">
        <v>12</v>
      </c>
    </row>
    <row r="939" spans="6:49" x14ac:dyDescent="0.3">
      <c r="M939" s="8" t="s">
        <v>16</v>
      </c>
      <c r="N939" s="8">
        <f>-1 *AVERAGE(N649:N936)</f>
        <v>0.21088017221413988</v>
      </c>
      <c r="O939" s="8">
        <f t="shared" ref="O939:W939" si="447">-1 *AVERAGE(O649:O936)</f>
        <v>0.20893900221189582</v>
      </c>
      <c r="P939" s="8">
        <f t="shared" si="447"/>
        <v>-0.71678999348678896</v>
      </c>
      <c r="Q939" s="8">
        <f t="shared" si="447"/>
        <v>0.47601893740474438</v>
      </c>
      <c r="R939" s="8">
        <f t="shared" si="447"/>
        <v>-1.2325546758900332</v>
      </c>
      <c r="S939" s="8">
        <f t="shared" si="447"/>
        <v>0.74139209236065118</v>
      </c>
      <c r="T939" s="8">
        <f t="shared" si="447"/>
        <v>-5.4662161533328142</v>
      </c>
      <c r="U939" s="8">
        <f t="shared" si="447"/>
        <v>-4.1454439536696004</v>
      </c>
      <c r="V939" s="8">
        <f t="shared" si="447"/>
        <v>-0.49111769150369605</v>
      </c>
      <c r="W939" s="8">
        <f t="shared" si="447"/>
        <v>0.69086852710386892</v>
      </c>
      <c r="Y939" s="8" t="s">
        <v>16</v>
      </c>
      <c r="Z939" s="8">
        <f>-1 *AVERAGE(Z649:Z936)</f>
        <v>-3.4124029522975302E-2</v>
      </c>
      <c r="AA939" s="8">
        <f t="shared" ref="AA939:AI939" si="448">-1 *AVERAGE(AA649:AA936)</f>
        <v>-2.3781627734072056E-2</v>
      </c>
      <c r="AB939" s="8">
        <f t="shared" si="448"/>
        <v>-0.68345606173227447</v>
      </c>
      <c r="AC939" s="8">
        <f t="shared" si="448"/>
        <v>-0.12942195548783966</v>
      </c>
      <c r="AD939" s="8">
        <f t="shared" si="448"/>
        <v>-0.83848056291029538</v>
      </c>
      <c r="AE939" s="8">
        <f t="shared" si="448"/>
        <v>0.2859373680348048</v>
      </c>
      <c r="AF939" s="8">
        <f t="shared" si="448"/>
        <v>-0.14816626604916605</v>
      </c>
      <c r="AG939" s="8">
        <f t="shared" si="448"/>
        <v>-0.45220167005872669</v>
      </c>
      <c r="AH939" s="8">
        <f t="shared" si="448"/>
        <v>0.1301636469262222</v>
      </c>
      <c r="AI939" s="8">
        <f t="shared" si="448"/>
        <v>-0.1936703915897377</v>
      </c>
      <c r="AK939" s="8" t="str">
        <f t="shared" si="446"/>
        <v>ALL</v>
      </c>
      <c r="AL939" s="8">
        <f>-1 *AVERAGE(AL649:AL936)</f>
        <v>0.49986958641165075</v>
      </c>
      <c r="AM939" s="8">
        <f t="shared" ref="AM939:AU939" si="449">-1 *AVERAGE(AM649:AM936)</f>
        <v>0.51043710251360952</v>
      </c>
      <c r="AN939" s="8">
        <f t="shared" si="449"/>
        <v>-0.68345606173227447</v>
      </c>
      <c r="AO939" s="8">
        <f t="shared" si="449"/>
        <v>0.40559990072779811</v>
      </c>
      <c r="AP939" s="8">
        <f t="shared" si="449"/>
        <v>-0.83848056291029538</v>
      </c>
      <c r="AQ939" s="8">
        <f t="shared" si="449"/>
        <v>0.57634605564853425</v>
      </c>
      <c r="AR939" s="8">
        <f t="shared" si="449"/>
        <v>0.41653224958505591</v>
      </c>
      <c r="AS939" s="8">
        <f t="shared" si="449"/>
        <v>0.55823474335522993</v>
      </c>
      <c r="AT939" s="8">
        <f t="shared" si="449"/>
        <v>0.1301636469262222</v>
      </c>
      <c r="AU939" s="8">
        <f t="shared" si="449"/>
        <v>0.40733053721171858</v>
      </c>
    </row>
    <row r="940" spans="6:49" x14ac:dyDescent="0.3">
      <c r="M940" s="8" t="str">
        <f>"Target; Gain &gt; "&amp;M938</f>
        <v>Target; Gain &gt; 0.9</v>
      </c>
      <c r="N940" s="8">
        <f t="shared" ref="N940:W940" si="450">-1* AVERAGEIF($AX649:$AX936,"&gt;"&amp;$Y938,N649:N936)</f>
        <v>0.77910292318538854</v>
      </c>
      <c r="O940" s="8">
        <f t="shared" si="450"/>
        <v>0.7782814934489275</v>
      </c>
      <c r="P940" s="8">
        <f t="shared" si="450"/>
        <v>-1.2470121148517634</v>
      </c>
      <c r="Q940" s="8">
        <f t="shared" si="450"/>
        <v>0.91066157004276727</v>
      </c>
      <c r="R940" s="8">
        <f t="shared" si="450"/>
        <v>-2.951800483863396</v>
      </c>
      <c r="S940" s="8">
        <f t="shared" si="450"/>
        <v>0.8403949718161734</v>
      </c>
      <c r="T940" s="8">
        <f t="shared" si="450"/>
        <v>0.58594625438934889</v>
      </c>
      <c r="U940" s="8">
        <f t="shared" si="450"/>
        <v>0.688417045569931</v>
      </c>
      <c r="V940" s="8">
        <f t="shared" si="450"/>
        <v>-1.1426519049910666</v>
      </c>
      <c r="W940" s="8">
        <f t="shared" si="450"/>
        <v>0.86162508458156928</v>
      </c>
      <c r="Y940" s="8" t="str">
        <f>"Target; Gain &gt; "&amp;Y938</f>
        <v>Target; Gain &gt; 0.9</v>
      </c>
      <c r="Z940" s="8">
        <f t="shared" ref="Z940:AI940" si="451">-1* AVERAGEIF($AX649:$AX936,"&gt;"&amp;$Y938,Z649:Z936)</f>
        <v>0.74054409904663576</v>
      </c>
      <c r="AA940" s="8">
        <f t="shared" si="451"/>
        <v>0.7483590960389962</v>
      </c>
      <c r="AB940" s="8">
        <f t="shared" si="451"/>
        <v>-0.63578999019651561</v>
      </c>
      <c r="AC940" s="8">
        <f t="shared" si="451"/>
        <v>0.82115093254852622</v>
      </c>
      <c r="AD940" s="8">
        <f t="shared" si="451"/>
        <v>-1.7277692077097264</v>
      </c>
      <c r="AE940" s="8">
        <f t="shared" si="451"/>
        <v>0.76814194162570626</v>
      </c>
      <c r="AF940" s="8">
        <f t="shared" si="451"/>
        <v>0.79255869296259607</v>
      </c>
      <c r="AG940" s="8">
        <f t="shared" si="451"/>
        <v>0.79316921416041786</v>
      </c>
      <c r="AH940" s="8">
        <f t="shared" si="451"/>
        <v>-9.1949065907282218E-2</v>
      </c>
      <c r="AI940" s="8">
        <f t="shared" si="451"/>
        <v>0.67564857001488654</v>
      </c>
      <c r="AK940" s="8" t="str">
        <f t="shared" si="446"/>
        <v>Target; Gain &gt; 0.9</v>
      </c>
      <c r="AL940" s="8">
        <f t="shared" ref="AL940:AU940" si="452">-1* AVERAGEIF($AX649:$AX936,"&gt;"&amp;$Y938,AL649:AL936)</f>
        <v>0.90724977048978084</v>
      </c>
      <c r="AM940" s="8">
        <f t="shared" si="452"/>
        <v>0.91130084303697656</v>
      </c>
      <c r="AN940" s="8">
        <f t="shared" si="452"/>
        <v>-0.63578999019651561</v>
      </c>
      <c r="AO940" s="8">
        <f t="shared" si="452"/>
        <v>0.92090965385186518</v>
      </c>
      <c r="AP940" s="8">
        <f t="shared" si="452"/>
        <v>-1.7277692077097264</v>
      </c>
      <c r="AQ940" s="8">
        <f t="shared" si="452"/>
        <v>0.92170017614900912</v>
      </c>
      <c r="AR940" s="8">
        <f t="shared" si="452"/>
        <v>0.89547048421041042</v>
      </c>
      <c r="AS940" s="8">
        <f t="shared" si="452"/>
        <v>0.94643612320059467</v>
      </c>
      <c r="AT940" s="8">
        <f t="shared" si="452"/>
        <v>-9.1949065907282218E-2</v>
      </c>
      <c r="AU940" s="8">
        <f t="shared" si="452"/>
        <v>0.84925714739889691</v>
      </c>
      <c r="AV940" s="4"/>
      <c r="AW940" s="4" t="s">
        <v>14</v>
      </c>
    </row>
    <row r="941" spans="6:49" x14ac:dyDescent="0.3">
      <c r="M941" s="8" t="str">
        <f>"Gain &gt; "&amp;M938</f>
        <v>Gain &gt; 0.9</v>
      </c>
      <c r="N941" s="8">
        <f t="shared" ref="N941:W941" si="453">-1* AVERAGEIF($AW649:$AW936,"&gt;"&amp;$Y938,N649:N936)</f>
        <v>0.77910292318538854</v>
      </c>
      <c r="O941" s="8">
        <f t="shared" si="453"/>
        <v>0.7782814934489275</v>
      </c>
      <c r="P941" s="8">
        <f t="shared" si="453"/>
        <v>-1.2470121148517634</v>
      </c>
      <c r="Q941" s="8">
        <f t="shared" si="453"/>
        <v>0.91066157004276727</v>
      </c>
      <c r="R941" s="8">
        <f t="shared" si="453"/>
        <v>-2.951800483863396</v>
      </c>
      <c r="S941" s="8">
        <f t="shared" si="453"/>
        <v>0.8403949718161734</v>
      </c>
      <c r="T941" s="8">
        <f t="shared" si="453"/>
        <v>0.58594625438934889</v>
      </c>
      <c r="U941" s="8">
        <f t="shared" si="453"/>
        <v>0.688417045569931</v>
      </c>
      <c r="V941" s="8">
        <f t="shared" si="453"/>
        <v>-1.1426519049910666</v>
      </c>
      <c r="W941" s="8">
        <f t="shared" si="453"/>
        <v>0.86162508458156928</v>
      </c>
      <c r="Y941" s="8" t="str">
        <f>"Gain &gt; "&amp;Y938</f>
        <v>Gain &gt; 0.9</v>
      </c>
      <c r="Z941" s="8">
        <f t="shared" ref="Z941:AI941" si="454">-1* AVERAGEIF($AW649:$AW936,"&gt;"&amp;$Y938,Z649:Z936)</f>
        <v>0.74054409904663576</v>
      </c>
      <c r="AA941" s="8">
        <f t="shared" si="454"/>
        <v>0.7483590960389962</v>
      </c>
      <c r="AB941" s="8">
        <f t="shared" si="454"/>
        <v>-0.63578999019651561</v>
      </c>
      <c r="AC941" s="8">
        <f t="shared" si="454"/>
        <v>0.82115093254852622</v>
      </c>
      <c r="AD941" s="8">
        <f t="shared" si="454"/>
        <v>-1.7277692077097264</v>
      </c>
      <c r="AE941" s="8">
        <f t="shared" si="454"/>
        <v>0.76814194162570626</v>
      </c>
      <c r="AF941" s="8">
        <f t="shared" si="454"/>
        <v>0.79255869296259607</v>
      </c>
      <c r="AG941" s="8">
        <f t="shared" si="454"/>
        <v>0.79316921416041786</v>
      </c>
      <c r="AH941" s="8">
        <f t="shared" si="454"/>
        <v>-9.1949065907282218E-2</v>
      </c>
      <c r="AI941" s="8">
        <f t="shared" si="454"/>
        <v>0.67564857001488654</v>
      </c>
      <c r="AK941" s="8" t="str">
        <f t="shared" si="446"/>
        <v>Gain &gt; 0.9</v>
      </c>
      <c r="AL941" s="8">
        <f t="shared" ref="AL941:AU941" si="455">-1* AVERAGEIF($AW649:$AW936,"&gt;"&amp;$Y938,AL649:AL936)</f>
        <v>0.90724977048978084</v>
      </c>
      <c r="AM941" s="8">
        <f t="shared" si="455"/>
        <v>0.91130084303697656</v>
      </c>
      <c r="AN941" s="8">
        <f t="shared" si="455"/>
        <v>-0.63578999019651561</v>
      </c>
      <c r="AO941" s="8">
        <f t="shared" si="455"/>
        <v>0.92090965385186518</v>
      </c>
      <c r="AP941" s="8">
        <f t="shared" si="455"/>
        <v>-1.7277692077097264</v>
      </c>
      <c r="AQ941" s="8">
        <f t="shared" si="455"/>
        <v>0.92170017614900912</v>
      </c>
      <c r="AR941" s="8">
        <f t="shared" si="455"/>
        <v>0.89547048421041042</v>
      </c>
      <c r="AS941" s="8">
        <f t="shared" si="455"/>
        <v>0.94643612320059467</v>
      </c>
      <c r="AT941" s="8">
        <f t="shared" si="455"/>
        <v>-9.1949065907282218E-2</v>
      </c>
      <c r="AU941" s="8">
        <f t="shared" si="455"/>
        <v>0.84925714739889691</v>
      </c>
      <c r="AV941" s="4" t="s">
        <v>39</v>
      </c>
      <c r="AW941" s="18">
        <f>AVERAGEIF($H649:$H936,"=1",AW649:AW936)</f>
        <v>0.28088888888888897</v>
      </c>
    </row>
    <row r="942" spans="6:49" x14ac:dyDescent="0.3">
      <c r="M942" t="s">
        <v>39</v>
      </c>
      <c r="N942" s="8">
        <f>-1* AVERAGEIF($H649:$H936,"=1",N649:N936)</f>
        <v>0.41137813515688643</v>
      </c>
      <c r="O942" s="8">
        <f t="shared" ref="O942:W942" si="456">-1* AVERAGEIF($H649:$H936,"=1",O649:O936)</f>
        <v>0.4109970573706756</v>
      </c>
      <c r="P942" s="8">
        <f t="shared" si="456"/>
        <v>-0.30868676011418961</v>
      </c>
      <c r="Q942" s="8">
        <f t="shared" si="456"/>
        <v>0.50691557912410767</v>
      </c>
      <c r="R942" s="8">
        <f t="shared" si="456"/>
        <v>-0.92951428933341751</v>
      </c>
      <c r="S942" s="8">
        <f t="shared" si="456"/>
        <v>0.9350645087838898</v>
      </c>
      <c r="T942" s="8">
        <f t="shared" si="456"/>
        <v>-5.888973239688255</v>
      </c>
      <c r="U942" s="8">
        <f t="shared" si="456"/>
        <v>-4.3723063252976173</v>
      </c>
      <c r="V942" s="8">
        <f t="shared" si="456"/>
        <v>-9.7685770677014741E-2</v>
      </c>
      <c r="W942" s="8">
        <f t="shared" si="456"/>
        <v>0.89237305728041116</v>
      </c>
      <c r="Y942" t="s">
        <v>39</v>
      </c>
      <c r="Z942" s="8">
        <f>-1* AVERAGEIF($H649:$H936,"=1",Z649:Z936)</f>
        <v>0.19887099482274753</v>
      </c>
      <c r="AA942" s="8">
        <f t="shared" ref="AA942:AI942" si="457">-1* AVERAGEIF($H649:$H936,"=1",AA649:AA936)</f>
        <v>0.20597945492935066</v>
      </c>
      <c r="AB942" s="8">
        <f t="shared" si="457"/>
        <v>-0.33614145459768835</v>
      </c>
      <c r="AC942" s="8">
        <f t="shared" si="457"/>
        <v>0.10141573540305854</v>
      </c>
      <c r="AD942" s="8">
        <f t="shared" si="457"/>
        <v>-0.62057130971793573</v>
      </c>
      <c r="AE942" s="8">
        <f t="shared" si="457"/>
        <v>0.51576264219472678</v>
      </c>
      <c r="AF942" s="8">
        <f t="shared" si="457"/>
        <v>-9.6627499482609638E-2</v>
      </c>
      <c r="AG942" s="8">
        <f t="shared" si="457"/>
        <v>-0.28065607576232077</v>
      </c>
      <c r="AH942" s="8">
        <f t="shared" si="457"/>
        <v>0.2855770354671695</v>
      </c>
      <c r="AI942" s="8">
        <f t="shared" si="457"/>
        <v>0.46097094361743934</v>
      </c>
      <c r="AK942" t="str">
        <f t="shared" si="446"/>
        <v>Target (or sym)</v>
      </c>
      <c r="AL942" s="8">
        <f>-1* AVERAGEIF($H649:$H936,"=1",AL649:AL936)</f>
        <v>0.61588215193887075</v>
      </c>
      <c r="AM942" s="8">
        <f t="shared" ref="AM942:AU942" si="458">-1* AVERAGEIF($H649:$H936,"=1",AM649:AM936)</f>
        <v>0.62013879535642902</v>
      </c>
      <c r="AN942" s="8">
        <f t="shared" si="458"/>
        <v>-0.33614145459768835</v>
      </c>
      <c r="AO942" s="8">
        <f t="shared" si="458"/>
        <v>0.56712536325277085</v>
      </c>
      <c r="AP942" s="8">
        <f t="shared" si="458"/>
        <v>-0.62057130971793573</v>
      </c>
      <c r="AQ942" s="8">
        <f t="shared" si="458"/>
        <v>0.67814833334278257</v>
      </c>
      <c r="AR942" s="8">
        <f t="shared" si="458"/>
        <v>0.44411003091679147</v>
      </c>
      <c r="AS942" s="8">
        <f t="shared" si="458"/>
        <v>0.63491368619101629</v>
      </c>
      <c r="AT942" s="8">
        <f t="shared" si="458"/>
        <v>0.2855770354671695</v>
      </c>
      <c r="AU942" s="8">
        <f t="shared" si="458"/>
        <v>0.64629608314128417</v>
      </c>
      <c r="AV942" s="4" t="s">
        <v>44</v>
      </c>
      <c r="AW942" s="18">
        <f>AVERAGEIF($J649:$J936,"=1",AW649:AW936)</f>
        <v>0.60235294117647076</v>
      </c>
    </row>
    <row r="943" spans="6:49" x14ac:dyDescent="0.3">
      <c r="M943" t="str">
        <f t="shared" ref="M943:M948" si="459">Y943</f>
        <v>Gain &gt; 0</v>
      </c>
      <c r="N943" s="8">
        <f>-1* AVERAGEIF($J649:$J936,"=1",N649:N936)</f>
        <v>0.72926255227450143</v>
      </c>
      <c r="O943" s="8">
        <f t="shared" ref="O943:W943" si="460">-1* AVERAGEIF($J649:$J936,"=1",O649:O936)</f>
        <v>0.72795818693321701</v>
      </c>
      <c r="P943" s="8">
        <f t="shared" si="460"/>
        <v>-0.76553867704067224</v>
      </c>
      <c r="Q943" s="8">
        <f t="shared" si="460"/>
        <v>0.8899338880025871</v>
      </c>
      <c r="R943" s="8">
        <f t="shared" si="460"/>
        <v>-2.6080495242991795</v>
      </c>
      <c r="S943" s="8">
        <f t="shared" si="460"/>
        <v>0.67384042018841661</v>
      </c>
      <c r="T943" s="8">
        <f t="shared" si="460"/>
        <v>0.51556258297822644</v>
      </c>
      <c r="U943" s="8">
        <f t="shared" si="460"/>
        <v>0.62346297125757888</v>
      </c>
      <c r="V943" s="8">
        <f t="shared" si="460"/>
        <v>-0.99557438266541731</v>
      </c>
      <c r="W943" s="8">
        <f t="shared" si="460"/>
        <v>0.84986838718429225</v>
      </c>
      <c r="Y943" t="s">
        <v>18</v>
      </c>
      <c r="Z943" s="8">
        <f>-1* AVERAGEIF($J649:$J936,"=1",Z649:Z936)</f>
        <v>0.67426695236792211</v>
      </c>
      <c r="AA943" s="8">
        <f t="shared" ref="AA943:AI943" si="461">-1* AVERAGEIF($J649:$J936,"=1",AA649:AA936)</f>
        <v>0.67752805129760996</v>
      </c>
      <c r="AB943" s="8">
        <f t="shared" si="461"/>
        <v>-0.65933289785529048</v>
      </c>
      <c r="AC943" s="8">
        <f t="shared" si="461"/>
        <v>0.76653247092277732</v>
      </c>
      <c r="AD943" s="8">
        <f t="shared" si="461"/>
        <v>-1.7732990629034919</v>
      </c>
      <c r="AE943" s="8">
        <f t="shared" si="461"/>
        <v>0.61718613134851941</v>
      </c>
      <c r="AF943" s="8">
        <f t="shared" si="461"/>
        <v>0.80209482456102643</v>
      </c>
      <c r="AG943" s="8">
        <f t="shared" si="461"/>
        <v>0.77561992002868263</v>
      </c>
      <c r="AH943" s="8">
        <f t="shared" si="461"/>
        <v>-0.26330634944851478</v>
      </c>
      <c r="AI943" s="8">
        <f t="shared" si="461"/>
        <v>0.58239321657297238</v>
      </c>
      <c r="AK943" t="str">
        <f t="shared" si="446"/>
        <v>Gain &gt; 0</v>
      </c>
      <c r="AL943" s="8">
        <f>-1* AVERAGEIF($J649:$J936,"=1",AL649:AL936)</f>
        <v>0.89004026907460854</v>
      </c>
      <c r="AM943" s="8">
        <f t="shared" ref="AM943:AU943" si="462">-1* AVERAGEIF($J649:$J936,"=1",AM649:AM936)</f>
        <v>0.89123069749511041</v>
      </c>
      <c r="AN943" s="8">
        <f t="shared" si="462"/>
        <v>-0.65933289785529048</v>
      </c>
      <c r="AO943" s="8">
        <f t="shared" si="462"/>
        <v>0.90417199353702593</v>
      </c>
      <c r="AP943" s="8">
        <f t="shared" si="462"/>
        <v>-1.7732990629034919</v>
      </c>
      <c r="AQ943" s="8">
        <f t="shared" si="462"/>
        <v>0.88556536910321337</v>
      </c>
      <c r="AR943" s="8">
        <f t="shared" si="462"/>
        <v>0.89999047708815794</v>
      </c>
      <c r="AS943" s="8">
        <f t="shared" si="462"/>
        <v>0.93568339433944259</v>
      </c>
      <c r="AT943" s="8">
        <f t="shared" si="462"/>
        <v>-0.26330634944851478</v>
      </c>
      <c r="AU943" s="8">
        <f t="shared" si="462"/>
        <v>0.80754033451390772</v>
      </c>
      <c r="AV943" s="4" t="s">
        <v>19</v>
      </c>
      <c r="AW943" s="18">
        <f>AVERAGEIF($I649:$I936,"=1",AW649:AW936)</f>
        <v>-0.37925925925925935</v>
      </c>
    </row>
    <row r="944" spans="6:49" x14ac:dyDescent="0.3">
      <c r="M944" t="str">
        <f t="shared" si="459"/>
        <v>Gain &lt;=0</v>
      </c>
      <c r="N944" s="8">
        <f>-1* AVERAGEIF($I649:$I936,"=1",N649:N936)</f>
        <v>-0.11550873374979141</v>
      </c>
      <c r="O944" s="8">
        <f t="shared" ref="O944:W944" si="463">-1* AVERAGEIF($I649:$I936,"=1",O649:O936)</f>
        <v>-0.11785085483486196</v>
      </c>
      <c r="P944" s="8">
        <f t="shared" si="463"/>
        <v>-0.68609637791582545</v>
      </c>
      <c r="Q944" s="8">
        <f t="shared" si="463"/>
        <v>0.21540582036165767</v>
      </c>
      <c r="R944" s="8">
        <f t="shared" si="463"/>
        <v>-0.36650236392871816</v>
      </c>
      <c r="S944" s="8">
        <f t="shared" si="463"/>
        <v>0.78392462669131735</v>
      </c>
      <c r="T944" s="8">
        <f t="shared" si="463"/>
        <v>-9.2325212836027273</v>
      </c>
      <c r="U944" s="8">
        <f t="shared" si="463"/>
        <v>-7.1480890545496774</v>
      </c>
      <c r="V944" s="8">
        <f t="shared" si="463"/>
        <v>-0.17349681188335259</v>
      </c>
      <c r="W944" s="8">
        <f t="shared" si="463"/>
        <v>0.59075750409026895</v>
      </c>
      <c r="Y944" t="s">
        <v>19</v>
      </c>
      <c r="Z944" s="8">
        <f>-1* AVERAGEIF($I649:$I936,"=1",Z649:Z936)</f>
        <v>-0.48014798108391055</v>
      </c>
      <c r="AA944" s="8">
        <f t="shared" ref="AA944:AI944" si="464">-1* AVERAGEIF($I649:$I936,"=1",AA649:AA936)</f>
        <v>-0.46534698119846457</v>
      </c>
      <c r="AB944" s="8">
        <f t="shared" si="464"/>
        <v>-0.69864472046963544</v>
      </c>
      <c r="AC944" s="8">
        <f t="shared" si="464"/>
        <v>-0.69354140915378371</v>
      </c>
      <c r="AD944" s="8">
        <f t="shared" si="464"/>
        <v>-0.24989113698865259</v>
      </c>
      <c r="AE944" s="8">
        <f t="shared" si="464"/>
        <v>7.737333187431765E-2</v>
      </c>
      <c r="AF944" s="8">
        <f t="shared" si="464"/>
        <v>-0.7464788045815095</v>
      </c>
      <c r="AG944" s="8">
        <f t="shared" si="464"/>
        <v>-1.225274523076725</v>
      </c>
      <c r="AH944" s="8">
        <f t="shared" si="464"/>
        <v>0.37790401501401938</v>
      </c>
      <c r="AI944" s="8">
        <f t="shared" si="464"/>
        <v>-0.68230303376625911</v>
      </c>
      <c r="AK944" t="str">
        <f t="shared" si="446"/>
        <v>Gain &lt;=0</v>
      </c>
      <c r="AL944" s="8">
        <f>-1* AVERAGEIF($I649:$I936,"=1",AL649:AL936)</f>
        <v>0.25420656399423325</v>
      </c>
      <c r="AM944" s="8">
        <f t="shared" ref="AM944:AU944" si="465">-1* AVERAGEIF($I649:$I936,"=1",AM649:AM936)</f>
        <v>0.27067817234007158</v>
      </c>
      <c r="AN944" s="8">
        <f t="shared" si="465"/>
        <v>-0.69864472046963544</v>
      </c>
      <c r="AO944" s="8">
        <f t="shared" si="465"/>
        <v>9.1684138588655026E-2</v>
      </c>
      <c r="AP944" s="8">
        <f t="shared" si="465"/>
        <v>-0.24989113698865259</v>
      </c>
      <c r="AQ944" s="8">
        <f t="shared" si="465"/>
        <v>0.38165241384373583</v>
      </c>
      <c r="AR944" s="8">
        <f t="shared" si="465"/>
        <v>0.11213262486088087</v>
      </c>
      <c r="AS944" s="8">
        <f t="shared" si="465"/>
        <v>0.32058188903183693</v>
      </c>
      <c r="AT944" s="8">
        <f t="shared" si="465"/>
        <v>0.37790401501401938</v>
      </c>
      <c r="AU944" s="8">
        <f t="shared" si="465"/>
        <v>0.15534659076219207</v>
      </c>
    </row>
    <row r="945" spans="13:49" x14ac:dyDescent="0.3">
      <c r="M945" t="str">
        <f t="shared" si="459"/>
        <v>Target; Gain &gt; 0.9; #pref=2</v>
      </c>
      <c r="N945" s="8">
        <f t="shared" ref="N945:W945" si="466">-1* AVERAGEIFS(N649:N936, $H$649:$H$936,"=1",$K649:$K936,"=2",$AW649:$AW936,"&gt;"&amp;$Y$938)</f>
        <v>0.73986869776926434</v>
      </c>
      <c r="O945" s="8">
        <f t="shared" si="466"/>
        <v>0.73904117268014868</v>
      </c>
      <c r="P945" s="8">
        <f t="shared" si="466"/>
        <v>0.68958309016220487</v>
      </c>
      <c r="Q945" s="8">
        <f t="shared" si="466"/>
        <v>0.90835629079283309</v>
      </c>
      <c r="R945" s="8">
        <f t="shared" si="466"/>
        <v>-2.0853289698089572</v>
      </c>
      <c r="S945" s="8">
        <f t="shared" si="466"/>
        <v>0.7907628702126448</v>
      </c>
      <c r="T945" s="8">
        <f t="shared" si="466"/>
        <v>0.58707009648323005</v>
      </c>
      <c r="U945" s="8">
        <f t="shared" si="466"/>
        <v>0.68102054875455686</v>
      </c>
      <c r="V945" s="8">
        <f t="shared" si="466"/>
        <v>0.71589244480399028</v>
      </c>
      <c r="W945" s="8">
        <f t="shared" si="466"/>
        <v>0.91365559633374649</v>
      </c>
      <c r="Y945" t="str">
        <f>"Target; Gain &gt; "&amp;Y938&amp;"; #pref=2"</f>
        <v>Target; Gain &gt; 0.9; #pref=2</v>
      </c>
      <c r="Z945" s="8">
        <f t="shared" ref="Z945:AI945" si="467">-1* AVERAGEIFS(Z649:Z936, $H$649:$H$936,"=1",$K649:$K936,"=2",$AW649:$AW936,"&gt;"&amp;$Y$938)</f>
        <v>0.66688808306550584</v>
      </c>
      <c r="AA945" s="8">
        <f t="shared" si="467"/>
        <v>0.67396166029007976</v>
      </c>
      <c r="AB945" s="8">
        <f t="shared" si="467"/>
        <v>0.43707973509846321</v>
      </c>
      <c r="AC945" s="8">
        <f t="shared" si="467"/>
        <v>0.75105690391654034</v>
      </c>
      <c r="AD945" s="8">
        <f t="shared" si="467"/>
        <v>-1.3291735606103066</v>
      </c>
      <c r="AE945" s="8">
        <f t="shared" si="467"/>
        <v>0.66647259215060617</v>
      </c>
      <c r="AF945" s="8">
        <f t="shared" si="467"/>
        <v>0.88297272319419162</v>
      </c>
      <c r="AG945" s="8">
        <f t="shared" si="467"/>
        <v>0.8225230864868246</v>
      </c>
      <c r="AH945" s="8">
        <f t="shared" si="467"/>
        <v>0.39578346723892172</v>
      </c>
      <c r="AI945" s="8">
        <f t="shared" si="467"/>
        <v>0.60750147753948625</v>
      </c>
      <c r="AK945" t="str">
        <f t="shared" si="446"/>
        <v>Target; Gain &gt; 0.9; #pref=2</v>
      </c>
      <c r="AL945" s="8">
        <f t="shared" ref="AL945:AU945" si="468">-1* AVERAGEIFS(AL649:AL936, $H$649:$H$936,"=1",$K649:$K936,"=2",$AW649:$AW936,"&gt;"&amp;$Y$938)</f>
        <v>0.88097999337437671</v>
      </c>
      <c r="AM945" s="8">
        <f t="shared" si="468"/>
        <v>0.88562115671157748</v>
      </c>
      <c r="AN945" s="8">
        <f t="shared" si="468"/>
        <v>0.43707973509846321</v>
      </c>
      <c r="AO945" s="8">
        <f t="shared" si="468"/>
        <v>0.88430028406499561</v>
      </c>
      <c r="AP945" s="8">
        <f t="shared" si="468"/>
        <v>-1.3291735606103066</v>
      </c>
      <c r="AQ945" s="8">
        <f t="shared" si="468"/>
        <v>0.88937460452878681</v>
      </c>
      <c r="AR945" s="8">
        <f t="shared" si="468"/>
        <v>0.94077168700698255</v>
      </c>
      <c r="AS945" s="8">
        <f t="shared" si="468"/>
        <v>0.92543905162847395</v>
      </c>
      <c r="AT945" s="8">
        <f t="shared" si="468"/>
        <v>0.39578346723892172</v>
      </c>
      <c r="AU945" s="8">
        <f t="shared" si="468"/>
        <v>0.82998747173422305</v>
      </c>
    </row>
    <row r="946" spans="13:49" x14ac:dyDescent="0.3">
      <c r="M946" t="str">
        <f t="shared" si="459"/>
        <v>Target; Gain &gt; 0.9; #pref=3</v>
      </c>
      <c r="N946" s="8">
        <f t="shared" ref="N946:W946" si="469">-1* AVERAGEIFS(N649:N936,  $H$649:$H$936,"=1",$K649:$K936,"=3",$AW649:$AW936,"&gt;"&amp;$Y$938)</f>
        <v>0.81833714860151296</v>
      </c>
      <c r="O946" s="8">
        <f t="shared" si="469"/>
        <v>0.81752181421770631</v>
      </c>
      <c r="P946" s="8">
        <f t="shared" si="469"/>
        <v>-3.1836073198657315</v>
      </c>
      <c r="Q946" s="8">
        <f t="shared" si="469"/>
        <v>0.91296684929270144</v>
      </c>
      <c r="R946" s="8">
        <f t="shared" si="469"/>
        <v>-3.8182719979178348</v>
      </c>
      <c r="S946" s="8">
        <f t="shared" si="469"/>
        <v>0.890027073419702</v>
      </c>
      <c r="T946" s="8">
        <f t="shared" si="469"/>
        <v>0.58482241229546772</v>
      </c>
      <c r="U946" s="8">
        <f t="shared" si="469"/>
        <v>0.69581354238530502</v>
      </c>
      <c r="V946" s="8">
        <f t="shared" si="469"/>
        <v>-3.0011962547861235</v>
      </c>
      <c r="W946" s="8">
        <f t="shared" si="469"/>
        <v>0.80959457282939207</v>
      </c>
      <c r="Y946" t="str">
        <f>"Target; Gain &gt; "&amp;Y938&amp;"; #pref=3"</f>
        <v>Target; Gain &gt; 0.9; #pref=3</v>
      </c>
      <c r="Z946" s="8">
        <f t="shared" ref="Z946:AI946" si="470">-1* AVERAGEIFS(Z649:Z936,  $H$649:$H$936,"=1",$K649:$K936,"=3",$AW649:$AW936,"&gt;"&amp;$Y$938)</f>
        <v>0.81420011502776557</v>
      </c>
      <c r="AA946" s="8">
        <f t="shared" si="470"/>
        <v>0.82275653178791286</v>
      </c>
      <c r="AB946" s="8">
        <f t="shared" si="470"/>
        <v>-1.7086597154914944</v>
      </c>
      <c r="AC946" s="8">
        <f t="shared" si="470"/>
        <v>0.89124496118051222</v>
      </c>
      <c r="AD946" s="8">
        <f t="shared" si="470"/>
        <v>-2.1263648548091467</v>
      </c>
      <c r="AE946" s="8">
        <f t="shared" si="470"/>
        <v>0.86981129110080657</v>
      </c>
      <c r="AF946" s="8">
        <f t="shared" si="470"/>
        <v>0.70214466273100062</v>
      </c>
      <c r="AG946" s="8">
        <f t="shared" si="470"/>
        <v>0.76381534183401112</v>
      </c>
      <c r="AH946" s="8">
        <f t="shared" si="470"/>
        <v>-0.57968159905348615</v>
      </c>
      <c r="AI946" s="8">
        <f t="shared" si="470"/>
        <v>0.74379566249028684</v>
      </c>
      <c r="AK946" t="str">
        <f t="shared" si="446"/>
        <v>Target; Gain &gt; 0.9; #pref=3</v>
      </c>
      <c r="AL946" s="8">
        <f t="shared" ref="AL946:AU946" si="471">-1* AVERAGEIFS(AL649:AL936,  $H$649:$H$936,"=1",$K649:$K936,"=3",$AW649:$AW936,"&gt;"&amp;$Y$938)</f>
        <v>0.93351954760518496</v>
      </c>
      <c r="AM946" s="8">
        <f t="shared" si="471"/>
        <v>0.93698052936237552</v>
      </c>
      <c r="AN946" s="8">
        <f t="shared" si="471"/>
        <v>-1.7086597154914944</v>
      </c>
      <c r="AO946" s="8">
        <f t="shared" si="471"/>
        <v>0.95751902363873453</v>
      </c>
      <c r="AP946" s="8">
        <f t="shared" si="471"/>
        <v>-2.1263648548091467</v>
      </c>
      <c r="AQ946" s="8">
        <f t="shared" si="471"/>
        <v>0.95402574776923144</v>
      </c>
      <c r="AR946" s="8">
        <f t="shared" si="471"/>
        <v>0.85016928141383818</v>
      </c>
      <c r="AS946" s="8">
        <f t="shared" si="471"/>
        <v>0.96743319477271539</v>
      </c>
      <c r="AT946" s="8">
        <f t="shared" si="471"/>
        <v>-0.57968159905348615</v>
      </c>
      <c r="AU946" s="8">
        <f t="shared" si="471"/>
        <v>0.86852682306357054</v>
      </c>
    </row>
    <row r="947" spans="13:49" x14ac:dyDescent="0.3">
      <c r="M947" t="str">
        <f t="shared" si="459"/>
        <v>Target; Gain &gt; 0.9; #pref=4</v>
      </c>
      <c r="N947" s="8" t="e">
        <f t="shared" ref="N947:W947" si="472">-1* AVERAGEIFS(N649:N936,  $H$649:$H$936,"=1",$K649:$K936,"=4",$AW649:$AW936,"&gt;"&amp;$Y$938)</f>
        <v>#DIV/0!</v>
      </c>
      <c r="O947" s="8" t="e">
        <f t="shared" si="472"/>
        <v>#DIV/0!</v>
      </c>
      <c r="P947" s="8" t="e">
        <f t="shared" si="472"/>
        <v>#DIV/0!</v>
      </c>
      <c r="Q947" s="8" t="e">
        <f t="shared" si="472"/>
        <v>#DIV/0!</v>
      </c>
      <c r="R947" s="8" t="e">
        <f t="shared" si="472"/>
        <v>#DIV/0!</v>
      </c>
      <c r="S947" s="8" t="e">
        <f t="shared" si="472"/>
        <v>#DIV/0!</v>
      </c>
      <c r="T947" s="8" t="e">
        <f t="shared" si="472"/>
        <v>#DIV/0!</v>
      </c>
      <c r="U947" s="8" t="e">
        <f t="shared" si="472"/>
        <v>#DIV/0!</v>
      </c>
      <c r="V947" s="8" t="e">
        <f t="shared" si="472"/>
        <v>#DIV/0!</v>
      </c>
      <c r="W947" s="8" t="e">
        <f t="shared" si="472"/>
        <v>#DIV/0!</v>
      </c>
      <c r="Y947" t="str">
        <f>"Target; Gain &gt; "&amp;Y938&amp;"; #pref=4"</f>
        <v>Target; Gain &gt; 0.9; #pref=4</v>
      </c>
      <c r="Z947" s="8" t="e">
        <f t="shared" ref="Z947:AI947" si="473">-1* AVERAGEIFS(Z649:Z936,  $H$649:$H$936,"=1",$K649:$K936,"=4",$AW649:$AW936,"&gt;"&amp;$Y$938)</f>
        <v>#DIV/0!</v>
      </c>
      <c r="AA947" s="8" t="e">
        <f t="shared" si="473"/>
        <v>#DIV/0!</v>
      </c>
      <c r="AB947" s="8" t="e">
        <f t="shared" si="473"/>
        <v>#DIV/0!</v>
      </c>
      <c r="AC947" s="8" t="e">
        <f t="shared" si="473"/>
        <v>#DIV/0!</v>
      </c>
      <c r="AD947" s="8" t="e">
        <f t="shared" si="473"/>
        <v>#DIV/0!</v>
      </c>
      <c r="AE947" s="8" t="e">
        <f t="shared" si="473"/>
        <v>#DIV/0!</v>
      </c>
      <c r="AF947" s="8" t="e">
        <f t="shared" si="473"/>
        <v>#DIV/0!</v>
      </c>
      <c r="AG947" s="8" t="e">
        <f t="shared" si="473"/>
        <v>#DIV/0!</v>
      </c>
      <c r="AH947" s="8" t="e">
        <f t="shared" si="473"/>
        <v>#DIV/0!</v>
      </c>
      <c r="AI947" s="8" t="e">
        <f t="shared" si="473"/>
        <v>#DIV/0!</v>
      </c>
      <c r="AK947" t="str">
        <f t="shared" si="446"/>
        <v>Target; Gain &gt; 0.9; #pref=4</v>
      </c>
      <c r="AL947" s="8" t="e">
        <f t="shared" ref="AL947:AU947" si="474">-1* AVERAGEIFS(AL649:AL936,  $H$649:$H$936,"=1",$K649:$K936,"=4",$AW649:$AW936,"&gt;"&amp;$Y$938)</f>
        <v>#DIV/0!</v>
      </c>
      <c r="AM947" s="8" t="e">
        <f t="shared" si="474"/>
        <v>#DIV/0!</v>
      </c>
      <c r="AN947" s="8" t="e">
        <f t="shared" si="474"/>
        <v>#DIV/0!</v>
      </c>
      <c r="AO947" s="8" t="e">
        <f t="shared" si="474"/>
        <v>#DIV/0!</v>
      </c>
      <c r="AP947" s="8" t="e">
        <f t="shared" si="474"/>
        <v>#DIV/0!</v>
      </c>
      <c r="AQ947" s="8" t="e">
        <f t="shared" si="474"/>
        <v>#DIV/0!</v>
      </c>
      <c r="AR947" s="8" t="e">
        <f t="shared" si="474"/>
        <v>#DIV/0!</v>
      </c>
      <c r="AS947" s="8" t="e">
        <f t="shared" si="474"/>
        <v>#DIV/0!</v>
      </c>
      <c r="AT947" s="8" t="e">
        <f t="shared" si="474"/>
        <v>#DIV/0!</v>
      </c>
      <c r="AU947" s="8" t="e">
        <f t="shared" si="474"/>
        <v>#DIV/0!</v>
      </c>
    </row>
    <row r="948" spans="13:49" x14ac:dyDescent="0.3">
      <c r="M948" t="str">
        <f t="shared" si="459"/>
        <v>Target (or sym); Gain &gt; 0</v>
      </c>
      <c r="N948" s="8">
        <f>-1* AVERAGEIFS(N649:N936,$H649:$H936,"=1",$J649:$J936,"=1")</f>
        <v>0.84486587475797936</v>
      </c>
      <c r="O948" s="8">
        <f t="shared" ref="O948:W948" si="475">-1* AVERAGEIFS(O649:O936,$H649:$H936,"=1",$J649:$J936,"=1")</f>
        <v>0.84426225068938532</v>
      </c>
      <c r="P948" s="8">
        <f t="shared" si="475"/>
        <v>-0.55578158950001832</v>
      </c>
      <c r="Q948" s="8">
        <f t="shared" si="475"/>
        <v>0.9299379061467844</v>
      </c>
      <c r="R948" s="8">
        <f t="shared" si="475"/>
        <v>-2.4731187221766038</v>
      </c>
      <c r="S948" s="8">
        <f t="shared" si="475"/>
        <v>0.91788758866670117</v>
      </c>
      <c r="T948" s="8">
        <f t="shared" si="475"/>
        <v>0.49252776936474685</v>
      </c>
      <c r="U948" s="8">
        <f t="shared" si="475"/>
        <v>0.60631943582390013</v>
      </c>
      <c r="V948" s="8">
        <f t="shared" si="475"/>
        <v>-0.97488726257089109</v>
      </c>
      <c r="W948" s="8">
        <f t="shared" si="475"/>
        <v>0.87864512323626298</v>
      </c>
      <c r="Y948" t="s">
        <v>53</v>
      </c>
      <c r="Z948" s="8">
        <f>-1* AVERAGEIFS(Z649:Z936,$H649:$H936,"=1",$J649:$J936,"=1")</f>
        <v>0.75883767768864219</v>
      </c>
      <c r="AA948" s="8">
        <f t="shared" ref="AA948:AI948" si="476">-1* AVERAGEIFS(AA649:AA936,$H649:$H936,"=1",$J649:$J936,"=1")</f>
        <v>0.76320644159039519</v>
      </c>
      <c r="AB948" s="8">
        <f t="shared" si="476"/>
        <v>-0.44457941846380117</v>
      </c>
      <c r="AC948" s="8">
        <f t="shared" si="476"/>
        <v>0.80262320692156275</v>
      </c>
      <c r="AD948" s="8">
        <f t="shared" si="476"/>
        <v>-1.667837219363421</v>
      </c>
      <c r="AE948" s="8">
        <f t="shared" si="476"/>
        <v>0.81451467225595464</v>
      </c>
      <c r="AF948" s="8">
        <f t="shared" si="476"/>
        <v>0.80553358238836315</v>
      </c>
      <c r="AG948" s="8">
        <f t="shared" si="476"/>
        <v>0.76462930039214971</v>
      </c>
      <c r="AH948" s="8">
        <f t="shared" si="476"/>
        <v>-0.27237802057308336</v>
      </c>
      <c r="AI948" s="8">
        <f t="shared" si="476"/>
        <v>0.63226215929518637</v>
      </c>
      <c r="AK948" t="str">
        <f t="shared" si="446"/>
        <v>Target (or sym); Gain &gt; 0</v>
      </c>
      <c r="AL948" s="8">
        <f>-1* AVERAGEIFS(AL649:AL936,$H649:$H936,"=1",$J649:$J936,"=1")</f>
        <v>0.89598926889625496</v>
      </c>
      <c r="AM948" s="8">
        <f t="shared" ref="AM948:AU948" si="477">-1* AVERAGEIFS(AM649:AM936,$H649:$H936,"=1",$J649:$J936,"=1")</f>
        <v>0.89835566962136881</v>
      </c>
      <c r="AN948" s="8">
        <f t="shared" si="477"/>
        <v>-0.44457941846380117</v>
      </c>
      <c r="AO948" s="8">
        <f t="shared" si="477"/>
        <v>0.89977208731838521</v>
      </c>
      <c r="AP948" s="8">
        <f t="shared" si="477"/>
        <v>-1.667837219363421</v>
      </c>
      <c r="AQ948" s="8">
        <f t="shared" si="477"/>
        <v>0.9118138923418414</v>
      </c>
      <c r="AR948" s="8">
        <f t="shared" si="477"/>
        <v>0.90159621404013934</v>
      </c>
      <c r="AS948" s="8">
        <f t="shared" si="477"/>
        <v>0.92323270809911639</v>
      </c>
      <c r="AT948" s="8">
        <f t="shared" si="477"/>
        <v>-0.27237802057308336</v>
      </c>
      <c r="AU948" s="8">
        <f t="shared" si="477"/>
        <v>0.84281903232611022</v>
      </c>
      <c r="AV948" s="4" t="s">
        <v>44</v>
      </c>
      <c r="AW948" s="18">
        <f>AVERAGEIF($J649:$J936,"=1",AW649:AW936)</f>
        <v>0.60235294117647076</v>
      </c>
    </row>
    <row r="949" spans="13:49" x14ac:dyDescent="0.3">
      <c r="M949" s="19">
        <f t="shared" ref="M949:O959" si="478">M938</f>
        <v>0.9</v>
      </c>
      <c r="N949" s="19" t="str">
        <f t="shared" si="478"/>
        <v>BNL Causal</v>
      </c>
      <c r="O949" s="19" t="str">
        <f t="shared" si="478"/>
        <v>BNL Causal HM</v>
      </c>
      <c r="P949" s="19" t="str">
        <f>Q938</f>
        <v>SFS Causal</v>
      </c>
      <c r="Q949" s="19" t="str">
        <f>S938</f>
        <v>SaLSa Causal</v>
      </c>
      <c r="R949" s="19" t="str">
        <f>U938</f>
        <v>D&amp;C Causal</v>
      </c>
      <c r="S949" s="19" t="str">
        <f>W938</f>
        <v>BBS Causal</v>
      </c>
      <c r="T949" s="19"/>
      <c r="U949" s="19">
        <f t="shared" ref="U949:W959" si="479">Y938</f>
        <v>0.9</v>
      </c>
      <c r="V949" s="19" t="str">
        <f t="shared" si="479"/>
        <v>BNL Causal</v>
      </c>
      <c r="W949" s="19" t="str">
        <f t="shared" si="479"/>
        <v>BNL Causal HM</v>
      </c>
      <c r="X949" s="19" t="str">
        <f>AC938</f>
        <v>SFS Causal</v>
      </c>
      <c r="Y949" s="19" t="str">
        <f>AE938</f>
        <v>SaLSa Causal</v>
      </c>
      <c r="Z949" s="19" t="str">
        <f>AG938</f>
        <v>D&amp;C Causal</v>
      </c>
      <c r="AA949" s="19" t="str">
        <f>AI938</f>
        <v>BBS Causal</v>
      </c>
      <c r="AB949" s="17"/>
      <c r="AC949" s="32">
        <f>AK938</f>
        <v>0.9</v>
      </c>
      <c r="AD949" s="32" t="str">
        <f>AL938</f>
        <v>BNL Causal</v>
      </c>
      <c r="AE949" s="32" t="str">
        <f>AM938</f>
        <v>BNL Causal HM</v>
      </c>
      <c r="AF949" s="32" t="str">
        <f>AO938</f>
        <v>SFS Causal</v>
      </c>
      <c r="AG949" s="32" t="str">
        <f>AQ938</f>
        <v>SaLSa Causal</v>
      </c>
      <c r="AH949" s="32" t="str">
        <f>AS938</f>
        <v>D&amp;C Causal</v>
      </c>
      <c r="AI949" s="32" t="str">
        <f>AU938</f>
        <v>BBS Causal</v>
      </c>
      <c r="AK949" s="19"/>
      <c r="AL949" s="19"/>
      <c r="AM949" s="19"/>
      <c r="AN949" s="17"/>
      <c r="AO949" s="17"/>
      <c r="AP949" s="17"/>
      <c r="AQ949" s="17"/>
      <c r="AR949" s="17"/>
      <c r="AS949" s="17"/>
      <c r="AT949" s="17"/>
      <c r="AU949" s="17"/>
    </row>
    <row r="950" spans="13:49" x14ac:dyDescent="0.3">
      <c r="M950" t="str">
        <f t="shared" si="478"/>
        <v>ALL</v>
      </c>
      <c r="N950" s="8">
        <f t="shared" si="478"/>
        <v>0.21088017221413988</v>
      </c>
      <c r="O950" s="8">
        <f t="shared" si="478"/>
        <v>0.20893900221189582</v>
      </c>
      <c r="P950" s="8">
        <f>Q939</f>
        <v>0.47601893740474438</v>
      </c>
      <c r="Q950" s="8">
        <f>S939</f>
        <v>0.74139209236065118</v>
      </c>
      <c r="R950" s="8">
        <f>U939</f>
        <v>-4.1454439536696004</v>
      </c>
      <c r="S950" s="8">
        <f>W939</f>
        <v>0.69086852710386892</v>
      </c>
      <c r="T950" s="8"/>
      <c r="U950" s="8" t="str">
        <f t="shared" si="479"/>
        <v>ALL</v>
      </c>
      <c r="V950" s="8">
        <f t="shared" si="479"/>
        <v>-3.4124029522975302E-2</v>
      </c>
      <c r="W950" s="8">
        <f t="shared" si="479"/>
        <v>-2.3781627734072056E-2</v>
      </c>
      <c r="X950" s="8">
        <f>AC939</f>
        <v>-0.12942195548783966</v>
      </c>
      <c r="Y950" s="8">
        <f>AE939</f>
        <v>0.2859373680348048</v>
      </c>
      <c r="Z950" s="8">
        <f>AG939</f>
        <v>-0.45220167005872669</v>
      </c>
      <c r="AA950" s="8">
        <f>AI939</f>
        <v>-0.1936703915897377</v>
      </c>
      <c r="AB950" s="17"/>
      <c r="AC950" s="33" t="str">
        <f t="shared" ref="AC950:AE959" si="480">AK939</f>
        <v>ALL</v>
      </c>
      <c r="AD950" s="8">
        <f t="shared" si="480"/>
        <v>0.49986958641165075</v>
      </c>
      <c r="AE950" s="8">
        <f t="shared" si="480"/>
        <v>0.51043710251360952</v>
      </c>
      <c r="AF950" s="8">
        <f t="shared" ref="AF950:AF959" si="481">AO939</f>
        <v>0.40559990072779811</v>
      </c>
      <c r="AG950" s="8">
        <f t="shared" ref="AG950:AG959" si="482">AQ939</f>
        <v>0.57634605564853425</v>
      </c>
      <c r="AH950" s="8">
        <f t="shared" ref="AH950:AH959" si="483">AS939</f>
        <v>0.55823474335522993</v>
      </c>
      <c r="AI950" s="8">
        <f t="shared" ref="AI950:AI959" si="484">AU939</f>
        <v>0.40733053721171858</v>
      </c>
      <c r="AK950" s="8"/>
      <c r="AL950" s="8"/>
      <c r="AM950" s="8"/>
      <c r="AN950" s="17"/>
      <c r="AO950" s="17"/>
      <c r="AP950" s="17"/>
      <c r="AQ950" s="17"/>
      <c r="AR950" s="17"/>
      <c r="AS950" s="17"/>
      <c r="AT950" s="17"/>
      <c r="AU950" s="17"/>
    </row>
    <row r="951" spans="13:49" x14ac:dyDescent="0.3">
      <c r="M951" t="str">
        <f t="shared" si="478"/>
        <v>Target; Gain &gt; 0.9</v>
      </c>
      <c r="N951" s="8">
        <f t="shared" si="478"/>
        <v>0.77910292318538854</v>
      </c>
      <c r="O951" s="8">
        <f t="shared" si="478"/>
        <v>0.7782814934489275</v>
      </c>
      <c r="P951" s="8">
        <f>Q940</f>
        <v>0.91066157004276727</v>
      </c>
      <c r="Q951" s="8">
        <f>S940</f>
        <v>0.8403949718161734</v>
      </c>
      <c r="R951" s="8">
        <f>U940</f>
        <v>0.688417045569931</v>
      </c>
      <c r="S951" s="8">
        <f>W940</f>
        <v>0.86162508458156928</v>
      </c>
      <c r="T951" s="8"/>
      <c r="U951" s="8" t="str">
        <f t="shared" si="479"/>
        <v>Target; Gain &gt; 0.9</v>
      </c>
      <c r="V951" s="8">
        <f t="shared" si="479"/>
        <v>0.74054409904663576</v>
      </c>
      <c r="W951" s="8">
        <f t="shared" si="479"/>
        <v>0.7483590960389962</v>
      </c>
      <c r="X951" s="8">
        <f>AC940</f>
        <v>0.82115093254852622</v>
      </c>
      <c r="Y951" s="8">
        <f>AE940</f>
        <v>0.76814194162570626</v>
      </c>
      <c r="Z951" s="8">
        <f>AG940</f>
        <v>0.79316921416041786</v>
      </c>
      <c r="AA951" s="8">
        <f>AI940</f>
        <v>0.67564857001488654</v>
      </c>
      <c r="AB951" s="17"/>
      <c r="AC951" s="33" t="str">
        <f t="shared" si="480"/>
        <v>Target; Gain &gt; 0.9</v>
      </c>
      <c r="AD951" s="8">
        <f t="shared" si="480"/>
        <v>0.90724977048978084</v>
      </c>
      <c r="AE951" s="8">
        <f t="shared" si="480"/>
        <v>0.91130084303697656</v>
      </c>
      <c r="AF951" s="8">
        <f t="shared" si="481"/>
        <v>0.92090965385186518</v>
      </c>
      <c r="AG951" s="8">
        <f t="shared" si="482"/>
        <v>0.92170017614900912</v>
      </c>
      <c r="AH951" s="8">
        <f t="shared" si="483"/>
        <v>0.94643612320059467</v>
      </c>
      <c r="AI951" s="8">
        <f t="shared" si="484"/>
        <v>0.84925714739889691</v>
      </c>
      <c r="AK951" s="8"/>
      <c r="AL951" s="8"/>
      <c r="AM951" s="8"/>
      <c r="AN951" s="17"/>
      <c r="AO951" s="17"/>
      <c r="AP951" s="17"/>
      <c r="AQ951" s="17"/>
      <c r="AR951" s="17"/>
      <c r="AS951" s="17"/>
      <c r="AT951" s="17"/>
      <c r="AU951" s="17"/>
    </row>
    <row r="952" spans="13:49" x14ac:dyDescent="0.3">
      <c r="M952" t="str">
        <f t="shared" si="478"/>
        <v>Gain &gt; 0.9</v>
      </c>
      <c r="N952" s="8">
        <f t="shared" si="478"/>
        <v>0.77910292318538854</v>
      </c>
      <c r="O952" s="8">
        <f t="shared" si="478"/>
        <v>0.7782814934489275</v>
      </c>
      <c r="P952" s="8">
        <f t="shared" ref="P952:P959" si="485">Q941</f>
        <v>0.91066157004276727</v>
      </c>
      <c r="Q952" s="8">
        <f t="shared" ref="Q952:Q959" si="486">S941</f>
        <v>0.8403949718161734</v>
      </c>
      <c r="R952" s="8">
        <f t="shared" ref="R952:R956" si="487">U941</f>
        <v>0.688417045569931</v>
      </c>
      <c r="S952" s="8">
        <f t="shared" ref="S952:S959" si="488">W941</f>
        <v>0.86162508458156928</v>
      </c>
      <c r="T952" s="8"/>
      <c r="U952" s="8" t="str">
        <f t="shared" si="479"/>
        <v>Gain &gt; 0.9</v>
      </c>
      <c r="V952" s="8">
        <f t="shared" si="479"/>
        <v>0.74054409904663576</v>
      </c>
      <c r="W952" s="8">
        <f t="shared" si="479"/>
        <v>0.7483590960389962</v>
      </c>
      <c r="X952" s="8">
        <f t="shared" ref="X952:X959" si="489">AC941</f>
        <v>0.82115093254852622</v>
      </c>
      <c r="Y952" s="8">
        <f t="shared" ref="Y952:Y956" si="490">AE941</f>
        <v>0.76814194162570626</v>
      </c>
      <c r="Z952" s="8">
        <f t="shared" ref="Z952:Z959" si="491">AG941</f>
        <v>0.79316921416041786</v>
      </c>
      <c r="AA952" s="8">
        <f t="shared" ref="AA952:AA959" si="492">AI941</f>
        <v>0.67564857001488654</v>
      </c>
      <c r="AB952" s="17"/>
      <c r="AC952" s="33" t="str">
        <f t="shared" si="480"/>
        <v>Gain &gt; 0.9</v>
      </c>
      <c r="AD952" s="8">
        <f t="shared" si="480"/>
        <v>0.90724977048978084</v>
      </c>
      <c r="AE952" s="8">
        <f t="shared" si="480"/>
        <v>0.91130084303697656</v>
      </c>
      <c r="AF952" s="8">
        <f t="shared" si="481"/>
        <v>0.92090965385186518</v>
      </c>
      <c r="AG952" s="8">
        <f t="shared" si="482"/>
        <v>0.92170017614900912</v>
      </c>
      <c r="AH952" s="8">
        <f t="shared" si="483"/>
        <v>0.94643612320059467</v>
      </c>
      <c r="AI952" s="8">
        <f t="shared" si="484"/>
        <v>0.84925714739889691</v>
      </c>
      <c r="AK952" s="8"/>
      <c r="AL952" s="8"/>
      <c r="AM952" s="8"/>
      <c r="AN952" s="17"/>
      <c r="AO952" s="17"/>
      <c r="AP952" s="17"/>
      <c r="AQ952" s="17"/>
      <c r="AR952" s="17"/>
      <c r="AS952" s="17"/>
      <c r="AT952" s="17"/>
      <c r="AU952" s="17"/>
    </row>
    <row r="953" spans="13:49" x14ac:dyDescent="0.3">
      <c r="M953" t="str">
        <f t="shared" si="478"/>
        <v>Target (or sym)</v>
      </c>
      <c r="N953" s="8">
        <f t="shared" si="478"/>
        <v>0.41137813515688643</v>
      </c>
      <c r="O953" s="8">
        <f t="shared" si="478"/>
        <v>0.4109970573706756</v>
      </c>
      <c r="P953" s="8">
        <f t="shared" si="485"/>
        <v>0.50691557912410767</v>
      </c>
      <c r="Q953" s="8">
        <f t="shared" si="486"/>
        <v>0.9350645087838898</v>
      </c>
      <c r="R953" s="8">
        <f t="shared" si="487"/>
        <v>-4.3723063252976173</v>
      </c>
      <c r="S953" s="8">
        <f t="shared" si="488"/>
        <v>0.89237305728041116</v>
      </c>
      <c r="T953" s="8"/>
      <c r="U953" s="8" t="str">
        <f t="shared" si="479"/>
        <v>Target (or sym)</v>
      </c>
      <c r="V953" s="8">
        <f>Z942</f>
        <v>0.19887099482274753</v>
      </c>
      <c r="W953" s="8">
        <f t="shared" si="479"/>
        <v>0.20597945492935066</v>
      </c>
      <c r="X953" s="8">
        <f t="shared" si="489"/>
        <v>0.10141573540305854</v>
      </c>
      <c r="Y953" s="8">
        <f t="shared" si="490"/>
        <v>0.51576264219472678</v>
      </c>
      <c r="Z953" s="8">
        <f t="shared" si="491"/>
        <v>-0.28065607576232077</v>
      </c>
      <c r="AA953" s="8">
        <f t="shared" si="492"/>
        <v>0.46097094361743934</v>
      </c>
      <c r="AB953" s="17"/>
      <c r="AC953" s="14" t="str">
        <f t="shared" si="480"/>
        <v>Target (or sym)</v>
      </c>
      <c r="AD953" s="8">
        <f t="shared" si="480"/>
        <v>0.61588215193887075</v>
      </c>
      <c r="AE953" s="8">
        <f t="shared" si="480"/>
        <v>0.62013879535642902</v>
      </c>
      <c r="AF953" s="8">
        <f t="shared" si="481"/>
        <v>0.56712536325277085</v>
      </c>
      <c r="AG953" s="8">
        <f t="shared" si="482"/>
        <v>0.67814833334278257</v>
      </c>
      <c r="AH953" s="8">
        <f t="shared" si="483"/>
        <v>0.63491368619101629</v>
      </c>
      <c r="AI953" s="8">
        <f t="shared" si="484"/>
        <v>0.64629608314128417</v>
      </c>
      <c r="AK953" s="8"/>
      <c r="AL953" s="8"/>
      <c r="AM953" s="8"/>
      <c r="AN953" s="17"/>
      <c r="AO953" s="17"/>
      <c r="AP953" s="17"/>
      <c r="AQ953" s="17"/>
      <c r="AR953" s="17"/>
      <c r="AS953" s="17"/>
      <c r="AT953" s="17"/>
      <c r="AU953" s="17"/>
    </row>
    <row r="954" spans="13:49" x14ac:dyDescent="0.3">
      <c r="M954" t="str">
        <f>M943</f>
        <v>Gain &gt; 0</v>
      </c>
      <c r="N954" s="8">
        <f t="shared" si="478"/>
        <v>0.72926255227450143</v>
      </c>
      <c r="O954" s="8">
        <f t="shared" si="478"/>
        <v>0.72795818693321701</v>
      </c>
      <c r="P954" s="8">
        <f t="shared" si="485"/>
        <v>0.8899338880025871</v>
      </c>
      <c r="Q954" s="8">
        <f t="shared" si="486"/>
        <v>0.67384042018841661</v>
      </c>
      <c r="R954" s="8">
        <f t="shared" si="487"/>
        <v>0.62346297125757888</v>
      </c>
      <c r="S954" s="8">
        <f t="shared" si="488"/>
        <v>0.84986838718429225</v>
      </c>
      <c r="T954" s="8"/>
      <c r="U954" s="8" t="str">
        <f t="shared" si="479"/>
        <v>Gain &gt; 0</v>
      </c>
      <c r="V954" s="8">
        <f t="shared" si="479"/>
        <v>0.67426695236792211</v>
      </c>
      <c r="W954" s="8">
        <f t="shared" si="479"/>
        <v>0.67752805129760996</v>
      </c>
      <c r="X954" s="8">
        <f t="shared" si="489"/>
        <v>0.76653247092277732</v>
      </c>
      <c r="Y954" s="8">
        <f t="shared" si="490"/>
        <v>0.61718613134851941</v>
      </c>
      <c r="Z954" s="8">
        <f t="shared" si="491"/>
        <v>0.77561992002868263</v>
      </c>
      <c r="AA954" s="8">
        <f t="shared" si="492"/>
        <v>0.58239321657297238</v>
      </c>
      <c r="AB954" s="17"/>
      <c r="AC954" s="14" t="str">
        <f t="shared" si="480"/>
        <v>Gain &gt; 0</v>
      </c>
      <c r="AD954" s="8">
        <f t="shared" si="480"/>
        <v>0.89004026907460854</v>
      </c>
      <c r="AE954" s="8">
        <f t="shared" si="480"/>
        <v>0.89123069749511041</v>
      </c>
      <c r="AF954" s="8">
        <f t="shared" si="481"/>
        <v>0.90417199353702593</v>
      </c>
      <c r="AG954" s="8">
        <f t="shared" si="482"/>
        <v>0.88556536910321337</v>
      </c>
      <c r="AH954" s="8">
        <f t="shared" si="483"/>
        <v>0.93568339433944259</v>
      </c>
      <c r="AI954" s="8">
        <f t="shared" si="484"/>
        <v>0.80754033451390772</v>
      </c>
      <c r="AK954" s="8"/>
      <c r="AL954" s="8"/>
      <c r="AM954" s="8"/>
      <c r="AN954" s="17"/>
      <c r="AO954" s="17"/>
      <c r="AP954" s="17"/>
      <c r="AQ954" s="17"/>
      <c r="AR954" s="17"/>
      <c r="AS954" s="17"/>
      <c r="AT954" s="17"/>
      <c r="AU954" s="17"/>
    </row>
    <row r="955" spans="13:49" x14ac:dyDescent="0.3">
      <c r="M955" t="str">
        <f t="shared" ref="M955" si="493">M944</f>
        <v>Gain &lt;=0</v>
      </c>
      <c r="N955" s="8">
        <f t="shared" si="478"/>
        <v>-0.11550873374979141</v>
      </c>
      <c r="O955" s="8">
        <f t="shared" si="478"/>
        <v>-0.11785085483486196</v>
      </c>
      <c r="P955" s="8">
        <f t="shared" si="485"/>
        <v>0.21540582036165767</v>
      </c>
      <c r="Q955" s="8">
        <f>S944</f>
        <v>0.78392462669131735</v>
      </c>
      <c r="R955" s="8">
        <f>U944</f>
        <v>-7.1480890545496774</v>
      </c>
      <c r="S955" s="8">
        <f t="shared" si="488"/>
        <v>0.59075750409026895</v>
      </c>
      <c r="T955" s="8"/>
      <c r="U955" s="8" t="str">
        <f t="shared" si="479"/>
        <v>Gain &lt;=0</v>
      </c>
      <c r="V955" s="8">
        <f t="shared" si="479"/>
        <v>-0.48014798108391055</v>
      </c>
      <c r="W955" s="8">
        <f t="shared" si="479"/>
        <v>-0.46534698119846457</v>
      </c>
      <c r="X955" s="8">
        <f t="shared" si="489"/>
        <v>-0.69354140915378371</v>
      </c>
      <c r="Y955" s="8">
        <f t="shared" si="490"/>
        <v>7.737333187431765E-2</v>
      </c>
      <c r="Z955" s="8">
        <f t="shared" si="491"/>
        <v>-1.225274523076725</v>
      </c>
      <c r="AA955" s="8">
        <f t="shared" si="492"/>
        <v>-0.68230303376625911</v>
      </c>
      <c r="AB955" s="17"/>
      <c r="AC955" s="14" t="str">
        <f t="shared" si="480"/>
        <v>Gain &lt;=0</v>
      </c>
      <c r="AD955" s="8">
        <f t="shared" si="480"/>
        <v>0.25420656399423325</v>
      </c>
      <c r="AE955" s="8">
        <f t="shared" si="480"/>
        <v>0.27067817234007158</v>
      </c>
      <c r="AF955" s="8">
        <f t="shared" si="481"/>
        <v>9.1684138588655026E-2</v>
      </c>
      <c r="AG955" s="8">
        <f t="shared" si="482"/>
        <v>0.38165241384373583</v>
      </c>
      <c r="AH955" s="8">
        <f t="shared" si="483"/>
        <v>0.32058188903183693</v>
      </c>
      <c r="AI955" s="8">
        <f t="shared" si="484"/>
        <v>0.15534659076219207</v>
      </c>
      <c r="AK955" s="8"/>
      <c r="AL955" s="8"/>
      <c r="AM955" s="8"/>
      <c r="AN955" s="17"/>
      <c r="AO955" s="17"/>
      <c r="AP955" s="17"/>
      <c r="AQ955" s="17"/>
      <c r="AR955" s="17"/>
      <c r="AS955" s="17"/>
      <c r="AT955" s="17"/>
      <c r="AU955" s="17"/>
    </row>
    <row r="956" spans="13:49" x14ac:dyDescent="0.3">
      <c r="M956" t="str">
        <f>M945</f>
        <v>Target; Gain &gt; 0.9; #pref=2</v>
      </c>
      <c r="N956" s="8">
        <f t="shared" si="478"/>
        <v>0.73986869776926434</v>
      </c>
      <c r="O956" s="8">
        <f t="shared" si="478"/>
        <v>0.73904117268014868</v>
      </c>
      <c r="P956" s="8">
        <f t="shared" si="485"/>
        <v>0.90835629079283309</v>
      </c>
      <c r="Q956" s="8">
        <f t="shared" si="486"/>
        <v>0.7907628702126448</v>
      </c>
      <c r="R956" s="8">
        <f t="shared" si="487"/>
        <v>0.68102054875455686</v>
      </c>
      <c r="S956" s="8">
        <f t="shared" si="488"/>
        <v>0.91365559633374649</v>
      </c>
      <c r="T956" s="8"/>
      <c r="U956" s="8" t="str">
        <f t="shared" si="479"/>
        <v>Target; Gain &gt; 0.9; #pref=2</v>
      </c>
      <c r="V956" s="8">
        <f t="shared" si="479"/>
        <v>0.66688808306550584</v>
      </c>
      <c r="W956" s="8">
        <f t="shared" si="479"/>
        <v>0.67396166029007976</v>
      </c>
      <c r="X956" s="8">
        <f t="shared" si="489"/>
        <v>0.75105690391654034</v>
      </c>
      <c r="Y956" s="8">
        <f t="shared" si="490"/>
        <v>0.66647259215060617</v>
      </c>
      <c r="Z956" s="8">
        <f t="shared" si="491"/>
        <v>0.8225230864868246</v>
      </c>
      <c r="AA956" s="8">
        <f t="shared" si="492"/>
        <v>0.60750147753948625</v>
      </c>
      <c r="AB956" s="17"/>
      <c r="AC956" s="14" t="str">
        <f t="shared" si="480"/>
        <v>Target; Gain &gt; 0.9; #pref=2</v>
      </c>
      <c r="AD956" s="8">
        <f t="shared" si="480"/>
        <v>0.88097999337437671</v>
      </c>
      <c r="AE956" s="8">
        <f t="shared" si="480"/>
        <v>0.88562115671157748</v>
      </c>
      <c r="AF956" s="8">
        <f t="shared" si="481"/>
        <v>0.88430028406499561</v>
      </c>
      <c r="AG956" s="8">
        <f t="shared" si="482"/>
        <v>0.88937460452878681</v>
      </c>
      <c r="AH956" s="8">
        <f t="shared" si="483"/>
        <v>0.92543905162847395</v>
      </c>
      <c r="AI956" s="8">
        <f t="shared" si="484"/>
        <v>0.82998747173422305</v>
      </c>
      <c r="AK956" s="8"/>
      <c r="AL956" s="8"/>
      <c r="AM956" s="8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>M946</f>
        <v>Target; Gain &gt; 0.9; #pref=3</v>
      </c>
      <c r="N957" s="8">
        <f t="shared" si="478"/>
        <v>0.81833714860151296</v>
      </c>
      <c r="O957" s="8">
        <f t="shared" si="478"/>
        <v>0.81752181421770631</v>
      </c>
      <c r="P957" s="8">
        <f t="shared" si="485"/>
        <v>0.91296684929270144</v>
      </c>
      <c r="Q957" s="8">
        <f t="shared" si="486"/>
        <v>0.890027073419702</v>
      </c>
      <c r="R957" s="8">
        <f>U946</f>
        <v>0.69581354238530502</v>
      </c>
      <c r="S957" s="8">
        <f t="shared" si="488"/>
        <v>0.80959457282939207</v>
      </c>
      <c r="T957" s="8"/>
      <c r="U957" s="8" t="str">
        <f t="shared" si="479"/>
        <v>Target; Gain &gt; 0.9; #pref=3</v>
      </c>
      <c r="V957" s="8">
        <f t="shared" si="479"/>
        <v>0.81420011502776557</v>
      </c>
      <c r="W957" s="8">
        <f t="shared" si="479"/>
        <v>0.82275653178791286</v>
      </c>
      <c r="X957" s="8">
        <f t="shared" si="489"/>
        <v>0.89124496118051222</v>
      </c>
      <c r="Y957" s="8">
        <f>AE946</f>
        <v>0.86981129110080657</v>
      </c>
      <c r="Z957" s="8">
        <f t="shared" si="491"/>
        <v>0.76381534183401112</v>
      </c>
      <c r="AA957" s="8">
        <f t="shared" si="492"/>
        <v>0.74379566249028684</v>
      </c>
      <c r="AB957" s="17"/>
      <c r="AC957" s="14" t="str">
        <f t="shared" si="480"/>
        <v>Target; Gain &gt; 0.9; #pref=3</v>
      </c>
      <c r="AD957" s="8">
        <f t="shared" si="480"/>
        <v>0.93351954760518496</v>
      </c>
      <c r="AE957" s="8">
        <f t="shared" si="480"/>
        <v>0.93698052936237552</v>
      </c>
      <c r="AF957" s="8">
        <f t="shared" si="481"/>
        <v>0.95751902363873453</v>
      </c>
      <c r="AG957" s="8">
        <f t="shared" si="482"/>
        <v>0.95402574776923144</v>
      </c>
      <c r="AH957" s="8">
        <f t="shared" si="483"/>
        <v>0.96743319477271539</v>
      </c>
      <c r="AI957" s="8">
        <f t="shared" si="484"/>
        <v>0.86852682306357054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>M947</f>
        <v>Target; Gain &gt; 0.9; #pref=4</v>
      </c>
      <c r="N958" s="8" t="e">
        <f t="shared" si="478"/>
        <v>#DIV/0!</v>
      </c>
      <c r="O958" s="8" t="e">
        <f t="shared" si="478"/>
        <v>#DIV/0!</v>
      </c>
      <c r="P958" s="8" t="e">
        <f t="shared" si="485"/>
        <v>#DIV/0!</v>
      </c>
      <c r="Q958" s="8" t="e">
        <f t="shared" si="486"/>
        <v>#DIV/0!</v>
      </c>
      <c r="R958" s="8" t="e">
        <f>U947</f>
        <v>#DIV/0!</v>
      </c>
      <c r="S958" s="8" t="e">
        <f t="shared" si="488"/>
        <v>#DIV/0!</v>
      </c>
      <c r="T958" s="8"/>
      <c r="U958" s="8" t="str">
        <f t="shared" si="479"/>
        <v>Target; Gain &gt; 0.9; #pref=4</v>
      </c>
      <c r="V958" s="8" t="e">
        <f t="shared" si="479"/>
        <v>#DIV/0!</v>
      </c>
      <c r="W958" s="8" t="e">
        <f t="shared" si="479"/>
        <v>#DIV/0!</v>
      </c>
      <c r="X958" s="8" t="e">
        <f t="shared" si="489"/>
        <v>#DIV/0!</v>
      </c>
      <c r="Y958" s="8" t="e">
        <f>AE947</f>
        <v>#DIV/0!</v>
      </c>
      <c r="Z958" s="8" t="e">
        <f t="shared" si="491"/>
        <v>#DIV/0!</v>
      </c>
      <c r="AA958" s="8" t="e">
        <f t="shared" si="492"/>
        <v>#DIV/0!</v>
      </c>
      <c r="AC958" s="14" t="str">
        <f t="shared" si="480"/>
        <v>Target; Gain &gt; 0.9; #pref=4</v>
      </c>
      <c r="AD958" s="8" t="e">
        <f t="shared" si="480"/>
        <v>#DIV/0!</v>
      </c>
      <c r="AE958" s="8" t="e">
        <f t="shared" si="480"/>
        <v>#DIV/0!</v>
      </c>
      <c r="AF958" s="8" t="e">
        <f t="shared" si="481"/>
        <v>#DIV/0!</v>
      </c>
      <c r="AG958" s="8" t="e">
        <f t="shared" si="482"/>
        <v>#DIV/0!</v>
      </c>
      <c r="AH958" s="8" t="e">
        <f t="shared" si="483"/>
        <v>#DIV/0!</v>
      </c>
      <c r="AI958" s="8" t="e">
        <f t="shared" si="484"/>
        <v>#DIV/0!</v>
      </c>
      <c r="AK958" s="8"/>
      <c r="AL958" s="8"/>
      <c r="AM958" s="8"/>
    </row>
    <row r="959" spans="13:49" x14ac:dyDescent="0.3">
      <c r="M959" t="str">
        <f>M948</f>
        <v>Target (or sym); Gain &gt; 0</v>
      </c>
      <c r="N959" s="8">
        <f t="shared" si="478"/>
        <v>0.84486587475797936</v>
      </c>
      <c r="O959" s="8">
        <f t="shared" si="478"/>
        <v>0.84426225068938532</v>
      </c>
      <c r="P959" s="8">
        <f t="shared" si="485"/>
        <v>0.9299379061467844</v>
      </c>
      <c r="Q959" s="8">
        <f t="shared" si="486"/>
        <v>0.91788758866670117</v>
      </c>
      <c r="R959" s="8">
        <f>U948</f>
        <v>0.60631943582390013</v>
      </c>
      <c r="S959" s="8">
        <f t="shared" si="488"/>
        <v>0.87864512323626298</v>
      </c>
      <c r="T959" s="8"/>
      <c r="U959" s="8" t="str">
        <f t="shared" si="479"/>
        <v>Target (or sym); Gain &gt; 0</v>
      </c>
      <c r="V959" s="8">
        <f t="shared" si="479"/>
        <v>0.75883767768864219</v>
      </c>
      <c r="W959" s="8">
        <f t="shared" si="479"/>
        <v>0.76320644159039519</v>
      </c>
      <c r="X959" s="8">
        <f t="shared" si="489"/>
        <v>0.80262320692156275</v>
      </c>
      <c r="Y959" s="8">
        <f>AE948</f>
        <v>0.81451467225595464</v>
      </c>
      <c r="Z959" s="8">
        <f t="shared" si="491"/>
        <v>0.76462930039214971</v>
      </c>
      <c r="AA959" s="8">
        <f t="shared" si="492"/>
        <v>0.63226215929518637</v>
      </c>
      <c r="AC959" s="14" t="str">
        <f t="shared" si="480"/>
        <v>Target (or sym); Gain &gt; 0</v>
      </c>
      <c r="AD959" s="8">
        <f t="shared" si="480"/>
        <v>0.89598926889625496</v>
      </c>
      <c r="AE959" s="8">
        <f t="shared" si="480"/>
        <v>0.89835566962136881</v>
      </c>
      <c r="AF959" s="8">
        <f t="shared" si="481"/>
        <v>0.89977208731838521</v>
      </c>
      <c r="AG959" s="8">
        <f t="shared" si="482"/>
        <v>0.9118138923418414</v>
      </c>
      <c r="AH959" s="8">
        <f t="shared" si="483"/>
        <v>0.92323270809911639</v>
      </c>
      <c r="AI959" s="8">
        <f t="shared" si="484"/>
        <v>0.84281903232611022</v>
      </c>
      <c r="AK959" s="8"/>
      <c r="AL959" s="8"/>
      <c r="AM959" s="8"/>
    </row>
    <row r="961" spans="12:49" x14ac:dyDescent="0.3">
      <c r="L961" s="35" t="s">
        <v>62</v>
      </c>
      <c r="M961" s="15">
        <f>Y961</f>
        <v>0.9</v>
      </c>
      <c r="N961" s="3" t="s">
        <v>3</v>
      </c>
      <c r="O961" s="3" t="s">
        <v>4</v>
      </c>
      <c r="P961" s="3" t="s">
        <v>5</v>
      </c>
      <c r="Q961" s="3" t="s">
        <v>6</v>
      </c>
      <c r="R961" s="3" t="s">
        <v>7</v>
      </c>
      <c r="S961" s="3" t="s">
        <v>8</v>
      </c>
      <c r="T961" s="3" t="s">
        <v>9</v>
      </c>
      <c r="U961" s="3" t="s">
        <v>10</v>
      </c>
      <c r="V961" s="3" t="s">
        <v>11</v>
      </c>
      <c r="W961" s="3" t="s">
        <v>12</v>
      </c>
      <c r="Y961" s="7">
        <f>X292</f>
        <v>0.9</v>
      </c>
      <c r="Z961" s="3" t="s">
        <v>3</v>
      </c>
      <c r="AA961" s="3" t="s">
        <v>4</v>
      </c>
      <c r="AB961" s="3" t="s">
        <v>5</v>
      </c>
      <c r="AC961" s="3" t="s">
        <v>6</v>
      </c>
      <c r="AD961" s="3" t="s">
        <v>7</v>
      </c>
      <c r="AE961" s="3" t="s">
        <v>8</v>
      </c>
      <c r="AF961" s="3" t="s">
        <v>9</v>
      </c>
      <c r="AG961" s="3" t="s">
        <v>10</v>
      </c>
      <c r="AH961" s="3" t="s">
        <v>11</v>
      </c>
      <c r="AI961" s="3" t="s">
        <v>12</v>
      </c>
      <c r="AK961" s="15">
        <f t="shared" ref="AK961:AK971" si="494">Y961</f>
        <v>0.9</v>
      </c>
      <c r="AL961" s="3" t="s">
        <v>3</v>
      </c>
      <c r="AM961" s="3" t="s">
        <v>4</v>
      </c>
      <c r="AN961" s="3" t="s">
        <v>5</v>
      </c>
      <c r="AO961" s="3" t="s">
        <v>6</v>
      </c>
      <c r="AP961" s="3" t="s">
        <v>7</v>
      </c>
      <c r="AQ961" s="3" t="s">
        <v>8</v>
      </c>
      <c r="AR961" s="3" t="s">
        <v>9</v>
      </c>
      <c r="AS961" s="3" t="s">
        <v>10</v>
      </c>
      <c r="AT961" s="3" t="s">
        <v>11</v>
      </c>
      <c r="AU961" s="3" t="s">
        <v>12</v>
      </c>
    </row>
    <row r="962" spans="12:49" x14ac:dyDescent="0.3">
      <c r="M962" s="8" t="s">
        <v>16</v>
      </c>
      <c r="N962" s="8">
        <f>-1* MEDIAN(N649:N936)</f>
        <v>0.66261855535002423</v>
      </c>
      <c r="O962" s="8">
        <f t="shared" ref="O962:W962" si="495">-1* MEDIAN(O649:O936)</f>
        <v>0.65375690150741605</v>
      </c>
      <c r="P962" s="8">
        <f t="shared" si="495"/>
        <v>1.854656309578054E-4</v>
      </c>
      <c r="Q962" s="8">
        <f t="shared" si="495"/>
        <v>0.8158707920045486</v>
      </c>
      <c r="R962" s="8">
        <f t="shared" si="495"/>
        <v>-1.7512370541039042</v>
      </c>
      <c r="S962" s="8">
        <f t="shared" si="495"/>
        <v>0.86253505464388369</v>
      </c>
      <c r="T962" s="8">
        <f t="shared" si="495"/>
        <v>0.34646697104212187</v>
      </c>
      <c r="U962" s="8">
        <f t="shared" si="495"/>
        <v>0.45699976421536515</v>
      </c>
      <c r="V962" s="8">
        <f t="shared" si="495"/>
        <v>0.71860648766458168</v>
      </c>
      <c r="W962" s="8">
        <f t="shared" si="495"/>
        <v>0.86660790776194974</v>
      </c>
      <c r="Y962" s="8" t="s">
        <v>16</v>
      </c>
      <c r="Z962" s="8">
        <f>-1* MEDIAN(Z649:Z936)</f>
        <v>0.64916595320855042</v>
      </c>
      <c r="AA962" s="8">
        <f t="shared" ref="AA962:AI962" si="496">-1* MEDIAN(AA649:AA936)</f>
        <v>0.65156252370526113</v>
      </c>
      <c r="AB962" s="8">
        <f t="shared" si="496"/>
        <v>-0.15046590592400372</v>
      </c>
      <c r="AC962" s="8">
        <f t="shared" si="496"/>
        <v>0.74264958467683551</v>
      </c>
      <c r="AD962" s="8">
        <f t="shared" si="496"/>
        <v>-1.2134123823923924</v>
      </c>
      <c r="AE962" s="8">
        <f t="shared" si="496"/>
        <v>0.67651480950674991</v>
      </c>
      <c r="AF962" s="8">
        <f t="shared" si="496"/>
        <v>0.6568796622309454</v>
      </c>
      <c r="AG962" s="8">
        <f t="shared" si="496"/>
        <v>0.65749214866375838</v>
      </c>
      <c r="AH962" s="8">
        <f t="shared" si="496"/>
        <v>0.32148522544769953</v>
      </c>
      <c r="AI962" s="8">
        <f t="shared" si="496"/>
        <v>0.44512353555712825</v>
      </c>
      <c r="AK962" s="8" t="str">
        <f t="shared" si="494"/>
        <v>ALL</v>
      </c>
      <c r="AL962" s="8">
        <f>-1* MEDIAN(AL649:AL936)</f>
        <v>0.87289312560332477</v>
      </c>
      <c r="AM962" s="8">
        <f t="shared" ref="AM962:AU962" si="497">-1* MEDIAN(AM649:AM936)</f>
        <v>0.86981033522407403</v>
      </c>
      <c r="AN962" s="8">
        <f t="shared" si="497"/>
        <v>-0.15046590592400372</v>
      </c>
      <c r="AO962" s="8">
        <f t="shared" si="497"/>
        <v>0.8714577667537915</v>
      </c>
      <c r="AP962" s="8">
        <f t="shared" si="497"/>
        <v>-1.2134123823923924</v>
      </c>
      <c r="AQ962" s="8">
        <f t="shared" si="497"/>
        <v>0.87506024854453768</v>
      </c>
      <c r="AR962" s="8">
        <f t="shared" si="497"/>
        <v>0.82722748426870119</v>
      </c>
      <c r="AS962" s="8">
        <f t="shared" si="497"/>
        <v>0.91304180954242808</v>
      </c>
      <c r="AT962" s="8">
        <f t="shared" si="497"/>
        <v>0.32148522544769953</v>
      </c>
      <c r="AU962" s="8">
        <f t="shared" si="497"/>
        <v>0.72801278466438135</v>
      </c>
    </row>
    <row r="963" spans="12:49" x14ac:dyDescent="0.3">
      <c r="M963" s="8" t="str">
        <f>"Target; Gain &gt; "&amp;M961</f>
        <v>Target; Gain &gt; 0.9</v>
      </c>
      <c r="N963" s="8" cm="1">
        <f t="array" ref="N963">-1* MEDIAN(_xlfn._xlws.FILTER(N649:N936, ($AX649:$AX936 &gt; $Y938)*($AX649:$AX936&lt;&gt;"")))</f>
        <v>0.77939122549967577</v>
      </c>
      <c r="O963" s="8" cm="1">
        <f t="array" ref="O963">-1* MEDIAN(_xlfn._xlws.FILTER(O649:O936, ($AX649:$AX936 &gt; $Y938)*($AX649:$AX936&lt;&gt;"")))</f>
        <v>0.77830371596770798</v>
      </c>
      <c r="P963" s="8" cm="1">
        <f t="array" ref="P963">-1* MEDIAN(_xlfn._xlws.FILTER(P649:P936, ($AX649:$AX936 &gt; $Y938)*($AX649:$AX936&lt;&gt;"")))</f>
        <v>-1.1659594105940712</v>
      </c>
      <c r="Q963" s="8" cm="1">
        <f t="array" ref="Q963">-1* MEDIAN(_xlfn._xlws.FILTER(Q649:Q936, ($AX649:$AX936 &gt; $Y938)*($AX649:$AX936&lt;&gt;"")))</f>
        <v>0.91187764827301443</v>
      </c>
      <c r="R963" s="8" cm="1">
        <f t="array" ref="R963">-1* MEDIAN(_xlfn._xlws.FILTER(R649:R936, ($AX649:$AX936 &gt; $Y938)*($AX649:$AX936&lt;&gt;"")))</f>
        <v>-2.9963018189733308</v>
      </c>
      <c r="S963" s="8" cm="1">
        <f t="array" ref="S963">-1* MEDIAN(_xlfn._xlws.FILTER(S649:S936, ($AX649:$AX936 &gt; $Y938)*($AX649:$AX936&lt;&gt;"")))</f>
        <v>0.84343028768342299</v>
      </c>
      <c r="T963" s="8" cm="1">
        <f t="array" ref="T963">-1* MEDIAN(_xlfn._xlws.FILTER(T649:T936, ($AX649:$AX936 &gt; $Y938)*($AX649:$AX936&lt;&gt;"")))</f>
        <v>0.58746994850293655</v>
      </c>
      <c r="U963" s="8" cm="1">
        <f t="array" ref="U963">-1* MEDIAN(_xlfn._xlws.FILTER(U649:U936, ($AX649:$AX936 &gt; $Y938)*($AX649:$AX936&lt;&gt;"")))</f>
        <v>0.69333335798723894</v>
      </c>
      <c r="V963" s="8" cm="1">
        <f t="array" ref="V963">-1* MEDIAN(_xlfn._xlws.FILTER(V649:V936, ($AX649:$AX936 &gt; $Y938)*($AX649:$AX936&lt;&gt;"")))</f>
        <v>-1.0716261309912811</v>
      </c>
      <c r="W963" s="8" cm="1">
        <f t="array" ref="W963">-1* MEDIAN(_xlfn._xlws.FILTER(W649:W936, ($AX649:$AX936 &gt; $Y938)*($AX649:$AX936&lt;&gt;"")))</f>
        <v>0.8644610028121098</v>
      </c>
      <c r="Y963" s="8" t="str">
        <f>"Target; Gain &gt; "&amp;Y961</f>
        <v>Target; Gain &gt; 0.9</v>
      </c>
      <c r="Z963" s="8" cm="1">
        <f t="array" ref="Z963">-1* MEDIAN(_xlfn._xlws.FILTER(Z649:Z936, ($AX649:$AX936 &gt; $Y938)*($AX649:$AX936 &lt;&gt; "")))</f>
        <v>0.7535284908962363</v>
      </c>
      <c r="AA963" s="8" cm="1">
        <f t="array" ref="AA963">-1* MEDIAN(_xlfn._xlws.FILTER(AA649:AA936, ($AX649:$AX936 &gt; $Y938)*($AX649:$AX936 &lt;&gt; "")))</f>
        <v>0.76045808514983371</v>
      </c>
      <c r="AB963" s="8" cm="1">
        <f t="array" ref="AB963">-1* MEDIAN(_xlfn._xlws.FILTER(AB649:AB936, ($AX649:$AX936 &gt; $Y938)*($AX649:$AX936 &lt;&gt; "")))</f>
        <v>-0.34050374295014846</v>
      </c>
      <c r="AC963" s="8" cm="1">
        <f t="array" ref="AC963">-1* MEDIAN(_xlfn._xlws.FILTER(AC649:AC936, ($AX649:$AX936 &gt; $Y938)*($AX649:$AX936 &lt;&gt; "")))</f>
        <v>0.82818813902469091</v>
      </c>
      <c r="AD963" s="8" cm="1">
        <f t="array" ref="AD963">-1* MEDIAN(_xlfn._xlws.FILTER(AD649:AD936, ($AX649:$AX936 &gt; $Y938)*($AX649:$AX936 &lt;&gt; "")))</f>
        <v>-1.6072147033239106</v>
      </c>
      <c r="AE963" s="8" cm="1">
        <f t="array" ref="AE963">-1* MEDIAN(_xlfn._xlws.FILTER(AE649:AE936, ($AX649:$AX936 &gt; $Y938)*($AX649:$AX936 &lt;&gt; "")))</f>
        <v>0.78192833751929824</v>
      </c>
      <c r="AF963" s="8" cm="1">
        <f t="array" ref="AF963">-1* MEDIAN(_xlfn._xlws.FILTER(AF649:AF936, ($AX649:$AX936 &gt; $Y938)*($AX649:$AX936 &lt;&gt; "")))</f>
        <v>0.8173006043740243</v>
      </c>
      <c r="AG963" s="8" cm="1">
        <f t="array" ref="AG963">-1* MEDIAN(_xlfn._xlws.FILTER(AG649:AG936, ($AX649:$AX936 &gt; $Y938)*($AX649:$AX936 &lt;&gt; "")))</f>
        <v>0.80154320052930561</v>
      </c>
      <c r="AH963" s="8" cm="1">
        <f t="array" ref="AH963">-1* MEDIAN(_xlfn._xlws.FILTER(AH649:AH936, ($AX649:$AX936 &gt; $Y938)*($AX649:$AX936 &lt;&gt; "")))</f>
        <v>-7.419381766360339E-2</v>
      </c>
      <c r="AI963" s="8" cm="1">
        <f t="array" ref="AI963">-1* MEDIAN(_xlfn._xlws.FILTER(AI649:AI936, ($AX649:$AX936 &gt; $Y938)*($AX649:$AX936 &lt;&gt; "")))</f>
        <v>0.69736810722509057</v>
      </c>
      <c r="AK963" s="8" t="str">
        <f t="shared" si="494"/>
        <v>Target; Gain &gt; 0.9</v>
      </c>
      <c r="AL963" s="8" cm="1">
        <f t="array" ref="AL963">-1* MEDIAN(_xlfn._xlws.FILTER(AL649:AL936, ($AX649:$AX936 &gt; $Y938)*($AX649:$AX936 &lt;&gt; "")))</f>
        <v>0.90876064581907201</v>
      </c>
      <c r="AM963" s="8" cm="1">
        <f t="array" ref="AM963">-1* MEDIAN(_xlfn._xlws.FILTER(AM649:AM936, ($AX649:$AX936 &gt; $Y938)*($AX649:$AX936 &lt;&gt; "")))</f>
        <v>0.91321523506362068</v>
      </c>
      <c r="AN963" s="8" cm="1">
        <f t="array" ref="AN963">-1* MEDIAN(_xlfn._xlws.FILTER(AN649:AN936, ($AX649:$AX936 &gt; $Y938)*($AX649:$AX936 &lt;&gt; "")))</f>
        <v>-0.34050374295014846</v>
      </c>
      <c r="AO963" s="8" cm="1">
        <f t="array" ref="AO963">-1* MEDIAN(_xlfn._xlws.FILTER(AO649:AO936, ($AX649:$AX936 &gt; $Y938)*($AX649:$AX936 &lt;&gt; "")))</f>
        <v>0.92312099225928423</v>
      </c>
      <c r="AP963" s="8" cm="1">
        <f t="array" ref="AP963">-1* MEDIAN(_xlfn._xlws.FILTER(AP649:AP936, ($AX649:$AX936 &gt; $Y938)*($AX649:$AX936 &lt;&gt; "")))</f>
        <v>-1.6072147033239106</v>
      </c>
      <c r="AQ963" s="8" cm="1">
        <f t="array" ref="AQ963">-1* MEDIAN(_xlfn._xlws.FILTER(AQ649:AQ936, ($AX649:$AX936 &gt; $Y938)*($AX649:$AX936 &lt;&gt; "")))</f>
        <v>0.92752288306856512</v>
      </c>
      <c r="AR963" s="8" cm="1">
        <f t="array" ref="AR963">-1* MEDIAN(_xlfn._xlws.FILTER(AR649:AR936, ($AX649:$AX936 &gt; $Y938)*($AX649:$AX936 &lt;&gt; "")))</f>
        <v>0.90785327338429611</v>
      </c>
      <c r="AS963" s="8" cm="1">
        <f t="array" ref="AS963">-1* MEDIAN(_xlfn._xlws.FILTER(AS649:AS936, ($AX649:$AX936 &gt; $Y938)*($AX649:$AX936 &lt;&gt; "")))</f>
        <v>0.94963093275412658</v>
      </c>
      <c r="AT963" s="8" cm="1">
        <f t="array" ref="AT963">-1* MEDIAN(_xlfn._xlws.FILTER(AT649:AT936, ($AX649:$AX936 &gt; $Y938)*($AX649:$AX936 &lt;&gt; "")))</f>
        <v>-7.419381766360339E-2</v>
      </c>
      <c r="AU963" s="8" cm="1">
        <f t="array" ref="AU963">-1* MEDIAN(_xlfn._xlws.FILTER(AU649:AU936, ($AX649:$AX936 &gt; $Y938)*($AX649:$AX936 &lt;&gt; "")))</f>
        <v>0.85098312338266491</v>
      </c>
      <c r="AV963" s="4"/>
      <c r="AW963" s="4" t="s">
        <v>14</v>
      </c>
    </row>
    <row r="964" spans="12:49" x14ac:dyDescent="0.3">
      <c r="M964" s="8" t="str">
        <f>"Gain &gt; "&amp;M961</f>
        <v>Gain &gt; 0.9</v>
      </c>
      <c r="N964" s="8" cm="1">
        <f t="array" ref="N964">-1* MEDIAN(_xlfn._xlws.FILTER(N649:N936, $AW649:$AW936 &gt; $Y938))</f>
        <v>0.77939122549967577</v>
      </c>
      <c r="O964" s="8" cm="1">
        <f t="array" ref="O964">-1* MEDIAN(_xlfn._xlws.FILTER(O649:O936, $AW649:$AW936 &gt; $Y938))</f>
        <v>0.77830371596770798</v>
      </c>
      <c r="P964" s="8" cm="1">
        <f t="array" ref="P964">-1* MEDIAN(_xlfn._xlws.FILTER(P649:P936, $AW649:$AW936 &gt; $Y938))</f>
        <v>-1.1659594105940712</v>
      </c>
      <c r="Q964" s="8" cm="1">
        <f t="array" ref="Q964">-1* MEDIAN(_xlfn._xlws.FILTER(Q649:Q936, $AW649:$AW936 &gt; $Y938))</f>
        <v>0.91187764827301443</v>
      </c>
      <c r="R964" s="8" cm="1">
        <f t="array" ref="R964">-1* MEDIAN(_xlfn._xlws.FILTER(R649:R936, $AW649:$AW936 &gt; $Y938))</f>
        <v>-2.9963018189733308</v>
      </c>
      <c r="S964" s="8" cm="1">
        <f t="array" ref="S964">-1* MEDIAN(_xlfn._xlws.FILTER(S649:S936, $AW649:$AW936 &gt; $Y938))</f>
        <v>0.84343028768342299</v>
      </c>
      <c r="T964" s="8" cm="1">
        <f t="array" ref="T964">-1* MEDIAN(_xlfn._xlws.FILTER(T649:T936, $AW649:$AW936 &gt; $Y938))</f>
        <v>0.58746994850293655</v>
      </c>
      <c r="U964" s="8" cm="1">
        <f t="array" ref="U964">-1* MEDIAN(_xlfn._xlws.FILTER(U649:U936, $AW649:$AW936 &gt; $Y938))</f>
        <v>0.69333335798723894</v>
      </c>
      <c r="V964" s="8" cm="1">
        <f t="array" ref="V964">-1* MEDIAN(_xlfn._xlws.FILTER(V649:V936, $AW649:$AW936 &gt; $Y938))</f>
        <v>-1.0716261309912811</v>
      </c>
      <c r="W964" s="8" cm="1">
        <f t="array" ref="W964">-1* MEDIAN(_xlfn._xlws.FILTER(W649:W936, $AW649:$AW936 &gt; $Y938))</f>
        <v>0.8644610028121098</v>
      </c>
      <c r="Y964" s="8" t="str">
        <f>"Gain &gt; "&amp;Y961</f>
        <v>Gain &gt; 0.9</v>
      </c>
      <c r="Z964" s="8" cm="1">
        <f t="array" ref="Z964">-1* MEDIAN(_xlfn._xlws.FILTER(Z649:Z936, $AW649:$AW936 &gt; $Y938))</f>
        <v>0.7535284908962363</v>
      </c>
      <c r="AA964" s="8" cm="1">
        <f t="array" ref="AA964">-1* MEDIAN(_xlfn._xlws.FILTER(AA649:AA936, $AW649:$AW936 &gt; $Y938))</f>
        <v>0.76045808514983371</v>
      </c>
      <c r="AB964" s="8" cm="1">
        <f t="array" ref="AB964">-1* MEDIAN(_xlfn._xlws.FILTER(AB649:AB936, $AW649:$AW936 &gt; $Y938))</f>
        <v>-0.34050374295014846</v>
      </c>
      <c r="AC964" s="8" cm="1">
        <f t="array" ref="AC964">-1* MEDIAN(_xlfn._xlws.FILTER(AC649:AC936, $AW649:$AW936 &gt; $Y938))</f>
        <v>0.82818813902469091</v>
      </c>
      <c r="AD964" s="8" cm="1">
        <f t="array" ref="AD964">-1* MEDIAN(_xlfn._xlws.FILTER(AD649:AD936, $AW649:$AW936 &gt; $Y938))</f>
        <v>-1.6072147033239106</v>
      </c>
      <c r="AE964" s="8" cm="1">
        <f t="array" ref="AE964">-1* MEDIAN(_xlfn._xlws.FILTER(AE649:AE936, $AW649:$AW936 &gt; $Y938))</f>
        <v>0.78192833751929824</v>
      </c>
      <c r="AF964" s="8" cm="1">
        <f t="array" ref="AF964">-1* MEDIAN(_xlfn._xlws.FILTER(AF649:AF936, $AW649:$AW936 &gt; $Y938))</f>
        <v>0.8173006043740243</v>
      </c>
      <c r="AG964" s="8" cm="1">
        <f t="array" ref="AG964">-1* MEDIAN(_xlfn._xlws.FILTER(AG649:AG936, $AW649:$AW936 &gt; $Y938))</f>
        <v>0.80154320052930561</v>
      </c>
      <c r="AH964" s="8" cm="1">
        <f t="array" ref="AH964">-1* MEDIAN(_xlfn._xlws.FILTER(AH649:AH936, $AW649:$AW936 &gt; $Y938))</f>
        <v>-7.419381766360339E-2</v>
      </c>
      <c r="AI964" s="8" cm="1">
        <f t="array" ref="AI964">-1* MEDIAN(_xlfn._xlws.FILTER(AI649:AI936, $AW649:$AW936 &gt; $Y938))</f>
        <v>0.69736810722509057</v>
      </c>
      <c r="AK964" s="8" t="str">
        <f t="shared" si="494"/>
        <v>Gain &gt; 0.9</v>
      </c>
      <c r="AL964" s="8" cm="1">
        <f t="array" ref="AL964">-1* MEDIAN(_xlfn._xlws.FILTER(AL649:AL936, $AW649:$AW936 &gt; $Y938))</f>
        <v>0.90876064581907201</v>
      </c>
      <c r="AM964" s="8" cm="1">
        <f t="array" ref="AM964">-1* MEDIAN(_xlfn._xlws.FILTER(AM649:AM936, $AW649:$AW936 &gt; $Y938))</f>
        <v>0.91321523506362068</v>
      </c>
      <c r="AN964" s="8" cm="1">
        <f t="array" ref="AN964">-1* MEDIAN(_xlfn._xlws.FILTER(AN649:AN936, $AW649:$AW936 &gt; $Y938))</f>
        <v>-0.34050374295014846</v>
      </c>
      <c r="AO964" s="8" cm="1">
        <f t="array" ref="AO964">-1* MEDIAN(_xlfn._xlws.FILTER(AO649:AO936, $AW649:$AW936 &gt; $Y938))</f>
        <v>0.92312099225928423</v>
      </c>
      <c r="AP964" s="8" cm="1">
        <f t="array" ref="AP964">-1* MEDIAN(_xlfn._xlws.FILTER(AP649:AP936, $AW649:$AW936 &gt; $Y938))</f>
        <v>-1.6072147033239106</v>
      </c>
      <c r="AQ964" s="8" cm="1">
        <f t="array" ref="AQ964">-1* MEDIAN(_xlfn._xlws.FILTER(AQ649:AQ936, $AW649:$AW936 &gt; $Y938))</f>
        <v>0.92752288306856512</v>
      </c>
      <c r="AR964" s="8" cm="1">
        <f t="array" ref="AR964">-1* MEDIAN(_xlfn._xlws.FILTER(AR649:AR936, $AW649:$AW936 &gt; $Y938))</f>
        <v>0.90785327338429611</v>
      </c>
      <c r="AS964" s="8" cm="1">
        <f t="array" ref="AS964">-1* MEDIAN(_xlfn._xlws.FILTER(AS649:AS936, $AW649:$AW936 &gt; $Y938))</f>
        <v>0.94963093275412658</v>
      </c>
      <c r="AT964" s="8" cm="1">
        <f t="array" ref="AT964">-1* MEDIAN(_xlfn._xlws.FILTER(AT649:AT936, $AW649:$AW936 &gt; $Y938))</f>
        <v>-7.419381766360339E-2</v>
      </c>
      <c r="AU964" s="8" cm="1">
        <f t="array" ref="AU964">-1* MEDIAN(_xlfn._xlws.FILTER(AU649:AU936, $AW649:$AW936 &gt; $Y938))</f>
        <v>0.85098312338266491</v>
      </c>
      <c r="AV964" s="4" t="s">
        <v>39</v>
      </c>
      <c r="AW964" s="18">
        <f>AVERAGEIF($H649:$H936,"=1",AW649:AW936)</f>
        <v>0.28088888888888897</v>
      </c>
    </row>
    <row r="965" spans="12:49" x14ac:dyDescent="0.3">
      <c r="M965" t="s">
        <v>39</v>
      </c>
      <c r="N965" s="8" cm="1">
        <f t="array" ref="N965">-1* MEDIAN(_xlfn._xlws.FILTER(N649:N936, $H649:$H936=1))</f>
        <v>0.73986869776926434</v>
      </c>
      <c r="O965" s="8" cm="1">
        <f t="array" ref="O965">-1* MEDIAN(_xlfn._xlws.FILTER(O649:O936, $H649:$H936=1))</f>
        <v>0.73904117268014868</v>
      </c>
      <c r="P965" s="8" cm="1">
        <f t="array" ref="P965">-1* MEDIAN(_xlfn._xlws.FILTER(P649:P936, $H649:$H936=1))</f>
        <v>2.2295115370531311E-4</v>
      </c>
      <c r="Q965" s="8" cm="1">
        <f t="array" ref="Q965">-1* MEDIAN(_xlfn._xlws.FILTER(Q649:Q936, $H649:$H936=1))</f>
        <v>0.90443651443313</v>
      </c>
      <c r="R965" s="8" cm="1">
        <f t="array" ref="R965">-1* MEDIAN(_xlfn._xlws.FILTER(R649:R936, $H649:$H936=1))</f>
        <v>-1.560825276929338</v>
      </c>
      <c r="S965" s="8" cm="1">
        <f t="array" ref="S965">-1* MEDIAN(_xlfn._xlws.FILTER(S649:S936, $H649:$H936=1))</f>
        <v>0.97873791612243966</v>
      </c>
      <c r="T965" s="8" cm="1">
        <f t="array" ref="T965">-1* MEDIAN(_xlfn._xlws.FILTER(T649:T936, $H649:$H936=1))</f>
        <v>0.27032238500675387</v>
      </c>
      <c r="U965" s="8" cm="1">
        <f t="array" ref="U965">-1* MEDIAN(_xlfn._xlws.FILTER(U649:U936, $H649:$H936=1))</f>
        <v>0.43063577169850942</v>
      </c>
      <c r="V965" s="8" cm="1">
        <f t="array" ref="V965">-1* MEDIAN(_xlfn._xlws.FILTER(V649:V936, $H649:$H936=1))</f>
        <v>0.7326414636201144</v>
      </c>
      <c r="W965" s="8" cm="1">
        <f t="array" ref="W965">-1* MEDIAN(_xlfn._xlws.FILTER(W649:W936, $H649:$H936=1))</f>
        <v>0.93806536647996097</v>
      </c>
      <c r="Y965" t="s">
        <v>39</v>
      </c>
      <c r="Z965" s="8" cm="1">
        <f t="array" ref="Z965">-1* MEDIAN(_xlfn._xlws.FILTER(Z649:Z936, $H649:$H936=1))</f>
        <v>0.65384328370792</v>
      </c>
      <c r="AA965" s="8" cm="1">
        <f t="array" ref="AA965">-1* MEDIAN(_xlfn._xlws.FILTER(AA649:AA936, $H649:$H936=1))</f>
        <v>0.66062592095681139</v>
      </c>
      <c r="AB965" s="8" cm="1">
        <f t="array" ref="AB965">-1* MEDIAN(_xlfn._xlws.FILTER(AB649:AB936, $H649:$H936=1))</f>
        <v>1.7354733519585202E-2</v>
      </c>
      <c r="AC965" s="8" cm="1">
        <f t="array" ref="AC965">-1* MEDIAN(_xlfn._xlws.FILTER(AC649:AC936, $H649:$H936=1))</f>
        <v>0.74195168390228206</v>
      </c>
      <c r="AD965" s="8" cm="1">
        <f t="array" ref="AD965">-1* MEDIAN(_xlfn._xlws.FILTER(AD649:AD936, $H649:$H936=1))</f>
        <v>-1.1240529496206004</v>
      </c>
      <c r="AE965" s="8" cm="1">
        <f t="array" ref="AE965">-1* MEDIAN(_xlfn._xlws.FILTER(AE649:AE936, $H649:$H936=1))</f>
        <v>0.66708772769787184</v>
      </c>
      <c r="AF965" s="8" cm="1">
        <f t="array" ref="AF965">-1* MEDIAN(_xlfn._xlws.FILTER(AF649:AF936, $H649:$H936=1))</f>
        <v>0.69892855088801276</v>
      </c>
      <c r="AG965" s="8" cm="1">
        <f t="array" ref="AG965">-1* MEDIAN(_xlfn._xlws.FILTER(AG649:AG936, $H649:$H936=1))</f>
        <v>0.67423338891350892</v>
      </c>
      <c r="AH965" s="8" cm="1">
        <f t="array" ref="AH965">-1* MEDIAN(_xlfn._xlws.FILTER(AH649:AH936, $H649:$H936=1))</f>
        <v>0.43989570365554587</v>
      </c>
      <c r="AI965" s="8" cm="1">
        <f t="array" ref="AI965">-1* MEDIAN(_xlfn._xlws.FILTER(AI649:AI936, $H649:$H936=1))</f>
        <v>0.52502035283524762</v>
      </c>
      <c r="AK965" t="str">
        <f t="shared" si="494"/>
        <v>Target (or sym)</v>
      </c>
      <c r="AL965" s="8" cm="1">
        <f t="array" ref="AL965">-1* MEDIAN(_xlfn._xlws.FILTER(AL649:AL936, $H649:$H936=1))</f>
        <v>0.86555170765005651</v>
      </c>
      <c r="AM965" s="8" cm="1">
        <f t="array" ref="AM965">-1* MEDIAN(_xlfn._xlws.FILTER(AM649:AM936, $H649:$H936=1))</f>
        <v>0.86423308984683778</v>
      </c>
      <c r="AN965" s="8" cm="1">
        <f t="array" ref="AN965">-1* MEDIAN(_xlfn._xlws.FILTER(AN649:AN936, $H649:$H936=1))</f>
        <v>1.7354733519585202E-2</v>
      </c>
      <c r="AO965" s="8" cm="1">
        <f t="array" ref="AO965">-1* MEDIAN(_xlfn._xlws.FILTER(AO649:AO936, $H649:$H936=1))</f>
        <v>0.85895567122641592</v>
      </c>
      <c r="AP965" s="8" cm="1">
        <f t="array" ref="AP965">-1* MEDIAN(_xlfn._xlws.FILTER(AP649:AP936, $H649:$H936=1))</f>
        <v>-1.1240529496206004</v>
      </c>
      <c r="AQ965" s="8" cm="1">
        <f t="array" ref="AQ965">-1* MEDIAN(_xlfn._xlws.FILTER(AQ649:AQ936, $H649:$H936=1))</f>
        <v>0.87169584371401743</v>
      </c>
      <c r="AR965" s="8" cm="1">
        <f t="array" ref="AR965">-1* MEDIAN(_xlfn._xlws.FILTER(AR649:AR936, $H649:$H936=1))</f>
        <v>0.84801760867270359</v>
      </c>
      <c r="AS965" s="8" cm="1">
        <f t="array" ref="AS965">-1* MEDIAN(_xlfn._xlws.FILTER(AS649:AS936, $H649:$H936=1))</f>
        <v>0.87243107813945819</v>
      </c>
      <c r="AT965" s="8" cm="1">
        <f t="array" ref="AT965">-1* MEDIAN(_xlfn._xlws.FILTER(AT649:AT936, $H649:$H936=1))</f>
        <v>0.43989570365554587</v>
      </c>
      <c r="AU965" s="8" cm="1">
        <f t="array" ref="AU965">-1* MEDIAN(_xlfn._xlws.FILTER(AU649:AU936, $H649:$H936=1))</f>
        <v>0.80206106134658717</v>
      </c>
      <c r="AV965" s="4" t="s">
        <v>44</v>
      </c>
      <c r="AW965" s="18">
        <f>AVERAGEIF($J649:$J936,"=1",AW649:AW936)</f>
        <v>0.60235294117647076</v>
      </c>
    </row>
    <row r="966" spans="12:49" x14ac:dyDescent="0.3">
      <c r="M966" t="str">
        <f t="shared" ref="M966:M971" si="498">Y966</f>
        <v>Gain &gt; 0</v>
      </c>
      <c r="N966" s="8" cm="1">
        <f t="array" ref="N966">-1* MEDIAN(_xlfn._xlws.FILTER(N649:N936, $J649:$J936=1))</f>
        <v>0.82506804932992506</v>
      </c>
      <c r="O966" s="8" cm="1">
        <f t="array" ref="O966">-1* MEDIAN(_xlfn._xlws.FILTER(O649:O936, $J649:$J936=1))</f>
        <v>0.82448059633157722</v>
      </c>
      <c r="P966" s="8" cm="1">
        <f t="array" ref="P966">-1* MEDIAN(_xlfn._xlws.FILTER(P649:P936, $J649:$J936=1))</f>
        <v>0.67367313620278713</v>
      </c>
      <c r="Q966" s="8" cm="1">
        <f t="array" ref="Q966">-1* MEDIAN(_xlfn._xlws.FILTER(Q649:Q936, $J649:$J936=1))</f>
        <v>0.91439574780479704</v>
      </c>
      <c r="R966" s="8" cm="1">
        <f t="array" ref="R966">-1* MEDIAN(_xlfn._xlws.FILTER(R649:R936, $J649:$J936=1))</f>
        <v>-2.0861858941012414</v>
      </c>
      <c r="S966" s="8" cm="1">
        <f t="array" ref="S966">-1* MEDIAN(_xlfn._xlws.FILTER(S649:S936, $J649:$J936=1))</f>
        <v>0.90014916258021804</v>
      </c>
      <c r="T966" s="8" cm="1">
        <f t="array" ref="T966">-1* MEDIAN(_xlfn._xlws.FILTER(T649:T936, $J649:$J936=1))</f>
        <v>0.55086088542856548</v>
      </c>
      <c r="U966" s="8" cm="1">
        <f t="array" ref="U966">-1* MEDIAN(_xlfn._xlws.FILTER(U649:U936, $J649:$J936=1))</f>
        <v>0.64709382615119115</v>
      </c>
      <c r="V966" s="8" cm="1">
        <f t="array" ref="V966">-1* MEDIAN(_xlfn._xlws.FILTER(V649:V936, $J649:$J936=1))</f>
        <v>0.69034248633753981</v>
      </c>
      <c r="W966" s="8" cm="1">
        <f t="array" ref="W966">-1* MEDIAN(_xlfn._xlws.FILTER(W649:W936, $J649:$J936=1))</f>
        <v>0.91296630884224017</v>
      </c>
      <c r="Y966" t="s">
        <v>18</v>
      </c>
      <c r="Z966" s="8" cm="1">
        <f t="array" ref="Z966">-1* MEDIAN(_xlfn._xlws.FILTER(Z649:Z936, $J649:$J936=1))</f>
        <v>0.76410774447577823</v>
      </c>
      <c r="AA966" s="8" cm="1">
        <f t="array" ref="AA966">-1* MEDIAN(_xlfn._xlws.FILTER(AA649:AA936, $J649:$J936=1))</f>
        <v>0.76216647105147306</v>
      </c>
      <c r="AB966" s="8" cm="1">
        <f t="array" ref="AB966">-1* MEDIAN(_xlfn._xlws.FILTER(AB649:AB936, $J649:$J936=1))</f>
        <v>0.36721924149975882</v>
      </c>
      <c r="AC966" s="8" cm="1">
        <f t="array" ref="AC966">-1* MEDIAN(_xlfn._xlws.FILTER(AC649:AC936, $J649:$J936=1))</f>
        <v>0.80075972257761519</v>
      </c>
      <c r="AD966" s="8" cm="1">
        <f t="array" ref="AD966">-1* MEDIAN(_xlfn._xlws.FILTER(AD649:AD936, $J649:$J936=1))</f>
        <v>-1.5558084249671444</v>
      </c>
      <c r="AE966" s="8" cm="1">
        <f t="array" ref="AE966">-1* MEDIAN(_xlfn._xlws.FILTER(AE649:AE936, $J649:$J936=1))</f>
        <v>0.83687822358504482</v>
      </c>
      <c r="AF966" s="8" cm="1">
        <f t="array" ref="AF966">-1* MEDIAN(_xlfn._xlws.FILTER(AF649:AF936, $J649:$J936=1))</f>
        <v>0.84934505908214686</v>
      </c>
      <c r="AG966" s="8" cm="1">
        <f t="array" ref="AG966">-1* MEDIAN(_xlfn._xlws.FILTER(AG649:AG936, $J649:$J936=1))</f>
        <v>0.78915156169579437</v>
      </c>
      <c r="AH966" s="8" cm="1">
        <f t="array" ref="AH966">-1* MEDIAN(_xlfn._xlws.FILTER(AH649:AH936, $J649:$J936=1))</f>
        <v>0.2226933234479288</v>
      </c>
      <c r="AI966" s="8" cm="1">
        <f t="array" ref="AI966">-1* MEDIAN(_xlfn._xlws.FILTER(AI649:AI936, $J649:$J936=1))</f>
        <v>0.6198427168162064</v>
      </c>
      <c r="AK966" t="str">
        <f t="shared" si="494"/>
        <v>Gain &gt; 0</v>
      </c>
      <c r="AL966" s="8" cm="1">
        <f t="array" ref="AL966">-1* MEDIAN(_xlfn._xlws.FILTER(AL649:AL936, $J649:$J936=1))</f>
        <v>0.90309856541585554</v>
      </c>
      <c r="AM966" s="8" cm="1">
        <f t="array" ref="AM966">-1* MEDIAN(_xlfn._xlws.FILTER(AM649:AM936, $J649:$J936=1))</f>
        <v>0.9049157205910765</v>
      </c>
      <c r="AN966" s="8" cm="1">
        <f t="array" ref="AN966">-1* MEDIAN(_xlfn._xlws.FILTER(AN649:AN936, $J649:$J936=1))</f>
        <v>0.36721924149975882</v>
      </c>
      <c r="AO966" s="8" cm="1">
        <f t="array" ref="AO966">-1* MEDIAN(_xlfn._xlws.FILTER(AO649:AO936, $J649:$J936=1))</f>
        <v>0.90880226072574999</v>
      </c>
      <c r="AP966" s="8" cm="1">
        <f t="array" ref="AP966">-1* MEDIAN(_xlfn._xlws.FILTER(AP649:AP936, $J649:$J936=1))</f>
        <v>-1.5558084249671444</v>
      </c>
      <c r="AQ966" s="8" cm="1">
        <f t="array" ref="AQ966">-1* MEDIAN(_xlfn._xlws.FILTER(AQ649:AQ936, $J649:$J936=1))</f>
        <v>0.92602704404861769</v>
      </c>
      <c r="AR966" s="8" cm="1">
        <f t="array" ref="AR966">-1* MEDIAN(_xlfn._xlws.FILTER(AR649:AR936, $J649:$J936=1))</f>
        <v>0.92349562552586684</v>
      </c>
      <c r="AS966" s="8" cm="1">
        <f t="array" ref="AS966">-1* MEDIAN(_xlfn._xlws.FILTER(AS649:AS936, $J649:$J936=1))</f>
        <v>0.94391160424755705</v>
      </c>
      <c r="AT966" s="8" cm="1">
        <f t="array" ref="AT966">-1* MEDIAN(_xlfn._xlws.FILTER(AT649:AT936, $J649:$J936=1))</f>
        <v>0.2226933234479288</v>
      </c>
      <c r="AU966" s="8" cm="1">
        <f t="array" ref="AU966">-1* MEDIAN(_xlfn._xlws.FILTER(AU649:AU936, $J649:$J936=1))</f>
        <v>0.84129083216798173</v>
      </c>
      <c r="AV966" s="4" t="s">
        <v>19</v>
      </c>
      <c r="AW966" s="18">
        <f>AVERAGEIF($I649:$I936,"=1",AW649:AW936)</f>
        <v>-0.37925925925925935</v>
      </c>
    </row>
    <row r="967" spans="12:49" x14ac:dyDescent="0.3">
      <c r="M967" t="str">
        <f t="shared" si="498"/>
        <v>Gain &lt;=0</v>
      </c>
      <c r="N967" s="8" cm="1">
        <f t="array" ref="N967">-1* MEDIAN(_xlfn._xlws.FILTER(N649:N936, $I649:$I936=1))</f>
        <v>-0.14022807671330773</v>
      </c>
      <c r="O967" s="8" cm="1">
        <f t="array" ref="O967">-1* MEDIAN(_xlfn._xlws.FILTER(O649:O936, $I649:$I936=1))</f>
        <v>-0.14044004072175945</v>
      </c>
      <c r="P967" s="8" cm="1">
        <f t="array" ref="P967">-1* MEDIAN(_xlfn._xlws.FILTER(P649:P936, $I649:$I936=1))</f>
        <v>1.5397705741838647E-4</v>
      </c>
      <c r="Q967" s="8" cm="1">
        <f t="array" ref="Q967">-1* MEDIAN(_xlfn._xlws.FILTER(Q649:Q936, $I649:$I936=1))</f>
        <v>-4.8174729438492424E-3</v>
      </c>
      <c r="R967" s="8" cm="1">
        <f t="array" ref="R967">-1* MEDIAN(_xlfn._xlws.FILTER(R649:R936, $I649:$I936=1))</f>
        <v>0.99998800257944542</v>
      </c>
      <c r="S967" s="8" cm="1">
        <f t="array" ref="S967">-1* MEDIAN(_xlfn._xlws.FILTER(S649:S936, $I649:$I936=1))</f>
        <v>0.79003840840066297</v>
      </c>
      <c r="T967" s="8" cm="1">
        <f t="array" ref="T967">-1* MEDIAN(_xlfn._xlws.FILTER(T649:T936, $I649:$I936=1))</f>
        <v>-13.579529650082138</v>
      </c>
      <c r="U967" s="8" cm="1">
        <f t="array" ref="U967">-1* MEDIAN(_xlfn._xlws.FILTER(U649:U936, $I649:$I936=1))</f>
        <v>-10.304343521423421</v>
      </c>
      <c r="V967" s="8" cm="1">
        <f t="array" ref="V967">-1* MEDIAN(_xlfn._xlws.FILTER(V649:V936, $I649:$I936=1))</f>
        <v>0.99862319688284573</v>
      </c>
      <c r="W967" s="8" cm="1">
        <f t="array" ref="W967">-1* MEDIAN(_xlfn._xlws.FILTER(W649:W936, $I649:$I936=1))</f>
        <v>0.85860745400974325</v>
      </c>
      <c r="Y967" t="s">
        <v>19</v>
      </c>
      <c r="Z967" s="8" cm="1">
        <f t="array" ref="Z967">-1* MEDIAN(_xlfn._xlws.FILTER(Z649:Z936, $I649:$I936=1))</f>
        <v>-0.54550126896459161</v>
      </c>
      <c r="AA967" s="8" cm="1">
        <f t="array" ref="AA967">-1* MEDIAN(_xlfn._xlws.FILTER(AA649:AA936, $I649:$I936=1))</f>
        <v>-0.51010550133315857</v>
      </c>
      <c r="AB967" s="8" cm="1">
        <f t="array" ref="AB967">-1* MEDIAN(_xlfn._xlws.FILTER(AB649:AB936, $I649:$I936=1))</f>
        <v>-0.25554021351174472</v>
      </c>
      <c r="AC967" s="8" cm="1">
        <f t="array" ref="AC967">-1* MEDIAN(_xlfn._xlws.FILTER(AC649:AC936, $I649:$I936=1))</f>
        <v>-0.69284603123297717</v>
      </c>
      <c r="AD967" s="8" cm="1">
        <f t="array" ref="AD967">-1* MEDIAN(_xlfn._xlws.FILTER(AD649:AD936, $I649:$I936=1))</f>
        <v>0.66450809166709601</v>
      </c>
      <c r="AE967" s="8" cm="1">
        <f t="array" ref="AE967">-1* MEDIAN(_xlfn._xlws.FILTER(AE649:AE936, $I649:$I936=1))</f>
        <v>0.12080307785790476</v>
      </c>
      <c r="AF967" s="8" cm="1">
        <f t="array" ref="AF967">-1* MEDIAN(_xlfn._xlws.FILTER(AF649:AF936, $I649:$I936=1))</f>
        <v>-0.89986749667128252</v>
      </c>
      <c r="AG967" s="8" cm="1">
        <f t="array" ref="AG967">-1* MEDIAN(_xlfn._xlws.FILTER(AG649:AG936, $I649:$I936=1))</f>
        <v>-1.5242677562919407</v>
      </c>
      <c r="AH967" s="8" cm="1">
        <f t="array" ref="AH967">-1* MEDIAN(_xlfn._xlws.FILTER(AH649:AH936, $I649:$I936=1))</f>
        <v>0.98239142279894009</v>
      </c>
      <c r="AI967" s="8" cm="1">
        <f t="array" ref="AI967">-1* MEDIAN(_xlfn._xlws.FILTER(AI649:AI936, $I649:$I936=1))</f>
        <v>0.27627016880553235</v>
      </c>
      <c r="AK967" t="str">
        <f t="shared" si="494"/>
        <v>Gain &lt;=0</v>
      </c>
      <c r="AL967" s="8" cm="1">
        <f t="array" ref="AL967">-1* MEDIAN(_xlfn._xlws.FILTER(AL649:AL936, $I649:$I936=1))</f>
        <v>0.28561318525856688</v>
      </c>
      <c r="AM967" s="8" cm="1">
        <f t="array" ref="AM967">-1* MEDIAN(_xlfn._xlws.FILTER(AM649:AM936, $I649:$I936=1))</f>
        <v>0.28158611025463576</v>
      </c>
      <c r="AN967" s="8" cm="1">
        <f t="array" ref="AN967">-1* MEDIAN(_xlfn._xlws.FILTER(AN649:AN936, $I649:$I936=1))</f>
        <v>-0.25554021351174472</v>
      </c>
      <c r="AO967" s="8" cm="1">
        <f t="array" ref="AO967">-1* MEDIAN(_xlfn._xlws.FILTER(AO649:AO936, $I649:$I936=1))</f>
        <v>0.19992730385321461</v>
      </c>
      <c r="AP967" s="8" cm="1">
        <f t="array" ref="AP967">-1* MEDIAN(_xlfn._xlws.FILTER(AP649:AP936, $I649:$I936=1))</f>
        <v>0.66450809166709601</v>
      </c>
      <c r="AQ967" s="8" cm="1">
        <f t="array" ref="AQ967">-1* MEDIAN(_xlfn._xlws.FILTER(AQ649:AQ936, $I649:$I936=1))</f>
        <v>0.40568152371328214</v>
      </c>
      <c r="AR967" s="8" cm="1">
        <f t="array" ref="AR967">-1* MEDIAN(_xlfn._xlws.FILTER(AR649:AR936, $I649:$I936=1))</f>
        <v>3.4933409870405635E-2</v>
      </c>
      <c r="AS967" s="8" cm="1">
        <f t="array" ref="AS967">-1* MEDIAN(_xlfn._xlws.FILTER(AS649:AS936, $I649:$I936=1))</f>
        <v>0.25657890310292297</v>
      </c>
      <c r="AT967" s="8" cm="1">
        <f t="array" ref="AT967">-1* MEDIAN(_xlfn._xlws.FILTER(AT649:AT936, $I649:$I936=1))</f>
        <v>0.98239142279894009</v>
      </c>
      <c r="AU967" s="8" cm="1">
        <f t="array" ref="AU967">-1* MEDIAN(_xlfn._xlws.FILTER(AU649:AU936, $I649:$I936=1))</f>
        <v>0.40248051912637473</v>
      </c>
    </row>
    <row r="968" spans="12:49" x14ac:dyDescent="0.3">
      <c r="M968" t="str">
        <f t="shared" si="498"/>
        <v>Target; Gain &gt; 0.9; #pref=2</v>
      </c>
      <c r="N968" s="8" cm="1">
        <f t="array" ref="N968">-1* AVERAGE(_xlfn._xlws.FILTER(N649:N936,($H$649:$H$936=1)*($K$649:$K$936=2)*($AW649:$AW936&gt;$Y$938)))</f>
        <v>0.73986869776926434</v>
      </c>
      <c r="O968" s="8" cm="1">
        <f t="array" ref="O968">-1* AVERAGE(_xlfn._xlws.FILTER(O649:O936,($H$649:$H$936=1)*($K$649:$K$936=2)*($AW649:$AW936&gt;$Y$938)))</f>
        <v>0.73904117268014868</v>
      </c>
      <c r="P968" s="8" cm="1">
        <f t="array" ref="P968">-1* AVERAGE(_xlfn._xlws.FILTER(P649:P936,($H$649:$H$936=1)*($K$649:$K$936=2)*($AW649:$AW936&gt;$Y$938)))</f>
        <v>0.68958309016220487</v>
      </c>
      <c r="Q968" s="8" cm="1">
        <f t="array" ref="Q968">-1* AVERAGE(_xlfn._xlws.FILTER(Q649:Q936,($H$649:$H$936=1)*($K$649:$K$936=2)*($AW649:$AW936&gt;$Y$938)))</f>
        <v>0.90835629079283309</v>
      </c>
      <c r="R968" s="8" cm="1">
        <f t="array" ref="R968">-1* AVERAGE(_xlfn._xlws.FILTER(R649:R936,($H$649:$H$936=1)*($K$649:$K$936=2)*($AW649:$AW936&gt;$Y$938)))</f>
        <v>-2.0853289698089572</v>
      </c>
      <c r="S968" s="8" cm="1">
        <f t="array" ref="S968">-1* AVERAGE(_xlfn._xlws.FILTER(S649:S936,($H$649:$H$936=1)*($K$649:$K$936=2)*($AW649:$AW936&gt;$Y$938)))</f>
        <v>0.7907628702126448</v>
      </c>
      <c r="T968" s="8" cm="1">
        <f t="array" ref="T968">-1* AVERAGE(_xlfn._xlws.FILTER(T649:T936,($H$649:$H$936=1)*($K$649:$K$936=2)*($AW649:$AW936&gt;$Y$938)))</f>
        <v>0.58707009648323005</v>
      </c>
      <c r="U968" s="8" cm="1">
        <f t="array" ref="U968">-1* AVERAGE(_xlfn._xlws.FILTER(U649:U936,($H$649:$H$936=1)*($K$649:$K$936=2)*($AW649:$AW936&gt;$Y$938)))</f>
        <v>0.68102054875455686</v>
      </c>
      <c r="V968" s="8" cm="1">
        <f t="array" ref="V968">-1* AVERAGE(_xlfn._xlws.FILTER(V649:V936,($H$649:$H$936=1)*($K$649:$K$936=2)*($AW649:$AW936&gt;$Y$938)))</f>
        <v>0.71589244480399028</v>
      </c>
      <c r="W968" s="8" cm="1">
        <f t="array" ref="W968">-1* AVERAGE(_xlfn._xlws.FILTER(W649:W936,($H$649:$H$936=1)*($K$649:$K$936=2)*($AW649:$AW936&gt;$Y$938)))</f>
        <v>0.91365559633374649</v>
      </c>
      <c r="Y968" t="str">
        <f>"Target; Gain &gt; "&amp;Y961&amp;"; #pref=2"</f>
        <v>Target; Gain &gt; 0.9; #pref=2</v>
      </c>
      <c r="Z968" s="8" cm="1">
        <f t="array" ref="Z968">-1* AVERAGE(_xlfn._xlws.FILTER(Z649:Z936,($H$649:$H$936=1)*($K$649:$K$936=2)*($AW649:$AW936&gt;$Y$938)))</f>
        <v>0.66688808306550584</v>
      </c>
      <c r="AA968" s="8" cm="1">
        <f t="array" ref="AA968">-1* AVERAGE(_xlfn._xlws.FILTER(AA649:AA936,($H$649:$H$936=1)*($K$649:$K$936=2)*($AW649:$AW936&gt;$Y$938)))</f>
        <v>0.67396166029007976</v>
      </c>
      <c r="AB968" s="8" cm="1">
        <f t="array" ref="AB968">-1* AVERAGE(_xlfn._xlws.FILTER(AB649:AB936,($H$649:$H$936=1)*($K$649:$K$936=2)*($AW649:$AW936&gt;$Y$938)))</f>
        <v>0.43707973509846321</v>
      </c>
      <c r="AC968" s="8" cm="1">
        <f t="array" ref="AC968">-1* AVERAGE(_xlfn._xlws.FILTER(AC649:AC936,($H$649:$H$936=1)*($K$649:$K$936=2)*($AW649:$AW936&gt;$Y$938)))</f>
        <v>0.75105690391654034</v>
      </c>
      <c r="AD968" s="8" cm="1">
        <f t="array" ref="AD968">-1* AVERAGE(_xlfn._xlws.FILTER(AD649:AD936,($H$649:$H$936=1)*($K$649:$K$936=2)*($AW649:$AW936&gt;$Y$938)))</f>
        <v>-1.3291735606103066</v>
      </c>
      <c r="AE968" s="8" cm="1">
        <f t="array" ref="AE968">-1* AVERAGE(_xlfn._xlws.FILTER(AE649:AE936,($H$649:$H$936=1)*($K$649:$K$936=2)*($AW649:$AW936&gt;$Y$938)))</f>
        <v>0.66647259215060617</v>
      </c>
      <c r="AF968" s="8" cm="1">
        <f t="array" ref="AF968">-1* AVERAGE(_xlfn._xlws.FILTER(AF649:AF936,($H$649:$H$936=1)*($K$649:$K$936=2)*($AW649:$AW936&gt;$Y$938)))</f>
        <v>0.88297272319419162</v>
      </c>
      <c r="AG968" s="8" cm="1">
        <f t="array" ref="AG968">-1* AVERAGE(_xlfn._xlws.FILTER(AG649:AG936,($H$649:$H$936=1)*($K$649:$K$936=2)*($AW649:$AW936&gt;$Y$938)))</f>
        <v>0.8225230864868246</v>
      </c>
      <c r="AH968" s="8" cm="1">
        <f t="array" ref="AH968">-1* AVERAGE(_xlfn._xlws.FILTER(AH649:AH936,($H$649:$H$936=1)*($K$649:$K$936=2)*($AW649:$AW936&gt;$Y$938)))</f>
        <v>0.39578346723892172</v>
      </c>
      <c r="AI968" s="8" cm="1">
        <f t="array" ref="AI968">-1* AVERAGE(_xlfn._xlws.FILTER(AI649:AI936,($H$649:$H$936=1)*($K$649:$K$936=2)*($AW649:$AW936&gt;$Y$938)))</f>
        <v>0.60750147753948625</v>
      </c>
      <c r="AK968" t="str">
        <f t="shared" si="494"/>
        <v>Target; Gain &gt; 0.9; #pref=2</v>
      </c>
      <c r="AL968" s="8" cm="1">
        <f t="array" ref="AL968">-1* AVERAGE(_xlfn._xlws.FILTER(AL649:AL936,($H$649:$H$936=1)*($K$649:$K$936=2)*($AW649:$AW936&gt;$Y$938)))</f>
        <v>0.88097999337437671</v>
      </c>
      <c r="AM968" s="8" cm="1">
        <f t="array" ref="AM968">-1* AVERAGE(_xlfn._xlws.FILTER(AM649:AM936,($H$649:$H$936=1)*($K$649:$K$936=2)*($AW649:$AW936&gt;$Y$938)))</f>
        <v>0.88562115671157748</v>
      </c>
      <c r="AN968" s="8" cm="1">
        <f t="array" ref="AN968">-1* AVERAGE(_xlfn._xlws.FILTER(AN649:AN936,($H$649:$H$936=1)*($K$649:$K$936=2)*($AW649:$AW936&gt;$Y$938)))</f>
        <v>0.43707973509846321</v>
      </c>
      <c r="AO968" s="8" cm="1">
        <f t="array" ref="AO968">-1* AVERAGE(_xlfn._xlws.FILTER(AO649:AO936,($H$649:$H$936=1)*($K$649:$K$936=2)*($AW649:$AW936&gt;$Y$938)))</f>
        <v>0.88430028406499561</v>
      </c>
      <c r="AP968" s="8" cm="1">
        <f t="array" ref="AP968">-1* AVERAGE(_xlfn._xlws.FILTER(AP649:AP936,($H$649:$H$936=1)*($K$649:$K$936=2)*($AW649:$AW936&gt;$Y$938)))</f>
        <v>-1.3291735606103066</v>
      </c>
      <c r="AQ968" s="8" cm="1">
        <f t="array" ref="AQ968">-1* AVERAGE(_xlfn._xlws.FILTER(AQ649:AQ936,($H$649:$H$936=1)*($K$649:$K$936=2)*($AW649:$AW936&gt;$Y$938)))</f>
        <v>0.88937460452878681</v>
      </c>
      <c r="AR968" s="8" cm="1">
        <f t="array" ref="AR968">-1* AVERAGE(_xlfn._xlws.FILTER(AR649:AR936,($H$649:$H$936=1)*($K$649:$K$936=2)*($AW649:$AW936&gt;$Y$938)))</f>
        <v>0.94077168700698255</v>
      </c>
      <c r="AS968" s="8" cm="1">
        <f t="array" ref="AS968">-1* AVERAGE(_xlfn._xlws.FILTER(AS649:AS936,($H$649:$H$936=1)*($K$649:$K$936=2)*($AW649:$AW936&gt;$Y$938)))</f>
        <v>0.92543905162847395</v>
      </c>
      <c r="AT968" s="8" cm="1">
        <f t="array" ref="AT968">-1* AVERAGE(_xlfn._xlws.FILTER(AT649:AT936,($H$649:$H$936=1)*($K$649:$K$936=2)*($AW649:$AW936&gt;$Y$938)))</f>
        <v>0.39578346723892172</v>
      </c>
      <c r="AU968" s="8" cm="1">
        <f t="array" ref="AU968">-1* AVERAGE(_xlfn._xlws.FILTER(AU649:AU936,($H$649:$H$936=1)*($K$649:$K$936=2)*($AW649:$AW936&gt;$Y$938)))</f>
        <v>0.82998747173422305</v>
      </c>
    </row>
    <row r="969" spans="12:49" x14ac:dyDescent="0.3">
      <c r="M969" t="str">
        <f t="shared" si="498"/>
        <v>Target; Gain &gt; 0.9; #pref=3</v>
      </c>
      <c r="N969" s="8" cm="1">
        <f t="array" ref="N969">-1* MEDIAN(_xlfn._xlws.FILTER(N649:N936,($H$649:$H$936=1)*($K$649:$K$936=3)*($AW649:$AW936&gt;$Y$938)))</f>
        <v>0.81874400260995484</v>
      </c>
      <c r="O969" s="8" cm="1">
        <f t="array" ref="O969">-1* MEDIAN(_xlfn._xlws.FILTER(O649:O936,($H$649:$H$936=1)*($K$649:$K$936=3)*($AW649:$AW936&gt;$Y$938)))</f>
        <v>0.81796892476171679</v>
      </c>
      <c r="P969" s="8" cm="1">
        <f t="array" ref="P969">-1* MEDIAN(_xlfn._xlws.FILTER(P649:P936,($H$649:$H$936=1)*($K$649:$K$936=3)*($AW649:$AW936&gt;$Y$938)))</f>
        <v>-3.1804860304317675</v>
      </c>
      <c r="Q969" s="8" cm="1">
        <f t="array" ref="Q969">-1* MEDIAN(_xlfn._xlws.FILTER(Q649:Q936,($H$649:$H$936=1)*($K$649:$K$936=3)*($AW649:$AW936&gt;$Y$938)))</f>
        <v>0.91187764827301443</v>
      </c>
      <c r="R969" s="8" cm="1">
        <f t="array" ref="R969">-1* MEDIAN(_xlfn._xlws.FILTER(R649:R936,($H$649:$H$936=1)*($K$649:$K$936=3)*($AW649:$AW936&gt;$Y$938)))</f>
        <v>-3.7699277564203197</v>
      </c>
      <c r="S969" s="8" cm="1">
        <f t="array" ref="S969">-1* MEDIAN(_xlfn._xlws.FILTER(S649:S936,($H$649:$H$936=1)*($K$649:$K$936=3)*($AW649:$AW936&gt;$Y$938)))</f>
        <v>0.88925585822221986</v>
      </c>
      <c r="T969" s="8" cm="1">
        <f t="array" ref="T969">-1* MEDIAN(_xlfn._xlws.FILTER(T649:T936,($H$649:$H$936=1)*($K$649:$K$936=3)*($AW649:$AW936&gt;$Y$938)))</f>
        <v>0.58746994850293655</v>
      </c>
      <c r="U969" s="8" cm="1">
        <f t="array" ref="U969">-1* MEDIAN(_xlfn._xlws.FILTER(U649:U936,($H$649:$H$936=1)*($K$649:$K$936=3)*($AW649:$AW936&gt;$Y$938)))</f>
        <v>0.69746078747235929</v>
      </c>
      <c r="V969" s="8" cm="1">
        <f t="array" ref="V969">-1* MEDIAN(_xlfn._xlws.FILTER(V649:V936,($H$649:$H$936=1)*($K$649:$K$936=3)*($AW649:$AW936&gt;$Y$938)))</f>
        <v>-2.9969192616319997</v>
      </c>
      <c r="W969" s="8" cm="1">
        <f t="array" ref="W969">-1* MEDIAN(_xlfn._xlws.FILTER(W649:W936,($H$649:$H$936=1)*($K$649:$K$936=3)*($AW649:$AW936&gt;$Y$938)))</f>
        <v>0.80880372156546287</v>
      </c>
      <c r="Y969" t="str">
        <f>"Target; Gain &gt; "&amp;Y961&amp;"; #pref=3"</f>
        <v>Target; Gain &gt; 0.9; #pref=3</v>
      </c>
      <c r="Z969" s="8" cm="1">
        <f t="array" ref="Z969">-1* MEDIAN(_xlfn._xlws.FILTER(Z649:Z936,($H$649:$H$936=1)*($K$649:$K$936=3)*($AW649:$AW936&gt;$Y$938)))</f>
        <v>0.81325548971021033</v>
      </c>
      <c r="AA969" s="8" cm="1">
        <f t="array" ref="AA969">-1* MEDIAN(_xlfn._xlws.FILTER(AA649:AA936,($H$649:$H$936=1)*($K$649:$K$936=3)*($AW649:$AW936&gt;$Y$938)))</f>
        <v>0.8218340218342528</v>
      </c>
      <c r="AB969" s="8" cm="1">
        <f t="array" ref="AB969">-1* MEDIAN(_xlfn._xlws.FILTER(AB649:AB936,($H$649:$H$936=1)*($K$649:$K$936=3)*($AW649:$AW936&gt;$Y$938)))</f>
        <v>-1.6404485556208988</v>
      </c>
      <c r="AC969" s="8" cm="1">
        <f t="array" ref="AC969">-1* MEDIAN(_xlfn._xlws.FILTER(AC649:AC936,($H$649:$H$936=1)*($K$649:$K$936=3)*($AW649:$AW936&gt;$Y$938)))</f>
        <v>0.889477276998768</v>
      </c>
      <c r="AD969" s="8" cm="1">
        <f t="array" ref="AD969">-1* MEDIAN(_xlfn._xlws.FILTER(AD649:AD936,($H$649:$H$936=1)*($K$649:$K$936=3)*($AW649:$AW936&gt;$Y$938)))</f>
        <v>-2.2235275091766273</v>
      </c>
      <c r="AE969" s="8" cm="1">
        <f t="array" ref="AE969">-1* MEDIAN(_xlfn._xlws.FILTER(AE649:AE936,($H$649:$H$936=1)*($K$649:$K$936=3)*($AW649:$AW936&gt;$Y$938)))</f>
        <v>0.86803844736915581</v>
      </c>
      <c r="AF969" s="8" cm="1">
        <f t="array" ref="AF969">-1* MEDIAN(_xlfn._xlws.FILTER(AF649:AF936,($H$649:$H$936=1)*($K$649:$K$936=3)*($AW649:$AW936&gt;$Y$938)))</f>
        <v>0.70235201241652323</v>
      </c>
      <c r="AG969" s="8" cm="1">
        <f t="array" ref="AG969">-1* MEDIAN(_xlfn._xlws.FILTER(AG649:AG936,($H$649:$H$936=1)*($K$649:$K$936=3)*($AW649:$AW936&gt;$Y$938)))</f>
        <v>0.76404225459935948</v>
      </c>
      <c r="AH969" s="8" cm="1">
        <f t="array" ref="AH969">-1* MEDIAN(_xlfn._xlws.FILTER(AH649:AH936,($H$649:$H$936=1)*($K$649:$K$936=3)*($AW649:$AW936&gt;$Y$938)))</f>
        <v>-0.61952367092822747</v>
      </c>
      <c r="AI969" s="8" cm="1">
        <f t="array" ref="AI969">-1* MEDIAN(_xlfn._xlws.FILTER(AI649:AI936,($H$649:$H$936=1)*($K$649:$K$936=3)*($AW649:$AW936&gt;$Y$938)))</f>
        <v>0.73783743420456205</v>
      </c>
      <c r="AK969" t="str">
        <f t="shared" si="494"/>
        <v>Target; Gain &gt; 0.9; #pref=3</v>
      </c>
      <c r="AL969" s="8" cm="1">
        <f t="array" ref="AL969">-1* MEDIAN(_xlfn._xlws.FILTER(AL649:AL936,($H$649:$H$936=1)*($K$649:$K$936=3)*($AW649:$AW936&gt;$Y$938)))</f>
        <v>0.933260655528658</v>
      </c>
      <c r="AM969" s="8" cm="1">
        <f t="array" ref="AM969">-1* MEDIAN(_xlfn._xlws.FILTER(AM649:AM936,($H$649:$H$936=1)*($K$649:$K$936=3)*($AW649:$AW936&gt;$Y$938)))</f>
        <v>0.93713953448838039</v>
      </c>
      <c r="AN969" s="8" cm="1">
        <f t="array" ref="AN969">-1* MEDIAN(_xlfn._xlws.FILTER(AN649:AN936,($H$649:$H$936=1)*($K$649:$K$936=3)*($AW649:$AW936&gt;$Y$938)))</f>
        <v>-1.6404485556208988</v>
      </c>
      <c r="AO969" s="8" cm="1">
        <f t="array" ref="AO969">-1* MEDIAN(_xlfn._xlws.FILTER(AO649:AO936,($H$649:$H$936=1)*($K$649:$K$936=3)*($AW649:$AW936&gt;$Y$938)))</f>
        <v>0.95735943722241501</v>
      </c>
      <c r="AP969" s="8" cm="1">
        <f t="array" ref="AP969">-1* MEDIAN(_xlfn._xlws.FILTER(AP649:AP936,($H$649:$H$936=1)*($K$649:$K$936=3)*($AW649:$AW936&gt;$Y$938)))</f>
        <v>-2.2235275091766273</v>
      </c>
      <c r="AQ969" s="8" cm="1">
        <f t="array" ref="AQ969">-1* MEDIAN(_xlfn._xlws.FILTER(AQ649:AQ936,($H$649:$H$936=1)*($K$649:$K$936=3)*($AW649:$AW936&gt;$Y$938)))</f>
        <v>0.95250972932252231</v>
      </c>
      <c r="AR969" s="8" cm="1">
        <f t="array" ref="AR969">-1* MEDIAN(_xlfn._xlws.FILTER(AR649:AR936,($H$649:$H$936=1)*($K$649:$K$936=3)*($AW649:$AW936&gt;$Y$938)))</f>
        <v>0.85010988042683011</v>
      </c>
      <c r="AS969" s="8" cm="1">
        <f t="array" ref="AS969">-1* MEDIAN(_xlfn._xlws.FILTER(AS649:AS936,($H$649:$H$936=1)*($K$649:$K$936=3)*($AW649:$AW936&gt;$Y$938)))</f>
        <v>0.96751782217278648</v>
      </c>
      <c r="AT969" s="8" cm="1">
        <f t="array" ref="AT969">-1* MEDIAN(_xlfn._xlws.FILTER(AT649:AT936,($H$649:$H$936=1)*($K$649:$K$936=3)*($AW649:$AW936&gt;$Y$938)))</f>
        <v>-0.61952367092822747</v>
      </c>
      <c r="AU969" s="8" cm="1">
        <f t="array" ref="AU969">-1* MEDIAN(_xlfn._xlws.FILTER(AU649:AU936,($H$649:$H$936=1)*($K$649:$K$936=3)*($AW649:$AW936&gt;$Y$938)))</f>
        <v>0.86498581246967965</v>
      </c>
    </row>
    <row r="970" spans="12:49" x14ac:dyDescent="0.3">
      <c r="M970" t="str">
        <f t="shared" si="498"/>
        <v>Target; Gain &gt; 0.9; #pref=4</v>
      </c>
      <c r="N970" s="8" t="e" cm="1" vm="1">
        <f t="array" ref="N970">-1* MEDIAN(_xlfn._xlws.FILTER(N649:N936,($H$649:$H$936=1)*($K$649:$K$936=4)*($AW649:$AW936&gt;$Y$938)))</f>
        <v>#VALUE!</v>
      </c>
      <c r="O970" s="8" t="e" cm="1" vm="1">
        <f t="array" ref="O970">-1* MEDIAN(_xlfn._xlws.FILTER(O649:O936,($H$649:$H$936=1)*($K$649:$K$936=4)*($AW649:$AW936&gt;$Y$938)))</f>
        <v>#VALUE!</v>
      </c>
      <c r="P970" s="8" t="e" cm="1" vm="1">
        <f t="array" ref="P970">-1* MEDIAN(_xlfn._xlws.FILTER(P649:P936,($H$649:$H$936=1)*($K$649:$K$936=4)*($AW649:$AW936&gt;$Y$938)))</f>
        <v>#VALUE!</v>
      </c>
      <c r="Q970" s="8" t="e" cm="1" vm="1">
        <f t="array" ref="Q970">-1* MEDIAN(_xlfn._xlws.FILTER(Q649:Q936,($H$649:$H$936=1)*($K$649:$K$936=4)*($AW649:$AW936&gt;$Y$938)))</f>
        <v>#VALUE!</v>
      </c>
      <c r="R970" s="8" t="e" cm="1" vm="1">
        <f t="array" ref="R970">-1* MEDIAN(_xlfn._xlws.FILTER(R649:R936,($H$649:$H$936=1)*($K$649:$K$936=4)*($AW649:$AW936&gt;$Y$938)))</f>
        <v>#VALUE!</v>
      </c>
      <c r="S970" s="8" t="e" cm="1" vm="1">
        <f t="array" ref="S970">-1* MEDIAN(_xlfn._xlws.FILTER(S649:S936,($H$649:$H$936=1)*($K$649:$K$936=4)*($AW649:$AW936&gt;$Y$938)))</f>
        <v>#VALUE!</v>
      </c>
      <c r="T970" s="8" t="e" cm="1" vm="1">
        <f t="array" ref="T970">-1* MEDIAN(_xlfn._xlws.FILTER(T649:T936,($H$649:$H$936=1)*($K$649:$K$936=4)*($AW649:$AW936&gt;$Y$938)))</f>
        <v>#VALUE!</v>
      </c>
      <c r="U970" s="8" t="e" cm="1" vm="1">
        <f t="array" ref="U970">-1* MEDIAN(_xlfn._xlws.FILTER(U649:U936,($H$649:$H$936=1)*($K$649:$K$936=4)*($AW649:$AW936&gt;$Y$938)))</f>
        <v>#VALUE!</v>
      </c>
      <c r="V970" s="8" t="e" cm="1" vm="1">
        <f t="array" ref="V970">-1* MEDIAN(_xlfn._xlws.FILTER(V649:V936,($H$649:$H$936=1)*($K$649:$K$936=4)*($AW649:$AW936&gt;$Y$938)))</f>
        <v>#VALUE!</v>
      </c>
      <c r="W970" s="8" t="e" cm="1" vm="1">
        <f t="array" ref="W970">-1* MEDIAN(_xlfn._xlws.FILTER(W649:W936,($H$649:$H$936=1)*($K$649:$K$936=4)*($AW649:$AW936&gt;$Y$938)))</f>
        <v>#VALUE!</v>
      </c>
      <c r="Y970" t="str">
        <f>"Target; Gain &gt; "&amp;Y961&amp;"; #pref=4"</f>
        <v>Target; Gain &gt; 0.9; #pref=4</v>
      </c>
      <c r="Z970" s="8" t="e" cm="1" vm="1">
        <f t="array" ref="Z970">-1* MEDIAN(_xlfn._xlws.FILTER(Z649:Z936,($H$649:$H$936=1)*($K$649:$K$936=4)*($AW649:$AW936&gt;$Y$938)))</f>
        <v>#VALUE!</v>
      </c>
      <c r="AA970" s="8" t="e" cm="1" vm="1">
        <f t="array" ref="AA970">-1* MEDIAN(_xlfn._xlws.FILTER(AA649:AA936,($H$649:$H$936=1)*($K$649:$K$936=4)*($AW649:$AW936&gt;$Y$938)))</f>
        <v>#VALUE!</v>
      </c>
      <c r="AB970" s="8" t="e" cm="1" vm="1">
        <f t="array" ref="AB970">-1* MEDIAN(_xlfn._xlws.FILTER(AB649:AB936,($H$649:$H$936=1)*($K$649:$K$936=4)*($AW649:$AW936&gt;$Y$938)))</f>
        <v>#VALUE!</v>
      </c>
      <c r="AC970" s="8" t="e" cm="1" vm="1">
        <f t="array" ref="AC970">-1* MEDIAN(_xlfn._xlws.FILTER(AC649:AC936,($H$649:$H$936=1)*($K$649:$K$936=4)*($AW649:$AW936&gt;$Y$938)))</f>
        <v>#VALUE!</v>
      </c>
      <c r="AD970" s="8" t="e" cm="1" vm="1">
        <f t="array" ref="AD970">-1* MEDIAN(_xlfn._xlws.FILTER(AD649:AD936,($H$649:$H$936=1)*($K$649:$K$936=4)*($AW649:$AW936&gt;$Y$938)))</f>
        <v>#VALUE!</v>
      </c>
      <c r="AE970" s="8" t="e" cm="1" vm="1">
        <f t="array" ref="AE970">-1* MEDIAN(_xlfn._xlws.FILTER(AE649:AE936,($H$649:$H$936=1)*($K$649:$K$936=4)*($AW649:$AW936&gt;$Y$938)))</f>
        <v>#VALUE!</v>
      </c>
      <c r="AF970" s="8" t="e" cm="1" vm="1">
        <f t="array" ref="AF970">-1* MEDIAN(_xlfn._xlws.FILTER(AF649:AF936,($H$649:$H$936=1)*($K$649:$K$936=4)*($AW649:$AW936&gt;$Y$938)))</f>
        <v>#VALUE!</v>
      </c>
      <c r="AG970" s="8" t="e" cm="1" vm="1">
        <f t="array" ref="AG970">-1* MEDIAN(_xlfn._xlws.FILTER(AG649:AG936,($H$649:$H$936=1)*($K$649:$K$936=4)*($AW649:$AW936&gt;$Y$938)))</f>
        <v>#VALUE!</v>
      </c>
      <c r="AH970" s="8" t="e" cm="1" vm="1">
        <f t="array" ref="AH970">-1* MEDIAN(_xlfn._xlws.FILTER(AH649:AH936,($H$649:$H$936=1)*($K$649:$K$936=4)*($AW649:$AW936&gt;$Y$938)))</f>
        <v>#VALUE!</v>
      </c>
      <c r="AI970" s="8" t="e" cm="1" vm="1">
        <f t="array" ref="AI970">-1* MEDIAN(_xlfn._xlws.FILTER(AI649:AI936,($H$649:$H$936=1)*($K$649:$K$936=4)*($AW649:$AW936&gt;$Y$938)))</f>
        <v>#VALUE!</v>
      </c>
      <c r="AK970" t="str">
        <f t="shared" si="494"/>
        <v>Target; Gain &gt; 0.9; #pref=4</v>
      </c>
      <c r="AL970" s="8" t="e" cm="1" vm="1">
        <f t="array" ref="AL970">-1* MEDIAN(_xlfn._xlws.FILTER(AL649:AL936,($H$649:$H$936=1)*($K$649:$K$936=4)*($AW649:$AW936&gt;$Y$938)))</f>
        <v>#VALUE!</v>
      </c>
      <c r="AM970" s="8" t="e" cm="1" vm="1">
        <f t="array" ref="AM970">-1* MEDIAN(_xlfn._xlws.FILTER(AM649:AM936,($H$649:$H$936=1)*($K$649:$K$936=4)*($AW649:$AW936&gt;$Y$938)))</f>
        <v>#VALUE!</v>
      </c>
      <c r="AN970" s="8" t="e" cm="1" vm="1">
        <f t="array" ref="AN970">-1* MEDIAN(_xlfn._xlws.FILTER(AN649:AN936,($H$649:$H$936=1)*($K$649:$K$936=4)*($AW649:$AW936&gt;$Y$938)))</f>
        <v>#VALUE!</v>
      </c>
      <c r="AO970" s="8" t="e" cm="1" vm="1">
        <f t="array" ref="AO970">-1* MEDIAN(_xlfn._xlws.FILTER(AO649:AO936,($H$649:$H$936=1)*($K$649:$K$936=4)*($AW649:$AW936&gt;$Y$938)))</f>
        <v>#VALUE!</v>
      </c>
      <c r="AP970" s="8" t="e" cm="1" vm="1">
        <f t="array" ref="AP970">-1* MEDIAN(_xlfn._xlws.FILTER(AP649:AP936,($H$649:$H$936=1)*($K$649:$K$936=4)*($AW649:$AW936&gt;$Y$938)))</f>
        <v>#VALUE!</v>
      </c>
      <c r="AQ970" s="8" t="e" cm="1" vm="1">
        <f t="array" ref="AQ970">-1* MEDIAN(_xlfn._xlws.FILTER(AQ649:AQ936,($H$649:$H$936=1)*($K$649:$K$936=4)*($AW649:$AW936&gt;$Y$938)))</f>
        <v>#VALUE!</v>
      </c>
      <c r="AR970" s="8" t="e" cm="1" vm="1">
        <f t="array" ref="AR970">-1* MEDIAN(_xlfn._xlws.FILTER(AR649:AR936,($H$649:$H$936=1)*($K$649:$K$936=4)*($AW649:$AW936&gt;$Y$938)))</f>
        <v>#VALUE!</v>
      </c>
      <c r="AS970" s="8" t="e" cm="1" vm="1">
        <f t="array" ref="AS970">-1* MEDIAN(_xlfn._xlws.FILTER(AS649:AS936,($H$649:$H$936=1)*($K$649:$K$936=4)*($AW649:$AW936&gt;$Y$938)))</f>
        <v>#VALUE!</v>
      </c>
      <c r="AT970" s="8" t="e" cm="1" vm="1">
        <f t="array" ref="AT970">-1* MEDIAN(_xlfn._xlws.FILTER(AT649:AT936,($H$649:$H$936=1)*($K$649:$K$936=4)*($AW649:$AW936&gt;$Y$938)))</f>
        <v>#VALUE!</v>
      </c>
      <c r="AU970" s="8" t="e" cm="1" vm="1">
        <f t="array" ref="AU970">-1* MEDIAN(_xlfn._xlws.FILTER(AU649:AU936,($H$649:$H$936=1)*($K$649:$K$936=4)*($AW649:$AW936&gt;$Y$938)))</f>
        <v>#VALUE!</v>
      </c>
    </row>
    <row r="971" spans="12:49" x14ac:dyDescent="0.3">
      <c r="M971" t="str">
        <f t="shared" si="498"/>
        <v>Target (or sym); Gain &gt; 0</v>
      </c>
      <c r="N971" s="8" cm="1">
        <f t="array" ref="N971">-1* MEDIAN(_xlfn._xlws.FILTER(N649:N936,($H649:$H936=1)*($J649:$J936=1)))</f>
        <v>0.8655291630694143</v>
      </c>
      <c r="O971" s="8" cm="1">
        <f t="array" ref="O971">-1* MEDIAN(_xlfn._xlws.FILTER(O649:O936,($H649:$H936=1)*($J649:$J936=1)))</f>
        <v>0.86404678769326704</v>
      </c>
      <c r="P971" s="8" cm="1">
        <f t="array" ref="P971">-1* MEDIAN(_xlfn._xlws.FILTER(P649:P936,($H649:$H936=1)*($J649:$J936=1)))</f>
        <v>0.66899662992397901</v>
      </c>
      <c r="Q971" s="8" cm="1">
        <f t="array" ref="Q971">-1* MEDIAN(_xlfn._xlws.FILTER(Q649:Q936,($H649:$H936=1)*($J649:$J936=1)))</f>
        <v>0.92957493729299745</v>
      </c>
      <c r="R971" s="8" cm="1">
        <f t="array" ref="R971">-1* MEDIAN(_xlfn._xlws.FILTER(R649:R936,($H649:$H936=1)*($J649:$J936=1)))</f>
        <v>-2.0522348094642084</v>
      </c>
      <c r="S971" s="8" cm="1">
        <f t="array" ref="S971">-1* MEDIAN(_xlfn._xlws.FILTER(S649:S936,($H649:$H936=1)*($J649:$J936=1)))</f>
        <v>0.94735919787566869</v>
      </c>
      <c r="T971" s="8" cm="1">
        <f t="array" ref="T971">-1* MEDIAN(_xlfn._xlws.FILTER(T649:T936,($H649:$H936=1)*($J649:$J936=1)))</f>
        <v>0.54821227269128836</v>
      </c>
      <c r="U971" s="8" cm="1">
        <f t="array" ref="U971">-1* MEDIAN(_xlfn._xlws.FILTER(U649:U936,($H649:$H936=1)*($J649:$J936=1)))</f>
        <v>0.64666169341873181</v>
      </c>
      <c r="V971" s="8" cm="1">
        <f t="array" ref="V971">-1* MEDIAN(_xlfn._xlws.FILTER(V649:V936,($H649:$H936=1)*($J649:$J936=1)))</f>
        <v>-0.42985455837842235</v>
      </c>
      <c r="W971" s="8" cm="1">
        <f t="array" ref="W971">-1* MEDIAN(_xlfn._xlws.FILTER(W649:W936,($H649:$H936=1)*($J649:$J936=1)))</f>
        <v>0.92778070791044187</v>
      </c>
      <c r="Y971" t="s">
        <v>53</v>
      </c>
      <c r="Z971" s="8" cm="1">
        <f t="array" ref="Z971">-1* MEDIAN(_xlfn._xlws.FILTER(Z649:Z936,($H649:$H936=1)*($J649:$J936=1)))</f>
        <v>0.76833615317366388</v>
      </c>
      <c r="AA971" s="8" cm="1">
        <f t="array" ref="AA971">-1* MEDIAN(_xlfn._xlws.FILTER(AA649:AA936,($H649:$H936=1)*($J649:$J936=1)))</f>
        <v>0.77281291304248811</v>
      </c>
      <c r="AB971" s="8" cm="1">
        <f t="array" ref="AB971">-1* MEDIAN(_xlfn._xlws.FILTER(AB649:AB936,($H649:$H936=1)*($J649:$J936=1)))</f>
        <v>0.38955388434070892</v>
      </c>
      <c r="AC971" s="8" cm="1">
        <f t="array" ref="AC971">-1* MEDIAN(_xlfn._xlws.FILTER(AC649:AC936,($H649:$H936=1)*($J649:$J936=1)))</f>
        <v>0.79447775251117669</v>
      </c>
      <c r="AD971" s="8" cm="1">
        <f t="array" ref="AD971">-1* MEDIAN(_xlfn._xlws.FILTER(AD649:AD936,($H649:$H936=1)*($J649:$J936=1)))</f>
        <v>-1.4859373415385824</v>
      </c>
      <c r="AE971" s="8" cm="1">
        <f t="array" ref="AE971">-1* MEDIAN(_xlfn._xlws.FILTER(AE649:AE936,($H649:$H936=1)*($J649:$J936=1)))</f>
        <v>0.84278271352684642</v>
      </c>
      <c r="AF971" s="8" cm="1">
        <f t="array" ref="AF971">-1* MEDIAN(_xlfn._xlws.FILTER(AF649:AF936,($H649:$H936=1)*($J649:$J936=1)))</f>
        <v>0.81979298813069446</v>
      </c>
      <c r="AG971" s="8" cm="1">
        <f t="array" ref="AG971">-1* MEDIAN(_xlfn._xlws.FILTER(AG649:AG936,($H649:$H936=1)*($J649:$J936=1)))</f>
        <v>0.78456087724940615</v>
      </c>
      <c r="AH971" s="8" cm="1">
        <f t="array" ref="AH971">-1* MEDIAN(_xlfn._xlws.FILTER(AH649:AH936,($H649:$H936=1)*($J649:$J936=1)))</f>
        <v>-7.419381766360339E-2</v>
      </c>
      <c r="AI971" s="8" cm="1">
        <f t="array" ref="AI971">-1* MEDIAN(_xlfn._xlws.FILTER(AI649:AI936,($H649:$H936=1)*($J649:$J936=1)))</f>
        <v>0.62995779953115183</v>
      </c>
      <c r="AK971" t="str">
        <f t="shared" si="494"/>
        <v>Target (or sym); Gain &gt; 0</v>
      </c>
      <c r="AL971" s="8" cm="1">
        <f t="array" ref="AL971">-1* MEDIAN(_xlfn._xlws.FILTER(AL649:AL936,($H649:$H936=1)*($J649:$J936=1)))</f>
        <v>0.89478206381651471</v>
      </c>
      <c r="AM971" s="8" cm="1">
        <f t="array" ref="AM971">-1* MEDIAN(_xlfn._xlws.FILTER(AM649:AM936,($H649:$H936=1)*($J649:$J936=1)))</f>
        <v>0.90104425362726603</v>
      </c>
      <c r="AN971" s="8" cm="1">
        <f t="array" ref="AN971">-1* MEDIAN(_xlfn._xlws.FILTER(AN649:AN936,($H649:$H936=1)*($J649:$J936=1)))</f>
        <v>0.38955388434070892</v>
      </c>
      <c r="AO971" s="8" cm="1">
        <f t="array" ref="AO971">-1* MEDIAN(_xlfn._xlws.FILTER(AO649:AO936,($H649:$H936=1)*($J649:$J936=1)))</f>
        <v>0.8897256433836126</v>
      </c>
      <c r="AP971" s="8" cm="1">
        <f t="array" ref="AP971">-1* MEDIAN(_xlfn._xlws.FILTER(AP649:AP936,($H649:$H936=1)*($J649:$J936=1)))</f>
        <v>-1.4859373415385824</v>
      </c>
      <c r="AQ971" s="8" cm="1">
        <f t="array" ref="AQ971">-1* MEDIAN(_xlfn._xlws.FILTER(AQ649:AQ936,($H649:$H936=1)*($J649:$J936=1)))</f>
        <v>0.91170925528244184</v>
      </c>
      <c r="AR971" s="8" cm="1">
        <f t="array" ref="AR971">-1* MEDIAN(_xlfn._xlws.FILTER(AR649:AR936,($H649:$H936=1)*($J649:$J936=1)))</f>
        <v>0.90839869194411893</v>
      </c>
      <c r="AS971" s="8" cm="1">
        <f t="array" ref="AS971">-1* MEDIAN(_xlfn._xlws.FILTER(AS649:AS936,($H649:$H936=1)*($J649:$J936=1)))</f>
        <v>0.92159450753293259</v>
      </c>
      <c r="AT971" s="8" cm="1">
        <f t="array" ref="AT971">-1* MEDIAN(_xlfn._xlws.FILTER(AT649:AT936,($H649:$H936=1)*($J649:$J936=1)))</f>
        <v>-7.419381766360339E-2</v>
      </c>
      <c r="AU971" s="8" cm="1">
        <f t="array" ref="AU971">-1* MEDIAN(_xlfn._xlws.FILTER(AU649:AU936,($H649:$H936=1)*($J649:$J936=1)))</f>
        <v>0.84608037797378277</v>
      </c>
      <c r="AV971" s="4" t="s">
        <v>44</v>
      </c>
      <c r="AW971" s="18">
        <f>AVERAGEIF($J649:$J936,"=1",AW649:AW936)</f>
        <v>0.60235294117647076</v>
      </c>
    </row>
    <row r="972" spans="12:49" x14ac:dyDescent="0.3">
      <c r="M972" s="19">
        <f t="shared" ref="M972:O977" si="499">M961</f>
        <v>0.9</v>
      </c>
      <c r="N972" s="19" t="str">
        <f t="shared" si="499"/>
        <v>BNL Causal</v>
      </c>
      <c r="O972" s="19" t="str">
        <f t="shared" si="499"/>
        <v>BNL Causal HM</v>
      </c>
      <c r="P972" s="19" t="str">
        <f>Q961</f>
        <v>SFS Causal</v>
      </c>
      <c r="Q972" s="19" t="str">
        <f>S961</f>
        <v>SaLSa Causal</v>
      </c>
      <c r="R972" s="19" t="str">
        <f>U961</f>
        <v>D&amp;C Causal</v>
      </c>
      <c r="S972" s="19" t="str">
        <f>W961</f>
        <v>BBS Causal</v>
      </c>
      <c r="T972" s="19"/>
      <c r="U972" s="19">
        <f t="shared" ref="U972:W982" si="500">Y961</f>
        <v>0.9</v>
      </c>
      <c r="V972" s="19" t="str">
        <f t="shared" si="500"/>
        <v>BNL Causal</v>
      </c>
      <c r="W972" s="19" t="str">
        <f t="shared" si="500"/>
        <v>BNL Causal HM</v>
      </c>
      <c r="X972" s="19" t="str">
        <f>AC961</f>
        <v>SFS Causal</v>
      </c>
      <c r="Y972" s="19" t="str">
        <f>AE961</f>
        <v>SaLSa Causal</v>
      </c>
      <c r="Z972" s="19" t="str">
        <f>AG961</f>
        <v>D&amp;C Causal</v>
      </c>
      <c r="AA972" s="19" t="str">
        <f>AI961</f>
        <v>BBS Causal</v>
      </c>
      <c r="AB972" s="17"/>
      <c r="AC972" s="32">
        <f>AK961</f>
        <v>0.9</v>
      </c>
      <c r="AD972" s="32" t="str">
        <f>AL961</f>
        <v>BNL Causal</v>
      </c>
      <c r="AE972" s="32" t="str">
        <f>AM961</f>
        <v>BNL Causal HM</v>
      </c>
      <c r="AF972" s="32" t="str">
        <f>AO961</f>
        <v>SFS Causal</v>
      </c>
      <c r="AG972" s="32" t="str">
        <f>AQ961</f>
        <v>SaLSa Causal</v>
      </c>
      <c r="AH972" s="32" t="str">
        <f>AS961</f>
        <v>D&amp;C Causal</v>
      </c>
      <c r="AI972" s="32" t="str">
        <f>AU961</f>
        <v>BBS Causal</v>
      </c>
      <c r="AK972" s="19"/>
      <c r="AL972" s="19"/>
      <c r="AM972" s="19"/>
      <c r="AN972" s="17"/>
      <c r="AO972" s="17"/>
      <c r="AP972" s="17"/>
      <c r="AQ972" s="17"/>
      <c r="AR972" s="17"/>
      <c r="AS972" s="17"/>
      <c r="AT972" s="17"/>
      <c r="AU972" s="17"/>
    </row>
    <row r="973" spans="12:49" x14ac:dyDescent="0.3">
      <c r="M973" t="str">
        <f t="shared" si="499"/>
        <v>ALL</v>
      </c>
      <c r="N973" s="8">
        <f t="shared" si="499"/>
        <v>0.66261855535002423</v>
      </c>
      <c r="O973" s="8">
        <f t="shared" si="499"/>
        <v>0.65375690150741605</v>
      </c>
      <c r="P973" s="8">
        <f>Q962</f>
        <v>0.8158707920045486</v>
      </c>
      <c r="Q973" s="8">
        <f>S962</f>
        <v>0.86253505464388369</v>
      </c>
      <c r="R973" s="8">
        <f>U962</f>
        <v>0.45699976421536515</v>
      </c>
      <c r="S973" s="8">
        <f>W962</f>
        <v>0.86660790776194974</v>
      </c>
      <c r="T973" s="8"/>
      <c r="U973" s="8" t="str">
        <f t="shared" si="500"/>
        <v>ALL</v>
      </c>
      <c r="V973" s="8">
        <f t="shared" si="500"/>
        <v>0.64916595320855042</v>
      </c>
      <c r="W973" s="8">
        <f t="shared" si="500"/>
        <v>0.65156252370526113</v>
      </c>
      <c r="X973" s="8">
        <f>AC962</f>
        <v>0.74264958467683551</v>
      </c>
      <c r="Y973" s="8">
        <f>AE962</f>
        <v>0.67651480950674991</v>
      </c>
      <c r="Z973" s="8">
        <f>AG962</f>
        <v>0.65749214866375838</v>
      </c>
      <c r="AA973" s="8">
        <f>AI962</f>
        <v>0.44512353555712825</v>
      </c>
      <c r="AB973" s="17"/>
      <c r="AC973" s="33" t="str">
        <f t="shared" ref="AC973:AE982" si="501">AK962</f>
        <v>ALL</v>
      </c>
      <c r="AD973" s="8">
        <f t="shared" si="501"/>
        <v>0.87289312560332477</v>
      </c>
      <c r="AE973" s="8">
        <f t="shared" si="501"/>
        <v>0.86981033522407403</v>
      </c>
      <c r="AF973" s="8">
        <f t="shared" ref="AF973:AF982" si="502">AO962</f>
        <v>0.8714577667537915</v>
      </c>
      <c r="AG973" s="8">
        <f t="shared" ref="AG973:AG982" si="503">AQ962</f>
        <v>0.87506024854453768</v>
      </c>
      <c r="AH973" s="8">
        <f t="shared" ref="AH973:AH982" si="504">AS962</f>
        <v>0.91304180954242808</v>
      </c>
      <c r="AI973" s="8">
        <f t="shared" ref="AI973:AI982" si="505">AU962</f>
        <v>0.72801278466438135</v>
      </c>
      <c r="AK973" s="8"/>
      <c r="AL973" s="8"/>
      <c r="AM973" s="8"/>
      <c r="AN973" s="17"/>
      <c r="AO973" s="17"/>
      <c r="AP973" s="17"/>
      <c r="AQ973" s="17"/>
      <c r="AR973" s="17"/>
      <c r="AS973" s="17"/>
      <c r="AT973" s="17"/>
      <c r="AU973" s="17"/>
    </row>
    <row r="974" spans="12:49" x14ac:dyDescent="0.3">
      <c r="M974" t="str">
        <f t="shared" si="499"/>
        <v>Target; Gain &gt; 0.9</v>
      </c>
      <c r="N974" s="8">
        <f t="shared" si="499"/>
        <v>0.77939122549967577</v>
      </c>
      <c r="O974" s="8">
        <f t="shared" si="499"/>
        <v>0.77830371596770798</v>
      </c>
      <c r="P974" s="8">
        <f>Q963</f>
        <v>0.91187764827301443</v>
      </c>
      <c r="Q974" s="8">
        <f>S963</f>
        <v>0.84343028768342299</v>
      </c>
      <c r="R974" s="8">
        <f>U963</f>
        <v>0.69333335798723894</v>
      </c>
      <c r="S974" s="8">
        <f>W963</f>
        <v>0.8644610028121098</v>
      </c>
      <c r="T974" s="8"/>
      <c r="U974" s="8" t="str">
        <f t="shared" si="500"/>
        <v>Target; Gain &gt; 0.9</v>
      </c>
      <c r="V974" s="8">
        <f t="shared" si="500"/>
        <v>0.7535284908962363</v>
      </c>
      <c r="W974" s="8">
        <f t="shared" si="500"/>
        <v>0.76045808514983371</v>
      </c>
      <c r="X974" s="8">
        <f>AC963</f>
        <v>0.82818813902469091</v>
      </c>
      <c r="Y974" s="8">
        <f>AE963</f>
        <v>0.78192833751929824</v>
      </c>
      <c r="Z974" s="8">
        <f>AG963</f>
        <v>0.80154320052930561</v>
      </c>
      <c r="AA974" s="8">
        <f>AI963</f>
        <v>0.69736810722509057</v>
      </c>
      <c r="AB974" s="17"/>
      <c r="AC974" s="33" t="str">
        <f t="shared" si="501"/>
        <v>Target; Gain &gt; 0.9</v>
      </c>
      <c r="AD974" s="8">
        <f t="shared" si="501"/>
        <v>0.90876064581907201</v>
      </c>
      <c r="AE974" s="8">
        <f t="shared" si="501"/>
        <v>0.91321523506362068</v>
      </c>
      <c r="AF974" s="8">
        <f t="shared" si="502"/>
        <v>0.92312099225928423</v>
      </c>
      <c r="AG974" s="8">
        <f t="shared" si="503"/>
        <v>0.92752288306856512</v>
      </c>
      <c r="AH974" s="8">
        <f t="shared" si="504"/>
        <v>0.94963093275412658</v>
      </c>
      <c r="AI974" s="8">
        <f t="shared" si="505"/>
        <v>0.85098312338266491</v>
      </c>
      <c r="AK974" s="8"/>
      <c r="AL974" s="8"/>
      <c r="AM974" s="8"/>
      <c r="AN974" s="17"/>
      <c r="AO974" s="17"/>
      <c r="AP974" s="17"/>
      <c r="AQ974" s="17"/>
      <c r="AR974" s="17"/>
      <c r="AS974" s="17"/>
      <c r="AT974" s="17"/>
      <c r="AU974" s="17"/>
    </row>
    <row r="975" spans="12:49" x14ac:dyDescent="0.3">
      <c r="M975" t="str">
        <f t="shared" si="499"/>
        <v>Gain &gt; 0.9</v>
      </c>
      <c r="N975" s="8">
        <f t="shared" si="499"/>
        <v>0.77939122549967577</v>
      </c>
      <c r="O975" s="8">
        <f t="shared" si="499"/>
        <v>0.77830371596770798</v>
      </c>
      <c r="P975" s="8">
        <f t="shared" ref="P975:P982" si="506">Q964</f>
        <v>0.91187764827301443</v>
      </c>
      <c r="Q975" s="8">
        <f t="shared" ref="Q975:Q977" si="507">S964</f>
        <v>0.84343028768342299</v>
      </c>
      <c r="R975" s="8">
        <f t="shared" ref="R975:R977" si="508">U964</f>
        <v>0.69333335798723894</v>
      </c>
      <c r="S975" s="8">
        <f t="shared" ref="S975:S982" si="509">W964</f>
        <v>0.8644610028121098</v>
      </c>
      <c r="T975" s="8"/>
      <c r="U975" s="8" t="str">
        <f t="shared" si="500"/>
        <v>Gain &gt; 0.9</v>
      </c>
      <c r="V975" s="8">
        <f t="shared" si="500"/>
        <v>0.7535284908962363</v>
      </c>
      <c r="W975" s="8">
        <f t="shared" si="500"/>
        <v>0.76045808514983371</v>
      </c>
      <c r="X975" s="8">
        <f t="shared" ref="X975:X982" si="510">AC964</f>
        <v>0.82818813902469091</v>
      </c>
      <c r="Y975" s="8">
        <f t="shared" ref="Y975:Y979" si="511">AE964</f>
        <v>0.78192833751929824</v>
      </c>
      <c r="Z975" s="8">
        <f t="shared" ref="Z975:Z982" si="512">AG964</f>
        <v>0.80154320052930561</v>
      </c>
      <c r="AA975" s="8">
        <f t="shared" ref="AA975:AA982" si="513">AI964</f>
        <v>0.69736810722509057</v>
      </c>
      <c r="AB975" s="17"/>
      <c r="AC975" s="33" t="str">
        <f t="shared" si="501"/>
        <v>Gain &gt; 0.9</v>
      </c>
      <c r="AD975" s="8">
        <f t="shared" si="501"/>
        <v>0.90876064581907201</v>
      </c>
      <c r="AE975" s="8">
        <f t="shared" si="501"/>
        <v>0.91321523506362068</v>
      </c>
      <c r="AF975" s="8">
        <f t="shared" si="502"/>
        <v>0.92312099225928423</v>
      </c>
      <c r="AG975" s="8">
        <f t="shared" si="503"/>
        <v>0.92752288306856512</v>
      </c>
      <c r="AH975" s="8">
        <f t="shared" si="504"/>
        <v>0.94963093275412658</v>
      </c>
      <c r="AI975" s="8">
        <f t="shared" si="505"/>
        <v>0.85098312338266491</v>
      </c>
      <c r="AK975" s="8"/>
      <c r="AL975" s="8"/>
      <c r="AM975" s="8"/>
      <c r="AN975" s="17"/>
      <c r="AO975" s="17"/>
      <c r="AP975" s="17"/>
      <c r="AQ975" s="17"/>
      <c r="AR975" s="17"/>
      <c r="AS975" s="17"/>
      <c r="AT975" s="17"/>
      <c r="AU975" s="17"/>
    </row>
    <row r="976" spans="12:49" x14ac:dyDescent="0.3">
      <c r="M976" t="str">
        <f t="shared" si="499"/>
        <v>Target (or sym)</v>
      </c>
      <c r="N976" s="8">
        <f t="shared" si="499"/>
        <v>0.73986869776926434</v>
      </c>
      <c r="O976" s="8">
        <f t="shared" si="499"/>
        <v>0.73904117268014868</v>
      </c>
      <c r="P976" s="8">
        <f t="shared" si="506"/>
        <v>0.90443651443313</v>
      </c>
      <c r="Q976" s="8">
        <f t="shared" si="507"/>
        <v>0.97873791612243966</v>
      </c>
      <c r="R976" s="8">
        <f t="shared" si="508"/>
        <v>0.43063577169850942</v>
      </c>
      <c r="S976" s="8">
        <f t="shared" si="509"/>
        <v>0.93806536647996097</v>
      </c>
      <c r="T976" s="8"/>
      <c r="U976" s="8" t="str">
        <f t="shared" si="500"/>
        <v>Target (or sym)</v>
      </c>
      <c r="V976" s="8">
        <f>Z965</f>
        <v>0.65384328370792</v>
      </c>
      <c r="W976" s="8">
        <f t="shared" si="500"/>
        <v>0.66062592095681139</v>
      </c>
      <c r="X976" s="8">
        <f t="shared" si="510"/>
        <v>0.74195168390228206</v>
      </c>
      <c r="Y976" s="8">
        <f t="shared" si="511"/>
        <v>0.66708772769787184</v>
      </c>
      <c r="Z976" s="8">
        <f t="shared" si="512"/>
        <v>0.67423338891350892</v>
      </c>
      <c r="AA976" s="8">
        <f t="shared" si="513"/>
        <v>0.52502035283524762</v>
      </c>
      <c r="AB976" s="17"/>
      <c r="AC976" s="14" t="str">
        <f t="shared" si="501"/>
        <v>Target (or sym)</v>
      </c>
      <c r="AD976" s="8">
        <f t="shared" si="501"/>
        <v>0.86555170765005651</v>
      </c>
      <c r="AE976" s="8">
        <f t="shared" si="501"/>
        <v>0.86423308984683778</v>
      </c>
      <c r="AF976" s="8">
        <f t="shared" si="502"/>
        <v>0.85895567122641592</v>
      </c>
      <c r="AG976" s="8">
        <f t="shared" si="503"/>
        <v>0.87169584371401743</v>
      </c>
      <c r="AH976" s="8">
        <f t="shared" si="504"/>
        <v>0.87243107813945819</v>
      </c>
      <c r="AI976" s="8">
        <f t="shared" si="505"/>
        <v>0.80206106134658717</v>
      </c>
      <c r="AK976" s="8"/>
      <c r="AL976" s="8"/>
      <c r="AM976" s="8"/>
      <c r="AN976" s="17"/>
      <c r="AO976" s="17"/>
      <c r="AP976" s="17"/>
      <c r="AQ976" s="17"/>
      <c r="AR976" s="17"/>
      <c r="AS976" s="17"/>
      <c r="AT976" s="17"/>
      <c r="AU976" s="17"/>
    </row>
    <row r="977" spans="13:47" x14ac:dyDescent="0.3">
      <c r="M977" t="str">
        <f>M966</f>
        <v>Gain &gt; 0</v>
      </c>
      <c r="N977" s="8">
        <f t="shared" si="499"/>
        <v>0.82506804932992506</v>
      </c>
      <c r="O977" s="8">
        <f t="shared" si="499"/>
        <v>0.82448059633157722</v>
      </c>
      <c r="P977" s="8">
        <f t="shared" si="506"/>
        <v>0.91439574780479704</v>
      </c>
      <c r="Q977" s="8">
        <f t="shared" si="507"/>
        <v>0.90014916258021804</v>
      </c>
      <c r="R977" s="8">
        <f t="shared" si="508"/>
        <v>0.64709382615119115</v>
      </c>
      <c r="S977" s="8">
        <f t="shared" si="509"/>
        <v>0.91296630884224017</v>
      </c>
      <c r="T977" s="8"/>
      <c r="U977" s="8" t="str">
        <f t="shared" si="500"/>
        <v>Gain &gt; 0</v>
      </c>
      <c r="V977" s="8">
        <f t="shared" si="500"/>
        <v>0.76410774447577823</v>
      </c>
      <c r="W977" s="8">
        <f t="shared" si="500"/>
        <v>0.76216647105147306</v>
      </c>
      <c r="X977" s="8">
        <f t="shared" si="510"/>
        <v>0.80075972257761519</v>
      </c>
      <c r="Y977" s="8">
        <f t="shared" si="511"/>
        <v>0.83687822358504482</v>
      </c>
      <c r="Z977" s="8">
        <f t="shared" si="512"/>
        <v>0.78915156169579437</v>
      </c>
      <c r="AA977" s="8">
        <f t="shared" si="513"/>
        <v>0.6198427168162064</v>
      </c>
      <c r="AB977" s="17"/>
      <c r="AC977" s="14" t="str">
        <f t="shared" si="501"/>
        <v>Gain &gt; 0</v>
      </c>
      <c r="AD977" s="8">
        <f t="shared" si="501"/>
        <v>0.90309856541585554</v>
      </c>
      <c r="AE977" s="8">
        <f t="shared" si="501"/>
        <v>0.9049157205910765</v>
      </c>
      <c r="AF977" s="8">
        <f t="shared" si="502"/>
        <v>0.90880226072574999</v>
      </c>
      <c r="AG977" s="8">
        <f t="shared" si="503"/>
        <v>0.92602704404861769</v>
      </c>
      <c r="AH977" s="8">
        <f t="shared" si="504"/>
        <v>0.94391160424755705</v>
      </c>
      <c r="AI977" s="8">
        <f t="shared" si="505"/>
        <v>0.84129083216798173</v>
      </c>
      <c r="AK977" s="8"/>
      <c r="AL977" s="8"/>
      <c r="AM977" s="8"/>
      <c r="AN977" s="17"/>
      <c r="AO977" s="17"/>
      <c r="AP977" s="17"/>
      <c r="AQ977" s="17"/>
      <c r="AR977" s="17"/>
      <c r="AS977" s="17"/>
      <c r="AT977" s="17"/>
      <c r="AU977" s="17"/>
    </row>
    <row r="978" spans="13:47" x14ac:dyDescent="0.3">
      <c r="M978" t="str">
        <f t="shared" ref="M978:O982" si="514">M967</f>
        <v>Gain &lt;=0</v>
      </c>
      <c r="N978" s="8">
        <f t="shared" si="514"/>
        <v>-0.14022807671330773</v>
      </c>
      <c r="O978" s="8">
        <f t="shared" si="514"/>
        <v>-0.14044004072175945</v>
      </c>
      <c r="P978" s="8">
        <f t="shared" si="506"/>
        <v>-4.8174729438492424E-3</v>
      </c>
      <c r="Q978" s="8">
        <f>S967</f>
        <v>0.79003840840066297</v>
      </c>
      <c r="R978" s="8">
        <f>U967</f>
        <v>-10.304343521423421</v>
      </c>
      <c r="S978" s="8">
        <f t="shared" si="509"/>
        <v>0.85860745400974325</v>
      </c>
      <c r="T978" s="8"/>
      <c r="U978" s="8" t="str">
        <f t="shared" si="500"/>
        <v>Gain &lt;=0</v>
      </c>
      <c r="V978" s="8">
        <f t="shared" si="500"/>
        <v>-0.54550126896459161</v>
      </c>
      <c r="W978" s="8">
        <f t="shared" si="500"/>
        <v>-0.51010550133315857</v>
      </c>
      <c r="X978" s="8">
        <f t="shared" si="510"/>
        <v>-0.69284603123297717</v>
      </c>
      <c r="Y978" s="8">
        <f t="shared" si="511"/>
        <v>0.12080307785790476</v>
      </c>
      <c r="Z978" s="8">
        <f t="shared" si="512"/>
        <v>-1.5242677562919407</v>
      </c>
      <c r="AA978" s="8">
        <f t="shared" si="513"/>
        <v>0.27627016880553235</v>
      </c>
      <c r="AB978" s="17"/>
      <c r="AC978" s="14" t="str">
        <f t="shared" si="501"/>
        <v>Gain &lt;=0</v>
      </c>
      <c r="AD978" s="8">
        <f t="shared" si="501"/>
        <v>0.28561318525856688</v>
      </c>
      <c r="AE978" s="8">
        <f t="shared" si="501"/>
        <v>0.28158611025463576</v>
      </c>
      <c r="AF978" s="8">
        <f t="shared" si="502"/>
        <v>0.19992730385321461</v>
      </c>
      <c r="AG978" s="8">
        <f t="shared" si="503"/>
        <v>0.40568152371328214</v>
      </c>
      <c r="AH978" s="8">
        <f t="shared" si="504"/>
        <v>0.25657890310292297</v>
      </c>
      <c r="AI978" s="8">
        <f t="shared" si="505"/>
        <v>0.40248051912637473</v>
      </c>
      <c r="AK978" s="8"/>
      <c r="AL978" s="8"/>
      <c r="AM978" s="8"/>
      <c r="AN978" s="17"/>
      <c r="AO978" s="17"/>
      <c r="AP978" s="17"/>
      <c r="AQ978" s="17"/>
      <c r="AR978" s="17"/>
      <c r="AS978" s="17"/>
      <c r="AT978" s="17"/>
      <c r="AU978" s="17"/>
    </row>
    <row r="979" spans="13:47" x14ac:dyDescent="0.3">
      <c r="M979" t="str">
        <f>M968</f>
        <v>Target; Gain &gt; 0.9; #pref=2</v>
      </c>
      <c r="N979" s="8">
        <f t="shared" si="514"/>
        <v>0.73986869776926434</v>
      </c>
      <c r="O979" s="8">
        <f t="shared" si="514"/>
        <v>0.73904117268014868</v>
      </c>
      <c r="P979" s="8">
        <f t="shared" si="506"/>
        <v>0.90835629079283309</v>
      </c>
      <c r="Q979" s="8">
        <f t="shared" ref="Q979:Q982" si="515">S968</f>
        <v>0.7907628702126448</v>
      </c>
      <c r="R979" s="8">
        <f t="shared" ref="R979" si="516">U968</f>
        <v>0.68102054875455686</v>
      </c>
      <c r="S979" s="8">
        <f t="shared" si="509"/>
        <v>0.91365559633374649</v>
      </c>
      <c r="T979" s="8"/>
      <c r="U979" s="8" t="str">
        <f t="shared" si="500"/>
        <v>Target; Gain &gt; 0.9; #pref=2</v>
      </c>
      <c r="V979" s="8">
        <f t="shared" si="500"/>
        <v>0.66688808306550584</v>
      </c>
      <c r="W979" s="8">
        <f t="shared" si="500"/>
        <v>0.67396166029007976</v>
      </c>
      <c r="X979" s="8">
        <f t="shared" si="510"/>
        <v>0.75105690391654034</v>
      </c>
      <c r="Y979" s="8">
        <f t="shared" si="511"/>
        <v>0.66647259215060617</v>
      </c>
      <c r="Z979" s="8">
        <f t="shared" si="512"/>
        <v>0.8225230864868246</v>
      </c>
      <c r="AA979" s="8">
        <f t="shared" si="513"/>
        <v>0.60750147753948625</v>
      </c>
      <c r="AB979" s="17"/>
      <c r="AC979" s="14" t="str">
        <f t="shared" si="501"/>
        <v>Target; Gain &gt; 0.9; #pref=2</v>
      </c>
      <c r="AD979" s="8">
        <f t="shared" si="501"/>
        <v>0.88097999337437671</v>
      </c>
      <c r="AE979" s="8">
        <f t="shared" si="501"/>
        <v>0.88562115671157748</v>
      </c>
      <c r="AF979" s="8">
        <f t="shared" si="502"/>
        <v>0.88430028406499561</v>
      </c>
      <c r="AG979" s="8">
        <f t="shared" si="503"/>
        <v>0.88937460452878681</v>
      </c>
      <c r="AH979" s="8">
        <f t="shared" si="504"/>
        <v>0.92543905162847395</v>
      </c>
      <c r="AI979" s="8">
        <f t="shared" si="505"/>
        <v>0.82998747173422305</v>
      </c>
      <c r="AK979" s="8"/>
      <c r="AL979" s="8"/>
      <c r="AM979" s="8"/>
      <c r="AN979" s="17"/>
      <c r="AO979" s="17"/>
      <c r="AP979" s="17"/>
      <c r="AQ979" s="17"/>
      <c r="AR979" s="17"/>
      <c r="AS979" s="17"/>
      <c r="AT979" s="17"/>
      <c r="AU979" s="17"/>
    </row>
    <row r="980" spans="13:47" x14ac:dyDescent="0.3">
      <c r="M980" t="str">
        <f>M969</f>
        <v>Target; Gain &gt; 0.9; #pref=3</v>
      </c>
      <c r="N980" s="8">
        <f t="shared" si="514"/>
        <v>0.81874400260995484</v>
      </c>
      <c r="O980" s="8">
        <f t="shared" si="514"/>
        <v>0.81796892476171679</v>
      </c>
      <c r="P980" s="8">
        <f t="shared" si="506"/>
        <v>0.91187764827301443</v>
      </c>
      <c r="Q980" s="8">
        <f t="shared" si="515"/>
        <v>0.88925585822221986</v>
      </c>
      <c r="R980" s="8">
        <f>U969</f>
        <v>0.69746078747235929</v>
      </c>
      <c r="S980" s="8">
        <f t="shared" si="509"/>
        <v>0.80880372156546287</v>
      </c>
      <c r="T980" s="8"/>
      <c r="U980" s="8" t="str">
        <f t="shared" si="500"/>
        <v>Target; Gain &gt; 0.9; #pref=3</v>
      </c>
      <c r="V980" s="8">
        <f t="shared" si="500"/>
        <v>0.81325548971021033</v>
      </c>
      <c r="W980" s="8">
        <f t="shared" si="500"/>
        <v>0.8218340218342528</v>
      </c>
      <c r="X980" s="8">
        <f t="shared" si="510"/>
        <v>0.889477276998768</v>
      </c>
      <c r="Y980" s="8">
        <f>AE969</f>
        <v>0.86803844736915581</v>
      </c>
      <c r="Z980" s="8">
        <f t="shared" si="512"/>
        <v>0.76404225459935948</v>
      </c>
      <c r="AA980" s="8">
        <f t="shared" si="513"/>
        <v>0.73783743420456205</v>
      </c>
      <c r="AB980" s="17"/>
      <c r="AC980" s="14" t="str">
        <f t="shared" si="501"/>
        <v>Target; Gain &gt; 0.9; #pref=3</v>
      </c>
      <c r="AD980" s="8">
        <f t="shared" si="501"/>
        <v>0.933260655528658</v>
      </c>
      <c r="AE980" s="8">
        <f t="shared" si="501"/>
        <v>0.93713953448838039</v>
      </c>
      <c r="AF980" s="8">
        <f t="shared" si="502"/>
        <v>0.95735943722241501</v>
      </c>
      <c r="AG980" s="8">
        <f t="shared" si="503"/>
        <v>0.95250972932252231</v>
      </c>
      <c r="AH980" s="8">
        <f t="shared" si="504"/>
        <v>0.96751782217278648</v>
      </c>
      <c r="AI980" s="8">
        <f t="shared" si="505"/>
        <v>0.86498581246967965</v>
      </c>
      <c r="AK980" s="8"/>
      <c r="AL980" s="8"/>
      <c r="AM980" s="8"/>
      <c r="AN980" s="17"/>
      <c r="AO980" s="17"/>
      <c r="AP980" s="17"/>
      <c r="AQ980" s="17"/>
      <c r="AR980" s="17"/>
      <c r="AS980" s="17"/>
      <c r="AT980" s="17"/>
      <c r="AU980" s="17"/>
    </row>
    <row r="981" spans="13:47" x14ac:dyDescent="0.3">
      <c r="M981" t="str">
        <f>M970</f>
        <v>Target; Gain &gt; 0.9; #pref=4</v>
      </c>
      <c r="N981" s="8" t="e" vm="2">
        <f t="shared" si="514"/>
        <v>#VALUE!</v>
      </c>
      <c r="O981" s="8" t="e" vm="2">
        <f t="shared" si="514"/>
        <v>#VALUE!</v>
      </c>
      <c r="P981" s="8" t="e" vm="2">
        <f t="shared" si="506"/>
        <v>#VALUE!</v>
      </c>
      <c r="Q981" s="8" t="e" vm="2">
        <f t="shared" si="515"/>
        <v>#VALUE!</v>
      </c>
      <c r="R981" s="8" t="e" vm="2">
        <f>U970</f>
        <v>#VALUE!</v>
      </c>
      <c r="S981" s="8" t="e" vm="2">
        <f t="shared" si="509"/>
        <v>#VALUE!</v>
      </c>
      <c r="T981" s="8"/>
      <c r="U981" s="8" t="str">
        <f t="shared" si="500"/>
        <v>Target; Gain &gt; 0.9; #pref=4</v>
      </c>
      <c r="V981" s="8" t="e" vm="2">
        <f t="shared" si="500"/>
        <v>#VALUE!</v>
      </c>
      <c r="W981" s="8" t="e" vm="2">
        <f t="shared" si="500"/>
        <v>#VALUE!</v>
      </c>
      <c r="X981" s="8" t="e" vm="2">
        <f t="shared" si="510"/>
        <v>#VALUE!</v>
      </c>
      <c r="Y981" s="8" t="e" vm="2">
        <f>AE970</f>
        <v>#VALUE!</v>
      </c>
      <c r="Z981" s="8" t="e" vm="2">
        <f t="shared" si="512"/>
        <v>#VALUE!</v>
      </c>
      <c r="AA981" s="8" t="e" vm="2">
        <f t="shared" si="513"/>
        <v>#VALUE!</v>
      </c>
      <c r="AC981" s="14" t="str">
        <f t="shared" si="501"/>
        <v>Target; Gain &gt; 0.9; #pref=4</v>
      </c>
      <c r="AD981" s="8" t="e" vm="2">
        <f t="shared" si="501"/>
        <v>#VALUE!</v>
      </c>
      <c r="AE981" s="8" t="e" vm="2">
        <f t="shared" si="501"/>
        <v>#VALUE!</v>
      </c>
      <c r="AF981" s="8" t="e" vm="2">
        <f t="shared" si="502"/>
        <v>#VALUE!</v>
      </c>
      <c r="AG981" s="8" t="e" vm="2">
        <f t="shared" si="503"/>
        <v>#VALUE!</v>
      </c>
      <c r="AH981" s="8" t="e" vm="2">
        <f t="shared" si="504"/>
        <v>#VALUE!</v>
      </c>
      <c r="AI981" s="8" t="e" vm="2">
        <f t="shared" si="505"/>
        <v>#VALUE!</v>
      </c>
      <c r="AK981" s="8"/>
      <c r="AL981" s="8"/>
      <c r="AM981" s="8"/>
    </row>
    <row r="982" spans="13:47" x14ac:dyDescent="0.3">
      <c r="M982" t="str">
        <f>M971</f>
        <v>Target (or sym); Gain &gt; 0</v>
      </c>
      <c r="N982" s="8">
        <f t="shared" si="514"/>
        <v>0.8655291630694143</v>
      </c>
      <c r="O982" s="8">
        <f t="shared" si="514"/>
        <v>0.86404678769326704</v>
      </c>
      <c r="P982" s="8">
        <f t="shared" si="506"/>
        <v>0.92957493729299745</v>
      </c>
      <c r="Q982" s="8">
        <f t="shared" si="515"/>
        <v>0.94735919787566869</v>
      </c>
      <c r="R982" s="8">
        <f>U971</f>
        <v>0.64666169341873181</v>
      </c>
      <c r="S982" s="8">
        <f t="shared" si="509"/>
        <v>0.92778070791044187</v>
      </c>
      <c r="T982" s="8"/>
      <c r="U982" s="8" t="str">
        <f t="shared" si="500"/>
        <v>Target (or sym); Gain &gt; 0</v>
      </c>
      <c r="V982" s="8">
        <f t="shared" si="500"/>
        <v>0.76833615317366388</v>
      </c>
      <c r="W982" s="8">
        <f t="shared" si="500"/>
        <v>0.77281291304248811</v>
      </c>
      <c r="X982" s="8">
        <f t="shared" si="510"/>
        <v>0.79447775251117669</v>
      </c>
      <c r="Y982" s="8">
        <f>AE971</f>
        <v>0.84278271352684642</v>
      </c>
      <c r="Z982" s="8">
        <f t="shared" si="512"/>
        <v>0.78456087724940615</v>
      </c>
      <c r="AA982" s="8">
        <f t="shared" si="513"/>
        <v>0.62995779953115183</v>
      </c>
      <c r="AC982" s="14" t="str">
        <f t="shared" si="501"/>
        <v>Target (or sym); Gain &gt; 0</v>
      </c>
      <c r="AD982" s="8">
        <f t="shared" si="501"/>
        <v>0.89478206381651471</v>
      </c>
      <c r="AE982" s="8">
        <f t="shared" si="501"/>
        <v>0.90104425362726603</v>
      </c>
      <c r="AF982" s="8">
        <f t="shared" si="502"/>
        <v>0.8897256433836126</v>
      </c>
      <c r="AG982" s="8">
        <f t="shared" si="503"/>
        <v>0.91170925528244184</v>
      </c>
      <c r="AH982" s="8">
        <f t="shared" si="504"/>
        <v>0.92159450753293259</v>
      </c>
      <c r="AI982" s="8">
        <f t="shared" si="505"/>
        <v>0.84608037797378277</v>
      </c>
      <c r="AK982" s="8"/>
      <c r="AL982" s="8"/>
      <c r="AM982" s="8"/>
    </row>
  </sheetData>
  <mergeCells count="11">
    <mergeCell ref="M647:W647"/>
    <mergeCell ref="Y647:AI647"/>
    <mergeCell ref="AK647:AU647"/>
    <mergeCell ref="M1:W1"/>
    <mergeCell ref="Y1:AI1"/>
    <mergeCell ref="AK1:AU1"/>
    <mergeCell ref="M337:R337"/>
    <mergeCell ref="T337:Y337"/>
    <mergeCell ref="AA337:AF337"/>
    <mergeCell ref="AJ337:AQ337"/>
    <mergeCell ref="AS337:AZ337"/>
  </mergeCells>
  <conditionalFormatting sqref="G629:K629 M339:R626 T339:Y626 M649:W936 Y649:AI936 AG339:AG626">
    <cfRule type="colorScale" priority="1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0:K630"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8:K638">
    <cfRule type="colorScale" priority="7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9:K639">
    <cfRule type="colorScale" priority="7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7:K647">
    <cfRule type="colorScale" priority="11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5:L646 L647">
    <cfRule type="colorScale" priority="1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29:L636 L638:L644">
    <cfRule type="colorScale" priority="11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39">
    <cfRule type="colorScale" priority="12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0">
    <cfRule type="colorScale" priority="12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1">
    <cfRule type="colorScale" priority="1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2">
    <cfRule type="colorScale" priority="6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3">
    <cfRule type="colorScale" priority="6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4">
    <cfRule type="colorScale" priority="6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29:R636 N950:S959 V950:AA959 M638:R644">
    <cfRule type="colorScale" priority="11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90">
    <cfRule type="colorScale" priority="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1:W290">
    <cfRule type="colorScale" priority="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5:W32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4:S312">
    <cfRule type="colorScale" priority="110">
      <colorScale>
        <cfvo type="min"/>
        <cfvo type="max"/>
        <color rgb="FF63BE7B"/>
        <color rgb="FFFCFCFF"/>
      </colorScale>
    </cfRule>
  </conditionalFormatting>
  <conditionalFormatting sqref="N326:S334">
    <cfRule type="colorScale" priority="41">
      <colorScale>
        <cfvo type="min"/>
        <cfvo type="max"/>
        <color rgb="FF63BE7B"/>
        <color rgb="FFFCFCFF"/>
      </colorScale>
    </cfRule>
  </conditionalFormatting>
  <conditionalFormatting sqref="N973:S982 V973:AA982">
    <cfRule type="colorScale" priority="6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39:W948">
    <cfRule type="colorScale" priority="1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62:W971">
    <cfRule type="colorScale" priority="6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1:S632">
    <cfRule type="colorScale" priority="1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0:S641">
    <cfRule type="colorScale" priority="7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29:Y634">
    <cfRule type="colorScale" priority="10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5:Y636 T644:Y644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8:Y643">
    <cfRule type="colorScale" priority="7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4:AA312">
    <cfRule type="colorScale" priority="109">
      <colorScale>
        <cfvo type="min"/>
        <cfvo type="max"/>
        <color rgb="FF63BE7B"/>
        <color rgb="FFFCFCFF"/>
      </colorScale>
    </cfRule>
  </conditionalFormatting>
  <conditionalFormatting sqref="V326:AA334">
    <cfRule type="colorScale" priority="40">
      <colorScale>
        <cfvo type="min"/>
        <cfvo type="max"/>
        <color rgb="FF63BE7B"/>
        <color rgb="FFFCFCFF"/>
      </colorScale>
    </cfRule>
  </conditionalFormatting>
  <conditionalFormatting sqref="Y3:AI90">
    <cfRule type="colorScale" priority="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91:AI290">
    <cfRule type="colorScale" priority="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5:AI315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6:AI316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29:Z636 Z638:Z644">
    <cfRule type="colorScale" priority="7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39:AI946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7:AI947">
    <cfRule type="colorScale" priority="10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8:AI948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2:AI965">
    <cfRule type="colorScale" priority="5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6:AI966">
    <cfRule type="colorScale" priority="5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7:AI967">
    <cfRule type="colorScale" priority="5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8:AI968">
    <cfRule type="colorScale" priority="5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9:AI969">
    <cfRule type="colorScale" priority="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0">
    <cfRule type="colorScale" priority="4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1:AI971">
    <cfRule type="colorScale" priority="4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39:AF626">
    <cfRule type="colorScale" priority="7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29:AF634">
    <cfRule type="colorScale" priority="7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5:AF636 AA644:AF644">
    <cfRule type="colorScale" priority="7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8:AF643">
    <cfRule type="colorScale" priority="6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4:AI312">
    <cfRule type="colorScale" priority="80">
      <colorScale>
        <cfvo type="min"/>
        <cfvo type="max"/>
        <color rgb="FF63BE7B"/>
        <color rgb="FFFCFCFF"/>
      </colorScale>
    </cfRule>
  </conditionalFormatting>
  <conditionalFormatting sqref="AD326:AI334">
    <cfRule type="colorScale" priority="37">
      <colorScale>
        <cfvo type="min"/>
        <cfvo type="max"/>
        <color rgb="FF63BE7B"/>
        <color rgb="FFFCFCFF"/>
      </colorScale>
    </cfRule>
  </conditionalFormatting>
  <conditionalFormatting sqref="AD950:AI959">
    <cfRule type="colorScale" priority="7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73:AI982">
    <cfRule type="colorScale" priority="5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39:AH426">
    <cfRule type="colorScale" priority="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427:AH626">
    <cfRule type="colorScale" priority="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39:AQ426">
    <cfRule type="colorScale" priority="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427:AQ626">
    <cfRule type="colorScale" priority="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29:AK634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5:AK636 AK644">
    <cfRule type="colorScale" priority="8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8:AK643">
    <cfRule type="colorScale" priority="6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4:AM312">
    <cfRule type="colorScale" priority="91">
      <colorScale>
        <cfvo type="min"/>
        <cfvo type="max"/>
        <color rgb="FF63BE7B"/>
        <color rgb="FFFCFCFF"/>
      </colorScale>
    </cfRule>
  </conditionalFormatting>
  <conditionalFormatting sqref="AK326:AM334">
    <cfRule type="colorScale" priority="38">
      <colorScale>
        <cfvo type="min"/>
        <cfvo type="max"/>
        <color rgb="FF63BE7B"/>
        <color rgb="FFFCFCFF"/>
      </colorScale>
    </cfRule>
  </conditionalFormatting>
  <conditionalFormatting sqref="AK950:AM959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73:AM982">
    <cfRule type="colorScale" priority="5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90">
    <cfRule type="colorScale" priority="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91:AU290">
    <cfRule type="colorScale" priority="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5:AU315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6:AU31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49:AU936">
    <cfRule type="colorScale" priority="9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29:AO629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0:AO630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8:AO638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9:AO639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39:AU946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7:AU947">
    <cfRule type="colorScale" priority="8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8:AU948">
    <cfRule type="colorScale" priority="8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2:AU962 AL964:AU964">
    <cfRule type="colorScale" priority="5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3:AU963">
    <cfRule type="colorScale" priority="3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5:AU965">
    <cfRule type="colorScale" priority="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6:AU966">
    <cfRule type="colorScale" priority="5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7:AU967">
    <cfRule type="colorScale" priority="5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8:AU968">
    <cfRule type="colorScale" priority="4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9:AU969">
    <cfRule type="colorScale" priority="4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">
    <cfRule type="colorScale" priority="4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4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39:AZ426">
    <cfRule type="colorScale" priority="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427:AZ626">
    <cfRule type="colorScale" priority="1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90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91:AW29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49:AW936">
    <cfRule type="colorScale" priority="10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49:AY936">
    <cfRule type="cellIs" dxfId="7" priority="122" operator="lessThan">
      <formula>0</formula>
    </cfRule>
  </conditionalFormatting>
  <conditionalFormatting sqref="AX291:BB335 AZ336:BD336">
    <cfRule type="colorScale" priority="8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1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49:AZ936">
    <cfRule type="cellIs" dxfId="6" priority="121" operator="greaterThan">
      <formula>0</formula>
    </cfRule>
  </conditionalFormatting>
  <conditionalFormatting sqref="BB339:BB626">
    <cfRule type="colorScale" priority="1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54CE-3F86-43B7-8651-742AEDAA55AA}">
  <dimension ref="A1:BB982"/>
  <sheetViews>
    <sheetView topLeftCell="AA48" zoomScale="85" zoomScaleNormal="85" workbookViewId="0">
      <selection activeCell="M3" sqref="M3:AU90"/>
    </sheetView>
  </sheetViews>
  <sheetFormatPr defaultColWidth="8.77734375" defaultRowHeight="14.4" x14ac:dyDescent="0.3"/>
  <cols>
    <col min="1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56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55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F648</f>
        <v>TargetN</v>
      </c>
      <c r="G2" s="2" t="str">
        <f t="shared" ref="G2:K2" si="0">G648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L648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65" si="1">AX648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1</v>
      </c>
      <c r="B3" t="s">
        <v>67</v>
      </c>
      <c r="C3" t="s">
        <v>68</v>
      </c>
      <c r="D3" t="s">
        <v>69</v>
      </c>
      <c r="F3" s="2">
        <f t="shared" ref="F3:L18" si="2">F649</f>
        <v>0</v>
      </c>
      <c r="G3" s="2">
        <f t="shared" si="2"/>
        <v>0</v>
      </c>
      <c r="H3" s="4">
        <f>H649</f>
        <v>1</v>
      </c>
      <c r="I3">
        <f t="shared" si="2"/>
        <v>0</v>
      </c>
      <c r="J3">
        <f t="shared" si="2"/>
        <v>1</v>
      </c>
      <c r="K3">
        <f t="shared" si="2"/>
        <v>2</v>
      </c>
      <c r="L3">
        <f>L649</f>
        <v>2</v>
      </c>
      <c r="M3">
        <v>6472497.2000000002</v>
      </c>
      <c r="N3">
        <v>592580.4</v>
      </c>
      <c r="O3">
        <v>592656.80000000005</v>
      </c>
      <c r="P3">
        <v>2003733</v>
      </c>
      <c r="Q3">
        <v>297400.59999999998</v>
      </c>
      <c r="R3">
        <v>19403441.600000001</v>
      </c>
      <c r="S3">
        <v>131050.6</v>
      </c>
      <c r="T3">
        <v>2924194.8</v>
      </c>
      <c r="U3">
        <v>2286981.2000000002</v>
      </c>
      <c r="V3">
        <v>1778593.2</v>
      </c>
      <c r="W3">
        <v>298595.40000000002</v>
      </c>
      <c r="Y3">
        <v>4.8965157478116446</v>
      </c>
      <c r="Z3">
        <v>1.189773274457548</v>
      </c>
      <c r="AA3">
        <v>1.075346955982968</v>
      </c>
      <c r="AB3">
        <v>2.1158177238015918</v>
      </c>
      <c r="AC3">
        <v>1.140619337023236</v>
      </c>
      <c r="AD3">
        <v>11.93950247281464</v>
      </c>
      <c r="AE3">
        <v>0.63964741585077722</v>
      </c>
      <c r="AF3">
        <v>0.64471913143061099</v>
      </c>
      <c r="AG3">
        <v>0.91984678868902847</v>
      </c>
      <c r="AH3">
        <v>2.9999382092035369</v>
      </c>
      <c r="AI3">
        <v>1.696524087386206</v>
      </c>
      <c r="AK3">
        <v>4.8965157478116446</v>
      </c>
      <c r="AL3">
        <v>0.72789221397833903</v>
      </c>
      <c r="AM3">
        <v>0.57786095580086116</v>
      </c>
      <c r="AN3">
        <v>2.1158177238015918</v>
      </c>
      <c r="AO3">
        <v>0.68991319940541873</v>
      </c>
      <c r="AP3">
        <v>11.93950247281464</v>
      </c>
      <c r="AQ3">
        <v>0.3782469782163389</v>
      </c>
      <c r="AR3">
        <v>0.32832310082158073</v>
      </c>
      <c r="AS3">
        <v>0.36876834704307843</v>
      </c>
      <c r="AT3">
        <v>2.9999382092035369</v>
      </c>
      <c r="AU3">
        <v>0.65062341741286223</v>
      </c>
      <c r="AW3">
        <v>0.61715227339882406</v>
      </c>
      <c r="AY3">
        <f t="shared" ref="AY3:AY66" si="3">BB339</f>
        <v>0.50400000000000011</v>
      </c>
      <c r="AZ3">
        <f t="shared" si="1"/>
        <v>0.50400000000000011</v>
      </c>
      <c r="BA3" t="str">
        <f t="shared" si="1"/>
        <v/>
      </c>
      <c r="BB3">
        <f t="shared" si="1"/>
        <v>0.50400000000000011</v>
      </c>
    </row>
    <row r="4" spans="1:54" x14ac:dyDescent="0.3">
      <c r="A4">
        <v>1</v>
      </c>
      <c r="B4" t="s">
        <v>70</v>
      </c>
      <c r="C4" t="s">
        <v>68</v>
      </c>
      <c r="D4" t="s">
        <v>69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1</v>
      </c>
      <c r="J4">
        <f t="shared" si="2"/>
        <v>0</v>
      </c>
      <c r="K4">
        <f t="shared" si="2"/>
        <v>2</v>
      </c>
      <c r="L4">
        <f t="shared" si="2"/>
        <v>0</v>
      </c>
      <c r="M4">
        <v>200022.6</v>
      </c>
      <c r="N4">
        <v>386785.4</v>
      </c>
      <c r="O4">
        <v>386869.6</v>
      </c>
      <c r="P4">
        <v>199999</v>
      </c>
      <c r="Q4">
        <v>233663.6</v>
      </c>
      <c r="R4">
        <v>1</v>
      </c>
      <c r="S4">
        <v>70275.8</v>
      </c>
      <c r="T4">
        <v>2915786.6</v>
      </c>
      <c r="U4">
        <v>2276897.4</v>
      </c>
      <c r="V4">
        <v>181.4</v>
      </c>
      <c r="W4">
        <v>212205.2</v>
      </c>
      <c r="Y4">
        <v>0.25079491741489612</v>
      </c>
      <c r="Z4">
        <v>1.158582664397545</v>
      </c>
      <c r="AA4">
        <v>1.245196225214749</v>
      </c>
      <c r="AB4">
        <v>0.28447035319986752</v>
      </c>
      <c r="AC4">
        <v>1.1057657985948031</v>
      </c>
      <c r="AD4">
        <v>0.15195787101984021</v>
      </c>
      <c r="AE4">
        <v>0.88225997865665706</v>
      </c>
      <c r="AF4">
        <v>0.98240966543089603</v>
      </c>
      <c r="AG4">
        <v>1.4284985584439709</v>
      </c>
      <c r="AH4">
        <v>4.48980099754402E-3</v>
      </c>
      <c r="AI4">
        <v>1.568872441642452</v>
      </c>
      <c r="AK4">
        <v>0.25079491741489612</v>
      </c>
      <c r="AL4">
        <v>0.66773751380387691</v>
      </c>
      <c r="AM4">
        <v>0.66752560760360213</v>
      </c>
      <c r="AN4">
        <v>0.28447035319986752</v>
      </c>
      <c r="AO4">
        <v>0.6706645881989971</v>
      </c>
      <c r="AP4">
        <v>0.15195787101984021</v>
      </c>
      <c r="AQ4">
        <v>0.6800760516198352</v>
      </c>
      <c r="AR4">
        <v>0.49736380622489379</v>
      </c>
      <c r="AS4">
        <v>0.56390884221764281</v>
      </c>
      <c r="AT4">
        <v>4.48980099754402E-3</v>
      </c>
      <c r="AU4">
        <v>0.62363558302167799</v>
      </c>
      <c r="AW4">
        <v>0.54885453700553621</v>
      </c>
      <c r="AY4">
        <f t="shared" si="3"/>
        <v>-0.50400000000000011</v>
      </c>
      <c r="AZ4" t="str">
        <f t="shared" si="1"/>
        <v/>
      </c>
      <c r="BA4">
        <f t="shared" si="1"/>
        <v>-0.50400000000000011</v>
      </c>
      <c r="BB4" t="str">
        <f t="shared" si="1"/>
        <v/>
      </c>
    </row>
    <row r="5" spans="1:54" x14ac:dyDescent="0.3">
      <c r="A5">
        <v>1</v>
      </c>
      <c r="B5" t="s">
        <v>71</v>
      </c>
      <c r="C5" t="s">
        <v>68</v>
      </c>
      <c r="D5" t="s">
        <v>69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1</v>
      </c>
      <c r="J5">
        <f t="shared" si="2"/>
        <v>0</v>
      </c>
      <c r="K5">
        <f t="shared" si="2"/>
        <v>2</v>
      </c>
      <c r="L5">
        <f t="shared" si="2"/>
        <v>0</v>
      </c>
      <c r="M5">
        <v>200028.6</v>
      </c>
      <c r="N5">
        <v>384602.4</v>
      </c>
      <c r="O5">
        <v>384676.8</v>
      </c>
      <c r="P5">
        <v>199999</v>
      </c>
      <c r="Q5">
        <v>230800.6</v>
      </c>
      <c r="R5">
        <v>1.6</v>
      </c>
      <c r="S5">
        <v>69106.2</v>
      </c>
      <c r="T5">
        <v>2915994.6</v>
      </c>
      <c r="U5">
        <v>2272816.4</v>
      </c>
      <c r="V5">
        <v>275.39999999999998</v>
      </c>
      <c r="W5">
        <v>210544.4</v>
      </c>
      <c r="Y5">
        <v>0.25412431601434948</v>
      </c>
      <c r="Z5">
        <v>1.055216379580088</v>
      </c>
      <c r="AA5">
        <v>1.0139894900261419</v>
      </c>
      <c r="AB5">
        <v>0.28611396180349402</v>
      </c>
      <c r="AC5">
        <v>1.120117712806677</v>
      </c>
      <c r="AD5">
        <v>0.1203641309984959</v>
      </c>
      <c r="AE5">
        <v>0.66443578199250619</v>
      </c>
      <c r="AF5">
        <v>0.7194362296024337</v>
      </c>
      <c r="AG5">
        <v>1.2112658228492359</v>
      </c>
      <c r="AH5">
        <v>6.7751428112387199E-3</v>
      </c>
      <c r="AI5">
        <v>1.580524247442372</v>
      </c>
      <c r="AK5">
        <v>0.25412431601434948</v>
      </c>
      <c r="AL5">
        <v>0.66698583899997177</v>
      </c>
      <c r="AM5">
        <v>0.62782276120269676</v>
      </c>
      <c r="AN5">
        <v>0.28611396180349402</v>
      </c>
      <c r="AO5">
        <v>0.68447251140023579</v>
      </c>
      <c r="AP5">
        <v>0.1203641309984959</v>
      </c>
      <c r="AQ5">
        <v>0.50980254879686981</v>
      </c>
      <c r="AR5">
        <v>0.370419490407221</v>
      </c>
      <c r="AS5">
        <v>0.59658164541469882</v>
      </c>
      <c r="AT5">
        <v>6.7751428112387199E-3</v>
      </c>
      <c r="AU5">
        <v>0.62474886602722113</v>
      </c>
      <c r="AW5">
        <v>0.56903055618749931</v>
      </c>
      <c r="AY5">
        <f t="shared" si="3"/>
        <v>-0.50400000000000011</v>
      </c>
      <c r="AZ5" t="str">
        <f t="shared" si="1"/>
        <v/>
      </c>
      <c r="BA5">
        <f t="shared" si="1"/>
        <v>-0.50400000000000011</v>
      </c>
      <c r="BB5" t="str">
        <f t="shared" si="1"/>
        <v/>
      </c>
    </row>
    <row r="6" spans="1:54" x14ac:dyDescent="0.3">
      <c r="A6">
        <v>1</v>
      </c>
      <c r="B6" t="s">
        <v>72</v>
      </c>
      <c r="C6" t="s">
        <v>68</v>
      </c>
      <c r="D6" t="s">
        <v>69</v>
      </c>
      <c r="F6" s="2">
        <f t="shared" si="2"/>
        <v>0</v>
      </c>
      <c r="G6" s="2">
        <f t="shared" si="2"/>
        <v>0</v>
      </c>
      <c r="H6" s="4">
        <f t="shared" si="2"/>
        <v>1</v>
      </c>
      <c r="I6">
        <f t="shared" si="2"/>
        <v>0</v>
      </c>
      <c r="J6">
        <f t="shared" si="2"/>
        <v>1</v>
      </c>
      <c r="K6">
        <f t="shared" si="2"/>
        <v>2</v>
      </c>
      <c r="L6">
        <f t="shared" si="2"/>
        <v>2</v>
      </c>
      <c r="M6">
        <v>6241646.2000000002</v>
      </c>
      <c r="N6">
        <v>591011.4</v>
      </c>
      <c r="O6">
        <v>590854.6</v>
      </c>
      <c r="P6">
        <v>1951224.2</v>
      </c>
      <c r="Q6">
        <v>283760.59999999998</v>
      </c>
      <c r="R6">
        <v>19050969.800000001</v>
      </c>
      <c r="S6">
        <v>119521.2</v>
      </c>
      <c r="T6">
        <v>2921896.8</v>
      </c>
      <c r="U6">
        <v>2286217.4</v>
      </c>
      <c r="V6">
        <v>1797560.4</v>
      </c>
      <c r="W6">
        <v>285342.2</v>
      </c>
      <c r="Y6">
        <v>5.5548438641941171</v>
      </c>
      <c r="Z6">
        <v>1.175193731975742</v>
      </c>
      <c r="AA6">
        <v>1.2339103904087101</v>
      </c>
      <c r="AB6">
        <v>2.5048449672060089</v>
      </c>
      <c r="AC6">
        <v>0.91744772801175711</v>
      </c>
      <c r="AD6">
        <v>13.37025854301173</v>
      </c>
      <c r="AE6">
        <v>0.69897434185259044</v>
      </c>
      <c r="AF6">
        <v>0.76379997256444765</v>
      </c>
      <c r="AG6">
        <v>1.0850432249601001</v>
      </c>
      <c r="AH6">
        <v>3.0311141271959059</v>
      </c>
      <c r="AI6">
        <v>1.698446638614405</v>
      </c>
      <c r="AK6">
        <v>5.5548438641941171</v>
      </c>
      <c r="AL6">
        <v>0.55814550779759886</v>
      </c>
      <c r="AM6">
        <v>0.61898280039895326</v>
      </c>
      <c r="AN6">
        <v>2.5048449672060089</v>
      </c>
      <c r="AO6">
        <v>0.54594013700843791</v>
      </c>
      <c r="AP6">
        <v>13.37025854301173</v>
      </c>
      <c r="AQ6">
        <v>0.41038642001803971</v>
      </c>
      <c r="AR6">
        <v>0.38573918256443002</v>
      </c>
      <c r="AS6">
        <v>0.41936493442626671</v>
      </c>
      <c r="AT6">
        <v>3.0311141271959059</v>
      </c>
      <c r="AU6">
        <v>0.64838836339768025</v>
      </c>
      <c r="AW6">
        <v>0.42358753739390509</v>
      </c>
      <c r="AY6">
        <f t="shared" si="3"/>
        <v>0.50400000000000011</v>
      </c>
      <c r="AZ6">
        <f t="shared" si="1"/>
        <v>0.50400000000000011</v>
      </c>
      <c r="BA6" t="str">
        <f t="shared" si="1"/>
        <v/>
      </c>
      <c r="BB6">
        <f t="shared" si="1"/>
        <v>0.50400000000000011</v>
      </c>
    </row>
    <row r="7" spans="1:54" x14ac:dyDescent="0.3">
      <c r="A7">
        <v>1</v>
      </c>
      <c r="B7" t="s">
        <v>73</v>
      </c>
      <c r="C7" t="s">
        <v>74</v>
      </c>
      <c r="D7" t="s">
        <v>69</v>
      </c>
      <c r="F7" s="2">
        <f t="shared" si="2"/>
        <v>0</v>
      </c>
      <c r="G7" s="2">
        <f t="shared" si="2"/>
        <v>0</v>
      </c>
      <c r="H7" s="4">
        <f t="shared" si="2"/>
        <v>0</v>
      </c>
      <c r="I7">
        <f t="shared" si="2"/>
        <v>0</v>
      </c>
      <c r="J7">
        <f t="shared" si="2"/>
        <v>1</v>
      </c>
      <c r="K7">
        <f t="shared" si="2"/>
        <v>2</v>
      </c>
      <c r="L7">
        <f t="shared" si="2"/>
        <v>0</v>
      </c>
      <c r="M7">
        <v>6472497.2000000002</v>
      </c>
      <c r="N7">
        <v>865280.2</v>
      </c>
      <c r="O7">
        <v>866468.4</v>
      </c>
      <c r="P7">
        <v>2003733</v>
      </c>
      <c r="Q7">
        <v>379478.06666666671</v>
      </c>
      <c r="R7">
        <v>19403441.600000001</v>
      </c>
      <c r="S7">
        <v>303560.33333333337</v>
      </c>
      <c r="T7">
        <v>2924194.8</v>
      </c>
      <c r="U7">
        <v>2289944.6</v>
      </c>
      <c r="V7">
        <v>1778593.2</v>
      </c>
      <c r="W7">
        <v>490359.1333333333</v>
      </c>
      <c r="Y7">
        <v>7.2241994417970998</v>
      </c>
      <c r="Z7">
        <v>0.98088184940085432</v>
      </c>
      <c r="AA7">
        <v>0.97793562385098376</v>
      </c>
      <c r="AB7">
        <v>3.1188292224018368</v>
      </c>
      <c r="AC7">
        <v>0.77339230021267813</v>
      </c>
      <c r="AD7">
        <v>15.872749606601429</v>
      </c>
      <c r="AE7">
        <v>0.69646398631933459</v>
      </c>
      <c r="AF7">
        <v>0.81789585382211949</v>
      </c>
      <c r="AG7">
        <v>0.7793610004824586</v>
      </c>
      <c r="AH7">
        <v>2.9705769901978778</v>
      </c>
      <c r="AI7">
        <v>1.6864422613832479</v>
      </c>
      <c r="AK7">
        <v>7.2241994417970998</v>
      </c>
      <c r="AL7">
        <v>0.34504655706696208</v>
      </c>
      <c r="AM7">
        <v>0.34311984720019001</v>
      </c>
      <c r="AN7">
        <v>3.1188292224018368</v>
      </c>
      <c r="AO7">
        <v>0.30906650094742261</v>
      </c>
      <c r="AP7">
        <v>15.872749606601429</v>
      </c>
      <c r="AQ7">
        <v>0.28509245345679418</v>
      </c>
      <c r="AR7">
        <v>0.41748947442974887</v>
      </c>
      <c r="AS7">
        <v>0.23106009212400139</v>
      </c>
      <c r="AT7">
        <v>2.9705769901978778</v>
      </c>
      <c r="AU7">
        <v>0.55938624432698503</v>
      </c>
      <c r="AW7">
        <v>0.19336440300103269</v>
      </c>
      <c r="AY7">
        <f t="shared" si="3"/>
        <v>0.38400000000000012</v>
      </c>
      <c r="AZ7" t="str">
        <f t="shared" si="1"/>
        <v/>
      </c>
      <c r="BA7" t="str">
        <f t="shared" si="1"/>
        <v/>
      </c>
      <c r="BB7">
        <f t="shared" si="1"/>
        <v>0.38400000000000012</v>
      </c>
    </row>
    <row r="8" spans="1:54" x14ac:dyDescent="0.3">
      <c r="A8">
        <v>1</v>
      </c>
      <c r="B8" t="s">
        <v>75</v>
      </c>
      <c r="C8" t="s">
        <v>74</v>
      </c>
      <c r="D8" t="s">
        <v>69</v>
      </c>
      <c r="F8" s="2">
        <f t="shared" si="2"/>
        <v>0</v>
      </c>
      <c r="G8" s="2">
        <f t="shared" si="2"/>
        <v>1</v>
      </c>
      <c r="H8" s="4">
        <f t="shared" si="2"/>
        <v>1</v>
      </c>
      <c r="I8">
        <f t="shared" si="2"/>
        <v>1</v>
      </c>
      <c r="J8">
        <f t="shared" si="2"/>
        <v>0</v>
      </c>
      <c r="K8">
        <f t="shared" si="2"/>
        <v>2</v>
      </c>
      <c r="L8">
        <f t="shared" si="2"/>
        <v>2</v>
      </c>
      <c r="M8">
        <v>200022.6</v>
      </c>
      <c r="N8">
        <v>233922.93333333329</v>
      </c>
      <c r="O8">
        <v>233945.60000000001</v>
      </c>
      <c r="P8">
        <v>199999</v>
      </c>
      <c r="Q8">
        <v>206360.8666666667</v>
      </c>
      <c r="R8">
        <v>1</v>
      </c>
      <c r="S8">
        <v>12329.13333333333</v>
      </c>
      <c r="T8">
        <v>2915786.6</v>
      </c>
      <c r="U8">
        <v>2271348.666666667</v>
      </c>
      <c r="V8">
        <v>181.4</v>
      </c>
      <c r="W8">
        <v>27911.133333333331</v>
      </c>
      <c r="Y8">
        <v>0.49383139839628709</v>
      </c>
      <c r="Z8">
        <v>0.56104078312249239</v>
      </c>
      <c r="AA8">
        <v>0.54847859200866278</v>
      </c>
      <c r="AB8">
        <v>0.53674170580925418</v>
      </c>
      <c r="AC8">
        <v>0.63289852745947428</v>
      </c>
      <c r="AD8">
        <v>0.14004913899116209</v>
      </c>
      <c r="AE8">
        <v>0.31860983619311201</v>
      </c>
      <c r="AF8">
        <v>1.005062478850596</v>
      </c>
      <c r="AG8">
        <v>0.88344775189956037</v>
      </c>
      <c r="AH8">
        <v>7.3791388073004404E-3</v>
      </c>
      <c r="AI8">
        <v>0.2806883208725291</v>
      </c>
      <c r="AK8">
        <v>0.49383139839628709</v>
      </c>
      <c r="AL8">
        <v>0.265519079065416</v>
      </c>
      <c r="AM8">
        <v>0.25679143165859081</v>
      </c>
      <c r="AN8">
        <v>0.53674170580925418</v>
      </c>
      <c r="AO8">
        <v>0.3099328343232628</v>
      </c>
      <c r="AP8">
        <v>0.14004913899116209</v>
      </c>
      <c r="AQ8">
        <v>0.22372911334192999</v>
      </c>
      <c r="AR8">
        <v>0.51222784423734991</v>
      </c>
      <c r="AS8">
        <v>0.25360942838403078</v>
      </c>
      <c r="AT8">
        <v>7.3791388073004404E-3</v>
      </c>
      <c r="AU8">
        <v>0.19521040079028651</v>
      </c>
      <c r="AW8">
        <v>0.20467452586162829</v>
      </c>
      <c r="AY8">
        <f t="shared" si="3"/>
        <v>-0.38400000000000012</v>
      </c>
      <c r="AZ8">
        <f t="shared" si="1"/>
        <v>-0.38400000000000012</v>
      </c>
      <c r="BA8">
        <f t="shared" si="1"/>
        <v>-0.38400000000000012</v>
      </c>
      <c r="BB8" t="str">
        <f t="shared" si="1"/>
        <v/>
      </c>
    </row>
    <row r="9" spans="1:54" x14ac:dyDescent="0.3">
      <c r="A9">
        <v>1</v>
      </c>
      <c r="B9" t="s">
        <v>76</v>
      </c>
      <c r="C9" t="s">
        <v>74</v>
      </c>
      <c r="D9" t="s">
        <v>69</v>
      </c>
      <c r="F9" s="2">
        <f t="shared" si="2"/>
        <v>0</v>
      </c>
      <c r="G9" s="2">
        <f t="shared" si="2"/>
        <v>1</v>
      </c>
      <c r="H9" s="4">
        <f t="shared" si="2"/>
        <v>1</v>
      </c>
      <c r="I9">
        <f t="shared" si="2"/>
        <v>1</v>
      </c>
      <c r="J9">
        <f t="shared" si="2"/>
        <v>0</v>
      </c>
      <c r="K9">
        <f t="shared" si="2"/>
        <v>2</v>
      </c>
      <c r="L9">
        <f t="shared" si="2"/>
        <v>2</v>
      </c>
      <c r="M9">
        <v>200028.6</v>
      </c>
      <c r="N9">
        <v>238632.6</v>
      </c>
      <c r="O9">
        <v>238661</v>
      </c>
      <c r="P9">
        <v>199999</v>
      </c>
      <c r="Q9">
        <v>205721.4</v>
      </c>
      <c r="R9">
        <v>1.6</v>
      </c>
      <c r="S9">
        <v>12515.6</v>
      </c>
      <c r="T9">
        <v>2915994.6</v>
      </c>
      <c r="U9">
        <v>2270037.666666667</v>
      </c>
      <c r="V9">
        <v>275.39999999999998</v>
      </c>
      <c r="W9">
        <v>26697.599999999999</v>
      </c>
      <c r="Y9">
        <v>0.27256155860377468</v>
      </c>
      <c r="Z9">
        <v>0.49121536879101768</v>
      </c>
      <c r="AA9">
        <v>0.47934409571268288</v>
      </c>
      <c r="AB9">
        <v>0.52734426080714913</v>
      </c>
      <c r="AC9">
        <v>0.75847686147317295</v>
      </c>
      <c r="AD9">
        <v>9.4910990016069216E-2</v>
      </c>
      <c r="AE9">
        <v>0.27923645918878409</v>
      </c>
      <c r="AF9">
        <v>0.68944833998102695</v>
      </c>
      <c r="AG9">
        <v>0.76932214654904485</v>
      </c>
      <c r="AH9">
        <v>7.2731835884041604E-3</v>
      </c>
      <c r="AI9">
        <v>0.27841618493742609</v>
      </c>
      <c r="AK9">
        <v>0.27256155860377468</v>
      </c>
      <c r="AL9">
        <v>0.23614668114266049</v>
      </c>
      <c r="AM9">
        <v>0.22910751372886201</v>
      </c>
      <c r="AN9">
        <v>0.52734426080714913</v>
      </c>
      <c r="AO9">
        <v>0.35706204813711029</v>
      </c>
      <c r="AP9">
        <v>9.4910990016069216E-2</v>
      </c>
      <c r="AQ9">
        <v>0.19655526720841099</v>
      </c>
      <c r="AR9">
        <v>0.35249727977206918</v>
      </c>
      <c r="AS9">
        <v>0.22521599768272901</v>
      </c>
      <c r="AT9">
        <v>7.2731835884041604E-3</v>
      </c>
      <c r="AU9">
        <v>0.1962251133401878</v>
      </c>
      <c r="AW9">
        <v>0.1815712645378274</v>
      </c>
      <c r="AY9">
        <f t="shared" si="3"/>
        <v>-0.38400000000000012</v>
      </c>
      <c r="AZ9">
        <f t="shared" si="1"/>
        <v>-0.38400000000000012</v>
      </c>
      <c r="BA9">
        <f t="shared" si="1"/>
        <v>-0.38400000000000012</v>
      </c>
      <c r="BB9" t="str">
        <f t="shared" si="1"/>
        <v/>
      </c>
    </row>
    <row r="10" spans="1:54" x14ac:dyDescent="0.3">
      <c r="A10">
        <v>1</v>
      </c>
      <c r="B10" t="s">
        <v>77</v>
      </c>
      <c r="C10" t="s">
        <v>74</v>
      </c>
      <c r="D10" t="s">
        <v>69</v>
      </c>
      <c r="F10" s="2">
        <f t="shared" si="2"/>
        <v>0</v>
      </c>
      <c r="G10" s="2">
        <f t="shared" si="2"/>
        <v>0</v>
      </c>
      <c r="H10" s="4">
        <f t="shared" si="2"/>
        <v>0</v>
      </c>
      <c r="I10">
        <f t="shared" si="2"/>
        <v>0</v>
      </c>
      <c r="J10">
        <f t="shared" si="2"/>
        <v>1</v>
      </c>
      <c r="K10">
        <f t="shared" si="2"/>
        <v>2</v>
      </c>
      <c r="L10">
        <f t="shared" si="2"/>
        <v>0</v>
      </c>
      <c r="M10">
        <v>6241646.2000000002</v>
      </c>
      <c r="N10">
        <v>836845.66666666674</v>
      </c>
      <c r="O10">
        <v>838235.2</v>
      </c>
      <c r="P10">
        <v>1951224.2</v>
      </c>
      <c r="Q10">
        <v>363246.46666666667</v>
      </c>
      <c r="R10">
        <v>19050969.800000001</v>
      </c>
      <c r="S10">
        <v>295603.1333333333</v>
      </c>
      <c r="T10">
        <v>2921896.8</v>
      </c>
      <c r="U10">
        <v>2286245.9333333331</v>
      </c>
      <c r="V10">
        <v>1797560.4</v>
      </c>
      <c r="W10">
        <v>508098.33333333337</v>
      </c>
      <c r="Y10">
        <v>5.9868298474000774</v>
      </c>
      <c r="Z10">
        <v>0.91670608770800754</v>
      </c>
      <c r="AA10">
        <v>0.92257179626418906</v>
      </c>
      <c r="AB10">
        <v>3.113521232397761</v>
      </c>
      <c r="AC10">
        <v>0.79598579286054405</v>
      </c>
      <c r="AD10">
        <v>12.995368909602981</v>
      </c>
      <c r="AE10">
        <v>0.66228649993427102</v>
      </c>
      <c r="AF10">
        <v>0.62671937699196856</v>
      </c>
      <c r="AG10">
        <v>0.75260717443500957</v>
      </c>
      <c r="AH10">
        <v>3.0147025828133338</v>
      </c>
      <c r="AI10">
        <v>1.699016307748388</v>
      </c>
      <c r="AK10">
        <v>5.9868298474000774</v>
      </c>
      <c r="AL10">
        <v>0.3238179562613368</v>
      </c>
      <c r="AM10">
        <v>0.32401654673740271</v>
      </c>
      <c r="AN10">
        <v>3.113521232397761</v>
      </c>
      <c r="AO10">
        <v>0.33125134366176401</v>
      </c>
      <c r="AP10">
        <v>12.995368909602981</v>
      </c>
      <c r="AQ10">
        <v>0.2677706552126134</v>
      </c>
      <c r="AR10">
        <v>0.31809278180589901</v>
      </c>
      <c r="AS10">
        <v>0.2200700722712402</v>
      </c>
      <c r="AT10">
        <v>3.0147025828133338</v>
      </c>
      <c r="AU10">
        <v>0.55667415975670642</v>
      </c>
      <c r="AW10">
        <v>0.1877202509359146</v>
      </c>
      <c r="AY10">
        <f t="shared" si="3"/>
        <v>0.38400000000000012</v>
      </c>
      <c r="AZ10" t="str">
        <f t="shared" si="1"/>
        <v/>
      </c>
      <c r="BA10" t="str">
        <f t="shared" si="1"/>
        <v/>
      </c>
      <c r="BB10">
        <f t="shared" si="1"/>
        <v>0.38400000000000012</v>
      </c>
    </row>
    <row r="11" spans="1:54" x14ac:dyDescent="0.3">
      <c r="A11">
        <v>1</v>
      </c>
      <c r="B11" t="s">
        <v>78</v>
      </c>
      <c r="C11" t="s">
        <v>74</v>
      </c>
      <c r="D11" t="s">
        <v>69</v>
      </c>
      <c r="F11" s="2">
        <f t="shared" si="2"/>
        <v>0</v>
      </c>
      <c r="G11" s="2">
        <f t="shared" si="2"/>
        <v>0</v>
      </c>
      <c r="H11" s="4">
        <f t="shared" si="2"/>
        <v>0</v>
      </c>
      <c r="I11">
        <f t="shared" si="2"/>
        <v>0</v>
      </c>
      <c r="J11">
        <f t="shared" si="2"/>
        <v>1</v>
      </c>
      <c r="K11">
        <f t="shared" si="2"/>
        <v>2</v>
      </c>
      <c r="L11">
        <f t="shared" si="2"/>
        <v>0</v>
      </c>
      <c r="M11">
        <v>6472497.2000000002</v>
      </c>
      <c r="N11">
        <v>865280.2</v>
      </c>
      <c r="O11">
        <v>866468.4</v>
      </c>
      <c r="P11">
        <v>2003733</v>
      </c>
      <c r="Q11">
        <v>379478.06666666671</v>
      </c>
      <c r="R11">
        <v>19403441.600000001</v>
      </c>
      <c r="S11">
        <v>303560.33333333337</v>
      </c>
      <c r="T11">
        <v>2924194.8</v>
      </c>
      <c r="U11">
        <v>2289944.6</v>
      </c>
      <c r="V11">
        <v>1778593.2</v>
      </c>
      <c r="W11">
        <v>490359.1333333333</v>
      </c>
      <c r="Y11">
        <v>3.9873626539949329</v>
      </c>
      <c r="Z11">
        <v>0.81895566093347349</v>
      </c>
      <c r="AA11">
        <v>0.81996789612264054</v>
      </c>
      <c r="AB11">
        <v>2.2774283881997688</v>
      </c>
      <c r="AC11">
        <v>0.73424408813201203</v>
      </c>
      <c r="AD11">
        <v>10.58026499400148</v>
      </c>
      <c r="AE11">
        <v>0.64163346618879591</v>
      </c>
      <c r="AF11">
        <v>0.59512321762740616</v>
      </c>
      <c r="AG11">
        <v>0.74965882758066682</v>
      </c>
      <c r="AH11">
        <v>2.9727155572036281</v>
      </c>
      <c r="AI11">
        <v>1.7037069713813251</v>
      </c>
      <c r="AK11">
        <v>3.9873626539949329</v>
      </c>
      <c r="AL11">
        <v>0.29384393672614051</v>
      </c>
      <c r="AM11">
        <v>0.29570435686036939</v>
      </c>
      <c r="AN11">
        <v>2.2774283881997688</v>
      </c>
      <c r="AO11">
        <v>0.30467085787289161</v>
      </c>
      <c r="AP11">
        <v>10.58026499400148</v>
      </c>
      <c r="AQ11">
        <v>0.26430684907439472</v>
      </c>
      <c r="AR11">
        <v>0.30067555021960291</v>
      </c>
      <c r="AS11">
        <v>0.22268325081483151</v>
      </c>
      <c r="AT11">
        <v>2.9727155572036281</v>
      </c>
      <c r="AU11">
        <v>0.56421466272634757</v>
      </c>
      <c r="AW11">
        <v>0.169069547993907</v>
      </c>
      <c r="AY11">
        <f t="shared" si="3"/>
        <v>0.38400000000000012</v>
      </c>
      <c r="AZ11" t="str">
        <f t="shared" si="1"/>
        <v/>
      </c>
      <c r="BA11" t="str">
        <f t="shared" si="1"/>
        <v/>
      </c>
      <c r="BB11">
        <f t="shared" si="1"/>
        <v>0.38400000000000012</v>
      </c>
    </row>
    <row r="12" spans="1:54" x14ac:dyDescent="0.3">
      <c r="A12">
        <v>1</v>
      </c>
      <c r="B12" t="s">
        <v>79</v>
      </c>
      <c r="C12" t="s">
        <v>74</v>
      </c>
      <c r="D12" t="s">
        <v>69</v>
      </c>
      <c r="F12" s="2">
        <f t="shared" si="2"/>
        <v>0</v>
      </c>
      <c r="G12" s="2">
        <f t="shared" si="2"/>
        <v>1</v>
      </c>
      <c r="H12" s="4">
        <f t="shared" si="2"/>
        <v>1</v>
      </c>
      <c r="I12">
        <f t="shared" si="2"/>
        <v>1</v>
      </c>
      <c r="J12">
        <f t="shared" si="2"/>
        <v>0</v>
      </c>
      <c r="K12">
        <f t="shared" si="2"/>
        <v>2</v>
      </c>
      <c r="L12">
        <f t="shared" si="2"/>
        <v>2</v>
      </c>
      <c r="M12">
        <v>200022.6</v>
      </c>
      <c r="N12">
        <v>233922.93333333329</v>
      </c>
      <c r="O12">
        <v>233945.60000000001</v>
      </c>
      <c r="P12">
        <v>199999</v>
      </c>
      <c r="Q12">
        <v>206360.8666666667</v>
      </c>
      <c r="R12">
        <v>1</v>
      </c>
      <c r="S12">
        <v>12329.13333333333</v>
      </c>
      <c r="T12">
        <v>2915786.6</v>
      </c>
      <c r="U12">
        <v>2271348.666666667</v>
      </c>
      <c r="V12">
        <v>181.4</v>
      </c>
      <c r="W12">
        <v>27911.133333333331</v>
      </c>
      <c r="Y12">
        <v>0.2943415937828831</v>
      </c>
      <c r="Z12">
        <v>0.46306431587242208</v>
      </c>
      <c r="AA12">
        <v>0.4583615150884725</v>
      </c>
      <c r="AB12">
        <v>0.45942293239058929</v>
      </c>
      <c r="AC12">
        <v>0.65380074333127891</v>
      </c>
      <c r="AD12">
        <v>9.2463530600070912E-2</v>
      </c>
      <c r="AE12">
        <v>0.2703392687796925</v>
      </c>
      <c r="AF12">
        <v>0.59398137456737454</v>
      </c>
      <c r="AG12">
        <v>0.74116899149181936</v>
      </c>
      <c r="AH12">
        <v>7.8089674003421804E-3</v>
      </c>
      <c r="AI12">
        <v>0.28115985934079307</v>
      </c>
      <c r="AK12">
        <v>0.2943415937828831</v>
      </c>
      <c r="AL12">
        <v>0.22497704601458579</v>
      </c>
      <c r="AM12">
        <v>0.22019045766986281</v>
      </c>
      <c r="AN12">
        <v>0.45942293239058929</v>
      </c>
      <c r="AO12">
        <v>0.30664457833239178</v>
      </c>
      <c r="AP12">
        <v>9.2463530600070912E-2</v>
      </c>
      <c r="AQ12">
        <v>0.1867151461929703</v>
      </c>
      <c r="AR12">
        <v>0.29985831378726291</v>
      </c>
      <c r="AS12">
        <v>0.21852708961038539</v>
      </c>
      <c r="AT12">
        <v>7.8089674003421804E-3</v>
      </c>
      <c r="AU12">
        <v>0.19613952707732091</v>
      </c>
      <c r="AW12">
        <v>0.17560633327035849</v>
      </c>
      <c r="AY12">
        <f t="shared" si="3"/>
        <v>-0.38400000000000012</v>
      </c>
      <c r="AZ12">
        <f t="shared" si="1"/>
        <v>-0.38400000000000012</v>
      </c>
      <c r="BA12">
        <f t="shared" si="1"/>
        <v>-0.38400000000000012</v>
      </c>
      <c r="BB12" t="str">
        <f t="shared" si="1"/>
        <v/>
      </c>
    </row>
    <row r="13" spans="1:54" x14ac:dyDescent="0.3">
      <c r="A13">
        <v>1</v>
      </c>
      <c r="B13" t="s">
        <v>80</v>
      </c>
      <c r="C13" t="s">
        <v>74</v>
      </c>
      <c r="D13" t="s">
        <v>69</v>
      </c>
      <c r="F13" s="2">
        <f t="shared" si="2"/>
        <v>0</v>
      </c>
      <c r="G13" s="2">
        <f t="shared" si="2"/>
        <v>1</v>
      </c>
      <c r="H13" s="4">
        <f t="shared" si="2"/>
        <v>1</v>
      </c>
      <c r="I13">
        <f t="shared" si="2"/>
        <v>1</v>
      </c>
      <c r="J13">
        <f t="shared" si="2"/>
        <v>0</v>
      </c>
      <c r="K13">
        <f t="shared" si="2"/>
        <v>2</v>
      </c>
      <c r="L13">
        <f t="shared" si="2"/>
        <v>2</v>
      </c>
      <c r="M13">
        <v>200028.6</v>
      </c>
      <c r="N13">
        <v>238632.6</v>
      </c>
      <c r="O13">
        <v>238661</v>
      </c>
      <c r="P13">
        <v>199999</v>
      </c>
      <c r="Q13">
        <v>205721.4</v>
      </c>
      <c r="R13">
        <v>1.6</v>
      </c>
      <c r="S13">
        <v>12515.6</v>
      </c>
      <c r="T13">
        <v>2915994.6</v>
      </c>
      <c r="U13">
        <v>2270037.666666667</v>
      </c>
      <c r="V13">
        <v>275.39999999999998</v>
      </c>
      <c r="W13">
        <v>26697.599999999999</v>
      </c>
      <c r="Y13">
        <v>0.25451943739317362</v>
      </c>
      <c r="Z13">
        <v>0.46284807740400241</v>
      </c>
      <c r="AA13">
        <v>0.4584099657639551</v>
      </c>
      <c r="AB13">
        <v>0.51042482659686361</v>
      </c>
      <c r="AC13">
        <v>0.68501203213624351</v>
      </c>
      <c r="AD13">
        <v>9.3810675607528496E-2</v>
      </c>
      <c r="AE13">
        <v>0.26914495885915429</v>
      </c>
      <c r="AF13">
        <v>0.59448881123680619</v>
      </c>
      <c r="AG13">
        <v>0.73659409428170564</v>
      </c>
      <c r="AH13">
        <v>4.7339156037195986E-3</v>
      </c>
      <c r="AI13">
        <v>0.27785217014218988</v>
      </c>
      <c r="AK13">
        <v>0.25451943739317362</v>
      </c>
      <c r="AL13">
        <v>0.22446755905790869</v>
      </c>
      <c r="AM13">
        <v>0.21989895162017389</v>
      </c>
      <c r="AN13">
        <v>0.51042482659686361</v>
      </c>
      <c r="AO13">
        <v>0.32114792593444391</v>
      </c>
      <c r="AP13">
        <v>9.3810675607528496E-2</v>
      </c>
      <c r="AQ13">
        <v>0.18721409400459371</v>
      </c>
      <c r="AR13">
        <v>0.3006900780368596</v>
      </c>
      <c r="AS13">
        <v>0.21639423946229119</v>
      </c>
      <c r="AT13">
        <v>4.7339156037195986E-3</v>
      </c>
      <c r="AU13">
        <v>0.1948244045449731</v>
      </c>
      <c r="AW13">
        <v>0.174263568323416</v>
      </c>
      <c r="AY13">
        <f t="shared" si="3"/>
        <v>-0.38400000000000012</v>
      </c>
      <c r="AZ13">
        <f t="shared" si="1"/>
        <v>-0.38400000000000012</v>
      </c>
      <c r="BA13">
        <f t="shared" si="1"/>
        <v>-0.38400000000000012</v>
      </c>
      <c r="BB13" t="str">
        <f t="shared" si="1"/>
        <v/>
      </c>
    </row>
    <row r="14" spans="1:54" x14ac:dyDescent="0.3">
      <c r="A14">
        <v>1</v>
      </c>
      <c r="B14" t="s">
        <v>81</v>
      </c>
      <c r="C14" t="s">
        <v>74</v>
      </c>
      <c r="D14" t="s">
        <v>69</v>
      </c>
      <c r="F14" s="2">
        <f t="shared" si="2"/>
        <v>0</v>
      </c>
      <c r="G14" s="2">
        <f t="shared" si="2"/>
        <v>0</v>
      </c>
      <c r="H14" s="4">
        <f t="shared" si="2"/>
        <v>0</v>
      </c>
      <c r="I14">
        <f t="shared" si="2"/>
        <v>0</v>
      </c>
      <c r="J14">
        <f t="shared" si="2"/>
        <v>1</v>
      </c>
      <c r="K14">
        <f t="shared" si="2"/>
        <v>2</v>
      </c>
      <c r="L14">
        <f t="shared" si="2"/>
        <v>0</v>
      </c>
      <c r="M14">
        <v>6241646.2000000002</v>
      </c>
      <c r="N14">
        <v>836845.66666666674</v>
      </c>
      <c r="O14">
        <v>838235.2</v>
      </c>
      <c r="P14">
        <v>1951224.2</v>
      </c>
      <c r="Q14">
        <v>363246.46666666667</v>
      </c>
      <c r="R14">
        <v>19050969.800000001</v>
      </c>
      <c r="S14">
        <v>295603.1333333333</v>
      </c>
      <c r="T14">
        <v>2921896.8</v>
      </c>
      <c r="U14">
        <v>2286245.9333333331</v>
      </c>
      <c r="V14">
        <v>1797560.4</v>
      </c>
      <c r="W14">
        <v>508098.33333333337</v>
      </c>
      <c r="Y14">
        <v>3.8695161922136321</v>
      </c>
      <c r="Z14">
        <v>0.80353087024996062</v>
      </c>
      <c r="AA14">
        <v>0.79722983221290633</v>
      </c>
      <c r="AB14">
        <v>2.4444391615921628</v>
      </c>
      <c r="AC14">
        <v>0.63628111373788365</v>
      </c>
      <c r="AD14">
        <v>10.28020530400099</v>
      </c>
      <c r="AE14">
        <v>0.63372157199773937</v>
      </c>
      <c r="AF14">
        <v>0.59680433396715671</v>
      </c>
      <c r="AG14">
        <v>0.74384667581180108</v>
      </c>
      <c r="AH14">
        <v>3.0309740357915871</v>
      </c>
      <c r="AI14">
        <v>1.688809699576814</v>
      </c>
      <c r="AK14">
        <v>3.8695161922136321</v>
      </c>
      <c r="AL14">
        <v>0.2893835571982587</v>
      </c>
      <c r="AM14">
        <v>0.28470536979148159</v>
      </c>
      <c r="AN14">
        <v>2.4444391615921628</v>
      </c>
      <c r="AO14">
        <v>0.26346782047767192</v>
      </c>
      <c r="AP14">
        <v>10.28020530400099</v>
      </c>
      <c r="AQ14">
        <v>0.25314939334057268</v>
      </c>
      <c r="AR14">
        <v>0.30162172496784467</v>
      </c>
      <c r="AS14">
        <v>0.21732443243575589</v>
      </c>
      <c r="AT14">
        <v>3.0309740357915871</v>
      </c>
      <c r="AU14">
        <v>0.54595664868829774</v>
      </c>
      <c r="AW14">
        <v>0.17027415005723009</v>
      </c>
      <c r="AY14">
        <f t="shared" si="3"/>
        <v>0.38400000000000012</v>
      </c>
      <c r="AZ14" t="str">
        <f t="shared" si="1"/>
        <v/>
      </c>
      <c r="BA14" t="str">
        <f t="shared" si="1"/>
        <v/>
      </c>
      <c r="BB14">
        <f t="shared" si="1"/>
        <v>0.38400000000000012</v>
      </c>
    </row>
    <row r="15" spans="1:54" x14ac:dyDescent="0.3">
      <c r="A15">
        <v>1</v>
      </c>
      <c r="B15" t="s">
        <v>82</v>
      </c>
      <c r="C15" t="s">
        <v>68</v>
      </c>
      <c r="D15" t="s">
        <v>69</v>
      </c>
      <c r="F15" s="2">
        <f t="shared" si="2"/>
        <v>0</v>
      </c>
      <c r="G15" s="2">
        <f t="shared" si="2"/>
        <v>0</v>
      </c>
      <c r="H15" s="4">
        <f t="shared" si="2"/>
        <v>1</v>
      </c>
      <c r="I15">
        <f t="shared" si="2"/>
        <v>0</v>
      </c>
      <c r="J15">
        <f t="shared" si="2"/>
        <v>1</v>
      </c>
      <c r="K15">
        <f t="shared" si="2"/>
        <v>2</v>
      </c>
      <c r="L15">
        <f t="shared" si="2"/>
        <v>2</v>
      </c>
      <c r="M15">
        <v>6472497.2000000002</v>
      </c>
      <c r="N15">
        <v>592580.4</v>
      </c>
      <c r="O15">
        <v>592656.80000000005</v>
      </c>
      <c r="P15">
        <v>2003733</v>
      </c>
      <c r="Q15">
        <v>297400.59999999998</v>
      </c>
      <c r="R15">
        <v>19403441.600000001</v>
      </c>
      <c r="S15">
        <v>131050.6</v>
      </c>
      <c r="T15">
        <v>2924194.8</v>
      </c>
      <c r="U15">
        <v>2286981.2000000002</v>
      </c>
      <c r="V15">
        <v>1778593.2</v>
      </c>
      <c r="W15">
        <v>298595.40000000002</v>
      </c>
      <c r="Y15">
        <v>4.0934001813991916</v>
      </c>
      <c r="Z15">
        <v>0.79586127802031115</v>
      </c>
      <c r="AA15">
        <v>0.80158597077243032</v>
      </c>
      <c r="AB15">
        <v>2.6742869187961329</v>
      </c>
      <c r="AC15">
        <v>0.78075302240904421</v>
      </c>
      <c r="AD15">
        <v>10.718744404788589</v>
      </c>
      <c r="AE15">
        <v>0.59960373698268088</v>
      </c>
      <c r="AF15">
        <v>0.60341063898522407</v>
      </c>
      <c r="AG15">
        <v>0.87382586181629451</v>
      </c>
      <c r="AH15">
        <v>2.987430962407962</v>
      </c>
      <c r="AI15">
        <v>1.702617583412211</v>
      </c>
      <c r="AK15">
        <v>4.0934001813991916</v>
      </c>
      <c r="AL15">
        <v>0.40148129002191119</v>
      </c>
      <c r="AM15">
        <v>0.40089954398572453</v>
      </c>
      <c r="AN15">
        <v>2.6742869187961329</v>
      </c>
      <c r="AO15">
        <v>0.44648472740082068</v>
      </c>
      <c r="AP15">
        <v>10.718744404788589</v>
      </c>
      <c r="AQ15">
        <v>0.35315587401855741</v>
      </c>
      <c r="AR15">
        <v>0.30491453799186269</v>
      </c>
      <c r="AS15">
        <v>0.35226265363162379</v>
      </c>
      <c r="AT15">
        <v>2.987430962407962</v>
      </c>
      <c r="AU15">
        <v>0.6506662596017122</v>
      </c>
      <c r="AW15">
        <v>0.30674335500225419</v>
      </c>
      <c r="AY15">
        <f t="shared" si="3"/>
        <v>0.50400000000000011</v>
      </c>
      <c r="AZ15">
        <f t="shared" si="1"/>
        <v>0.50400000000000011</v>
      </c>
      <c r="BA15" t="str">
        <f t="shared" si="1"/>
        <v/>
      </c>
      <c r="BB15">
        <f t="shared" si="1"/>
        <v>0.50400000000000011</v>
      </c>
    </row>
    <row r="16" spans="1:54" x14ac:dyDescent="0.3">
      <c r="A16">
        <v>1</v>
      </c>
      <c r="B16" t="s">
        <v>83</v>
      </c>
      <c r="C16" t="s">
        <v>68</v>
      </c>
      <c r="D16" t="s">
        <v>69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1</v>
      </c>
      <c r="J16">
        <f t="shared" si="2"/>
        <v>0</v>
      </c>
      <c r="K16">
        <f t="shared" si="2"/>
        <v>2</v>
      </c>
      <c r="L16">
        <f t="shared" si="2"/>
        <v>0</v>
      </c>
      <c r="M16">
        <v>200022.6</v>
      </c>
      <c r="N16">
        <v>386785.4</v>
      </c>
      <c r="O16">
        <v>386869.6</v>
      </c>
      <c r="P16">
        <v>199999</v>
      </c>
      <c r="Q16">
        <v>233663.6</v>
      </c>
      <c r="R16">
        <v>1</v>
      </c>
      <c r="S16">
        <v>70275.8</v>
      </c>
      <c r="T16">
        <v>2915786.6</v>
      </c>
      <c r="U16">
        <v>2276897.4</v>
      </c>
      <c r="V16">
        <v>181.4</v>
      </c>
      <c r="W16">
        <v>212205.2</v>
      </c>
      <c r="Y16">
        <v>0.34277180458884687</v>
      </c>
      <c r="Z16">
        <v>0.76833154335618015</v>
      </c>
      <c r="AA16">
        <v>0.72726867558667441</v>
      </c>
      <c r="AB16">
        <v>0.52012148800422442</v>
      </c>
      <c r="AC16">
        <v>1.103633546590572</v>
      </c>
      <c r="AD16">
        <v>9.0606479207053739E-2</v>
      </c>
      <c r="AE16">
        <v>0.47144132475368677</v>
      </c>
      <c r="AF16">
        <v>0.6018999127671123</v>
      </c>
      <c r="AG16">
        <v>0.88344895351910968</v>
      </c>
      <c r="AH16">
        <v>4.2503368109464198E-3</v>
      </c>
      <c r="AI16">
        <v>1.577122305636294</v>
      </c>
      <c r="AK16">
        <v>0.34277180458884687</v>
      </c>
      <c r="AL16">
        <v>0.42822361019207172</v>
      </c>
      <c r="AM16">
        <v>0.39188747040461752</v>
      </c>
      <c r="AN16">
        <v>0.52012148800422442</v>
      </c>
      <c r="AO16">
        <v>0.60238941399729806</v>
      </c>
      <c r="AP16">
        <v>9.0606479207053739E-2</v>
      </c>
      <c r="AQ16">
        <v>0.34433721617097029</v>
      </c>
      <c r="AR16">
        <v>0.30508179278112951</v>
      </c>
      <c r="AS16">
        <v>0.36762251466279838</v>
      </c>
      <c r="AT16">
        <v>4.2503368109464198E-3</v>
      </c>
      <c r="AU16">
        <v>0.62562325681792574</v>
      </c>
      <c r="AW16">
        <v>0.34953801980009302</v>
      </c>
      <c r="AY16">
        <f t="shared" si="3"/>
        <v>-0.50400000000000011</v>
      </c>
      <c r="AZ16" t="str">
        <f t="shared" si="1"/>
        <v/>
      </c>
      <c r="BA16">
        <f t="shared" si="1"/>
        <v>-0.50400000000000011</v>
      </c>
      <c r="BB16" t="str">
        <f t="shared" si="1"/>
        <v/>
      </c>
    </row>
    <row r="17" spans="1:54" x14ac:dyDescent="0.3">
      <c r="A17">
        <v>1</v>
      </c>
      <c r="B17" t="s">
        <v>84</v>
      </c>
      <c r="C17" t="s">
        <v>68</v>
      </c>
      <c r="D17" t="s">
        <v>69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1</v>
      </c>
      <c r="J17">
        <f t="shared" si="2"/>
        <v>0</v>
      </c>
      <c r="K17">
        <f t="shared" si="2"/>
        <v>2</v>
      </c>
      <c r="L17">
        <f t="shared" si="2"/>
        <v>0</v>
      </c>
      <c r="M17">
        <v>200028.6</v>
      </c>
      <c r="N17">
        <v>384602.4</v>
      </c>
      <c r="O17">
        <v>384676.8</v>
      </c>
      <c r="P17">
        <v>199999</v>
      </c>
      <c r="Q17">
        <v>230800.6</v>
      </c>
      <c r="R17">
        <v>1.6</v>
      </c>
      <c r="S17">
        <v>69106.2</v>
      </c>
      <c r="T17">
        <v>2915994.6</v>
      </c>
      <c r="U17">
        <v>2272816.4</v>
      </c>
      <c r="V17">
        <v>275.39999999999998</v>
      </c>
      <c r="W17">
        <v>210544.4</v>
      </c>
      <c r="Y17">
        <v>0.29792394700925801</v>
      </c>
      <c r="Z17">
        <v>0.77198507759021595</v>
      </c>
      <c r="AA17">
        <v>0.72563392597949128</v>
      </c>
      <c r="AB17">
        <v>0.44832970479619688</v>
      </c>
      <c r="AC17">
        <v>0.90091197601286699</v>
      </c>
      <c r="AD17">
        <v>9.0752030990552124E-2</v>
      </c>
      <c r="AE17">
        <v>0.46842945039970801</v>
      </c>
      <c r="AF17">
        <v>0.60447598678292702</v>
      </c>
      <c r="AG17">
        <v>0.87391271544620397</v>
      </c>
      <c r="AH17">
        <v>4.5995856053195E-3</v>
      </c>
      <c r="AI17">
        <v>1.5577531559742051</v>
      </c>
      <c r="AK17">
        <v>0.29792394700925801</v>
      </c>
      <c r="AL17">
        <v>0.43979091260116548</v>
      </c>
      <c r="AM17">
        <v>0.39644835721701382</v>
      </c>
      <c r="AN17">
        <v>0.44832970479619688</v>
      </c>
      <c r="AO17">
        <v>0.55191201780107801</v>
      </c>
      <c r="AP17">
        <v>9.0752030990552124E-2</v>
      </c>
      <c r="AQ17">
        <v>0.3402383834007196</v>
      </c>
      <c r="AR17">
        <v>0.30691886118147521</v>
      </c>
      <c r="AS17">
        <v>0.36074914218625048</v>
      </c>
      <c r="AT17">
        <v>4.5995856053195E-3</v>
      </c>
      <c r="AU17">
        <v>0.61028773678699511</v>
      </c>
      <c r="AW17">
        <v>0.35660087099531668</v>
      </c>
      <c r="AY17">
        <f t="shared" si="3"/>
        <v>-0.50400000000000011</v>
      </c>
      <c r="AZ17" t="str">
        <f t="shared" si="1"/>
        <v/>
      </c>
      <c r="BA17">
        <f t="shared" si="1"/>
        <v>-0.50400000000000011</v>
      </c>
      <c r="BB17" t="str">
        <f t="shared" si="1"/>
        <v/>
      </c>
    </row>
    <row r="18" spans="1:54" x14ac:dyDescent="0.3">
      <c r="A18">
        <v>1</v>
      </c>
      <c r="B18" t="s">
        <v>85</v>
      </c>
      <c r="C18" t="s">
        <v>68</v>
      </c>
      <c r="D18" t="s">
        <v>69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0</v>
      </c>
      <c r="J18">
        <f t="shared" si="2"/>
        <v>1</v>
      </c>
      <c r="K18">
        <f t="shared" si="2"/>
        <v>2</v>
      </c>
      <c r="L18">
        <f t="shared" si="2"/>
        <v>2</v>
      </c>
      <c r="M18">
        <v>6241646.2000000002</v>
      </c>
      <c r="N18">
        <v>591011.4</v>
      </c>
      <c r="O18">
        <v>590854.6</v>
      </c>
      <c r="P18">
        <v>1951224.2</v>
      </c>
      <c r="Q18">
        <v>283760.59999999998</v>
      </c>
      <c r="R18">
        <v>19050969.800000001</v>
      </c>
      <c r="S18">
        <v>119521.2</v>
      </c>
      <c r="T18">
        <v>2921896.8</v>
      </c>
      <c r="U18">
        <v>2286217.4</v>
      </c>
      <c r="V18">
        <v>1797560.4</v>
      </c>
      <c r="W18">
        <v>285342.2</v>
      </c>
      <c r="Y18">
        <v>4.0163487792015076</v>
      </c>
      <c r="Z18">
        <v>0.81267907501896841</v>
      </c>
      <c r="AA18">
        <v>0.80531487205298613</v>
      </c>
      <c r="AB18">
        <v>2.7361842289916241</v>
      </c>
      <c r="AC18">
        <v>0.80617540881503369</v>
      </c>
      <c r="AD18">
        <v>10.25308405699907</v>
      </c>
      <c r="AE18">
        <v>0.58944934442406516</v>
      </c>
      <c r="AF18">
        <v>0.60176153721986336</v>
      </c>
      <c r="AG18">
        <v>0.87977069820044562</v>
      </c>
      <c r="AH18">
        <v>3.0203079810016789</v>
      </c>
      <c r="AI18">
        <v>1.6991043251822699</v>
      </c>
      <c r="AK18">
        <v>4.0163487792015076</v>
      </c>
      <c r="AL18">
        <v>0.40161849380237979</v>
      </c>
      <c r="AM18">
        <v>0.39402428740868339</v>
      </c>
      <c r="AN18">
        <v>2.7361842289916241</v>
      </c>
      <c r="AO18">
        <v>0.47249778200057341</v>
      </c>
      <c r="AP18">
        <v>10.25308405699907</v>
      </c>
      <c r="AQ18">
        <v>0.35755203739972791</v>
      </c>
      <c r="AR18">
        <v>0.30445751941297211</v>
      </c>
      <c r="AS18">
        <v>0.35444611377315588</v>
      </c>
      <c r="AT18">
        <v>3.0203079810016789</v>
      </c>
      <c r="AU18">
        <v>0.65298592299222946</v>
      </c>
      <c r="AW18">
        <v>0.31058780100429428</v>
      </c>
      <c r="AY18">
        <f t="shared" si="3"/>
        <v>0.50400000000000011</v>
      </c>
      <c r="AZ18">
        <f t="shared" si="1"/>
        <v>0.50400000000000011</v>
      </c>
      <c r="BA18" t="str">
        <f t="shared" si="1"/>
        <v/>
      </c>
      <c r="BB18">
        <f t="shared" si="1"/>
        <v>0.50400000000000011</v>
      </c>
    </row>
    <row r="19" spans="1:54" x14ac:dyDescent="0.3">
      <c r="A19">
        <v>2</v>
      </c>
      <c r="B19" t="s">
        <v>86</v>
      </c>
      <c r="C19" t="s">
        <v>87</v>
      </c>
      <c r="D19" t="s">
        <v>69</v>
      </c>
      <c r="F19" s="2">
        <f t="shared" ref="F19:L34" si="4">F665</f>
        <v>0</v>
      </c>
      <c r="G19" s="2">
        <f t="shared" si="4"/>
        <v>0</v>
      </c>
      <c r="H19" s="4">
        <f t="shared" si="4"/>
        <v>1</v>
      </c>
      <c r="I19">
        <f t="shared" si="4"/>
        <v>0</v>
      </c>
      <c r="J19">
        <f t="shared" si="4"/>
        <v>1</v>
      </c>
      <c r="K19">
        <f t="shared" si="4"/>
        <v>2</v>
      </c>
      <c r="L19">
        <f t="shared" si="4"/>
        <v>2</v>
      </c>
      <c r="M19">
        <v>7645979</v>
      </c>
      <c r="N19">
        <v>1917771.8</v>
      </c>
      <c r="O19">
        <v>1924130</v>
      </c>
      <c r="P19">
        <v>2251794</v>
      </c>
      <c r="Q19">
        <v>644093.6</v>
      </c>
      <c r="R19">
        <v>21349713.199999999</v>
      </c>
      <c r="S19">
        <v>1503446.6</v>
      </c>
      <c r="T19">
        <v>2923754.4</v>
      </c>
      <c r="U19">
        <v>2257290.4</v>
      </c>
      <c r="V19">
        <v>1987378.4</v>
      </c>
      <c r="W19">
        <v>612603.4</v>
      </c>
      <c r="Y19">
        <v>6.8655072627938356</v>
      </c>
      <c r="Z19">
        <v>2.4491856683744122</v>
      </c>
      <c r="AA19">
        <v>2.3172176575986669</v>
      </c>
      <c r="AB19">
        <v>2.56593722620164</v>
      </c>
      <c r="AC19">
        <v>1.4337971722066869</v>
      </c>
      <c r="AD19">
        <v>14.37152616181411</v>
      </c>
      <c r="AE19">
        <v>1.8660051141632721</v>
      </c>
      <c r="AF19">
        <v>0.64657858930295331</v>
      </c>
      <c r="AG19">
        <v>0.9673076934996061</v>
      </c>
      <c r="AH19">
        <v>2.999638942617457</v>
      </c>
      <c r="AI19">
        <v>2.0290431546396581</v>
      </c>
      <c r="AK19">
        <v>6.8655072627938356</v>
      </c>
      <c r="AL19">
        <v>0.86884535100543869</v>
      </c>
      <c r="AM19">
        <v>0.75955709459958598</v>
      </c>
      <c r="AN19">
        <v>2.56593722620164</v>
      </c>
      <c r="AO19">
        <v>0.7065291650011204</v>
      </c>
      <c r="AP19">
        <v>14.37152616181411</v>
      </c>
      <c r="AQ19">
        <v>0.62927371159894396</v>
      </c>
      <c r="AR19">
        <v>0.32746922412188723</v>
      </c>
      <c r="AS19">
        <v>0.40636873156763609</v>
      </c>
      <c r="AT19">
        <v>2.999638942617457</v>
      </c>
      <c r="AU19">
        <v>0.89159768958343188</v>
      </c>
      <c r="AW19">
        <v>0.55698922281153496</v>
      </c>
      <c r="AY19">
        <f t="shared" si="3"/>
        <v>0.63000000000000012</v>
      </c>
      <c r="AZ19">
        <f t="shared" si="1"/>
        <v>0.63000000000000012</v>
      </c>
      <c r="BA19" t="str">
        <f t="shared" si="1"/>
        <v/>
      </c>
      <c r="BB19">
        <f t="shared" si="1"/>
        <v>0.63000000000000012</v>
      </c>
    </row>
    <row r="20" spans="1:54" x14ac:dyDescent="0.3">
      <c r="A20">
        <v>2</v>
      </c>
      <c r="B20" t="s">
        <v>88</v>
      </c>
      <c r="C20" t="s">
        <v>87</v>
      </c>
      <c r="D20" t="s">
        <v>69</v>
      </c>
      <c r="F20" s="2">
        <f t="shared" si="4"/>
        <v>0</v>
      </c>
      <c r="G20" s="2">
        <f t="shared" si="4"/>
        <v>1</v>
      </c>
      <c r="H20" s="4">
        <f t="shared" si="4"/>
        <v>0</v>
      </c>
      <c r="I20">
        <f t="shared" si="4"/>
        <v>1</v>
      </c>
      <c r="J20">
        <f t="shared" si="4"/>
        <v>0</v>
      </c>
      <c r="K20">
        <f t="shared" si="4"/>
        <v>2</v>
      </c>
      <c r="L20">
        <f t="shared" si="4"/>
        <v>0</v>
      </c>
      <c r="M20">
        <v>200029.8</v>
      </c>
      <c r="N20">
        <v>229475.20000000001</v>
      </c>
      <c r="O20">
        <v>229542</v>
      </c>
      <c r="P20">
        <v>199999</v>
      </c>
      <c r="Q20">
        <v>204322.8</v>
      </c>
      <c r="R20">
        <v>1.2</v>
      </c>
      <c r="S20">
        <v>8174</v>
      </c>
      <c r="T20">
        <v>2916340.4</v>
      </c>
      <c r="U20">
        <v>2223945.4</v>
      </c>
      <c r="V20">
        <v>206.6</v>
      </c>
      <c r="W20">
        <v>49553.599999999999</v>
      </c>
      <c r="Y20">
        <v>0.25305234100669621</v>
      </c>
      <c r="Z20">
        <v>1.3736412893747909</v>
      </c>
      <c r="AA20">
        <v>1.160989987791982</v>
      </c>
      <c r="AB20">
        <v>0.35851346700219439</v>
      </c>
      <c r="AC20">
        <v>1.2414603515935601</v>
      </c>
      <c r="AD20">
        <v>0.15385347860865289</v>
      </c>
      <c r="AE20">
        <v>0.8620325194555335</v>
      </c>
      <c r="AF20">
        <v>1.0516333873383701</v>
      </c>
      <c r="AG20">
        <v>1.5081461221678181</v>
      </c>
      <c r="AH20">
        <v>5.9918057988397194E-3</v>
      </c>
      <c r="AI20">
        <v>0.59760250138351689</v>
      </c>
      <c r="AK20">
        <v>0.25305234100669621</v>
      </c>
      <c r="AL20">
        <v>0.88199283002177253</v>
      </c>
      <c r="AM20">
        <v>0.67282892881194134</v>
      </c>
      <c r="AN20">
        <v>0.35851346700219439</v>
      </c>
      <c r="AO20">
        <v>0.82480588260223153</v>
      </c>
      <c r="AP20">
        <v>0.15385347860865289</v>
      </c>
      <c r="AQ20">
        <v>0.7588422815897502</v>
      </c>
      <c r="AR20">
        <v>0.5313633293611929</v>
      </c>
      <c r="AS20">
        <v>0.58895383202470841</v>
      </c>
      <c r="AT20">
        <v>5.9918057988397194E-3</v>
      </c>
      <c r="AU20">
        <v>0.43302269919076941</v>
      </c>
      <c r="AW20">
        <v>0.77111213839380066</v>
      </c>
      <c r="AY20">
        <f t="shared" si="3"/>
        <v>-0.63000000000000012</v>
      </c>
      <c r="AZ20" t="str">
        <f t="shared" si="1"/>
        <v/>
      </c>
      <c r="BA20">
        <f t="shared" si="1"/>
        <v>-0.63000000000000012</v>
      </c>
      <c r="BB20" t="str">
        <f t="shared" si="1"/>
        <v/>
      </c>
    </row>
    <row r="21" spans="1:54" x14ac:dyDescent="0.3">
      <c r="A21">
        <v>2</v>
      </c>
      <c r="B21" t="s">
        <v>89</v>
      </c>
      <c r="C21" t="s">
        <v>87</v>
      </c>
      <c r="D21" t="s">
        <v>69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2</v>
      </c>
      <c r="L21">
        <f t="shared" si="4"/>
        <v>0</v>
      </c>
      <c r="M21">
        <v>200023.8</v>
      </c>
      <c r="N21">
        <v>232060.4</v>
      </c>
      <c r="O21">
        <v>232100.6</v>
      </c>
      <c r="P21">
        <v>199999</v>
      </c>
      <c r="Q21">
        <v>205558.39999999999</v>
      </c>
      <c r="R21">
        <v>1</v>
      </c>
      <c r="S21">
        <v>7218.4</v>
      </c>
      <c r="T21">
        <v>2917860.6</v>
      </c>
      <c r="U21">
        <v>2226779.7999999998</v>
      </c>
      <c r="V21">
        <v>181.2</v>
      </c>
      <c r="W21">
        <v>51186</v>
      </c>
      <c r="Y21">
        <v>0.37098673440050328</v>
      </c>
      <c r="Z21">
        <v>1.30112984381849</v>
      </c>
      <c r="AA21">
        <v>1.1920254809665489</v>
      </c>
      <c r="AB21">
        <v>0.43224300179281272</v>
      </c>
      <c r="AC21">
        <v>1.307735770381987</v>
      </c>
      <c r="AD21">
        <v>0.20782653898932041</v>
      </c>
      <c r="AE21">
        <v>1.1254002904170191</v>
      </c>
      <c r="AF21">
        <v>1.087520840577781</v>
      </c>
      <c r="AG21">
        <v>1.47493414755445</v>
      </c>
      <c r="AH21">
        <v>5.9002013993449207E-3</v>
      </c>
      <c r="AI21">
        <v>0.60326294219121335</v>
      </c>
      <c r="AK21">
        <v>0.37098673440050328</v>
      </c>
      <c r="AL21">
        <v>0.8017902508261614</v>
      </c>
      <c r="AM21">
        <v>0.70213444938417524</v>
      </c>
      <c r="AN21">
        <v>0.43224300179281272</v>
      </c>
      <c r="AO21">
        <v>0.81788785258540886</v>
      </c>
      <c r="AP21">
        <v>0.20782653898932041</v>
      </c>
      <c r="AQ21">
        <v>1.0122133432072591</v>
      </c>
      <c r="AR21">
        <v>0.55550836098846046</v>
      </c>
      <c r="AS21">
        <v>0.69735773741267626</v>
      </c>
      <c r="AT21">
        <v>5.9002013993449207E-3</v>
      </c>
      <c r="AU21">
        <v>0.43568523399299008</v>
      </c>
      <c r="AW21">
        <v>0.69230690359836444</v>
      </c>
      <c r="AY21">
        <f t="shared" si="3"/>
        <v>-0.63000000000000012</v>
      </c>
      <c r="AZ21" t="str">
        <f t="shared" si="1"/>
        <v/>
      </c>
      <c r="BA21">
        <f t="shared" si="1"/>
        <v>-0.63000000000000012</v>
      </c>
      <c r="BB21" t="str">
        <f t="shared" si="1"/>
        <v/>
      </c>
    </row>
    <row r="22" spans="1:54" x14ac:dyDescent="0.3">
      <c r="A22">
        <v>2</v>
      </c>
      <c r="B22" t="s">
        <v>90</v>
      </c>
      <c r="C22" t="s">
        <v>87</v>
      </c>
      <c r="D22" t="s">
        <v>69</v>
      </c>
      <c r="F22" s="2">
        <f t="shared" si="4"/>
        <v>0</v>
      </c>
      <c r="G22" s="2">
        <f t="shared" si="4"/>
        <v>0</v>
      </c>
      <c r="H22" s="4">
        <f t="shared" si="4"/>
        <v>1</v>
      </c>
      <c r="I22">
        <f t="shared" si="4"/>
        <v>0</v>
      </c>
      <c r="J22">
        <f t="shared" si="4"/>
        <v>1</v>
      </c>
      <c r="K22">
        <f t="shared" si="4"/>
        <v>2</v>
      </c>
      <c r="L22">
        <f t="shared" si="4"/>
        <v>2</v>
      </c>
      <c r="M22">
        <v>6594486.2000000002</v>
      </c>
      <c r="N22">
        <v>1776829.2</v>
      </c>
      <c r="O22">
        <v>1782259.6</v>
      </c>
      <c r="P22">
        <v>2151958</v>
      </c>
      <c r="Q22">
        <v>653170</v>
      </c>
      <c r="R22">
        <v>22278667.600000001</v>
      </c>
      <c r="S22">
        <v>1462933.6</v>
      </c>
      <c r="T22">
        <v>2924448.2</v>
      </c>
      <c r="U22">
        <v>2260148.6</v>
      </c>
      <c r="V22">
        <v>2033017.2</v>
      </c>
      <c r="W22">
        <v>610437.19999999995</v>
      </c>
      <c r="Y22">
        <v>6.3001476615900174</v>
      </c>
      <c r="Z22">
        <v>2.4254206452402292</v>
      </c>
      <c r="AA22">
        <v>2.3084950621589089</v>
      </c>
      <c r="AB22">
        <v>3.1188158018107059</v>
      </c>
      <c r="AC22">
        <v>1.406700136547443</v>
      </c>
      <c r="AD22">
        <v>15.389928659202999</v>
      </c>
      <c r="AE22">
        <v>1.808180563768838</v>
      </c>
      <c r="AF22">
        <v>0.62590120940003546</v>
      </c>
      <c r="AG22">
        <v>0.95166050252737477</v>
      </c>
      <c r="AH22">
        <v>3.0545930302003401</v>
      </c>
      <c r="AI22">
        <v>2.0261044123675669</v>
      </c>
      <c r="AK22">
        <v>6.3001476615900174</v>
      </c>
      <c r="AL22">
        <v>0.95938119881320749</v>
      </c>
      <c r="AM22">
        <v>0.85320756720611823</v>
      </c>
      <c r="AN22">
        <v>3.1188158018107059</v>
      </c>
      <c r="AO22">
        <v>0.68707597918692043</v>
      </c>
      <c r="AP22">
        <v>15.389928659202999</v>
      </c>
      <c r="AQ22">
        <v>0.59505220757564525</v>
      </c>
      <c r="AR22">
        <v>0.31657673841109502</v>
      </c>
      <c r="AS22">
        <v>0.40085684339283029</v>
      </c>
      <c r="AT22">
        <v>3.0545930302003401</v>
      </c>
      <c r="AU22">
        <v>0.87548162719467659</v>
      </c>
      <c r="AW22">
        <v>0.63725574600975965</v>
      </c>
      <c r="AY22">
        <f t="shared" si="3"/>
        <v>0.63000000000000012</v>
      </c>
      <c r="AZ22">
        <f t="shared" si="1"/>
        <v>0.63000000000000012</v>
      </c>
      <c r="BA22" t="str">
        <f t="shared" si="1"/>
        <v/>
      </c>
      <c r="BB22">
        <f t="shared" si="1"/>
        <v>0.63000000000000012</v>
      </c>
    </row>
    <row r="23" spans="1:54" x14ac:dyDescent="0.3">
      <c r="A23">
        <v>2</v>
      </c>
      <c r="B23" t="s">
        <v>91</v>
      </c>
      <c r="C23" t="s">
        <v>92</v>
      </c>
      <c r="D23" t="s">
        <v>69</v>
      </c>
      <c r="F23" s="2">
        <f t="shared" si="4"/>
        <v>0</v>
      </c>
      <c r="G23" s="2">
        <f t="shared" si="4"/>
        <v>0</v>
      </c>
      <c r="H23" s="4">
        <f t="shared" si="4"/>
        <v>0</v>
      </c>
      <c r="I23">
        <f t="shared" si="4"/>
        <v>0</v>
      </c>
      <c r="J23">
        <f t="shared" si="4"/>
        <v>1</v>
      </c>
      <c r="K23">
        <f t="shared" si="4"/>
        <v>2</v>
      </c>
      <c r="L23">
        <f t="shared" si="4"/>
        <v>0</v>
      </c>
      <c r="M23">
        <v>7645979</v>
      </c>
      <c r="N23">
        <v>7741142.4000000004</v>
      </c>
      <c r="O23">
        <v>7766438</v>
      </c>
      <c r="P23">
        <v>2251794</v>
      </c>
      <c r="Q23">
        <v>2389947.2000000002</v>
      </c>
      <c r="R23">
        <v>21349713.199999999</v>
      </c>
      <c r="S23">
        <v>15144927.800000001</v>
      </c>
      <c r="T23">
        <v>2923754.4</v>
      </c>
      <c r="U23">
        <v>2328404.2000000002</v>
      </c>
      <c r="V23">
        <v>1987378.4</v>
      </c>
      <c r="W23">
        <v>2190763.2000000002</v>
      </c>
      <c r="Y23">
        <v>4.8266808984102676</v>
      </c>
      <c r="Z23">
        <v>4.7745991385891102</v>
      </c>
      <c r="AA23">
        <v>4.7171804293873718</v>
      </c>
      <c r="AB23">
        <v>2.4542968194000419</v>
      </c>
      <c r="AC23">
        <v>2.3244313156115819</v>
      </c>
      <c r="AD23">
        <v>11.62931719600456</v>
      </c>
      <c r="AE23">
        <v>8.63365173243219</v>
      </c>
      <c r="AF23">
        <v>0.59608759182738136</v>
      </c>
      <c r="AG23">
        <v>0.76861154681537303</v>
      </c>
      <c r="AH23">
        <v>3.0535640635993331</v>
      </c>
      <c r="AI23">
        <v>3.6266398652107461</v>
      </c>
      <c r="AK23">
        <v>4.8266808984102676</v>
      </c>
      <c r="AL23">
        <v>1.0483980662073009</v>
      </c>
      <c r="AM23">
        <v>1.0469807221903471</v>
      </c>
      <c r="AN23">
        <v>2.4542968194000419</v>
      </c>
      <c r="AO23">
        <v>0.630813054414466</v>
      </c>
      <c r="AP23">
        <v>11.62931719600456</v>
      </c>
      <c r="AQ23">
        <v>1.759022968995851</v>
      </c>
      <c r="AR23">
        <v>0.30129535101586952</v>
      </c>
      <c r="AS23">
        <v>0.22605975138721979</v>
      </c>
      <c r="AT23">
        <v>3.0535640635993331</v>
      </c>
      <c r="AU23">
        <v>2.1076054438017309</v>
      </c>
      <c r="AW23">
        <v>0.17726914600934829</v>
      </c>
      <c r="AY23">
        <f t="shared" si="3"/>
        <v>9.5999999999999905E-2</v>
      </c>
      <c r="AZ23" t="str">
        <f t="shared" si="1"/>
        <v/>
      </c>
      <c r="BA23" t="str">
        <f t="shared" si="1"/>
        <v/>
      </c>
      <c r="BB23">
        <f t="shared" si="1"/>
        <v>9.5999999999999905E-2</v>
      </c>
    </row>
    <row r="24" spans="1:54" x14ac:dyDescent="0.3">
      <c r="A24">
        <v>2</v>
      </c>
      <c r="B24" t="s">
        <v>93</v>
      </c>
      <c r="C24" t="s">
        <v>92</v>
      </c>
      <c r="D24" t="s">
        <v>69</v>
      </c>
      <c r="F24" s="2">
        <f t="shared" si="4"/>
        <v>0</v>
      </c>
      <c r="G24" s="2">
        <f t="shared" si="4"/>
        <v>1</v>
      </c>
      <c r="H24" s="4">
        <f t="shared" si="4"/>
        <v>1</v>
      </c>
      <c r="I24">
        <f t="shared" si="4"/>
        <v>1</v>
      </c>
      <c r="J24">
        <f t="shared" si="4"/>
        <v>0</v>
      </c>
      <c r="K24">
        <f t="shared" si="4"/>
        <v>2</v>
      </c>
      <c r="L24">
        <f t="shared" si="4"/>
        <v>2</v>
      </c>
      <c r="M24">
        <v>200029.8</v>
      </c>
      <c r="N24">
        <v>200195.6</v>
      </c>
      <c r="O24">
        <v>200199.2</v>
      </c>
      <c r="P24">
        <v>199999</v>
      </c>
      <c r="Q24">
        <v>200002.8</v>
      </c>
      <c r="R24">
        <v>1.2</v>
      </c>
      <c r="S24">
        <v>15.4</v>
      </c>
      <c r="T24">
        <v>2916340.4</v>
      </c>
      <c r="U24">
        <v>2248504.4</v>
      </c>
      <c r="V24">
        <v>206.6</v>
      </c>
      <c r="W24">
        <v>1801.6</v>
      </c>
      <c r="Y24">
        <v>0.30042478438699621</v>
      </c>
      <c r="Z24">
        <v>0.42611750158248468</v>
      </c>
      <c r="AA24">
        <v>0.42491224800469352</v>
      </c>
      <c r="AB24">
        <v>0.2809124634019099</v>
      </c>
      <c r="AC24">
        <v>0.46976711617899131</v>
      </c>
      <c r="AD24">
        <v>9.038686337880783E-2</v>
      </c>
      <c r="AE24">
        <v>0.25351197926793251</v>
      </c>
      <c r="AF24">
        <v>0.59975989658851181</v>
      </c>
      <c r="AG24">
        <v>0.73979936501709742</v>
      </c>
      <c r="AH24">
        <v>6.9642334128729401E-3</v>
      </c>
      <c r="AI24">
        <v>0.18858265361050139</v>
      </c>
      <c r="AK24">
        <v>0.30042478438699621</v>
      </c>
      <c r="AL24">
        <v>0.21741430697729811</v>
      </c>
      <c r="AM24">
        <v>0.21791733000427491</v>
      </c>
      <c r="AN24">
        <v>0.2809124634019099</v>
      </c>
      <c r="AO24">
        <v>0.23750302078551611</v>
      </c>
      <c r="AP24">
        <v>9.038686337880783E-2</v>
      </c>
      <c r="AQ24">
        <v>0.189275904209353</v>
      </c>
      <c r="AR24">
        <v>0.30380198240745809</v>
      </c>
      <c r="AS24">
        <v>0.2286430745967663</v>
      </c>
      <c r="AT24">
        <v>6.9642334128729401E-3</v>
      </c>
      <c r="AU24">
        <v>0.17873418120434501</v>
      </c>
      <c r="AW24">
        <v>0.17716542058624321</v>
      </c>
      <c r="AY24">
        <f t="shared" si="3"/>
        <v>-9.5999999999999905E-2</v>
      </c>
      <c r="AZ24">
        <f t="shared" si="1"/>
        <v>-9.5999999999999905E-2</v>
      </c>
      <c r="BA24">
        <f t="shared" si="1"/>
        <v>-9.5999999999999905E-2</v>
      </c>
      <c r="BB24" t="str">
        <f t="shared" si="1"/>
        <v/>
      </c>
    </row>
    <row r="25" spans="1:54" x14ac:dyDescent="0.3">
      <c r="A25">
        <v>2</v>
      </c>
      <c r="B25" t="s">
        <v>94</v>
      </c>
      <c r="C25" t="s">
        <v>92</v>
      </c>
      <c r="D25" t="s">
        <v>69</v>
      </c>
      <c r="F25" s="2">
        <f t="shared" si="4"/>
        <v>0</v>
      </c>
      <c r="G25" s="2">
        <f t="shared" si="4"/>
        <v>1</v>
      </c>
      <c r="H25" s="4">
        <f t="shared" si="4"/>
        <v>1</v>
      </c>
      <c r="I25">
        <f t="shared" si="4"/>
        <v>1</v>
      </c>
      <c r="J25">
        <f t="shared" si="4"/>
        <v>0</v>
      </c>
      <c r="K25">
        <f t="shared" si="4"/>
        <v>2</v>
      </c>
      <c r="L25">
        <f t="shared" si="4"/>
        <v>2</v>
      </c>
      <c r="M25">
        <v>200023.8</v>
      </c>
      <c r="N25">
        <v>200240.8</v>
      </c>
      <c r="O25">
        <v>200247.2</v>
      </c>
      <c r="P25">
        <v>199999</v>
      </c>
      <c r="Q25">
        <v>200002.8</v>
      </c>
      <c r="R25">
        <v>1</v>
      </c>
      <c r="S25">
        <v>15.2</v>
      </c>
      <c r="T25">
        <v>2917860.6</v>
      </c>
      <c r="U25">
        <v>2247799</v>
      </c>
      <c r="V25">
        <v>181.2</v>
      </c>
      <c r="W25">
        <v>1863.2</v>
      </c>
      <c r="Y25">
        <v>0.30851765158586197</v>
      </c>
      <c r="Z25">
        <v>0.42384745661402118</v>
      </c>
      <c r="AA25">
        <v>0.42829022941878059</v>
      </c>
      <c r="AB25">
        <v>0.49101112559437748</v>
      </c>
      <c r="AC25">
        <v>0.6035868928069249</v>
      </c>
      <c r="AD25">
        <v>8.5971015202812792E-2</v>
      </c>
      <c r="AE25">
        <v>0.25543948480626572</v>
      </c>
      <c r="AF25">
        <v>0.59758258842630307</v>
      </c>
      <c r="AG25">
        <v>0.73140752608887849</v>
      </c>
      <c r="AH25">
        <v>4.25291361752894E-3</v>
      </c>
      <c r="AI25">
        <v>0.1862356302328407</v>
      </c>
      <c r="AK25">
        <v>0.30851765158586197</v>
      </c>
      <c r="AL25">
        <v>0.21907002798980099</v>
      </c>
      <c r="AM25">
        <v>0.22284640381112689</v>
      </c>
      <c r="AN25">
        <v>0.49101112559437748</v>
      </c>
      <c r="AO25">
        <v>0.3046566618082579</v>
      </c>
      <c r="AP25">
        <v>8.5971015202812792E-2</v>
      </c>
      <c r="AQ25">
        <v>0.19187419079244131</v>
      </c>
      <c r="AR25">
        <v>0.30128520982107149</v>
      </c>
      <c r="AS25">
        <v>0.22103952779434621</v>
      </c>
      <c r="AT25">
        <v>4.25291361752894E-3</v>
      </c>
      <c r="AU25">
        <v>0.17645590621978041</v>
      </c>
      <c r="AW25">
        <v>0.17974704279331491</v>
      </c>
      <c r="AY25">
        <f t="shared" si="3"/>
        <v>-9.5999999999999905E-2</v>
      </c>
      <c r="AZ25">
        <f t="shared" si="1"/>
        <v>-9.5999999999999905E-2</v>
      </c>
      <c r="BA25">
        <f t="shared" si="1"/>
        <v>-9.5999999999999905E-2</v>
      </c>
      <c r="BB25" t="str">
        <f t="shared" si="1"/>
        <v/>
      </c>
    </row>
    <row r="26" spans="1:54" x14ac:dyDescent="0.3">
      <c r="A26">
        <v>2</v>
      </c>
      <c r="B26" t="s">
        <v>95</v>
      </c>
      <c r="C26" t="s">
        <v>92</v>
      </c>
      <c r="D26" t="s">
        <v>69</v>
      </c>
      <c r="F26" s="2">
        <f t="shared" si="4"/>
        <v>0</v>
      </c>
      <c r="G26" s="2">
        <f t="shared" si="4"/>
        <v>0</v>
      </c>
      <c r="H26" s="4">
        <f t="shared" si="4"/>
        <v>0</v>
      </c>
      <c r="I26">
        <f t="shared" si="4"/>
        <v>0</v>
      </c>
      <c r="J26">
        <f t="shared" si="4"/>
        <v>1</v>
      </c>
      <c r="K26">
        <f t="shared" si="4"/>
        <v>2</v>
      </c>
      <c r="L26">
        <f t="shared" si="4"/>
        <v>0</v>
      </c>
      <c r="M26">
        <v>6594486.2000000002</v>
      </c>
      <c r="N26">
        <v>7439479.4000000004</v>
      </c>
      <c r="O26">
        <v>7467520.7999999998</v>
      </c>
      <c r="P26">
        <v>2151958</v>
      </c>
      <c r="Q26">
        <v>2199103.7999999998</v>
      </c>
      <c r="R26">
        <v>22278667.600000001</v>
      </c>
      <c r="S26">
        <v>14658537.6</v>
      </c>
      <c r="T26">
        <v>2924448.2</v>
      </c>
      <c r="U26">
        <v>2324385.2000000002</v>
      </c>
      <c r="V26">
        <v>2033017.2</v>
      </c>
      <c r="W26">
        <v>2088094</v>
      </c>
      <c r="Y26">
        <v>4.3170660670031804</v>
      </c>
      <c r="Z26">
        <v>4.525994443858508</v>
      </c>
      <c r="AA26">
        <v>4.5135925230220888</v>
      </c>
      <c r="AB26">
        <v>2.6043498429993628</v>
      </c>
      <c r="AC26">
        <v>2.6739162624289752</v>
      </c>
      <c r="AD26">
        <v>11.758662660804109</v>
      </c>
      <c r="AE26">
        <v>8.1998012379975993</v>
      </c>
      <c r="AF26">
        <v>0.59726144921733071</v>
      </c>
      <c r="AG26">
        <v>0.76457716330187397</v>
      </c>
      <c r="AH26">
        <v>3.0854399156174619</v>
      </c>
      <c r="AI26">
        <v>3.5918860973557458</v>
      </c>
      <c r="AK26">
        <v>4.3170660670031804</v>
      </c>
      <c r="AL26">
        <v>0.99331067660823469</v>
      </c>
      <c r="AM26">
        <v>1.002209388581105</v>
      </c>
      <c r="AN26">
        <v>2.6043498429993628</v>
      </c>
      <c r="AO26">
        <v>0.70286734821274877</v>
      </c>
      <c r="AP26">
        <v>11.758662660804109</v>
      </c>
      <c r="AQ26">
        <v>1.6016708420007491</v>
      </c>
      <c r="AR26">
        <v>0.30129560820059847</v>
      </c>
      <c r="AS26">
        <v>0.2223737493972294</v>
      </c>
      <c r="AT26">
        <v>3.0854399156174619</v>
      </c>
      <c r="AU26">
        <v>2.063015886000358</v>
      </c>
      <c r="AW26">
        <v>0.17329080440104</v>
      </c>
      <c r="AY26">
        <f t="shared" si="3"/>
        <v>9.5999999999999905E-2</v>
      </c>
      <c r="AZ26" t="str">
        <f t="shared" si="1"/>
        <v/>
      </c>
      <c r="BA26" t="str">
        <f t="shared" si="1"/>
        <v/>
      </c>
      <c r="BB26">
        <f t="shared" si="1"/>
        <v>9.5999999999999905E-2</v>
      </c>
    </row>
    <row r="27" spans="1:54" x14ac:dyDescent="0.3">
      <c r="A27">
        <v>2</v>
      </c>
      <c r="B27" t="s">
        <v>96</v>
      </c>
      <c r="C27" t="s">
        <v>92</v>
      </c>
      <c r="D27" t="s">
        <v>69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0</v>
      </c>
      <c r="J27">
        <f t="shared" si="4"/>
        <v>1</v>
      </c>
      <c r="K27">
        <f t="shared" si="4"/>
        <v>2</v>
      </c>
      <c r="L27">
        <f t="shared" si="4"/>
        <v>0</v>
      </c>
      <c r="M27">
        <v>7645979</v>
      </c>
      <c r="N27">
        <v>7741142.4000000004</v>
      </c>
      <c r="O27">
        <v>7766438</v>
      </c>
      <c r="P27">
        <v>2251794</v>
      </c>
      <c r="Q27">
        <v>2389947.2000000002</v>
      </c>
      <c r="R27">
        <v>21349713.199999999</v>
      </c>
      <c r="S27">
        <v>15144927.800000001</v>
      </c>
      <c r="T27">
        <v>2923754.4</v>
      </c>
      <c r="U27">
        <v>2328404.2000000002</v>
      </c>
      <c r="V27">
        <v>1987378.4</v>
      </c>
      <c r="W27">
        <v>2190763.2000000002</v>
      </c>
      <c r="Y27">
        <v>4.7431728221825322</v>
      </c>
      <c r="Z27">
        <v>4.6420625600381751</v>
      </c>
      <c r="AA27">
        <v>4.6754837481887082</v>
      </c>
      <c r="AB27">
        <v>1.972152790793916</v>
      </c>
      <c r="AC27">
        <v>2.1417543318006209</v>
      </c>
      <c r="AD27">
        <v>11.52991400939645</v>
      </c>
      <c r="AE27">
        <v>8.6657162136165429</v>
      </c>
      <c r="AF27">
        <v>0.59790380802005527</v>
      </c>
      <c r="AG27">
        <v>0.7714669167413376</v>
      </c>
      <c r="AH27">
        <v>3.0514284047996632</v>
      </c>
      <c r="AI27">
        <v>3.6365726568503312</v>
      </c>
      <c r="AK27">
        <v>4.7431728221825322</v>
      </c>
      <c r="AL27">
        <v>1.023511014587712</v>
      </c>
      <c r="AM27">
        <v>1.0401185732102021</v>
      </c>
      <c r="AN27">
        <v>1.972152790793916</v>
      </c>
      <c r="AO27">
        <v>0.57795269359485246</v>
      </c>
      <c r="AP27">
        <v>11.52991400939645</v>
      </c>
      <c r="AQ27">
        <v>1.7580201726057569</v>
      </c>
      <c r="AR27">
        <v>0.30226670281263068</v>
      </c>
      <c r="AS27">
        <v>0.2274083121679723</v>
      </c>
      <c r="AT27">
        <v>3.0514284047996632</v>
      </c>
      <c r="AU27">
        <v>2.1161059050238689</v>
      </c>
      <c r="AW27">
        <v>0.17634441319387401</v>
      </c>
      <c r="AY27">
        <f t="shared" si="3"/>
        <v>9.5999999999999905E-2</v>
      </c>
      <c r="AZ27" t="str">
        <f t="shared" si="1"/>
        <v/>
      </c>
      <c r="BA27" t="str">
        <f t="shared" si="1"/>
        <v/>
      </c>
      <c r="BB27">
        <f t="shared" si="1"/>
        <v>9.5999999999999905E-2</v>
      </c>
    </row>
    <row r="28" spans="1:54" x14ac:dyDescent="0.3">
      <c r="A28">
        <v>2</v>
      </c>
      <c r="B28" t="s">
        <v>97</v>
      </c>
      <c r="C28" t="s">
        <v>92</v>
      </c>
      <c r="D28" t="s">
        <v>69</v>
      </c>
      <c r="F28" s="2">
        <f t="shared" si="4"/>
        <v>0</v>
      </c>
      <c r="G28" s="2">
        <f t="shared" si="4"/>
        <v>1</v>
      </c>
      <c r="H28" s="4">
        <f t="shared" si="4"/>
        <v>1</v>
      </c>
      <c r="I28">
        <f t="shared" si="4"/>
        <v>1</v>
      </c>
      <c r="J28">
        <f t="shared" si="4"/>
        <v>0</v>
      </c>
      <c r="K28">
        <f t="shared" si="4"/>
        <v>2</v>
      </c>
      <c r="L28">
        <f t="shared" si="4"/>
        <v>2</v>
      </c>
      <c r="M28">
        <v>200029.8</v>
      </c>
      <c r="N28">
        <v>200195.6</v>
      </c>
      <c r="O28">
        <v>200199.2</v>
      </c>
      <c r="P28">
        <v>199999</v>
      </c>
      <c r="Q28">
        <v>200002.8</v>
      </c>
      <c r="R28">
        <v>1.2</v>
      </c>
      <c r="S28">
        <v>15.4</v>
      </c>
      <c r="T28">
        <v>2916340.4</v>
      </c>
      <c r="U28">
        <v>2248504.4</v>
      </c>
      <c r="V28">
        <v>206.6</v>
      </c>
      <c r="W28">
        <v>1801.6</v>
      </c>
      <c r="Y28">
        <v>0.28039805741282181</v>
      </c>
      <c r="Z28">
        <v>0.42894384355749943</v>
      </c>
      <c r="AA28">
        <v>0.44254044054541741</v>
      </c>
      <c r="AB28">
        <v>0.31604387859697453</v>
      </c>
      <c r="AC28">
        <v>0.49387222619843668</v>
      </c>
      <c r="AD28">
        <v>8.6674903403036269E-2</v>
      </c>
      <c r="AE28">
        <v>0.25195493260398499</v>
      </c>
      <c r="AF28">
        <v>0.59439908338245007</v>
      </c>
      <c r="AG28">
        <v>0.73712184238247569</v>
      </c>
      <c r="AH28">
        <v>5.82850400824094E-3</v>
      </c>
      <c r="AI28">
        <v>0.18672683577751739</v>
      </c>
      <c r="AK28">
        <v>0.28039805741282181</v>
      </c>
      <c r="AL28">
        <v>0.22001687037991349</v>
      </c>
      <c r="AM28">
        <v>0.23353952438337719</v>
      </c>
      <c r="AN28">
        <v>0.31604387859697453</v>
      </c>
      <c r="AO28">
        <v>0.2427411057986319</v>
      </c>
      <c r="AP28">
        <v>8.6674903403036269E-2</v>
      </c>
      <c r="AQ28">
        <v>0.18959988740971309</v>
      </c>
      <c r="AR28">
        <v>0.30006251317681742</v>
      </c>
      <c r="AS28">
        <v>0.22092466836329541</v>
      </c>
      <c r="AT28">
        <v>5.82850400824094E-3</v>
      </c>
      <c r="AU28">
        <v>0.17697122016688799</v>
      </c>
      <c r="AW28">
        <v>0.1795948379673063</v>
      </c>
      <c r="AY28">
        <f t="shared" si="3"/>
        <v>-9.5999999999999905E-2</v>
      </c>
      <c r="AZ28">
        <f t="shared" si="1"/>
        <v>-9.5999999999999905E-2</v>
      </c>
      <c r="BA28">
        <f t="shared" si="1"/>
        <v>-9.5999999999999905E-2</v>
      </c>
      <c r="BB28" t="str">
        <f t="shared" si="1"/>
        <v/>
      </c>
    </row>
    <row r="29" spans="1:54" x14ac:dyDescent="0.3">
      <c r="A29">
        <v>2</v>
      </c>
      <c r="B29" t="s">
        <v>98</v>
      </c>
      <c r="C29" t="s">
        <v>92</v>
      </c>
      <c r="D29" t="s">
        <v>69</v>
      </c>
      <c r="F29" s="2">
        <f t="shared" si="4"/>
        <v>0</v>
      </c>
      <c r="G29" s="2">
        <f t="shared" si="4"/>
        <v>1</v>
      </c>
      <c r="H29" s="4">
        <f t="shared" si="4"/>
        <v>1</v>
      </c>
      <c r="I29">
        <f t="shared" si="4"/>
        <v>1</v>
      </c>
      <c r="J29">
        <f t="shared" si="4"/>
        <v>0</v>
      </c>
      <c r="K29">
        <f t="shared" si="4"/>
        <v>2</v>
      </c>
      <c r="L29">
        <f t="shared" si="4"/>
        <v>2</v>
      </c>
      <c r="M29">
        <v>200023.8</v>
      </c>
      <c r="N29">
        <v>200240.8</v>
      </c>
      <c r="O29">
        <v>200247.2</v>
      </c>
      <c r="P29">
        <v>199999</v>
      </c>
      <c r="Q29">
        <v>200002.8</v>
      </c>
      <c r="R29">
        <v>1</v>
      </c>
      <c r="S29">
        <v>15.2</v>
      </c>
      <c r="T29">
        <v>2917860.6</v>
      </c>
      <c r="U29">
        <v>2247799</v>
      </c>
      <c r="V29">
        <v>181.2</v>
      </c>
      <c r="W29">
        <v>1863.2</v>
      </c>
      <c r="Y29">
        <v>0.32588463518768551</v>
      </c>
      <c r="Z29">
        <v>0.42586187315173452</v>
      </c>
      <c r="AA29">
        <v>0.43283955035731198</v>
      </c>
      <c r="AB29">
        <v>0.28474314179620708</v>
      </c>
      <c r="AC29">
        <v>0.45980842762510288</v>
      </c>
      <c r="AD29">
        <v>8.9311855402775087E-2</v>
      </c>
      <c r="AE29">
        <v>0.25187861663289363</v>
      </c>
      <c r="AF29">
        <v>0.5937965880031697</v>
      </c>
      <c r="AG29">
        <v>0.73436200836440546</v>
      </c>
      <c r="AH29">
        <v>4.1906183818354601E-3</v>
      </c>
      <c r="AI29">
        <v>0.184341165155638</v>
      </c>
      <c r="AK29">
        <v>0.32588463518768551</v>
      </c>
      <c r="AL29">
        <v>0.21641557376133269</v>
      </c>
      <c r="AM29">
        <v>0.22047065979568281</v>
      </c>
      <c r="AN29">
        <v>0.28474314179620708</v>
      </c>
      <c r="AO29">
        <v>0.2293731489975471</v>
      </c>
      <c r="AP29">
        <v>8.9311855402775087E-2</v>
      </c>
      <c r="AQ29">
        <v>0.1891948702046648</v>
      </c>
      <c r="AR29">
        <v>0.29990323140518738</v>
      </c>
      <c r="AS29">
        <v>0.21953669317299501</v>
      </c>
      <c r="AT29">
        <v>4.1906183818354601E-3</v>
      </c>
      <c r="AU29">
        <v>0.17446693439269439</v>
      </c>
      <c r="AW29">
        <v>0.17608649198664339</v>
      </c>
      <c r="AY29">
        <f t="shared" si="3"/>
        <v>-9.5999999999999905E-2</v>
      </c>
      <c r="AZ29">
        <f t="shared" si="1"/>
        <v>-9.5999999999999905E-2</v>
      </c>
      <c r="BA29">
        <f t="shared" si="1"/>
        <v>-9.5999999999999905E-2</v>
      </c>
      <c r="BB29" t="str">
        <f t="shared" si="1"/>
        <v/>
      </c>
    </row>
    <row r="30" spans="1:54" x14ac:dyDescent="0.3">
      <c r="A30">
        <v>2</v>
      </c>
      <c r="B30" t="s">
        <v>99</v>
      </c>
      <c r="C30" t="s">
        <v>92</v>
      </c>
      <c r="D30" t="s">
        <v>69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0</v>
      </c>
      <c r="J30">
        <f t="shared" si="4"/>
        <v>1</v>
      </c>
      <c r="K30">
        <f t="shared" si="4"/>
        <v>2</v>
      </c>
      <c r="L30">
        <f t="shared" si="4"/>
        <v>0</v>
      </c>
      <c r="M30">
        <v>6594486.2000000002</v>
      </c>
      <c r="N30">
        <v>7439479.4000000004</v>
      </c>
      <c r="O30">
        <v>7467520.7999999998</v>
      </c>
      <c r="P30">
        <v>2151958</v>
      </c>
      <c r="Q30">
        <v>2199103.7999999998</v>
      </c>
      <c r="R30">
        <v>22278667.600000001</v>
      </c>
      <c r="S30">
        <v>14658537.6</v>
      </c>
      <c r="T30">
        <v>2924448.2</v>
      </c>
      <c r="U30">
        <v>2324385.2000000002</v>
      </c>
      <c r="V30">
        <v>2033017.2</v>
      </c>
      <c r="W30">
        <v>2088094</v>
      </c>
      <c r="Y30">
        <v>4.2889678188133988</v>
      </c>
      <c r="Z30">
        <v>4.585762292437721</v>
      </c>
      <c r="AA30">
        <v>4.5520454472745771</v>
      </c>
      <c r="AB30">
        <v>1.9946223417995499</v>
      </c>
      <c r="AC30">
        <v>2.0055055266071582</v>
      </c>
      <c r="AD30">
        <v>11.7934945674031</v>
      </c>
      <c r="AE30">
        <v>8.2620230776141401</v>
      </c>
      <c r="AF30">
        <v>0.59828965218039232</v>
      </c>
      <c r="AG30">
        <v>0.76782140008872379</v>
      </c>
      <c r="AH30">
        <v>3.1143284669960849</v>
      </c>
      <c r="AI30">
        <v>3.6013174519990572</v>
      </c>
      <c r="AK30">
        <v>4.2889678188133988</v>
      </c>
      <c r="AL30">
        <v>1.006671507027932</v>
      </c>
      <c r="AM30">
        <v>1.007676529791206</v>
      </c>
      <c r="AN30">
        <v>1.9946223417995499</v>
      </c>
      <c r="AO30">
        <v>0.52314647818566296</v>
      </c>
      <c r="AP30">
        <v>11.7934945674031</v>
      </c>
      <c r="AQ30">
        <v>1.6160363643663</v>
      </c>
      <c r="AR30">
        <v>0.30146759956842278</v>
      </c>
      <c r="AS30">
        <v>0.2280236708698794</v>
      </c>
      <c r="AT30">
        <v>3.1143284669960849</v>
      </c>
      <c r="AU30">
        <v>2.0647602810058738</v>
      </c>
      <c r="AW30">
        <v>0.17955347821116449</v>
      </c>
      <c r="AY30">
        <f t="shared" si="3"/>
        <v>9.5999999999999905E-2</v>
      </c>
      <c r="AZ30" t="str">
        <f t="shared" si="1"/>
        <v/>
      </c>
      <c r="BA30" t="str">
        <f t="shared" si="1"/>
        <v/>
      </c>
      <c r="BB30">
        <f t="shared" si="1"/>
        <v>9.5999999999999905E-2</v>
      </c>
    </row>
    <row r="31" spans="1:54" x14ac:dyDescent="0.3">
      <c r="A31">
        <v>2</v>
      </c>
      <c r="B31" t="s">
        <v>100</v>
      </c>
      <c r="C31" t="s">
        <v>87</v>
      </c>
      <c r="D31" t="s">
        <v>69</v>
      </c>
      <c r="F31" s="2">
        <f t="shared" si="4"/>
        <v>0</v>
      </c>
      <c r="G31" s="2">
        <f t="shared" si="4"/>
        <v>0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2</v>
      </c>
      <c r="L31">
        <f t="shared" si="4"/>
        <v>2</v>
      </c>
      <c r="M31">
        <v>7645979</v>
      </c>
      <c r="N31">
        <v>1917771.8</v>
      </c>
      <c r="O31">
        <v>1924130</v>
      </c>
      <c r="P31">
        <v>2251794</v>
      </c>
      <c r="Q31">
        <v>644093.6</v>
      </c>
      <c r="R31">
        <v>21349713.199999999</v>
      </c>
      <c r="S31">
        <v>1503446.6</v>
      </c>
      <c r="T31">
        <v>2923754.4</v>
      </c>
      <c r="U31">
        <v>2257290.4</v>
      </c>
      <c r="V31">
        <v>1987378.4</v>
      </c>
      <c r="W31">
        <v>612603.4</v>
      </c>
      <c r="Y31">
        <v>4.7463250466040332</v>
      </c>
      <c r="Z31">
        <v>1.592666108976118</v>
      </c>
      <c r="AA31">
        <v>1.577804249187466</v>
      </c>
      <c r="AB31">
        <v>2.4678695567999971</v>
      </c>
      <c r="AC31">
        <v>1.081640983826947</v>
      </c>
      <c r="AD31">
        <v>11.561566387419591</v>
      </c>
      <c r="AE31">
        <v>1.739019159832969</v>
      </c>
      <c r="AF31">
        <v>0.59889424319844697</v>
      </c>
      <c r="AG31">
        <v>0.91173129073576997</v>
      </c>
      <c r="AH31">
        <v>3.0070891620125622</v>
      </c>
      <c r="AI31">
        <v>2.0522292575449681</v>
      </c>
      <c r="AK31">
        <v>4.7463250466040332</v>
      </c>
      <c r="AL31">
        <v>0.556350335793104</v>
      </c>
      <c r="AM31">
        <v>0.54576194137334821</v>
      </c>
      <c r="AN31">
        <v>2.4678695567999971</v>
      </c>
      <c r="AO31">
        <v>0.48302863478893421</v>
      </c>
      <c r="AP31">
        <v>11.561566387419591</v>
      </c>
      <c r="AQ31">
        <v>0.58421558400150386</v>
      </c>
      <c r="AR31">
        <v>0.3034394029993564</v>
      </c>
      <c r="AS31">
        <v>0.38927721702493723</v>
      </c>
      <c r="AT31">
        <v>3.0070891620125622</v>
      </c>
      <c r="AU31">
        <v>0.89675148939713833</v>
      </c>
      <c r="AW31">
        <v>0.34875764918979252</v>
      </c>
      <c r="AY31">
        <f t="shared" si="3"/>
        <v>0.63000000000000012</v>
      </c>
      <c r="AZ31">
        <f t="shared" si="1"/>
        <v>0.63000000000000012</v>
      </c>
      <c r="BA31" t="str">
        <f t="shared" si="1"/>
        <v/>
      </c>
      <c r="BB31">
        <f t="shared" si="1"/>
        <v>0.63000000000000012</v>
      </c>
    </row>
    <row r="32" spans="1:54" x14ac:dyDescent="0.3">
      <c r="A32">
        <v>2</v>
      </c>
      <c r="B32" t="s">
        <v>101</v>
      </c>
      <c r="C32" t="s">
        <v>87</v>
      </c>
      <c r="D32" t="s">
        <v>69</v>
      </c>
      <c r="F32" s="2">
        <f t="shared" si="4"/>
        <v>0</v>
      </c>
      <c r="G32" s="2">
        <f t="shared" si="4"/>
        <v>1</v>
      </c>
      <c r="H32" s="4">
        <f t="shared" si="4"/>
        <v>0</v>
      </c>
      <c r="I32">
        <f t="shared" si="4"/>
        <v>1</v>
      </c>
      <c r="J32">
        <f t="shared" si="4"/>
        <v>0</v>
      </c>
      <c r="K32">
        <f t="shared" si="4"/>
        <v>2</v>
      </c>
      <c r="L32">
        <f t="shared" si="4"/>
        <v>0</v>
      </c>
      <c r="M32">
        <v>200029.8</v>
      </c>
      <c r="N32">
        <v>229475.20000000001</v>
      </c>
      <c r="O32">
        <v>229542</v>
      </c>
      <c r="P32">
        <v>199999</v>
      </c>
      <c r="Q32">
        <v>204322.8</v>
      </c>
      <c r="R32">
        <v>1.2</v>
      </c>
      <c r="S32">
        <v>8174</v>
      </c>
      <c r="T32">
        <v>2916340.4</v>
      </c>
      <c r="U32">
        <v>2223945.4</v>
      </c>
      <c r="V32">
        <v>206.6</v>
      </c>
      <c r="W32">
        <v>49553.599999999999</v>
      </c>
      <c r="Y32">
        <v>0.2553273815894499</v>
      </c>
      <c r="Z32">
        <v>0.66525773195317017</v>
      </c>
      <c r="AA32">
        <v>0.63984800296602773</v>
      </c>
      <c r="AB32">
        <v>0.3681179892038926</v>
      </c>
      <c r="AC32">
        <v>0.82392801018431783</v>
      </c>
      <c r="AD32">
        <v>9.0921052417252179E-2</v>
      </c>
      <c r="AE32">
        <v>0.42995901800459252</v>
      </c>
      <c r="AF32">
        <v>0.60399656244553623</v>
      </c>
      <c r="AG32">
        <v>0.90194555597845461</v>
      </c>
      <c r="AH32">
        <v>4.3609466170891602E-3</v>
      </c>
      <c r="AI32">
        <v>0.59602980857016519</v>
      </c>
      <c r="AK32">
        <v>0.2553273815894499</v>
      </c>
      <c r="AL32">
        <v>0.42451870279619469</v>
      </c>
      <c r="AM32">
        <v>0.40043209298746663</v>
      </c>
      <c r="AN32">
        <v>0.3681179892038926</v>
      </c>
      <c r="AO32">
        <v>0.52966143900412133</v>
      </c>
      <c r="AP32">
        <v>9.0921052417252179E-2</v>
      </c>
      <c r="AQ32">
        <v>0.35795967737212769</v>
      </c>
      <c r="AR32">
        <v>0.3054705662303604</v>
      </c>
      <c r="AS32">
        <v>0.39067271501990042</v>
      </c>
      <c r="AT32">
        <v>4.3609466170891602E-3</v>
      </c>
      <c r="AU32">
        <v>0.4288012281875126</v>
      </c>
      <c r="AW32">
        <v>0.36897861758479839</v>
      </c>
      <c r="AY32">
        <f t="shared" si="3"/>
        <v>-0.63000000000000012</v>
      </c>
      <c r="AZ32" t="str">
        <f t="shared" si="1"/>
        <v/>
      </c>
      <c r="BA32">
        <f t="shared" si="1"/>
        <v>-0.63000000000000012</v>
      </c>
      <c r="BB32" t="str">
        <f t="shared" si="1"/>
        <v/>
      </c>
    </row>
    <row r="33" spans="1:54" x14ac:dyDescent="0.3">
      <c r="A33">
        <v>2</v>
      </c>
      <c r="B33" t="s">
        <v>102</v>
      </c>
      <c r="C33" t="s">
        <v>87</v>
      </c>
      <c r="D33" t="s">
        <v>69</v>
      </c>
      <c r="F33" s="2">
        <f t="shared" si="4"/>
        <v>0</v>
      </c>
      <c r="G33" s="2">
        <f t="shared" si="4"/>
        <v>1</v>
      </c>
      <c r="H33" s="4">
        <f t="shared" si="4"/>
        <v>0</v>
      </c>
      <c r="I33">
        <f t="shared" si="4"/>
        <v>1</v>
      </c>
      <c r="J33">
        <f t="shared" si="4"/>
        <v>0</v>
      </c>
      <c r="K33">
        <f t="shared" si="4"/>
        <v>2</v>
      </c>
      <c r="L33">
        <f t="shared" si="4"/>
        <v>0</v>
      </c>
      <c r="M33">
        <v>200023.8</v>
      </c>
      <c r="N33">
        <v>232060.4</v>
      </c>
      <c r="O33">
        <v>232100.6</v>
      </c>
      <c r="P33">
        <v>199999</v>
      </c>
      <c r="Q33">
        <v>205558.39999999999</v>
      </c>
      <c r="R33">
        <v>1</v>
      </c>
      <c r="S33">
        <v>7218.4</v>
      </c>
      <c r="T33">
        <v>2917860.6</v>
      </c>
      <c r="U33">
        <v>2226779.7999999998</v>
      </c>
      <c r="V33">
        <v>181.2</v>
      </c>
      <c r="W33">
        <v>51186</v>
      </c>
      <c r="Y33">
        <v>0.35077103660441927</v>
      </c>
      <c r="Z33">
        <v>0.65751260240795095</v>
      </c>
      <c r="AA33">
        <v>0.65959089085226874</v>
      </c>
      <c r="AB33">
        <v>0.47311130299931392</v>
      </c>
      <c r="AC33">
        <v>0.91051912083057684</v>
      </c>
      <c r="AD33">
        <v>9.1958414390683127E-2</v>
      </c>
      <c r="AE33">
        <v>0.43276297186966978</v>
      </c>
      <c r="AF33">
        <v>0.60750606983201583</v>
      </c>
      <c r="AG33">
        <v>0.90667032338678832</v>
      </c>
      <c r="AH33">
        <v>4.2600611923262E-3</v>
      </c>
      <c r="AI33">
        <v>0.59783912518760185</v>
      </c>
      <c r="AK33">
        <v>0.35077103660441927</v>
      </c>
      <c r="AL33">
        <v>0.40794673500349737</v>
      </c>
      <c r="AM33">
        <v>0.41677347082877531</v>
      </c>
      <c r="AN33">
        <v>0.47311130299931392</v>
      </c>
      <c r="AO33">
        <v>0.58575614541769028</v>
      </c>
      <c r="AP33">
        <v>9.1958414390683127E-2</v>
      </c>
      <c r="AQ33">
        <v>0.35981048104586077</v>
      </c>
      <c r="AR33">
        <v>0.30861020660959182</v>
      </c>
      <c r="AS33">
        <v>0.39059884457383298</v>
      </c>
      <c r="AT33">
        <v>4.2600611923262E-3</v>
      </c>
      <c r="AU33">
        <v>0.42819360637804488</v>
      </c>
      <c r="AW33">
        <v>0.35211780279641969</v>
      </c>
      <c r="AY33">
        <f t="shared" si="3"/>
        <v>-0.63000000000000012</v>
      </c>
      <c r="AZ33" t="str">
        <f t="shared" si="1"/>
        <v/>
      </c>
      <c r="BA33">
        <f t="shared" si="1"/>
        <v>-0.63000000000000012</v>
      </c>
      <c r="BB33" t="str">
        <f t="shared" si="1"/>
        <v/>
      </c>
    </row>
    <row r="34" spans="1:54" x14ac:dyDescent="0.3">
      <c r="A34">
        <v>2</v>
      </c>
      <c r="B34" t="s">
        <v>103</v>
      </c>
      <c r="C34" t="s">
        <v>87</v>
      </c>
      <c r="D34" t="s">
        <v>69</v>
      </c>
      <c r="F34" s="2">
        <f t="shared" si="4"/>
        <v>0</v>
      </c>
      <c r="G34" s="2">
        <f t="shared" si="4"/>
        <v>0</v>
      </c>
      <c r="H34" s="4">
        <f t="shared" si="4"/>
        <v>1</v>
      </c>
      <c r="I34">
        <f t="shared" si="4"/>
        <v>0</v>
      </c>
      <c r="J34">
        <f t="shared" si="4"/>
        <v>1</v>
      </c>
      <c r="K34">
        <f t="shared" si="4"/>
        <v>2</v>
      </c>
      <c r="L34">
        <f t="shared" si="4"/>
        <v>2</v>
      </c>
      <c r="M34">
        <v>6594486.2000000002</v>
      </c>
      <c r="N34">
        <v>1776829.2</v>
      </c>
      <c r="O34">
        <v>1782259.6</v>
      </c>
      <c r="P34">
        <v>2151958</v>
      </c>
      <c r="Q34">
        <v>653170</v>
      </c>
      <c r="R34">
        <v>22278667.600000001</v>
      </c>
      <c r="S34">
        <v>1462933.6</v>
      </c>
      <c r="T34">
        <v>2924448.2</v>
      </c>
      <c r="U34">
        <v>2260148.6</v>
      </c>
      <c r="V34">
        <v>2033017.2</v>
      </c>
      <c r="W34">
        <v>610437.19999999995</v>
      </c>
      <c r="Y34">
        <v>4.1719371129758658</v>
      </c>
      <c r="Z34">
        <v>1.506360501993913</v>
      </c>
      <c r="AA34">
        <v>1.49446566804545</v>
      </c>
      <c r="AB34">
        <v>2.543653385801008</v>
      </c>
      <c r="AC34">
        <v>1.1489671615592669</v>
      </c>
      <c r="AD34">
        <v>11.794524295593151</v>
      </c>
      <c r="AE34">
        <v>1.710803982964717</v>
      </c>
      <c r="AF34">
        <v>0.59989156039664526</v>
      </c>
      <c r="AG34">
        <v>0.90438065433409065</v>
      </c>
      <c r="AH34">
        <v>3.1271547992131672</v>
      </c>
      <c r="AI34">
        <v>2.0308000778546562</v>
      </c>
      <c r="AK34">
        <v>4.1719371129758658</v>
      </c>
      <c r="AL34">
        <v>0.5604802848072723</v>
      </c>
      <c r="AM34">
        <v>0.55306159922620279</v>
      </c>
      <c r="AN34">
        <v>2.543653385801008</v>
      </c>
      <c r="AO34">
        <v>0.53214467958314349</v>
      </c>
      <c r="AP34">
        <v>11.794524295593151</v>
      </c>
      <c r="AQ34">
        <v>0.56041534018004313</v>
      </c>
      <c r="AR34">
        <v>0.30337445719633249</v>
      </c>
      <c r="AS34">
        <v>0.37860503981355581</v>
      </c>
      <c r="AT34">
        <v>3.1271547992131672</v>
      </c>
      <c r="AU34">
        <v>0.87222178980009635</v>
      </c>
      <c r="AW34">
        <v>0.34420206260401748</v>
      </c>
      <c r="AY34">
        <f t="shared" si="3"/>
        <v>0.63000000000000012</v>
      </c>
      <c r="AZ34">
        <f t="shared" si="1"/>
        <v>0.63000000000000012</v>
      </c>
      <c r="BA34" t="str">
        <f t="shared" si="1"/>
        <v/>
      </c>
      <c r="BB34">
        <f t="shared" si="1"/>
        <v>0.63000000000000012</v>
      </c>
    </row>
    <row r="35" spans="1:54" x14ac:dyDescent="0.3">
      <c r="A35">
        <v>3</v>
      </c>
      <c r="B35" t="s">
        <v>104</v>
      </c>
      <c r="C35" t="s">
        <v>105</v>
      </c>
      <c r="D35" t="s">
        <v>15</v>
      </c>
      <c r="F35" s="2">
        <f t="shared" ref="F35:L50" si="5">F681</f>
        <v>0</v>
      </c>
      <c r="G35" s="2">
        <f t="shared" si="5"/>
        <v>0</v>
      </c>
      <c r="H35" s="4">
        <f t="shared" si="5"/>
        <v>1</v>
      </c>
      <c r="I35">
        <f t="shared" si="5"/>
        <v>0</v>
      </c>
      <c r="J35">
        <f t="shared" si="5"/>
        <v>1</v>
      </c>
      <c r="K35">
        <f t="shared" si="5"/>
        <v>3</v>
      </c>
      <c r="L35">
        <f t="shared" si="5"/>
        <v>3</v>
      </c>
      <c r="M35">
        <v>18052569.600000001</v>
      </c>
      <c r="N35">
        <v>3136504.4</v>
      </c>
      <c r="O35">
        <v>3143143</v>
      </c>
      <c r="P35">
        <v>72311227.599999994</v>
      </c>
      <c r="Q35">
        <v>1440754.4</v>
      </c>
      <c r="R35">
        <v>83478477.599999994</v>
      </c>
      <c r="S35">
        <v>1839490.4</v>
      </c>
      <c r="T35">
        <v>7025333.4000000004</v>
      </c>
      <c r="U35">
        <v>5180563.2</v>
      </c>
      <c r="V35">
        <v>69230914.799999997</v>
      </c>
      <c r="W35">
        <v>3287527.4</v>
      </c>
      <c r="Y35">
        <v>18.890371303213762</v>
      </c>
      <c r="Z35">
        <v>2.876221491384785</v>
      </c>
      <c r="AA35">
        <v>2.4849318107822911</v>
      </c>
      <c r="AB35">
        <v>55.093962661200202</v>
      </c>
      <c r="AC35">
        <v>1.622948771389201</v>
      </c>
      <c r="AD35">
        <v>45.542693885811602</v>
      </c>
      <c r="AE35">
        <v>1.7208353468100539</v>
      </c>
      <c r="AF35">
        <v>4.0657619064091701</v>
      </c>
      <c r="AG35">
        <v>3.2492679430055431</v>
      </c>
      <c r="AH35">
        <v>24.923397781199309</v>
      </c>
      <c r="AI35">
        <v>3.6949515549815262</v>
      </c>
      <c r="AK35">
        <v>18.890371303213762</v>
      </c>
      <c r="AL35">
        <v>1.024840516387485</v>
      </c>
      <c r="AM35">
        <v>0.89606688400963319</v>
      </c>
      <c r="AN35">
        <v>55.093962661200202</v>
      </c>
      <c r="AO35">
        <v>0.68816193880047649</v>
      </c>
      <c r="AP35">
        <v>45.542693885811602</v>
      </c>
      <c r="AQ35">
        <v>0.6754305321723223</v>
      </c>
      <c r="AR35">
        <v>2.0481485700118349</v>
      </c>
      <c r="AS35">
        <v>0.45323596179950981</v>
      </c>
      <c r="AT35">
        <v>24.923397781199309</v>
      </c>
      <c r="AU35">
        <v>1.8884469861630351</v>
      </c>
      <c r="AW35">
        <v>0.2039337375899776</v>
      </c>
      <c r="AY35">
        <f t="shared" si="3"/>
        <v>0.57600000000000018</v>
      </c>
      <c r="AZ35">
        <f t="shared" si="1"/>
        <v>0.57600000000000018</v>
      </c>
      <c r="BA35" t="str">
        <f t="shared" si="1"/>
        <v/>
      </c>
      <c r="BB35">
        <f t="shared" si="1"/>
        <v>0.57600000000000018</v>
      </c>
    </row>
    <row r="36" spans="1:54" x14ac:dyDescent="0.3">
      <c r="A36">
        <v>3</v>
      </c>
      <c r="B36" t="s">
        <v>106</v>
      </c>
      <c r="C36" t="s">
        <v>105</v>
      </c>
      <c r="D36" t="s">
        <v>15</v>
      </c>
      <c r="F36" s="2">
        <f t="shared" si="5"/>
        <v>0</v>
      </c>
      <c r="G36" s="2">
        <f t="shared" si="5"/>
        <v>1</v>
      </c>
      <c r="H36" s="4">
        <f t="shared" si="5"/>
        <v>0</v>
      </c>
      <c r="I36">
        <f t="shared" si="5"/>
        <v>0</v>
      </c>
      <c r="J36">
        <f t="shared" si="5"/>
        <v>1</v>
      </c>
      <c r="K36">
        <f t="shared" si="5"/>
        <v>3</v>
      </c>
      <c r="L36">
        <f t="shared" si="5"/>
        <v>0</v>
      </c>
      <c r="M36">
        <v>17982606.199999999</v>
      </c>
      <c r="N36">
        <v>3878819.8</v>
      </c>
      <c r="O36">
        <v>3897883.2</v>
      </c>
      <c r="P36">
        <v>72290236.200000003</v>
      </c>
      <c r="Q36">
        <v>2856685.2</v>
      </c>
      <c r="R36">
        <v>82975801.200000003</v>
      </c>
      <c r="S36">
        <v>2848854.6</v>
      </c>
      <c r="T36">
        <v>7027277</v>
      </c>
      <c r="U36">
        <v>5189088.2</v>
      </c>
      <c r="V36">
        <v>69001816.400000006</v>
      </c>
      <c r="W36">
        <v>1644375.4</v>
      </c>
      <c r="Y36">
        <v>16.519711177621499</v>
      </c>
      <c r="Z36">
        <v>3.2417901215725582</v>
      </c>
      <c r="AA36">
        <v>2.9802410844014959</v>
      </c>
      <c r="AB36">
        <v>29.661994199600301</v>
      </c>
      <c r="AC36">
        <v>1.8780342706129891</v>
      </c>
      <c r="AD36">
        <v>42.592655292793637</v>
      </c>
      <c r="AE36">
        <v>2.1962427246384322</v>
      </c>
      <c r="AF36">
        <v>4.0835946886218153</v>
      </c>
      <c r="AG36">
        <v>3.2526698129484428</v>
      </c>
      <c r="AH36">
        <v>19.524895384605038</v>
      </c>
      <c r="AI36">
        <v>3.537994410854298</v>
      </c>
      <c r="AK36">
        <v>16.519711177621499</v>
      </c>
      <c r="AL36">
        <v>1.1088679967797359</v>
      </c>
      <c r="AM36">
        <v>1.0472637794096959</v>
      </c>
      <c r="AN36">
        <v>29.661994199600301</v>
      </c>
      <c r="AO36">
        <v>0.66839624220738192</v>
      </c>
      <c r="AP36">
        <v>42.592655292793637</v>
      </c>
      <c r="AQ36">
        <v>0.77706570744048808</v>
      </c>
      <c r="AR36">
        <v>2.053518333018292</v>
      </c>
      <c r="AS36">
        <v>0.46077556076925252</v>
      </c>
      <c r="AT36">
        <v>19.524895384605038</v>
      </c>
      <c r="AU36">
        <v>2.159708117414266</v>
      </c>
      <c r="AW36">
        <v>0.20332679640268911</v>
      </c>
      <c r="AY36">
        <f t="shared" si="3"/>
        <v>0.192</v>
      </c>
      <c r="AZ36" t="str">
        <f t="shared" si="1"/>
        <v/>
      </c>
      <c r="BA36" t="str">
        <f t="shared" si="1"/>
        <v/>
      </c>
      <c r="BB36">
        <f t="shared" si="1"/>
        <v>0.192</v>
      </c>
    </row>
    <row r="37" spans="1:54" x14ac:dyDescent="0.3">
      <c r="A37">
        <v>3</v>
      </c>
      <c r="B37" t="s">
        <v>107</v>
      </c>
      <c r="C37" t="s">
        <v>105</v>
      </c>
      <c r="D37" t="s">
        <v>15</v>
      </c>
      <c r="F37" s="2">
        <f t="shared" si="5"/>
        <v>0</v>
      </c>
      <c r="G37" s="2">
        <f t="shared" si="5"/>
        <v>1</v>
      </c>
      <c r="H37" s="4">
        <f t="shared" si="5"/>
        <v>0</v>
      </c>
      <c r="I37">
        <f t="shared" si="5"/>
        <v>1</v>
      </c>
      <c r="J37">
        <f t="shared" si="5"/>
        <v>0</v>
      </c>
      <c r="K37">
        <f t="shared" si="5"/>
        <v>3</v>
      </c>
      <c r="L37">
        <f t="shared" si="5"/>
        <v>0</v>
      </c>
      <c r="M37">
        <v>200060.4</v>
      </c>
      <c r="N37">
        <v>342717.8</v>
      </c>
      <c r="O37">
        <v>342781.4</v>
      </c>
      <c r="P37">
        <v>200000.2</v>
      </c>
      <c r="Q37">
        <v>224594.4</v>
      </c>
      <c r="R37">
        <v>3.4</v>
      </c>
      <c r="S37">
        <v>76088.800000000003</v>
      </c>
      <c r="T37">
        <v>3369400.2</v>
      </c>
      <c r="U37">
        <v>3042214.8</v>
      </c>
      <c r="V37">
        <v>287</v>
      </c>
      <c r="W37">
        <v>96434.4</v>
      </c>
      <c r="Y37">
        <v>0.53886021141661333</v>
      </c>
      <c r="Z37">
        <v>1.288325446425006</v>
      </c>
      <c r="AA37">
        <v>1.31752793159103</v>
      </c>
      <c r="AB37">
        <v>0.54527491339249534</v>
      </c>
      <c r="AC37">
        <v>1.1320497804263141</v>
      </c>
      <c r="AD37">
        <v>0.1878754431963898</v>
      </c>
      <c r="AE37">
        <v>0.74734494661679496</v>
      </c>
      <c r="AF37">
        <v>2.626443762995768</v>
      </c>
      <c r="AG37">
        <v>3.3268442131811748</v>
      </c>
      <c r="AH37">
        <v>9.9758479860610795E-3</v>
      </c>
      <c r="AI37">
        <v>0.67146543979179119</v>
      </c>
      <c r="AK37">
        <v>0.53886021141661333</v>
      </c>
      <c r="AL37">
        <v>0.5281335480045527</v>
      </c>
      <c r="AM37">
        <v>0.51007736357860267</v>
      </c>
      <c r="AN37">
        <v>0.54527491339249534</v>
      </c>
      <c r="AO37">
        <v>0.51106511179823433</v>
      </c>
      <c r="AP37">
        <v>0.1878754431963898</v>
      </c>
      <c r="AQ37">
        <v>0.39832471520639962</v>
      </c>
      <c r="AR37">
        <v>1.3268777209916149</v>
      </c>
      <c r="AS37">
        <v>0.56714308205991981</v>
      </c>
      <c r="AT37">
        <v>9.9758479860610795E-3</v>
      </c>
      <c r="AU37">
        <v>0.39382771840319042</v>
      </c>
      <c r="AW37">
        <v>0.36499938360648232</v>
      </c>
      <c r="AY37">
        <f t="shared" si="3"/>
        <v>-0.57600000000000018</v>
      </c>
      <c r="AZ37" t="str">
        <f t="shared" si="1"/>
        <v/>
      </c>
      <c r="BA37">
        <f t="shared" si="1"/>
        <v>-0.57600000000000018</v>
      </c>
      <c r="BB37" t="str">
        <f t="shared" si="1"/>
        <v/>
      </c>
    </row>
    <row r="38" spans="1:54" x14ac:dyDescent="0.3">
      <c r="A38">
        <v>3</v>
      </c>
      <c r="B38" t="s">
        <v>108</v>
      </c>
      <c r="C38" t="s">
        <v>105</v>
      </c>
      <c r="D38" t="s">
        <v>15</v>
      </c>
      <c r="F38" s="2">
        <f t="shared" si="5"/>
        <v>0</v>
      </c>
      <c r="G38" s="2">
        <f t="shared" si="5"/>
        <v>0</v>
      </c>
      <c r="H38" s="4">
        <f t="shared" si="5"/>
        <v>0</v>
      </c>
      <c r="I38">
        <f t="shared" si="5"/>
        <v>1</v>
      </c>
      <c r="J38">
        <f t="shared" si="5"/>
        <v>0</v>
      </c>
      <c r="K38">
        <f t="shared" si="5"/>
        <v>3</v>
      </c>
      <c r="L38">
        <f t="shared" si="5"/>
        <v>0</v>
      </c>
      <c r="M38">
        <v>6205822</v>
      </c>
      <c r="N38">
        <v>1756465.4</v>
      </c>
      <c r="O38">
        <v>1782279.6</v>
      </c>
      <c r="P38">
        <v>27026234.800000001</v>
      </c>
      <c r="Q38">
        <v>888294.40000000002</v>
      </c>
      <c r="R38">
        <v>27346416.800000001</v>
      </c>
      <c r="S38">
        <v>1108932.3999999999</v>
      </c>
      <c r="T38">
        <v>3388908.2</v>
      </c>
      <c r="U38">
        <v>3099954.4</v>
      </c>
      <c r="V38">
        <v>28157676.800000001</v>
      </c>
      <c r="W38">
        <v>1100757</v>
      </c>
      <c r="Y38">
        <v>9.1827247045934204</v>
      </c>
      <c r="Z38">
        <v>2.3854392822016961</v>
      </c>
      <c r="AA38">
        <v>2.1887402845313768</v>
      </c>
      <c r="AB38">
        <v>30.34519284000271</v>
      </c>
      <c r="AC38">
        <v>1.461316794209415</v>
      </c>
      <c r="AD38">
        <v>19.70743364059599</v>
      </c>
      <c r="AE38">
        <v>1.50711079724133</v>
      </c>
      <c r="AF38">
        <v>1.3036532867932691</v>
      </c>
      <c r="AG38">
        <v>1.724521508638281</v>
      </c>
      <c r="AH38">
        <v>12.317682604806031</v>
      </c>
      <c r="AI38">
        <v>2.625280225614552</v>
      </c>
      <c r="AK38">
        <v>9.1827247045934204</v>
      </c>
      <c r="AL38">
        <v>0.77875803681090472</v>
      </c>
      <c r="AM38">
        <v>0.72709583978867154</v>
      </c>
      <c r="AN38">
        <v>30.34519284000271</v>
      </c>
      <c r="AO38">
        <v>0.4804674209910445</v>
      </c>
      <c r="AP38">
        <v>19.70743364059599</v>
      </c>
      <c r="AQ38">
        <v>0.47304000861477108</v>
      </c>
      <c r="AR38">
        <v>0.65717005578335375</v>
      </c>
      <c r="AS38">
        <v>0.32022175182355561</v>
      </c>
      <c r="AT38">
        <v>12.317682604806031</v>
      </c>
      <c r="AU38">
        <v>1.2312029572320169</v>
      </c>
      <c r="AW38">
        <v>0.22726932800142091</v>
      </c>
      <c r="AY38">
        <f t="shared" si="3"/>
        <v>-0.192</v>
      </c>
      <c r="AZ38" t="str">
        <f t="shared" si="1"/>
        <v/>
      </c>
      <c r="BA38">
        <f t="shared" si="1"/>
        <v>-0.192</v>
      </c>
      <c r="BB38" t="str">
        <f t="shared" si="1"/>
        <v/>
      </c>
    </row>
    <row r="39" spans="1:54" x14ac:dyDescent="0.3">
      <c r="A39">
        <v>3</v>
      </c>
      <c r="B39" t="s">
        <v>109</v>
      </c>
      <c r="C39" t="s">
        <v>105</v>
      </c>
      <c r="D39" t="s">
        <v>15</v>
      </c>
      <c r="F39" s="2">
        <f t="shared" si="5"/>
        <v>0</v>
      </c>
      <c r="G39" s="2">
        <f t="shared" si="5"/>
        <v>1</v>
      </c>
      <c r="H39" s="4">
        <f t="shared" si="5"/>
        <v>0</v>
      </c>
      <c r="I39">
        <f t="shared" si="5"/>
        <v>1</v>
      </c>
      <c r="J39">
        <f t="shared" si="5"/>
        <v>0</v>
      </c>
      <c r="K39">
        <f t="shared" si="5"/>
        <v>3</v>
      </c>
      <c r="L39">
        <f t="shared" si="5"/>
        <v>0</v>
      </c>
      <c r="M39">
        <v>5432998</v>
      </c>
      <c r="N39">
        <v>1762698</v>
      </c>
      <c r="O39">
        <v>1777492.6</v>
      </c>
      <c r="P39">
        <v>28997134</v>
      </c>
      <c r="Q39">
        <v>927879.8</v>
      </c>
      <c r="R39">
        <v>27655062</v>
      </c>
      <c r="S39">
        <v>1164396.6000000001</v>
      </c>
      <c r="T39">
        <v>3385184</v>
      </c>
      <c r="U39">
        <v>3099598.2</v>
      </c>
      <c r="V39">
        <v>30140612.399999999</v>
      </c>
      <c r="W39">
        <v>1149670.3999999999</v>
      </c>
      <c r="Y39">
        <v>7.4315519378054891</v>
      </c>
      <c r="Z39">
        <v>2.5715570206288252</v>
      </c>
      <c r="AA39">
        <v>2.5321434934274292</v>
      </c>
      <c r="AB39">
        <v>33.86470587980002</v>
      </c>
      <c r="AC39">
        <v>1.489189592038747</v>
      </c>
      <c r="AD39">
        <v>20.20362964019878</v>
      </c>
      <c r="AE39">
        <v>1.565829351835418</v>
      </c>
      <c r="AF39">
        <v>1.30315054319799</v>
      </c>
      <c r="AG39">
        <v>1.7358233519829811</v>
      </c>
      <c r="AH39">
        <v>13.068729082401839</v>
      </c>
      <c r="AI39">
        <v>2.6586999493767509</v>
      </c>
      <c r="AK39">
        <v>7.4315519378054891</v>
      </c>
      <c r="AL39">
        <v>0.83829052799846981</v>
      </c>
      <c r="AM39">
        <v>0.83588324302108963</v>
      </c>
      <c r="AN39">
        <v>33.86470587980002</v>
      </c>
      <c r="AO39">
        <v>0.54343496341607533</v>
      </c>
      <c r="AP39">
        <v>20.20362964019878</v>
      </c>
      <c r="AQ39">
        <v>0.51001161162275821</v>
      </c>
      <c r="AR39">
        <v>0.6573751548072323</v>
      </c>
      <c r="AS39">
        <v>0.32348709739744658</v>
      </c>
      <c r="AT39">
        <v>13.068729082401839</v>
      </c>
      <c r="AU39">
        <v>1.24070692738751</v>
      </c>
      <c r="AW39">
        <v>0.24009021859383209</v>
      </c>
      <c r="AY39">
        <f t="shared" si="3"/>
        <v>-0.192</v>
      </c>
      <c r="AZ39" t="str">
        <f t="shared" si="1"/>
        <v/>
      </c>
      <c r="BA39">
        <f t="shared" si="1"/>
        <v>-0.192</v>
      </c>
      <c r="BB39" t="str">
        <f t="shared" si="1"/>
        <v/>
      </c>
    </row>
    <row r="40" spans="1:54" x14ac:dyDescent="0.3">
      <c r="A40">
        <v>3</v>
      </c>
      <c r="B40" t="s">
        <v>110</v>
      </c>
      <c r="C40" t="s">
        <v>105</v>
      </c>
      <c r="D40" t="s">
        <v>15</v>
      </c>
      <c r="F40" s="2">
        <f t="shared" si="5"/>
        <v>0</v>
      </c>
      <c r="G40" s="2">
        <f t="shared" si="5"/>
        <v>0</v>
      </c>
      <c r="H40" s="4">
        <f t="shared" si="5"/>
        <v>0</v>
      </c>
      <c r="I40">
        <f t="shared" si="5"/>
        <v>1</v>
      </c>
      <c r="J40">
        <f t="shared" si="5"/>
        <v>0</v>
      </c>
      <c r="K40">
        <f t="shared" si="5"/>
        <v>3</v>
      </c>
      <c r="L40">
        <f t="shared" si="5"/>
        <v>0</v>
      </c>
      <c r="M40">
        <v>200058.6</v>
      </c>
      <c r="N40">
        <v>330797.59999999998</v>
      </c>
      <c r="O40">
        <v>330887.8</v>
      </c>
      <c r="P40">
        <v>199999</v>
      </c>
      <c r="Q40">
        <v>225627.6</v>
      </c>
      <c r="R40">
        <v>1.8</v>
      </c>
      <c r="S40">
        <v>75201.600000000006</v>
      </c>
      <c r="T40">
        <v>3368723.8</v>
      </c>
      <c r="U40">
        <v>3038324.2</v>
      </c>
      <c r="V40">
        <v>255.4</v>
      </c>
      <c r="W40">
        <v>97123.199999999997</v>
      </c>
      <c r="Y40">
        <v>0.55236022899625825</v>
      </c>
      <c r="Z40">
        <v>1.0769084532163109</v>
      </c>
      <c r="AA40">
        <v>1.0596332418266681</v>
      </c>
      <c r="AB40">
        <v>0.56106668219435962</v>
      </c>
      <c r="AC40">
        <v>1.0611062377691269</v>
      </c>
      <c r="AD40">
        <v>0.14935289800632739</v>
      </c>
      <c r="AE40">
        <v>0.61851288077887145</v>
      </c>
      <c r="AF40">
        <v>2.1386081169708628</v>
      </c>
      <c r="AG40">
        <v>2.6948032373213211</v>
      </c>
      <c r="AH40">
        <v>6.6864338121376404E-3</v>
      </c>
      <c r="AI40">
        <v>0.68905591021757573</v>
      </c>
      <c r="AK40">
        <v>0.55236022899625825</v>
      </c>
      <c r="AL40">
        <v>0.42858653062721708</v>
      </c>
      <c r="AM40">
        <v>0.41547058381838731</v>
      </c>
      <c r="AN40">
        <v>0.56106668219435962</v>
      </c>
      <c r="AO40">
        <v>0.46299872380332091</v>
      </c>
      <c r="AP40">
        <v>0.14935289800632739</v>
      </c>
      <c r="AQ40">
        <v>0.33354434178909281</v>
      </c>
      <c r="AR40">
        <v>1.0797993335756471</v>
      </c>
      <c r="AS40">
        <v>0.47329379860311749</v>
      </c>
      <c r="AT40">
        <v>6.6864338121376404E-3</v>
      </c>
      <c r="AU40">
        <v>0.39486928060650822</v>
      </c>
      <c r="AW40">
        <v>0.27554510261397802</v>
      </c>
      <c r="AY40">
        <f t="shared" si="3"/>
        <v>-0.57600000000000018</v>
      </c>
      <c r="AZ40" t="str">
        <f t="shared" si="1"/>
        <v/>
      </c>
      <c r="BA40">
        <f t="shared" si="1"/>
        <v>-0.57600000000000018</v>
      </c>
      <c r="BB40" t="str">
        <f t="shared" si="1"/>
        <v/>
      </c>
    </row>
    <row r="41" spans="1:54" x14ac:dyDescent="0.3">
      <c r="A41">
        <v>3</v>
      </c>
      <c r="B41" t="s">
        <v>111</v>
      </c>
      <c r="C41" t="s">
        <v>105</v>
      </c>
      <c r="D41" t="s">
        <v>15</v>
      </c>
      <c r="F41" s="2">
        <f t="shared" si="5"/>
        <v>0</v>
      </c>
      <c r="G41" s="2">
        <f t="shared" si="5"/>
        <v>0</v>
      </c>
      <c r="H41" s="4">
        <f t="shared" si="5"/>
        <v>0</v>
      </c>
      <c r="I41">
        <f t="shared" si="5"/>
        <v>0</v>
      </c>
      <c r="J41">
        <f t="shared" si="5"/>
        <v>1</v>
      </c>
      <c r="K41">
        <f t="shared" si="5"/>
        <v>3</v>
      </c>
      <c r="L41">
        <f t="shared" si="5"/>
        <v>0</v>
      </c>
      <c r="M41">
        <v>15727331.199999999</v>
      </c>
      <c r="N41">
        <v>3631076.6</v>
      </c>
      <c r="O41">
        <v>3686869.4</v>
      </c>
      <c r="P41">
        <v>68694863.599999994</v>
      </c>
      <c r="Q41">
        <v>2586123</v>
      </c>
      <c r="R41">
        <v>77310329.400000006</v>
      </c>
      <c r="S41">
        <v>2792854.4</v>
      </c>
      <c r="T41">
        <v>7022104</v>
      </c>
      <c r="U41">
        <v>5175793</v>
      </c>
      <c r="V41">
        <v>65373740.399999999</v>
      </c>
      <c r="W41">
        <v>1346426.8</v>
      </c>
      <c r="Y41">
        <v>18.64849325940013</v>
      </c>
      <c r="Z41">
        <v>3.381363857572433</v>
      </c>
      <c r="AA41">
        <v>3.1880663653835648</v>
      </c>
      <c r="AB41">
        <v>28.1524368755985</v>
      </c>
      <c r="AC41">
        <v>1.7737641706247811</v>
      </c>
      <c r="AD41">
        <v>39.237661019829098</v>
      </c>
      <c r="AE41">
        <v>2.1331008576671588</v>
      </c>
      <c r="AF41">
        <v>4.0551621383870948</v>
      </c>
      <c r="AG41">
        <v>3.243731024104636</v>
      </c>
      <c r="AH41">
        <v>18.274364929797589</v>
      </c>
      <c r="AI41">
        <v>3.3021495194640011</v>
      </c>
      <c r="AK41">
        <v>18.64849325940013</v>
      </c>
      <c r="AL41">
        <v>1.1691223690053449</v>
      </c>
      <c r="AM41">
        <v>1.106866558396723</v>
      </c>
      <c r="AN41">
        <v>28.1524368755985</v>
      </c>
      <c r="AO41">
        <v>0.57096812060335655</v>
      </c>
      <c r="AP41">
        <v>39.237661019829098</v>
      </c>
      <c r="AQ41">
        <v>0.70439153061015536</v>
      </c>
      <c r="AR41">
        <v>2.0371432957937938</v>
      </c>
      <c r="AS41">
        <v>0.45878308751853181</v>
      </c>
      <c r="AT41">
        <v>18.274364929797589</v>
      </c>
      <c r="AU41">
        <v>1.9704528460162689</v>
      </c>
      <c r="AW41">
        <v>0.20843270679470149</v>
      </c>
      <c r="AY41">
        <f t="shared" si="3"/>
        <v>0.192</v>
      </c>
      <c r="AZ41" t="str">
        <f t="shared" si="1"/>
        <v/>
      </c>
      <c r="BA41" t="str">
        <f t="shared" si="1"/>
        <v/>
      </c>
      <c r="BB41">
        <f t="shared" si="1"/>
        <v>0.192</v>
      </c>
    </row>
    <row r="42" spans="1:54" x14ac:dyDescent="0.3">
      <c r="A42">
        <v>3</v>
      </c>
      <c r="B42" t="s">
        <v>112</v>
      </c>
      <c r="C42" t="s">
        <v>105</v>
      </c>
      <c r="D42" t="s">
        <v>15</v>
      </c>
      <c r="F42" s="2">
        <f t="shared" si="5"/>
        <v>0</v>
      </c>
      <c r="G42" s="2">
        <f t="shared" si="5"/>
        <v>1</v>
      </c>
      <c r="H42" s="4">
        <f t="shared" si="5"/>
        <v>1</v>
      </c>
      <c r="I42">
        <f t="shared" si="5"/>
        <v>0</v>
      </c>
      <c r="J42">
        <f t="shared" si="5"/>
        <v>1</v>
      </c>
      <c r="K42">
        <f t="shared" si="5"/>
        <v>3</v>
      </c>
      <c r="L42">
        <f t="shared" si="5"/>
        <v>3</v>
      </c>
      <c r="M42">
        <v>16165831.800000001</v>
      </c>
      <c r="N42">
        <v>3013164.2</v>
      </c>
      <c r="O42">
        <v>3025175.2</v>
      </c>
      <c r="P42">
        <v>70175281</v>
      </c>
      <c r="Q42">
        <v>1488534.8</v>
      </c>
      <c r="R42">
        <v>82753004.799999997</v>
      </c>
      <c r="S42">
        <v>1821278</v>
      </c>
      <c r="T42">
        <v>7020468.4000000004</v>
      </c>
      <c r="U42">
        <v>5142471.8</v>
      </c>
      <c r="V42">
        <v>67508266.200000003</v>
      </c>
      <c r="W42">
        <v>3244789.2</v>
      </c>
      <c r="Y42">
        <v>18.323823068803179</v>
      </c>
      <c r="Z42">
        <v>3.240467883588281</v>
      </c>
      <c r="AA42">
        <v>2.6295922499964939</v>
      </c>
      <c r="AB42">
        <v>51.042169705196287</v>
      </c>
      <c r="AC42">
        <v>1.623776579392143</v>
      </c>
      <c r="AD42">
        <v>44.236271135986307</v>
      </c>
      <c r="AE42">
        <v>1.6933352140476929</v>
      </c>
      <c r="AF42">
        <v>4.0783431658172047</v>
      </c>
      <c r="AG42">
        <v>3.2358291622484101</v>
      </c>
      <c r="AH42">
        <v>23.96839094100287</v>
      </c>
      <c r="AI42">
        <v>3.5634862178587361</v>
      </c>
      <c r="AK42">
        <v>18.323823068803179</v>
      </c>
      <c r="AL42">
        <v>1.1399275608011521</v>
      </c>
      <c r="AM42">
        <v>1.022687294415664</v>
      </c>
      <c r="AN42">
        <v>51.042169705196287</v>
      </c>
      <c r="AO42">
        <v>0.74422433579456992</v>
      </c>
      <c r="AP42">
        <v>44.236271135986307</v>
      </c>
      <c r="AQ42">
        <v>0.63539869821397588</v>
      </c>
      <c r="AR42">
        <v>2.0522906036349009</v>
      </c>
      <c r="AS42">
        <v>0.4499811187852174</v>
      </c>
      <c r="AT42">
        <v>23.96839094100287</v>
      </c>
      <c r="AU42">
        <v>1.8010044254246169</v>
      </c>
      <c r="AW42">
        <v>0.22819203638937319</v>
      </c>
      <c r="AY42">
        <f t="shared" si="3"/>
        <v>0.57600000000000018</v>
      </c>
      <c r="AZ42">
        <f t="shared" si="1"/>
        <v>0.57600000000000018</v>
      </c>
      <c r="BA42" t="str">
        <f t="shared" si="1"/>
        <v/>
      </c>
      <c r="BB42">
        <f t="shared" si="1"/>
        <v>0.57600000000000018</v>
      </c>
    </row>
    <row r="43" spans="1:54" x14ac:dyDescent="0.3">
      <c r="A43">
        <v>3</v>
      </c>
      <c r="B43" t="s">
        <v>113</v>
      </c>
      <c r="C43" t="s">
        <v>114</v>
      </c>
      <c r="D43" t="s">
        <v>15</v>
      </c>
      <c r="F43" s="2">
        <f t="shared" si="5"/>
        <v>0</v>
      </c>
      <c r="G43" s="2">
        <f t="shared" si="5"/>
        <v>0</v>
      </c>
      <c r="H43" s="4">
        <f t="shared" si="5"/>
        <v>0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0</v>
      </c>
      <c r="M43">
        <v>18052569.600000001</v>
      </c>
      <c r="N43">
        <v>4026055.8</v>
      </c>
      <c r="O43">
        <v>4089492.8</v>
      </c>
      <c r="P43">
        <v>72311227.599999994</v>
      </c>
      <c r="Q43">
        <v>2767224.2</v>
      </c>
      <c r="R43">
        <v>83478477.599999994</v>
      </c>
      <c r="S43">
        <v>2933044.4</v>
      </c>
      <c r="T43">
        <v>7025333.4000000004</v>
      </c>
      <c r="U43">
        <v>5146272.8</v>
      </c>
      <c r="V43">
        <v>69230914.799999997</v>
      </c>
      <c r="W43">
        <v>1596871.6</v>
      </c>
      <c r="Y43">
        <v>12.298534632194791</v>
      </c>
      <c r="Z43">
        <v>2.8838894571876148</v>
      </c>
      <c r="AA43">
        <v>2.902470483409707</v>
      </c>
      <c r="AB43">
        <v>50.05488710780628</v>
      </c>
      <c r="AC43">
        <v>2.5844434809987429</v>
      </c>
      <c r="AD43">
        <v>45.461899202014322</v>
      </c>
      <c r="AE43">
        <v>2.6423591552185828</v>
      </c>
      <c r="AF43">
        <v>4.0510646974085827</v>
      </c>
      <c r="AG43">
        <v>3.2122329748352061</v>
      </c>
      <c r="AH43">
        <v>24.836590398405679</v>
      </c>
      <c r="AI43">
        <v>3.5812663657590749</v>
      </c>
      <c r="AK43">
        <v>12.298534632194791</v>
      </c>
      <c r="AL43">
        <v>1.001574659626931</v>
      </c>
      <c r="AM43">
        <v>1.017129548999947</v>
      </c>
      <c r="AN43">
        <v>50.05488710780628</v>
      </c>
      <c r="AO43">
        <v>0.89306925301207229</v>
      </c>
      <c r="AP43">
        <v>45.461899202014322</v>
      </c>
      <c r="AQ43">
        <v>0.81456887519452725</v>
      </c>
      <c r="AR43">
        <v>2.0380196804180741</v>
      </c>
      <c r="AS43">
        <v>0.44435996540123601</v>
      </c>
      <c r="AT43">
        <v>24.836590398405679</v>
      </c>
      <c r="AU43">
        <v>2.1817889870144431</v>
      </c>
      <c r="AW43">
        <v>0.17475875602103769</v>
      </c>
      <c r="AY43">
        <f t="shared" si="3"/>
        <v>0.192</v>
      </c>
      <c r="AZ43" t="str">
        <f t="shared" si="1"/>
        <v/>
      </c>
      <c r="BA43" t="str">
        <f t="shared" si="1"/>
        <v/>
      </c>
      <c r="BB43">
        <f t="shared" si="1"/>
        <v>0.192</v>
      </c>
    </row>
    <row r="44" spans="1:54" x14ac:dyDescent="0.3">
      <c r="A44">
        <v>3</v>
      </c>
      <c r="B44" t="s">
        <v>115</v>
      </c>
      <c r="C44" t="s">
        <v>114</v>
      </c>
      <c r="D44" t="s">
        <v>15</v>
      </c>
      <c r="F44" s="2">
        <f t="shared" si="5"/>
        <v>0</v>
      </c>
      <c r="G44" s="2">
        <f t="shared" si="5"/>
        <v>1</v>
      </c>
      <c r="H44" s="4">
        <f t="shared" si="5"/>
        <v>1</v>
      </c>
      <c r="I44">
        <f t="shared" si="5"/>
        <v>0</v>
      </c>
      <c r="J44">
        <f t="shared" si="5"/>
        <v>1</v>
      </c>
      <c r="K44">
        <f t="shared" si="5"/>
        <v>3</v>
      </c>
      <c r="L44">
        <f t="shared" si="5"/>
        <v>3</v>
      </c>
      <c r="M44">
        <v>17982606.199999999</v>
      </c>
      <c r="N44">
        <v>3167116</v>
      </c>
      <c r="O44">
        <v>3181631</v>
      </c>
      <c r="P44">
        <v>72290236.200000003</v>
      </c>
      <c r="Q44">
        <v>1563929</v>
      </c>
      <c r="R44">
        <v>82975801.200000003</v>
      </c>
      <c r="S44">
        <v>1956976.8</v>
      </c>
      <c r="T44">
        <v>7027277</v>
      </c>
      <c r="U44">
        <v>5137057</v>
      </c>
      <c r="V44">
        <v>69001816.400000006</v>
      </c>
      <c r="W44">
        <v>3210078.2</v>
      </c>
      <c r="Y44">
        <v>12.17299691939261</v>
      </c>
      <c r="Z44">
        <v>2.3327910576132131</v>
      </c>
      <c r="AA44">
        <v>2.3352629607659758</v>
      </c>
      <c r="AB44">
        <v>26.438240619999121</v>
      </c>
      <c r="AC44">
        <v>1.4555719577998389</v>
      </c>
      <c r="AD44">
        <v>42.687189217412381</v>
      </c>
      <c r="AE44">
        <v>1.858012197178323</v>
      </c>
      <c r="AF44">
        <v>4.0670569576672282</v>
      </c>
      <c r="AG44">
        <v>3.1988012250978501</v>
      </c>
      <c r="AH44">
        <v>19.438829630392139</v>
      </c>
      <c r="AI44">
        <v>3.4720509606064298</v>
      </c>
      <c r="AK44">
        <v>12.17299691939261</v>
      </c>
      <c r="AL44">
        <v>0.81987516900990154</v>
      </c>
      <c r="AM44">
        <v>0.81337981721153485</v>
      </c>
      <c r="AN44">
        <v>26.438240619999121</v>
      </c>
      <c r="AO44">
        <v>0.5052812574082054</v>
      </c>
      <c r="AP44">
        <v>42.687189217412381</v>
      </c>
      <c r="AQ44">
        <v>0.62133466559462247</v>
      </c>
      <c r="AR44">
        <v>2.0433885502512572</v>
      </c>
      <c r="AS44">
        <v>0.43532929375069218</v>
      </c>
      <c r="AT44">
        <v>19.438829630392139</v>
      </c>
      <c r="AU44">
        <v>1.813625005970243</v>
      </c>
      <c r="AW44">
        <v>0.1769703382160514</v>
      </c>
      <c r="AY44">
        <f t="shared" si="3"/>
        <v>0.57600000000000018</v>
      </c>
      <c r="AZ44">
        <f t="shared" si="1"/>
        <v>0.57600000000000018</v>
      </c>
      <c r="BA44" t="str">
        <f t="shared" si="1"/>
        <v/>
      </c>
      <c r="BB44">
        <f t="shared" si="1"/>
        <v>0.57600000000000018</v>
      </c>
    </row>
    <row r="45" spans="1:54" x14ac:dyDescent="0.3">
      <c r="A45">
        <v>3</v>
      </c>
      <c r="B45" t="s">
        <v>116</v>
      </c>
      <c r="C45" t="s">
        <v>114</v>
      </c>
      <c r="D45" t="s">
        <v>15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1</v>
      </c>
      <c r="J45">
        <f t="shared" si="5"/>
        <v>0</v>
      </c>
      <c r="K45">
        <f t="shared" si="5"/>
        <v>3</v>
      </c>
      <c r="L45">
        <f t="shared" si="5"/>
        <v>0</v>
      </c>
      <c r="M45">
        <v>200060.4</v>
      </c>
      <c r="N45">
        <v>328087</v>
      </c>
      <c r="O45">
        <v>328155</v>
      </c>
      <c r="P45">
        <v>200000.2</v>
      </c>
      <c r="Q45">
        <v>226954.6</v>
      </c>
      <c r="R45">
        <v>3.4</v>
      </c>
      <c r="S45">
        <v>80090</v>
      </c>
      <c r="T45">
        <v>3369400.2</v>
      </c>
      <c r="U45">
        <v>3046747.2</v>
      </c>
      <c r="V45">
        <v>287</v>
      </c>
      <c r="W45">
        <v>100098.2</v>
      </c>
      <c r="Y45">
        <v>0.35659176399931308</v>
      </c>
      <c r="Z45">
        <v>0.64589661323698233</v>
      </c>
      <c r="AA45">
        <v>0.63393495500786234</v>
      </c>
      <c r="AB45">
        <v>0.52797388000763024</v>
      </c>
      <c r="AC45">
        <v>0.76278047598898413</v>
      </c>
      <c r="AD45">
        <v>9.2386693786829663E-2</v>
      </c>
      <c r="AE45">
        <v>0.40299772302387282</v>
      </c>
      <c r="AF45">
        <v>1.281582271039952</v>
      </c>
      <c r="AG45">
        <v>1.683255698403809</v>
      </c>
      <c r="AH45">
        <v>5.4087969940154997E-3</v>
      </c>
      <c r="AI45">
        <v>0.66713284901343284</v>
      </c>
      <c r="AK45">
        <v>0.35659176399931308</v>
      </c>
      <c r="AL45">
        <v>0.25463263741694392</v>
      </c>
      <c r="AM45">
        <v>0.25084010319551447</v>
      </c>
      <c r="AN45">
        <v>0.52797388000763024</v>
      </c>
      <c r="AO45">
        <v>0.31513431099592709</v>
      </c>
      <c r="AP45">
        <v>9.2386693786829663E-2</v>
      </c>
      <c r="AQ45">
        <v>0.20539274081820619</v>
      </c>
      <c r="AR45">
        <v>0.64544297143584117</v>
      </c>
      <c r="AS45">
        <v>0.29667802854673941</v>
      </c>
      <c r="AT45">
        <v>5.4087969940154997E-3</v>
      </c>
      <c r="AU45">
        <v>0.37059624419780451</v>
      </c>
      <c r="AW45">
        <v>0.1684741248027421</v>
      </c>
      <c r="AY45">
        <f t="shared" si="3"/>
        <v>-0.57600000000000018</v>
      </c>
      <c r="AZ45" t="str">
        <f t="shared" si="1"/>
        <v/>
      </c>
      <c r="BA45">
        <f t="shared" si="1"/>
        <v>-0.57600000000000018</v>
      </c>
      <c r="BB45" t="str">
        <f t="shared" si="1"/>
        <v/>
      </c>
    </row>
    <row r="46" spans="1:54" x14ac:dyDescent="0.3">
      <c r="A46">
        <v>3</v>
      </c>
      <c r="B46" t="s">
        <v>117</v>
      </c>
      <c r="C46" t="s">
        <v>114</v>
      </c>
      <c r="D46" t="s">
        <v>15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1</v>
      </c>
      <c r="J46">
        <f t="shared" si="5"/>
        <v>0</v>
      </c>
      <c r="K46">
        <f t="shared" si="5"/>
        <v>3</v>
      </c>
      <c r="L46">
        <f t="shared" si="5"/>
        <v>0</v>
      </c>
      <c r="M46">
        <v>6205822</v>
      </c>
      <c r="N46">
        <v>1808699</v>
      </c>
      <c r="O46">
        <v>1842313.4</v>
      </c>
      <c r="P46">
        <v>27026234.800000001</v>
      </c>
      <c r="Q46">
        <v>922140.6</v>
      </c>
      <c r="R46">
        <v>27346416.800000001</v>
      </c>
      <c r="S46">
        <v>1160880.6000000001</v>
      </c>
      <c r="T46">
        <v>3388908.2</v>
      </c>
      <c r="U46">
        <v>3104365.4</v>
      </c>
      <c r="V46">
        <v>28157676.800000001</v>
      </c>
      <c r="W46">
        <v>1107945.2</v>
      </c>
      <c r="Y46">
        <v>5.4976519719930366</v>
      </c>
      <c r="Z46">
        <v>1.7648821002105251</v>
      </c>
      <c r="AA46">
        <v>1.7567288142163311</v>
      </c>
      <c r="AB46">
        <v>26.52435361300595</v>
      </c>
      <c r="AC46">
        <v>1.4544044399808631</v>
      </c>
      <c r="AD46">
        <v>19.802299019810739</v>
      </c>
      <c r="AE46">
        <v>1.594640331785194</v>
      </c>
      <c r="AF46">
        <v>1.315194356744178</v>
      </c>
      <c r="AG46">
        <v>1.747991786384955</v>
      </c>
      <c r="AH46">
        <v>12.52486221401487</v>
      </c>
      <c r="AI46">
        <v>2.60612745299004</v>
      </c>
      <c r="AK46">
        <v>5.4976519719930366</v>
      </c>
      <c r="AL46">
        <v>0.56941873398609455</v>
      </c>
      <c r="AM46">
        <v>0.57011201998684558</v>
      </c>
      <c r="AN46">
        <v>26.52435361300595</v>
      </c>
      <c r="AO46">
        <v>0.50842465999303388</v>
      </c>
      <c r="AP46">
        <v>19.802299019810739</v>
      </c>
      <c r="AQ46">
        <v>0.49937036180635908</v>
      </c>
      <c r="AR46">
        <v>0.66377892334712674</v>
      </c>
      <c r="AS46">
        <v>0.31194567739730689</v>
      </c>
      <c r="AT46">
        <v>12.52486221401487</v>
      </c>
      <c r="AU46">
        <v>1.19662565238541</v>
      </c>
      <c r="AW46">
        <v>0.18081890499452119</v>
      </c>
      <c r="AY46">
        <f t="shared" si="3"/>
        <v>-0.192</v>
      </c>
      <c r="AZ46" t="str">
        <f t="shared" si="1"/>
        <v/>
      </c>
      <c r="BA46">
        <f t="shared" si="1"/>
        <v>-0.192</v>
      </c>
      <c r="BB46" t="str">
        <f t="shared" si="1"/>
        <v/>
      </c>
    </row>
    <row r="47" spans="1:54" x14ac:dyDescent="0.3">
      <c r="A47">
        <v>3</v>
      </c>
      <c r="B47" t="s">
        <v>118</v>
      </c>
      <c r="C47" t="s">
        <v>114</v>
      </c>
      <c r="D47" t="s">
        <v>15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1</v>
      </c>
      <c r="J47">
        <f t="shared" si="5"/>
        <v>0</v>
      </c>
      <c r="K47">
        <f t="shared" si="5"/>
        <v>3</v>
      </c>
      <c r="L47">
        <f t="shared" si="5"/>
        <v>0</v>
      </c>
      <c r="M47">
        <v>5432998</v>
      </c>
      <c r="N47">
        <v>1795186.4</v>
      </c>
      <c r="O47">
        <v>1825998</v>
      </c>
      <c r="P47">
        <v>28997134</v>
      </c>
      <c r="Q47">
        <v>911625.8</v>
      </c>
      <c r="R47">
        <v>27655062</v>
      </c>
      <c r="S47">
        <v>1150303.6000000001</v>
      </c>
      <c r="T47">
        <v>3385184</v>
      </c>
      <c r="U47">
        <v>3098955</v>
      </c>
      <c r="V47">
        <v>30140612.399999999</v>
      </c>
      <c r="W47">
        <v>1083508.8</v>
      </c>
      <c r="Y47">
        <v>4.9552679473883474</v>
      </c>
      <c r="Z47">
        <v>1.7487087652320039</v>
      </c>
      <c r="AA47">
        <v>1.7488821520586499</v>
      </c>
      <c r="AB47">
        <v>29.49154528038925</v>
      </c>
      <c r="AC47">
        <v>1.4840852628112771</v>
      </c>
      <c r="AD47">
        <v>19.928642489784401</v>
      </c>
      <c r="AE47">
        <v>1.551606381963939</v>
      </c>
      <c r="AF47">
        <v>1.2985570319578981</v>
      </c>
      <c r="AG47">
        <v>1.7240643577068111</v>
      </c>
      <c r="AH47">
        <v>13.06891503839288</v>
      </c>
      <c r="AI47">
        <v>2.6423046369920491</v>
      </c>
      <c r="AK47">
        <v>4.9552679473883474</v>
      </c>
      <c r="AL47">
        <v>0.55707073839148502</v>
      </c>
      <c r="AM47">
        <v>0.56560857740696524</v>
      </c>
      <c r="AN47">
        <v>29.49154528038925</v>
      </c>
      <c r="AO47">
        <v>0.53939327221014532</v>
      </c>
      <c r="AP47">
        <v>19.928642489784401</v>
      </c>
      <c r="AQ47">
        <v>0.46552047877339647</v>
      </c>
      <c r="AR47">
        <v>0.65504582496359942</v>
      </c>
      <c r="AS47">
        <v>0.30585666780825699</v>
      </c>
      <c r="AT47">
        <v>13.06891503839288</v>
      </c>
      <c r="AU47">
        <v>1.2465359840192829</v>
      </c>
      <c r="AW47">
        <v>0.17349862699629731</v>
      </c>
      <c r="AY47">
        <f t="shared" si="3"/>
        <v>-0.192</v>
      </c>
      <c r="AZ47" t="str">
        <f t="shared" si="1"/>
        <v/>
      </c>
      <c r="BA47">
        <f t="shared" si="1"/>
        <v>-0.192</v>
      </c>
      <c r="BB47" t="str">
        <f t="shared" si="1"/>
        <v/>
      </c>
    </row>
    <row r="48" spans="1:54" x14ac:dyDescent="0.3">
      <c r="A48">
        <v>3</v>
      </c>
      <c r="B48" t="s">
        <v>119</v>
      </c>
      <c r="C48" t="s">
        <v>114</v>
      </c>
      <c r="D48" t="s">
        <v>15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1</v>
      </c>
      <c r="J48">
        <f t="shared" si="5"/>
        <v>0</v>
      </c>
      <c r="K48">
        <f t="shared" si="5"/>
        <v>3</v>
      </c>
      <c r="L48">
        <f t="shared" si="5"/>
        <v>0</v>
      </c>
      <c r="M48">
        <v>200058.6</v>
      </c>
      <c r="N48">
        <v>360743.6</v>
      </c>
      <c r="O48">
        <v>360839.6</v>
      </c>
      <c r="P48">
        <v>199999</v>
      </c>
      <c r="Q48">
        <v>220511</v>
      </c>
      <c r="R48">
        <v>1.8</v>
      </c>
      <c r="S48">
        <v>74071.8</v>
      </c>
      <c r="T48">
        <v>3368723.8</v>
      </c>
      <c r="U48">
        <v>3046266.4</v>
      </c>
      <c r="V48">
        <v>255.4</v>
      </c>
      <c r="W48">
        <v>90174.2</v>
      </c>
      <c r="Y48">
        <v>0.31158686059061441</v>
      </c>
      <c r="Z48">
        <v>0.66704944162629543</v>
      </c>
      <c r="AA48">
        <v>0.64843540894798934</v>
      </c>
      <c r="AB48">
        <v>0.37890619979589252</v>
      </c>
      <c r="AC48">
        <v>0.66039492161944513</v>
      </c>
      <c r="AD48">
        <v>9.3289408786222272E-2</v>
      </c>
      <c r="AE48">
        <v>0.4093032412463799</v>
      </c>
      <c r="AF48">
        <v>1.2852801942150109</v>
      </c>
      <c r="AG48">
        <v>1.68171250022715</v>
      </c>
      <c r="AH48">
        <v>5.2703499910421196E-3</v>
      </c>
      <c r="AI48">
        <v>0.63871410042047505</v>
      </c>
      <c r="AK48">
        <v>0.31158686059061441</v>
      </c>
      <c r="AL48">
        <v>0.268259674415458</v>
      </c>
      <c r="AM48">
        <v>0.25866961455903947</v>
      </c>
      <c r="AN48">
        <v>0.37890619979589252</v>
      </c>
      <c r="AO48">
        <v>0.26587995719746682</v>
      </c>
      <c r="AP48">
        <v>9.3289408786222272E-2</v>
      </c>
      <c r="AQ48">
        <v>0.21999058721121401</v>
      </c>
      <c r="AR48">
        <v>0.64763506801100446</v>
      </c>
      <c r="AS48">
        <v>0.30031802180456002</v>
      </c>
      <c r="AT48">
        <v>5.2703499910421196E-3</v>
      </c>
      <c r="AU48">
        <v>0.35933821202488608</v>
      </c>
      <c r="AW48">
        <v>0.17690337980166079</v>
      </c>
      <c r="AY48">
        <f t="shared" si="3"/>
        <v>-0.57600000000000018</v>
      </c>
      <c r="AZ48" t="str">
        <f t="shared" si="1"/>
        <v/>
      </c>
      <c r="BA48">
        <f t="shared" si="1"/>
        <v>-0.57600000000000018</v>
      </c>
      <c r="BB48" t="str">
        <f t="shared" si="1"/>
        <v/>
      </c>
    </row>
    <row r="49" spans="1:54" x14ac:dyDescent="0.3">
      <c r="A49">
        <v>3</v>
      </c>
      <c r="B49" t="s">
        <v>120</v>
      </c>
      <c r="C49" t="s">
        <v>114</v>
      </c>
      <c r="D49" t="s">
        <v>15</v>
      </c>
      <c r="F49" s="2">
        <f t="shared" si="5"/>
        <v>0</v>
      </c>
      <c r="G49" s="2">
        <f t="shared" si="5"/>
        <v>0</v>
      </c>
      <c r="H49" s="4">
        <f t="shared" si="5"/>
        <v>1</v>
      </c>
      <c r="I49">
        <f t="shared" si="5"/>
        <v>0</v>
      </c>
      <c r="J49">
        <f t="shared" si="5"/>
        <v>1</v>
      </c>
      <c r="K49">
        <f t="shared" si="5"/>
        <v>3</v>
      </c>
      <c r="L49">
        <f t="shared" si="5"/>
        <v>3</v>
      </c>
      <c r="M49">
        <v>15727331.199999999</v>
      </c>
      <c r="N49">
        <v>2994430.2</v>
      </c>
      <c r="O49">
        <v>3015559</v>
      </c>
      <c r="P49">
        <v>68694863.599999994</v>
      </c>
      <c r="Q49">
        <v>1404068.8</v>
      </c>
      <c r="R49">
        <v>77310329.400000006</v>
      </c>
      <c r="S49">
        <v>1832345.8</v>
      </c>
      <c r="T49">
        <v>7022104</v>
      </c>
      <c r="U49">
        <v>5127099</v>
      </c>
      <c r="V49">
        <v>65373740.399999999</v>
      </c>
      <c r="W49">
        <v>3149932.8</v>
      </c>
      <c r="Y49">
        <v>10.8880043535959</v>
      </c>
      <c r="Z49">
        <v>2.2518112708232372</v>
      </c>
      <c r="AA49">
        <v>2.2547170162084509</v>
      </c>
      <c r="AB49">
        <v>25.777700258203549</v>
      </c>
      <c r="AC49">
        <v>1.3961392689903731</v>
      </c>
      <c r="AD49">
        <v>39.186619671992958</v>
      </c>
      <c r="AE49">
        <v>1.784299037815072</v>
      </c>
      <c r="AF49">
        <v>4.056436606193893</v>
      </c>
      <c r="AG49">
        <v>3.2109469263697981</v>
      </c>
      <c r="AH49">
        <v>18.49791914480738</v>
      </c>
      <c r="AI49">
        <v>3.3420021122787151</v>
      </c>
      <c r="AK49">
        <v>10.8880043535959</v>
      </c>
      <c r="AL49">
        <v>0.80130309903761376</v>
      </c>
      <c r="AM49">
        <v>0.80538171640364453</v>
      </c>
      <c r="AN49">
        <v>25.777700258203549</v>
      </c>
      <c r="AO49">
        <v>0.48880194618250239</v>
      </c>
      <c r="AP49">
        <v>39.186619671992958</v>
      </c>
      <c r="AQ49">
        <v>0.58534599482081828</v>
      </c>
      <c r="AR49">
        <v>2.0373574931989422</v>
      </c>
      <c r="AS49">
        <v>0.43882936417357998</v>
      </c>
      <c r="AT49">
        <v>18.49791914480738</v>
      </c>
      <c r="AU49">
        <v>1.7085382232326081</v>
      </c>
      <c r="AW49">
        <v>0.17071054120315229</v>
      </c>
      <c r="AY49">
        <f t="shared" si="3"/>
        <v>0.57600000000000018</v>
      </c>
      <c r="AZ49">
        <f t="shared" si="1"/>
        <v>0.57600000000000018</v>
      </c>
      <c r="BA49" t="str">
        <f t="shared" si="1"/>
        <v/>
      </c>
      <c r="BB49">
        <f t="shared" si="1"/>
        <v>0.57600000000000018</v>
      </c>
    </row>
    <row r="50" spans="1:54" x14ac:dyDescent="0.3">
      <c r="A50">
        <v>3</v>
      </c>
      <c r="B50" t="s">
        <v>121</v>
      </c>
      <c r="C50" t="s">
        <v>114</v>
      </c>
      <c r="D50" t="s">
        <v>15</v>
      </c>
      <c r="F50" s="2">
        <f t="shared" si="5"/>
        <v>0</v>
      </c>
      <c r="G50" s="2">
        <f t="shared" si="5"/>
        <v>1</v>
      </c>
      <c r="H50" s="4">
        <f t="shared" si="5"/>
        <v>0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0</v>
      </c>
      <c r="M50">
        <v>16165831.800000001</v>
      </c>
      <c r="N50">
        <v>3782813.2</v>
      </c>
      <c r="O50">
        <v>3827849.8</v>
      </c>
      <c r="P50">
        <v>70175281</v>
      </c>
      <c r="Q50">
        <v>2579066.6</v>
      </c>
      <c r="R50">
        <v>82753004.799999997</v>
      </c>
      <c r="S50">
        <v>2782254.8</v>
      </c>
      <c r="T50">
        <v>7020468.4000000004</v>
      </c>
      <c r="U50">
        <v>5141098.5999999996</v>
      </c>
      <c r="V50">
        <v>67508266.200000003</v>
      </c>
      <c r="W50">
        <v>1495416.4</v>
      </c>
      <c r="Y50">
        <v>11.11711615498643</v>
      </c>
      <c r="Z50">
        <v>2.737152344593778</v>
      </c>
      <c r="AA50">
        <v>2.7400260446360329</v>
      </c>
      <c r="AB50">
        <v>47.689239322999491</v>
      </c>
      <c r="AC50">
        <v>2.4475202187779361</v>
      </c>
      <c r="AD50">
        <v>44.14821967600146</v>
      </c>
      <c r="AE50">
        <v>2.4973562610452058</v>
      </c>
      <c r="AF50">
        <v>4.0740170149947517</v>
      </c>
      <c r="AG50">
        <v>3.2085354984505101</v>
      </c>
      <c r="AH50">
        <v>24.170239832205699</v>
      </c>
      <c r="AI50">
        <v>3.508022255206015</v>
      </c>
      <c r="AK50">
        <v>11.11711615498643</v>
      </c>
      <c r="AL50">
        <v>0.96559586978983136</v>
      </c>
      <c r="AM50">
        <v>0.97318043499253692</v>
      </c>
      <c r="AN50">
        <v>47.689239322999491</v>
      </c>
      <c r="AO50">
        <v>0.82339578240062106</v>
      </c>
      <c r="AP50">
        <v>44.14821967600146</v>
      </c>
      <c r="AQ50">
        <v>0.76861417620675643</v>
      </c>
      <c r="AR50">
        <v>2.0488060107920321</v>
      </c>
      <c r="AS50">
        <v>0.44118127960246062</v>
      </c>
      <c r="AT50">
        <v>24.170239832205699</v>
      </c>
      <c r="AU50">
        <v>2.1128179717925382</v>
      </c>
      <c r="AW50">
        <v>0.176207283209078</v>
      </c>
      <c r="AY50">
        <f t="shared" si="3"/>
        <v>0.192</v>
      </c>
      <c r="AZ50" t="str">
        <f t="shared" si="1"/>
        <v/>
      </c>
      <c r="BA50" t="str">
        <f t="shared" si="1"/>
        <v/>
      </c>
      <c r="BB50">
        <f t="shared" si="1"/>
        <v>0.192</v>
      </c>
    </row>
    <row r="51" spans="1:54" x14ac:dyDescent="0.3">
      <c r="A51">
        <v>3</v>
      </c>
      <c r="B51" t="s">
        <v>122</v>
      </c>
      <c r="C51" t="s">
        <v>123</v>
      </c>
      <c r="D51" t="s">
        <v>15</v>
      </c>
      <c r="F51" s="2">
        <f t="shared" ref="F51:L66" si="6">F697</f>
        <v>0</v>
      </c>
      <c r="G51" s="2">
        <f t="shared" si="6"/>
        <v>0</v>
      </c>
      <c r="H51" s="4">
        <f t="shared" si="6"/>
        <v>0</v>
      </c>
      <c r="I51">
        <f t="shared" si="6"/>
        <v>1</v>
      </c>
      <c r="J51">
        <f t="shared" si="6"/>
        <v>0</v>
      </c>
      <c r="K51">
        <f t="shared" si="6"/>
        <v>3</v>
      </c>
      <c r="L51">
        <f t="shared" si="6"/>
        <v>0</v>
      </c>
      <c r="M51">
        <v>18052569.600000001</v>
      </c>
      <c r="N51">
        <v>5766611.5999999996</v>
      </c>
      <c r="O51">
        <v>5951549.2000000002</v>
      </c>
      <c r="P51">
        <v>72311227.599999994</v>
      </c>
      <c r="Q51">
        <v>3234019.4</v>
      </c>
      <c r="R51">
        <v>83478477.599999994</v>
      </c>
      <c r="S51">
        <v>4571998.8</v>
      </c>
      <c r="T51">
        <v>7025333.4000000004</v>
      </c>
      <c r="U51">
        <v>6545864.4000000004</v>
      </c>
      <c r="V51">
        <v>69230914.799999997</v>
      </c>
      <c r="W51">
        <v>2406683.2000000002</v>
      </c>
      <c r="Y51">
        <v>12.12576450881315</v>
      </c>
      <c r="Z51">
        <v>4.0018470760202032</v>
      </c>
      <c r="AA51">
        <v>4.0240665684454147</v>
      </c>
      <c r="AB51">
        <v>49.079417997004931</v>
      </c>
      <c r="AC51">
        <v>3.0359654048108502</v>
      </c>
      <c r="AD51">
        <v>45.281075912003871</v>
      </c>
      <c r="AE51">
        <v>3.7746745939832178</v>
      </c>
      <c r="AF51">
        <v>4.0919902795692904</v>
      </c>
      <c r="AG51">
        <v>4.2593108687433414</v>
      </c>
      <c r="AH51">
        <v>25.06334742781473</v>
      </c>
      <c r="AI51">
        <v>4.8434594968101008</v>
      </c>
      <c r="AK51">
        <v>12.12576450881315</v>
      </c>
      <c r="AL51">
        <v>1.2781792046036571</v>
      </c>
      <c r="AM51">
        <v>1.3495191627647729</v>
      </c>
      <c r="AN51">
        <v>49.079417997004931</v>
      </c>
      <c r="AO51">
        <v>1.0714279748091939</v>
      </c>
      <c r="AP51">
        <v>45.281075912003871</v>
      </c>
      <c r="AQ51">
        <v>1.1152323129936119</v>
      </c>
      <c r="AR51">
        <v>2.060226104361937</v>
      </c>
      <c r="AS51">
        <v>0.59042099757352839</v>
      </c>
      <c r="AT51">
        <v>25.06334742781473</v>
      </c>
      <c r="AU51">
        <v>3.2906884513911789</v>
      </c>
      <c r="AW51">
        <v>0.17394476240733639</v>
      </c>
      <c r="AY51">
        <f t="shared" si="3"/>
        <v>0</v>
      </c>
      <c r="AZ51" t="str">
        <f t="shared" si="1"/>
        <v/>
      </c>
      <c r="BA51">
        <f t="shared" si="1"/>
        <v>0</v>
      </c>
      <c r="BB51" t="str">
        <f t="shared" si="1"/>
        <v/>
      </c>
    </row>
    <row r="52" spans="1:54" x14ac:dyDescent="0.3">
      <c r="A52">
        <v>3</v>
      </c>
      <c r="B52" t="s">
        <v>124</v>
      </c>
      <c r="C52" t="s">
        <v>123</v>
      </c>
      <c r="D52" t="s">
        <v>15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17982606.199999999</v>
      </c>
      <c r="N52">
        <v>5783606.2000000002</v>
      </c>
      <c r="O52">
        <v>6022872.4000000004</v>
      </c>
      <c r="P52">
        <v>72290236.200000003</v>
      </c>
      <c r="Q52">
        <v>2991250</v>
      </c>
      <c r="R52">
        <v>82975801.200000003</v>
      </c>
      <c r="S52">
        <v>4578775.2</v>
      </c>
      <c r="T52">
        <v>7027277</v>
      </c>
      <c r="U52">
        <v>6565041.2000000002</v>
      </c>
      <c r="V52">
        <v>69001816.400000006</v>
      </c>
      <c r="W52">
        <v>2101377.7999999998</v>
      </c>
      <c r="Y52">
        <v>12.142393709195311</v>
      </c>
      <c r="Z52">
        <v>3.9388108364539218</v>
      </c>
      <c r="AA52">
        <v>4.0404275600216364</v>
      </c>
      <c r="AB52">
        <v>24.907568776403789</v>
      </c>
      <c r="AC52">
        <v>2.092507789988304</v>
      </c>
      <c r="AD52">
        <v>42.81585648738546</v>
      </c>
      <c r="AE52">
        <v>3.1579406693810599</v>
      </c>
      <c r="AF52">
        <v>4.0647310494212432</v>
      </c>
      <c r="AG52">
        <v>4.2113799420185387</v>
      </c>
      <c r="AH52">
        <v>19.265964021987749</v>
      </c>
      <c r="AI52">
        <v>4.5810646036057729</v>
      </c>
      <c r="AK52">
        <v>12.142393709195311</v>
      </c>
      <c r="AL52">
        <v>1.311867731402163</v>
      </c>
      <c r="AM52">
        <v>1.422845321998466</v>
      </c>
      <c r="AN52">
        <v>24.907568776403789</v>
      </c>
      <c r="AO52">
        <v>0.70193563560023908</v>
      </c>
      <c r="AP52">
        <v>42.81585648738546</v>
      </c>
      <c r="AQ52">
        <v>0.9977655183756724</v>
      </c>
      <c r="AR52">
        <v>2.0441017178236511</v>
      </c>
      <c r="AS52">
        <v>0.58076823641313235</v>
      </c>
      <c r="AT52">
        <v>19.265964021987749</v>
      </c>
      <c r="AU52">
        <v>3.1381501156138261</v>
      </c>
      <c r="AW52">
        <v>0.16995652702171349</v>
      </c>
      <c r="AY52">
        <f t="shared" si="3"/>
        <v>0</v>
      </c>
      <c r="AZ52" t="str">
        <f t="shared" si="1"/>
        <v/>
      </c>
      <c r="BA52">
        <f t="shared" si="1"/>
        <v>0</v>
      </c>
      <c r="BB52" t="str">
        <f t="shared" si="1"/>
        <v/>
      </c>
    </row>
    <row r="53" spans="1:54" x14ac:dyDescent="0.3">
      <c r="A53">
        <v>3</v>
      </c>
      <c r="B53" t="s">
        <v>125</v>
      </c>
      <c r="C53" t="s">
        <v>123</v>
      </c>
      <c r="D53" t="s">
        <v>15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1</v>
      </c>
      <c r="J53">
        <f t="shared" si="6"/>
        <v>0</v>
      </c>
      <c r="K53">
        <f t="shared" si="6"/>
        <v>3</v>
      </c>
      <c r="L53">
        <f t="shared" si="6"/>
        <v>3</v>
      </c>
      <c r="M53">
        <v>200060.4</v>
      </c>
      <c r="N53">
        <v>290489.59999999998</v>
      </c>
      <c r="O53">
        <v>290552.8</v>
      </c>
      <c r="P53">
        <v>200000.2</v>
      </c>
      <c r="Q53">
        <v>222823.8</v>
      </c>
      <c r="R53">
        <v>3.4</v>
      </c>
      <c r="S53">
        <v>42005</v>
      </c>
      <c r="T53">
        <v>3369400.2</v>
      </c>
      <c r="U53">
        <v>2723300.4</v>
      </c>
      <c r="V53">
        <v>287</v>
      </c>
      <c r="W53">
        <v>59260.800000000003</v>
      </c>
      <c r="Y53">
        <v>0.36654646500246602</v>
      </c>
      <c r="Z53">
        <v>0.59614049718948081</v>
      </c>
      <c r="AA53">
        <v>0.59416007437976082</v>
      </c>
      <c r="AB53">
        <v>0.53116572199505752</v>
      </c>
      <c r="AC53">
        <v>0.67025746977305967</v>
      </c>
      <c r="AD53">
        <v>9.0213361615315041E-2</v>
      </c>
      <c r="AE53">
        <v>0.33598582859849552</v>
      </c>
      <c r="AF53">
        <v>1.2982108574244191</v>
      </c>
      <c r="AG53">
        <v>1.407053294044454</v>
      </c>
      <c r="AH53">
        <v>5.3971235873177207E-3</v>
      </c>
      <c r="AI53">
        <v>0.41988893726374948</v>
      </c>
      <c r="AK53">
        <v>0.36654646500246602</v>
      </c>
      <c r="AL53">
        <v>0.25832277340814469</v>
      </c>
      <c r="AM53">
        <v>0.26003783082123838</v>
      </c>
      <c r="AN53">
        <v>0.53116572199505752</v>
      </c>
      <c r="AO53">
        <v>0.28940173438750211</v>
      </c>
      <c r="AP53">
        <v>9.0213361615315041E-2</v>
      </c>
      <c r="AQ53">
        <v>0.20621425600256771</v>
      </c>
      <c r="AR53">
        <v>0.65513090263120832</v>
      </c>
      <c r="AS53">
        <v>0.28788811375852669</v>
      </c>
      <c r="AT53">
        <v>5.3971235873177207E-3</v>
      </c>
      <c r="AU53">
        <v>0.2805605980218388</v>
      </c>
      <c r="AW53">
        <v>0.17242375840432941</v>
      </c>
      <c r="AY53">
        <f t="shared" si="3"/>
        <v>-0.38400000000000012</v>
      </c>
      <c r="AZ53">
        <f t="shared" si="1"/>
        <v>-0.38400000000000012</v>
      </c>
      <c r="BA53">
        <f t="shared" si="1"/>
        <v>-0.38400000000000012</v>
      </c>
      <c r="BB53" t="str">
        <f t="shared" si="1"/>
        <v/>
      </c>
    </row>
    <row r="54" spans="1:54" x14ac:dyDescent="0.3">
      <c r="A54">
        <v>3</v>
      </c>
      <c r="B54" t="s">
        <v>126</v>
      </c>
      <c r="C54" t="s">
        <v>123</v>
      </c>
      <c r="D54" t="s">
        <v>15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0</v>
      </c>
      <c r="J54">
        <f t="shared" si="6"/>
        <v>1</v>
      </c>
      <c r="K54">
        <f t="shared" si="6"/>
        <v>3</v>
      </c>
      <c r="L54">
        <f t="shared" si="6"/>
        <v>0</v>
      </c>
      <c r="M54">
        <v>6205822</v>
      </c>
      <c r="N54">
        <v>1045330.6</v>
      </c>
      <c r="O54">
        <v>1063293.3999999999</v>
      </c>
      <c r="P54">
        <v>27026234.800000001</v>
      </c>
      <c r="Q54">
        <v>551520.19999999995</v>
      </c>
      <c r="R54">
        <v>27346416.800000001</v>
      </c>
      <c r="S54">
        <v>502605.4</v>
      </c>
      <c r="T54">
        <v>3388908.2</v>
      </c>
      <c r="U54">
        <v>2765229.4</v>
      </c>
      <c r="V54">
        <v>28157676.800000001</v>
      </c>
      <c r="W54">
        <v>2267009.2000000002</v>
      </c>
      <c r="Y54">
        <v>5.547416216600686</v>
      </c>
      <c r="Z54">
        <v>1.2013506359769961</v>
      </c>
      <c r="AA54">
        <v>1.202085585740861</v>
      </c>
      <c r="AB54">
        <v>28.241774855594851</v>
      </c>
      <c r="AC54">
        <v>1.0051207124139181</v>
      </c>
      <c r="AD54">
        <v>19.789561142388269</v>
      </c>
      <c r="AE54">
        <v>0.85998726319521668</v>
      </c>
      <c r="AF54">
        <v>1.3186976872151721</v>
      </c>
      <c r="AG54">
        <v>1.4464853678015059</v>
      </c>
      <c r="AH54">
        <v>12.3949479410192</v>
      </c>
      <c r="AI54">
        <v>2.6286257581552488</v>
      </c>
      <c r="AK54">
        <v>5.547416216600686</v>
      </c>
      <c r="AL54">
        <v>0.42818253276636831</v>
      </c>
      <c r="AM54">
        <v>0.43908963158028202</v>
      </c>
      <c r="AN54">
        <v>28.241774855594851</v>
      </c>
      <c r="AO54">
        <v>0.40399186220020061</v>
      </c>
      <c r="AP54">
        <v>19.789561142388269</v>
      </c>
      <c r="AQ54">
        <v>0.34312861019279811</v>
      </c>
      <c r="AR54">
        <v>0.66399708200478924</v>
      </c>
      <c r="AS54">
        <v>0.30086709442548448</v>
      </c>
      <c r="AT54">
        <v>12.3949479410192</v>
      </c>
      <c r="AU54">
        <v>0.97375113482121378</v>
      </c>
      <c r="AW54">
        <v>0.17483518539229401</v>
      </c>
      <c r="AY54">
        <f t="shared" si="3"/>
        <v>0.38400000000000012</v>
      </c>
      <c r="AZ54" t="str">
        <f t="shared" si="1"/>
        <v/>
      </c>
      <c r="BA54" t="str">
        <f t="shared" si="1"/>
        <v/>
      </c>
      <c r="BB54">
        <f t="shared" si="1"/>
        <v>0.38400000000000012</v>
      </c>
    </row>
    <row r="55" spans="1:54" x14ac:dyDescent="0.3">
      <c r="A55">
        <v>3</v>
      </c>
      <c r="B55" t="s">
        <v>127</v>
      </c>
      <c r="C55" t="s">
        <v>123</v>
      </c>
      <c r="D55" t="s">
        <v>15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0</v>
      </c>
      <c r="J55">
        <f t="shared" si="6"/>
        <v>1</v>
      </c>
      <c r="K55">
        <f t="shared" si="6"/>
        <v>3</v>
      </c>
      <c r="L55">
        <f t="shared" si="6"/>
        <v>0</v>
      </c>
      <c r="M55">
        <v>5432998</v>
      </c>
      <c r="N55">
        <v>1160855.2</v>
      </c>
      <c r="O55">
        <v>1174656.6000000001</v>
      </c>
      <c r="P55">
        <v>28997134</v>
      </c>
      <c r="Q55">
        <v>490379.4</v>
      </c>
      <c r="R55">
        <v>27655062</v>
      </c>
      <c r="S55">
        <v>542489.4</v>
      </c>
      <c r="T55">
        <v>3385184</v>
      </c>
      <c r="U55">
        <v>2760717.6</v>
      </c>
      <c r="V55">
        <v>30140612.399999999</v>
      </c>
      <c r="W55">
        <v>2354631.4</v>
      </c>
      <c r="Y55">
        <v>4.9284576023812408</v>
      </c>
      <c r="Z55">
        <v>1.2569601898081599</v>
      </c>
      <c r="AA55">
        <v>1.2493661615997551</v>
      </c>
      <c r="AB55">
        <v>29.190209749405039</v>
      </c>
      <c r="AC55">
        <v>0.94674666525097562</v>
      </c>
      <c r="AD55">
        <v>19.822251388616859</v>
      </c>
      <c r="AE55">
        <v>0.89461478862212973</v>
      </c>
      <c r="AF55">
        <v>1.3002876068232581</v>
      </c>
      <c r="AG55">
        <v>1.4285148781840691</v>
      </c>
      <c r="AH55">
        <v>13.444328244612549</v>
      </c>
      <c r="AI55">
        <v>2.6779865563847118</v>
      </c>
      <c r="AK55">
        <v>4.9284576023812408</v>
      </c>
      <c r="AL55">
        <v>0.45220818937523288</v>
      </c>
      <c r="AM55">
        <v>0.45292183163110172</v>
      </c>
      <c r="AN55">
        <v>29.190209749405039</v>
      </c>
      <c r="AO55">
        <v>0.36164182320935651</v>
      </c>
      <c r="AP55">
        <v>19.822251388616859</v>
      </c>
      <c r="AQ55">
        <v>0.35308799940394242</v>
      </c>
      <c r="AR55">
        <v>0.65643326020799575</v>
      </c>
      <c r="AS55">
        <v>0.29044640442589292</v>
      </c>
      <c r="AT55">
        <v>13.444328244612549</v>
      </c>
      <c r="AU55">
        <v>0.9903493185993284</v>
      </c>
      <c r="AW55">
        <v>0.17823537359945471</v>
      </c>
      <c r="AY55">
        <f t="shared" si="3"/>
        <v>0.38400000000000012</v>
      </c>
      <c r="AZ55" t="str">
        <f t="shared" si="1"/>
        <v/>
      </c>
      <c r="BA55" t="str">
        <f t="shared" si="1"/>
        <v/>
      </c>
      <c r="BB55">
        <f t="shared" si="1"/>
        <v>0.38400000000000012</v>
      </c>
    </row>
    <row r="56" spans="1:54" x14ac:dyDescent="0.3">
      <c r="A56">
        <v>3</v>
      </c>
      <c r="B56" t="s">
        <v>128</v>
      </c>
      <c r="C56" t="s">
        <v>123</v>
      </c>
      <c r="D56" t="s">
        <v>15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1</v>
      </c>
      <c r="J56">
        <f t="shared" si="6"/>
        <v>0</v>
      </c>
      <c r="K56">
        <f t="shared" si="6"/>
        <v>3</v>
      </c>
      <c r="L56">
        <f t="shared" si="6"/>
        <v>3</v>
      </c>
      <c r="M56">
        <v>200058.6</v>
      </c>
      <c r="N56">
        <v>272380.40000000002</v>
      </c>
      <c r="O56">
        <v>272432.59999999998</v>
      </c>
      <c r="P56">
        <v>199999</v>
      </c>
      <c r="Q56">
        <v>219879.6</v>
      </c>
      <c r="R56">
        <v>1.8</v>
      </c>
      <c r="S56">
        <v>42536.6</v>
      </c>
      <c r="T56">
        <v>3368723.8</v>
      </c>
      <c r="U56">
        <v>2724175.8</v>
      </c>
      <c r="V56">
        <v>255.4</v>
      </c>
      <c r="W56">
        <v>59520.800000000003</v>
      </c>
      <c r="Y56">
        <v>0.34624029858969152</v>
      </c>
      <c r="Z56">
        <v>0.59891987004084513</v>
      </c>
      <c r="AA56">
        <v>0.59271612622542302</v>
      </c>
      <c r="AB56">
        <v>0.34846719259512599</v>
      </c>
      <c r="AC56">
        <v>0.60125870800693515</v>
      </c>
      <c r="AD56">
        <v>9.3452168384101225E-2</v>
      </c>
      <c r="AE56">
        <v>0.34199064924614497</v>
      </c>
      <c r="AF56">
        <v>1.3039024304132909</v>
      </c>
      <c r="AG56">
        <v>1.40601483193459</v>
      </c>
      <c r="AH56">
        <v>7.1444097906350392E-3</v>
      </c>
      <c r="AI56">
        <v>0.42381496303714811</v>
      </c>
      <c r="AK56">
        <v>0.34624029858969152</v>
      </c>
      <c r="AL56">
        <v>0.25636850341688838</v>
      </c>
      <c r="AM56">
        <v>0.2575136094354093</v>
      </c>
      <c r="AN56">
        <v>0.34846719259512599</v>
      </c>
      <c r="AO56">
        <v>0.25559456939809022</v>
      </c>
      <c r="AP56">
        <v>9.3452168384101225E-2</v>
      </c>
      <c r="AQ56">
        <v>0.20576136101735751</v>
      </c>
      <c r="AR56">
        <v>0.66029217663453887</v>
      </c>
      <c r="AS56">
        <v>0.28749295657034962</v>
      </c>
      <c r="AT56">
        <v>7.1444097906350392E-3</v>
      </c>
      <c r="AU56">
        <v>0.26604290303075678</v>
      </c>
      <c r="AW56">
        <v>0.1774085093988105</v>
      </c>
      <c r="AY56">
        <f t="shared" si="3"/>
        <v>-0.38400000000000012</v>
      </c>
      <c r="AZ56">
        <f t="shared" si="1"/>
        <v>-0.38400000000000012</v>
      </c>
      <c r="BA56">
        <f t="shared" si="1"/>
        <v>-0.38400000000000012</v>
      </c>
      <c r="BB56" t="str">
        <f t="shared" si="1"/>
        <v/>
      </c>
    </row>
    <row r="57" spans="1:54" x14ac:dyDescent="0.3">
      <c r="A57">
        <v>3</v>
      </c>
      <c r="B57" t="s">
        <v>129</v>
      </c>
      <c r="C57" t="s">
        <v>123</v>
      </c>
      <c r="D57" t="s">
        <v>15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15727331.199999999</v>
      </c>
      <c r="N57">
        <v>5693258.4000000004</v>
      </c>
      <c r="O57">
        <v>5886922.7999999998</v>
      </c>
      <c r="P57">
        <v>68694863.599999994</v>
      </c>
      <c r="Q57">
        <v>3271678.6</v>
      </c>
      <c r="R57">
        <v>77310329.400000006</v>
      </c>
      <c r="S57">
        <v>4625299</v>
      </c>
      <c r="T57">
        <v>7022104</v>
      </c>
      <c r="U57">
        <v>6533125.5999999996</v>
      </c>
      <c r="V57">
        <v>65373740.399999999</v>
      </c>
      <c r="W57">
        <v>2223727.4</v>
      </c>
      <c r="Y57">
        <v>10.96265434900997</v>
      </c>
      <c r="Z57">
        <v>3.912767208809965</v>
      </c>
      <c r="AA57">
        <v>3.9854980662930761</v>
      </c>
      <c r="AB57">
        <v>23.772870681603671</v>
      </c>
      <c r="AC57">
        <v>2.1614480155869389</v>
      </c>
      <c r="AD57">
        <v>38.868866834603253</v>
      </c>
      <c r="AE57">
        <v>3.184471561003011</v>
      </c>
      <c r="AF57">
        <v>4.0647637983900493</v>
      </c>
      <c r="AG57">
        <v>4.2049781033885667</v>
      </c>
      <c r="AH57">
        <v>19.192129372805361</v>
      </c>
      <c r="AI57">
        <v>4.4474850195925679</v>
      </c>
      <c r="AK57">
        <v>10.96265434900997</v>
      </c>
      <c r="AL57">
        <v>1.2586227076011709</v>
      </c>
      <c r="AM57">
        <v>1.345069037796929</v>
      </c>
      <c r="AN57">
        <v>23.772870681603671</v>
      </c>
      <c r="AO57">
        <v>0.73646619339124297</v>
      </c>
      <c r="AP57">
        <v>38.868866834603253</v>
      </c>
      <c r="AQ57">
        <v>0.98885315095540138</v>
      </c>
      <c r="AR57">
        <v>2.041706399980467</v>
      </c>
      <c r="AS57">
        <v>0.58256427858723325</v>
      </c>
      <c r="AT57">
        <v>19.192129372805361</v>
      </c>
      <c r="AU57">
        <v>2.9737382811959829</v>
      </c>
      <c r="AW57">
        <v>0.17407373999012629</v>
      </c>
      <c r="AY57">
        <f t="shared" si="3"/>
        <v>0</v>
      </c>
      <c r="AZ57" t="str">
        <f t="shared" si="1"/>
        <v/>
      </c>
      <c r="BA57">
        <f t="shared" si="1"/>
        <v>0</v>
      </c>
      <c r="BB57" t="str">
        <f t="shared" si="1"/>
        <v/>
      </c>
    </row>
    <row r="58" spans="1:54" x14ac:dyDescent="0.3">
      <c r="A58">
        <v>3</v>
      </c>
      <c r="B58" t="s">
        <v>130</v>
      </c>
      <c r="C58" t="s">
        <v>123</v>
      </c>
      <c r="D58" t="s">
        <v>15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1</v>
      </c>
      <c r="J58">
        <f t="shared" si="6"/>
        <v>0</v>
      </c>
      <c r="K58">
        <f t="shared" si="6"/>
        <v>3</v>
      </c>
      <c r="L58">
        <f t="shared" si="6"/>
        <v>0</v>
      </c>
      <c r="M58">
        <v>16165831.800000001</v>
      </c>
      <c r="N58">
        <v>5566544</v>
      </c>
      <c r="O58">
        <v>5761376.4000000004</v>
      </c>
      <c r="P58">
        <v>70175281</v>
      </c>
      <c r="Q58">
        <v>3057183</v>
      </c>
      <c r="R58">
        <v>82753004.799999997</v>
      </c>
      <c r="S58">
        <v>4454515.8</v>
      </c>
      <c r="T58">
        <v>7020468.4000000004</v>
      </c>
      <c r="U58">
        <v>6534620.2000000002</v>
      </c>
      <c r="V58">
        <v>67508266.200000003</v>
      </c>
      <c r="W58">
        <v>2059895</v>
      </c>
      <c r="Y58">
        <v>11.190926218009549</v>
      </c>
      <c r="Z58">
        <v>3.8300438972306439</v>
      </c>
      <c r="AA58">
        <v>3.900282549974508</v>
      </c>
      <c r="AB58">
        <v>47.346669622400078</v>
      </c>
      <c r="AC58">
        <v>2.8511165862088088</v>
      </c>
      <c r="AD58">
        <v>43.683355426602063</v>
      </c>
      <c r="AE58">
        <v>3.690019845368806</v>
      </c>
      <c r="AF58">
        <v>4.0726753445807846</v>
      </c>
      <c r="AG58">
        <v>4.2072889737086374</v>
      </c>
      <c r="AH58">
        <v>24.798293648008261</v>
      </c>
      <c r="AI58">
        <v>4.491986382054165</v>
      </c>
      <c r="AK58">
        <v>11.190926218009549</v>
      </c>
      <c r="AL58">
        <v>1.2771024861722251</v>
      </c>
      <c r="AM58">
        <v>1.3635613686055881</v>
      </c>
      <c r="AN58">
        <v>47.346669622400078</v>
      </c>
      <c r="AO58">
        <v>1.0256156052055301</v>
      </c>
      <c r="AP58">
        <v>43.683355426602063</v>
      </c>
      <c r="AQ58">
        <v>1.139474962977693</v>
      </c>
      <c r="AR58">
        <v>2.0476241361931899</v>
      </c>
      <c r="AS58">
        <v>0.57946266684448344</v>
      </c>
      <c r="AT58">
        <v>24.798293648008261</v>
      </c>
      <c r="AU58">
        <v>3.011051586200483</v>
      </c>
      <c r="AW58">
        <v>0.17109774338314299</v>
      </c>
      <c r="AY58">
        <f t="shared" si="3"/>
        <v>0</v>
      </c>
      <c r="AZ58" t="str">
        <f t="shared" si="1"/>
        <v/>
      </c>
      <c r="BA58">
        <f t="shared" si="1"/>
        <v>0</v>
      </c>
      <c r="BB58" t="str">
        <f t="shared" si="1"/>
        <v/>
      </c>
    </row>
    <row r="59" spans="1:54" x14ac:dyDescent="0.3">
      <c r="A59">
        <v>3</v>
      </c>
      <c r="B59" t="s">
        <v>131</v>
      </c>
      <c r="C59" t="s">
        <v>132</v>
      </c>
      <c r="D59" t="s">
        <v>15</v>
      </c>
      <c r="F59" s="2">
        <f t="shared" si="6"/>
        <v>0</v>
      </c>
      <c r="G59" s="2">
        <f t="shared" si="6"/>
        <v>0</v>
      </c>
      <c r="H59" s="4">
        <f t="shared" si="6"/>
        <v>0</v>
      </c>
      <c r="I59">
        <f t="shared" si="6"/>
        <v>1</v>
      </c>
      <c r="J59">
        <f t="shared" si="6"/>
        <v>0</v>
      </c>
      <c r="K59">
        <f t="shared" si="6"/>
        <v>3</v>
      </c>
      <c r="L59">
        <f t="shared" si="6"/>
        <v>0</v>
      </c>
      <c r="M59">
        <v>18052569.600000001</v>
      </c>
      <c r="N59">
        <v>5766611.5999999996</v>
      </c>
      <c r="O59">
        <v>5951549.2000000002</v>
      </c>
      <c r="P59">
        <v>72311227.599999994</v>
      </c>
      <c r="Q59">
        <v>3234019.4</v>
      </c>
      <c r="R59">
        <v>83478477.599999994</v>
      </c>
      <c r="S59">
        <v>4571998.8</v>
      </c>
      <c r="T59">
        <v>7025333.4000000004</v>
      </c>
      <c r="U59">
        <v>6545864.4000000004</v>
      </c>
      <c r="V59">
        <v>69230914.799999997</v>
      </c>
      <c r="W59">
        <v>2406683.2000000002</v>
      </c>
      <c r="Y59">
        <v>12.194108082191089</v>
      </c>
      <c r="Z59">
        <v>3.9477762354188601</v>
      </c>
      <c r="AA59">
        <v>3.9982015962130388</v>
      </c>
      <c r="AB59">
        <v>49.607520759198813</v>
      </c>
      <c r="AC59">
        <v>2.9806758025661111</v>
      </c>
      <c r="AD59">
        <v>45.001027927803797</v>
      </c>
      <c r="AE59">
        <v>3.7128405485884288</v>
      </c>
      <c r="AF59">
        <v>4.0445083741797134</v>
      </c>
      <c r="AG59">
        <v>4.2162207068060527</v>
      </c>
      <c r="AH59">
        <v>25.64582237220602</v>
      </c>
      <c r="AI59">
        <v>4.8628807059605608</v>
      </c>
      <c r="AK59">
        <v>12.194108082191089</v>
      </c>
      <c r="AL59">
        <v>1.2693827679846439</v>
      </c>
      <c r="AM59">
        <v>1.338306167186238</v>
      </c>
      <c r="AN59">
        <v>49.607520759198813</v>
      </c>
      <c r="AO59">
        <v>1.026772911794251</v>
      </c>
      <c r="AP59">
        <v>45.001027927803797</v>
      </c>
      <c r="AQ59">
        <v>1.096069369011093</v>
      </c>
      <c r="AR59">
        <v>2.0344935917877591</v>
      </c>
      <c r="AS59">
        <v>0.581018544617109</v>
      </c>
      <c r="AT59">
        <v>25.64582237220602</v>
      </c>
      <c r="AU59">
        <v>3.2999614083673801</v>
      </c>
      <c r="AW59">
        <v>0.17526045299600809</v>
      </c>
      <c r="AY59">
        <f t="shared" si="3"/>
        <v>0</v>
      </c>
      <c r="AZ59" t="str">
        <f t="shared" si="1"/>
        <v/>
      </c>
      <c r="BA59">
        <f t="shared" si="1"/>
        <v>0</v>
      </c>
      <c r="BB59" t="str">
        <f t="shared" si="1"/>
        <v/>
      </c>
    </row>
    <row r="60" spans="1:54" x14ac:dyDescent="0.3">
      <c r="A60">
        <v>3</v>
      </c>
      <c r="B60" t="s">
        <v>133</v>
      </c>
      <c r="C60" t="s">
        <v>132</v>
      </c>
      <c r="D60" t="s">
        <v>15</v>
      </c>
      <c r="F60" s="2">
        <f t="shared" si="6"/>
        <v>0</v>
      </c>
      <c r="G60" s="2">
        <f t="shared" si="6"/>
        <v>1</v>
      </c>
      <c r="H60" s="4">
        <f t="shared" si="6"/>
        <v>0</v>
      </c>
      <c r="I60">
        <f t="shared" si="6"/>
        <v>1</v>
      </c>
      <c r="J60">
        <f t="shared" si="6"/>
        <v>0</v>
      </c>
      <c r="K60">
        <f t="shared" si="6"/>
        <v>3</v>
      </c>
      <c r="L60">
        <f t="shared" si="6"/>
        <v>0</v>
      </c>
      <c r="M60">
        <v>17982606.199999999</v>
      </c>
      <c r="N60">
        <v>5783606.2000000002</v>
      </c>
      <c r="O60">
        <v>6022872.4000000004</v>
      </c>
      <c r="P60">
        <v>72290236.200000003</v>
      </c>
      <c r="Q60">
        <v>2991250</v>
      </c>
      <c r="R60">
        <v>82975801.200000003</v>
      </c>
      <c r="S60">
        <v>4578775.2</v>
      </c>
      <c r="T60">
        <v>7027277</v>
      </c>
      <c r="U60">
        <v>6565041.2000000002</v>
      </c>
      <c r="V60">
        <v>69001816.400000006</v>
      </c>
      <c r="W60">
        <v>2101377.7999999998</v>
      </c>
      <c r="Y60">
        <v>11.994947215402499</v>
      </c>
      <c r="Z60">
        <v>3.95295811801916</v>
      </c>
      <c r="AA60">
        <v>4.0606798411812637</v>
      </c>
      <c r="AB60">
        <v>24.724761047796349</v>
      </c>
      <c r="AC60">
        <v>2.1035300295858179</v>
      </c>
      <c r="AD60">
        <v>42.434096899395811</v>
      </c>
      <c r="AE60">
        <v>3.1269850355223752</v>
      </c>
      <c r="AF60">
        <v>4.0591899823630229</v>
      </c>
      <c r="AG60">
        <v>4.219564410217572</v>
      </c>
      <c r="AH60">
        <v>19.440367987006901</v>
      </c>
      <c r="AI60">
        <v>4.5812770356191326</v>
      </c>
      <c r="AK60">
        <v>11.994947215402499</v>
      </c>
      <c r="AL60">
        <v>1.321101372025441</v>
      </c>
      <c r="AM60">
        <v>1.430716543179005</v>
      </c>
      <c r="AN60">
        <v>24.724761047796349</v>
      </c>
      <c r="AO60">
        <v>0.69922565959277561</v>
      </c>
      <c r="AP60">
        <v>42.434096899395811</v>
      </c>
      <c r="AQ60">
        <v>0.98935388240497557</v>
      </c>
      <c r="AR60">
        <v>2.0401946827885689</v>
      </c>
      <c r="AS60">
        <v>0.57958540240069856</v>
      </c>
      <c r="AT60">
        <v>19.440367987006901</v>
      </c>
      <c r="AU60">
        <v>3.1195984014077109</v>
      </c>
      <c r="AW60">
        <v>0.17479939600452779</v>
      </c>
      <c r="AY60">
        <f t="shared" si="3"/>
        <v>0</v>
      </c>
      <c r="AZ60" t="str">
        <f t="shared" si="1"/>
        <v/>
      </c>
      <c r="BA60">
        <f t="shared" si="1"/>
        <v>0</v>
      </c>
      <c r="BB60" t="str">
        <f t="shared" si="1"/>
        <v/>
      </c>
    </row>
    <row r="61" spans="1:54" x14ac:dyDescent="0.3">
      <c r="A61">
        <v>3</v>
      </c>
      <c r="B61" t="s">
        <v>134</v>
      </c>
      <c r="C61" t="s">
        <v>132</v>
      </c>
      <c r="D61" t="s">
        <v>15</v>
      </c>
      <c r="F61" s="2">
        <f t="shared" si="6"/>
        <v>0</v>
      </c>
      <c r="G61" s="2">
        <f t="shared" si="6"/>
        <v>1</v>
      </c>
      <c r="H61" s="4">
        <f t="shared" si="6"/>
        <v>0</v>
      </c>
      <c r="I61">
        <f t="shared" si="6"/>
        <v>1</v>
      </c>
      <c r="J61">
        <f t="shared" si="6"/>
        <v>0</v>
      </c>
      <c r="K61">
        <f t="shared" si="6"/>
        <v>3</v>
      </c>
      <c r="L61">
        <f t="shared" si="6"/>
        <v>0</v>
      </c>
      <c r="M61">
        <v>200060.4</v>
      </c>
      <c r="N61">
        <v>290489.59999999998</v>
      </c>
      <c r="O61">
        <v>290552.8</v>
      </c>
      <c r="P61">
        <v>200000.2</v>
      </c>
      <c r="Q61">
        <v>222823.8</v>
      </c>
      <c r="R61">
        <v>3.4</v>
      </c>
      <c r="S61">
        <v>42005</v>
      </c>
      <c r="T61">
        <v>3369400.2</v>
      </c>
      <c r="U61">
        <v>2723300.4</v>
      </c>
      <c r="V61">
        <v>287</v>
      </c>
      <c r="W61">
        <v>59260.800000000003</v>
      </c>
      <c r="Y61">
        <v>0.42565558641217649</v>
      </c>
      <c r="Z61">
        <v>0.60527982017956672</v>
      </c>
      <c r="AA61">
        <v>0.60506528300466011</v>
      </c>
      <c r="AB61">
        <v>0.41899582440382799</v>
      </c>
      <c r="AC61">
        <v>0.61194595878478142</v>
      </c>
      <c r="AD61">
        <v>9.12264986080117E-2</v>
      </c>
      <c r="AE61">
        <v>0.33769950182177128</v>
      </c>
      <c r="AF61">
        <v>1.288582574797329</v>
      </c>
      <c r="AG61">
        <v>1.3995618942659349</v>
      </c>
      <c r="AH61">
        <v>5.4540144046768E-3</v>
      </c>
      <c r="AI61">
        <v>0.41708159077679741</v>
      </c>
      <c r="AK61">
        <v>0.42565558641217649</v>
      </c>
      <c r="AL61">
        <v>0.26806592219509179</v>
      </c>
      <c r="AM61">
        <v>0.26922453959705311</v>
      </c>
      <c r="AN61">
        <v>0.41899582440382799</v>
      </c>
      <c r="AO61">
        <v>0.25662456238642328</v>
      </c>
      <c r="AP61">
        <v>9.12264986080117E-2</v>
      </c>
      <c r="AQ61">
        <v>0.2061592726036906</v>
      </c>
      <c r="AR61">
        <v>0.64954764838330448</v>
      </c>
      <c r="AS61">
        <v>0.28431703459937119</v>
      </c>
      <c r="AT61">
        <v>5.4540144046768E-3</v>
      </c>
      <c r="AU61">
        <v>0.27954001420876012</v>
      </c>
      <c r="AW61">
        <v>0.18175449159462001</v>
      </c>
      <c r="AY61">
        <f t="shared" si="3"/>
        <v>-0.38400000000000012</v>
      </c>
      <c r="AZ61" t="str">
        <f t="shared" si="1"/>
        <v/>
      </c>
      <c r="BA61">
        <f t="shared" si="1"/>
        <v>-0.38400000000000012</v>
      </c>
      <c r="BB61" t="str">
        <f t="shared" si="1"/>
        <v/>
      </c>
    </row>
    <row r="62" spans="1:54" x14ac:dyDescent="0.3">
      <c r="A62">
        <v>3</v>
      </c>
      <c r="B62" t="s">
        <v>135</v>
      </c>
      <c r="C62" t="s">
        <v>132</v>
      </c>
      <c r="D62" t="s">
        <v>15</v>
      </c>
      <c r="F62" s="2">
        <f t="shared" si="6"/>
        <v>0</v>
      </c>
      <c r="G62" s="2">
        <f t="shared" si="6"/>
        <v>0</v>
      </c>
      <c r="H62" s="4">
        <f t="shared" si="6"/>
        <v>1</v>
      </c>
      <c r="I62">
        <f t="shared" si="6"/>
        <v>0</v>
      </c>
      <c r="J62">
        <f t="shared" si="6"/>
        <v>1</v>
      </c>
      <c r="K62">
        <f t="shared" si="6"/>
        <v>3</v>
      </c>
      <c r="L62">
        <f t="shared" si="6"/>
        <v>3</v>
      </c>
      <c r="M62">
        <v>6205822</v>
      </c>
      <c r="N62">
        <v>1045330.6</v>
      </c>
      <c r="O62">
        <v>1063293.3999999999</v>
      </c>
      <c r="P62">
        <v>27026234.800000001</v>
      </c>
      <c r="Q62">
        <v>551520.19999999995</v>
      </c>
      <c r="R62">
        <v>27346416.800000001</v>
      </c>
      <c r="S62">
        <v>502605.4</v>
      </c>
      <c r="T62">
        <v>3388908.2</v>
      </c>
      <c r="U62">
        <v>2765229.4</v>
      </c>
      <c r="V62">
        <v>28157676.800000001</v>
      </c>
      <c r="W62">
        <v>2267009.2000000002</v>
      </c>
      <c r="Y62">
        <v>5.3522193484008316</v>
      </c>
      <c r="Z62">
        <v>1.176051775855012</v>
      </c>
      <c r="AA62">
        <v>1.180777094198856</v>
      </c>
      <c r="AB62">
        <v>26.63298036020133</v>
      </c>
      <c r="AC62">
        <v>1.0107527336105699</v>
      </c>
      <c r="AD62">
        <v>19.71356957120588</v>
      </c>
      <c r="AE62">
        <v>0.85316904623759915</v>
      </c>
      <c r="AF62">
        <v>1.31011867140187</v>
      </c>
      <c r="AG62">
        <v>1.429445021552965</v>
      </c>
      <c r="AH62">
        <v>12.31602751018945</v>
      </c>
      <c r="AI62">
        <v>2.6424815590144139</v>
      </c>
      <c r="AK62">
        <v>5.3522193484008316</v>
      </c>
      <c r="AL62">
        <v>0.42004533543949951</v>
      </c>
      <c r="AM62">
        <v>0.43093136440729718</v>
      </c>
      <c r="AN62">
        <v>26.63298036020133</v>
      </c>
      <c r="AO62">
        <v>0.41173898319248109</v>
      </c>
      <c r="AP62">
        <v>19.71356957120588</v>
      </c>
      <c r="AQ62">
        <v>0.34064939939416938</v>
      </c>
      <c r="AR62">
        <v>0.66064279240090396</v>
      </c>
      <c r="AS62">
        <v>0.29464677965734148</v>
      </c>
      <c r="AT62">
        <v>12.31602751018945</v>
      </c>
      <c r="AU62">
        <v>0.97266313403379168</v>
      </c>
      <c r="AW62">
        <v>0.1717560950084589</v>
      </c>
      <c r="AY62">
        <f t="shared" si="3"/>
        <v>0.38400000000000012</v>
      </c>
      <c r="AZ62">
        <f t="shared" si="1"/>
        <v>0.38400000000000012</v>
      </c>
      <c r="BA62" t="str">
        <f t="shared" si="1"/>
        <v/>
      </c>
      <c r="BB62">
        <f t="shared" si="1"/>
        <v>0.38400000000000012</v>
      </c>
    </row>
    <row r="63" spans="1:54" x14ac:dyDescent="0.3">
      <c r="A63">
        <v>3</v>
      </c>
      <c r="B63" t="s">
        <v>136</v>
      </c>
      <c r="C63" t="s">
        <v>132</v>
      </c>
      <c r="D63" t="s">
        <v>15</v>
      </c>
      <c r="F63" s="2">
        <f t="shared" si="6"/>
        <v>0</v>
      </c>
      <c r="G63" s="2">
        <f t="shared" si="6"/>
        <v>1</v>
      </c>
      <c r="H63" s="4">
        <f t="shared" si="6"/>
        <v>1</v>
      </c>
      <c r="I63">
        <f t="shared" si="6"/>
        <v>0</v>
      </c>
      <c r="J63">
        <f t="shared" si="6"/>
        <v>1</v>
      </c>
      <c r="K63">
        <f t="shared" si="6"/>
        <v>3</v>
      </c>
      <c r="L63">
        <f t="shared" si="6"/>
        <v>3</v>
      </c>
      <c r="M63">
        <v>5432998</v>
      </c>
      <c r="N63">
        <v>1160855.2</v>
      </c>
      <c r="O63">
        <v>1174656.6000000001</v>
      </c>
      <c r="P63">
        <v>28997134</v>
      </c>
      <c r="Q63">
        <v>490379.4</v>
      </c>
      <c r="R63">
        <v>27655062</v>
      </c>
      <c r="S63">
        <v>542489.4</v>
      </c>
      <c r="T63">
        <v>3385184</v>
      </c>
      <c r="U63">
        <v>2760717.6</v>
      </c>
      <c r="V63">
        <v>30140612.399999999</v>
      </c>
      <c r="W63">
        <v>2354631.4</v>
      </c>
      <c r="Y63">
        <v>4.9457135546021167</v>
      </c>
      <c r="Z63">
        <v>1.2624619415961209</v>
      </c>
      <c r="AA63">
        <v>1.258236855349969</v>
      </c>
      <c r="AB63">
        <v>28.72453482620185</v>
      </c>
      <c r="AC63">
        <v>0.93719979797606356</v>
      </c>
      <c r="AD63">
        <v>19.802746855001899</v>
      </c>
      <c r="AE63">
        <v>0.89361991639016192</v>
      </c>
      <c r="AF63">
        <v>1.3048730685724881</v>
      </c>
      <c r="AG63">
        <v>1.426784566603601</v>
      </c>
      <c r="AH63">
        <v>13.403081062214911</v>
      </c>
      <c r="AI63">
        <v>2.684520552819595</v>
      </c>
      <c r="AK63">
        <v>4.9457135546021167</v>
      </c>
      <c r="AL63">
        <v>0.44847799319541082</v>
      </c>
      <c r="AM63">
        <v>0.45343610858544708</v>
      </c>
      <c r="AN63">
        <v>28.72453482620185</v>
      </c>
      <c r="AO63">
        <v>0.3602040798054077</v>
      </c>
      <c r="AP63">
        <v>19.802746855001899</v>
      </c>
      <c r="AQ63">
        <v>0.35411298220278697</v>
      </c>
      <c r="AR63">
        <v>0.65973880958044906</v>
      </c>
      <c r="AS63">
        <v>0.29245798924239352</v>
      </c>
      <c r="AT63">
        <v>13.403081062214911</v>
      </c>
      <c r="AU63">
        <v>0.99478124978486449</v>
      </c>
      <c r="AW63">
        <v>0.17373026800341901</v>
      </c>
      <c r="AY63">
        <f t="shared" si="3"/>
        <v>0.38400000000000012</v>
      </c>
      <c r="AZ63">
        <f t="shared" si="1"/>
        <v>0.38400000000000012</v>
      </c>
      <c r="BA63" t="str">
        <f t="shared" si="1"/>
        <v/>
      </c>
      <c r="BB63">
        <f t="shared" si="1"/>
        <v>0.38400000000000012</v>
      </c>
    </row>
    <row r="64" spans="1:54" x14ac:dyDescent="0.3">
      <c r="A64">
        <v>3</v>
      </c>
      <c r="B64" t="s">
        <v>137</v>
      </c>
      <c r="C64" t="s">
        <v>132</v>
      </c>
      <c r="D64" t="s">
        <v>15</v>
      </c>
      <c r="F64" s="2">
        <f t="shared" si="6"/>
        <v>0</v>
      </c>
      <c r="G64" s="2">
        <f t="shared" si="6"/>
        <v>0</v>
      </c>
      <c r="H64" s="4">
        <f t="shared" si="6"/>
        <v>0</v>
      </c>
      <c r="I64">
        <f t="shared" si="6"/>
        <v>1</v>
      </c>
      <c r="J64">
        <f t="shared" si="6"/>
        <v>0</v>
      </c>
      <c r="K64">
        <f t="shared" si="6"/>
        <v>3</v>
      </c>
      <c r="L64">
        <f t="shared" si="6"/>
        <v>0</v>
      </c>
      <c r="M64">
        <v>200058.6</v>
      </c>
      <c r="N64">
        <v>272380.40000000002</v>
      </c>
      <c r="O64">
        <v>272432.59999999998</v>
      </c>
      <c r="P64">
        <v>199999</v>
      </c>
      <c r="Q64">
        <v>219879.6</v>
      </c>
      <c r="R64">
        <v>1.8</v>
      </c>
      <c r="S64">
        <v>42536.6</v>
      </c>
      <c r="T64">
        <v>3368723.8</v>
      </c>
      <c r="U64">
        <v>2724175.8</v>
      </c>
      <c r="V64">
        <v>255.4</v>
      </c>
      <c r="W64">
        <v>59520.800000000003</v>
      </c>
      <c r="Y64">
        <v>0.34322725060628723</v>
      </c>
      <c r="Z64">
        <v>0.59230757689801972</v>
      </c>
      <c r="AA64">
        <v>0.59509329104330388</v>
      </c>
      <c r="AB64">
        <v>0.35783844678662707</v>
      </c>
      <c r="AC64">
        <v>0.60703244417672975</v>
      </c>
      <c r="AD64">
        <v>9.7859642014373055E-2</v>
      </c>
      <c r="AE64">
        <v>0.34789574946044011</v>
      </c>
      <c r="AF64">
        <v>1.2972257496090609</v>
      </c>
      <c r="AG64">
        <v>1.4142851874465121</v>
      </c>
      <c r="AH64">
        <v>5.4246132029220004E-3</v>
      </c>
      <c r="AI64">
        <v>0.42125746875535702</v>
      </c>
      <c r="AK64">
        <v>0.34322725060628723</v>
      </c>
      <c r="AL64">
        <v>0.25488968760473651</v>
      </c>
      <c r="AM64">
        <v>0.25823237480362882</v>
      </c>
      <c r="AN64">
        <v>0.35783844678662707</v>
      </c>
      <c r="AO64">
        <v>0.25980795939103701</v>
      </c>
      <c r="AP64">
        <v>9.7859642014373055E-2</v>
      </c>
      <c r="AQ64">
        <v>0.21073174483608451</v>
      </c>
      <c r="AR64">
        <v>0.6553245690301992</v>
      </c>
      <c r="AS64">
        <v>0.29354683378478508</v>
      </c>
      <c r="AT64">
        <v>5.4246132029220004E-3</v>
      </c>
      <c r="AU64">
        <v>0.26538932580733671</v>
      </c>
      <c r="AW64">
        <v>0.17593901280779389</v>
      </c>
      <c r="AY64">
        <f t="shared" si="3"/>
        <v>-0.38400000000000012</v>
      </c>
      <c r="AZ64" t="str">
        <f t="shared" si="1"/>
        <v/>
      </c>
      <c r="BA64">
        <f t="shared" si="1"/>
        <v>-0.38400000000000012</v>
      </c>
      <c r="BB64" t="str">
        <f t="shared" si="1"/>
        <v/>
      </c>
    </row>
    <row r="65" spans="1:54" x14ac:dyDescent="0.3">
      <c r="A65">
        <v>3</v>
      </c>
      <c r="B65" t="s">
        <v>138</v>
      </c>
      <c r="C65" t="s">
        <v>132</v>
      </c>
      <c r="D65" t="s">
        <v>15</v>
      </c>
      <c r="F65" s="2">
        <f t="shared" si="6"/>
        <v>0</v>
      </c>
      <c r="G65" s="2">
        <f t="shared" si="6"/>
        <v>0</v>
      </c>
      <c r="H65" s="4">
        <f t="shared" si="6"/>
        <v>0</v>
      </c>
      <c r="I65">
        <f t="shared" si="6"/>
        <v>1</v>
      </c>
      <c r="J65">
        <f t="shared" si="6"/>
        <v>0</v>
      </c>
      <c r="K65">
        <f t="shared" si="6"/>
        <v>3</v>
      </c>
      <c r="L65">
        <f t="shared" si="6"/>
        <v>0</v>
      </c>
      <c r="M65">
        <v>15727331.199999999</v>
      </c>
      <c r="N65">
        <v>5693258.4000000004</v>
      </c>
      <c r="O65">
        <v>5886922.7999999998</v>
      </c>
      <c r="P65">
        <v>68694863.599999994</v>
      </c>
      <c r="Q65">
        <v>3271678.6</v>
      </c>
      <c r="R65">
        <v>77310329.400000006</v>
      </c>
      <c r="S65">
        <v>4625299</v>
      </c>
      <c r="T65">
        <v>7022104</v>
      </c>
      <c r="U65">
        <v>6533125.5999999996</v>
      </c>
      <c r="V65">
        <v>65373740.399999999</v>
      </c>
      <c r="W65">
        <v>2223727.4</v>
      </c>
      <c r="Y65">
        <v>10.80701104459586</v>
      </c>
      <c r="Z65">
        <v>3.904149423597846</v>
      </c>
      <c r="AA65">
        <v>3.9762160660582588</v>
      </c>
      <c r="AB65">
        <v>23.81210962359328</v>
      </c>
      <c r="AC65">
        <v>2.1651998561748771</v>
      </c>
      <c r="AD65">
        <v>39.060058102570473</v>
      </c>
      <c r="AE65">
        <v>3.2272781362291432</v>
      </c>
      <c r="AF65">
        <v>4.0751293747569433</v>
      </c>
      <c r="AG65">
        <v>4.2182727722218258</v>
      </c>
      <c r="AH65">
        <v>18.953886468394199</v>
      </c>
      <c r="AI65">
        <v>4.4661745805991817</v>
      </c>
      <c r="AK65">
        <v>10.80701104459586</v>
      </c>
      <c r="AL65">
        <v>1.265004599373788</v>
      </c>
      <c r="AM65">
        <v>1.3408283328055399</v>
      </c>
      <c r="AN65">
        <v>23.81210962359328</v>
      </c>
      <c r="AO65">
        <v>0.73705606380244715</v>
      </c>
      <c r="AP65">
        <v>39.060058102570473</v>
      </c>
      <c r="AQ65">
        <v>1.005691633222159</v>
      </c>
      <c r="AR65">
        <v>2.048843697761185</v>
      </c>
      <c r="AS65">
        <v>0.58668782680761067</v>
      </c>
      <c r="AT65">
        <v>18.953886468394199</v>
      </c>
      <c r="AU65">
        <v>2.9844006862025712</v>
      </c>
      <c r="AW65">
        <v>0.18610619019018479</v>
      </c>
      <c r="AY65">
        <f t="shared" si="3"/>
        <v>0</v>
      </c>
      <c r="AZ65" t="str">
        <f t="shared" si="1"/>
        <v/>
      </c>
      <c r="BA65">
        <f t="shared" si="1"/>
        <v>0</v>
      </c>
      <c r="BB65" t="str">
        <f t="shared" si="1"/>
        <v/>
      </c>
    </row>
    <row r="66" spans="1:54" x14ac:dyDescent="0.3">
      <c r="A66">
        <v>3</v>
      </c>
      <c r="B66" t="s">
        <v>139</v>
      </c>
      <c r="C66" t="s">
        <v>132</v>
      </c>
      <c r="D66" t="s">
        <v>15</v>
      </c>
      <c r="F66" s="2">
        <f t="shared" si="6"/>
        <v>0</v>
      </c>
      <c r="G66" s="2">
        <f t="shared" si="6"/>
        <v>1</v>
      </c>
      <c r="H66" s="4">
        <f t="shared" si="6"/>
        <v>0</v>
      </c>
      <c r="I66">
        <f t="shared" si="6"/>
        <v>1</v>
      </c>
      <c r="J66">
        <f t="shared" si="6"/>
        <v>0</v>
      </c>
      <c r="K66">
        <f t="shared" si="6"/>
        <v>3</v>
      </c>
      <c r="L66">
        <f t="shared" si="6"/>
        <v>0</v>
      </c>
      <c r="M66">
        <v>16165831.800000001</v>
      </c>
      <c r="N66">
        <v>5566544</v>
      </c>
      <c r="O66">
        <v>5761376.4000000004</v>
      </c>
      <c r="P66">
        <v>70175281</v>
      </c>
      <c r="Q66">
        <v>3057183</v>
      </c>
      <c r="R66">
        <v>82753004.799999997</v>
      </c>
      <c r="S66">
        <v>4454515.8</v>
      </c>
      <c r="T66">
        <v>7020468.4000000004</v>
      </c>
      <c r="U66">
        <v>6534620.2000000002</v>
      </c>
      <c r="V66">
        <v>67508266.200000003</v>
      </c>
      <c r="W66">
        <v>2059895</v>
      </c>
      <c r="Y66">
        <v>11.180326216586399</v>
      </c>
      <c r="Z66">
        <v>3.8006616413709708</v>
      </c>
      <c r="AA66">
        <v>3.908592909376603</v>
      </c>
      <c r="AB66">
        <v>45.493434539803999</v>
      </c>
      <c r="AC66">
        <v>2.686147869203706</v>
      </c>
      <c r="AD66">
        <v>44.196542408375542</v>
      </c>
      <c r="AE66">
        <v>3.728942789067514</v>
      </c>
      <c r="AF66">
        <v>4.0785745234112252</v>
      </c>
      <c r="AG66">
        <v>4.2234851539949876</v>
      </c>
      <c r="AH66">
        <v>24.28371471981518</v>
      </c>
      <c r="AI66">
        <v>4.4719806425855504</v>
      </c>
      <c r="AK66">
        <v>11.180326216586399</v>
      </c>
      <c r="AL66">
        <v>1.2659992650034839</v>
      </c>
      <c r="AM66">
        <v>1.3752615535748189</v>
      </c>
      <c r="AN66">
        <v>45.493434539803999</v>
      </c>
      <c r="AO66">
        <v>0.9726559062022716</v>
      </c>
      <c r="AP66">
        <v>44.196542408375542</v>
      </c>
      <c r="AQ66">
        <v>1.1566155544482171</v>
      </c>
      <c r="AR66">
        <v>2.0498544500092981</v>
      </c>
      <c r="AS66">
        <v>0.58489925704197954</v>
      </c>
      <c r="AT66">
        <v>24.28371471981518</v>
      </c>
      <c r="AU66">
        <v>2.9910412271739921</v>
      </c>
      <c r="AW66">
        <v>0.17250688240164891</v>
      </c>
      <c r="AY66">
        <f t="shared" si="3"/>
        <v>0</v>
      </c>
      <c r="AZ66" t="str">
        <f t="shared" ref="AZ66:BB90" si="7">AX712</f>
        <v/>
      </c>
      <c r="BA66">
        <f t="shared" si="7"/>
        <v>0</v>
      </c>
      <c r="BB66" t="str">
        <f t="shared" si="7"/>
        <v/>
      </c>
    </row>
    <row r="67" spans="1:54" x14ac:dyDescent="0.3">
      <c r="A67">
        <v>3</v>
      </c>
      <c r="B67" t="s">
        <v>140</v>
      </c>
      <c r="C67" t="s">
        <v>141</v>
      </c>
      <c r="D67" t="s">
        <v>69</v>
      </c>
      <c r="F67" s="2">
        <f t="shared" ref="F67:L82" si="8">F713</f>
        <v>0</v>
      </c>
      <c r="G67" s="2">
        <f t="shared" si="8"/>
        <v>0</v>
      </c>
      <c r="H67" s="4">
        <f t="shared" si="8"/>
        <v>1</v>
      </c>
      <c r="I67">
        <f t="shared" si="8"/>
        <v>0</v>
      </c>
      <c r="J67">
        <f t="shared" si="8"/>
        <v>1</v>
      </c>
      <c r="K67">
        <f t="shared" si="8"/>
        <v>2</v>
      </c>
      <c r="L67">
        <f t="shared" si="8"/>
        <v>2</v>
      </c>
      <c r="M67">
        <v>6777640.7999999998</v>
      </c>
      <c r="N67">
        <v>604586.19999999995</v>
      </c>
      <c r="O67">
        <v>604909.4</v>
      </c>
      <c r="P67">
        <v>2558766</v>
      </c>
      <c r="Q67">
        <v>296069.59999999998</v>
      </c>
      <c r="R67">
        <v>19284299.600000001</v>
      </c>
      <c r="S67">
        <v>150984.6</v>
      </c>
      <c r="T67">
        <v>2918668.8</v>
      </c>
      <c r="U67">
        <v>2284453</v>
      </c>
      <c r="V67">
        <v>2002056.4</v>
      </c>
      <c r="W67">
        <v>291933.8</v>
      </c>
      <c r="Y67">
        <v>4.2499028548016211</v>
      </c>
      <c r="Z67">
        <v>0.81600411423714836</v>
      </c>
      <c r="AA67">
        <v>0.80379809297155591</v>
      </c>
      <c r="AB67">
        <v>2.226029682194349</v>
      </c>
      <c r="AC67">
        <v>0.70943005421431737</v>
      </c>
      <c r="AD67">
        <v>10.50504338457249</v>
      </c>
      <c r="AE67">
        <v>0.60462918423581868</v>
      </c>
      <c r="AF67">
        <v>0.60099767256760972</v>
      </c>
      <c r="AG67">
        <v>0.87449890156276522</v>
      </c>
      <c r="AH67">
        <v>3.0691538349958138</v>
      </c>
      <c r="AI67">
        <v>1.6852317336131819</v>
      </c>
      <c r="AK67">
        <v>4.2499028548016211</v>
      </c>
      <c r="AL67">
        <v>0.40694723501801489</v>
      </c>
      <c r="AM67">
        <v>0.39667225877055889</v>
      </c>
      <c r="AN67">
        <v>2.226029682194349</v>
      </c>
      <c r="AO67">
        <v>0.3848925591970328</v>
      </c>
      <c r="AP67">
        <v>10.50504338457249</v>
      </c>
      <c r="AQ67">
        <v>0.37318053119815892</v>
      </c>
      <c r="AR67">
        <v>0.30380936497822397</v>
      </c>
      <c r="AS67">
        <v>0.35023933716583999</v>
      </c>
      <c r="AT67">
        <v>3.0691538349958138</v>
      </c>
      <c r="AU67">
        <v>0.63008255920140077</v>
      </c>
      <c r="AW67">
        <v>0.31793984880205239</v>
      </c>
      <c r="AY67">
        <f t="shared" ref="AY67:AY90" si="9">BB403</f>
        <v>0.50400000000000011</v>
      </c>
      <c r="AZ67">
        <f t="shared" si="7"/>
        <v>0.50400000000000011</v>
      </c>
      <c r="BA67" t="str">
        <f t="shared" si="7"/>
        <v/>
      </c>
      <c r="BB67">
        <f t="shared" si="7"/>
        <v>0.50400000000000011</v>
      </c>
    </row>
    <row r="68" spans="1:54" x14ac:dyDescent="0.3">
      <c r="A68">
        <v>3</v>
      </c>
      <c r="B68" t="s">
        <v>142</v>
      </c>
      <c r="C68" t="s">
        <v>141</v>
      </c>
      <c r="D68" t="s">
        <v>69</v>
      </c>
      <c r="F68" s="2">
        <f t="shared" si="8"/>
        <v>0</v>
      </c>
      <c r="G68" s="2">
        <f t="shared" si="8"/>
        <v>1</v>
      </c>
      <c r="H68" s="4">
        <f t="shared" si="8"/>
        <v>0</v>
      </c>
      <c r="I68">
        <f t="shared" si="8"/>
        <v>1</v>
      </c>
      <c r="J68">
        <f t="shared" si="8"/>
        <v>0</v>
      </c>
      <c r="K68">
        <f t="shared" si="8"/>
        <v>2</v>
      </c>
      <c r="L68">
        <f t="shared" si="8"/>
        <v>0</v>
      </c>
      <c r="M68">
        <v>200030.2</v>
      </c>
      <c r="N68">
        <v>425226.4</v>
      </c>
      <c r="O68">
        <v>425308.6</v>
      </c>
      <c r="P68">
        <v>199999.2</v>
      </c>
      <c r="Q68">
        <v>229675.4</v>
      </c>
      <c r="R68">
        <v>2.4</v>
      </c>
      <c r="S68">
        <v>74913.8</v>
      </c>
      <c r="T68">
        <v>2918074.8</v>
      </c>
      <c r="U68">
        <v>2271249.4</v>
      </c>
      <c r="V68">
        <v>254.8</v>
      </c>
      <c r="W68">
        <v>209505.4</v>
      </c>
      <c r="Y68">
        <v>0.29788973219692699</v>
      </c>
      <c r="Z68">
        <v>0.75520117193227632</v>
      </c>
      <c r="AA68">
        <v>0.74361657038098206</v>
      </c>
      <c r="AB68">
        <v>0.5094368224032223</v>
      </c>
      <c r="AC68">
        <v>0.99975181579357009</v>
      </c>
      <c r="AD68">
        <v>8.5910028603393543E-2</v>
      </c>
      <c r="AE68">
        <v>0.462266068556346</v>
      </c>
      <c r="AF68">
        <v>0.59434903739020228</v>
      </c>
      <c r="AG68">
        <v>0.8753598719253205</v>
      </c>
      <c r="AH68">
        <v>5.3235764149575796E-3</v>
      </c>
      <c r="AI68">
        <v>1.575354150601197</v>
      </c>
      <c r="AK68">
        <v>0.29788973219692699</v>
      </c>
      <c r="AL68">
        <v>0.39494340737583122</v>
      </c>
      <c r="AM68">
        <v>0.39127592039294529</v>
      </c>
      <c r="AN68">
        <v>0.5094368224032223</v>
      </c>
      <c r="AO68">
        <v>0.55315756380441594</v>
      </c>
      <c r="AP68">
        <v>8.5910028603393543E-2</v>
      </c>
      <c r="AQ68">
        <v>0.33126949256984523</v>
      </c>
      <c r="AR68">
        <v>0.30055631380528208</v>
      </c>
      <c r="AS68">
        <v>0.35482070780126368</v>
      </c>
      <c r="AT68">
        <v>5.3235764149575796E-3</v>
      </c>
      <c r="AU68">
        <v>0.61655335579998793</v>
      </c>
      <c r="AW68">
        <v>0.31278699858812609</v>
      </c>
      <c r="AY68">
        <f t="shared" si="9"/>
        <v>-0.50400000000000011</v>
      </c>
      <c r="AZ68" t="str">
        <f t="shared" si="7"/>
        <v/>
      </c>
      <c r="BA68">
        <f t="shared" si="7"/>
        <v>-0.50400000000000011</v>
      </c>
      <c r="BB68" t="str">
        <f t="shared" si="7"/>
        <v/>
      </c>
    </row>
    <row r="69" spans="1:54" x14ac:dyDescent="0.3">
      <c r="A69">
        <v>3</v>
      </c>
      <c r="B69" t="s">
        <v>143</v>
      </c>
      <c r="C69" t="s">
        <v>141</v>
      </c>
      <c r="D69" t="s">
        <v>69</v>
      </c>
      <c r="F69" s="2">
        <f t="shared" si="8"/>
        <v>0</v>
      </c>
      <c r="G69" s="2">
        <f t="shared" si="8"/>
        <v>1</v>
      </c>
      <c r="H69" s="4">
        <f t="shared" si="8"/>
        <v>0</v>
      </c>
      <c r="I69">
        <f t="shared" si="8"/>
        <v>1</v>
      </c>
      <c r="J69">
        <f t="shared" si="8"/>
        <v>0</v>
      </c>
      <c r="K69">
        <f t="shared" si="8"/>
        <v>2</v>
      </c>
      <c r="L69">
        <f t="shared" si="8"/>
        <v>0</v>
      </c>
      <c r="M69">
        <v>200032.2</v>
      </c>
      <c r="N69">
        <v>414564.8</v>
      </c>
      <c r="O69">
        <v>414626.4</v>
      </c>
      <c r="P69">
        <v>199999</v>
      </c>
      <c r="Q69">
        <v>235305.60000000001</v>
      </c>
      <c r="R69">
        <v>1.2</v>
      </c>
      <c r="S69">
        <v>74873.399999999994</v>
      </c>
      <c r="T69">
        <v>2917883.8</v>
      </c>
      <c r="U69">
        <v>2270144.4</v>
      </c>
      <c r="V69">
        <v>198.6</v>
      </c>
      <c r="W69">
        <v>215950.6</v>
      </c>
      <c r="Y69">
        <v>0.30477369140135119</v>
      </c>
      <c r="Z69">
        <v>0.76284005943452937</v>
      </c>
      <c r="AA69">
        <v>0.7363926826277748</v>
      </c>
      <c r="AB69">
        <v>0.2872416651982348</v>
      </c>
      <c r="AC69">
        <v>0.75379694579751233</v>
      </c>
      <c r="AD69">
        <v>8.6375595803838204E-2</v>
      </c>
      <c r="AE69">
        <v>0.46584640982327991</v>
      </c>
      <c r="AF69">
        <v>0.59745519362622868</v>
      </c>
      <c r="AG69">
        <v>0.87681152843870225</v>
      </c>
      <c r="AH69">
        <v>4.4005670002661198E-3</v>
      </c>
      <c r="AI69">
        <v>1.586474488198292</v>
      </c>
      <c r="AK69">
        <v>0.30477369140135119</v>
      </c>
      <c r="AL69">
        <v>0.41355093102902168</v>
      </c>
      <c r="AM69">
        <v>0.39160819558892401</v>
      </c>
      <c r="AN69">
        <v>0.2872416651982348</v>
      </c>
      <c r="AO69">
        <v>0.41432121901307251</v>
      </c>
      <c r="AP69">
        <v>8.6375595803838204E-2</v>
      </c>
      <c r="AQ69">
        <v>0.33607628740137441</v>
      </c>
      <c r="AR69">
        <v>0.30193043942563241</v>
      </c>
      <c r="AS69">
        <v>0.35655492717633019</v>
      </c>
      <c r="AT69">
        <v>4.4005670002661198E-3</v>
      </c>
      <c r="AU69">
        <v>0.61013136601541196</v>
      </c>
      <c r="AW69">
        <v>0.32349306340329348</v>
      </c>
      <c r="AY69">
        <f t="shared" si="9"/>
        <v>-0.50400000000000011</v>
      </c>
      <c r="AZ69" t="str">
        <f t="shared" si="7"/>
        <v/>
      </c>
      <c r="BA69">
        <f t="shared" si="7"/>
        <v>-0.50400000000000011</v>
      </c>
      <c r="BB69" t="str">
        <f t="shared" si="7"/>
        <v/>
      </c>
    </row>
    <row r="70" spans="1:54" x14ac:dyDescent="0.3">
      <c r="A70">
        <v>3</v>
      </c>
      <c r="B70" t="s">
        <v>144</v>
      </c>
      <c r="C70" t="s">
        <v>141</v>
      </c>
      <c r="D70" t="s">
        <v>69</v>
      </c>
      <c r="F70" s="2">
        <f t="shared" si="8"/>
        <v>0</v>
      </c>
      <c r="G70" s="2">
        <f t="shared" si="8"/>
        <v>0</v>
      </c>
      <c r="H70" s="4">
        <f t="shared" si="8"/>
        <v>1</v>
      </c>
      <c r="I70">
        <f t="shared" si="8"/>
        <v>0</v>
      </c>
      <c r="J70">
        <f t="shared" si="8"/>
        <v>1</v>
      </c>
      <c r="K70">
        <f t="shared" si="8"/>
        <v>2</v>
      </c>
      <c r="L70">
        <f t="shared" si="8"/>
        <v>2</v>
      </c>
      <c r="M70">
        <v>6093033.2000000002</v>
      </c>
      <c r="N70">
        <v>600875.6</v>
      </c>
      <c r="O70">
        <v>601060</v>
      </c>
      <c r="P70">
        <v>2212717.6</v>
      </c>
      <c r="Q70">
        <v>294355</v>
      </c>
      <c r="R70">
        <v>19011098.199999999</v>
      </c>
      <c r="S70">
        <v>148013.6</v>
      </c>
      <c r="T70">
        <v>2921501</v>
      </c>
      <c r="U70">
        <v>2284988.4</v>
      </c>
      <c r="V70">
        <v>1895083</v>
      </c>
      <c r="W70">
        <v>285468.40000000002</v>
      </c>
      <c r="Y70">
        <v>4.0122122253989803</v>
      </c>
      <c r="Z70">
        <v>0.8079672387451865</v>
      </c>
      <c r="AA70">
        <v>0.80568094501504672</v>
      </c>
      <c r="AB70">
        <v>2.0874364693998362</v>
      </c>
      <c r="AC70">
        <v>0.71521137199015361</v>
      </c>
      <c r="AD70">
        <v>10.15898973658914</v>
      </c>
      <c r="AE70">
        <v>0.60660557479131971</v>
      </c>
      <c r="AF70">
        <v>0.60443680575117464</v>
      </c>
      <c r="AG70">
        <v>0.88610739940777417</v>
      </c>
      <c r="AH70">
        <v>3.061028276802972</v>
      </c>
      <c r="AI70">
        <v>1.6803358293720521</v>
      </c>
      <c r="AK70">
        <v>4.0122122253989803</v>
      </c>
      <c r="AL70">
        <v>0.39763528337934978</v>
      </c>
      <c r="AM70">
        <v>0.39542894704500209</v>
      </c>
      <c r="AN70">
        <v>2.0874364693998362</v>
      </c>
      <c r="AO70">
        <v>0.3921022790076677</v>
      </c>
      <c r="AP70">
        <v>10.15898973658914</v>
      </c>
      <c r="AQ70">
        <v>0.37771542937261982</v>
      </c>
      <c r="AR70">
        <v>0.30735421297140419</v>
      </c>
      <c r="AS70">
        <v>0.35784961838508023</v>
      </c>
      <c r="AT70">
        <v>3.061028276802972</v>
      </c>
      <c r="AU70">
        <v>0.6418356812326238</v>
      </c>
      <c r="AW70">
        <v>0.30877188199665401</v>
      </c>
      <c r="AY70">
        <f t="shared" si="9"/>
        <v>0.50400000000000011</v>
      </c>
      <c r="AZ70">
        <f t="shared" si="7"/>
        <v>0.50400000000000011</v>
      </c>
      <c r="BA70" t="str">
        <f t="shared" si="7"/>
        <v/>
      </c>
      <c r="BB70">
        <f t="shared" si="7"/>
        <v>0.50400000000000011</v>
      </c>
    </row>
    <row r="71" spans="1:54" x14ac:dyDescent="0.3">
      <c r="A71">
        <v>3</v>
      </c>
      <c r="B71" t="s">
        <v>145</v>
      </c>
      <c r="C71" t="s">
        <v>146</v>
      </c>
      <c r="D71" t="s">
        <v>69</v>
      </c>
      <c r="F71" s="2">
        <f t="shared" si="8"/>
        <v>0</v>
      </c>
      <c r="G71" s="2">
        <f t="shared" si="8"/>
        <v>0</v>
      </c>
      <c r="H71" s="4">
        <f t="shared" si="8"/>
        <v>0</v>
      </c>
      <c r="I71">
        <f t="shared" si="8"/>
        <v>1</v>
      </c>
      <c r="J71">
        <f t="shared" si="8"/>
        <v>0</v>
      </c>
      <c r="K71">
        <f t="shared" si="8"/>
        <v>2</v>
      </c>
      <c r="L71">
        <f t="shared" si="8"/>
        <v>0</v>
      </c>
      <c r="M71">
        <v>6777640.7999999998</v>
      </c>
      <c r="N71">
        <v>1654086.8</v>
      </c>
      <c r="O71">
        <v>1658936.8</v>
      </c>
      <c r="P71">
        <v>2558766</v>
      </c>
      <c r="Q71">
        <v>542310.80000000005</v>
      </c>
      <c r="R71">
        <v>19284299.600000001</v>
      </c>
      <c r="S71">
        <v>1309405.3999999999</v>
      </c>
      <c r="T71">
        <v>2918668.8</v>
      </c>
      <c r="U71">
        <v>2292555.2000000002</v>
      </c>
      <c r="V71">
        <v>2002056.4</v>
      </c>
      <c r="W71">
        <v>514585.59999999998</v>
      </c>
      <c r="Y71">
        <v>4.3519126529921781</v>
      </c>
      <c r="Z71">
        <v>1.299346493009943</v>
      </c>
      <c r="AA71">
        <v>1.282322563207708</v>
      </c>
      <c r="AB71">
        <v>2.1735738581977779</v>
      </c>
      <c r="AC71">
        <v>0.77367613779497335</v>
      </c>
      <c r="AD71">
        <v>10.478106844809369</v>
      </c>
      <c r="AE71">
        <v>1.272387882776093</v>
      </c>
      <c r="AF71">
        <v>0.60009079152951017</v>
      </c>
      <c r="AG71">
        <v>0.76523331503849479</v>
      </c>
      <c r="AH71">
        <v>3.0512575854081661</v>
      </c>
      <c r="AI71">
        <v>1.849756263266318</v>
      </c>
      <c r="AK71">
        <v>4.3519126529921781</v>
      </c>
      <c r="AL71">
        <v>0.40670885221334169</v>
      </c>
      <c r="AM71">
        <v>0.39447653542738398</v>
      </c>
      <c r="AN71">
        <v>2.1735738581977779</v>
      </c>
      <c r="AO71">
        <v>0.28670074859983291</v>
      </c>
      <c r="AP71">
        <v>10.478106844809369</v>
      </c>
      <c r="AQ71">
        <v>0.36311376178637139</v>
      </c>
      <c r="AR71">
        <v>0.30276626573177062</v>
      </c>
      <c r="AS71">
        <v>0.22798053114674979</v>
      </c>
      <c r="AT71">
        <v>3.0512575854081661</v>
      </c>
      <c r="AU71">
        <v>0.68606656685005873</v>
      </c>
      <c r="AW71">
        <v>0.1886881985934451</v>
      </c>
      <c r="AY71">
        <f t="shared" si="9"/>
        <v>0</v>
      </c>
      <c r="AZ71" t="str">
        <f t="shared" si="7"/>
        <v/>
      </c>
      <c r="BA71">
        <f t="shared" si="7"/>
        <v>0</v>
      </c>
      <c r="BB71" t="str">
        <f t="shared" si="7"/>
        <v/>
      </c>
    </row>
    <row r="72" spans="1:54" x14ac:dyDescent="0.3">
      <c r="A72">
        <v>3</v>
      </c>
      <c r="B72" t="s">
        <v>147</v>
      </c>
      <c r="C72" t="s">
        <v>146</v>
      </c>
      <c r="D72" t="s">
        <v>69</v>
      </c>
      <c r="F72" s="2">
        <f t="shared" si="8"/>
        <v>0</v>
      </c>
      <c r="G72" s="2">
        <f t="shared" si="8"/>
        <v>1</v>
      </c>
      <c r="H72" s="4">
        <f t="shared" si="8"/>
        <v>1</v>
      </c>
      <c r="I72">
        <f t="shared" si="8"/>
        <v>1</v>
      </c>
      <c r="J72">
        <f t="shared" si="8"/>
        <v>0</v>
      </c>
      <c r="K72">
        <f t="shared" si="8"/>
        <v>2</v>
      </c>
      <c r="L72">
        <f t="shared" si="8"/>
        <v>2</v>
      </c>
      <c r="M72">
        <v>200030.2</v>
      </c>
      <c r="N72">
        <v>202026.8</v>
      </c>
      <c r="O72">
        <v>202034.4</v>
      </c>
      <c r="P72">
        <v>199999.2</v>
      </c>
      <c r="Q72">
        <v>200056.2</v>
      </c>
      <c r="R72">
        <v>2.4</v>
      </c>
      <c r="S72">
        <v>88.8</v>
      </c>
      <c r="T72">
        <v>2918074.8</v>
      </c>
      <c r="U72">
        <v>2261170.6</v>
      </c>
      <c r="V72">
        <v>254.8</v>
      </c>
      <c r="W72">
        <v>3481.6</v>
      </c>
      <c r="Y72">
        <v>0.29263758839806542</v>
      </c>
      <c r="Z72">
        <v>0.45198757319012661</v>
      </c>
      <c r="AA72">
        <v>0.44733515144325792</v>
      </c>
      <c r="AB72">
        <v>0.28247595741413528</v>
      </c>
      <c r="AC72">
        <v>0.46447977001662372</v>
      </c>
      <c r="AD72">
        <v>9.3030397384427449E-2</v>
      </c>
      <c r="AE72">
        <v>0.26150044798851008</v>
      </c>
      <c r="AF72">
        <v>0.6128772620228119</v>
      </c>
      <c r="AG72">
        <v>0.75413410187466068</v>
      </c>
      <c r="AH72">
        <v>5.4748496040701606E-3</v>
      </c>
      <c r="AI72">
        <v>0.19379737245617429</v>
      </c>
      <c r="AK72">
        <v>0.29263758839806542</v>
      </c>
      <c r="AL72">
        <v>0.22999167218804359</v>
      </c>
      <c r="AM72">
        <v>0.2268112676101737</v>
      </c>
      <c r="AN72">
        <v>0.28247595741413528</v>
      </c>
      <c r="AO72">
        <v>0.22685307360952719</v>
      </c>
      <c r="AP72">
        <v>9.3030397384427449E-2</v>
      </c>
      <c r="AQ72">
        <v>0.1952470866031944</v>
      </c>
      <c r="AR72">
        <v>0.31125592022435727</v>
      </c>
      <c r="AS72">
        <v>0.22297691759886221</v>
      </c>
      <c r="AT72">
        <v>5.4748496040701606E-3</v>
      </c>
      <c r="AU72">
        <v>0.17928853202611211</v>
      </c>
      <c r="AW72">
        <v>0.18942068499745801</v>
      </c>
      <c r="AY72">
        <f t="shared" si="9"/>
        <v>0</v>
      </c>
      <c r="AZ72">
        <f t="shared" si="7"/>
        <v>0</v>
      </c>
      <c r="BA72">
        <f t="shared" si="7"/>
        <v>0</v>
      </c>
      <c r="BB72" t="str">
        <f t="shared" si="7"/>
        <v/>
      </c>
    </row>
    <row r="73" spans="1:54" x14ac:dyDescent="0.3">
      <c r="A73">
        <v>3</v>
      </c>
      <c r="B73" t="s">
        <v>148</v>
      </c>
      <c r="C73" t="s">
        <v>146</v>
      </c>
      <c r="D73" t="s">
        <v>69</v>
      </c>
      <c r="F73" s="2">
        <f t="shared" si="8"/>
        <v>0</v>
      </c>
      <c r="G73" s="2">
        <f t="shared" si="8"/>
        <v>1</v>
      </c>
      <c r="H73" s="4">
        <f t="shared" si="8"/>
        <v>1</v>
      </c>
      <c r="I73">
        <f t="shared" si="8"/>
        <v>1</v>
      </c>
      <c r="J73">
        <f t="shared" si="8"/>
        <v>0</v>
      </c>
      <c r="K73">
        <f t="shared" si="8"/>
        <v>2</v>
      </c>
      <c r="L73">
        <f t="shared" si="8"/>
        <v>2</v>
      </c>
      <c r="M73">
        <v>200032.2</v>
      </c>
      <c r="N73">
        <v>202373.8</v>
      </c>
      <c r="O73">
        <v>202383.2</v>
      </c>
      <c r="P73">
        <v>199999</v>
      </c>
      <c r="Q73">
        <v>200078</v>
      </c>
      <c r="R73">
        <v>1.2</v>
      </c>
      <c r="S73">
        <v>124.8</v>
      </c>
      <c r="T73">
        <v>2917883.8</v>
      </c>
      <c r="U73">
        <v>2261272.2000000002</v>
      </c>
      <c r="V73">
        <v>198.6</v>
      </c>
      <c r="W73">
        <v>4198</v>
      </c>
      <c r="Y73">
        <v>0.31287462299223989</v>
      </c>
      <c r="Z73">
        <v>0.45467187458416453</v>
      </c>
      <c r="AA73">
        <v>0.45041672872612248</v>
      </c>
      <c r="AB73">
        <v>0.28238398599787612</v>
      </c>
      <c r="AC73">
        <v>0.46164502900792292</v>
      </c>
      <c r="AD73">
        <v>9.1182179015595416E-2</v>
      </c>
      <c r="AE73">
        <v>0.26135870877187689</v>
      </c>
      <c r="AF73">
        <v>0.60232640998438003</v>
      </c>
      <c r="AG73">
        <v>0.74922519222600381</v>
      </c>
      <c r="AH73">
        <v>5.2552668028510597E-3</v>
      </c>
      <c r="AI73">
        <v>0.19660135643789539</v>
      </c>
      <c r="AK73">
        <v>0.31287462299223989</v>
      </c>
      <c r="AL73">
        <v>0.2248814212274737</v>
      </c>
      <c r="AM73">
        <v>0.22433736678212879</v>
      </c>
      <c r="AN73">
        <v>0.28238398599787612</v>
      </c>
      <c r="AO73">
        <v>0.223093892208999</v>
      </c>
      <c r="AP73">
        <v>9.1182179015595416E-2</v>
      </c>
      <c r="AQ73">
        <v>0.1954074080102145</v>
      </c>
      <c r="AR73">
        <v>0.30467568297171971</v>
      </c>
      <c r="AS73">
        <v>0.22158156185178091</v>
      </c>
      <c r="AT73">
        <v>5.2552668028510597E-3</v>
      </c>
      <c r="AU73">
        <v>0.17930857241153711</v>
      </c>
      <c r="AW73">
        <v>0.18269243440590791</v>
      </c>
      <c r="AY73">
        <f t="shared" si="9"/>
        <v>0</v>
      </c>
      <c r="AZ73">
        <f t="shared" si="7"/>
        <v>0</v>
      </c>
      <c r="BA73">
        <f t="shared" si="7"/>
        <v>0</v>
      </c>
      <c r="BB73" t="str">
        <f t="shared" si="7"/>
        <v/>
      </c>
    </row>
    <row r="74" spans="1:54" x14ac:dyDescent="0.3">
      <c r="A74">
        <v>3</v>
      </c>
      <c r="B74" t="s">
        <v>149</v>
      </c>
      <c r="C74" t="s">
        <v>146</v>
      </c>
      <c r="D74" t="s">
        <v>69</v>
      </c>
      <c r="F74" s="2">
        <f t="shared" si="8"/>
        <v>0</v>
      </c>
      <c r="G74" s="2">
        <f t="shared" si="8"/>
        <v>0</v>
      </c>
      <c r="H74" s="4">
        <f t="shared" si="8"/>
        <v>0</v>
      </c>
      <c r="I74">
        <f t="shared" si="8"/>
        <v>1</v>
      </c>
      <c r="J74">
        <f t="shared" si="8"/>
        <v>0</v>
      </c>
      <c r="K74">
        <f t="shared" si="8"/>
        <v>2</v>
      </c>
      <c r="L74">
        <f t="shared" si="8"/>
        <v>0</v>
      </c>
      <c r="M74">
        <v>6093033.2000000002</v>
      </c>
      <c r="N74">
        <v>1528306.6</v>
      </c>
      <c r="O74">
        <v>1530992.2</v>
      </c>
      <c r="P74">
        <v>2212717.6</v>
      </c>
      <c r="Q74">
        <v>513473.6</v>
      </c>
      <c r="R74">
        <v>19011098.199999999</v>
      </c>
      <c r="S74">
        <v>1226837.8</v>
      </c>
      <c r="T74">
        <v>2921501</v>
      </c>
      <c r="U74">
        <v>2287603.4</v>
      </c>
      <c r="V74">
        <v>1895083</v>
      </c>
      <c r="W74">
        <v>483202.6</v>
      </c>
      <c r="Y74">
        <v>3.996719874592964</v>
      </c>
      <c r="Z74">
        <v>1.240142046217807</v>
      </c>
      <c r="AA74">
        <v>1.2205094867735169</v>
      </c>
      <c r="AB74">
        <v>2.0542420843965372</v>
      </c>
      <c r="AC74">
        <v>0.76981243919581177</v>
      </c>
      <c r="AD74">
        <v>10.17259334439877</v>
      </c>
      <c r="AE74">
        <v>1.2148119177902119</v>
      </c>
      <c r="AF74">
        <v>0.60078540899557997</v>
      </c>
      <c r="AG74">
        <v>0.75573066109791398</v>
      </c>
      <c r="AH74">
        <v>3.0482285891775969</v>
      </c>
      <c r="AI74">
        <v>1.8432250222307629</v>
      </c>
      <c r="AK74">
        <v>3.996719874592964</v>
      </c>
      <c r="AL74">
        <v>0.38598245081957427</v>
      </c>
      <c r="AM74">
        <v>0.37186014397302641</v>
      </c>
      <c r="AN74">
        <v>2.0542420843965372</v>
      </c>
      <c r="AO74">
        <v>0.28027417579432939</v>
      </c>
      <c r="AP74">
        <v>10.17259334439877</v>
      </c>
      <c r="AQ74">
        <v>0.35723885541083289</v>
      </c>
      <c r="AR74">
        <v>0.30352045960025859</v>
      </c>
      <c r="AS74">
        <v>0.22465872481698171</v>
      </c>
      <c r="AT74">
        <v>3.0482285891775969</v>
      </c>
      <c r="AU74">
        <v>0.68426423119381075</v>
      </c>
      <c r="AW74">
        <v>0.1910167636000551</v>
      </c>
      <c r="AY74">
        <f t="shared" si="9"/>
        <v>0</v>
      </c>
      <c r="AZ74" t="str">
        <f t="shared" si="7"/>
        <v/>
      </c>
      <c r="BA74">
        <f t="shared" si="7"/>
        <v>0</v>
      </c>
      <c r="BB74" t="str">
        <f t="shared" si="7"/>
        <v/>
      </c>
    </row>
    <row r="75" spans="1:54" x14ac:dyDescent="0.3">
      <c r="A75">
        <v>3</v>
      </c>
      <c r="B75" t="s">
        <v>150</v>
      </c>
      <c r="C75" t="s">
        <v>151</v>
      </c>
      <c r="D75" t="s">
        <v>152</v>
      </c>
      <c r="F75" s="2">
        <f t="shared" si="8"/>
        <v>0</v>
      </c>
      <c r="G75" s="2">
        <f t="shared" si="8"/>
        <v>0</v>
      </c>
      <c r="H75" s="4">
        <f t="shared" si="8"/>
        <v>1</v>
      </c>
      <c r="I75">
        <f t="shared" si="8"/>
        <v>0</v>
      </c>
      <c r="J75">
        <f t="shared" si="8"/>
        <v>1</v>
      </c>
      <c r="K75">
        <f t="shared" si="8"/>
        <v>2</v>
      </c>
      <c r="L75">
        <f t="shared" si="8"/>
        <v>2</v>
      </c>
      <c r="M75">
        <v>3883662</v>
      </c>
      <c r="N75">
        <v>390300.8</v>
      </c>
      <c r="O75">
        <v>390573.6</v>
      </c>
      <c r="P75">
        <v>1853053.6</v>
      </c>
      <c r="Q75">
        <v>234132.8</v>
      </c>
      <c r="R75">
        <v>10525478.4</v>
      </c>
      <c r="S75">
        <v>65471.6</v>
      </c>
      <c r="T75">
        <v>2919941.6</v>
      </c>
      <c r="U75">
        <v>2279916.7999999998</v>
      </c>
      <c r="V75">
        <v>10252100</v>
      </c>
      <c r="W75">
        <v>249787.8</v>
      </c>
      <c r="Y75">
        <v>2.6173640401917511</v>
      </c>
      <c r="Z75">
        <v>0.65856664938619358</v>
      </c>
      <c r="AA75">
        <v>0.65685868219006804</v>
      </c>
      <c r="AB75">
        <v>1.6025597411964549</v>
      </c>
      <c r="AC75">
        <v>0.63387391882715749</v>
      </c>
      <c r="AD75">
        <v>6.01267453461187</v>
      </c>
      <c r="AE75">
        <v>0.46246988065540789</v>
      </c>
      <c r="AF75">
        <v>0.61098878158954906</v>
      </c>
      <c r="AG75">
        <v>0.86018706053728233</v>
      </c>
      <c r="AH75">
        <v>5.2004875397891741</v>
      </c>
      <c r="AI75">
        <v>1.045513224846218</v>
      </c>
      <c r="AK75">
        <v>2.6173640401917511</v>
      </c>
      <c r="AL75">
        <v>0.34149347238708289</v>
      </c>
      <c r="AM75">
        <v>0.34132694877916941</v>
      </c>
      <c r="AN75">
        <v>1.6025597411964549</v>
      </c>
      <c r="AO75">
        <v>0.3566953881992958</v>
      </c>
      <c r="AP75">
        <v>6.01267453461187</v>
      </c>
      <c r="AQ75">
        <v>0.33067968820687382</v>
      </c>
      <c r="AR75">
        <v>0.30970204399200152</v>
      </c>
      <c r="AS75">
        <v>0.32794578097527849</v>
      </c>
      <c r="AT75">
        <v>5.2004875397891741</v>
      </c>
      <c r="AU75">
        <v>0.45803684102138498</v>
      </c>
      <c r="AW75">
        <v>0.27787347818957642</v>
      </c>
      <c r="AY75">
        <f t="shared" si="9"/>
        <v>0.252</v>
      </c>
      <c r="AZ75">
        <f t="shared" si="7"/>
        <v>0.252</v>
      </c>
      <c r="BA75" t="str">
        <f t="shared" si="7"/>
        <v/>
      </c>
      <c r="BB75">
        <f t="shared" si="7"/>
        <v>0.252</v>
      </c>
    </row>
    <row r="76" spans="1:54" x14ac:dyDescent="0.3">
      <c r="A76">
        <v>3</v>
      </c>
      <c r="B76" t="s">
        <v>153</v>
      </c>
      <c r="C76" t="s">
        <v>151</v>
      </c>
      <c r="D76" t="s">
        <v>152</v>
      </c>
      <c r="F76" s="2">
        <f t="shared" si="8"/>
        <v>0</v>
      </c>
      <c r="G76" s="2">
        <f t="shared" si="8"/>
        <v>1</v>
      </c>
      <c r="H76" s="4">
        <f t="shared" si="8"/>
        <v>0</v>
      </c>
      <c r="I76">
        <f t="shared" si="8"/>
        <v>1</v>
      </c>
      <c r="J76">
        <f t="shared" si="8"/>
        <v>0</v>
      </c>
      <c r="K76">
        <f t="shared" si="8"/>
        <v>2</v>
      </c>
      <c r="L76">
        <f t="shared" si="8"/>
        <v>0</v>
      </c>
      <c r="M76">
        <v>200044.6</v>
      </c>
      <c r="N76">
        <v>547594.4</v>
      </c>
      <c r="O76">
        <v>547684.6</v>
      </c>
      <c r="P76">
        <v>199999</v>
      </c>
      <c r="Q76">
        <v>283999.2</v>
      </c>
      <c r="R76">
        <v>1.4</v>
      </c>
      <c r="S76">
        <v>158019</v>
      </c>
      <c r="T76">
        <v>2917510.2</v>
      </c>
      <c r="U76">
        <v>2275179</v>
      </c>
      <c r="V76">
        <v>240.4</v>
      </c>
      <c r="W76">
        <v>388050.4</v>
      </c>
      <c r="Y76">
        <v>0.35375151018379247</v>
      </c>
      <c r="Z76">
        <v>0.84910234697163101</v>
      </c>
      <c r="AA76">
        <v>0.81579624838195741</v>
      </c>
      <c r="AB76">
        <v>0.30938492540153673</v>
      </c>
      <c r="AC76">
        <v>0.7557448763924185</v>
      </c>
      <c r="AD76">
        <v>9.0322042803745659E-2</v>
      </c>
      <c r="AE76">
        <v>0.51970231162849811</v>
      </c>
      <c r="AF76">
        <v>0.60555372020462528</v>
      </c>
      <c r="AG76">
        <v>0.85423641690285879</v>
      </c>
      <c r="AH76">
        <v>5.1379484124481197E-3</v>
      </c>
      <c r="AI76">
        <v>1.7084562180680221</v>
      </c>
      <c r="AK76">
        <v>0.35375151018379247</v>
      </c>
      <c r="AL76">
        <v>0.41926749079721048</v>
      </c>
      <c r="AM76">
        <v>0.39214755119755862</v>
      </c>
      <c r="AN76">
        <v>0.30938492540153673</v>
      </c>
      <c r="AO76">
        <v>0.40128118779975919</v>
      </c>
      <c r="AP76">
        <v>9.0322042803745659E-2</v>
      </c>
      <c r="AQ76">
        <v>0.32432105722837151</v>
      </c>
      <c r="AR76">
        <v>0.30776834819698712</v>
      </c>
      <c r="AS76">
        <v>0.32628310841973868</v>
      </c>
      <c r="AT76">
        <v>5.1379484124481197E-3</v>
      </c>
      <c r="AU76">
        <v>0.63355213423492385</v>
      </c>
      <c r="AW76">
        <v>0.31683724522590628</v>
      </c>
      <c r="AY76">
        <f t="shared" si="9"/>
        <v>-0.252</v>
      </c>
      <c r="AZ76" t="str">
        <f t="shared" si="7"/>
        <v/>
      </c>
      <c r="BA76">
        <f t="shared" si="7"/>
        <v>-0.252</v>
      </c>
      <c r="BB76" t="str">
        <f t="shared" si="7"/>
        <v/>
      </c>
    </row>
    <row r="77" spans="1:54" x14ac:dyDescent="0.3">
      <c r="A77">
        <v>3</v>
      </c>
      <c r="B77" t="s">
        <v>154</v>
      </c>
      <c r="C77" t="s">
        <v>151</v>
      </c>
      <c r="D77" t="s">
        <v>152</v>
      </c>
      <c r="F77" s="2">
        <f t="shared" si="8"/>
        <v>0</v>
      </c>
      <c r="G77" s="2">
        <f t="shared" si="8"/>
        <v>1</v>
      </c>
      <c r="H77" s="4">
        <f t="shared" si="8"/>
        <v>0</v>
      </c>
      <c r="I77">
        <f t="shared" si="8"/>
        <v>1</v>
      </c>
      <c r="J77">
        <f t="shared" si="8"/>
        <v>0</v>
      </c>
      <c r="K77">
        <f t="shared" si="8"/>
        <v>2</v>
      </c>
      <c r="L77">
        <f t="shared" si="8"/>
        <v>0</v>
      </c>
      <c r="M77">
        <v>200041</v>
      </c>
      <c r="N77">
        <v>517730.4</v>
      </c>
      <c r="O77">
        <v>517835.6</v>
      </c>
      <c r="P77">
        <v>200000</v>
      </c>
      <c r="Q77">
        <v>299399.40000000002</v>
      </c>
      <c r="R77">
        <v>3.4</v>
      </c>
      <c r="S77">
        <v>157893.6</v>
      </c>
      <c r="T77">
        <v>2919109.4</v>
      </c>
      <c r="U77">
        <v>2275851</v>
      </c>
      <c r="V77">
        <v>336.6</v>
      </c>
      <c r="W77">
        <v>469038.2</v>
      </c>
      <c r="Y77">
        <v>0.32413869701558717</v>
      </c>
      <c r="Z77">
        <v>0.82442949685500932</v>
      </c>
      <c r="AA77">
        <v>0.80293015625793485</v>
      </c>
      <c r="AB77">
        <v>0.28925869359518402</v>
      </c>
      <c r="AC77">
        <v>0.73413126338855361</v>
      </c>
      <c r="AD77">
        <v>9.1050688177347142E-2</v>
      </c>
      <c r="AE77">
        <v>0.52769364307168876</v>
      </c>
      <c r="AF77">
        <v>0.61960584719199685</v>
      </c>
      <c r="AG77">
        <v>0.86803628660272802</v>
      </c>
      <c r="AH77">
        <v>6.1149707995354604E-3</v>
      </c>
      <c r="AI77">
        <v>1.7053715092130011</v>
      </c>
      <c r="AK77">
        <v>0.32413869701558717</v>
      </c>
      <c r="AL77">
        <v>0.39408396523213007</v>
      </c>
      <c r="AM77">
        <v>0.38219201321480789</v>
      </c>
      <c r="AN77">
        <v>0.28925869359518402</v>
      </c>
      <c r="AO77">
        <v>0.37716963079874399</v>
      </c>
      <c r="AP77">
        <v>9.1050688177347142E-2</v>
      </c>
      <c r="AQ77">
        <v>0.3256126536056399</v>
      </c>
      <c r="AR77">
        <v>0.31385161741636691</v>
      </c>
      <c r="AS77">
        <v>0.33034289982169862</v>
      </c>
      <c r="AT77">
        <v>6.1149707995354604E-3</v>
      </c>
      <c r="AU77">
        <v>0.62782832218799745</v>
      </c>
      <c r="AW77">
        <v>0.30014687500661241</v>
      </c>
      <c r="AY77">
        <f t="shared" si="9"/>
        <v>-0.252</v>
      </c>
      <c r="AZ77" t="str">
        <f t="shared" si="7"/>
        <v/>
      </c>
      <c r="BA77">
        <f t="shared" si="7"/>
        <v>-0.252</v>
      </c>
      <c r="BB77" t="str">
        <f t="shared" si="7"/>
        <v/>
      </c>
    </row>
    <row r="78" spans="1:54" x14ac:dyDescent="0.3">
      <c r="A78">
        <v>3</v>
      </c>
      <c r="B78" t="s">
        <v>155</v>
      </c>
      <c r="C78" t="s">
        <v>151</v>
      </c>
      <c r="D78" t="s">
        <v>152</v>
      </c>
      <c r="F78" s="2">
        <f t="shared" si="8"/>
        <v>0</v>
      </c>
      <c r="G78" s="2">
        <f t="shared" si="8"/>
        <v>0</v>
      </c>
      <c r="H78" s="4">
        <f t="shared" si="8"/>
        <v>1</v>
      </c>
      <c r="I78">
        <f t="shared" si="8"/>
        <v>0</v>
      </c>
      <c r="J78">
        <f t="shared" si="8"/>
        <v>1</v>
      </c>
      <c r="K78">
        <f t="shared" si="8"/>
        <v>2</v>
      </c>
      <c r="L78">
        <f t="shared" si="8"/>
        <v>2</v>
      </c>
      <c r="M78">
        <v>4269769.2</v>
      </c>
      <c r="N78">
        <v>412839.6</v>
      </c>
      <c r="O78">
        <v>412767.2</v>
      </c>
      <c r="P78">
        <v>1387046.6</v>
      </c>
      <c r="Q78">
        <v>231445.4</v>
      </c>
      <c r="R78">
        <v>10477165</v>
      </c>
      <c r="S78">
        <v>61353.4</v>
      </c>
      <c r="T78">
        <v>2920469.2</v>
      </c>
      <c r="U78">
        <v>2276438</v>
      </c>
      <c r="V78">
        <v>10882294.800000001</v>
      </c>
      <c r="W78">
        <v>260221.4</v>
      </c>
      <c r="Y78">
        <v>2.9068624326144339</v>
      </c>
      <c r="Z78">
        <v>0.69683505448047067</v>
      </c>
      <c r="AA78">
        <v>0.68960039715748278</v>
      </c>
      <c r="AB78">
        <v>1.314595784805715</v>
      </c>
      <c r="AC78">
        <v>0.61129904579720462</v>
      </c>
      <c r="AD78">
        <v>6.1499123593908731</v>
      </c>
      <c r="AE78">
        <v>0.46012608596356591</v>
      </c>
      <c r="AF78">
        <v>0.61280596142169086</v>
      </c>
      <c r="AG78">
        <v>0.86937731613870706</v>
      </c>
      <c r="AH78">
        <v>5.4810981089947743</v>
      </c>
      <c r="AI78">
        <v>0.95898722580168394</v>
      </c>
      <c r="AK78">
        <v>2.9068624326144339</v>
      </c>
      <c r="AL78">
        <v>0.36315945561509583</v>
      </c>
      <c r="AM78">
        <v>0.36197798639768741</v>
      </c>
      <c r="AN78">
        <v>1.314595784805715</v>
      </c>
      <c r="AO78">
        <v>0.33686891740071589</v>
      </c>
      <c r="AP78">
        <v>6.1499123593908731</v>
      </c>
      <c r="AQ78">
        <v>0.3374806146021001</v>
      </c>
      <c r="AR78">
        <v>0.31093300740467378</v>
      </c>
      <c r="AS78">
        <v>0.33419799521798271</v>
      </c>
      <c r="AT78">
        <v>5.4810981089947743</v>
      </c>
      <c r="AU78">
        <v>0.46429373257560658</v>
      </c>
      <c r="AW78">
        <v>0.29683457461651408</v>
      </c>
      <c r="AY78">
        <f t="shared" si="9"/>
        <v>0.252</v>
      </c>
      <c r="AZ78">
        <f t="shared" si="7"/>
        <v>0.252</v>
      </c>
      <c r="BA78" t="str">
        <f t="shared" si="7"/>
        <v/>
      </c>
      <c r="BB78">
        <f t="shared" si="7"/>
        <v>0.252</v>
      </c>
    </row>
    <row r="79" spans="1:54" x14ac:dyDescent="0.3">
      <c r="A79">
        <v>3</v>
      </c>
      <c r="B79" t="s">
        <v>156</v>
      </c>
      <c r="C79" t="s">
        <v>157</v>
      </c>
      <c r="D79" t="s">
        <v>152</v>
      </c>
      <c r="F79" s="2">
        <f t="shared" si="8"/>
        <v>0</v>
      </c>
      <c r="G79" s="2">
        <f t="shared" si="8"/>
        <v>0</v>
      </c>
      <c r="H79" s="4">
        <f t="shared" si="8"/>
        <v>0</v>
      </c>
      <c r="I79">
        <f t="shared" si="8"/>
        <v>1</v>
      </c>
      <c r="J79">
        <f t="shared" si="8"/>
        <v>0</v>
      </c>
      <c r="K79">
        <f t="shared" si="8"/>
        <v>2</v>
      </c>
      <c r="L79">
        <f t="shared" si="8"/>
        <v>0</v>
      </c>
      <c r="M79">
        <v>3883662</v>
      </c>
      <c r="N79">
        <v>719862.6</v>
      </c>
      <c r="O79">
        <v>722590.2</v>
      </c>
      <c r="P79">
        <v>1853053.6</v>
      </c>
      <c r="Q79">
        <v>273283.8</v>
      </c>
      <c r="R79">
        <v>10525478.4</v>
      </c>
      <c r="S79">
        <v>195857.8</v>
      </c>
      <c r="T79">
        <v>2919941.6</v>
      </c>
      <c r="U79">
        <v>2281246.2000000002</v>
      </c>
      <c r="V79">
        <v>10252100</v>
      </c>
      <c r="W79">
        <v>442105.2</v>
      </c>
      <c r="Y79">
        <v>2.7020756526035261</v>
      </c>
      <c r="Z79">
        <v>0.7523118742159568</v>
      </c>
      <c r="AA79">
        <v>0.75015379537362603</v>
      </c>
      <c r="AB79">
        <v>1.564931941195391</v>
      </c>
      <c r="AC79">
        <v>0.56692384900525217</v>
      </c>
      <c r="AD79">
        <v>5.8775660414015878</v>
      </c>
      <c r="AE79">
        <v>0.47271140274824569</v>
      </c>
      <c r="AF79">
        <v>0.59995342176407573</v>
      </c>
      <c r="AG79">
        <v>0.74081741039408366</v>
      </c>
      <c r="AH79">
        <v>5.2748502032132816</v>
      </c>
      <c r="AI79">
        <v>1.604245137039106</v>
      </c>
      <c r="AK79">
        <v>2.7020756526035261</v>
      </c>
      <c r="AL79">
        <v>0.27849421281134712</v>
      </c>
      <c r="AM79">
        <v>0.27839743457734578</v>
      </c>
      <c r="AN79">
        <v>1.564931941195391</v>
      </c>
      <c r="AO79">
        <v>0.2314132036000956</v>
      </c>
      <c r="AP79">
        <v>5.8775660414015878</v>
      </c>
      <c r="AQ79">
        <v>0.23268067898461589</v>
      </c>
      <c r="AR79">
        <v>0.30335652416106312</v>
      </c>
      <c r="AS79">
        <v>0.2164729619864374</v>
      </c>
      <c r="AT79">
        <v>5.2748502032132816</v>
      </c>
      <c r="AU79">
        <v>0.50780207319185133</v>
      </c>
      <c r="AW79">
        <v>0.171593704004772</v>
      </c>
      <c r="AY79">
        <f t="shared" si="9"/>
        <v>0</v>
      </c>
      <c r="AZ79" t="str">
        <f t="shared" si="7"/>
        <v/>
      </c>
      <c r="BA79">
        <f t="shared" si="7"/>
        <v>0</v>
      </c>
      <c r="BB79" t="str">
        <f t="shared" si="7"/>
        <v/>
      </c>
    </row>
    <row r="80" spans="1:54" x14ac:dyDescent="0.3">
      <c r="A80">
        <v>3</v>
      </c>
      <c r="B80" t="s">
        <v>158</v>
      </c>
      <c r="C80" t="s">
        <v>157</v>
      </c>
      <c r="D80" t="s">
        <v>152</v>
      </c>
      <c r="F80" s="2">
        <f t="shared" si="8"/>
        <v>0</v>
      </c>
      <c r="G80" s="2">
        <f t="shared" si="8"/>
        <v>1</v>
      </c>
      <c r="H80" s="4">
        <f t="shared" si="8"/>
        <v>1</v>
      </c>
      <c r="I80">
        <f t="shared" si="8"/>
        <v>1</v>
      </c>
      <c r="J80">
        <f t="shared" si="8"/>
        <v>0</v>
      </c>
      <c r="K80">
        <f t="shared" si="8"/>
        <v>2</v>
      </c>
      <c r="L80">
        <f t="shared" si="8"/>
        <v>2</v>
      </c>
      <c r="M80">
        <v>200044.6</v>
      </c>
      <c r="N80">
        <v>230323.4</v>
      </c>
      <c r="O80">
        <v>230345.2</v>
      </c>
      <c r="P80">
        <v>199999</v>
      </c>
      <c r="Q80">
        <v>200922</v>
      </c>
      <c r="R80">
        <v>1.4</v>
      </c>
      <c r="S80">
        <v>1166.5999999999999</v>
      </c>
      <c r="T80">
        <v>2917510.2</v>
      </c>
      <c r="U80">
        <v>2268510.2000000002</v>
      </c>
      <c r="V80">
        <v>240.4</v>
      </c>
      <c r="W80">
        <v>10750</v>
      </c>
      <c r="Y80">
        <v>0.31877697759773582</v>
      </c>
      <c r="Z80">
        <v>0.45174590819515292</v>
      </c>
      <c r="AA80">
        <v>0.45326266605407001</v>
      </c>
      <c r="AB80">
        <v>0.28056619280250739</v>
      </c>
      <c r="AC80">
        <v>0.4679562458069994</v>
      </c>
      <c r="AD80">
        <v>9.0170453407335982E-2</v>
      </c>
      <c r="AE80">
        <v>0.24644626838853581</v>
      </c>
      <c r="AF80">
        <v>0.60256200960138817</v>
      </c>
      <c r="AG80">
        <v>0.73621017060941085</v>
      </c>
      <c r="AH80">
        <v>6.5221338300033996E-3</v>
      </c>
      <c r="AI80">
        <v>0.20800706577720121</v>
      </c>
      <c r="AK80">
        <v>0.31877697759773582</v>
      </c>
      <c r="AL80">
        <v>0.21899249397683879</v>
      </c>
      <c r="AM80">
        <v>0.2204963828087784</v>
      </c>
      <c r="AN80">
        <v>0.28056619280250739</v>
      </c>
      <c r="AO80">
        <v>0.2233806547999847</v>
      </c>
      <c r="AP80">
        <v>9.0170453407335982E-2</v>
      </c>
      <c r="AQ80">
        <v>0.17968854476930571</v>
      </c>
      <c r="AR80">
        <v>0.30632125318516051</v>
      </c>
      <c r="AS80">
        <v>0.2129774122149683</v>
      </c>
      <c r="AT80">
        <v>6.5221338300033996E-3</v>
      </c>
      <c r="AU80">
        <v>0.1704401640105061</v>
      </c>
      <c r="AW80">
        <v>0.169257781188935</v>
      </c>
      <c r="AY80">
        <f t="shared" si="9"/>
        <v>0</v>
      </c>
      <c r="AZ80">
        <f t="shared" si="7"/>
        <v>0</v>
      </c>
      <c r="BA80">
        <f t="shared" si="7"/>
        <v>0</v>
      </c>
      <c r="BB80" t="str">
        <f t="shared" si="7"/>
        <v/>
      </c>
    </row>
    <row r="81" spans="1:54" x14ac:dyDescent="0.3">
      <c r="A81">
        <v>3</v>
      </c>
      <c r="B81" t="s">
        <v>159</v>
      </c>
      <c r="C81" t="s">
        <v>157</v>
      </c>
      <c r="D81" t="s">
        <v>152</v>
      </c>
      <c r="F81" s="2">
        <f t="shared" si="8"/>
        <v>0</v>
      </c>
      <c r="G81" s="2">
        <f t="shared" si="8"/>
        <v>1</v>
      </c>
      <c r="H81" s="4">
        <f t="shared" si="8"/>
        <v>1</v>
      </c>
      <c r="I81">
        <f t="shared" si="8"/>
        <v>1</v>
      </c>
      <c r="J81">
        <f t="shared" si="8"/>
        <v>0</v>
      </c>
      <c r="K81">
        <f t="shared" si="8"/>
        <v>2</v>
      </c>
      <c r="L81">
        <f t="shared" si="8"/>
        <v>2</v>
      </c>
      <c r="M81">
        <v>200041</v>
      </c>
      <c r="N81">
        <v>223959.2</v>
      </c>
      <c r="O81">
        <v>223974.39999999999</v>
      </c>
      <c r="P81">
        <v>200000</v>
      </c>
      <c r="Q81">
        <v>201091</v>
      </c>
      <c r="R81">
        <v>3.4</v>
      </c>
      <c r="S81">
        <v>1136</v>
      </c>
      <c r="T81">
        <v>2919109.4</v>
      </c>
      <c r="U81">
        <v>2267604</v>
      </c>
      <c r="V81">
        <v>336.6</v>
      </c>
      <c r="W81">
        <v>12450.6</v>
      </c>
      <c r="Y81">
        <v>0.28317700499901538</v>
      </c>
      <c r="Z81">
        <v>0.4550155797507614</v>
      </c>
      <c r="AA81">
        <v>0.45591876143589621</v>
      </c>
      <c r="AB81">
        <v>0.29069821840384968</v>
      </c>
      <c r="AC81">
        <v>0.47466557200532411</v>
      </c>
      <c r="AD81">
        <v>9.132122480077666E-2</v>
      </c>
      <c r="AE81">
        <v>0.25229380362434312</v>
      </c>
      <c r="AF81">
        <v>0.60554901899304237</v>
      </c>
      <c r="AG81">
        <v>0.73873753716470669</v>
      </c>
      <c r="AH81">
        <v>4.7637104173190404E-3</v>
      </c>
      <c r="AI81">
        <v>0.21375836193328721</v>
      </c>
      <c r="AK81">
        <v>0.28317700499901538</v>
      </c>
      <c r="AL81">
        <v>0.2193482487928122</v>
      </c>
      <c r="AM81">
        <v>0.22051165100419889</v>
      </c>
      <c r="AN81">
        <v>0.29069821840384968</v>
      </c>
      <c r="AO81">
        <v>0.2246018776088021</v>
      </c>
      <c r="AP81">
        <v>9.132122480077666E-2</v>
      </c>
      <c r="AQ81">
        <v>0.1842861147946678</v>
      </c>
      <c r="AR81">
        <v>0.30679595420369882</v>
      </c>
      <c r="AS81">
        <v>0.21343154479982329</v>
      </c>
      <c r="AT81">
        <v>4.7637104173190404E-3</v>
      </c>
      <c r="AU81">
        <v>0.17278304476058109</v>
      </c>
      <c r="AW81">
        <v>0.17173972659511491</v>
      </c>
      <c r="AY81">
        <f t="shared" si="9"/>
        <v>0</v>
      </c>
      <c r="AZ81">
        <f t="shared" si="7"/>
        <v>0</v>
      </c>
      <c r="BA81">
        <f t="shared" si="7"/>
        <v>0</v>
      </c>
      <c r="BB81" t="str">
        <f t="shared" si="7"/>
        <v/>
      </c>
    </row>
    <row r="82" spans="1:54" x14ac:dyDescent="0.3">
      <c r="A82">
        <v>3</v>
      </c>
      <c r="B82" t="s">
        <v>160</v>
      </c>
      <c r="C82" t="s">
        <v>157</v>
      </c>
      <c r="D82" t="s">
        <v>152</v>
      </c>
      <c r="F82" s="2">
        <f t="shared" si="8"/>
        <v>0</v>
      </c>
      <c r="G82" s="2">
        <f t="shared" si="8"/>
        <v>0</v>
      </c>
      <c r="H82" s="4">
        <f t="shared" si="8"/>
        <v>0</v>
      </c>
      <c r="I82">
        <f t="shared" si="8"/>
        <v>1</v>
      </c>
      <c r="J82">
        <f t="shared" si="8"/>
        <v>0</v>
      </c>
      <c r="K82">
        <f t="shared" si="8"/>
        <v>2</v>
      </c>
      <c r="L82">
        <f t="shared" si="8"/>
        <v>0</v>
      </c>
      <c r="M82">
        <v>4269769.2</v>
      </c>
      <c r="N82">
        <v>752786.4</v>
      </c>
      <c r="O82">
        <v>754152.6</v>
      </c>
      <c r="P82">
        <v>1387046.6</v>
      </c>
      <c r="Q82">
        <v>275139</v>
      </c>
      <c r="R82">
        <v>10477165</v>
      </c>
      <c r="S82">
        <v>184207</v>
      </c>
      <c r="T82">
        <v>2920469.2</v>
      </c>
      <c r="U82">
        <v>2281446</v>
      </c>
      <c r="V82">
        <v>10882294.800000001</v>
      </c>
      <c r="W82">
        <v>461805.8</v>
      </c>
      <c r="Y82">
        <v>2.7751958312001079</v>
      </c>
      <c r="Z82">
        <v>0.76099557760171588</v>
      </c>
      <c r="AA82">
        <v>0.76125416265567769</v>
      </c>
      <c r="AB82">
        <v>1.308667667600093</v>
      </c>
      <c r="AC82">
        <v>0.55974985561915669</v>
      </c>
      <c r="AD82">
        <v>6.1246977712144144</v>
      </c>
      <c r="AE82">
        <v>0.45980761917307972</v>
      </c>
      <c r="AF82">
        <v>0.60100056417286396</v>
      </c>
      <c r="AG82">
        <v>0.74374060397967701</v>
      </c>
      <c r="AH82">
        <v>5.4068074497859921</v>
      </c>
      <c r="AI82">
        <v>1.643057126831263</v>
      </c>
      <c r="AK82">
        <v>2.7751958312001079</v>
      </c>
      <c r="AL82">
        <v>0.2815543388016522</v>
      </c>
      <c r="AM82">
        <v>0.28177407642360769</v>
      </c>
      <c r="AN82">
        <v>1.308667667600093</v>
      </c>
      <c r="AO82">
        <v>0.23809989841538479</v>
      </c>
      <c r="AP82">
        <v>6.1246977712144144</v>
      </c>
      <c r="AQ82">
        <v>0.23293327201390629</v>
      </c>
      <c r="AR82">
        <v>0.30259817838668818</v>
      </c>
      <c r="AS82">
        <v>0.2180740677984431</v>
      </c>
      <c r="AT82">
        <v>5.4068074497859921</v>
      </c>
      <c r="AU82">
        <v>0.51769528483273464</v>
      </c>
      <c r="AW82">
        <v>0.16863414640538391</v>
      </c>
      <c r="AY82">
        <f t="shared" si="9"/>
        <v>0</v>
      </c>
      <c r="AZ82" t="str">
        <f t="shared" si="7"/>
        <v/>
      </c>
      <c r="BA82">
        <f t="shared" si="7"/>
        <v>0</v>
      </c>
      <c r="BB82" t="str">
        <f t="shared" si="7"/>
        <v/>
      </c>
    </row>
    <row r="83" spans="1:54" x14ac:dyDescent="0.3">
      <c r="A83">
        <v>3</v>
      </c>
      <c r="B83" t="s">
        <v>161</v>
      </c>
      <c r="C83" t="s">
        <v>162</v>
      </c>
      <c r="D83" t="s">
        <v>163</v>
      </c>
      <c r="F83" s="2">
        <f t="shared" ref="F83:L90" si="10">F729</f>
        <v>0</v>
      </c>
      <c r="G83" s="2">
        <f t="shared" si="10"/>
        <v>0</v>
      </c>
      <c r="H83" s="4">
        <f t="shared" si="10"/>
        <v>1</v>
      </c>
      <c r="I83">
        <f t="shared" si="10"/>
        <v>1</v>
      </c>
      <c r="J83">
        <f t="shared" si="10"/>
        <v>0</v>
      </c>
      <c r="K83">
        <f t="shared" si="10"/>
        <v>2</v>
      </c>
      <c r="L83">
        <f t="shared" si="10"/>
        <v>2</v>
      </c>
      <c r="M83">
        <v>200043</v>
      </c>
      <c r="N83">
        <v>223958</v>
      </c>
      <c r="O83">
        <v>223977.8</v>
      </c>
      <c r="P83">
        <v>199999.4</v>
      </c>
      <c r="Q83">
        <v>200710.2</v>
      </c>
      <c r="R83">
        <v>2.4</v>
      </c>
      <c r="S83">
        <v>1128.2</v>
      </c>
      <c r="T83">
        <v>2919107.4</v>
      </c>
      <c r="U83">
        <v>2265852.4</v>
      </c>
      <c r="V83">
        <v>240.2</v>
      </c>
      <c r="W83">
        <v>11782.8</v>
      </c>
      <c r="Y83">
        <v>0.26174520199419932</v>
      </c>
      <c r="Z83">
        <v>0.45925894620595498</v>
      </c>
      <c r="AA83">
        <v>0.45450481324223801</v>
      </c>
      <c r="AB83">
        <v>0.28438380619627418</v>
      </c>
      <c r="AC83">
        <v>0.47344964282237922</v>
      </c>
      <c r="AD83">
        <v>8.9472762006334916E-2</v>
      </c>
      <c r="AE83">
        <v>0.25326014184392992</v>
      </c>
      <c r="AF83">
        <v>0.60872058119857686</v>
      </c>
      <c r="AG83">
        <v>0.74380827639251945</v>
      </c>
      <c r="AH83">
        <v>8.6462490144185201E-3</v>
      </c>
      <c r="AI83">
        <v>0.22007736952509729</v>
      </c>
      <c r="AK83">
        <v>0.26174520199419932</v>
      </c>
      <c r="AL83">
        <v>0.225966167228762</v>
      </c>
      <c r="AM83">
        <v>0.22448188321432089</v>
      </c>
      <c r="AN83">
        <v>0.28438380619627418</v>
      </c>
      <c r="AO83">
        <v>0.2289625686127692</v>
      </c>
      <c r="AP83">
        <v>8.9472762006334916E-2</v>
      </c>
      <c r="AQ83">
        <v>0.18487177403876551</v>
      </c>
      <c r="AR83">
        <v>0.30917227917816492</v>
      </c>
      <c r="AS83">
        <v>0.22268438538303589</v>
      </c>
      <c r="AT83">
        <v>8.6462490144185201E-3</v>
      </c>
      <c r="AU83">
        <v>0.18043699153931811</v>
      </c>
      <c r="AW83">
        <v>0.17592011082451789</v>
      </c>
      <c r="AY83">
        <f t="shared" si="9"/>
        <v>0</v>
      </c>
      <c r="AZ83">
        <f t="shared" si="7"/>
        <v>0</v>
      </c>
      <c r="BA83">
        <f t="shared" si="7"/>
        <v>0</v>
      </c>
      <c r="BB83" t="str">
        <f t="shared" si="7"/>
        <v/>
      </c>
    </row>
    <row r="84" spans="1:54" x14ac:dyDescent="0.3">
      <c r="A84">
        <v>3</v>
      </c>
      <c r="B84" t="s">
        <v>164</v>
      </c>
      <c r="C84" t="s">
        <v>162</v>
      </c>
      <c r="D84" t="s">
        <v>163</v>
      </c>
      <c r="F84" s="2">
        <f t="shared" si="10"/>
        <v>0</v>
      </c>
      <c r="G84" s="2">
        <f t="shared" si="10"/>
        <v>1</v>
      </c>
      <c r="H84" s="4">
        <f t="shared" si="10"/>
        <v>0</v>
      </c>
      <c r="I84">
        <f t="shared" si="10"/>
        <v>1</v>
      </c>
      <c r="J84">
        <f t="shared" si="10"/>
        <v>0</v>
      </c>
      <c r="K84">
        <f t="shared" si="10"/>
        <v>2</v>
      </c>
      <c r="L84">
        <f t="shared" si="10"/>
        <v>0</v>
      </c>
      <c r="M84">
        <v>4125870.8</v>
      </c>
      <c r="N84">
        <v>742879.4</v>
      </c>
      <c r="O84">
        <v>745141.2</v>
      </c>
      <c r="P84">
        <v>1384971.8</v>
      </c>
      <c r="Q84">
        <v>285548.59999999998</v>
      </c>
      <c r="R84">
        <v>10289607.199999999</v>
      </c>
      <c r="S84">
        <v>217174.6</v>
      </c>
      <c r="T84">
        <v>2919064.2</v>
      </c>
      <c r="U84">
        <v>2281081</v>
      </c>
      <c r="V84">
        <v>10899393.4</v>
      </c>
      <c r="W84">
        <v>490671.4</v>
      </c>
      <c r="Y84">
        <v>2.7419143307837661</v>
      </c>
      <c r="Z84">
        <v>0.75862646318273619</v>
      </c>
      <c r="AA84">
        <v>0.76049685598118233</v>
      </c>
      <c r="AB84">
        <v>1.3134439428045881</v>
      </c>
      <c r="AC84">
        <v>0.58997644576011221</v>
      </c>
      <c r="AD84">
        <v>6.0242652092012579</v>
      </c>
      <c r="AE84">
        <v>0.49023187822895131</v>
      </c>
      <c r="AF84">
        <v>0.5957138190045953</v>
      </c>
      <c r="AG84">
        <v>0.74097363122273241</v>
      </c>
      <c r="AH84">
        <v>5.4010590256075366</v>
      </c>
      <c r="AI84">
        <v>1.6429419968160801</v>
      </c>
      <c r="AK84">
        <v>2.7419143307837661</v>
      </c>
      <c r="AL84">
        <v>0.29372792902868239</v>
      </c>
      <c r="AM84">
        <v>0.2953846176038496</v>
      </c>
      <c r="AN84">
        <v>1.3134439428045881</v>
      </c>
      <c r="AO84">
        <v>0.25966814998537302</v>
      </c>
      <c r="AP84">
        <v>6.0242652092012579</v>
      </c>
      <c r="AQ84">
        <v>0.247197228576988</v>
      </c>
      <c r="AR84">
        <v>0.30115868721622968</v>
      </c>
      <c r="AS84">
        <v>0.22119462841656051</v>
      </c>
      <c r="AT84">
        <v>5.4010590256075366</v>
      </c>
      <c r="AU84">
        <v>0.53571010901359839</v>
      </c>
      <c r="AW84">
        <v>0.16948936439584941</v>
      </c>
      <c r="AY84">
        <f t="shared" si="9"/>
        <v>0</v>
      </c>
      <c r="AZ84" t="str">
        <f t="shared" si="7"/>
        <v/>
      </c>
      <c r="BA84">
        <f t="shared" si="7"/>
        <v>0</v>
      </c>
      <c r="BB84" t="str">
        <f t="shared" si="7"/>
        <v/>
      </c>
    </row>
    <row r="85" spans="1:54" x14ac:dyDescent="0.3">
      <c r="A85">
        <v>3</v>
      </c>
      <c r="B85" t="s">
        <v>165</v>
      </c>
      <c r="C85" t="s">
        <v>162</v>
      </c>
      <c r="D85" t="s">
        <v>163</v>
      </c>
      <c r="F85" s="2">
        <f t="shared" si="10"/>
        <v>0</v>
      </c>
      <c r="G85" s="2">
        <f t="shared" si="10"/>
        <v>1</v>
      </c>
      <c r="H85" s="4">
        <f t="shared" si="10"/>
        <v>0</v>
      </c>
      <c r="I85">
        <f t="shared" si="10"/>
        <v>1</v>
      </c>
      <c r="J85">
        <f t="shared" si="10"/>
        <v>0</v>
      </c>
      <c r="K85">
        <f t="shared" si="10"/>
        <v>2</v>
      </c>
      <c r="L85">
        <f t="shared" si="10"/>
        <v>0</v>
      </c>
      <c r="M85">
        <v>3768540.4</v>
      </c>
      <c r="N85">
        <v>770894.2</v>
      </c>
      <c r="O85">
        <v>774217</v>
      </c>
      <c r="P85">
        <v>1223227.6000000001</v>
      </c>
      <c r="Q85">
        <v>277660.40000000002</v>
      </c>
      <c r="R85">
        <v>9902694.5999999996</v>
      </c>
      <c r="S85">
        <v>201061</v>
      </c>
      <c r="T85">
        <v>2918960.8</v>
      </c>
      <c r="U85">
        <v>2286111.2000000002</v>
      </c>
      <c r="V85">
        <v>10210254.199999999</v>
      </c>
      <c r="W85">
        <v>461130.8</v>
      </c>
      <c r="Y85">
        <v>2.579752975399606</v>
      </c>
      <c r="Z85">
        <v>0.77493955596582964</v>
      </c>
      <c r="AA85">
        <v>0.77282259281491861</v>
      </c>
      <c r="AB85">
        <v>1.2450407225929669</v>
      </c>
      <c r="AC85">
        <v>0.57781378680374473</v>
      </c>
      <c r="AD85">
        <v>5.6825956999906344</v>
      </c>
      <c r="AE85">
        <v>0.47436771576758469</v>
      </c>
      <c r="AF85">
        <v>0.59828670157585295</v>
      </c>
      <c r="AG85">
        <v>0.74594555475050583</v>
      </c>
      <c r="AH85">
        <v>5.3030138717964288</v>
      </c>
      <c r="AI85">
        <v>1.594733343424741</v>
      </c>
      <c r="AK85">
        <v>2.579752975399606</v>
      </c>
      <c r="AL85">
        <v>0.30386154782026997</v>
      </c>
      <c r="AM85">
        <v>0.30310146500123658</v>
      </c>
      <c r="AN85">
        <v>1.2450407225929669</v>
      </c>
      <c r="AO85">
        <v>0.25353391860262492</v>
      </c>
      <c r="AP85">
        <v>5.6825956999906344</v>
      </c>
      <c r="AQ85">
        <v>0.24154740080703049</v>
      </c>
      <c r="AR85">
        <v>0.3022079375688918</v>
      </c>
      <c r="AS85">
        <v>0.22172234220197409</v>
      </c>
      <c r="AT85">
        <v>5.3030138717964288</v>
      </c>
      <c r="AU85">
        <v>0.50974736020434652</v>
      </c>
      <c r="AW85">
        <v>0.1729752051993273</v>
      </c>
      <c r="AY85">
        <f t="shared" si="9"/>
        <v>0</v>
      </c>
      <c r="AZ85" t="str">
        <f t="shared" si="7"/>
        <v/>
      </c>
      <c r="BA85">
        <f t="shared" si="7"/>
        <v>0</v>
      </c>
      <c r="BB85" t="str">
        <f t="shared" si="7"/>
        <v/>
      </c>
    </row>
    <row r="86" spans="1:54" x14ac:dyDescent="0.3">
      <c r="A86">
        <v>3</v>
      </c>
      <c r="B86" t="s">
        <v>166</v>
      </c>
      <c r="C86" t="s">
        <v>162</v>
      </c>
      <c r="D86" t="s">
        <v>163</v>
      </c>
      <c r="F86" s="2">
        <f t="shared" si="10"/>
        <v>0</v>
      </c>
      <c r="G86" s="2">
        <f t="shared" si="10"/>
        <v>0</v>
      </c>
      <c r="H86" s="4">
        <f t="shared" si="10"/>
        <v>1</v>
      </c>
      <c r="I86">
        <f t="shared" si="10"/>
        <v>1</v>
      </c>
      <c r="J86">
        <f t="shared" si="10"/>
        <v>0</v>
      </c>
      <c r="K86">
        <f t="shared" si="10"/>
        <v>2</v>
      </c>
      <c r="L86">
        <f t="shared" si="10"/>
        <v>2</v>
      </c>
      <c r="M86">
        <v>200049.4</v>
      </c>
      <c r="N86">
        <v>226706.2</v>
      </c>
      <c r="O86">
        <v>226724.2</v>
      </c>
      <c r="P86">
        <v>199999.4</v>
      </c>
      <c r="Q86">
        <v>200808.4</v>
      </c>
      <c r="R86">
        <v>2.4</v>
      </c>
      <c r="S86">
        <v>1181.8</v>
      </c>
      <c r="T86">
        <v>2917511.4</v>
      </c>
      <c r="U86">
        <v>2265328</v>
      </c>
      <c r="V86">
        <v>287</v>
      </c>
      <c r="W86">
        <v>11564.6</v>
      </c>
      <c r="Y86">
        <v>0.25997602459974589</v>
      </c>
      <c r="Z86">
        <v>0.45458620068384342</v>
      </c>
      <c r="AA86">
        <v>0.45657555481884632</v>
      </c>
      <c r="AB86">
        <v>0.28406727959518319</v>
      </c>
      <c r="AC86">
        <v>0.48526790362084282</v>
      </c>
      <c r="AD86">
        <v>9.1001794184558032E-2</v>
      </c>
      <c r="AE86">
        <v>0.25920115682529288</v>
      </c>
      <c r="AF86">
        <v>0.5985958719975315</v>
      </c>
      <c r="AG86">
        <v>0.73823535486590119</v>
      </c>
      <c r="AH86">
        <v>4.6480429940856599E-3</v>
      </c>
      <c r="AI86">
        <v>0.21515190942445769</v>
      </c>
      <c r="AK86">
        <v>0.25997602459974589</v>
      </c>
      <c r="AL86">
        <v>0.2258049038005992</v>
      </c>
      <c r="AM86">
        <v>0.22511611500522119</v>
      </c>
      <c r="AN86">
        <v>0.28406727959518319</v>
      </c>
      <c r="AO86">
        <v>0.23713342639966861</v>
      </c>
      <c r="AP86">
        <v>9.1001794184558032E-2</v>
      </c>
      <c r="AQ86">
        <v>0.19175380861852309</v>
      </c>
      <c r="AR86">
        <v>0.30262400718638671</v>
      </c>
      <c r="AS86">
        <v>0.22076599340653039</v>
      </c>
      <c r="AT86">
        <v>4.6480429940856599E-3</v>
      </c>
      <c r="AU86">
        <v>0.17575277303112671</v>
      </c>
      <c r="AW86">
        <v>0.17530600439058611</v>
      </c>
      <c r="AY86">
        <f t="shared" si="9"/>
        <v>0</v>
      </c>
      <c r="AZ86">
        <f t="shared" si="7"/>
        <v>0</v>
      </c>
      <c r="BA86">
        <f t="shared" si="7"/>
        <v>0</v>
      </c>
      <c r="BB86" t="str">
        <f t="shared" si="7"/>
        <v/>
      </c>
    </row>
    <row r="87" spans="1:54" x14ac:dyDescent="0.3">
      <c r="A87">
        <v>3</v>
      </c>
      <c r="B87" t="s">
        <v>167</v>
      </c>
      <c r="C87" t="s">
        <v>168</v>
      </c>
      <c r="D87" t="s">
        <v>163</v>
      </c>
      <c r="F87" s="2">
        <f t="shared" si="10"/>
        <v>0</v>
      </c>
      <c r="G87" s="2">
        <f t="shared" si="10"/>
        <v>0</v>
      </c>
      <c r="H87" s="4">
        <f t="shared" si="10"/>
        <v>0</v>
      </c>
      <c r="I87">
        <f t="shared" si="10"/>
        <v>1</v>
      </c>
      <c r="J87">
        <f t="shared" si="10"/>
        <v>0</v>
      </c>
      <c r="K87">
        <f t="shared" si="10"/>
        <v>2</v>
      </c>
      <c r="L87">
        <f t="shared" si="10"/>
        <v>0</v>
      </c>
      <c r="M87">
        <v>200043</v>
      </c>
      <c r="N87">
        <v>527385.80000000005</v>
      </c>
      <c r="O87">
        <v>527477.80000000005</v>
      </c>
      <c r="P87">
        <v>199999.4</v>
      </c>
      <c r="Q87">
        <v>284775.59999999998</v>
      </c>
      <c r="R87">
        <v>2.4</v>
      </c>
      <c r="S87">
        <v>169944.2</v>
      </c>
      <c r="T87">
        <v>2919107.4</v>
      </c>
      <c r="U87">
        <v>2269575.7999999998</v>
      </c>
      <c r="V87">
        <v>240.2</v>
      </c>
      <c r="W87">
        <v>427827</v>
      </c>
      <c r="Y87">
        <v>0.2612217136309482</v>
      </c>
      <c r="Z87">
        <v>0.83355714202625675</v>
      </c>
      <c r="AA87">
        <v>0.81685631282161919</v>
      </c>
      <c r="AB87">
        <v>0.28390382480574772</v>
      </c>
      <c r="AC87">
        <v>0.77357378180022351</v>
      </c>
      <c r="AD87">
        <v>8.9571231196168749E-2</v>
      </c>
      <c r="AE87">
        <v>0.55381667881738394</v>
      </c>
      <c r="AF87">
        <v>0.60044735162518914</v>
      </c>
      <c r="AG87">
        <v>0.8770002126926556</v>
      </c>
      <c r="AH87">
        <v>5.2541506243868798E-3</v>
      </c>
      <c r="AI87">
        <v>1.740156058222055</v>
      </c>
      <c r="AK87">
        <v>0.2612217136309482</v>
      </c>
      <c r="AL87">
        <v>0.40650923941284423</v>
      </c>
      <c r="AM87">
        <v>0.39908907158533108</v>
      </c>
      <c r="AN87">
        <v>0.28390382480574772</v>
      </c>
      <c r="AO87">
        <v>0.41556147480150679</v>
      </c>
      <c r="AP87">
        <v>8.9571231196168749E-2</v>
      </c>
      <c r="AQ87">
        <v>0.34831160639878361</v>
      </c>
      <c r="AR87">
        <v>0.30418876539915801</v>
      </c>
      <c r="AS87">
        <v>0.35156226421240722</v>
      </c>
      <c r="AT87">
        <v>5.2541506243868798E-3</v>
      </c>
      <c r="AU87">
        <v>0.66522096222033722</v>
      </c>
      <c r="AW87">
        <v>0.32068145761732009</v>
      </c>
      <c r="AY87">
        <f t="shared" si="9"/>
        <v>-0.252</v>
      </c>
      <c r="AZ87" t="str">
        <f t="shared" si="7"/>
        <v/>
      </c>
      <c r="BA87">
        <f t="shared" si="7"/>
        <v>-0.252</v>
      </c>
      <c r="BB87" t="str">
        <f t="shared" si="7"/>
        <v/>
      </c>
    </row>
    <row r="88" spans="1:54" x14ac:dyDescent="0.3">
      <c r="A88">
        <v>3</v>
      </c>
      <c r="B88" t="s">
        <v>169</v>
      </c>
      <c r="C88" t="s">
        <v>168</v>
      </c>
      <c r="D88" t="s">
        <v>163</v>
      </c>
      <c r="F88" s="2">
        <f t="shared" si="10"/>
        <v>0</v>
      </c>
      <c r="G88" s="2">
        <f t="shared" si="10"/>
        <v>1</v>
      </c>
      <c r="H88" s="4">
        <f t="shared" si="10"/>
        <v>1</v>
      </c>
      <c r="I88">
        <f t="shared" si="10"/>
        <v>0</v>
      </c>
      <c r="J88">
        <f t="shared" si="10"/>
        <v>1</v>
      </c>
      <c r="K88">
        <f t="shared" si="10"/>
        <v>2</v>
      </c>
      <c r="L88">
        <f t="shared" si="10"/>
        <v>2</v>
      </c>
      <c r="M88">
        <v>4125870.8</v>
      </c>
      <c r="N88">
        <v>397605</v>
      </c>
      <c r="O88">
        <v>397620.6</v>
      </c>
      <c r="P88">
        <v>1384971.8</v>
      </c>
      <c r="Q88">
        <v>235401.8</v>
      </c>
      <c r="R88">
        <v>10289607.199999999</v>
      </c>
      <c r="S88">
        <v>58744.800000000003</v>
      </c>
      <c r="T88">
        <v>2919064.2</v>
      </c>
      <c r="U88">
        <v>2276140.2000000002</v>
      </c>
      <c r="V88">
        <v>10899393.4</v>
      </c>
      <c r="W88">
        <v>254273.4</v>
      </c>
      <c r="Y88">
        <v>2.7416928504011588</v>
      </c>
      <c r="Z88">
        <v>0.69819690900621934</v>
      </c>
      <c r="AA88">
        <v>0.69546951694646852</v>
      </c>
      <c r="AB88">
        <v>1.3210805289971179</v>
      </c>
      <c r="AC88">
        <v>0.65933277081931008</v>
      </c>
      <c r="AD88">
        <v>6.0885017660097223</v>
      </c>
      <c r="AE88">
        <v>0.48596002619015061</v>
      </c>
      <c r="AF88">
        <v>0.59963188160909342</v>
      </c>
      <c r="AG88">
        <v>0.88112444404978307</v>
      </c>
      <c r="AH88">
        <v>5.3725714708096346</v>
      </c>
      <c r="AI88">
        <v>1.073886891023722</v>
      </c>
      <c r="AK88">
        <v>2.7416928504011588</v>
      </c>
      <c r="AL88">
        <v>0.37778722600778558</v>
      </c>
      <c r="AM88">
        <v>0.37644553817808618</v>
      </c>
      <c r="AN88">
        <v>1.3210805289971179</v>
      </c>
      <c r="AO88">
        <v>0.37928105459432121</v>
      </c>
      <c r="AP88">
        <v>6.0885017660097223</v>
      </c>
      <c r="AQ88">
        <v>0.35137475440278648</v>
      </c>
      <c r="AR88">
        <v>0.30328285180730752</v>
      </c>
      <c r="AS88">
        <v>0.35538035259814932</v>
      </c>
      <c r="AT88">
        <v>5.3725714708096346</v>
      </c>
      <c r="AU88">
        <v>0.49150002459064118</v>
      </c>
      <c r="AW88">
        <v>0.31678287719842041</v>
      </c>
      <c r="AY88">
        <f t="shared" si="9"/>
        <v>0.252</v>
      </c>
      <c r="AZ88">
        <f t="shared" si="7"/>
        <v>0.252</v>
      </c>
      <c r="BA88" t="str">
        <f t="shared" si="7"/>
        <v/>
      </c>
      <c r="BB88">
        <f t="shared" si="7"/>
        <v>0.252</v>
      </c>
    </row>
    <row r="89" spans="1:54" x14ac:dyDescent="0.3">
      <c r="A89">
        <v>3</v>
      </c>
      <c r="B89" t="s">
        <v>170</v>
      </c>
      <c r="C89" t="s">
        <v>168</v>
      </c>
      <c r="D89" t="s">
        <v>163</v>
      </c>
      <c r="F89" s="2">
        <f t="shared" si="10"/>
        <v>0</v>
      </c>
      <c r="G89" s="2">
        <f t="shared" si="10"/>
        <v>1</v>
      </c>
      <c r="H89" s="4">
        <f t="shared" si="10"/>
        <v>1</v>
      </c>
      <c r="I89">
        <f t="shared" si="10"/>
        <v>0</v>
      </c>
      <c r="J89">
        <f t="shared" si="10"/>
        <v>1</v>
      </c>
      <c r="K89">
        <f t="shared" si="10"/>
        <v>2</v>
      </c>
      <c r="L89">
        <f t="shared" si="10"/>
        <v>2</v>
      </c>
      <c r="M89">
        <v>3768540.4</v>
      </c>
      <c r="N89">
        <v>375102.2</v>
      </c>
      <c r="O89">
        <v>374943.4</v>
      </c>
      <c r="P89">
        <v>1223227.6000000001</v>
      </c>
      <c r="Q89">
        <v>230036.6</v>
      </c>
      <c r="R89">
        <v>9902694.5999999996</v>
      </c>
      <c r="S89">
        <v>51781.599999999999</v>
      </c>
      <c r="T89">
        <v>2918960.8</v>
      </c>
      <c r="U89">
        <v>2276282.6</v>
      </c>
      <c r="V89">
        <v>10210254.199999999</v>
      </c>
      <c r="W89">
        <v>229451.8</v>
      </c>
      <c r="Y89">
        <v>2.5903688989928919</v>
      </c>
      <c r="Z89">
        <v>0.68316927222767843</v>
      </c>
      <c r="AA89">
        <v>0.67961459057405593</v>
      </c>
      <c r="AB89">
        <v>1.2486243192048281</v>
      </c>
      <c r="AC89">
        <v>0.64190111600910316</v>
      </c>
      <c r="AD89">
        <v>5.7035964710055849</v>
      </c>
      <c r="AE89">
        <v>0.47377458744449541</v>
      </c>
      <c r="AF89">
        <v>0.59878689579199995</v>
      </c>
      <c r="AG89">
        <v>0.8781188370659947</v>
      </c>
      <c r="AH89">
        <v>5.1530706300050948</v>
      </c>
      <c r="AI89">
        <v>0.91443394860252736</v>
      </c>
      <c r="AK89">
        <v>2.5903688989928919</v>
      </c>
      <c r="AL89">
        <v>0.36900831501698123</v>
      </c>
      <c r="AM89">
        <v>0.36489683240652082</v>
      </c>
      <c r="AN89">
        <v>1.2486243192048281</v>
      </c>
      <c r="AO89">
        <v>0.36807408280437809</v>
      </c>
      <c r="AP89">
        <v>5.7035964710055849</v>
      </c>
      <c r="AQ89">
        <v>0.34478788221022122</v>
      </c>
      <c r="AR89">
        <v>0.30224151018774142</v>
      </c>
      <c r="AS89">
        <v>0.35057043719571079</v>
      </c>
      <c r="AT89">
        <v>5.1530706300050948</v>
      </c>
      <c r="AU89">
        <v>0.4555869146133773</v>
      </c>
      <c r="AW89">
        <v>0.30897391421021891</v>
      </c>
      <c r="AY89">
        <f t="shared" si="9"/>
        <v>0.252</v>
      </c>
      <c r="AZ89">
        <f t="shared" si="7"/>
        <v>0.252</v>
      </c>
      <c r="BA89" t="str">
        <f t="shared" si="7"/>
        <v/>
      </c>
      <c r="BB89">
        <f t="shared" si="7"/>
        <v>0.252</v>
      </c>
    </row>
    <row r="90" spans="1:54" x14ac:dyDescent="0.3">
      <c r="A90">
        <v>3</v>
      </c>
      <c r="B90" t="s">
        <v>171</v>
      </c>
      <c r="C90" t="s">
        <v>168</v>
      </c>
      <c r="D90" t="s">
        <v>163</v>
      </c>
      <c r="F90" s="2">
        <f t="shared" si="10"/>
        <v>0</v>
      </c>
      <c r="G90" s="2">
        <f t="shared" si="10"/>
        <v>0</v>
      </c>
      <c r="H90" s="4">
        <f t="shared" si="10"/>
        <v>0</v>
      </c>
      <c r="I90">
        <f t="shared" si="10"/>
        <v>1</v>
      </c>
      <c r="J90">
        <f t="shared" si="10"/>
        <v>0</v>
      </c>
      <c r="K90">
        <f t="shared" si="10"/>
        <v>2</v>
      </c>
      <c r="L90">
        <f t="shared" si="10"/>
        <v>0</v>
      </c>
      <c r="M90">
        <v>200049.4</v>
      </c>
      <c r="N90">
        <v>574837.19999999995</v>
      </c>
      <c r="O90">
        <v>574925.4</v>
      </c>
      <c r="P90">
        <v>199999.4</v>
      </c>
      <c r="Q90">
        <v>270864.8</v>
      </c>
      <c r="R90">
        <v>2.4</v>
      </c>
      <c r="S90">
        <v>151469.6</v>
      </c>
      <c r="T90">
        <v>2917511.4</v>
      </c>
      <c r="U90">
        <v>2273863</v>
      </c>
      <c r="V90">
        <v>287</v>
      </c>
      <c r="W90">
        <v>386397.4</v>
      </c>
      <c r="Y90">
        <v>0.29720109220361329</v>
      </c>
      <c r="Z90">
        <v>0.86357400600099932</v>
      </c>
      <c r="AA90">
        <v>0.84828017138643186</v>
      </c>
      <c r="AB90">
        <v>0.30443481120164512</v>
      </c>
      <c r="AC90">
        <v>0.74872872616397212</v>
      </c>
      <c r="AD90">
        <v>9.3001256801653595E-2</v>
      </c>
      <c r="AE90">
        <v>0.54253003860358151</v>
      </c>
      <c r="AF90">
        <v>0.61046588799217716</v>
      </c>
      <c r="AG90">
        <v>0.88365821097977459</v>
      </c>
      <c r="AH90">
        <v>4.5724789961240596E-3</v>
      </c>
      <c r="AI90">
        <v>1.6827464120113289</v>
      </c>
      <c r="AK90">
        <v>0.29720109220361329</v>
      </c>
      <c r="AL90">
        <v>0.41668050580192362</v>
      </c>
      <c r="AM90">
        <v>0.40852808142080899</v>
      </c>
      <c r="AN90">
        <v>0.30443481120164512</v>
      </c>
      <c r="AO90">
        <v>0.403479676990537</v>
      </c>
      <c r="AP90">
        <v>9.3001256801653595E-2</v>
      </c>
      <c r="AQ90">
        <v>0.35148434798466038</v>
      </c>
      <c r="AR90">
        <v>0.31057157919276512</v>
      </c>
      <c r="AS90">
        <v>0.35355945378541942</v>
      </c>
      <c r="AT90">
        <v>4.5724789961240596E-3</v>
      </c>
      <c r="AU90">
        <v>0.63424275743309411</v>
      </c>
      <c r="AW90">
        <v>0.32557920439867299</v>
      </c>
      <c r="AY90">
        <f t="shared" si="9"/>
        <v>-0.252</v>
      </c>
      <c r="AZ90" t="str">
        <f t="shared" si="7"/>
        <v/>
      </c>
      <c r="BA90">
        <f t="shared" si="7"/>
        <v>-0.252</v>
      </c>
      <c r="BB90" t="str">
        <f t="shared" si="7"/>
        <v/>
      </c>
    </row>
    <row r="91" spans="1:54" x14ac:dyDescent="0.3">
      <c r="F91" s="2"/>
      <c r="G91" s="2"/>
      <c r="H91" s="4"/>
    </row>
    <row r="92" spans="1:54" x14ac:dyDescent="0.3">
      <c r="F92" s="2"/>
      <c r="G92" s="2"/>
      <c r="H92" s="4"/>
    </row>
    <row r="93" spans="1:54" x14ac:dyDescent="0.3">
      <c r="F93" s="2"/>
      <c r="G93" s="2"/>
      <c r="H93" s="4"/>
    </row>
    <row r="94" spans="1:54" x14ac:dyDescent="0.3">
      <c r="F94" s="2"/>
      <c r="G94" s="2"/>
      <c r="H94" s="4"/>
    </row>
    <row r="95" spans="1:54" x14ac:dyDescent="0.3">
      <c r="F95" s="2"/>
      <c r="G95" s="2"/>
      <c r="H95" s="4"/>
    </row>
    <row r="96" spans="1:54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61</v>
      </c>
      <c r="L292" s="5">
        <f>X292</f>
        <v>0.8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0.8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2" si="11">X292</f>
        <v>0.8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16</v>
      </c>
      <c r="M293" s="9">
        <f t="shared" ref="M293:W293" si="12">AVERAGE(M3:M290)</f>
        <v>5580971.3454545448</v>
      </c>
      <c r="N293" s="9">
        <f t="shared" si="12"/>
        <v>1684932.3909090913</v>
      </c>
      <c r="O293" s="9">
        <f t="shared" si="12"/>
        <v>1709778.1340909086</v>
      </c>
      <c r="P293" s="9">
        <f t="shared" si="12"/>
        <v>16134707.781818176</v>
      </c>
      <c r="Q293" s="9">
        <f t="shared" si="12"/>
        <v>836378.32499999972</v>
      </c>
      <c r="R293" s="9">
        <f t="shared" si="12"/>
        <v>22879412.368181828</v>
      </c>
      <c r="S293" s="9">
        <f t="shared" si="12"/>
        <v>1530441.0136363632</v>
      </c>
      <c r="T293" s="9">
        <f t="shared" si="12"/>
        <v>3749162.5772727267</v>
      </c>
      <c r="U293" s="9">
        <f t="shared" si="12"/>
        <v>3039197.4196969694</v>
      </c>
      <c r="V293" s="9">
        <f t="shared" si="12"/>
        <v>16367378.768181825</v>
      </c>
      <c r="W293" s="9">
        <f t="shared" si="12"/>
        <v>826966.88863636332</v>
      </c>
      <c r="X293" s="9" t="s">
        <v>16</v>
      </c>
      <c r="Y293" s="9">
        <f t="shared" ref="Y293:AI293" si="13">AVERAGE(Y3:Y290)</f>
        <v>4.4223687003788648</v>
      </c>
      <c r="Z293" s="9">
        <f t="shared" si="13"/>
        <v>1.5530232096083407</v>
      </c>
      <c r="AA293" s="9">
        <f t="shared" si="13"/>
        <v>1.5291038052767172</v>
      </c>
      <c r="AB293" s="9">
        <f t="shared" si="13"/>
        <v>10.338331229574662</v>
      </c>
      <c r="AC293" s="9">
        <f t="shared" si="13"/>
        <v>1.1389719457726946</v>
      </c>
      <c r="AD293" s="9">
        <f t="shared" si="13"/>
        <v>12.861042761120984</v>
      </c>
      <c r="AE293" s="9">
        <f t="shared" si="13"/>
        <v>1.3978252286722477</v>
      </c>
      <c r="AF293" s="9">
        <f t="shared" si="13"/>
        <v>1.4111113067262606</v>
      </c>
      <c r="AG293" s="9">
        <f t="shared" si="13"/>
        <v>1.5402335094909319</v>
      </c>
      <c r="AH293" s="9">
        <f t="shared" si="13"/>
        <v>6.3223441643874558</v>
      </c>
      <c r="AI293" s="9">
        <f t="shared" si="13"/>
        <v>1.8836050002931821</v>
      </c>
      <c r="AJ293" s="8" t="str">
        <f t="shared" si="11"/>
        <v>ALL</v>
      </c>
      <c r="AK293" s="9">
        <f t="shared" ref="AK293:AU293" si="14">AVERAGE(AK3:AK290)</f>
        <v>4.4223687003788648</v>
      </c>
      <c r="AL293" s="9">
        <f t="shared" si="14"/>
        <v>0.57029148854291478</v>
      </c>
      <c r="AM293" s="9">
        <f t="shared" si="14"/>
        <v>0.56381873838465935</v>
      </c>
      <c r="AN293" s="9">
        <f t="shared" si="14"/>
        <v>10.338331229574662</v>
      </c>
      <c r="AO293" s="9">
        <f t="shared" si="14"/>
        <v>0.47794682978066838</v>
      </c>
      <c r="AP293" s="9">
        <f t="shared" si="14"/>
        <v>12.861042761120984</v>
      </c>
      <c r="AQ293" s="9">
        <f t="shared" si="14"/>
        <v>0.49915129118594576</v>
      </c>
      <c r="AR293" s="9">
        <f t="shared" si="14"/>
        <v>0.71161539362470994</v>
      </c>
      <c r="AS293" s="9">
        <f t="shared" si="14"/>
        <v>0.35110917423964683</v>
      </c>
      <c r="AT293" s="9">
        <f t="shared" si="14"/>
        <v>6.3223441643874558</v>
      </c>
      <c r="AU293" s="9">
        <f t="shared" si="14"/>
        <v>0.9743797206612228</v>
      </c>
    </row>
    <row r="294" spans="6:49" x14ac:dyDescent="0.3">
      <c r="L294" s="8" t="str">
        <f>"Target; Gain &gt; "&amp;L292</f>
        <v>Target; Gain &gt; 0.8</v>
      </c>
      <c r="M294" s="9" t="e">
        <f>AVERAGEIF($AZ3:$AZ290,"&gt;"&amp;$X292,M3:M290)</f>
        <v>#DIV/0!</v>
      </c>
      <c r="N294" s="9" t="e">
        <f t="shared" ref="N294:W294" si="15">AVERAGEIF($AZ3:$AZ290,"&gt;"&amp;$X292,N3:N290)</f>
        <v>#DIV/0!</v>
      </c>
      <c r="O294" s="9" t="e">
        <f t="shared" si="15"/>
        <v>#DIV/0!</v>
      </c>
      <c r="P294" s="9" t="e">
        <f t="shared" si="15"/>
        <v>#DIV/0!</v>
      </c>
      <c r="Q294" s="9" t="e">
        <f t="shared" si="15"/>
        <v>#DIV/0!</v>
      </c>
      <c r="R294" s="9" t="e">
        <f t="shared" si="15"/>
        <v>#DIV/0!</v>
      </c>
      <c r="S294" s="9" t="e">
        <f t="shared" si="15"/>
        <v>#DIV/0!</v>
      </c>
      <c r="T294" s="9" t="e">
        <f t="shared" si="15"/>
        <v>#DIV/0!</v>
      </c>
      <c r="U294" s="9" t="e">
        <f t="shared" si="15"/>
        <v>#DIV/0!</v>
      </c>
      <c r="V294" s="9" t="e">
        <f t="shared" si="15"/>
        <v>#DIV/0!</v>
      </c>
      <c r="W294" s="9" t="e">
        <f t="shared" si="15"/>
        <v>#DIV/0!</v>
      </c>
      <c r="X294" s="9" t="str">
        <f>"Target; Gain &gt; "&amp;X292</f>
        <v>Target; Gain &gt; 0.8</v>
      </c>
      <c r="Y294" s="9" t="e">
        <f t="shared" ref="Y294:AI294" si="16">AVERAGEIF($AZ3:$AZ290,"&gt;"&amp;$X292,Y3:Y290)</f>
        <v>#DIV/0!</v>
      </c>
      <c r="Z294" s="9" t="e">
        <f t="shared" si="16"/>
        <v>#DIV/0!</v>
      </c>
      <c r="AA294" s="9" t="e">
        <f t="shared" si="16"/>
        <v>#DIV/0!</v>
      </c>
      <c r="AB294" s="9" t="e">
        <f t="shared" si="16"/>
        <v>#DIV/0!</v>
      </c>
      <c r="AC294" s="9" t="e">
        <f t="shared" si="16"/>
        <v>#DIV/0!</v>
      </c>
      <c r="AD294" s="9" t="e">
        <f t="shared" si="16"/>
        <v>#DIV/0!</v>
      </c>
      <c r="AE294" s="9" t="e">
        <f t="shared" si="16"/>
        <v>#DIV/0!</v>
      </c>
      <c r="AF294" s="9" t="e">
        <f t="shared" si="16"/>
        <v>#DIV/0!</v>
      </c>
      <c r="AG294" s="9" t="e">
        <f t="shared" si="16"/>
        <v>#DIV/0!</v>
      </c>
      <c r="AH294" s="9" t="e">
        <f t="shared" si="16"/>
        <v>#DIV/0!</v>
      </c>
      <c r="AI294" s="9" t="e">
        <f t="shared" si="16"/>
        <v>#DIV/0!</v>
      </c>
      <c r="AJ294" s="8" t="str">
        <f t="shared" si="11"/>
        <v>Target; Gain &gt; 0.8</v>
      </c>
      <c r="AK294" s="9" t="e">
        <f t="shared" ref="AK294:AU294" si="17">AVERAGEIF($AZ3:$AZ290,"&gt;"&amp;$X292,AK3:AK290)</f>
        <v>#DIV/0!</v>
      </c>
      <c r="AL294" s="9" t="e">
        <f t="shared" si="17"/>
        <v>#DIV/0!</v>
      </c>
      <c r="AM294" s="9" t="e">
        <f t="shared" si="17"/>
        <v>#DIV/0!</v>
      </c>
      <c r="AN294" s="9" t="e">
        <f t="shared" si="17"/>
        <v>#DIV/0!</v>
      </c>
      <c r="AO294" s="9" t="e">
        <f t="shared" si="17"/>
        <v>#DIV/0!</v>
      </c>
      <c r="AP294" s="9" t="e">
        <f t="shared" si="17"/>
        <v>#DIV/0!</v>
      </c>
      <c r="AQ294" s="9" t="e">
        <f t="shared" si="17"/>
        <v>#DIV/0!</v>
      </c>
      <c r="AR294" s="9" t="e">
        <f t="shared" si="17"/>
        <v>#DIV/0!</v>
      </c>
      <c r="AS294" s="9" t="e">
        <f t="shared" si="17"/>
        <v>#DIV/0!</v>
      </c>
      <c r="AT294" s="9" t="e">
        <f t="shared" si="17"/>
        <v>#DIV/0!</v>
      </c>
      <c r="AU294" s="9" t="e">
        <f t="shared" si="17"/>
        <v>#DIV/0!</v>
      </c>
    </row>
    <row r="295" spans="6:49" x14ac:dyDescent="0.3">
      <c r="L295" s="8" t="str">
        <f>"Gain &gt; "&amp;L292</f>
        <v>Gain &gt; 0.8</v>
      </c>
      <c r="M295" s="9" t="e">
        <f t="shared" ref="M295:W295" si="18" xml:space="preserve"> AVERAGEIF($AY3:$AY290,"&gt;"&amp;$X292,M3:M290)</f>
        <v>#DIV/0!</v>
      </c>
      <c r="N295" s="9" t="e">
        <f t="shared" si="18"/>
        <v>#DIV/0!</v>
      </c>
      <c r="O295" s="9" t="e">
        <f t="shared" si="18"/>
        <v>#DIV/0!</v>
      </c>
      <c r="P295" s="9" t="e">
        <f t="shared" si="18"/>
        <v>#DIV/0!</v>
      </c>
      <c r="Q295" s="9" t="e">
        <f t="shared" si="18"/>
        <v>#DIV/0!</v>
      </c>
      <c r="R295" s="9" t="e">
        <f t="shared" si="18"/>
        <v>#DIV/0!</v>
      </c>
      <c r="S295" s="9" t="e">
        <f t="shared" si="18"/>
        <v>#DIV/0!</v>
      </c>
      <c r="T295" s="9" t="e">
        <f t="shared" si="18"/>
        <v>#DIV/0!</v>
      </c>
      <c r="U295" s="9" t="e">
        <f t="shared" si="18"/>
        <v>#DIV/0!</v>
      </c>
      <c r="V295" s="9" t="e">
        <f t="shared" si="18"/>
        <v>#DIV/0!</v>
      </c>
      <c r="W295" s="9" t="e">
        <f t="shared" si="18"/>
        <v>#DIV/0!</v>
      </c>
      <c r="X295" s="9" t="str">
        <f>"Gain &gt; "&amp;X292</f>
        <v>Gain &gt; 0.8</v>
      </c>
      <c r="Y295" s="9" t="e">
        <f t="shared" ref="Y295:AI295" si="19" xml:space="preserve"> AVERAGEIF($AY3:$AY290,"&gt;"&amp;$X292,Y3:Y290)</f>
        <v>#DIV/0!</v>
      </c>
      <c r="Z295" s="9" t="e">
        <f t="shared" si="19"/>
        <v>#DIV/0!</v>
      </c>
      <c r="AA295" s="9" t="e">
        <f t="shared" si="19"/>
        <v>#DIV/0!</v>
      </c>
      <c r="AB295" s="9" t="e">
        <f t="shared" si="19"/>
        <v>#DIV/0!</v>
      </c>
      <c r="AC295" s="9" t="e">
        <f t="shared" si="19"/>
        <v>#DIV/0!</v>
      </c>
      <c r="AD295" s="9" t="e">
        <f t="shared" si="19"/>
        <v>#DIV/0!</v>
      </c>
      <c r="AE295" s="9" t="e">
        <f t="shared" si="19"/>
        <v>#DIV/0!</v>
      </c>
      <c r="AF295" s="9" t="e">
        <f t="shared" si="19"/>
        <v>#DIV/0!</v>
      </c>
      <c r="AG295" s="9" t="e">
        <f t="shared" si="19"/>
        <v>#DIV/0!</v>
      </c>
      <c r="AH295" s="9" t="e">
        <f t="shared" si="19"/>
        <v>#DIV/0!</v>
      </c>
      <c r="AI295" s="9" t="e">
        <f t="shared" si="19"/>
        <v>#DIV/0!</v>
      </c>
      <c r="AJ295" s="8" t="str">
        <f t="shared" si="11"/>
        <v>Gain &gt; 0.8</v>
      </c>
      <c r="AK295" s="9" t="e">
        <f t="shared" ref="AK295:AU295" si="20" xml:space="preserve"> AVERAGEIF($AY3:$AY290,"&gt;"&amp;$X292,AK3:AK290)</f>
        <v>#DIV/0!</v>
      </c>
      <c r="AL295" s="9" t="e">
        <f t="shared" si="20"/>
        <v>#DIV/0!</v>
      </c>
      <c r="AM295" s="9" t="e">
        <f t="shared" si="20"/>
        <v>#DIV/0!</v>
      </c>
      <c r="AN295" s="9" t="e">
        <f t="shared" si="20"/>
        <v>#DIV/0!</v>
      </c>
      <c r="AO295" s="9" t="e">
        <f t="shared" si="20"/>
        <v>#DIV/0!</v>
      </c>
      <c r="AP295" s="9" t="e">
        <f t="shared" si="20"/>
        <v>#DIV/0!</v>
      </c>
      <c r="AQ295" s="9" t="e">
        <f t="shared" si="20"/>
        <v>#DIV/0!</v>
      </c>
      <c r="AR295" s="9" t="e">
        <f t="shared" si="20"/>
        <v>#DIV/0!</v>
      </c>
      <c r="AS295" s="9" t="e">
        <f t="shared" si="20"/>
        <v>#DIV/0!</v>
      </c>
      <c r="AT295" s="9" t="e">
        <f t="shared" si="20"/>
        <v>#DIV/0!</v>
      </c>
      <c r="AU295" s="9" t="e">
        <f t="shared" si="20"/>
        <v>#DIV/0!</v>
      </c>
      <c r="AW295" s="10"/>
    </row>
    <row r="296" spans="6:49" x14ac:dyDescent="0.3">
      <c r="L296" t="s">
        <v>17</v>
      </c>
      <c r="M296" s="9">
        <f>AVERAGEIF($H3:$H290,"=1",M3:M290)</f>
        <v>4599873.9277777784</v>
      </c>
      <c r="N296" s="9">
        <f t="shared" ref="N296:W296" si="21">AVERAGEIF($H3:$H290,"=1",N3:N290)</f>
        <v>852036.02407407411</v>
      </c>
      <c r="O296" s="9">
        <f t="shared" si="21"/>
        <v>855101.8055555555</v>
      </c>
      <c r="P296" s="9">
        <f t="shared" si="21"/>
        <v>10278671.277777778</v>
      </c>
      <c r="Q296" s="9">
        <f t="shared" si="21"/>
        <v>430222.84259259258</v>
      </c>
      <c r="R296" s="9">
        <f t="shared" si="21"/>
        <v>17365973.533333335</v>
      </c>
      <c r="S296" s="9">
        <f t="shared" si="21"/>
        <v>433459.9407407408</v>
      </c>
      <c r="T296" s="9">
        <f t="shared" si="21"/>
        <v>3426548.7333333334</v>
      </c>
      <c r="U296" s="9">
        <f t="shared" si="21"/>
        <v>2641256.2574074073</v>
      </c>
      <c r="V296" s="9">
        <f t="shared" si="21"/>
        <v>10854197.122222221</v>
      </c>
      <c r="W296" s="9">
        <f t="shared" si="21"/>
        <v>638572.70740740746</v>
      </c>
      <c r="X296" s="9" t="s">
        <v>17</v>
      </c>
      <c r="Y296" s="9">
        <f>AVERAGEIF($H3:$H290,"=1",Y3:Y290)</f>
        <v>3.7585836335528362</v>
      </c>
      <c r="Z296" s="9">
        <f t="shared" ref="Z296:AI296" si="22">AVERAGEIF($H3:$H290,"=1",Z3:Z290)</f>
        <v>1.0292486281371334</v>
      </c>
      <c r="AA296" s="9">
        <f t="shared" si="22"/>
        <v>0.9907429875441639</v>
      </c>
      <c r="AB296" s="9">
        <f t="shared" si="22"/>
        <v>6.9507827071167405</v>
      </c>
      <c r="AC296" s="9">
        <f t="shared" si="22"/>
        <v>0.82193726404123779</v>
      </c>
      <c r="AD296" s="9">
        <f t="shared" si="22"/>
        <v>9.9080657467954225</v>
      </c>
      <c r="AE296" s="9">
        <f t="shared" si="22"/>
        <v>0.71974089720051437</v>
      </c>
      <c r="AF296" s="9">
        <f t="shared" si="22"/>
        <v>1.0860127461100799</v>
      </c>
      <c r="AG296" s="9">
        <f t="shared" si="22"/>
        <v>1.1622416112108453</v>
      </c>
      <c r="AH296" s="9">
        <f t="shared" si="22"/>
        <v>4.5613501779421419</v>
      </c>
      <c r="AI296" s="9">
        <f t="shared" si="22"/>
        <v>1.2679958751040332</v>
      </c>
      <c r="AJ296" s="10" t="str">
        <f t="shared" si="11"/>
        <v>Target</v>
      </c>
      <c r="AK296" s="9">
        <f>AVERAGEIF($H3:$H290,"=1",AK3:AK290)</f>
        <v>3.7585836335528362</v>
      </c>
      <c r="AL296" s="9">
        <f t="shared" ref="AL296:AU296" si="23">AVERAGEIF($H3:$H290,"=1",AL3:AL290)</f>
        <v>0.4341221851595306</v>
      </c>
      <c r="AM296" s="9">
        <f t="shared" si="23"/>
        <v>0.41783488516564277</v>
      </c>
      <c r="AN296" s="9">
        <f t="shared" si="23"/>
        <v>6.9507827071167405</v>
      </c>
      <c r="AO296" s="9">
        <f t="shared" si="23"/>
        <v>0.39438956244180351</v>
      </c>
      <c r="AP296" s="9">
        <f t="shared" si="23"/>
        <v>9.9080657467954225</v>
      </c>
      <c r="AQ296" s="9">
        <f t="shared" si="23"/>
        <v>0.34147717090608137</v>
      </c>
      <c r="AR296" s="9">
        <f t="shared" si="23"/>
        <v>0.54832718341106856</v>
      </c>
      <c r="AS296" s="9">
        <f t="shared" si="23"/>
        <v>0.31123065317418269</v>
      </c>
      <c r="AT296" s="9">
        <f t="shared" si="23"/>
        <v>4.5613501779421419</v>
      </c>
      <c r="AU296" s="9">
        <f t="shared" si="23"/>
        <v>0.59868757232756342</v>
      </c>
      <c r="AW296" s="10"/>
    </row>
    <row r="297" spans="6:49" x14ac:dyDescent="0.3">
      <c r="L297" t="str">
        <f t="shared" ref="L297:L302" si="24">X297</f>
        <v>Gain &gt; 0</v>
      </c>
      <c r="M297" s="9">
        <f>AVERAGEIF($J3:$J290,"=1",M3:M290)</f>
        <v>8702096.1294117644</v>
      </c>
      <c r="N297" s="9">
        <f t="shared" ref="N297:W297" si="25">AVERAGEIF($J3:$J290,"=1",N3:N290)</f>
        <v>2304280.6509803915</v>
      </c>
      <c r="O297" s="9">
        <f t="shared" si="25"/>
        <v>2317132.4823529413</v>
      </c>
      <c r="P297" s="9">
        <f t="shared" si="25"/>
        <v>21266016.894117642</v>
      </c>
      <c r="Q297" s="9">
        <f t="shared" si="25"/>
        <v>1020941.9725490195</v>
      </c>
      <c r="R297" s="9">
        <f t="shared" si="25"/>
        <v>34437049.864705876</v>
      </c>
      <c r="S297" s="9">
        <f t="shared" si="25"/>
        <v>2608023.5333333337</v>
      </c>
      <c r="T297" s="9">
        <f t="shared" si="25"/>
        <v>3942186.2470588242</v>
      </c>
      <c r="U297" s="9">
        <f t="shared" si="25"/>
        <v>3017905.6372549017</v>
      </c>
      <c r="V297" s="9">
        <f t="shared" si="25"/>
        <v>21628042.135294113</v>
      </c>
      <c r="W297" s="9">
        <f t="shared" si="25"/>
        <v>1292894.7450980388</v>
      </c>
      <c r="X297" s="9" t="s">
        <v>18</v>
      </c>
      <c r="Y297" s="9">
        <f>AVERAGEIF($J3:$J290,"=1",Y3:Y290)</f>
        <v>7.0188259497640999</v>
      </c>
      <c r="Z297" s="9">
        <f t="shared" ref="Z297:AI297" si="26">AVERAGEIF($J3:$J290,"=1",Z3:Z290)</f>
        <v>1.947020130968474</v>
      </c>
      <c r="AA297" s="9">
        <f t="shared" si="26"/>
        <v>1.891968942937035</v>
      </c>
      <c r="AB297" s="9">
        <f t="shared" si="26"/>
        <v>14.03551490225877</v>
      </c>
      <c r="AC297" s="9">
        <f t="shared" si="26"/>
        <v>1.2780787819789896</v>
      </c>
      <c r="AD297" s="9">
        <f t="shared" si="26"/>
        <v>19.490563780608625</v>
      </c>
      <c r="AE297" s="9">
        <f t="shared" si="26"/>
        <v>2.0343376057084388</v>
      </c>
      <c r="AF297" s="9">
        <f t="shared" si="26"/>
        <v>1.5148265992469321</v>
      </c>
      <c r="AG297" s="9">
        <f t="shared" si="26"/>
        <v>1.4818875229407298</v>
      </c>
      <c r="AH297" s="9">
        <f t="shared" si="26"/>
        <v>8.8544535262564992</v>
      </c>
      <c r="AI297" s="9">
        <f t="shared" si="26"/>
        <v>2.4165643389749922</v>
      </c>
      <c r="AJ297" s="10" t="str">
        <f t="shared" si="11"/>
        <v>Gain &gt; 0</v>
      </c>
      <c r="AK297" s="9">
        <f>AVERAGEIF($J3:$J290,"=1",AK3:AK290)</f>
        <v>7.0188259497640999</v>
      </c>
      <c r="AL297" s="9">
        <f t="shared" ref="AL297:AU297" si="27">AVERAGEIF($J3:$J290,"=1",AL3:AL290)</f>
        <v>0.6586538301865279</v>
      </c>
      <c r="AM297" s="9">
        <f t="shared" si="27"/>
        <v>0.63949913547006787</v>
      </c>
      <c r="AN297" s="9">
        <f t="shared" si="27"/>
        <v>14.03551490225877</v>
      </c>
      <c r="AO297" s="9">
        <f t="shared" si="27"/>
        <v>0.51013647964008513</v>
      </c>
      <c r="AP297" s="9">
        <f t="shared" si="27"/>
        <v>19.490563780608625</v>
      </c>
      <c r="AQ297" s="9">
        <f t="shared" si="27"/>
        <v>0.61063870363241057</v>
      </c>
      <c r="AR297" s="9">
        <f t="shared" si="27"/>
        <v>0.76339136556455156</v>
      </c>
      <c r="AS297" s="9">
        <f t="shared" si="27"/>
        <v>0.34417737156561318</v>
      </c>
      <c r="AT297" s="9">
        <f t="shared" si="27"/>
        <v>8.8544535262564992</v>
      </c>
      <c r="AU297" s="9">
        <f t="shared" si="27"/>
        <v>1.1595793807121246</v>
      </c>
      <c r="AW297" s="10"/>
    </row>
    <row r="298" spans="6:49" x14ac:dyDescent="0.3">
      <c r="L298" t="str">
        <f t="shared" si="24"/>
        <v>Gain &lt;=0</v>
      </c>
      <c r="M298" s="9">
        <f>AVERAGEIF($I3:$I290,"=1",M3:M290)</f>
        <v>3615818.7037037034</v>
      </c>
      <c r="N298" s="9">
        <f t="shared" ref="N298:W298" si="28">AVERAGEIF($I3:$I290,"=1",N3:N290)</f>
        <v>1294972.3753086419</v>
      </c>
      <c r="O298" s="9">
        <f t="shared" si="28"/>
        <v>1327369.8407407408</v>
      </c>
      <c r="P298" s="9">
        <f t="shared" si="28"/>
        <v>12903883.525925931</v>
      </c>
      <c r="Q298" s="9">
        <f t="shared" si="28"/>
        <v>720171.58395061723</v>
      </c>
      <c r="R298" s="9">
        <f t="shared" si="28"/>
        <v>15602381.351851849</v>
      </c>
      <c r="S298" s="9">
        <f t="shared" si="28"/>
        <v>851963.1308641975</v>
      </c>
      <c r="T298" s="9">
        <f t="shared" si="28"/>
        <v>3627629.1555555575</v>
      </c>
      <c r="U298" s="9">
        <f t="shared" si="28"/>
        <v>3052603.3567901235</v>
      </c>
      <c r="V298" s="9">
        <f t="shared" si="28"/>
        <v>13055109.240740741</v>
      </c>
      <c r="W298" s="9">
        <f t="shared" si="28"/>
        <v>533604.90493827173</v>
      </c>
      <c r="X298" s="9" t="s">
        <v>19</v>
      </c>
      <c r="Y298" s="9">
        <f>AVERAGEIF($I3:$I290,"=1",Y3:Y290)</f>
        <v>2.7875622840992746</v>
      </c>
      <c r="Z298" s="9">
        <f t="shared" ref="Z298:AI298" si="29">AVERAGEIF($I3:$I290,"=1",Z3:Z290)</f>
        <v>1.304951073937147</v>
      </c>
      <c r="AA298" s="9">
        <f t="shared" si="29"/>
        <v>1.3006331630461461</v>
      </c>
      <c r="AB298" s="9">
        <f t="shared" si="29"/>
        <v>8.0104748430698525</v>
      </c>
      <c r="AC298" s="9">
        <f t="shared" si="29"/>
        <v>1.0513861600131758</v>
      </c>
      <c r="AD298" s="9">
        <f t="shared" si="29"/>
        <v>8.6868998969991296</v>
      </c>
      <c r="AE298" s="9">
        <f t="shared" si="29"/>
        <v>0.99705817646427497</v>
      </c>
      <c r="AF298" s="9">
        <f t="shared" si="29"/>
        <v>1.3458090855095419</v>
      </c>
      <c r="AG298" s="9">
        <f t="shared" si="29"/>
        <v>1.5769698713929106</v>
      </c>
      <c r="AH298" s="9">
        <f t="shared" si="29"/>
        <v>4.7280530846921334</v>
      </c>
      <c r="AI298" s="9">
        <f t="shared" si="29"/>
        <v>1.5480380092713015</v>
      </c>
      <c r="AJ298" s="10" t="str">
        <f t="shared" si="11"/>
        <v>Gain &lt;=0</v>
      </c>
      <c r="AK298" s="9">
        <f>AVERAGEIF($I3:$I290,"=1",AK3:AK290)</f>
        <v>2.7875622840992746</v>
      </c>
      <c r="AL298" s="9">
        <f t="shared" ref="AL298:AU298" si="30">AVERAGEIF($I3:$I290,"=1",AL3:AL290)</f>
        <v>0.51465594010063975</v>
      </c>
      <c r="AM298" s="9">
        <f t="shared" si="30"/>
        <v>0.51616811799755002</v>
      </c>
      <c r="AN298" s="9">
        <f t="shared" si="30"/>
        <v>8.0104748430698525</v>
      </c>
      <c r="AO298" s="9">
        <f t="shared" si="30"/>
        <v>0.45767927246177592</v>
      </c>
      <c r="AP298" s="9">
        <f t="shared" si="30"/>
        <v>8.6868998969991296</v>
      </c>
      <c r="AQ298" s="9">
        <f t="shared" si="30"/>
        <v>0.42895551297891255</v>
      </c>
      <c r="AR298" s="9">
        <f t="shared" si="30"/>
        <v>0.67901570758851315</v>
      </c>
      <c r="AS298" s="9">
        <f t="shared" si="30"/>
        <v>0.35547364258996417</v>
      </c>
      <c r="AT298" s="9">
        <f t="shared" si="30"/>
        <v>4.7280530846921334</v>
      </c>
      <c r="AU298" s="9">
        <f t="shared" si="30"/>
        <v>0.85777252729584019</v>
      </c>
    </row>
    <row r="299" spans="6:49" x14ac:dyDescent="0.3">
      <c r="L299" t="str">
        <f t="shared" si="24"/>
        <v>Target;Gain &gt; 0.8; #pref=2</v>
      </c>
      <c r="M299" s="9" t="e">
        <f t="shared" ref="M299:W299" si="31">AVERAGEIFS(M3:M290, $H$3:$H$290, "=1",$K3:$K290,"=2",$AY3:$AY290,"&gt;"&amp;$X$292)</f>
        <v>#DIV/0!</v>
      </c>
      <c r="N299" s="9" t="e">
        <f t="shared" si="31"/>
        <v>#DIV/0!</v>
      </c>
      <c r="O299" s="9" t="e">
        <f t="shared" si="31"/>
        <v>#DIV/0!</v>
      </c>
      <c r="P299" s="9" t="e">
        <f t="shared" si="31"/>
        <v>#DIV/0!</v>
      </c>
      <c r="Q299" s="9" t="e">
        <f t="shared" si="31"/>
        <v>#DIV/0!</v>
      </c>
      <c r="R299" s="9" t="e">
        <f t="shared" si="31"/>
        <v>#DIV/0!</v>
      </c>
      <c r="S299" s="9" t="e">
        <f t="shared" si="31"/>
        <v>#DIV/0!</v>
      </c>
      <c r="T299" s="9" t="e">
        <f t="shared" si="31"/>
        <v>#DIV/0!</v>
      </c>
      <c r="U299" s="9" t="e">
        <f t="shared" si="31"/>
        <v>#DIV/0!</v>
      </c>
      <c r="V299" s="9" t="e">
        <f t="shared" si="31"/>
        <v>#DIV/0!</v>
      </c>
      <c r="W299" s="9" t="e">
        <f t="shared" si="31"/>
        <v>#DIV/0!</v>
      </c>
      <c r="X299" s="9" t="str">
        <f>"Target;Gain &gt; "&amp;X292&amp;"; #pref=2"</f>
        <v>Target;Gain &gt; 0.8; #pref=2</v>
      </c>
      <c r="Y299" s="9" t="e">
        <f t="shared" ref="Y299:AI299" si="32">AVERAGEIFS(Y3:Y290, $H$3:$H$290, "=1",$K3:$K290,"=2",$AY3:$AY290,"&gt;"&amp;$X$292)</f>
        <v>#DIV/0!</v>
      </c>
      <c r="Z299" s="9" t="e">
        <f t="shared" si="32"/>
        <v>#DIV/0!</v>
      </c>
      <c r="AA299" s="9" t="e">
        <f t="shared" si="32"/>
        <v>#DIV/0!</v>
      </c>
      <c r="AB299" s="9" t="e">
        <f t="shared" si="32"/>
        <v>#DIV/0!</v>
      </c>
      <c r="AC299" s="9" t="e">
        <f t="shared" si="32"/>
        <v>#DIV/0!</v>
      </c>
      <c r="AD299" s="9" t="e">
        <f t="shared" si="32"/>
        <v>#DIV/0!</v>
      </c>
      <c r="AE299" s="9" t="e">
        <f t="shared" si="32"/>
        <v>#DIV/0!</v>
      </c>
      <c r="AF299" s="9" t="e">
        <f t="shared" si="32"/>
        <v>#DIV/0!</v>
      </c>
      <c r="AG299" s="9" t="e">
        <f t="shared" si="32"/>
        <v>#DIV/0!</v>
      </c>
      <c r="AH299" s="9" t="e">
        <f t="shared" si="32"/>
        <v>#DIV/0!</v>
      </c>
      <c r="AI299" s="9" t="e">
        <f t="shared" si="32"/>
        <v>#DIV/0!</v>
      </c>
      <c r="AJ299" s="10" t="str">
        <f t="shared" si="11"/>
        <v>Target;Gain &gt; 0.8; #pref=2</v>
      </c>
      <c r="AK299" s="9" t="e">
        <f t="shared" ref="AK299:AU299" si="33">AVERAGEIFS(AK3:AK290, $H$3:$H$290, "=1",$K3:$K290,"=2",$AY3:$AY290,"&gt;"&amp;$X$292)</f>
        <v>#DIV/0!</v>
      </c>
      <c r="AL299" s="9" t="e">
        <f t="shared" si="33"/>
        <v>#DIV/0!</v>
      </c>
      <c r="AM299" s="9" t="e">
        <f t="shared" si="33"/>
        <v>#DIV/0!</v>
      </c>
      <c r="AN299" s="9" t="e">
        <f t="shared" si="33"/>
        <v>#DIV/0!</v>
      </c>
      <c r="AO299" s="9" t="e">
        <f t="shared" si="33"/>
        <v>#DIV/0!</v>
      </c>
      <c r="AP299" s="9" t="e">
        <f t="shared" si="33"/>
        <v>#DIV/0!</v>
      </c>
      <c r="AQ299" s="9" t="e">
        <f t="shared" si="33"/>
        <v>#DIV/0!</v>
      </c>
      <c r="AR299" s="9" t="e">
        <f t="shared" si="33"/>
        <v>#DIV/0!</v>
      </c>
      <c r="AS299" s="9" t="e">
        <f t="shared" si="33"/>
        <v>#DIV/0!</v>
      </c>
      <c r="AT299" s="9" t="e">
        <f t="shared" si="33"/>
        <v>#DIV/0!</v>
      </c>
      <c r="AU299" s="9" t="e">
        <f t="shared" si="33"/>
        <v>#DIV/0!</v>
      </c>
    </row>
    <row r="300" spans="6:49" x14ac:dyDescent="0.3">
      <c r="L300" t="str">
        <f t="shared" si="24"/>
        <v>Target; Gain &gt; 0.8; #pref=3</v>
      </c>
      <c r="M300" s="9" t="e">
        <f t="shared" ref="M300:W300" si="34">AVERAGEIFS(M3:M290, $H$3:$H$290, "=1",$K3:$K290,"=3",$AY3:$AY290,"&gt;"&amp;$X$292)</f>
        <v>#DIV/0!</v>
      </c>
      <c r="N300" s="9" t="e">
        <f t="shared" si="34"/>
        <v>#DIV/0!</v>
      </c>
      <c r="O300" s="9" t="e">
        <f t="shared" si="34"/>
        <v>#DIV/0!</v>
      </c>
      <c r="P300" s="9" t="e">
        <f t="shared" si="34"/>
        <v>#DIV/0!</v>
      </c>
      <c r="Q300" s="9" t="e">
        <f t="shared" si="34"/>
        <v>#DIV/0!</v>
      </c>
      <c r="R300" s="9" t="e">
        <f t="shared" si="34"/>
        <v>#DIV/0!</v>
      </c>
      <c r="S300" s="9" t="e">
        <f t="shared" si="34"/>
        <v>#DIV/0!</v>
      </c>
      <c r="T300" s="9" t="e">
        <f t="shared" si="34"/>
        <v>#DIV/0!</v>
      </c>
      <c r="U300" s="9" t="e">
        <f t="shared" si="34"/>
        <v>#DIV/0!</v>
      </c>
      <c r="V300" s="9" t="e">
        <f t="shared" si="34"/>
        <v>#DIV/0!</v>
      </c>
      <c r="W300" s="9" t="e">
        <f t="shared" si="34"/>
        <v>#DIV/0!</v>
      </c>
      <c r="X300" s="9" t="str">
        <f>"Target; Gain &gt; "&amp;X292&amp;"; #pref=3"</f>
        <v>Target; Gain &gt; 0.8; #pref=3</v>
      </c>
      <c r="Y300" s="9" t="e">
        <f t="shared" ref="Y300:AI300" si="35">AVERAGEIFS(Y3:Y290, $H$3:$H$290, "=1",$K3:$K290,"=3",$AY3:$AY290,"&gt;"&amp;$X$292)</f>
        <v>#DIV/0!</v>
      </c>
      <c r="Z300" s="9" t="e">
        <f t="shared" si="35"/>
        <v>#DIV/0!</v>
      </c>
      <c r="AA300" s="9" t="e">
        <f t="shared" si="35"/>
        <v>#DIV/0!</v>
      </c>
      <c r="AB300" s="9" t="e">
        <f t="shared" si="35"/>
        <v>#DIV/0!</v>
      </c>
      <c r="AC300" s="9" t="e">
        <f t="shared" si="35"/>
        <v>#DIV/0!</v>
      </c>
      <c r="AD300" s="9" t="e">
        <f t="shared" si="35"/>
        <v>#DIV/0!</v>
      </c>
      <c r="AE300" s="9" t="e">
        <f t="shared" si="35"/>
        <v>#DIV/0!</v>
      </c>
      <c r="AF300" s="9" t="e">
        <f t="shared" si="35"/>
        <v>#DIV/0!</v>
      </c>
      <c r="AG300" s="9" t="e">
        <f t="shared" si="35"/>
        <v>#DIV/0!</v>
      </c>
      <c r="AH300" s="9" t="e">
        <f t="shared" si="35"/>
        <v>#DIV/0!</v>
      </c>
      <c r="AI300" s="9" t="e">
        <f t="shared" si="35"/>
        <v>#DIV/0!</v>
      </c>
      <c r="AJ300" s="10" t="str">
        <f t="shared" si="11"/>
        <v>Target; Gain &gt; 0.8; #pref=3</v>
      </c>
      <c r="AK300" s="9" t="e">
        <f t="shared" ref="AK300:AU300" si="36">AVERAGEIFS(AK3:AK290, $H$3:$H$290, "=1",$K3:$K290,"=3",$AY3:$AY290,"&gt;"&amp;$X$292)</f>
        <v>#DIV/0!</v>
      </c>
      <c r="AL300" s="9" t="e">
        <f t="shared" si="36"/>
        <v>#DIV/0!</v>
      </c>
      <c r="AM300" s="9" t="e">
        <f t="shared" si="36"/>
        <v>#DIV/0!</v>
      </c>
      <c r="AN300" s="9" t="e">
        <f t="shared" si="36"/>
        <v>#DIV/0!</v>
      </c>
      <c r="AO300" s="9" t="e">
        <f t="shared" si="36"/>
        <v>#DIV/0!</v>
      </c>
      <c r="AP300" s="9" t="e">
        <f t="shared" si="36"/>
        <v>#DIV/0!</v>
      </c>
      <c r="AQ300" s="9" t="e">
        <f t="shared" si="36"/>
        <v>#DIV/0!</v>
      </c>
      <c r="AR300" s="9" t="e">
        <f t="shared" si="36"/>
        <v>#DIV/0!</v>
      </c>
      <c r="AS300" s="9" t="e">
        <f t="shared" si="36"/>
        <v>#DIV/0!</v>
      </c>
      <c r="AT300" s="9" t="e">
        <f t="shared" si="36"/>
        <v>#DIV/0!</v>
      </c>
      <c r="AU300" s="9" t="e">
        <f t="shared" si="36"/>
        <v>#DIV/0!</v>
      </c>
    </row>
    <row r="301" spans="6:49" x14ac:dyDescent="0.3">
      <c r="L301" t="str">
        <f t="shared" si="24"/>
        <v>Target; Gain &gt; 0.8; #pref=4</v>
      </c>
      <c r="M301" s="9" t="e">
        <f t="shared" ref="M301:W301" si="37">AVERAGEIFS(M3:M290, $H$3:$H$290, "=1",$K3:$K290,"=4",$AY3:$AY290,"&gt;"&amp;$X$292)</f>
        <v>#DIV/0!</v>
      </c>
      <c r="N301" s="9" t="e">
        <f t="shared" si="37"/>
        <v>#DIV/0!</v>
      </c>
      <c r="O301" s="9" t="e">
        <f t="shared" si="37"/>
        <v>#DIV/0!</v>
      </c>
      <c r="P301" s="9" t="e">
        <f t="shared" si="37"/>
        <v>#DIV/0!</v>
      </c>
      <c r="Q301" s="9" t="e">
        <f t="shared" si="37"/>
        <v>#DIV/0!</v>
      </c>
      <c r="R301" s="9" t="e">
        <f t="shared" si="37"/>
        <v>#DIV/0!</v>
      </c>
      <c r="S301" s="9" t="e">
        <f t="shared" si="37"/>
        <v>#DIV/0!</v>
      </c>
      <c r="T301" s="9" t="e">
        <f t="shared" si="37"/>
        <v>#DIV/0!</v>
      </c>
      <c r="U301" s="9" t="e">
        <f t="shared" si="37"/>
        <v>#DIV/0!</v>
      </c>
      <c r="V301" s="9" t="e">
        <f t="shared" si="37"/>
        <v>#DIV/0!</v>
      </c>
      <c r="W301" s="9" t="e">
        <f t="shared" si="37"/>
        <v>#DIV/0!</v>
      </c>
      <c r="X301" s="9" t="str">
        <f>"Target; Gain &gt; "&amp;X292&amp;"; #pref=4"</f>
        <v>Target; Gain &gt; 0.8; #pref=4</v>
      </c>
      <c r="Y301" s="9" t="e">
        <f t="shared" ref="Y301:AI301" si="38">AVERAGEIFS(Y3:Y290, $H$3:$H$290, "=1",$K3:$K290,"=4",$AY3:$AY290,"&gt;"&amp;$X$292)</f>
        <v>#DIV/0!</v>
      </c>
      <c r="Z301" s="9" t="e">
        <f t="shared" si="38"/>
        <v>#DIV/0!</v>
      </c>
      <c r="AA301" s="9" t="e">
        <f t="shared" si="38"/>
        <v>#DIV/0!</v>
      </c>
      <c r="AB301" s="9" t="e">
        <f t="shared" si="38"/>
        <v>#DIV/0!</v>
      </c>
      <c r="AC301" s="9" t="e">
        <f t="shared" si="38"/>
        <v>#DIV/0!</v>
      </c>
      <c r="AD301" s="9" t="e">
        <f t="shared" si="38"/>
        <v>#DIV/0!</v>
      </c>
      <c r="AE301" s="9" t="e">
        <f t="shared" si="38"/>
        <v>#DIV/0!</v>
      </c>
      <c r="AF301" s="9" t="e">
        <f t="shared" si="38"/>
        <v>#DIV/0!</v>
      </c>
      <c r="AG301" s="9" t="e">
        <f t="shared" si="38"/>
        <v>#DIV/0!</v>
      </c>
      <c r="AH301" s="9" t="e">
        <f t="shared" si="38"/>
        <v>#DIV/0!</v>
      </c>
      <c r="AI301" s="9" t="e">
        <f t="shared" si="38"/>
        <v>#DIV/0!</v>
      </c>
      <c r="AJ301" s="10" t="str">
        <f t="shared" si="11"/>
        <v>Target; Gain &gt; 0.8; #pref=4</v>
      </c>
      <c r="AK301" s="9" t="e">
        <f t="shared" ref="AK301:AU301" si="39">AVERAGEIFS(AK3:AK290, $H$3:$H$290, "=1",$K3:$K290,"=4",$AY3:$AY290,"&gt;"&amp;$X$292)</f>
        <v>#DIV/0!</v>
      </c>
      <c r="AL301" s="9" t="e">
        <f t="shared" si="39"/>
        <v>#DIV/0!</v>
      </c>
      <c r="AM301" s="9" t="e">
        <f t="shared" si="39"/>
        <v>#DIV/0!</v>
      </c>
      <c r="AN301" s="9" t="e">
        <f t="shared" si="39"/>
        <v>#DIV/0!</v>
      </c>
      <c r="AO301" s="9" t="e">
        <f t="shared" si="39"/>
        <v>#DIV/0!</v>
      </c>
      <c r="AP301" s="9" t="e">
        <f t="shared" si="39"/>
        <v>#DIV/0!</v>
      </c>
      <c r="AQ301" s="9" t="e">
        <f t="shared" si="39"/>
        <v>#DIV/0!</v>
      </c>
      <c r="AR301" s="9" t="e">
        <f t="shared" si="39"/>
        <v>#DIV/0!</v>
      </c>
      <c r="AS301" s="9" t="e">
        <f t="shared" si="39"/>
        <v>#DIV/0!</v>
      </c>
      <c r="AT301" s="9" t="e">
        <f t="shared" si="39"/>
        <v>#DIV/0!</v>
      </c>
      <c r="AU301" s="9" t="e">
        <f t="shared" si="39"/>
        <v>#DIV/0!</v>
      </c>
    </row>
    <row r="302" spans="6:49" x14ac:dyDescent="0.3">
      <c r="L302" s="9" t="str">
        <f t="shared" si="24"/>
        <v>Target; Gain &gt; 0</v>
      </c>
      <c r="M302" s="9">
        <f>AVERAGEIFS(M3:M290,$H3:$H290,"=1",$J3:$J290,"=1")</f>
        <v>8119744.6200000001</v>
      </c>
      <c r="N302" s="9">
        <f t="shared" ref="N302:W302" si="40">AVERAGEIFS(N3:N290,$H3:$H290,"=1",$J3:$J290,"=1")</f>
        <v>1352754.78</v>
      </c>
      <c r="O302" s="9">
        <f t="shared" si="40"/>
        <v>1358256.72</v>
      </c>
      <c r="P302" s="9">
        <f t="shared" si="40"/>
        <v>18341608.940000005</v>
      </c>
      <c r="Q302" s="9">
        <f t="shared" si="40"/>
        <v>610873.87</v>
      </c>
      <c r="R302" s="9">
        <f t="shared" si="40"/>
        <v>31258750.960000008</v>
      </c>
      <c r="S302" s="9">
        <f t="shared" si="40"/>
        <v>773271.97000000009</v>
      </c>
      <c r="T302" s="9">
        <f t="shared" si="40"/>
        <v>3788823.45</v>
      </c>
      <c r="U302" s="9">
        <f t="shared" si="40"/>
        <v>2898631.6100000003</v>
      </c>
      <c r="V302" s="9">
        <f t="shared" si="40"/>
        <v>19537365.359999996</v>
      </c>
      <c r="W302" s="9">
        <f t="shared" si="40"/>
        <v>1134953.0599999998</v>
      </c>
      <c r="X302" s="9" t="s">
        <v>52</v>
      </c>
      <c r="Y302" s="9">
        <f>AVERAGEIFS(Y3:Y290,$H3:$H290,"=1",$J3:$J290,"=1")</f>
        <v>6.516827875348973</v>
      </c>
      <c r="Z302" s="9">
        <f t="shared" ref="Z302:AI302" si="41">AVERAGEIFS(Z3:Z290,$H3:$H290,"=1",$J3:$J290,"=1")</f>
        <v>1.4723842471500397</v>
      </c>
      <c r="AA302" s="9">
        <f t="shared" si="41"/>
        <v>1.4044340519182152</v>
      </c>
      <c r="AB302" s="9">
        <f t="shared" si="41"/>
        <v>12.211866238310467</v>
      </c>
      <c r="AC302" s="9">
        <f t="shared" si="41"/>
        <v>1.0366769168607421</v>
      </c>
      <c r="AD302" s="9">
        <f t="shared" si="41"/>
        <v>17.759347178561729</v>
      </c>
      <c r="AE302" s="9">
        <f t="shared" si="41"/>
        <v>1.0774259878799786</v>
      </c>
      <c r="AF302" s="9">
        <f t="shared" si="41"/>
        <v>1.3797597628645597</v>
      </c>
      <c r="AG302" s="9">
        <f t="shared" si="41"/>
        <v>1.4247027759201589</v>
      </c>
      <c r="AH302" s="9">
        <f t="shared" si="41"/>
        <v>8.2056161572528072</v>
      </c>
      <c r="AI302" s="9">
        <f t="shared" si="41"/>
        <v>2.0846375673910371</v>
      </c>
      <c r="AJ302" s="9" t="str">
        <f t="shared" si="11"/>
        <v>Target; Gain &gt; 0</v>
      </c>
      <c r="AK302" s="9">
        <f>AVERAGEIFS(AK3:AK290,$H3:$H290,"=1",$J3:$J290,"=1")</f>
        <v>6.516827875348973</v>
      </c>
      <c r="AL302" s="9">
        <f t="shared" ref="AL302:AU302" si="42">AVERAGEIFS(AL3:AL290,$H3:$H290,"=1",$J3:$J290,"=1")</f>
        <v>0.59723476686573118</v>
      </c>
      <c r="AM302" s="9">
        <f t="shared" si="42"/>
        <v>0.56809937433048607</v>
      </c>
      <c r="AN302" s="9">
        <f t="shared" si="42"/>
        <v>12.211866238310467</v>
      </c>
      <c r="AO302" s="9">
        <f t="shared" si="42"/>
        <v>0.49899705633812114</v>
      </c>
      <c r="AP302" s="9">
        <f t="shared" si="42"/>
        <v>17.759347178561729</v>
      </c>
      <c r="AQ302" s="9">
        <f t="shared" si="42"/>
        <v>0.45978946627001277</v>
      </c>
      <c r="AR302" s="9">
        <f t="shared" si="42"/>
        <v>0.69565919869695791</v>
      </c>
      <c r="AS302" s="9">
        <f t="shared" si="42"/>
        <v>0.37553069548099305</v>
      </c>
      <c r="AT302" s="9">
        <f t="shared" si="42"/>
        <v>8.2056161572528072</v>
      </c>
      <c r="AU302" s="9">
        <f t="shared" si="42"/>
        <v>0.92295556686120117</v>
      </c>
      <c r="AW302" s="10"/>
    </row>
    <row r="303" spans="6:49" x14ac:dyDescent="0.3">
      <c r="L303" s="11">
        <f>L292</f>
        <v>0.8</v>
      </c>
      <c r="M303" s="11"/>
      <c r="N303" s="12" t="str">
        <f>N292</f>
        <v>BNL Causal</v>
      </c>
      <c r="O303" s="12" t="str">
        <f>O292</f>
        <v>BNL Causal HM</v>
      </c>
      <c r="P303" s="12" t="str">
        <f>Q292</f>
        <v>SFS Causal</v>
      </c>
      <c r="Q303" s="12" t="str">
        <f>S292</f>
        <v>SaLSa Causal</v>
      </c>
      <c r="R303" s="12" t="str">
        <f>U292</f>
        <v>D&amp;C Causal</v>
      </c>
      <c r="S303" s="12" t="str">
        <f>W292</f>
        <v>BBS Causal</v>
      </c>
      <c r="T303" s="12"/>
      <c r="U303" s="11">
        <f>X292</f>
        <v>0.8</v>
      </c>
      <c r="V303" s="12" t="str">
        <f>Z292</f>
        <v>BNL Causal</v>
      </c>
      <c r="W303" s="12" t="str">
        <f>AA292</f>
        <v>BNL Causal HM</v>
      </c>
      <c r="X303" s="12" t="str">
        <f>AC292</f>
        <v>SFS Causal</v>
      </c>
      <c r="Y303" s="12" t="str">
        <f>AE292</f>
        <v>SaLSa Causal</v>
      </c>
      <c r="Z303" s="12" t="str">
        <f>AG292</f>
        <v>D&amp;C Causal</v>
      </c>
      <c r="AA303" s="12" t="str">
        <f>AI292</f>
        <v>BBS Causal</v>
      </c>
      <c r="AB303" s="13"/>
      <c r="AC303" s="11">
        <f>AJ292</f>
        <v>0.8</v>
      </c>
      <c r="AD303" s="12" t="str">
        <f>AL292</f>
        <v>BNL Causal</v>
      </c>
      <c r="AE303" s="12" t="str">
        <f>AM292</f>
        <v>BNL Causal HM</v>
      </c>
      <c r="AF303" s="12" t="str">
        <f>AO292</f>
        <v>SFS Causal</v>
      </c>
      <c r="AG303" s="12" t="str">
        <f>AQ292</f>
        <v>SaLSa Causal</v>
      </c>
      <c r="AH303" s="12" t="str">
        <f>AS292</f>
        <v>D&amp;C Causal</v>
      </c>
      <c r="AI303" s="12" t="str">
        <f>AU292</f>
        <v>BBS Causal</v>
      </c>
      <c r="AK303" s="12"/>
      <c r="AL303" s="12"/>
      <c r="AM303" s="12"/>
      <c r="AN303" s="13"/>
      <c r="AO303" s="13"/>
      <c r="AP303" s="13"/>
      <c r="AQ303" s="13"/>
      <c r="AR303" s="13"/>
      <c r="AS303" s="13"/>
      <c r="AT303" s="13"/>
      <c r="AU303" s="13"/>
    </row>
    <row r="304" spans="6:49" x14ac:dyDescent="0.3">
      <c r="L304" t="str">
        <f>L293</f>
        <v>ALL</v>
      </c>
      <c r="N304" s="9">
        <f>N293</f>
        <v>1684932.3909090913</v>
      </c>
      <c r="O304" s="9">
        <f>O293</f>
        <v>1709778.1340909086</v>
      </c>
      <c r="P304" s="9">
        <f>Q293</f>
        <v>836378.32499999972</v>
      </c>
      <c r="Q304" s="9">
        <f>S293</f>
        <v>1530441.0136363632</v>
      </c>
      <c r="R304" s="9">
        <f>U293</f>
        <v>3039197.4196969694</v>
      </c>
      <c r="S304" s="9">
        <f>W293</f>
        <v>826966.88863636332</v>
      </c>
      <c r="T304" s="9"/>
      <c r="U304" s="9" t="str">
        <f>X293</f>
        <v>ALL</v>
      </c>
      <c r="V304" s="9">
        <f>Z293</f>
        <v>1.5530232096083407</v>
      </c>
      <c r="W304" s="9">
        <f>AA293</f>
        <v>1.5291038052767172</v>
      </c>
      <c r="X304" s="9">
        <f>AC293</f>
        <v>1.1389719457726946</v>
      </c>
      <c r="Y304" s="9">
        <f>AE293</f>
        <v>1.3978252286722477</v>
      </c>
      <c r="Z304" s="9">
        <f>AG293</f>
        <v>1.5402335094909319</v>
      </c>
      <c r="AA304" s="9">
        <f>AI293</f>
        <v>1.8836050002931821</v>
      </c>
      <c r="AB304" s="13"/>
      <c r="AC304" s="9" t="str">
        <f>AJ293</f>
        <v>ALL</v>
      </c>
      <c r="AD304" s="9">
        <f>AL293</f>
        <v>0.57029148854291478</v>
      </c>
      <c r="AE304" s="9">
        <f>AM293</f>
        <v>0.56381873838465935</v>
      </c>
      <c r="AF304" s="9">
        <f>AO293</f>
        <v>0.47794682978066838</v>
      </c>
      <c r="AG304" s="9">
        <f>AQ293</f>
        <v>0.49915129118594576</v>
      </c>
      <c r="AH304" s="9">
        <f>AS293</f>
        <v>0.35110917423964683</v>
      </c>
      <c r="AI304" s="9">
        <f>AU293</f>
        <v>0.9743797206612228</v>
      </c>
      <c r="AK304" s="9"/>
      <c r="AL304" s="9"/>
      <c r="AM304" s="9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L295</f>
        <v>Gain &gt; 0.8</v>
      </c>
      <c r="N305" s="9" t="e">
        <f t="shared" ref="N305:O312" si="43">N295</f>
        <v>#DIV/0!</v>
      </c>
      <c r="O305" s="9" t="e">
        <f t="shared" si="43"/>
        <v>#DIV/0!</v>
      </c>
      <c r="P305" s="9" t="e">
        <f t="shared" ref="P305:P312" si="44">Q295</f>
        <v>#DIV/0!</v>
      </c>
      <c r="Q305" s="9" t="e">
        <f t="shared" ref="Q305:Q312" si="45">S295</f>
        <v>#DIV/0!</v>
      </c>
      <c r="R305" s="9" t="e">
        <f>U295</f>
        <v>#DIV/0!</v>
      </c>
      <c r="S305" s="9" t="e">
        <f t="shared" ref="S305:S312" si="46">W295</f>
        <v>#DIV/0!</v>
      </c>
      <c r="T305" s="9"/>
      <c r="U305" s="9" t="str">
        <f t="shared" ref="U305:U312" si="47">X295</f>
        <v>Gain &gt; 0.8</v>
      </c>
      <c r="V305" s="9" t="e">
        <f t="shared" ref="V305:W312" si="48">Z295</f>
        <v>#DIV/0!</v>
      </c>
      <c r="W305" s="9" t="e">
        <f t="shared" si="48"/>
        <v>#DIV/0!</v>
      </c>
      <c r="X305" s="9" t="e">
        <f t="shared" ref="X305:X312" si="49">AC295</f>
        <v>#DIV/0!</v>
      </c>
      <c r="Y305" s="9" t="e">
        <f t="shared" ref="Y305:Y312" si="50">AE295</f>
        <v>#DIV/0!</v>
      </c>
      <c r="Z305" s="9" t="e">
        <f t="shared" ref="Z305:Z312" si="51">AG295</f>
        <v>#DIV/0!</v>
      </c>
      <c r="AA305" s="9" t="e">
        <f t="shared" ref="AA305:AA312" si="52">AI295</f>
        <v>#DIV/0!</v>
      </c>
      <c r="AB305" s="13"/>
      <c r="AC305" s="9" t="str">
        <f t="shared" ref="AC305:AC312" si="53">AJ295</f>
        <v>Gain &gt; 0.8</v>
      </c>
      <c r="AD305" s="9" t="e">
        <f t="shared" ref="AD305:AE312" si="54">AL295</f>
        <v>#DIV/0!</v>
      </c>
      <c r="AE305" s="9" t="e">
        <f t="shared" si="54"/>
        <v>#DIV/0!</v>
      </c>
      <c r="AF305" s="9" t="e">
        <f t="shared" ref="AF305:AF312" si="55">AO295</f>
        <v>#DIV/0!</v>
      </c>
      <c r="AG305" s="9" t="e">
        <f t="shared" ref="AG305:AG312" si="56">AQ295</f>
        <v>#DIV/0!</v>
      </c>
      <c r="AH305" s="9" t="e">
        <f t="shared" ref="AH305:AH312" si="57">AS295</f>
        <v>#DIV/0!</v>
      </c>
      <c r="AI305" s="9" t="e">
        <f t="shared" ref="AI305:AI312" si="58">AU295</f>
        <v>#DIV/0!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>L296</f>
        <v>Target</v>
      </c>
      <c r="N306" s="9">
        <f t="shared" si="43"/>
        <v>852036.02407407411</v>
      </c>
      <c r="O306" s="9">
        <f t="shared" si="43"/>
        <v>855101.8055555555</v>
      </c>
      <c r="P306" s="9">
        <f t="shared" si="44"/>
        <v>430222.84259259258</v>
      </c>
      <c r="Q306" s="9">
        <f t="shared" si="45"/>
        <v>433459.9407407408</v>
      </c>
      <c r="R306" s="9">
        <f>U296</f>
        <v>2641256.2574074073</v>
      </c>
      <c r="S306" s="9">
        <f t="shared" si="46"/>
        <v>638572.70740740746</v>
      </c>
      <c r="T306" s="9"/>
      <c r="U306" s="9" t="str">
        <f t="shared" si="47"/>
        <v>Target</v>
      </c>
      <c r="V306" s="9">
        <f t="shared" si="48"/>
        <v>1.0292486281371334</v>
      </c>
      <c r="W306" s="9">
        <f t="shared" si="48"/>
        <v>0.9907429875441639</v>
      </c>
      <c r="X306" s="9">
        <f t="shared" si="49"/>
        <v>0.82193726404123779</v>
      </c>
      <c r="Y306" s="9">
        <f t="shared" si="50"/>
        <v>0.71974089720051437</v>
      </c>
      <c r="Z306" s="9">
        <f t="shared" si="51"/>
        <v>1.1622416112108453</v>
      </c>
      <c r="AA306" s="9">
        <f t="shared" si="52"/>
        <v>1.2679958751040332</v>
      </c>
      <c r="AB306" s="13"/>
      <c r="AC306" s="9" t="str">
        <f t="shared" si="53"/>
        <v>Target</v>
      </c>
      <c r="AD306" s="9">
        <f t="shared" si="54"/>
        <v>0.4341221851595306</v>
      </c>
      <c r="AE306" s="9">
        <f t="shared" si="54"/>
        <v>0.41783488516564277</v>
      </c>
      <c r="AF306" s="9">
        <f t="shared" si="55"/>
        <v>0.39438956244180351</v>
      </c>
      <c r="AG306" s="9">
        <f t="shared" si="56"/>
        <v>0.34147717090608137</v>
      </c>
      <c r="AH306" s="9">
        <f t="shared" si="57"/>
        <v>0.31123065317418269</v>
      </c>
      <c r="AI306" s="9">
        <f t="shared" si="58"/>
        <v>0.59868757232756342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>L297</f>
        <v>Gain &gt; 0</v>
      </c>
      <c r="N307" s="9">
        <f t="shared" si="43"/>
        <v>2304280.6509803915</v>
      </c>
      <c r="O307" s="9">
        <f t="shared" si="43"/>
        <v>2317132.4823529413</v>
      </c>
      <c r="P307" s="9">
        <f t="shared" si="44"/>
        <v>1020941.9725490195</v>
      </c>
      <c r="Q307" s="9">
        <f t="shared" si="45"/>
        <v>2608023.5333333337</v>
      </c>
      <c r="R307" s="9">
        <f>U297</f>
        <v>3017905.6372549017</v>
      </c>
      <c r="S307" s="9">
        <f t="shared" si="46"/>
        <v>1292894.7450980388</v>
      </c>
      <c r="T307" s="9"/>
      <c r="U307" s="9" t="str">
        <f t="shared" si="47"/>
        <v>Gain &gt; 0</v>
      </c>
      <c r="V307" s="9">
        <f t="shared" si="48"/>
        <v>1.947020130968474</v>
      </c>
      <c r="W307" s="9">
        <f t="shared" si="48"/>
        <v>1.891968942937035</v>
      </c>
      <c r="X307" s="9">
        <f t="shared" si="49"/>
        <v>1.2780787819789896</v>
      </c>
      <c r="Y307" s="9">
        <f t="shared" si="50"/>
        <v>2.0343376057084388</v>
      </c>
      <c r="Z307" s="9">
        <f t="shared" si="51"/>
        <v>1.4818875229407298</v>
      </c>
      <c r="AA307" s="9">
        <f t="shared" si="52"/>
        <v>2.4165643389749922</v>
      </c>
      <c r="AB307" s="13"/>
      <c r="AC307" s="9" t="str">
        <f t="shared" si="53"/>
        <v>Gain &gt; 0</v>
      </c>
      <c r="AD307" s="9">
        <f t="shared" si="54"/>
        <v>0.6586538301865279</v>
      </c>
      <c r="AE307" s="9">
        <f t="shared" si="54"/>
        <v>0.63949913547006787</v>
      </c>
      <c r="AF307" s="9">
        <f t="shared" si="55"/>
        <v>0.51013647964008513</v>
      </c>
      <c r="AG307" s="9">
        <f t="shared" si="56"/>
        <v>0.61063870363241057</v>
      </c>
      <c r="AH307" s="9">
        <f t="shared" si="57"/>
        <v>0.34417737156561318</v>
      </c>
      <c r="AI307" s="9">
        <f t="shared" si="58"/>
        <v>1.1595793807121246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 t="shared" ref="L308" si="59">L298</f>
        <v>Gain &lt;=0</v>
      </c>
      <c r="N308" s="9">
        <f t="shared" si="43"/>
        <v>1294972.3753086419</v>
      </c>
      <c r="O308" s="9">
        <f t="shared" si="43"/>
        <v>1327369.8407407408</v>
      </c>
      <c r="P308" s="9">
        <f t="shared" si="44"/>
        <v>720171.58395061723</v>
      </c>
      <c r="Q308" s="9">
        <f t="shared" si="45"/>
        <v>851963.1308641975</v>
      </c>
      <c r="R308" s="9">
        <f>U298</f>
        <v>3052603.3567901235</v>
      </c>
      <c r="S308" s="9">
        <f t="shared" si="46"/>
        <v>533604.90493827173</v>
      </c>
      <c r="T308" s="9"/>
      <c r="U308" s="9" t="str">
        <f t="shared" si="47"/>
        <v>Gain &lt;=0</v>
      </c>
      <c r="V308" s="9">
        <f t="shared" si="48"/>
        <v>1.304951073937147</v>
      </c>
      <c r="W308" s="9">
        <f t="shared" si="48"/>
        <v>1.3006331630461461</v>
      </c>
      <c r="X308" s="9">
        <f t="shared" si="49"/>
        <v>1.0513861600131758</v>
      </c>
      <c r="Y308" s="9">
        <f t="shared" si="50"/>
        <v>0.99705817646427497</v>
      </c>
      <c r="Z308" s="9">
        <f t="shared" si="51"/>
        <v>1.5769698713929106</v>
      </c>
      <c r="AA308" s="9">
        <f t="shared" si="52"/>
        <v>1.5480380092713015</v>
      </c>
      <c r="AB308" s="13"/>
      <c r="AC308" s="9" t="str">
        <f t="shared" si="53"/>
        <v>Gain &lt;=0</v>
      </c>
      <c r="AD308" s="9">
        <f t="shared" si="54"/>
        <v>0.51465594010063975</v>
      </c>
      <c r="AE308" s="9">
        <f t="shared" si="54"/>
        <v>0.51616811799755002</v>
      </c>
      <c r="AF308" s="9">
        <f t="shared" si="55"/>
        <v>0.45767927246177592</v>
      </c>
      <c r="AG308" s="9">
        <f t="shared" si="56"/>
        <v>0.42895551297891255</v>
      </c>
      <c r="AH308" s="9">
        <f t="shared" si="57"/>
        <v>0.35547364258996417</v>
      </c>
      <c r="AI308" s="9">
        <f t="shared" si="58"/>
        <v>0.85777252729584019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>L299</f>
        <v>Target;Gain &gt; 0.8; #pref=2</v>
      </c>
      <c r="N309" s="9" t="e">
        <f t="shared" si="43"/>
        <v>#DIV/0!</v>
      </c>
      <c r="O309" s="9" t="e">
        <f t="shared" si="43"/>
        <v>#DIV/0!</v>
      </c>
      <c r="P309" s="9" t="e">
        <f t="shared" si="44"/>
        <v>#DIV/0!</v>
      </c>
      <c r="Q309" s="9" t="e">
        <f t="shared" si="45"/>
        <v>#DIV/0!</v>
      </c>
      <c r="R309" s="9" t="e">
        <f t="shared" ref="R309" si="60">U299</f>
        <v>#DIV/0!</v>
      </c>
      <c r="S309" s="9" t="e">
        <f t="shared" si="46"/>
        <v>#DIV/0!</v>
      </c>
      <c r="T309" s="9"/>
      <c r="U309" s="9" t="str">
        <f t="shared" si="47"/>
        <v>Target;Gain &gt; 0.8; #pref=2</v>
      </c>
      <c r="V309" s="9" t="e">
        <f t="shared" si="48"/>
        <v>#DIV/0!</v>
      </c>
      <c r="W309" s="9" t="e">
        <f t="shared" si="48"/>
        <v>#DIV/0!</v>
      </c>
      <c r="X309" s="9" t="e">
        <f t="shared" si="49"/>
        <v>#DIV/0!</v>
      </c>
      <c r="Y309" s="9" t="e">
        <f t="shared" si="50"/>
        <v>#DIV/0!</v>
      </c>
      <c r="Z309" s="9" t="e">
        <f t="shared" si="51"/>
        <v>#DIV/0!</v>
      </c>
      <c r="AA309" s="9" t="e">
        <f t="shared" si="52"/>
        <v>#DIV/0!</v>
      </c>
      <c r="AB309" s="13"/>
      <c r="AC309" s="9" t="str">
        <f t="shared" si="53"/>
        <v>Target;Gain &gt; 0.8; #pref=2</v>
      </c>
      <c r="AD309" s="9" t="e">
        <f t="shared" si="54"/>
        <v>#DIV/0!</v>
      </c>
      <c r="AE309" s="9" t="e">
        <f t="shared" si="54"/>
        <v>#DIV/0!</v>
      </c>
      <c r="AF309" s="9" t="e">
        <f t="shared" si="55"/>
        <v>#DIV/0!</v>
      </c>
      <c r="AG309" s="9" t="e">
        <f t="shared" si="56"/>
        <v>#DIV/0!</v>
      </c>
      <c r="AH309" s="9" t="e">
        <f t="shared" si="57"/>
        <v>#DIV/0!</v>
      </c>
      <c r="AI309" s="9" t="e">
        <f t="shared" si="58"/>
        <v>#DIV/0!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>L300</f>
        <v>Target; Gain &gt; 0.8; #pref=3</v>
      </c>
      <c r="N310" s="9" t="e">
        <f t="shared" si="43"/>
        <v>#DIV/0!</v>
      </c>
      <c r="O310" s="9" t="e">
        <f t="shared" si="43"/>
        <v>#DIV/0!</v>
      </c>
      <c r="P310" s="9" t="e">
        <f t="shared" si="44"/>
        <v>#DIV/0!</v>
      </c>
      <c r="Q310" s="9" t="e">
        <f t="shared" si="45"/>
        <v>#DIV/0!</v>
      </c>
      <c r="R310" s="9" t="e">
        <f>U300</f>
        <v>#DIV/0!</v>
      </c>
      <c r="S310" s="9" t="e">
        <f t="shared" si="46"/>
        <v>#DIV/0!</v>
      </c>
      <c r="T310" s="9"/>
      <c r="U310" s="9" t="str">
        <f t="shared" si="47"/>
        <v>Target; Gain &gt; 0.8; #pref=3</v>
      </c>
      <c r="V310" s="9" t="e">
        <f t="shared" si="48"/>
        <v>#DIV/0!</v>
      </c>
      <c r="W310" s="9" t="e">
        <f t="shared" si="48"/>
        <v>#DIV/0!</v>
      </c>
      <c r="X310" s="9" t="e">
        <f t="shared" si="49"/>
        <v>#DIV/0!</v>
      </c>
      <c r="Y310" s="9" t="e">
        <f t="shared" si="50"/>
        <v>#DIV/0!</v>
      </c>
      <c r="Z310" s="9" t="e">
        <f t="shared" si="51"/>
        <v>#DIV/0!</v>
      </c>
      <c r="AA310" s="9" t="e">
        <f t="shared" si="52"/>
        <v>#DIV/0!</v>
      </c>
      <c r="AB310" s="13"/>
      <c r="AC310" s="9" t="str">
        <f t="shared" si="53"/>
        <v>Target; Gain &gt; 0.8; #pref=3</v>
      </c>
      <c r="AD310" s="9" t="e">
        <f t="shared" si="54"/>
        <v>#DIV/0!</v>
      </c>
      <c r="AE310" s="9" t="e">
        <f t="shared" si="54"/>
        <v>#DIV/0!</v>
      </c>
      <c r="AF310" s="9" t="e">
        <f t="shared" si="55"/>
        <v>#DIV/0!</v>
      </c>
      <c r="AG310" s="9" t="e">
        <f t="shared" si="56"/>
        <v>#DIV/0!</v>
      </c>
      <c r="AH310" s="9" t="e">
        <f t="shared" si="57"/>
        <v>#DIV/0!</v>
      </c>
      <c r="AI310" s="9" t="e">
        <f t="shared" si="58"/>
        <v>#DIV/0!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>L301</f>
        <v>Target; Gain &gt; 0.8; #pref=4</v>
      </c>
      <c r="N311" s="9" t="e">
        <f t="shared" si="43"/>
        <v>#DIV/0!</v>
      </c>
      <c r="O311" s="9" t="e">
        <f t="shared" si="43"/>
        <v>#DIV/0!</v>
      </c>
      <c r="P311" s="9" t="e">
        <f t="shared" si="44"/>
        <v>#DIV/0!</v>
      </c>
      <c r="Q311" s="9" t="e">
        <f t="shared" si="45"/>
        <v>#DIV/0!</v>
      </c>
      <c r="R311" s="9" t="e">
        <f>U301</f>
        <v>#DIV/0!</v>
      </c>
      <c r="S311" s="9" t="e">
        <f t="shared" si="46"/>
        <v>#DIV/0!</v>
      </c>
      <c r="T311" s="9"/>
      <c r="U311" s="9" t="str">
        <f t="shared" si="47"/>
        <v>Target; Gain &gt; 0.8; #pref=4</v>
      </c>
      <c r="V311" s="9" t="e">
        <f t="shared" si="48"/>
        <v>#DIV/0!</v>
      </c>
      <c r="W311" s="9" t="e">
        <f t="shared" si="48"/>
        <v>#DIV/0!</v>
      </c>
      <c r="X311" s="9" t="e">
        <f t="shared" si="49"/>
        <v>#DIV/0!</v>
      </c>
      <c r="Y311" s="9" t="e">
        <f t="shared" si="50"/>
        <v>#DIV/0!</v>
      </c>
      <c r="Z311" s="9" t="e">
        <f t="shared" si="51"/>
        <v>#DIV/0!</v>
      </c>
      <c r="AA311" s="9" t="e">
        <f t="shared" si="52"/>
        <v>#DIV/0!</v>
      </c>
      <c r="AB311" s="13"/>
      <c r="AC311" s="9" t="str">
        <f t="shared" si="53"/>
        <v>Target; Gain &gt; 0.8; #pref=4</v>
      </c>
      <c r="AD311" s="9" t="e">
        <f t="shared" si="54"/>
        <v>#DIV/0!</v>
      </c>
      <c r="AE311" s="9" t="e">
        <f t="shared" si="54"/>
        <v>#DIV/0!</v>
      </c>
      <c r="AF311" s="9" t="e">
        <f t="shared" si="55"/>
        <v>#DIV/0!</v>
      </c>
      <c r="AG311" s="9" t="e">
        <f t="shared" si="56"/>
        <v>#DIV/0!</v>
      </c>
      <c r="AH311" s="9" t="e">
        <f t="shared" si="57"/>
        <v>#DIV/0!</v>
      </c>
      <c r="AI311" s="9" t="e">
        <f t="shared" si="58"/>
        <v>#DIV/0!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>L302</f>
        <v>Target; Gain &gt; 0</v>
      </c>
      <c r="N312" s="9">
        <f t="shared" si="43"/>
        <v>1352754.78</v>
      </c>
      <c r="O312" s="9">
        <f t="shared" si="43"/>
        <v>1358256.72</v>
      </c>
      <c r="P312" s="9">
        <f t="shared" si="44"/>
        <v>610873.87</v>
      </c>
      <c r="Q312" s="9">
        <f t="shared" si="45"/>
        <v>773271.97000000009</v>
      </c>
      <c r="R312" s="9">
        <f>U302</f>
        <v>2898631.6100000003</v>
      </c>
      <c r="S312" s="9">
        <f t="shared" si="46"/>
        <v>1134953.0599999998</v>
      </c>
      <c r="T312" s="9"/>
      <c r="U312" s="9" t="str">
        <f t="shared" si="47"/>
        <v>Target; Gain &gt; 0</v>
      </c>
      <c r="V312" s="9">
        <f t="shared" si="48"/>
        <v>1.4723842471500397</v>
      </c>
      <c r="W312" s="9">
        <f t="shared" si="48"/>
        <v>1.4044340519182152</v>
      </c>
      <c r="X312" s="9">
        <f t="shared" si="49"/>
        <v>1.0366769168607421</v>
      </c>
      <c r="Y312" s="9">
        <f t="shared" si="50"/>
        <v>1.0774259878799786</v>
      </c>
      <c r="Z312" s="9">
        <f t="shared" si="51"/>
        <v>1.4247027759201589</v>
      </c>
      <c r="AA312" s="9">
        <f t="shared" si="52"/>
        <v>2.0846375673910371</v>
      </c>
      <c r="AB312" s="13"/>
      <c r="AC312" s="9" t="str">
        <f t="shared" si="53"/>
        <v>Target; Gain &gt; 0</v>
      </c>
      <c r="AD312" s="9">
        <f t="shared" si="54"/>
        <v>0.59723476686573118</v>
      </c>
      <c r="AE312" s="9">
        <f t="shared" si="54"/>
        <v>0.56809937433048607</v>
      </c>
      <c r="AF312" s="9">
        <f t="shared" si="55"/>
        <v>0.49899705633812114</v>
      </c>
      <c r="AG312" s="9">
        <f t="shared" si="56"/>
        <v>0.45978946627001277</v>
      </c>
      <c r="AH312" s="9">
        <f t="shared" si="57"/>
        <v>0.37553069548099305</v>
      </c>
      <c r="AI312" s="9">
        <f t="shared" si="58"/>
        <v>0.92295556686120117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K313" s="8"/>
      <c r="AL313" s="8"/>
      <c r="AM313" s="8"/>
      <c r="AN313" s="8"/>
      <c r="AO313" s="8"/>
    </row>
    <row r="314" spans="7:49" x14ac:dyDescent="0.3">
      <c r="K314" s="35" t="s">
        <v>62</v>
      </c>
      <c r="L314" s="5">
        <f>X314</f>
        <v>0.8</v>
      </c>
      <c r="M314" s="6" t="s">
        <v>2</v>
      </c>
      <c r="N314" s="6" t="s">
        <v>3</v>
      </c>
      <c r="O314" s="6" t="s">
        <v>4</v>
      </c>
      <c r="P314" s="6" t="s">
        <v>5</v>
      </c>
      <c r="Q314" s="6" t="s">
        <v>6</v>
      </c>
      <c r="R314" s="6" t="s">
        <v>7</v>
      </c>
      <c r="S314" s="6" t="s">
        <v>8</v>
      </c>
      <c r="T314" s="6" t="s">
        <v>9</v>
      </c>
      <c r="U314" s="6" t="s">
        <v>10</v>
      </c>
      <c r="V314" s="6" t="s">
        <v>11</v>
      </c>
      <c r="W314" s="6" t="s">
        <v>12</v>
      </c>
      <c r="X314" s="7">
        <f>X292</f>
        <v>0.8</v>
      </c>
      <c r="Y314" s="6" t="s">
        <v>2</v>
      </c>
      <c r="Z314" s="6" t="s">
        <v>3</v>
      </c>
      <c r="AA314" s="6" t="s">
        <v>4</v>
      </c>
      <c r="AB314" s="6" t="s">
        <v>5</v>
      </c>
      <c r="AC314" s="6" t="s">
        <v>6</v>
      </c>
      <c r="AD314" s="6" t="s">
        <v>7</v>
      </c>
      <c r="AE314" s="6" t="s">
        <v>8</v>
      </c>
      <c r="AF314" s="6" t="s">
        <v>9</v>
      </c>
      <c r="AG314" s="6" t="s">
        <v>10</v>
      </c>
      <c r="AH314" s="6" t="s">
        <v>11</v>
      </c>
      <c r="AI314" s="6" t="s">
        <v>12</v>
      </c>
      <c r="AJ314" s="5">
        <f t="shared" ref="AJ314:AJ324" si="61">X314</f>
        <v>0.8</v>
      </c>
      <c r="AK314" s="6" t="s">
        <v>2</v>
      </c>
      <c r="AL314" s="6" t="s">
        <v>3</v>
      </c>
      <c r="AM314" s="6" t="s">
        <v>4</v>
      </c>
      <c r="AN314" s="6" t="s">
        <v>5</v>
      </c>
      <c r="AO314" s="6" t="s">
        <v>6</v>
      </c>
      <c r="AP314" s="6" t="s">
        <v>7</v>
      </c>
      <c r="AQ314" s="6" t="s">
        <v>8</v>
      </c>
      <c r="AR314" s="6" t="s">
        <v>9</v>
      </c>
      <c r="AS314" s="6" t="s">
        <v>10</v>
      </c>
      <c r="AT314" s="6" t="s">
        <v>11</v>
      </c>
      <c r="AU314" s="6" t="s">
        <v>12</v>
      </c>
    </row>
    <row r="315" spans="7:49" x14ac:dyDescent="0.3">
      <c r="L315" s="8" t="s">
        <v>16</v>
      </c>
      <c r="M315" s="9">
        <f>MEDIAN(M3:M290)</f>
        <v>4851383.5999999996</v>
      </c>
      <c r="N315" s="9">
        <f t="shared" ref="N315:W315" si="62">MEDIAN(N3:N290)</f>
        <v>596728</v>
      </c>
      <c r="O315" s="9">
        <f t="shared" si="62"/>
        <v>596858.4</v>
      </c>
      <c r="P315" s="9">
        <f t="shared" si="62"/>
        <v>1902138.9</v>
      </c>
      <c r="Q315" s="9">
        <f t="shared" si="62"/>
        <v>285162.09999999998</v>
      </c>
      <c r="R315" s="9">
        <f t="shared" si="62"/>
        <v>14768288.300000001</v>
      </c>
      <c r="S315" s="9">
        <f t="shared" si="62"/>
        <v>157956.29999999999</v>
      </c>
      <c r="T315" s="9">
        <f t="shared" si="62"/>
        <v>2922825.5999999996</v>
      </c>
      <c r="U315" s="9">
        <f t="shared" si="62"/>
        <v>2286231.6666666665</v>
      </c>
      <c r="V315" s="9">
        <f t="shared" si="62"/>
        <v>1846321.7</v>
      </c>
      <c r="W315" s="9">
        <f t="shared" si="62"/>
        <v>407938.7</v>
      </c>
      <c r="X315" s="9" t="s">
        <v>16</v>
      </c>
      <c r="Y315" s="9">
        <f>MEDIAN(Y3:Y290)</f>
        <v>3.388189312414033</v>
      </c>
      <c r="Z315" s="9">
        <f t="shared" ref="Z315:AI315" si="63">MEDIAN(Z3:Z290)</f>
        <v>0.89014004685450343</v>
      </c>
      <c r="AA315" s="9">
        <f t="shared" si="63"/>
        <v>0.88542598382531046</v>
      </c>
      <c r="AB315" s="9">
        <f t="shared" si="63"/>
        <v>1.7873562659951854</v>
      </c>
      <c r="AC315" s="9">
        <f t="shared" si="63"/>
        <v>0.86241999309859241</v>
      </c>
      <c r="AD315" s="9">
        <f t="shared" si="63"/>
        <v>8.1544510479900065</v>
      </c>
      <c r="AE315" s="9">
        <f t="shared" si="63"/>
        <v>0.6366844939242583</v>
      </c>
      <c r="AF315" s="9">
        <f t="shared" si="63"/>
        <v>0.62275352829601616</v>
      </c>
      <c r="AG315" s="9">
        <f t="shared" si="63"/>
        <v>0.89402647769311439</v>
      </c>
      <c r="AH315" s="9">
        <f t="shared" si="63"/>
        <v>3.025641008396633</v>
      </c>
      <c r="AI315" s="9">
        <f t="shared" si="63"/>
        <v>1.6876259804800311</v>
      </c>
      <c r="AJ315" s="8" t="str">
        <f t="shared" si="61"/>
        <v>ALL</v>
      </c>
      <c r="AK315" s="9">
        <f>MEDIAN(AK3:AK290)</f>
        <v>3.388189312414033</v>
      </c>
      <c r="AL315" s="9">
        <f t="shared" ref="AL315:AU315" si="64">MEDIAN(AL3:AL290)</f>
        <v>0.41797399829956705</v>
      </c>
      <c r="AM315" s="9">
        <f t="shared" si="64"/>
        <v>0.39976058228639888</v>
      </c>
      <c r="AN315" s="9">
        <f t="shared" si="64"/>
        <v>1.7873562659951854</v>
      </c>
      <c r="AO315" s="9">
        <f t="shared" si="64"/>
        <v>0.41494134690728968</v>
      </c>
      <c r="AP315" s="9">
        <f t="shared" si="64"/>
        <v>8.1544510479900065</v>
      </c>
      <c r="AQ315" s="9">
        <f t="shared" si="64"/>
        <v>0.35312193671124992</v>
      </c>
      <c r="AR315" s="9">
        <f t="shared" si="64"/>
        <v>0.31521417791373096</v>
      </c>
      <c r="AS315" s="9">
        <f t="shared" si="64"/>
        <v>0.32914434039848856</v>
      </c>
      <c r="AT315" s="9">
        <f t="shared" si="64"/>
        <v>3.025641008396633</v>
      </c>
      <c r="AU315" s="9">
        <f t="shared" si="64"/>
        <v>0.62672578950296165</v>
      </c>
    </row>
    <row r="316" spans="7:49" x14ac:dyDescent="0.3">
      <c r="L316" s="8" t="str">
        <f>"Target; Gain &gt; "&amp;L314</f>
        <v>Target; Gain &gt; 0.8</v>
      </c>
      <c r="M316" s="9" t="e" cm="1" vm="1">
        <f t="array" ref="M316">MEDIAN(_xlfn._xlws.FILTER(M3:M290, ($AZ3:$AZ290 &gt; $X292)*($AZ3:$AZ290 &lt;&gt; "")))</f>
        <v>#VALUE!</v>
      </c>
      <c r="N316" s="9" t="e" cm="1" vm="1">
        <f t="array" ref="N316">MEDIAN(_xlfn._xlws.FILTER(N3:N290, ($AZ3:$AZ290 &gt; $X292)*($AZ3:$AZ290 &lt;&gt; "")))</f>
        <v>#VALUE!</v>
      </c>
      <c r="O316" s="9" t="e" cm="1" vm="1">
        <f t="array" ref="O316">MEDIAN(_xlfn._xlws.FILTER(O3:O290, ($AZ3:$AZ290 &gt; $X292)*($AZ3:$AZ290 &lt;&gt; "")))</f>
        <v>#VALUE!</v>
      </c>
      <c r="P316" s="9" t="e" cm="1" vm="1">
        <f t="array" ref="P316">MEDIAN(_xlfn._xlws.FILTER(P3:P290, ($AZ3:$AZ290 &gt; $X292)*($AZ3:$AZ290 &lt;&gt; "")))</f>
        <v>#VALUE!</v>
      </c>
      <c r="Q316" s="9" t="e" cm="1" vm="1">
        <f t="array" ref="Q316">MEDIAN(_xlfn._xlws.FILTER(Q3:Q290, ($AZ3:$AZ290 &gt; $X292)*($AZ3:$AZ290 &lt;&gt; "")))</f>
        <v>#VALUE!</v>
      </c>
      <c r="R316" s="9" t="e" cm="1" vm="1">
        <f t="array" ref="R316">MEDIAN(_xlfn._xlws.FILTER(R3:R290, ($AZ3:$AZ290 &gt; $X292)*($AZ3:$AZ290 &lt;&gt; "")))</f>
        <v>#VALUE!</v>
      </c>
      <c r="S316" s="9" t="e" cm="1" vm="1">
        <f t="array" ref="S316">MEDIAN(_xlfn._xlws.FILTER(S3:S290, ($AZ3:$AZ290 &gt; $X292)*($AZ3:$AZ290 &lt;&gt; "")))</f>
        <v>#VALUE!</v>
      </c>
      <c r="T316" s="9" t="e" cm="1" vm="1">
        <f t="array" ref="T316">MEDIAN(_xlfn._xlws.FILTER(T3:T290, ($AZ3:$AZ290 &gt; $X292)*($AZ3:$AZ290 &lt;&gt; "")))</f>
        <v>#VALUE!</v>
      </c>
      <c r="U316" s="9" t="e" cm="1" vm="1">
        <f t="array" ref="U316">MEDIAN(_xlfn._xlws.FILTER(U3:U290, ($AZ3:$AZ290 &gt; $X292)*($AZ3:$AZ290 &lt;&gt; "")))</f>
        <v>#VALUE!</v>
      </c>
      <c r="V316" s="9" t="e" cm="1" vm="1">
        <f t="array" ref="V316">MEDIAN(_xlfn._xlws.FILTER(V3:V290, ($AZ3:$AZ290 &gt; $X292)*($AZ3:$AZ290 &lt;&gt; "")))</f>
        <v>#VALUE!</v>
      </c>
      <c r="W316" s="9" t="e" cm="1" vm="1">
        <f t="array" ref="W316">MEDIAN(_xlfn._xlws.FILTER(W3:W290, ($AZ3:$AZ290 &gt; $X292)*($AZ3:$AZ290 &lt;&gt; "")))</f>
        <v>#VALUE!</v>
      </c>
      <c r="X316" s="9" t="str">
        <f>"Target; Gain &gt; "&amp;X314</f>
        <v>Target; Gain &gt; 0.8</v>
      </c>
      <c r="Y316" s="9" t="e" cm="1" vm="1">
        <f t="array" ref="Y316">MEDIAN(_xlfn._xlws.FILTER(Y3:Y290, ($AZ3:$AZ290 &gt; $X292)*($AZ3:$AZ290 &lt;&gt; "")))</f>
        <v>#VALUE!</v>
      </c>
      <c r="Z316" s="9" t="e" cm="1" vm="1">
        <f t="array" ref="Z316">MEDIAN(_xlfn._xlws.FILTER(Z3:Z290, ($AZ3:$AZ290 &gt; $X292)*($AZ3:$AZ290 &lt;&gt; "")))</f>
        <v>#VALUE!</v>
      </c>
      <c r="AA316" s="9" t="e" cm="1" vm="1">
        <f t="array" ref="AA316">MEDIAN(_xlfn._xlws.FILTER(AA3:AA290, ($AZ3:$AZ290 &gt; $X292)*($AZ3:$AZ290 &lt;&gt; "")))</f>
        <v>#VALUE!</v>
      </c>
      <c r="AB316" s="9" t="e" cm="1" vm="1">
        <f t="array" ref="AB316">MEDIAN(_xlfn._xlws.FILTER(AB3:AB290, ($AZ3:$AZ290 &gt; $X292)*($AZ3:$AZ290 &lt;&gt; "")))</f>
        <v>#VALUE!</v>
      </c>
      <c r="AC316" s="9" t="e" cm="1" vm="1">
        <f t="array" ref="AC316">MEDIAN(_xlfn._xlws.FILTER(AC3:AC290, ($AZ3:$AZ290 &gt; $X292)*($AZ3:$AZ290 &lt;&gt; "")))</f>
        <v>#VALUE!</v>
      </c>
      <c r="AD316" s="9" t="e" cm="1" vm="1">
        <f t="array" ref="AD316">MEDIAN(_xlfn._xlws.FILTER(AD3:AD290, ($AZ3:$AZ290 &gt; $X292)*($AZ3:$AZ290 &lt;&gt; "")))</f>
        <v>#VALUE!</v>
      </c>
      <c r="AE316" s="9" t="e" cm="1" vm="1">
        <f t="array" ref="AE316">MEDIAN(_xlfn._xlws.FILTER(AE3:AE290, ($AZ3:$AZ290 &gt; $X292)*($AZ3:$AZ290 &lt;&gt; "")))</f>
        <v>#VALUE!</v>
      </c>
      <c r="AF316" s="9" t="e" cm="1" vm="1">
        <f t="array" ref="AF316">MEDIAN(_xlfn._xlws.FILTER(AF3:AF290, ($AZ3:$AZ290 &gt; $X292)*($AZ3:$AZ290 &lt;&gt; "")))</f>
        <v>#VALUE!</v>
      </c>
      <c r="AG316" s="9" t="e" cm="1" vm="1">
        <f t="array" ref="AG316">MEDIAN(_xlfn._xlws.FILTER(AG3:AG290, ($AZ3:$AZ290 &gt; $X292)*($AZ3:$AZ290 &lt;&gt; "")))</f>
        <v>#VALUE!</v>
      </c>
      <c r="AH316" s="9" t="e" cm="1" vm="1">
        <f t="array" ref="AH316">MEDIAN(_xlfn._xlws.FILTER(AH3:AH290, ($AZ3:$AZ290 &gt; $X292)*($AZ3:$AZ290 &lt;&gt; "")))</f>
        <v>#VALUE!</v>
      </c>
      <c r="AI316" s="9" t="e" cm="1" vm="1">
        <f t="array" ref="AI316">MEDIAN(_xlfn._xlws.FILTER(AI3:AI290, ($AZ3:$AZ290 &gt; $X292)*($AZ3:$AZ290 &lt;&gt; "")))</f>
        <v>#VALUE!</v>
      </c>
      <c r="AJ316" s="8" t="str">
        <f t="shared" si="61"/>
        <v>Target; Gain &gt; 0.8</v>
      </c>
      <c r="AK316" s="9" t="e" cm="1" vm="1">
        <f t="array" ref="AK316">MEDIAN(_xlfn._xlws.FILTER(AK3:AK290, ($AZ3:$AZ290 &gt; $X292)*($AZ3:$AZ290 &lt;&gt; "")))</f>
        <v>#VALUE!</v>
      </c>
      <c r="AL316" s="9" t="e" cm="1" vm="1">
        <f t="array" ref="AL316">MEDIAN(_xlfn._xlws.FILTER(AL3:AL290, ($AZ3:$AZ290 &gt; $X292)*($AZ3:$AZ290 &lt;&gt; "")))</f>
        <v>#VALUE!</v>
      </c>
      <c r="AM316" s="9" t="e" cm="1" vm="1">
        <f t="array" ref="AM316">MEDIAN(_xlfn._xlws.FILTER(AM3:AM290, ($AZ3:$AZ290 &gt; $X292)*($AZ3:$AZ290 &lt;&gt; "")))</f>
        <v>#VALUE!</v>
      </c>
      <c r="AN316" s="9" t="e" cm="1" vm="1">
        <f t="array" ref="AN316">MEDIAN(_xlfn._xlws.FILTER(AN3:AN290, ($AZ3:$AZ290 &gt; $X292)*($AZ3:$AZ290 &lt;&gt; "")))</f>
        <v>#VALUE!</v>
      </c>
      <c r="AO316" s="9" t="e" cm="1" vm="1">
        <f t="array" ref="AO316">MEDIAN(_xlfn._xlws.FILTER(AO3:AO290, ($AZ3:$AZ290 &gt; $X292)*($AZ3:$AZ290 &lt;&gt; "")))</f>
        <v>#VALUE!</v>
      </c>
      <c r="AP316" s="9" t="e" cm="1" vm="1">
        <f t="array" ref="AP316">MEDIAN(_xlfn._xlws.FILTER(AP3:AP290, ($AZ3:$AZ290 &gt; $X292)*($AZ3:$AZ290 &lt;&gt; "")))</f>
        <v>#VALUE!</v>
      </c>
      <c r="AQ316" s="9" t="e" cm="1" vm="1">
        <f t="array" ref="AQ316">MEDIAN(_xlfn._xlws.FILTER(AQ3:AQ290, ($AZ3:$AZ290 &gt; $X292)*($AZ3:$AZ290 &lt;&gt; "")))</f>
        <v>#VALUE!</v>
      </c>
      <c r="AR316" s="9" t="e" cm="1" vm="1">
        <f t="array" ref="AR316">MEDIAN(_xlfn._xlws.FILTER(AR3:AR290, ($AZ3:$AZ290 &gt; $X292)*($AZ3:$AZ290 &lt;&gt; "")))</f>
        <v>#VALUE!</v>
      </c>
      <c r="AS316" s="9" t="e" cm="1" vm="1">
        <f t="array" ref="AS316">MEDIAN(_xlfn._xlws.FILTER(AS3:AS290, ($AZ3:$AZ290 &gt; $X292)*($AZ3:$AZ290 &lt;&gt; "")))</f>
        <v>#VALUE!</v>
      </c>
      <c r="AT316" s="9" t="e" cm="1" vm="1">
        <f t="array" ref="AT316">MEDIAN(_xlfn._xlws.FILTER(AT3:AT290, ($AZ3:$AZ290 &gt; $X292)*($AZ3:$AZ290 &lt;&gt; "")))</f>
        <v>#VALUE!</v>
      </c>
      <c r="AU316" s="9" t="e" cm="1" vm="1">
        <f t="array" ref="AU316">MEDIAN(_xlfn._xlws.FILTER(AU3:AU290, ($AZ3:$AZ290 &gt; $X292)*($AZ3:$AZ290 &lt;&gt; "")))</f>
        <v>#VALUE!</v>
      </c>
    </row>
    <row r="317" spans="7:49" x14ac:dyDescent="0.3">
      <c r="L317" s="8" t="str">
        <f>"Gain &gt; "&amp;L314</f>
        <v>Gain &gt; 0.8</v>
      </c>
      <c r="M317" s="9" t="e" cm="1" vm="1">
        <f t="array" ref="M317">MEDIAN(_xlfn._xlws.FILTER(M3:M290, $AY3:$AY290&gt;$X292))</f>
        <v>#VALUE!</v>
      </c>
      <c r="N317" s="9" t="e" cm="1" vm="1">
        <f t="array" ref="N317">MEDIAN(_xlfn._xlws.FILTER(N3:N290, $AY3:$AY290&gt;$X292))</f>
        <v>#VALUE!</v>
      </c>
      <c r="O317" s="9" t="e" cm="1" vm="1">
        <f t="array" ref="O317">MEDIAN(_xlfn._xlws.FILTER(O3:O290, $AY3:$AY290&gt;$X292))</f>
        <v>#VALUE!</v>
      </c>
      <c r="P317" s="9" t="e" cm="1" vm="1">
        <f t="array" ref="P317">MEDIAN(_xlfn._xlws.FILTER(P3:P290, $AY3:$AY290&gt;$X292))</f>
        <v>#VALUE!</v>
      </c>
      <c r="Q317" s="9" t="e" cm="1" vm="1">
        <f t="array" ref="Q317">MEDIAN(_xlfn._xlws.FILTER(Q3:Q290, $AY3:$AY290&gt;$X292))</f>
        <v>#VALUE!</v>
      </c>
      <c r="R317" s="9" t="e" cm="1" vm="1">
        <f t="array" ref="R317">MEDIAN(_xlfn._xlws.FILTER(R3:R290, $AY3:$AY290&gt;$X292))</f>
        <v>#VALUE!</v>
      </c>
      <c r="S317" s="9" t="e" cm="1" vm="1">
        <f t="array" ref="S317">MEDIAN(_xlfn._xlws.FILTER(S3:S290, $AY3:$AY290&gt;$X292))</f>
        <v>#VALUE!</v>
      </c>
      <c r="T317" s="9" t="e" cm="1" vm="1">
        <f t="array" ref="T317">MEDIAN(_xlfn._xlws.FILTER(T3:T290, $AY3:$AY290&gt;$X292))</f>
        <v>#VALUE!</v>
      </c>
      <c r="U317" s="9" t="e" cm="1" vm="1">
        <f t="array" ref="U317">MEDIAN(_xlfn._xlws.FILTER(U3:U290, $AY3:$AY290&gt;$X292))</f>
        <v>#VALUE!</v>
      </c>
      <c r="V317" s="9" t="e" cm="1" vm="1">
        <f t="array" ref="V317">MEDIAN(_xlfn._xlws.FILTER(V3:V290, $AY3:$AY290&gt;$X292))</f>
        <v>#VALUE!</v>
      </c>
      <c r="W317" s="9" t="e" cm="1" vm="1">
        <f t="array" ref="W317">MEDIAN(_xlfn._xlws.FILTER(W3:W290, $AY3:$AY290&gt;$X292))</f>
        <v>#VALUE!</v>
      </c>
      <c r="X317" s="9" t="str">
        <f>"Gain &gt; "&amp;X314</f>
        <v>Gain &gt; 0.8</v>
      </c>
      <c r="Y317" s="9" t="e" cm="1" vm="1">
        <f t="array" ref="Y317">MEDIAN(_xlfn._xlws.FILTER(Y3:Y290, $AY3:$AY290&gt;$X292))</f>
        <v>#VALUE!</v>
      </c>
      <c r="Z317" s="9" t="e" cm="1" vm="1">
        <f t="array" ref="Z317">MEDIAN(_xlfn._xlws.FILTER(Z3:Z290, $AY3:$AY290&gt;$X292))</f>
        <v>#VALUE!</v>
      </c>
      <c r="AA317" s="9" t="e" cm="1" vm="1">
        <f t="array" ref="AA317">MEDIAN(_xlfn._xlws.FILTER(AA3:AA290, $AY3:$AY290&gt;$X292))</f>
        <v>#VALUE!</v>
      </c>
      <c r="AB317" s="9" t="e" cm="1" vm="1">
        <f t="array" ref="AB317">MEDIAN(_xlfn._xlws.FILTER(AB3:AB290, $AY3:$AY290&gt;$X292))</f>
        <v>#VALUE!</v>
      </c>
      <c r="AC317" s="9" t="e" cm="1" vm="1">
        <f t="array" ref="AC317">MEDIAN(_xlfn._xlws.FILTER(AC3:AC290, $AY3:$AY290&gt;$X292))</f>
        <v>#VALUE!</v>
      </c>
      <c r="AD317" s="9" t="e" cm="1" vm="1">
        <f t="array" ref="AD317">MEDIAN(_xlfn._xlws.FILTER(AD3:AD290, $AY3:$AY290&gt;$X292))</f>
        <v>#VALUE!</v>
      </c>
      <c r="AE317" s="9" t="e" cm="1" vm="1">
        <f t="array" ref="AE317">MEDIAN(_xlfn._xlws.FILTER(AE3:AE290, $AY3:$AY290&gt;$X292))</f>
        <v>#VALUE!</v>
      </c>
      <c r="AF317" s="9" t="e" cm="1" vm="1">
        <f t="array" ref="AF317">MEDIAN(_xlfn._xlws.FILTER(AF3:AF290, $AY3:$AY290&gt;$X292))</f>
        <v>#VALUE!</v>
      </c>
      <c r="AG317" s="9" t="e" cm="1" vm="1">
        <f t="array" ref="AG317">MEDIAN(_xlfn._xlws.FILTER(AG3:AG290, $AY3:$AY290&gt;$X292))</f>
        <v>#VALUE!</v>
      </c>
      <c r="AH317" s="9" t="e" cm="1" vm="1">
        <f t="array" ref="AH317">MEDIAN(_xlfn._xlws.FILTER(AH3:AH290, $AY3:$AY290&gt;$X292))</f>
        <v>#VALUE!</v>
      </c>
      <c r="AI317" s="9" t="e" cm="1" vm="1">
        <f t="array" ref="AI317">MEDIAN(_xlfn._xlws.FILTER(AI3:AI290, $AY3:$AY290&gt;$X292))</f>
        <v>#VALUE!</v>
      </c>
      <c r="AJ317" s="8" t="str">
        <f t="shared" si="61"/>
        <v>Gain &gt; 0.8</v>
      </c>
      <c r="AK317" s="9" t="e" cm="1" vm="1">
        <f t="array" ref="AK317">MEDIAN(_xlfn._xlws.FILTER(AK3:AK290, $AY3:$AY290&gt;$X292))</f>
        <v>#VALUE!</v>
      </c>
      <c r="AL317" s="9" t="e" cm="1" vm="1">
        <f t="array" ref="AL317">MEDIAN(_xlfn._xlws.FILTER(AL3:AL290, $AY3:$AY290&gt;$X292))</f>
        <v>#VALUE!</v>
      </c>
      <c r="AM317" s="9" t="e" cm="1" vm="1">
        <f t="array" ref="AM317">MEDIAN(_xlfn._xlws.FILTER(AM3:AM290, $AY3:$AY290&gt;$X292))</f>
        <v>#VALUE!</v>
      </c>
      <c r="AN317" s="9" t="e" cm="1" vm="1">
        <f t="array" ref="AN317">MEDIAN(_xlfn._xlws.FILTER(AN3:AN290, $AY3:$AY290&gt;$X292))</f>
        <v>#VALUE!</v>
      </c>
      <c r="AO317" s="9" t="e" cm="1" vm="1">
        <f t="array" ref="AO317">MEDIAN(_xlfn._xlws.FILTER(AO3:AO290, $AY3:$AY290&gt;$X292))</f>
        <v>#VALUE!</v>
      </c>
      <c r="AP317" s="9" t="e" cm="1" vm="1">
        <f t="array" ref="AP317">MEDIAN(_xlfn._xlws.FILTER(AP3:AP290, $AY3:$AY290&gt;$X292))</f>
        <v>#VALUE!</v>
      </c>
      <c r="AQ317" s="9" t="e" cm="1" vm="1">
        <f t="array" ref="AQ317">MEDIAN(_xlfn._xlws.FILTER(AQ3:AQ290, $AY3:$AY290&gt;$X292))</f>
        <v>#VALUE!</v>
      </c>
      <c r="AR317" s="9" t="e" cm="1" vm="1">
        <f t="array" ref="AR317">MEDIAN(_xlfn._xlws.FILTER(AR3:AR290, $AY3:$AY290&gt;$X292))</f>
        <v>#VALUE!</v>
      </c>
      <c r="AS317" s="9" t="e" cm="1" vm="1">
        <f t="array" ref="AS317">MEDIAN(_xlfn._xlws.FILTER(AS3:AS290, $AY3:$AY290&gt;$X292))</f>
        <v>#VALUE!</v>
      </c>
      <c r="AT317" s="9" t="e" cm="1" vm="1">
        <f t="array" ref="AT317">MEDIAN(_xlfn._xlws.FILTER(AT3:AT290, $AY3:$AY290&gt;$X292))</f>
        <v>#VALUE!</v>
      </c>
      <c r="AU317" s="9" t="e" cm="1" vm="1">
        <f t="array" ref="AU317">MEDIAN(_xlfn._xlws.FILTER(AU3:AU290, $AY3:$AY290&gt;$X292))</f>
        <v>#VALUE!</v>
      </c>
      <c r="AW317" s="10"/>
    </row>
    <row r="318" spans="7:49" x14ac:dyDescent="0.3">
      <c r="L318" t="s">
        <v>17</v>
      </c>
      <c r="M318" s="9" cm="1">
        <f t="array" ref="M318">MEDIAN(_xlfn._xlws.FILTER(M3:M290, $H3:$H290=1))</f>
        <v>4004766.4</v>
      </c>
      <c r="N318" s="9" cm="1">
        <f t="array" ref="N318">MEDIAN(_xlfn._xlws.FILTER(N3:N290, $H3:$H290=1))</f>
        <v>393952.9</v>
      </c>
      <c r="O318" s="9" cm="1">
        <f t="array" ref="O318">MEDIAN(_xlfn._xlws.FILTER(O3:O290, $H3:$H290=1))</f>
        <v>394097.1</v>
      </c>
      <c r="P318" s="9" cm="1">
        <f t="array" ref="P318">MEDIAN(_xlfn._xlws.FILTER(P3:P290, $H3:$H290=1))</f>
        <v>1386009.2000000002</v>
      </c>
      <c r="Q318" s="9" cm="1">
        <f t="array" ref="Q318">MEDIAN(_xlfn._xlws.FILTER(Q3:Q290, $H3:$H290=1))</f>
        <v>232789.09999999998</v>
      </c>
      <c r="R318" s="9" cm="1">
        <f t="array" ref="R318">MEDIAN(_xlfn._xlws.FILTER(R3:R290, $H3:$H290=1))</f>
        <v>10383386.1</v>
      </c>
      <c r="S318" s="9" cm="1">
        <f t="array" ref="S318">MEDIAN(_xlfn._xlws.FILTER(S3:S290, $H3:$H290=1))</f>
        <v>60049.100000000006</v>
      </c>
      <c r="T318" s="9" cm="1">
        <f t="array" ref="T318">MEDIAN(_xlfn._xlws.FILTER(T3:T290, $H3:$H290=1))</f>
        <v>2920205.4000000004</v>
      </c>
      <c r="U318" s="9" cm="1">
        <f t="array" ref="U318">MEDIAN(_xlfn._xlws.FILTER(U3:U290, $H3:$H290=1))</f>
        <v>2273744.4333333336</v>
      </c>
      <c r="V318" s="9" cm="1">
        <f t="array" ref="V318">MEDIAN(_xlfn._xlws.FILTER(V3:V290, $H3:$H290=1))</f>
        <v>1788076.7999999998</v>
      </c>
      <c r="W318" s="9" cm="1">
        <f t="array" ref="W318">MEDIAN(_xlfn._xlws.FILTER(W3:W290, $H3:$H290=1))</f>
        <v>252030.59999999998</v>
      </c>
      <c r="X318" s="9" t="s">
        <v>17</v>
      </c>
      <c r="Y318" s="9" cm="1">
        <f t="array" ref="Y318">MEDIAN(_xlfn._xlws.FILTER(Y3:Y290, $H3:$H290=1))</f>
        <v>2.6795284452964552</v>
      </c>
      <c r="Z318" s="9" cm="1">
        <f t="array" ref="Z318">MEDIAN(_xlfn._xlws.FILTER(Z3:Z290, $H3:$H290=1))</f>
        <v>0.69000216335407449</v>
      </c>
      <c r="AA318" s="9" cm="1">
        <f t="array" ref="AA318">MEDIAN(_xlfn._xlws.FILTER(AA3:AA290, $H3:$H290=1))</f>
        <v>0.68460749386576936</v>
      </c>
      <c r="AB318" s="9" cm="1">
        <f t="array" ref="AB318">MEDIAN(_xlfn._xlws.FILTER(AB3:AB290, $H3:$H290=1))</f>
        <v>1.3178381569014164</v>
      </c>
      <c r="AC318" s="9" cm="1">
        <f t="array" ref="AC318">MEDIAN(_xlfn._xlws.FILTER(AC3:AC290, $H3:$H290=1))</f>
        <v>0.67763475095465164</v>
      </c>
      <c r="AD318" s="9" cm="1">
        <f t="array" ref="AD318">MEDIAN(_xlfn._xlws.FILTER(AD3:AD290, $H3:$H290=1))</f>
        <v>6.0505881503107961</v>
      </c>
      <c r="AE318" s="9" cm="1">
        <f t="array" ref="AE318">MEDIAN(_xlfn._xlws.FILTER(AE3:AE290, $H3:$H290=1))</f>
        <v>0.46812223404995168</v>
      </c>
      <c r="AF318" s="9" cm="1">
        <f t="array" ref="AF318">MEDIAN(_xlfn._xlws.FILTER(AF3:AF290, $H3:$H290=1))</f>
        <v>0.60713480009580967</v>
      </c>
      <c r="AG318" s="9" cm="1">
        <f t="array" ref="AG318">MEDIAN(_xlfn._xlws.FILTER(AG3:AG290, $H3:$H290=1))</f>
        <v>0.87894476763322016</v>
      </c>
      <c r="AH318" s="9" cm="1">
        <f t="array" ref="AH318">MEDIAN(_xlfn._xlws.FILTER(AH3:AH290, $H3:$H290=1))</f>
        <v>2.9997885759104967</v>
      </c>
      <c r="AI318" s="9" cm="1">
        <f t="array" ref="AI318">MEDIAN(_xlfn._xlws.FILTER(AI3:AI290, $H3:$H290=1))</f>
        <v>1.0022502253239509</v>
      </c>
      <c r="AJ318" s="10" t="str">
        <f t="shared" si="61"/>
        <v>Target</v>
      </c>
      <c r="AK318" s="9" cm="1">
        <f t="array" ref="AK318">MEDIAN(_xlfn._xlws.FILTER(AK3:AK290, $H3:$H290=1))</f>
        <v>2.6795284452964552</v>
      </c>
      <c r="AL318" s="9" cm="1">
        <f t="array" ref="AL318">MEDIAN(_xlfn._xlws.FILTER(AL3:AL290, $H3:$H290=1))</f>
        <v>0.36608388531603853</v>
      </c>
      <c r="AM318" s="9" cm="1">
        <f t="array" ref="AM318">MEDIAN(_xlfn._xlws.FILTER(AM3:AM290, $H3:$H290=1))</f>
        <v>0.36343740940210412</v>
      </c>
      <c r="AN318" s="9" cm="1">
        <f t="array" ref="AN318">MEDIAN(_xlfn._xlws.FILTER(AN3:AN290, $H3:$H290=1))</f>
        <v>1.3178381569014164</v>
      </c>
      <c r="AO318" s="9" cm="1">
        <f t="array" ref="AO318">MEDIAN(_xlfn._xlws.FILTER(AO3:AO290, $H3:$H290=1))</f>
        <v>0.35863306397125899</v>
      </c>
      <c r="AP318" s="9" cm="1">
        <f t="array" ref="AP318">MEDIAN(_xlfn._xlws.FILTER(AP3:AP290, $H3:$H290=1))</f>
        <v>6.0505881503107961</v>
      </c>
      <c r="AQ318" s="9" cm="1">
        <f t="array" ref="AQ318">MEDIAN(_xlfn._xlws.FILTER(AQ3:AQ290, $H3:$H290=1))</f>
        <v>0.33906500699813474</v>
      </c>
      <c r="AR318" s="9" cm="1">
        <f t="array" ref="AR318">MEDIAN(_xlfn._xlws.FILTER(AR3:AR290, $H3:$H290=1))</f>
        <v>0.30826324607478456</v>
      </c>
      <c r="AS318" s="9" cm="1">
        <f t="array" ref="AS318">MEDIAN(_xlfn._xlws.FILTER(AS3:AS290, $H3:$H290=1))</f>
        <v>0.31129628031630996</v>
      </c>
      <c r="AT318" s="9" cm="1">
        <f t="array" ref="AT318">MEDIAN(_xlfn._xlws.FILTER(AT3:AT290, $H3:$H290=1))</f>
        <v>2.9997885759104967</v>
      </c>
      <c r="AU318" s="9" cm="1">
        <f t="array" ref="AU318">MEDIAN(_xlfn._xlws.FILTER(AU3:AU290, $H3:$H290=1))</f>
        <v>0.46116528679849578</v>
      </c>
      <c r="AW318" s="10"/>
    </row>
    <row r="319" spans="7:49" x14ac:dyDescent="0.3">
      <c r="L319" t="str">
        <f t="shared" ref="L319:L324" si="65">X319</f>
        <v>Gain &gt; 0</v>
      </c>
      <c r="M319" s="9" cm="1">
        <f t="array" ref="M319">MEDIAN(_xlfn._xlws.FILTER(M3:M290, $J3:$J290=1))</f>
        <v>6533491.7000000002</v>
      </c>
      <c r="N319" s="9" cm="1">
        <f t="array" ref="N319">MEDIAN(_xlfn._xlws.FILTER(N3:N290, $J3:$J290=1))</f>
        <v>1160855.2</v>
      </c>
      <c r="O319" s="9" cm="1">
        <f t="array" ref="O319">MEDIAN(_xlfn._xlws.FILTER(O3:O290, $J3:$J290=1))</f>
        <v>1174656.6000000001</v>
      </c>
      <c r="P319" s="9" cm="1">
        <f t="array" ref="P319">MEDIAN(_xlfn._xlws.FILTER(P3:P290, $J3:$J290=1))</f>
        <v>2232255.7999999998</v>
      </c>
      <c r="Q319" s="9" cm="1">
        <f t="array" ref="Q319">MEDIAN(_xlfn._xlws.FILTER(Q3:Q290, $J3:$J290=1))</f>
        <v>551520.19999999995</v>
      </c>
      <c r="R319" s="9" cm="1">
        <f t="array" ref="R319">MEDIAN(_xlfn._xlws.FILTER(R3:R290, $J3:$J290=1))</f>
        <v>21349713.199999999</v>
      </c>
      <c r="S319" s="9" cm="1">
        <f t="array" ref="S319">MEDIAN(_xlfn._xlws.FILTER(S3:S290, $J3:$J290=1))</f>
        <v>542489.4</v>
      </c>
      <c r="T319" s="9" cm="1">
        <f t="array" ref="T319">MEDIAN(_xlfn._xlws.FILTER(T3:T290, $J3:$J290=1))</f>
        <v>2924194.8</v>
      </c>
      <c r="U319" s="9" cm="1">
        <f t="array" ref="U319">MEDIAN(_xlfn._xlws.FILTER(U3:U290, $J3:$J290=1))</f>
        <v>2289944.6</v>
      </c>
      <c r="V319" s="9" cm="1">
        <f t="array" ref="V319">MEDIAN(_xlfn._xlws.FILTER(V3:V290, $J3:$J290=1))</f>
        <v>2033017.2</v>
      </c>
      <c r="W319" s="9" cm="1">
        <f t="array" ref="W319">MEDIAN(_xlfn._xlws.FILTER(W3:W290, $J3:$J290=1))</f>
        <v>612603.4</v>
      </c>
      <c r="X319" s="9" t="s">
        <v>18</v>
      </c>
      <c r="Y319" s="9" cm="1">
        <f t="array" ref="Y319">MEDIAN(_xlfn._xlws.FILTER(Y3:Y290, $J3:$J290=1))</f>
        <v>4.9124866750964422</v>
      </c>
      <c r="Z319" s="9" cm="1">
        <f t="array" ref="Z319">MEDIAN(_xlfn._xlws.FILTER(Z3:Z290, $J3:$J290=1))</f>
        <v>1.2597110657021404</v>
      </c>
      <c r="AA319" s="9" cm="1">
        <f t="array" ref="AA319">MEDIAN(_xlfn._xlws.FILTER(AA3:AA290, $J3:$J290=1))</f>
        <v>1.2538015084748619</v>
      </c>
      <c r="AB319" s="9" cm="1">
        <f t="array" ref="AB319">MEDIAN(_xlfn._xlws.FILTER(AB3:AB290, $J3:$J290=1))</f>
        <v>2.6393183808977478</v>
      </c>
      <c r="AC319" s="9" cm="1">
        <f t="array" ref="AC319">MEDIAN(_xlfn._xlws.FILTER(AC3:AC290, $J3:$J290=1))</f>
        <v>1.0461968587187584</v>
      </c>
      <c r="AD319" s="9" cm="1">
        <f t="array" ref="AD319">MEDIAN(_xlfn._xlws.FILTER(AD3:AD290, $J3:$J290=1))</f>
        <v>12.467435691208809</v>
      </c>
      <c r="AE319" s="9" cm="1">
        <f t="array" ref="AE319">MEDIAN(_xlfn._xlws.FILTER(AE3:AE290, $J3:$J290=1))</f>
        <v>0.89411735250614588</v>
      </c>
      <c r="AF319" s="9" cm="1">
        <f t="array" ref="AF319">MEDIAN(_xlfn._xlws.FILTER(AF3:AF290, $J3:$J290=1))</f>
        <v>0.62631029319600207</v>
      </c>
      <c r="AG319" s="9" cm="1">
        <f t="array" ref="AG319">MEDIAN(_xlfn._xlws.FILTER(AG3:AG290, $J3:$J290=1))</f>
        <v>0.90805597253493031</v>
      </c>
      <c r="AH319" s="9" cm="1">
        <f t="array" ref="AH319">MEDIAN(_xlfn._xlws.FILTER(AH3:AH290, $J3:$J290=1))</f>
        <v>3.1207416331046263</v>
      </c>
      <c r="AI319" s="9" cm="1">
        <f t="array" ref="AI319">MEDIAN(_xlfn._xlws.FILTER(AI3:AI290, $J3:$J290=1))</f>
        <v>2.0415146676998122</v>
      </c>
      <c r="AJ319" s="10" t="str">
        <f t="shared" si="61"/>
        <v>Gain &gt; 0</v>
      </c>
      <c r="AK319" s="9" cm="1">
        <f t="array" ref="AK319">MEDIAN(_xlfn._xlws.FILTER(AK3:AK290, $J3:$J290=1))</f>
        <v>4.9124866750964422</v>
      </c>
      <c r="AL319" s="9" cm="1">
        <f t="array" ref="AL319">MEDIAN(_xlfn._xlws.FILTER(AL3:AL290, $J3:$J290=1))</f>
        <v>0.55724792179535143</v>
      </c>
      <c r="AM319" s="9" cm="1">
        <f t="array" ref="AM319">MEDIAN(_xlfn._xlws.FILTER(AM3:AM290, $J3:$J290=1))</f>
        <v>0.5494117702997755</v>
      </c>
      <c r="AN319" s="9" cm="1">
        <f t="array" ref="AN319">MEDIAN(_xlfn._xlws.FILTER(AN3:AN290, $J3:$J290=1))</f>
        <v>2.6393183808977478</v>
      </c>
      <c r="AO319" s="9" cm="1">
        <f t="array" ref="AO319">MEDIAN(_xlfn._xlws.FILTER(AO3:AO290, $J3:$J290=1))</f>
        <v>0.4859152904857183</v>
      </c>
      <c r="AP319" s="9" cm="1">
        <f t="array" ref="AP319">MEDIAN(_xlfn._xlws.FILTER(AP3:AP290, $J3:$J290=1))</f>
        <v>12.467435691208809</v>
      </c>
      <c r="AQ319" s="9" cm="1">
        <f t="array" ref="AQ319">MEDIAN(_xlfn._xlws.FILTER(AQ3:AQ290, $J3:$J290=1))</f>
        <v>0.39431669911718931</v>
      </c>
      <c r="AR319" s="9" cm="1">
        <f t="array" ref="AR319">MEDIAN(_xlfn._xlws.FILTER(AR3:AR290, $J3:$J290=1))</f>
        <v>0.31733476010849704</v>
      </c>
      <c r="AS319" s="9" cm="1">
        <f t="array" ref="AS319">MEDIAN(_xlfn._xlws.FILTER(AS3:AS290, $J3:$J290=1))</f>
        <v>0.35335438370238981</v>
      </c>
      <c r="AT319" s="9" cm="1">
        <f t="array" ref="AT319">MEDIAN(_xlfn._xlws.FILTER(AT3:AT290, $J3:$J290=1))</f>
        <v>3.1207416331046263</v>
      </c>
      <c r="AU319" s="9" cm="1">
        <f t="array" ref="AU319">MEDIAN(_xlfn._xlws.FILTER(AU3:AU290, $J3:$J290=1))</f>
        <v>0.89417458949028505</v>
      </c>
      <c r="AW319" s="10"/>
    </row>
    <row r="320" spans="7:49" x14ac:dyDescent="0.3">
      <c r="L320" t="str">
        <f t="shared" si="65"/>
        <v>Gain &lt;=0</v>
      </c>
      <c r="M320" s="9" cm="1">
        <f t="array" ref="M320">MEDIAN(_xlfn._xlws.FILTER(M3:M290, $I3:$I290=1))</f>
        <v>200049.4</v>
      </c>
      <c r="N320" s="9" cm="1">
        <f t="array" ref="N320">MEDIAN(_xlfn._xlws.FILTER(N3:N290, $I3:$I290=1))</f>
        <v>384602.4</v>
      </c>
      <c r="O320" s="9" cm="1">
        <f t="array" ref="O320">MEDIAN(_xlfn._xlws.FILTER(O3:O290, $I3:$I290=1))</f>
        <v>384676.8</v>
      </c>
      <c r="P320" s="9" cm="1">
        <f t="array" ref="P320">MEDIAN(_xlfn._xlws.FILTER(P3:P290, $I3:$I290=1))</f>
        <v>199999.4</v>
      </c>
      <c r="Q320" s="9" cm="1">
        <f t="array" ref="Q320">MEDIAN(_xlfn._xlws.FILTER(Q3:Q290, $I3:$I290=1))</f>
        <v>230238</v>
      </c>
      <c r="R320" s="9" cm="1">
        <f t="array" ref="R320">MEDIAN(_xlfn._xlws.FILTER(R3:R290, $I3:$I290=1))</f>
        <v>2.4</v>
      </c>
      <c r="S320" s="9" cm="1">
        <f t="array" ref="S320">MEDIAN(_xlfn._xlws.FILTER(S3:S290, $I3:$I290=1))</f>
        <v>74472.600000000006</v>
      </c>
      <c r="T320" s="9" cm="1">
        <f t="array" ref="T320">MEDIAN(_xlfn._xlws.FILTER(T3:T290, $I3:$I290=1))</f>
        <v>2919085.8</v>
      </c>
      <c r="U320" s="9" cm="1">
        <f t="array" ref="U320">MEDIAN(_xlfn._xlws.FILTER(U3:U290, $I3:$I290=1))</f>
        <v>2276897.4</v>
      </c>
      <c r="V320" s="9" cm="1">
        <f t="array" ref="V320">MEDIAN(_xlfn._xlws.FILTER(V3:V290, $I3:$I290=1))</f>
        <v>275.39999999999998</v>
      </c>
      <c r="W320" s="9" cm="1">
        <f t="array" ref="W320">MEDIAN(_xlfn._xlws.FILTER(W3:W290, $I3:$I290=1))</f>
        <v>210024.9</v>
      </c>
      <c r="X320" s="9" t="s">
        <v>19</v>
      </c>
      <c r="Y320" s="9" cm="1">
        <f t="array" ref="Y320">MEDIAN(_xlfn._xlws.FILTER(Y3:Y290, $I3:$I290=1))</f>
        <v>0.34850566759705537</v>
      </c>
      <c r="Z320" s="9" cm="1">
        <f t="array" ref="Z320">MEDIAN(_xlfn._xlws.FILTER(Z3:Z290, $I3:$I290=1))</f>
        <v>0.7655858013953547</v>
      </c>
      <c r="AA320" s="9" cm="1">
        <f t="array" ref="AA320">MEDIAN(_xlfn._xlws.FILTER(AA3:AA290, $I3:$I290=1))</f>
        <v>0.75532532567740418</v>
      </c>
      <c r="AB320" s="9" cm="1">
        <f t="array" ref="AB320">MEDIAN(_xlfn._xlws.FILTER(AB3:AB290, $I3:$I290=1))</f>
        <v>0.50022397399879992</v>
      </c>
      <c r="AC320" s="9" cm="1">
        <f t="array" ref="AC320">MEDIAN(_xlfn._xlws.FILTER(AC3:AC290, $I3:$I290=1))</f>
        <v>0.76062866873107859</v>
      </c>
      <c r="AD320" s="9" cm="1">
        <f t="array" ref="AD320">MEDIAN(_xlfn._xlws.FILTER(AD3:AD290, $I3:$I290=1))</f>
        <v>9.4360832811798856E-2</v>
      </c>
      <c r="AE320" s="9" cm="1">
        <f t="array" ref="AE320">MEDIAN(_xlfn._xlws.FILTER(AE3:AE290, $I3:$I290=1))</f>
        <v>0.47207636375096623</v>
      </c>
      <c r="AF320" s="9" cm="1">
        <f t="array" ref="AF320">MEDIAN(_xlfn._xlws.FILTER(AF3:AF290, $I3:$I290=1))</f>
        <v>0.61624155460740437</v>
      </c>
      <c r="AG320" s="9" cm="1">
        <f t="array" ref="AG320">MEDIAN(_xlfn._xlws.FILTER(AG3:AG290, $I3:$I290=1))</f>
        <v>0.88355358224944214</v>
      </c>
      <c r="AH320" s="9" cm="1">
        <f t="array" ref="AH320">MEDIAN(_xlfn._xlws.FILTER(AH3:AH290, $I3:$I290=1))</f>
        <v>6.6042838210705196E-3</v>
      </c>
      <c r="AI320" s="9" cm="1">
        <f t="array" ref="AI320">MEDIAN(_xlfn._xlws.FILTER(AI3:AI290, $I3:$I290=1))</f>
        <v>1.5633127988083286</v>
      </c>
      <c r="AJ320" s="10" t="str">
        <f t="shared" si="61"/>
        <v>Gain &lt;=0</v>
      </c>
      <c r="AK320" s="9" cm="1">
        <f t="array" ref="AK320">MEDIAN(_xlfn._xlws.FILTER(AK3:AK290, $I3:$I290=1))</f>
        <v>0.34850566759705537</v>
      </c>
      <c r="AL320" s="9" cm="1">
        <f t="array" ref="AL320">MEDIAN(_xlfn._xlws.FILTER(AL3:AL290, $I3:$I290=1))</f>
        <v>0.40072632339433772</v>
      </c>
      <c r="AM320" s="9" cm="1">
        <f t="array" ref="AM320">MEDIAN(_xlfn._xlws.FILTER(AM3:AM290, $I3:$I290=1))</f>
        <v>0.39144205799093468</v>
      </c>
      <c r="AN320" s="9" cm="1">
        <f t="array" ref="AN320">MEDIAN(_xlfn._xlws.FILTER(AN3:AN290, $I3:$I290=1))</f>
        <v>0.50022397399879992</v>
      </c>
      <c r="AO320" s="9" cm="1">
        <f t="array" ref="AO320">MEDIAN(_xlfn._xlws.FILTER(AO3:AO290, $I3:$I290=1))</f>
        <v>0.38922540929925159</v>
      </c>
      <c r="AP320" s="9" cm="1">
        <f t="array" ref="AP320">MEDIAN(_xlfn._xlws.FILTER(AP3:AP290, $I3:$I290=1))</f>
        <v>9.4360832811798856E-2</v>
      </c>
      <c r="AQ320" s="9" cm="1">
        <f t="array" ref="AQ320">MEDIAN(_xlfn._xlws.FILTER(AQ3:AQ290, $I3:$I290=1))</f>
        <v>0.33240691717946902</v>
      </c>
      <c r="AR320" s="9" cm="1">
        <f t="array" ref="AR320">MEDIAN(_xlfn._xlws.FILTER(AR3:AR290, $I3:$I290=1))</f>
        <v>0.31255376882036212</v>
      </c>
      <c r="AS320" s="9" cm="1">
        <f t="array" ref="AS320">MEDIAN(_xlfn._xlws.FILTER(AS3:AS290, $I3:$I290=1))</f>
        <v>0.30890117260278194</v>
      </c>
      <c r="AT320" s="9" cm="1">
        <f t="array" ref="AT320">MEDIAN(_xlfn._xlws.FILTER(AT3:AT290, $I3:$I290=1))</f>
        <v>6.6042838210705196E-3</v>
      </c>
      <c r="AU320" s="9" cm="1">
        <f t="array" ref="AU320">MEDIAN(_xlfn._xlws.FILTER(AU3:AU290, $I3:$I290=1))</f>
        <v>0.50877471669809893</v>
      </c>
    </row>
    <row r="321" spans="7:54" x14ac:dyDescent="0.3">
      <c r="L321" t="str">
        <f t="shared" si="65"/>
        <v>Target;Gain &gt; 0.8; #pref=2</v>
      </c>
      <c r="M321" s="9" t="e" cm="1" vm="1">
        <f t="array" ref="M321">AVERAGE(_xlfn._xlws.FILTER(M3:M290, ($H$3:$H$290=1)*($K3:$K290=2)*($AY3:$AY290&gt;$X$292)))</f>
        <v>#VALUE!</v>
      </c>
      <c r="N321" s="9" t="e" cm="1" vm="1">
        <f t="array" ref="N321">AVERAGE(_xlfn._xlws.FILTER(N3:N290, ($H$3:$H$290=1)*($K3:$K290=2)*($AY3:$AY290&gt;$X$292)))</f>
        <v>#VALUE!</v>
      </c>
      <c r="O321" s="9" t="e" cm="1" vm="1">
        <f t="array" ref="O321">AVERAGE(_xlfn._xlws.FILTER(O3:O290, ($H$3:$H$290=1)*($K3:$K290=2)*($AY3:$AY290&gt;$X$292)))</f>
        <v>#VALUE!</v>
      </c>
      <c r="P321" s="9" t="e" cm="1" vm="1">
        <f t="array" ref="P321">AVERAGE(_xlfn._xlws.FILTER(P3:P290, ($H$3:$H$290=1)*($K3:$K290=2)*($AY3:$AY290&gt;$X$292)))</f>
        <v>#VALUE!</v>
      </c>
      <c r="Q321" s="9" t="e" cm="1" vm="1">
        <f t="array" ref="Q321">AVERAGE(_xlfn._xlws.FILTER(Q3:Q290, ($H$3:$H$290=1)*($K3:$K290=2)*($AY3:$AY290&gt;$X$292)))</f>
        <v>#VALUE!</v>
      </c>
      <c r="R321" s="9" t="e" cm="1" vm="1">
        <f t="array" ref="R321">AVERAGE(_xlfn._xlws.FILTER(R3:R290, ($H$3:$H$290=1)*($K3:$K290=2)*($AY3:$AY290&gt;$X$292)))</f>
        <v>#VALUE!</v>
      </c>
      <c r="S321" s="9" t="e" cm="1" vm="1">
        <f t="array" ref="S321">AVERAGE(_xlfn._xlws.FILTER(S3:S290, ($H$3:$H$290=1)*($K3:$K290=2)*($AY3:$AY290&gt;$X$292)))</f>
        <v>#VALUE!</v>
      </c>
      <c r="T321" s="9" t="e" cm="1" vm="1">
        <f t="array" ref="T321">AVERAGE(_xlfn._xlws.FILTER(T3:T290, ($H$3:$H$290=1)*($K3:$K290=2)*($AY3:$AY290&gt;$X$292)))</f>
        <v>#VALUE!</v>
      </c>
      <c r="U321" s="9" t="e" cm="1" vm="1">
        <f t="array" ref="U321">AVERAGE(_xlfn._xlws.FILTER(U3:U290, ($H$3:$H$290=1)*($K3:$K290=2)*($AY3:$AY290&gt;$X$292)))</f>
        <v>#VALUE!</v>
      </c>
      <c r="V321" s="9" t="e" cm="1" vm="1">
        <f t="array" ref="V321">AVERAGE(_xlfn._xlws.FILTER(V3:V290, ($H$3:$H$290=1)*($K3:$K290=2)*($AY3:$AY290&gt;$X$292)))</f>
        <v>#VALUE!</v>
      </c>
      <c r="W321" s="9" t="e" cm="1" vm="1">
        <f t="array" ref="W321">AVERAGE(_xlfn._xlws.FILTER(W3:W290, ($H$3:$H$290=1)*($K3:$K290=2)*($AY3:$AY290&gt;$X$292)))</f>
        <v>#VALUE!</v>
      </c>
      <c r="X321" s="9" t="str">
        <f>"Target;Gain &gt; "&amp;X314&amp;"; #pref=2"</f>
        <v>Target;Gain &gt; 0.8; #pref=2</v>
      </c>
      <c r="Y321" s="9" t="e" cm="1" vm="1">
        <f t="array" ref="Y321">AVERAGE(_xlfn._xlws.FILTER(Y3:Y290, ($H$3:$H$290=1)*($K3:$K290=2)*($AY3:$AY290&gt;$X$292)))</f>
        <v>#VALUE!</v>
      </c>
      <c r="Z321" s="9" t="e" cm="1" vm="1">
        <f t="array" ref="Z321">AVERAGE(_xlfn._xlws.FILTER(Z3:Z290, ($H$3:$H$290=1)*($K3:$K290=2)*($AY3:$AY290&gt;$X$292)))</f>
        <v>#VALUE!</v>
      </c>
      <c r="AA321" s="9" t="e" cm="1" vm="1">
        <f t="array" ref="AA321">AVERAGE(_xlfn._xlws.FILTER(AA3:AA290, ($H$3:$H$290=1)*($K3:$K290=2)*($AY3:$AY290&gt;$X$292)))</f>
        <v>#VALUE!</v>
      </c>
      <c r="AB321" s="9" t="e" cm="1" vm="1">
        <f t="array" ref="AB321">AVERAGE(_xlfn._xlws.FILTER(AB3:AB290, ($H$3:$H$290=1)*($K3:$K290=2)*($AY3:$AY290&gt;$X$292)))</f>
        <v>#VALUE!</v>
      </c>
      <c r="AC321" s="9" t="e" cm="1" vm="1">
        <f t="array" ref="AC321">AVERAGE(_xlfn._xlws.FILTER(AC3:AC290, ($H$3:$H$290=1)*($K3:$K290=2)*($AY3:$AY290&gt;$X$292)))</f>
        <v>#VALUE!</v>
      </c>
      <c r="AD321" s="9" t="e" cm="1" vm="1">
        <f t="array" ref="AD321">AVERAGE(_xlfn._xlws.FILTER(AD3:AD290, ($H$3:$H$290=1)*($K3:$K290=2)*($AY3:$AY290&gt;$X$292)))</f>
        <v>#VALUE!</v>
      </c>
      <c r="AE321" s="9" t="e" cm="1" vm="1">
        <f t="array" ref="AE321">AVERAGE(_xlfn._xlws.FILTER(AE3:AE290, ($H$3:$H$290=1)*($K3:$K290=2)*($AY3:$AY290&gt;$X$292)))</f>
        <v>#VALUE!</v>
      </c>
      <c r="AF321" s="9" t="e" cm="1" vm="1">
        <f t="array" ref="AF321">AVERAGE(_xlfn._xlws.FILTER(AF3:AF290, ($H$3:$H$290=1)*($K3:$K290=2)*($AY3:$AY290&gt;$X$292)))</f>
        <v>#VALUE!</v>
      </c>
      <c r="AG321" s="9" t="e" cm="1" vm="1">
        <f t="array" ref="AG321">AVERAGE(_xlfn._xlws.FILTER(AG3:AG290, ($H$3:$H$290=1)*($K3:$K290=2)*($AY3:$AY290&gt;$X$292)))</f>
        <v>#VALUE!</v>
      </c>
      <c r="AH321" s="9" t="e" cm="1" vm="1">
        <f t="array" ref="AH321">AVERAGE(_xlfn._xlws.FILTER(AH3:AH290, ($H$3:$H$290=1)*($K3:$K290=2)*($AY3:$AY290&gt;$X$292)))</f>
        <v>#VALUE!</v>
      </c>
      <c r="AI321" s="9" t="e" cm="1" vm="1">
        <f t="array" ref="AI321">AVERAGE(_xlfn._xlws.FILTER(AI3:AI290, ($H$3:$H$290=1)*($K3:$K290=2)*($AY3:$AY290&gt;$X$292)))</f>
        <v>#VALUE!</v>
      </c>
      <c r="AJ321" s="10" t="str">
        <f t="shared" si="61"/>
        <v>Target;Gain &gt; 0.8; #pref=2</v>
      </c>
      <c r="AK321" s="9" t="e" cm="1" vm="1">
        <f t="array" ref="AK321">AVERAGE(_xlfn._xlws.FILTER(AK3:AK290, ($H$3:$H$290=1)*($K3:$K290=2)*($AY3:$AY290&gt;$X$292)))</f>
        <v>#VALUE!</v>
      </c>
      <c r="AL321" s="9" t="e" cm="1" vm="1">
        <f t="array" ref="AL321">AVERAGE(_xlfn._xlws.FILTER(AL3:AL290, ($H$3:$H$290=1)*($K3:$K290=2)*($AY3:$AY290&gt;$X$292)))</f>
        <v>#VALUE!</v>
      </c>
      <c r="AM321" s="9" t="e" cm="1" vm="1">
        <f t="array" ref="AM321">AVERAGE(_xlfn._xlws.FILTER(AM3:AM290, ($H$3:$H$290=1)*($K3:$K290=2)*($AY3:$AY290&gt;$X$292)))</f>
        <v>#VALUE!</v>
      </c>
      <c r="AN321" s="9" t="e" cm="1" vm="1">
        <f t="array" ref="AN321">AVERAGE(_xlfn._xlws.FILTER(AN3:AN290, ($H$3:$H$290=1)*($K3:$K290=2)*($AY3:$AY290&gt;$X$292)))</f>
        <v>#VALUE!</v>
      </c>
      <c r="AO321" s="9" t="e" cm="1" vm="1">
        <f t="array" ref="AO321">AVERAGE(_xlfn._xlws.FILTER(AO3:AO290, ($H$3:$H$290=1)*($K3:$K290=2)*($AY3:$AY290&gt;$X$292)))</f>
        <v>#VALUE!</v>
      </c>
      <c r="AP321" s="9" t="e" cm="1" vm="1">
        <f t="array" ref="AP321">AVERAGE(_xlfn._xlws.FILTER(AP3:AP290, ($H$3:$H$290=1)*($K3:$K290=2)*($AY3:$AY290&gt;$X$292)))</f>
        <v>#VALUE!</v>
      </c>
      <c r="AQ321" s="9" t="e" cm="1" vm="1">
        <f t="array" ref="AQ321">AVERAGE(_xlfn._xlws.FILTER(AQ3:AQ290, ($H$3:$H$290=1)*($K3:$K290=2)*($AY3:$AY290&gt;$X$292)))</f>
        <v>#VALUE!</v>
      </c>
      <c r="AR321" s="9" t="e" cm="1" vm="1">
        <f t="array" ref="AR321">AVERAGE(_xlfn._xlws.FILTER(AR3:AR290, ($H$3:$H$290=1)*($K3:$K290=2)*($AY3:$AY290&gt;$X$292)))</f>
        <v>#VALUE!</v>
      </c>
      <c r="AS321" s="9" t="e" cm="1" vm="1">
        <f t="array" ref="AS321">AVERAGE(_xlfn._xlws.FILTER(AS3:AS290, ($H$3:$H$290=1)*($K3:$K290=2)*($AY3:$AY290&gt;$X$292)))</f>
        <v>#VALUE!</v>
      </c>
      <c r="AT321" s="9" t="e" cm="1" vm="1">
        <f t="array" ref="AT321">AVERAGE(_xlfn._xlws.FILTER(AT3:AT290, ($H$3:$H$290=1)*($K3:$K290=2)*($AY3:$AY290&gt;$X$292)))</f>
        <v>#VALUE!</v>
      </c>
      <c r="AU321" s="9" t="e" cm="1" vm="1">
        <f t="array" ref="AU321">AVERAGE(_xlfn._xlws.FILTER(AU3:AU290, ($H$3:$H$290=1)*($K3:$K290=2)*($AY3:$AY290&gt;$X$292)))</f>
        <v>#VALUE!</v>
      </c>
    </row>
    <row r="322" spans="7:54" x14ac:dyDescent="0.3">
      <c r="L322" t="str">
        <f t="shared" si="65"/>
        <v>Target; Gain &gt; 0.8; #pref=3</v>
      </c>
      <c r="M322" s="9" t="e" cm="1" vm="1">
        <f t="array" ref="M322">MEDIAN(_xlfn._xlws.FILTER(M3:M290, ($H$3:$H$290=1)*($K3:$K290=3)*($AY3:$AY290&gt;$X$292)))</f>
        <v>#VALUE!</v>
      </c>
      <c r="N322" s="9" t="e" cm="1" vm="1">
        <f t="array" ref="N322">MEDIAN(_xlfn._xlws.FILTER(N3:N290, ($H$3:$H$290=1)*($K3:$K290=3)*($AY3:$AY290&gt;$X$292)))</f>
        <v>#VALUE!</v>
      </c>
      <c r="O322" s="9" t="e" cm="1" vm="1">
        <f t="array" ref="O322">MEDIAN(_xlfn._xlws.FILTER(O3:O290, ($H$3:$H$290=1)*($K3:$K290=3)*($AY3:$AY290&gt;$X$292)))</f>
        <v>#VALUE!</v>
      </c>
      <c r="P322" s="9" t="e" cm="1" vm="1">
        <f t="array" ref="P322">MEDIAN(_xlfn._xlws.FILTER(P3:P290, ($H$3:$H$290=1)*($K3:$K290=3)*($AY3:$AY290&gt;$X$292)))</f>
        <v>#VALUE!</v>
      </c>
      <c r="Q322" s="9" t="e" cm="1" vm="1">
        <f t="array" ref="Q322">MEDIAN(_xlfn._xlws.FILTER(Q3:Q290, ($H$3:$H$290=1)*($K3:$K290=3)*($AY3:$AY290&gt;$X$292)))</f>
        <v>#VALUE!</v>
      </c>
      <c r="R322" s="9" t="e" cm="1" vm="1">
        <f t="array" ref="R322">MEDIAN(_xlfn._xlws.FILTER(R3:R290, ($H$3:$H$290=1)*($K3:$K290=3)*($AY3:$AY290&gt;$X$292)))</f>
        <v>#VALUE!</v>
      </c>
      <c r="S322" s="9" t="e" cm="1" vm="1">
        <f t="array" ref="S322">MEDIAN(_xlfn._xlws.FILTER(S3:S290, ($H$3:$H$290=1)*($K3:$K290=3)*($AY3:$AY290&gt;$X$292)))</f>
        <v>#VALUE!</v>
      </c>
      <c r="T322" s="9" t="e" cm="1" vm="1">
        <f t="array" ref="T322">MEDIAN(_xlfn._xlws.FILTER(T3:T290, ($H$3:$H$290=1)*($K3:$K290=3)*($AY3:$AY290&gt;$X$292)))</f>
        <v>#VALUE!</v>
      </c>
      <c r="U322" s="9" t="e" cm="1" vm="1">
        <f t="array" ref="U322">MEDIAN(_xlfn._xlws.FILTER(U3:U290, ($H$3:$H$290=1)*($K3:$K290=3)*($AY3:$AY290&gt;$X$292)))</f>
        <v>#VALUE!</v>
      </c>
      <c r="V322" s="9" t="e" cm="1" vm="1">
        <f t="array" ref="V322">MEDIAN(_xlfn._xlws.FILTER(V3:V290, ($H$3:$H$290=1)*($K3:$K290=3)*($AY3:$AY290&gt;$X$292)))</f>
        <v>#VALUE!</v>
      </c>
      <c r="W322" s="9" t="e" cm="1" vm="1">
        <f t="array" ref="W322">MEDIAN(_xlfn._xlws.FILTER(W3:W290, ($H$3:$H$290=1)*($K3:$K290=3)*($AY3:$AY290&gt;$X$292)))</f>
        <v>#VALUE!</v>
      </c>
      <c r="X322" s="9" t="str">
        <f>"Target; Gain &gt; "&amp;X314&amp;"; #pref=3"</f>
        <v>Target; Gain &gt; 0.8; #pref=3</v>
      </c>
      <c r="Y322" s="9" t="e" cm="1" vm="1">
        <f t="array" ref="Y322">MEDIAN(_xlfn._xlws.FILTER(Y3:Y290, ($H$3:$H$290=1)*($K3:$K290=3)*($AY3:$AY290&gt;$X$292)))</f>
        <v>#VALUE!</v>
      </c>
      <c r="Z322" s="9" t="e" cm="1" vm="1">
        <f t="array" ref="Z322">MEDIAN(_xlfn._xlws.FILTER(Z3:Z290, ($H$3:$H$290=1)*($K3:$K290=3)*($AY3:$AY290&gt;$X$292)))</f>
        <v>#VALUE!</v>
      </c>
      <c r="AA322" s="9" t="e" cm="1" vm="1">
        <f t="array" ref="AA322">MEDIAN(_xlfn._xlws.FILTER(AA3:AA290, ($H$3:$H$290=1)*($K3:$K290=3)*($AY3:$AY290&gt;$X$292)))</f>
        <v>#VALUE!</v>
      </c>
      <c r="AB322" s="9" t="e" cm="1" vm="1">
        <f t="array" ref="AB322">MEDIAN(_xlfn._xlws.FILTER(AB3:AB290, ($H$3:$H$290=1)*($K3:$K290=3)*($AY3:$AY290&gt;$X$292)))</f>
        <v>#VALUE!</v>
      </c>
      <c r="AC322" s="9" t="e" cm="1" vm="1">
        <f t="array" ref="AC322">MEDIAN(_xlfn._xlws.FILTER(AC3:AC290, ($H$3:$H$290=1)*($K3:$K290=3)*($AY3:$AY290&gt;$X$292)))</f>
        <v>#VALUE!</v>
      </c>
      <c r="AD322" s="9" t="e" cm="1" vm="1">
        <f t="array" ref="AD322">MEDIAN(_xlfn._xlws.FILTER(AD3:AD290, ($H$3:$H$290=1)*($K3:$K290=3)*($AY3:$AY290&gt;$X$292)))</f>
        <v>#VALUE!</v>
      </c>
      <c r="AE322" s="9" t="e" cm="1" vm="1">
        <f t="array" ref="AE322">MEDIAN(_xlfn._xlws.FILTER(AE3:AE290, ($H$3:$H$290=1)*($K3:$K290=3)*($AY3:$AY290&gt;$X$292)))</f>
        <v>#VALUE!</v>
      </c>
      <c r="AF322" s="9" t="e" cm="1" vm="1">
        <f t="array" ref="AF322">MEDIAN(_xlfn._xlws.FILTER(AF3:AF290, ($H$3:$H$290=1)*($K3:$K290=3)*($AY3:$AY290&gt;$X$292)))</f>
        <v>#VALUE!</v>
      </c>
      <c r="AG322" s="9" t="e" cm="1" vm="1">
        <f t="array" ref="AG322">MEDIAN(_xlfn._xlws.FILTER(AG3:AG290, ($H$3:$H$290=1)*($K3:$K290=3)*($AY3:$AY290&gt;$X$292)))</f>
        <v>#VALUE!</v>
      </c>
      <c r="AH322" s="9" t="e" cm="1" vm="1">
        <f t="array" ref="AH322">MEDIAN(_xlfn._xlws.FILTER(AH3:AH290, ($H$3:$H$290=1)*($K3:$K290=3)*($AY3:$AY290&gt;$X$292)))</f>
        <v>#VALUE!</v>
      </c>
      <c r="AI322" s="9" t="e" cm="1" vm="1">
        <f t="array" ref="AI322">MEDIAN(_xlfn._xlws.FILTER(AI3:AI290, ($H$3:$H$290=1)*($K3:$K290=3)*($AY3:$AY290&gt;$X$292)))</f>
        <v>#VALUE!</v>
      </c>
      <c r="AJ322" s="10" t="str">
        <f t="shared" si="61"/>
        <v>Target; Gain &gt; 0.8; #pref=3</v>
      </c>
      <c r="AK322" s="9" t="e" cm="1" vm="1">
        <f t="array" ref="AK322">MEDIAN(_xlfn._xlws.FILTER(AK3:AK290, ($H$3:$H$290=1)*($K3:$K290=3)*($AY3:$AY290&gt;$X$292)))</f>
        <v>#VALUE!</v>
      </c>
      <c r="AL322" s="9" t="e" cm="1" vm="1">
        <f t="array" ref="AL322">MEDIAN(_xlfn._xlws.FILTER(AL3:AL290, ($H$3:$H$290=1)*($K3:$K290=3)*($AY3:$AY290&gt;$X$292)))</f>
        <v>#VALUE!</v>
      </c>
      <c r="AM322" s="9" t="e" cm="1" vm="1">
        <f t="array" ref="AM322">MEDIAN(_xlfn._xlws.FILTER(AM3:AM290, ($H$3:$H$290=1)*($K3:$K290=3)*($AY3:$AY290&gt;$X$292)))</f>
        <v>#VALUE!</v>
      </c>
      <c r="AN322" s="9" t="e" cm="1" vm="1">
        <f t="array" ref="AN322">MEDIAN(_xlfn._xlws.FILTER(AN3:AN290, ($H$3:$H$290=1)*($K3:$K290=3)*($AY3:$AY290&gt;$X$292)))</f>
        <v>#VALUE!</v>
      </c>
      <c r="AO322" s="9" t="e" cm="1" vm="1">
        <f t="array" ref="AO322">MEDIAN(_xlfn._xlws.FILTER(AO3:AO290, ($H$3:$H$290=1)*($K3:$K290=3)*($AY3:$AY290&gt;$X$292)))</f>
        <v>#VALUE!</v>
      </c>
      <c r="AP322" s="9" t="e" cm="1" vm="1">
        <f t="array" ref="AP322">MEDIAN(_xlfn._xlws.FILTER(AP3:AP290, ($H$3:$H$290=1)*($K3:$K290=3)*($AY3:$AY290&gt;$X$292)))</f>
        <v>#VALUE!</v>
      </c>
      <c r="AQ322" s="9" t="e" cm="1" vm="1">
        <f t="array" ref="AQ322">MEDIAN(_xlfn._xlws.FILTER(AQ3:AQ290, ($H$3:$H$290=1)*($K3:$K290=3)*($AY3:$AY290&gt;$X$292)))</f>
        <v>#VALUE!</v>
      </c>
      <c r="AR322" s="9" t="e" cm="1" vm="1">
        <f t="array" ref="AR322">MEDIAN(_xlfn._xlws.FILTER(AR3:AR290, ($H$3:$H$290=1)*($K3:$K290=3)*($AY3:$AY290&gt;$X$292)))</f>
        <v>#VALUE!</v>
      </c>
      <c r="AS322" s="9" t="e" cm="1" vm="1">
        <f t="array" ref="AS322">MEDIAN(_xlfn._xlws.FILTER(AS3:AS290, ($H$3:$H$290=1)*($K3:$K290=3)*($AY3:$AY290&gt;$X$292)))</f>
        <v>#VALUE!</v>
      </c>
      <c r="AT322" s="9" t="e" cm="1" vm="1">
        <f t="array" ref="AT322">MEDIAN(_xlfn._xlws.FILTER(AT3:AT290, ($H$3:$H$290=1)*($K3:$K290=3)*($AY3:$AY290&gt;$X$292)))</f>
        <v>#VALUE!</v>
      </c>
      <c r="AU322" s="9" t="e" cm="1" vm="1">
        <f t="array" ref="AU322">MEDIAN(_xlfn._xlws.FILTER(AU3:AU290, ($H$3:$H$290=1)*($K3:$K290=3)*($AY3:$AY290&gt;$X$292)))</f>
        <v>#VALUE!</v>
      </c>
    </row>
    <row r="323" spans="7:54" x14ac:dyDescent="0.3">
      <c r="L323" t="str">
        <f t="shared" si="65"/>
        <v>Target; Gain &gt; 0.8; #pref=4</v>
      </c>
      <c r="M323" s="9" t="e" cm="1" vm="1">
        <f t="array" ref="M323">MEDIAN(_xlfn._xlws.FILTER(M3:M290, ($H$3:$H$290=1)*($K3:$K290=4)*($AY3:$AY290&gt;$X$292)))</f>
        <v>#VALUE!</v>
      </c>
      <c r="N323" s="9" t="e" cm="1" vm="1">
        <f t="array" ref="N323">MEDIAN(_xlfn._xlws.FILTER(N3:N290, ($H$3:$H$290=1)*($K3:$K290=4)*($AY3:$AY290&gt;$X$292)))</f>
        <v>#VALUE!</v>
      </c>
      <c r="O323" s="9" t="e" cm="1" vm="1">
        <f t="array" ref="O323">MEDIAN(_xlfn._xlws.FILTER(O3:O290, ($H$3:$H$290=1)*($K3:$K290=4)*($AY3:$AY290&gt;$X$292)))</f>
        <v>#VALUE!</v>
      </c>
      <c r="P323" s="9" t="e" cm="1" vm="1">
        <f t="array" ref="P323">MEDIAN(_xlfn._xlws.FILTER(P3:P290, ($H$3:$H$290=1)*($K3:$K290=4)*($AY3:$AY290&gt;$X$292)))</f>
        <v>#VALUE!</v>
      </c>
      <c r="Q323" s="9" t="e" cm="1" vm="1">
        <f t="array" ref="Q323">MEDIAN(_xlfn._xlws.FILTER(Q3:Q290, ($H$3:$H$290=1)*($K3:$K290=4)*($AY3:$AY290&gt;$X$292)))</f>
        <v>#VALUE!</v>
      </c>
      <c r="R323" s="9" t="e" cm="1" vm="1">
        <f t="array" ref="R323">MEDIAN(_xlfn._xlws.FILTER(R3:R290, ($H$3:$H$290=1)*($K3:$K290=4)*($AY3:$AY290&gt;$X$292)))</f>
        <v>#VALUE!</v>
      </c>
      <c r="S323" s="9" t="e" cm="1" vm="1">
        <f t="array" ref="S323">MEDIAN(_xlfn._xlws.FILTER(S3:S290, ($H$3:$H$290=1)*($K3:$K290=4)*($AY3:$AY290&gt;$X$292)))</f>
        <v>#VALUE!</v>
      </c>
      <c r="T323" s="9" t="e" cm="1" vm="1">
        <f t="array" ref="T323">MEDIAN(_xlfn._xlws.FILTER(T3:T290, ($H$3:$H$290=1)*($K3:$K290=4)*($AY3:$AY290&gt;$X$292)))</f>
        <v>#VALUE!</v>
      </c>
      <c r="U323" s="9" t="e" cm="1" vm="1">
        <f t="array" ref="U323">MEDIAN(_xlfn._xlws.FILTER(U3:U290, ($H$3:$H$290=1)*($K3:$K290=4)*($AY3:$AY290&gt;$X$292)))</f>
        <v>#VALUE!</v>
      </c>
      <c r="V323" s="9" t="e" cm="1" vm="1">
        <f t="array" ref="V323">MEDIAN(_xlfn._xlws.FILTER(V3:V290, ($H$3:$H$290=1)*($K3:$K290=4)*($AY3:$AY290&gt;$X$292)))</f>
        <v>#VALUE!</v>
      </c>
      <c r="W323" s="9" t="e" cm="1" vm="1">
        <f t="array" ref="W323">MEDIAN(_xlfn._xlws.FILTER(W3:W290, ($H$3:$H$290=1)*($K3:$K290=4)*($AY3:$AY290&gt;$X$292)))</f>
        <v>#VALUE!</v>
      </c>
      <c r="X323" s="9" t="str">
        <f>"Target; Gain &gt; "&amp;X314&amp;"; #pref=4"</f>
        <v>Target; Gain &gt; 0.8; #pref=4</v>
      </c>
      <c r="Y323" s="9" t="e" cm="1" vm="1">
        <f t="array" ref="Y323">MEDIAN(_xlfn._xlws.FILTER(Y3:Y290, ($H$3:$H$290=1)*($K3:$K290=4)*($AY3:$AY290&gt;$X$292)))</f>
        <v>#VALUE!</v>
      </c>
      <c r="Z323" s="9" t="e" cm="1" vm="1">
        <f t="array" ref="Z323">MEDIAN(_xlfn._xlws.FILTER(Z3:Z290, ($H$3:$H$290=1)*($K3:$K290=4)*($AY3:$AY290&gt;$X$292)))</f>
        <v>#VALUE!</v>
      </c>
      <c r="AA323" s="9" t="e" cm="1" vm="1">
        <f t="array" ref="AA323">MEDIAN(_xlfn._xlws.FILTER(AA3:AA290, ($H$3:$H$290=1)*($K3:$K290=4)*($AY3:$AY290&gt;$X$292)))</f>
        <v>#VALUE!</v>
      </c>
      <c r="AB323" s="9" t="e" cm="1" vm="1">
        <f t="array" ref="AB323">MEDIAN(_xlfn._xlws.FILTER(AB3:AB290, ($H$3:$H$290=1)*($K3:$K290=4)*($AY3:$AY290&gt;$X$292)))</f>
        <v>#VALUE!</v>
      </c>
      <c r="AC323" s="9" t="e" cm="1" vm="1">
        <f t="array" ref="AC323">MEDIAN(_xlfn._xlws.FILTER(AC3:AC290, ($H$3:$H$290=1)*($K3:$K290=4)*($AY3:$AY290&gt;$X$292)))</f>
        <v>#VALUE!</v>
      </c>
      <c r="AD323" s="9" t="e" cm="1" vm="1">
        <f t="array" ref="AD323">MEDIAN(_xlfn._xlws.FILTER(AD3:AD290, ($H$3:$H$290=1)*($K3:$K290=4)*($AY3:$AY290&gt;$X$292)))</f>
        <v>#VALUE!</v>
      </c>
      <c r="AE323" s="9" t="e" cm="1" vm="1">
        <f t="array" ref="AE323">MEDIAN(_xlfn._xlws.FILTER(AE3:AE290, ($H$3:$H$290=1)*($K3:$K290=4)*($AY3:$AY290&gt;$X$292)))</f>
        <v>#VALUE!</v>
      </c>
      <c r="AF323" s="9" t="e" cm="1" vm="1">
        <f t="array" ref="AF323">MEDIAN(_xlfn._xlws.FILTER(AF3:AF290, ($H$3:$H$290=1)*($K3:$K290=4)*($AY3:$AY290&gt;$X$292)))</f>
        <v>#VALUE!</v>
      </c>
      <c r="AG323" s="9" t="e" cm="1" vm="1">
        <f t="array" ref="AG323">MEDIAN(_xlfn._xlws.FILTER(AG3:AG290, ($H$3:$H$290=1)*($K3:$K290=4)*($AY3:$AY290&gt;$X$292)))</f>
        <v>#VALUE!</v>
      </c>
      <c r="AH323" s="9" t="e" cm="1" vm="1">
        <f t="array" ref="AH323">MEDIAN(_xlfn._xlws.FILTER(AH3:AH290, ($H$3:$H$290=1)*($K3:$K290=4)*($AY3:$AY290&gt;$X$292)))</f>
        <v>#VALUE!</v>
      </c>
      <c r="AI323" s="9" t="e" cm="1" vm="1">
        <f t="array" ref="AI323">MEDIAN(_xlfn._xlws.FILTER(AI3:AI290, ($H$3:$H$290=1)*($K3:$K290=4)*($AY3:$AY290&gt;$X$292)))</f>
        <v>#VALUE!</v>
      </c>
      <c r="AJ323" s="10" t="str">
        <f t="shared" si="61"/>
        <v>Target; Gain &gt; 0.8; #pref=4</v>
      </c>
      <c r="AK323" s="9" t="e" cm="1" vm="1">
        <f t="array" ref="AK323">MEDIAN(_xlfn._xlws.FILTER(AK3:AK290, ($H$3:$H$290=1)*($K3:$K290=4)*($AY3:$AY290&gt;$X$292)))</f>
        <v>#VALUE!</v>
      </c>
      <c r="AL323" s="9" t="e" cm="1" vm="1">
        <f t="array" ref="AL323">MEDIAN(_xlfn._xlws.FILTER(AL3:AL290, ($H$3:$H$290=1)*($K3:$K290=4)*($AY3:$AY290&gt;$X$292)))</f>
        <v>#VALUE!</v>
      </c>
      <c r="AM323" s="9" t="e" cm="1" vm="1">
        <f t="array" ref="AM323">MEDIAN(_xlfn._xlws.FILTER(AM3:AM290, ($H$3:$H$290=1)*($K3:$K290=4)*($AY3:$AY290&gt;$X$292)))</f>
        <v>#VALUE!</v>
      </c>
      <c r="AN323" s="9" t="e" cm="1" vm="1">
        <f t="array" ref="AN323">MEDIAN(_xlfn._xlws.FILTER(AN3:AN290, ($H$3:$H$290=1)*($K3:$K290=4)*($AY3:$AY290&gt;$X$292)))</f>
        <v>#VALUE!</v>
      </c>
      <c r="AO323" s="9" t="e" cm="1" vm="1">
        <f t="array" ref="AO323">MEDIAN(_xlfn._xlws.FILTER(AO3:AO290, ($H$3:$H$290=1)*($K3:$K290=4)*($AY3:$AY290&gt;$X$292)))</f>
        <v>#VALUE!</v>
      </c>
      <c r="AP323" s="9" t="e" cm="1" vm="1">
        <f t="array" ref="AP323">MEDIAN(_xlfn._xlws.FILTER(AP3:AP290, ($H$3:$H$290=1)*($K3:$K290=4)*($AY3:$AY290&gt;$X$292)))</f>
        <v>#VALUE!</v>
      </c>
      <c r="AQ323" s="9" t="e" cm="1" vm="1">
        <f t="array" ref="AQ323">MEDIAN(_xlfn._xlws.FILTER(AQ3:AQ290, ($H$3:$H$290=1)*($K3:$K290=4)*($AY3:$AY290&gt;$X$292)))</f>
        <v>#VALUE!</v>
      </c>
      <c r="AR323" s="9" t="e" cm="1" vm="1">
        <f t="array" ref="AR323">MEDIAN(_xlfn._xlws.FILTER(AR3:AR290, ($H$3:$H$290=1)*($K3:$K290=4)*($AY3:$AY290&gt;$X$292)))</f>
        <v>#VALUE!</v>
      </c>
      <c r="AS323" s="9" t="e" cm="1" vm="1">
        <f t="array" ref="AS323">MEDIAN(_xlfn._xlws.FILTER(AS3:AS290, ($H$3:$H$290=1)*($K3:$K290=4)*($AY3:$AY290&gt;$X$292)))</f>
        <v>#VALUE!</v>
      </c>
      <c r="AT323" s="9" t="e" cm="1" vm="1">
        <f t="array" ref="AT323">MEDIAN(_xlfn._xlws.FILTER(AT3:AT290, ($H$3:$H$290=1)*($K3:$K290=4)*($AY3:$AY290&gt;$X$292)))</f>
        <v>#VALUE!</v>
      </c>
      <c r="AU323" s="9" t="e" cm="1" vm="1">
        <f t="array" ref="AU323">MEDIAN(_xlfn._xlws.FILTER(AU3:AU290, ($H$3:$H$290=1)*($K3:$K290=4)*($AY3:$AY290&gt;$X$292)))</f>
        <v>#VALUE!</v>
      </c>
    </row>
    <row r="324" spans="7:54" x14ac:dyDescent="0.3">
      <c r="L324" s="9" t="str">
        <f t="shared" si="65"/>
        <v>Target; Gain &gt; 0</v>
      </c>
      <c r="M324" s="9" cm="1">
        <f t="array" ref="M324">MEDIAN(_xlfn._xlws.FILTER(M3:M290, ($H3:$H290=1)*($J3:$J290=1)))</f>
        <v>6472497.2000000002</v>
      </c>
      <c r="N324" s="9" cm="1">
        <f t="array" ref="N324">MEDIAN(_xlfn._xlws.FILTER(N3:N290, ($H3:$H290=1)*($J3:$J290=1)))</f>
        <v>824958.39999999991</v>
      </c>
      <c r="O324" s="9" cm="1">
        <f t="array" ref="O324">MEDIAN(_xlfn._xlws.FILTER(O3:O290, ($H3:$H290=1)*($J3:$J290=1)))</f>
        <v>834101.39999999991</v>
      </c>
      <c r="P324" s="9" cm="1">
        <f t="array" ref="P324">MEDIAN(_xlfn._xlws.FILTER(P3:P290, ($H3:$H290=1)*($J3:$J290=1)))</f>
        <v>2182337.7999999998</v>
      </c>
      <c r="Q324" s="9" cm="1">
        <f t="array" ref="Q324">MEDIAN(_xlfn._xlws.FILTER(Q3:Q290, ($H3:$H290=1)*($J3:$J290=1)))</f>
        <v>393890</v>
      </c>
      <c r="R324" s="9" cm="1">
        <f t="array" ref="R324">MEDIAN(_xlfn._xlws.FILTER(R3:R290, ($H3:$H290=1)*($J3:$J290=1)))</f>
        <v>20376577.399999999</v>
      </c>
      <c r="S324" s="9" cm="1">
        <f t="array" ref="S324">MEDIAN(_xlfn._xlws.FILTER(S3:S290, ($H3:$H290=1)*($J3:$J290=1)))</f>
        <v>326795</v>
      </c>
      <c r="T324" s="9" cm="1">
        <f t="array" ref="T324">MEDIAN(_xlfn._xlws.FILTER(T3:T290, ($H3:$H290=1)*($J3:$J290=1)))</f>
        <v>2923974.5999999996</v>
      </c>
      <c r="U324" s="9" cm="1">
        <f t="array" ref="U324">MEDIAN(_xlfn._xlws.FILTER(U3:U290, ($H3:$H290=1)*($J3:$J290=1)))</f>
        <v>2285602.9</v>
      </c>
      <c r="V324" s="9" cm="1">
        <f t="array" ref="V324">MEDIAN(_xlfn._xlws.FILTER(V3:V290, ($H3:$H290=1)*($J3:$J290=1)))</f>
        <v>6121635.6999999993</v>
      </c>
      <c r="W324" s="9" cm="1">
        <f t="array" ref="W324">MEDIAN(_xlfn._xlws.FILTER(W3:W290, ($H3:$H290=1)*($J3:$J290=1)))</f>
        <v>454516.3</v>
      </c>
      <c r="X324" s="9" t="s">
        <v>52</v>
      </c>
      <c r="Y324" s="9" cm="1">
        <f t="array" ref="Y324">MEDIAN(_xlfn._xlws.FILTER(Y3:Y290, ($H3:$H290=1)*($J3:$J290=1)))</f>
        <v>4.8214203972078389</v>
      </c>
      <c r="Z324" s="9" cm="1">
        <f t="array" ref="Z324">MEDIAN(_xlfn._xlws.FILTER(Z3:Z290, ($H3:$H290=1)*($J3:$J290=1)))</f>
        <v>1.18291252515628</v>
      </c>
      <c r="AA324" s="9" cm="1">
        <f t="array" ref="AA324">MEDIAN(_xlfn._xlws.FILTER(AA3:AA290, ($H3:$H290=1)*($J3:$J290=1)))</f>
        <v>1.2073437423037832</v>
      </c>
      <c r="AB324" s="9" cm="1">
        <f t="array" ref="AB324">MEDIAN(_xlfn._xlws.FILTER(AB3:AB290, ($H3:$H290=1)*($J3:$J290=1)))</f>
        <v>2.5547953060013242</v>
      </c>
      <c r="AC324" s="9" cm="1">
        <f t="array" ref="AC324">MEDIAN(_xlfn._xlws.FILTER(AC3:AC290, ($H3:$H290=1)*($J3:$J290=1)))</f>
        <v>0.97397626579331675</v>
      </c>
      <c r="AD324" s="9" cm="1">
        <f t="array" ref="AD324">MEDIAN(_xlfn._xlws.FILTER(AD3:AD290, ($H3:$H290=1)*($J3:$J290=1)))</f>
        <v>11.867013384203895</v>
      </c>
      <c r="AE324" s="9" cm="1">
        <f t="array" ref="AE324">MEDIAN(_xlfn._xlws.FILTER(AE3:AE290, ($H3:$H290=1)*($J3:$J290=1)))</f>
        <v>0.7760716940450948</v>
      </c>
      <c r="AF324" s="9" cm="1">
        <f t="array" ref="AF324">MEDIAN(_xlfn._xlws.FILTER(AF3:AF290, ($H3:$H290=1)*($J3:$J290=1)))</f>
        <v>0.61935358541086316</v>
      </c>
      <c r="AG324" s="9" cm="1">
        <f t="array" ref="AG324">MEDIAN(_xlfn._xlws.FILTER(AG3:AG290, ($H3:$H290=1)*($J3:$J290=1)))</f>
        <v>0.91578903971239922</v>
      </c>
      <c r="AH324" s="9" cm="1">
        <f t="array" ref="AH324">MEDIAN(_xlfn._xlws.FILTER(AH3:AH290, ($H3:$H290=1)*($J3:$J290=1)))</f>
        <v>4.1401127146091312</v>
      </c>
      <c r="AI324" s="9" cm="1">
        <f t="array" ref="AI324">MEDIAN(_xlfn._xlws.FILTER(AI3:AI290, ($H3:$H290=1)*($J3:$J290=1)))</f>
        <v>1.864360997889889</v>
      </c>
      <c r="AJ324" s="9" t="str">
        <f t="shared" si="61"/>
        <v>Target; Gain &gt; 0</v>
      </c>
      <c r="AK324" s="9" cm="1">
        <f t="array" ref="AK324">MEDIAN(_xlfn._xlws.FILTER(AK3:AK290, ($H3:$H290=1)*($J3:$J290=1)))</f>
        <v>4.8214203972078389</v>
      </c>
      <c r="AL324" s="9" cm="1">
        <f t="array" ref="AL324">MEDIAN(_xlfn._xlws.FILTER(AL3:AL290, ($H3:$H290=1)*($J3:$J290=1)))</f>
        <v>0.50241416449425746</v>
      </c>
      <c r="AM324" s="9" cm="1">
        <f t="array" ref="AM324">MEDIAN(_xlfn._xlws.FILTER(AM3:AM290, ($H3:$H290=1)*($J3:$J290=1)))</f>
        <v>0.49959902497939768</v>
      </c>
      <c r="AN324" s="9" cm="1">
        <f t="array" ref="AN324">MEDIAN(_xlfn._xlws.FILTER(AN3:AN290, ($H3:$H290=1)*($J3:$J290=1)))</f>
        <v>2.5547953060013242</v>
      </c>
      <c r="AO324" s="9" cm="1">
        <f t="array" ref="AO324">MEDIAN(_xlfn._xlws.FILTER(AO3:AO290, ($H3:$H290=1)*($J3:$J290=1)))</f>
        <v>0.47776320839475384</v>
      </c>
      <c r="AP324" s="9" cm="1">
        <f t="array" ref="AP324">MEDIAN(_xlfn._xlws.FILTER(AP3:AP290, ($H3:$H290=1)*($J3:$J290=1)))</f>
        <v>11.867013384203895</v>
      </c>
      <c r="AQ324" s="9" cm="1">
        <f t="array" ref="AQ324">MEDIAN(_xlfn._xlws.FILTER(AQ3:AQ290, ($H3:$H290=1)*($J3:$J290=1)))</f>
        <v>0.37798120379447936</v>
      </c>
      <c r="AR324" s="9" cm="1">
        <f t="array" ref="AR324">MEDIAN(_xlfn._xlws.FILTER(AR3:AR290, ($H3:$H290=1)*($J3:$J290=1)))</f>
        <v>0.3137548729078844</v>
      </c>
      <c r="AS324" s="9" cm="1">
        <f t="array" ref="AS324">MEDIAN(_xlfn._xlws.FILTER(AS3:AS290, ($H3:$H290=1)*($J3:$J290=1)))</f>
        <v>0.3633089827140793</v>
      </c>
      <c r="AT324" s="9" cm="1">
        <f t="array" ref="AT324">MEDIAN(_xlfn._xlws.FILTER(AT3:AT290, ($H3:$H290=1)*($J3:$J290=1)))</f>
        <v>4.1401127146091312</v>
      </c>
      <c r="AU324" s="9" cm="1">
        <f t="array" ref="AU324">MEDIAN(_xlfn._xlws.FILTER(AU3:AU290, ($H3:$H290=1)*($J3:$J290=1)))</f>
        <v>0.7626038563961629</v>
      </c>
      <c r="AW324" s="10"/>
    </row>
    <row r="325" spans="7:54" x14ac:dyDescent="0.3">
      <c r="L325" s="11">
        <f>L314</f>
        <v>0.8</v>
      </c>
      <c r="M325" s="11"/>
      <c r="N325" s="12" t="str">
        <f>N314</f>
        <v>BNL Causal</v>
      </c>
      <c r="O325" s="12" t="str">
        <f>O314</f>
        <v>BNL Causal HM</v>
      </c>
      <c r="P325" s="12" t="str">
        <f>Q314</f>
        <v>SFS Causal</v>
      </c>
      <c r="Q325" s="12" t="str">
        <f>S314</f>
        <v>SaLSa Causal</v>
      </c>
      <c r="R325" s="12" t="str">
        <f>U314</f>
        <v>D&amp;C Causal</v>
      </c>
      <c r="S325" s="12" t="str">
        <f>W314</f>
        <v>BBS Causal</v>
      </c>
      <c r="T325" s="12"/>
      <c r="U325" s="11">
        <f>X314</f>
        <v>0.8</v>
      </c>
      <c r="V325" s="12" t="str">
        <f>Z314</f>
        <v>BNL Causal</v>
      </c>
      <c r="W325" s="12" t="str">
        <f>AA314</f>
        <v>BNL Causal HM</v>
      </c>
      <c r="X325" s="12" t="str">
        <f>AC314</f>
        <v>SFS Causal</v>
      </c>
      <c r="Y325" s="12" t="str">
        <f>AE314</f>
        <v>SaLSa Causal</v>
      </c>
      <c r="Z325" s="12" t="str">
        <f>AG314</f>
        <v>D&amp;C Causal</v>
      </c>
      <c r="AA325" s="12" t="str">
        <f>AI314</f>
        <v>BBS Causal</v>
      </c>
      <c r="AB325" s="13"/>
      <c r="AC325" s="11">
        <f>AJ314</f>
        <v>0.8</v>
      </c>
      <c r="AD325" s="12" t="str">
        <f>AL314</f>
        <v>BNL Causal</v>
      </c>
      <c r="AE325" s="12" t="str">
        <f>AM314</f>
        <v>BNL Causal HM</v>
      </c>
      <c r="AF325" s="12" t="str">
        <f>AO314</f>
        <v>SFS Causal</v>
      </c>
      <c r="AG325" s="12" t="str">
        <f>AQ314</f>
        <v>SaLSa Causal</v>
      </c>
      <c r="AH325" s="12" t="str">
        <f>AS314</f>
        <v>D&amp;C Causal</v>
      </c>
      <c r="AI325" s="12" t="str">
        <f>AU314</f>
        <v>BBS Causal</v>
      </c>
      <c r="AK325" s="12"/>
      <c r="AL325" s="12"/>
      <c r="AM325" s="12"/>
      <c r="AN325" s="13"/>
      <c r="AO325" s="13"/>
      <c r="AP325" s="13"/>
      <c r="AQ325" s="13"/>
      <c r="AR325" s="13"/>
      <c r="AS325" s="13"/>
      <c r="AT325" s="13"/>
      <c r="AU325" s="13"/>
    </row>
    <row r="326" spans="7:54" x14ac:dyDescent="0.3">
      <c r="L326" t="str">
        <f>L315</f>
        <v>ALL</v>
      </c>
      <c r="N326" s="9">
        <f>N315</f>
        <v>596728</v>
      </c>
      <c r="O326" s="9">
        <f>O315</f>
        <v>596858.4</v>
      </c>
      <c r="P326" s="9">
        <f>Q315</f>
        <v>285162.09999999998</v>
      </c>
      <c r="Q326" s="9">
        <f>S315</f>
        <v>157956.29999999999</v>
      </c>
      <c r="R326" s="9">
        <f>U315</f>
        <v>2286231.6666666665</v>
      </c>
      <c r="S326" s="9">
        <f>W315</f>
        <v>407938.7</v>
      </c>
      <c r="T326" s="9"/>
      <c r="U326" s="9" t="str">
        <f>X315</f>
        <v>ALL</v>
      </c>
      <c r="V326" s="9">
        <f>Z315</f>
        <v>0.89014004685450343</v>
      </c>
      <c r="W326" s="9">
        <f>AA315</f>
        <v>0.88542598382531046</v>
      </c>
      <c r="X326" s="9">
        <f>AC315</f>
        <v>0.86241999309859241</v>
      </c>
      <c r="Y326" s="9">
        <f>AE315</f>
        <v>0.6366844939242583</v>
      </c>
      <c r="Z326" s="9">
        <f>AG315</f>
        <v>0.89402647769311439</v>
      </c>
      <c r="AA326" s="9">
        <f>AI315</f>
        <v>1.6876259804800311</v>
      </c>
      <c r="AB326" s="13"/>
      <c r="AC326" s="9" t="str">
        <f>AJ315</f>
        <v>ALL</v>
      </c>
      <c r="AD326" s="9">
        <f>AL315</f>
        <v>0.41797399829956705</v>
      </c>
      <c r="AE326" s="9">
        <f>AM315</f>
        <v>0.39976058228639888</v>
      </c>
      <c r="AF326" s="9">
        <f>AO315</f>
        <v>0.41494134690728968</v>
      </c>
      <c r="AG326" s="9">
        <f>AQ315</f>
        <v>0.35312193671124992</v>
      </c>
      <c r="AH326" s="9">
        <f>AS315</f>
        <v>0.32914434039848856</v>
      </c>
      <c r="AI326" s="9">
        <f>AU315</f>
        <v>0.62672578950296165</v>
      </c>
      <c r="AK326" s="9"/>
      <c r="AL326" s="9"/>
      <c r="AM326" s="9"/>
      <c r="AN326" s="13"/>
      <c r="AO326" s="13"/>
      <c r="AP326" s="13"/>
      <c r="AQ326" s="13"/>
      <c r="AR326" s="13"/>
      <c r="AS326" s="13"/>
      <c r="AT326" s="13"/>
      <c r="AU326" s="13"/>
    </row>
    <row r="327" spans="7:54" x14ac:dyDescent="0.3">
      <c r="L327" t="str">
        <f>L317</f>
        <v>Gain &gt; 0.8</v>
      </c>
      <c r="N327" s="9" t="e" vm="2">
        <f t="shared" ref="N327:O334" si="66">N317</f>
        <v>#VALUE!</v>
      </c>
      <c r="O327" s="9" t="e" vm="2">
        <f t="shared" si="66"/>
        <v>#VALUE!</v>
      </c>
      <c r="P327" s="9" t="e" vm="2">
        <f t="shared" ref="P327:P334" si="67">Q317</f>
        <v>#VALUE!</v>
      </c>
      <c r="Q327" s="9" t="e" vm="2">
        <f t="shared" ref="Q327:Q334" si="68">S317</f>
        <v>#VALUE!</v>
      </c>
      <c r="R327" s="9" t="e" vm="2">
        <f>U317</f>
        <v>#VALUE!</v>
      </c>
      <c r="S327" s="9" t="e" vm="2">
        <f t="shared" ref="S327:S334" si="69">W317</f>
        <v>#VALUE!</v>
      </c>
      <c r="T327" s="9"/>
      <c r="U327" s="9" t="str">
        <f t="shared" ref="U327:U334" si="70">X317</f>
        <v>Gain &gt; 0.8</v>
      </c>
      <c r="V327" s="9" t="e" vm="2">
        <f t="shared" ref="V327:W334" si="71">Z317</f>
        <v>#VALUE!</v>
      </c>
      <c r="W327" s="9" t="e" vm="2">
        <f t="shared" si="71"/>
        <v>#VALUE!</v>
      </c>
      <c r="X327" s="9" t="e" vm="2">
        <f t="shared" ref="X327:X334" si="72">AC317</f>
        <v>#VALUE!</v>
      </c>
      <c r="Y327" s="9" t="e" vm="2">
        <f t="shared" ref="Y327:Y334" si="73">AE317</f>
        <v>#VALUE!</v>
      </c>
      <c r="Z327" s="9" t="e" vm="2">
        <f t="shared" ref="Z327:Z334" si="74">AG317</f>
        <v>#VALUE!</v>
      </c>
      <c r="AA327" s="9" t="e" vm="2">
        <f t="shared" ref="AA327:AA334" si="75">AI317</f>
        <v>#VALUE!</v>
      </c>
      <c r="AB327" s="13"/>
      <c r="AC327" s="9" t="str">
        <f t="shared" ref="AC327:AC334" si="76">AJ317</f>
        <v>Gain &gt; 0.8</v>
      </c>
      <c r="AD327" s="9" t="e" vm="2">
        <f t="shared" ref="AD327:AE334" si="77">AL317</f>
        <v>#VALUE!</v>
      </c>
      <c r="AE327" s="9" t="e" vm="2">
        <f t="shared" si="77"/>
        <v>#VALUE!</v>
      </c>
      <c r="AF327" s="9" t="e" vm="2">
        <f t="shared" ref="AF327:AF334" si="78">AO317</f>
        <v>#VALUE!</v>
      </c>
      <c r="AG327" s="9" t="e" vm="2">
        <f t="shared" ref="AG327:AG334" si="79">AQ317</f>
        <v>#VALUE!</v>
      </c>
      <c r="AH327" s="9" t="e" vm="2">
        <f t="shared" ref="AH327:AH334" si="80">AS317</f>
        <v>#VALUE!</v>
      </c>
      <c r="AI327" s="9" t="e" vm="2">
        <f t="shared" ref="AI327:AI334" si="81">AU317</f>
        <v>#VALUE!</v>
      </c>
      <c r="AK327" s="9"/>
      <c r="AL327" s="9"/>
      <c r="AM327" s="9"/>
      <c r="AN327" s="13"/>
      <c r="AO327" s="13"/>
      <c r="AP327" s="13"/>
      <c r="AQ327" s="13"/>
      <c r="AR327" s="13"/>
      <c r="AS327" s="13"/>
      <c r="AT327" s="13"/>
      <c r="AU327" s="13"/>
    </row>
    <row r="328" spans="7:54" x14ac:dyDescent="0.3">
      <c r="L328" t="str">
        <f>L318</f>
        <v>Target</v>
      </c>
      <c r="N328" s="9">
        <f t="shared" si="66"/>
        <v>393952.9</v>
      </c>
      <c r="O328" s="9">
        <f t="shared" si="66"/>
        <v>394097.1</v>
      </c>
      <c r="P328" s="9">
        <f t="shared" si="67"/>
        <v>232789.09999999998</v>
      </c>
      <c r="Q328" s="9">
        <f t="shared" si="68"/>
        <v>60049.100000000006</v>
      </c>
      <c r="R328" s="9">
        <f>U318</f>
        <v>2273744.4333333336</v>
      </c>
      <c r="S328" s="9">
        <f t="shared" si="69"/>
        <v>252030.59999999998</v>
      </c>
      <c r="T328" s="9"/>
      <c r="U328" s="9" t="str">
        <f t="shared" si="70"/>
        <v>Target</v>
      </c>
      <c r="V328" s="9">
        <f t="shared" si="71"/>
        <v>0.69000216335407449</v>
      </c>
      <c r="W328" s="9">
        <f t="shared" si="71"/>
        <v>0.68460749386576936</v>
      </c>
      <c r="X328" s="9">
        <f t="shared" si="72"/>
        <v>0.67763475095465164</v>
      </c>
      <c r="Y328" s="9">
        <f t="shared" si="73"/>
        <v>0.46812223404995168</v>
      </c>
      <c r="Z328" s="9">
        <f t="shared" si="74"/>
        <v>0.87894476763322016</v>
      </c>
      <c r="AA328" s="9">
        <f t="shared" si="75"/>
        <v>1.0022502253239509</v>
      </c>
      <c r="AB328" s="13"/>
      <c r="AC328" s="9" t="str">
        <f t="shared" si="76"/>
        <v>Target</v>
      </c>
      <c r="AD328" s="9">
        <f t="shared" si="77"/>
        <v>0.36608388531603853</v>
      </c>
      <c r="AE328" s="9">
        <f t="shared" si="77"/>
        <v>0.36343740940210412</v>
      </c>
      <c r="AF328" s="9">
        <f t="shared" si="78"/>
        <v>0.35863306397125899</v>
      </c>
      <c r="AG328" s="9">
        <f t="shared" si="79"/>
        <v>0.33906500699813474</v>
      </c>
      <c r="AH328" s="9">
        <f t="shared" si="80"/>
        <v>0.31129628031630996</v>
      </c>
      <c r="AI328" s="9">
        <f t="shared" si="81"/>
        <v>0.46116528679849578</v>
      </c>
      <c r="AK328" s="9"/>
      <c r="AL328" s="9"/>
      <c r="AM328" s="9"/>
      <c r="AN328" s="13"/>
      <c r="AO328" s="13"/>
      <c r="AP328" s="13"/>
      <c r="AQ328" s="13"/>
      <c r="AR328" s="13"/>
      <c r="AS328" s="13"/>
      <c r="AT328" s="13"/>
      <c r="AU328" s="13"/>
    </row>
    <row r="329" spans="7:54" x14ac:dyDescent="0.3">
      <c r="L329" t="str">
        <f>L319</f>
        <v>Gain &gt; 0</v>
      </c>
      <c r="N329" s="9">
        <f t="shared" si="66"/>
        <v>1160855.2</v>
      </c>
      <c r="O329" s="9">
        <f t="shared" si="66"/>
        <v>1174656.6000000001</v>
      </c>
      <c r="P329" s="9">
        <f t="shared" si="67"/>
        <v>551520.19999999995</v>
      </c>
      <c r="Q329" s="9">
        <f t="shared" si="68"/>
        <v>542489.4</v>
      </c>
      <c r="R329" s="9">
        <f>U319</f>
        <v>2289944.6</v>
      </c>
      <c r="S329" s="9">
        <f t="shared" si="69"/>
        <v>612603.4</v>
      </c>
      <c r="T329" s="9"/>
      <c r="U329" s="9" t="str">
        <f t="shared" si="70"/>
        <v>Gain &gt; 0</v>
      </c>
      <c r="V329" s="9">
        <f t="shared" si="71"/>
        <v>1.2597110657021404</v>
      </c>
      <c r="W329" s="9">
        <f t="shared" si="71"/>
        <v>1.2538015084748619</v>
      </c>
      <c r="X329" s="9">
        <f t="shared" si="72"/>
        <v>1.0461968587187584</v>
      </c>
      <c r="Y329" s="9">
        <f t="shared" si="73"/>
        <v>0.89411735250614588</v>
      </c>
      <c r="Z329" s="9">
        <f t="shared" si="74"/>
        <v>0.90805597253493031</v>
      </c>
      <c r="AA329" s="9">
        <f t="shared" si="75"/>
        <v>2.0415146676998122</v>
      </c>
      <c r="AB329" s="13"/>
      <c r="AC329" s="9" t="str">
        <f t="shared" si="76"/>
        <v>Gain &gt; 0</v>
      </c>
      <c r="AD329" s="9">
        <f t="shared" si="77"/>
        <v>0.55724792179535143</v>
      </c>
      <c r="AE329" s="9">
        <f t="shared" si="77"/>
        <v>0.5494117702997755</v>
      </c>
      <c r="AF329" s="9">
        <f t="shared" si="78"/>
        <v>0.4859152904857183</v>
      </c>
      <c r="AG329" s="9">
        <f t="shared" si="79"/>
        <v>0.39431669911718931</v>
      </c>
      <c r="AH329" s="9">
        <f t="shared" si="80"/>
        <v>0.35335438370238981</v>
      </c>
      <c r="AI329" s="9">
        <f t="shared" si="81"/>
        <v>0.89417458949028505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7:54" x14ac:dyDescent="0.3">
      <c r="L330" t="str">
        <f t="shared" ref="L330" si="82">L320</f>
        <v>Gain &lt;=0</v>
      </c>
      <c r="N330" s="9">
        <f t="shared" si="66"/>
        <v>384602.4</v>
      </c>
      <c r="O330" s="9">
        <f t="shared" si="66"/>
        <v>384676.8</v>
      </c>
      <c r="P330" s="9">
        <f t="shared" si="67"/>
        <v>230238</v>
      </c>
      <c r="Q330" s="9">
        <f t="shared" si="68"/>
        <v>74472.600000000006</v>
      </c>
      <c r="R330" s="9">
        <f>U320</f>
        <v>2276897.4</v>
      </c>
      <c r="S330" s="9">
        <f t="shared" si="69"/>
        <v>210024.9</v>
      </c>
      <c r="T330" s="9"/>
      <c r="U330" s="9" t="str">
        <f t="shared" si="70"/>
        <v>Gain &lt;=0</v>
      </c>
      <c r="V330" s="9">
        <f t="shared" si="71"/>
        <v>0.7655858013953547</v>
      </c>
      <c r="W330" s="9">
        <f t="shared" si="71"/>
        <v>0.75532532567740418</v>
      </c>
      <c r="X330" s="9">
        <f t="shared" si="72"/>
        <v>0.76062866873107859</v>
      </c>
      <c r="Y330" s="9">
        <f t="shared" si="73"/>
        <v>0.47207636375096623</v>
      </c>
      <c r="Z330" s="9">
        <f t="shared" si="74"/>
        <v>0.88355358224944214</v>
      </c>
      <c r="AA330" s="9">
        <f t="shared" si="75"/>
        <v>1.5633127988083286</v>
      </c>
      <c r="AB330" s="13"/>
      <c r="AC330" s="9" t="str">
        <f t="shared" si="76"/>
        <v>Gain &lt;=0</v>
      </c>
      <c r="AD330" s="9">
        <f t="shared" si="77"/>
        <v>0.40072632339433772</v>
      </c>
      <c r="AE330" s="9">
        <f t="shared" si="77"/>
        <v>0.39144205799093468</v>
      </c>
      <c r="AF330" s="9">
        <f t="shared" si="78"/>
        <v>0.38922540929925159</v>
      </c>
      <c r="AG330" s="9">
        <f t="shared" si="79"/>
        <v>0.33240691717946902</v>
      </c>
      <c r="AH330" s="9">
        <f t="shared" si="80"/>
        <v>0.30890117260278194</v>
      </c>
      <c r="AI330" s="9">
        <f t="shared" si="81"/>
        <v>0.50877471669809893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7:54" x14ac:dyDescent="0.3">
      <c r="L331" t="str">
        <f>L321</f>
        <v>Target;Gain &gt; 0.8; #pref=2</v>
      </c>
      <c r="N331" s="9" t="e" vm="2">
        <f t="shared" si="66"/>
        <v>#VALUE!</v>
      </c>
      <c r="O331" s="9" t="e" vm="2">
        <f t="shared" si="66"/>
        <v>#VALUE!</v>
      </c>
      <c r="P331" s="9" t="e" vm="2">
        <f t="shared" si="67"/>
        <v>#VALUE!</v>
      </c>
      <c r="Q331" s="9" t="e" vm="2">
        <f t="shared" si="68"/>
        <v>#VALUE!</v>
      </c>
      <c r="R331" s="9" t="e" vm="2">
        <f t="shared" ref="R331" si="83">U321</f>
        <v>#VALUE!</v>
      </c>
      <c r="S331" s="9" t="e" vm="2">
        <f t="shared" si="69"/>
        <v>#VALUE!</v>
      </c>
      <c r="T331" s="9"/>
      <c r="U331" s="9" t="str">
        <f t="shared" si="70"/>
        <v>Target;Gain &gt; 0.8; #pref=2</v>
      </c>
      <c r="V331" s="9" t="e" vm="2">
        <f t="shared" si="71"/>
        <v>#VALUE!</v>
      </c>
      <c r="W331" s="9" t="e" vm="2">
        <f t="shared" si="71"/>
        <v>#VALUE!</v>
      </c>
      <c r="X331" s="9" t="e" vm="2">
        <f t="shared" si="72"/>
        <v>#VALUE!</v>
      </c>
      <c r="Y331" s="9" t="e" vm="2">
        <f t="shared" si="73"/>
        <v>#VALUE!</v>
      </c>
      <c r="Z331" s="9" t="e" vm="2">
        <f t="shared" si="74"/>
        <v>#VALUE!</v>
      </c>
      <c r="AA331" s="9" t="e" vm="2">
        <f t="shared" si="75"/>
        <v>#VALUE!</v>
      </c>
      <c r="AB331" s="13"/>
      <c r="AC331" s="9" t="str">
        <f t="shared" si="76"/>
        <v>Target;Gain &gt; 0.8; #pref=2</v>
      </c>
      <c r="AD331" s="9" t="e" vm="2">
        <f t="shared" si="77"/>
        <v>#VALUE!</v>
      </c>
      <c r="AE331" s="9" t="e" vm="2">
        <f t="shared" si="77"/>
        <v>#VALUE!</v>
      </c>
      <c r="AF331" s="9" t="e" vm="2">
        <f t="shared" si="78"/>
        <v>#VALUE!</v>
      </c>
      <c r="AG331" s="9" t="e" vm="2">
        <f t="shared" si="79"/>
        <v>#VALUE!</v>
      </c>
      <c r="AH331" s="9" t="e" vm="2">
        <f t="shared" si="80"/>
        <v>#VALUE!</v>
      </c>
      <c r="AI331" s="9" t="e" vm="2">
        <f t="shared" si="81"/>
        <v>#VALUE!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7:54" x14ac:dyDescent="0.3">
      <c r="L332" t="str">
        <f>L322</f>
        <v>Target; Gain &gt; 0.8; #pref=3</v>
      </c>
      <c r="N332" s="9" t="e" vm="2">
        <f t="shared" si="66"/>
        <v>#VALUE!</v>
      </c>
      <c r="O332" s="9" t="e" vm="2">
        <f t="shared" si="66"/>
        <v>#VALUE!</v>
      </c>
      <c r="P332" s="9" t="e" vm="2">
        <f t="shared" si="67"/>
        <v>#VALUE!</v>
      </c>
      <c r="Q332" s="9" t="e" vm="2">
        <f t="shared" si="68"/>
        <v>#VALUE!</v>
      </c>
      <c r="R332" s="9" t="e" vm="2">
        <f>U322</f>
        <v>#VALUE!</v>
      </c>
      <c r="S332" s="9" t="e" vm="2">
        <f t="shared" si="69"/>
        <v>#VALUE!</v>
      </c>
      <c r="T332" s="9"/>
      <c r="U332" s="9" t="str">
        <f t="shared" si="70"/>
        <v>Target; Gain &gt; 0.8; #pref=3</v>
      </c>
      <c r="V332" s="9" t="e" vm="2">
        <f t="shared" si="71"/>
        <v>#VALUE!</v>
      </c>
      <c r="W332" s="9" t="e" vm="2">
        <f t="shared" si="71"/>
        <v>#VALUE!</v>
      </c>
      <c r="X332" s="9" t="e" vm="2">
        <f t="shared" si="72"/>
        <v>#VALUE!</v>
      </c>
      <c r="Y332" s="9" t="e" vm="2">
        <f t="shared" si="73"/>
        <v>#VALUE!</v>
      </c>
      <c r="Z332" s="9" t="e" vm="2">
        <f t="shared" si="74"/>
        <v>#VALUE!</v>
      </c>
      <c r="AA332" s="9" t="e" vm="2">
        <f t="shared" si="75"/>
        <v>#VALUE!</v>
      </c>
      <c r="AB332" s="13"/>
      <c r="AC332" s="9" t="str">
        <f t="shared" si="76"/>
        <v>Target; Gain &gt; 0.8; #pref=3</v>
      </c>
      <c r="AD332" s="9" t="e" vm="2">
        <f t="shared" si="77"/>
        <v>#VALUE!</v>
      </c>
      <c r="AE332" s="9" t="e" vm="2">
        <f t="shared" si="77"/>
        <v>#VALUE!</v>
      </c>
      <c r="AF332" s="9" t="e" vm="2">
        <f t="shared" si="78"/>
        <v>#VALUE!</v>
      </c>
      <c r="AG332" s="9" t="e" vm="2">
        <f t="shared" si="79"/>
        <v>#VALUE!</v>
      </c>
      <c r="AH332" s="9" t="e" vm="2">
        <f t="shared" si="80"/>
        <v>#VALUE!</v>
      </c>
      <c r="AI332" s="9" t="e" vm="2">
        <f t="shared" si="81"/>
        <v>#VALUE!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7:54" x14ac:dyDescent="0.3">
      <c r="L333" t="str">
        <f>L323</f>
        <v>Target; Gain &gt; 0.8; #pref=4</v>
      </c>
      <c r="N333" s="9" t="e" vm="2">
        <f t="shared" si="66"/>
        <v>#VALUE!</v>
      </c>
      <c r="O333" s="9" t="e" vm="2">
        <f t="shared" si="66"/>
        <v>#VALUE!</v>
      </c>
      <c r="P333" s="9" t="e" vm="2">
        <f t="shared" si="67"/>
        <v>#VALUE!</v>
      </c>
      <c r="Q333" s="9" t="e" vm="2">
        <f t="shared" si="68"/>
        <v>#VALUE!</v>
      </c>
      <c r="R333" s="9" t="e" vm="2">
        <f>U323</f>
        <v>#VALUE!</v>
      </c>
      <c r="S333" s="9" t="e" vm="2">
        <f t="shared" si="69"/>
        <v>#VALUE!</v>
      </c>
      <c r="T333" s="9"/>
      <c r="U333" s="9" t="str">
        <f t="shared" si="70"/>
        <v>Target; Gain &gt; 0.8; #pref=4</v>
      </c>
      <c r="V333" s="9" t="e" vm="2">
        <f t="shared" si="71"/>
        <v>#VALUE!</v>
      </c>
      <c r="W333" s="9" t="e" vm="2">
        <f t="shared" si="71"/>
        <v>#VALUE!</v>
      </c>
      <c r="X333" s="9" t="e" vm="2">
        <f t="shared" si="72"/>
        <v>#VALUE!</v>
      </c>
      <c r="Y333" s="9" t="e" vm="2">
        <f t="shared" si="73"/>
        <v>#VALUE!</v>
      </c>
      <c r="Z333" s="9" t="e" vm="2">
        <f t="shared" si="74"/>
        <v>#VALUE!</v>
      </c>
      <c r="AA333" s="9" t="e" vm="2">
        <f t="shared" si="75"/>
        <v>#VALUE!</v>
      </c>
      <c r="AB333" s="13"/>
      <c r="AC333" s="9" t="str">
        <f t="shared" si="76"/>
        <v>Target; Gain &gt; 0.8; #pref=4</v>
      </c>
      <c r="AD333" s="9" t="e" vm="2">
        <f t="shared" si="77"/>
        <v>#VALUE!</v>
      </c>
      <c r="AE333" s="9" t="e" vm="2">
        <f t="shared" si="77"/>
        <v>#VALUE!</v>
      </c>
      <c r="AF333" s="9" t="e" vm="2">
        <f t="shared" si="78"/>
        <v>#VALUE!</v>
      </c>
      <c r="AG333" s="9" t="e" vm="2">
        <f t="shared" si="79"/>
        <v>#VALUE!</v>
      </c>
      <c r="AH333" s="9" t="e" vm="2">
        <f t="shared" si="80"/>
        <v>#VALUE!</v>
      </c>
      <c r="AI333" s="9" t="e" vm="2">
        <f t="shared" si="81"/>
        <v>#VALUE!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7:54" x14ac:dyDescent="0.3">
      <c r="L334" t="str">
        <f>L324</f>
        <v>Target; Gain &gt; 0</v>
      </c>
      <c r="N334" s="9">
        <f t="shared" si="66"/>
        <v>824958.39999999991</v>
      </c>
      <c r="O334" s="9">
        <f t="shared" si="66"/>
        <v>834101.39999999991</v>
      </c>
      <c r="P334" s="9">
        <f t="shared" si="67"/>
        <v>393890</v>
      </c>
      <c r="Q334" s="9">
        <f t="shared" si="68"/>
        <v>326795</v>
      </c>
      <c r="R334" s="9">
        <f>U324</f>
        <v>2285602.9</v>
      </c>
      <c r="S334" s="9">
        <f t="shared" si="69"/>
        <v>454516.3</v>
      </c>
      <c r="T334" s="9"/>
      <c r="U334" s="9" t="str">
        <f t="shared" si="70"/>
        <v>Target; Gain &gt; 0</v>
      </c>
      <c r="V334" s="9">
        <f t="shared" si="71"/>
        <v>1.18291252515628</v>
      </c>
      <c r="W334" s="9">
        <f t="shared" si="71"/>
        <v>1.2073437423037832</v>
      </c>
      <c r="X334" s="9">
        <f t="shared" si="72"/>
        <v>0.97397626579331675</v>
      </c>
      <c r="Y334" s="9">
        <f t="shared" si="73"/>
        <v>0.7760716940450948</v>
      </c>
      <c r="Z334" s="9">
        <f t="shared" si="74"/>
        <v>0.91578903971239922</v>
      </c>
      <c r="AA334" s="9">
        <f t="shared" si="75"/>
        <v>1.864360997889889</v>
      </c>
      <c r="AB334" s="13"/>
      <c r="AC334" s="9" t="str">
        <f t="shared" si="76"/>
        <v>Target; Gain &gt; 0</v>
      </c>
      <c r="AD334" s="9">
        <f t="shared" si="77"/>
        <v>0.50241416449425746</v>
      </c>
      <c r="AE334" s="9">
        <f t="shared" si="77"/>
        <v>0.49959902497939768</v>
      </c>
      <c r="AF334" s="9">
        <f t="shared" si="78"/>
        <v>0.47776320839475384</v>
      </c>
      <c r="AG334" s="9">
        <f t="shared" si="79"/>
        <v>0.37798120379447936</v>
      </c>
      <c r="AH334" s="9">
        <f t="shared" si="80"/>
        <v>0.3633089827140793</v>
      </c>
      <c r="AI334" s="9">
        <f t="shared" si="81"/>
        <v>0.7626038563961629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7:54" x14ac:dyDescent="0.3"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K335" s="8"/>
      <c r="AL335" s="8"/>
      <c r="AM335" s="8"/>
      <c r="AN335" s="8"/>
      <c r="AO335" s="8"/>
    </row>
    <row r="336" spans="7:54" x14ac:dyDescent="0.3">
      <c r="BB336" t="s">
        <v>20</v>
      </c>
    </row>
    <row r="337" spans="1:54" x14ac:dyDescent="0.3">
      <c r="M337" s="47" t="s">
        <v>21</v>
      </c>
      <c r="N337" s="47"/>
      <c r="O337" s="47"/>
      <c r="P337" s="47"/>
      <c r="Q337" s="47"/>
      <c r="R337" s="47"/>
      <c r="T337" s="47" t="s">
        <v>59</v>
      </c>
      <c r="U337" s="47"/>
      <c r="V337" s="47"/>
      <c r="W337" s="47"/>
      <c r="X337" s="47"/>
      <c r="Y337" s="47"/>
      <c r="AA337" s="47" t="s">
        <v>60</v>
      </c>
      <c r="AB337" s="47"/>
      <c r="AC337" s="47"/>
      <c r="AD337" s="47"/>
      <c r="AE337" s="47"/>
      <c r="AF337" s="47"/>
      <c r="AG337" s="1"/>
      <c r="AH337" s="1" t="s">
        <v>66</v>
      </c>
      <c r="AI337" s="1"/>
      <c r="AJ337" s="47" t="s">
        <v>22</v>
      </c>
      <c r="AK337" s="47"/>
      <c r="AL337" s="47"/>
      <c r="AM337" s="47"/>
      <c r="AN337" s="47"/>
      <c r="AO337" s="47"/>
      <c r="AP337" s="47"/>
      <c r="AQ337" s="47"/>
      <c r="AR337" s="1"/>
      <c r="AS337" s="47" t="s">
        <v>23</v>
      </c>
      <c r="AT337" s="47"/>
      <c r="AU337" s="47"/>
      <c r="AV337" s="47"/>
      <c r="AW337" s="47"/>
      <c r="AX337" s="47"/>
      <c r="AY337" s="47"/>
      <c r="AZ337" s="47"/>
      <c r="BB337" s="4" t="s">
        <v>45</v>
      </c>
    </row>
    <row r="338" spans="1:54" x14ac:dyDescent="0.3">
      <c r="F338" s="2" t="s">
        <v>24</v>
      </c>
      <c r="G338" s="2" t="s">
        <v>25</v>
      </c>
      <c r="H338" t="str">
        <f>H648</f>
        <v>Target (or sym)</v>
      </c>
      <c r="I338" s="14" t="s">
        <v>19</v>
      </c>
      <c r="J338" t="s">
        <v>18</v>
      </c>
      <c r="K338" t="s">
        <v>26</v>
      </c>
      <c r="L338" t="s">
        <v>27</v>
      </c>
      <c r="M338" s="3" t="s">
        <v>3</v>
      </c>
      <c r="N338" s="3" t="s">
        <v>4</v>
      </c>
      <c r="O338" s="3" t="s">
        <v>6</v>
      </c>
      <c r="P338" s="3" t="s">
        <v>8</v>
      </c>
      <c r="Q338" s="3" t="s">
        <v>10</v>
      </c>
      <c r="R338" s="3" t="s">
        <v>12</v>
      </c>
      <c r="T338" s="3" t="s">
        <v>3</v>
      </c>
      <c r="U338" s="3" t="s">
        <v>4</v>
      </c>
      <c r="V338" s="3" t="s">
        <v>6</v>
      </c>
      <c r="W338" s="3" t="s">
        <v>8</v>
      </c>
      <c r="X338" s="3" t="s">
        <v>10</v>
      </c>
      <c r="Y338" s="3" t="s">
        <v>12</v>
      </c>
      <c r="AA338" s="3" t="s">
        <v>3</v>
      </c>
      <c r="AB338" s="3" t="s">
        <v>4</v>
      </c>
      <c r="AC338" s="3" t="s">
        <v>6</v>
      </c>
      <c r="AD338" s="3" t="s">
        <v>8</v>
      </c>
      <c r="AE338" s="3" t="s">
        <v>10</v>
      </c>
      <c r="AF338" s="3" t="s">
        <v>12</v>
      </c>
      <c r="AG338" s="15"/>
      <c r="AH338" s="36" t="s">
        <v>65</v>
      </c>
      <c r="AJ338" s="36" t="s">
        <v>28</v>
      </c>
      <c r="AK338" s="36" t="s">
        <v>29</v>
      </c>
      <c r="AL338" s="36" t="s">
        <v>30</v>
      </c>
      <c r="AM338" s="36" t="s">
        <v>31</v>
      </c>
      <c r="AN338" s="36" t="s">
        <v>32</v>
      </c>
      <c r="AO338" s="36" t="s">
        <v>33</v>
      </c>
      <c r="AP338" s="36" t="s">
        <v>34</v>
      </c>
      <c r="AQ338" s="36" t="s">
        <v>35</v>
      </c>
      <c r="AS338" s="36" t="s">
        <v>28</v>
      </c>
      <c r="AT338" s="36" t="s">
        <v>29</v>
      </c>
      <c r="AU338" s="36" t="s">
        <v>30</v>
      </c>
      <c r="AV338" s="36" t="s">
        <v>31</v>
      </c>
      <c r="AW338" s="36" t="s">
        <v>32</v>
      </c>
      <c r="AX338" s="36" t="s">
        <v>33</v>
      </c>
      <c r="AY338" s="36" t="s">
        <v>34</v>
      </c>
      <c r="AZ338" s="36" t="s">
        <v>35</v>
      </c>
      <c r="BB338" s="3" t="s">
        <v>14</v>
      </c>
    </row>
    <row r="339" spans="1:54" x14ac:dyDescent="0.3">
      <c r="A339">
        <v>1</v>
      </c>
      <c r="B339" t="s">
        <v>67</v>
      </c>
      <c r="C339" t="s">
        <v>68</v>
      </c>
      <c r="D339" t="s">
        <v>69</v>
      </c>
      <c r="F339" s="2">
        <v>0</v>
      </c>
      <c r="G339" s="2">
        <f>MOD(LEN(B339)-LEN(SUBSTITUTE(B339,"N","")),2)</f>
        <v>0</v>
      </c>
      <c r="H339" s="4">
        <f>H649</f>
        <v>1</v>
      </c>
      <c r="I339" s="14">
        <f>1-J339</f>
        <v>0</v>
      </c>
      <c r="J339">
        <f t="shared" ref="J339:J402" si="84">IF(BB339&gt;0,1,0)</f>
        <v>1</v>
      </c>
      <c r="K339">
        <f>LEN(D339) - LEN(SUBSTITUTE(D339, ",", "")) + 1</f>
        <v>2</v>
      </c>
      <c r="L339">
        <f>L649</f>
        <v>2</v>
      </c>
      <c r="M339" s="8">
        <f t="shared" ref="M339:M402" si="85">(N3-M3)/M3</f>
        <v>-0.90844640303591007</v>
      </c>
      <c r="N339" s="8">
        <f t="shared" ref="N339:N402" si="86">(O3-M3)/M3</f>
        <v>-0.90843459924555858</v>
      </c>
      <c r="O339" s="8">
        <f t="shared" ref="O339:O402" si="87">(Q3-P3)/P3</f>
        <v>-0.85157673202966655</v>
      </c>
      <c r="P339" s="8">
        <f t="shared" ref="P339:P402" si="88">(S3-R3)/R3</f>
        <v>-0.99324601260427936</v>
      </c>
      <c r="Q339" s="8">
        <f t="shared" ref="Q339:Q402" si="89">(U3-T3)/T3</f>
        <v>-0.21791079034816685</v>
      </c>
      <c r="R339" s="8">
        <f t="shared" ref="R339:R402" si="90">(W3-V3)/V3</f>
        <v>-0.83211709119319688</v>
      </c>
      <c r="T339" s="8">
        <f t="shared" ref="T339:T402" si="91">(Z3-Y3)/Y3</f>
        <v>-0.75701634882124447</v>
      </c>
      <c r="U339" s="8">
        <f t="shared" ref="U339:U402" si="92">(AA3-Y3)/Y3</f>
        <v>-0.78038527570067284</v>
      </c>
      <c r="V339" s="8">
        <f t="shared" ref="V339:V402" si="93">(AC3-AB3)/AB3</f>
        <v>-0.46090850634626968</v>
      </c>
      <c r="W339" s="8">
        <f t="shared" ref="W339:W402" si="94">(AE3-AD3)/AD3</f>
        <v>-0.94642595725347789</v>
      </c>
      <c r="X339" s="8">
        <f t="shared" ref="X339:X402" si="95">(AG3-AF3)/AF3</f>
        <v>0.42674033365183078</v>
      </c>
      <c r="Y339" s="8">
        <f t="shared" ref="Y339:Y402" si="96">(AI3-AH3)/AH3</f>
        <v>-0.43448032290084349</v>
      </c>
      <c r="AA339" s="8">
        <f t="shared" ref="AA339:AA402" si="97">(AL3-AK3)/AK3</f>
        <v>-0.85134486408960308</v>
      </c>
      <c r="AB339" s="8">
        <f t="shared" ref="AB339:AB402" si="98">(AM3-AK3)/AK3</f>
        <v>-0.8819852757424258</v>
      </c>
      <c r="AC339" s="8">
        <f t="shared" ref="AC339:AC402" si="99">(AO3-AN3)/AN3</f>
        <v>-0.67392597592678338</v>
      </c>
      <c r="AD339" s="8">
        <f t="shared" ref="AD339:AD402" si="100">(AQ3-AP3)/AP3</f>
        <v>-0.96831970351548746</v>
      </c>
      <c r="AE339" s="8">
        <f t="shared" ref="AE339:AE402" si="101">(AS3-AR3)/AR3</f>
        <v>0.12318733016436968</v>
      </c>
      <c r="AF339" s="8">
        <f t="shared" ref="AF339:AF402" si="102">(AU3-AT3)/AT3</f>
        <v>-0.78312106048824304</v>
      </c>
      <c r="AG339" s="8"/>
      <c r="AH339">
        <v>-13.50173479999285</v>
      </c>
      <c r="AJ339">
        <v>0.99006436978971768</v>
      </c>
      <c r="AK339">
        <v>1</v>
      </c>
      <c r="AL339">
        <v>0.99006436978971768</v>
      </c>
      <c r="AM339">
        <v>1</v>
      </c>
      <c r="AN339">
        <v>0</v>
      </c>
      <c r="AO339">
        <v>0</v>
      </c>
      <c r="AP339">
        <v>0</v>
      </c>
      <c r="AQ339">
        <v>0</v>
      </c>
      <c r="AS339">
        <v>0.99006436978971768</v>
      </c>
      <c r="AT339">
        <v>1</v>
      </c>
      <c r="AU339">
        <v>0.99006436978971768</v>
      </c>
      <c r="AV339">
        <v>1</v>
      </c>
      <c r="AW339">
        <v>0.97459461401175351</v>
      </c>
      <c r="AX339">
        <v>0.50400000000000011</v>
      </c>
      <c r="AY339">
        <v>0.97459461401175351</v>
      </c>
      <c r="AZ339">
        <v>0.50400000000000011</v>
      </c>
      <c r="BB339">
        <f>IF($BB$337=0,AH339,IF($BB$337=1,AS339,IF($BB$337=2,AT339,IF($BB$337=3,AU339,IF($BB$337=4,AV339,IF($BB$337="1L",AW339,IF($BB$337="2L",AX339,IF($BB$337="3L",AY339,AZ339))))))))</f>
        <v>0.50400000000000011</v>
      </c>
    </row>
    <row r="340" spans="1:54" x14ac:dyDescent="0.3">
      <c r="A340">
        <v>1</v>
      </c>
      <c r="B340" t="s">
        <v>70</v>
      </c>
      <c r="C340" t="s">
        <v>68</v>
      </c>
      <c r="D340" t="s">
        <v>69</v>
      </c>
      <c r="F340" s="2">
        <v>0</v>
      </c>
      <c r="G340" s="2">
        <f t="shared" ref="G340:G403" si="103">MOD(LEN(B340)-LEN(SUBSTITUTE(B340,"N","")),2)</f>
        <v>1</v>
      </c>
      <c r="H340" s="4">
        <f t="shared" ref="H340:H403" si="104">H650</f>
        <v>0</v>
      </c>
      <c r="I340" s="14">
        <f t="shared" ref="I340:I403" si="105">1-J340</f>
        <v>1</v>
      </c>
      <c r="J340">
        <f t="shared" si="84"/>
        <v>0</v>
      </c>
      <c r="K340">
        <f t="shared" ref="K340:K403" si="106">LEN(D340) - LEN(SUBSTITUTE(D340, ",", "")) + 1</f>
        <v>2</v>
      </c>
      <c r="L340">
        <f t="shared" ref="L340:L403" si="107">L650</f>
        <v>0</v>
      </c>
      <c r="M340" s="8">
        <f t="shared" si="85"/>
        <v>0.93370849094052377</v>
      </c>
      <c r="N340" s="8">
        <f t="shared" si="86"/>
        <v>0.93412944337289872</v>
      </c>
      <c r="O340" s="8">
        <f t="shared" si="87"/>
        <v>0.16832384161920813</v>
      </c>
      <c r="P340" s="8">
        <f t="shared" si="88"/>
        <v>70274.8</v>
      </c>
      <c r="Q340" s="8">
        <f t="shared" si="89"/>
        <v>-0.21911384049847824</v>
      </c>
      <c r="R340" s="8">
        <f t="shared" si="90"/>
        <v>1168.8191841234841</v>
      </c>
      <c r="T340" s="8">
        <f t="shared" si="91"/>
        <v>3.619641722965516</v>
      </c>
      <c r="U340" s="8">
        <f t="shared" si="92"/>
        <v>3.9649978478423096</v>
      </c>
      <c r="V340" s="8">
        <f t="shared" si="93"/>
        <v>2.8871038270125013</v>
      </c>
      <c r="W340" s="8">
        <f t="shared" si="94"/>
        <v>4.8059511674881632</v>
      </c>
      <c r="X340" s="8">
        <f t="shared" si="95"/>
        <v>0.4540762461018899</v>
      </c>
      <c r="Y340" s="8">
        <f t="shared" si="96"/>
        <v>348.43028488359414</v>
      </c>
      <c r="AA340" s="8">
        <f t="shared" si="97"/>
        <v>1.6624842348747544</v>
      </c>
      <c r="AB340" s="8">
        <f t="shared" si="98"/>
        <v>1.6616392966979403</v>
      </c>
      <c r="AC340" s="8">
        <f t="shared" si="99"/>
        <v>1.3575904506568786</v>
      </c>
      <c r="AD340" s="8">
        <f t="shared" si="100"/>
        <v>3.4754249783549671</v>
      </c>
      <c r="AE340" s="8">
        <f t="shared" si="101"/>
        <v>0.13379549368065446</v>
      </c>
      <c r="AF340" s="8">
        <f t="shared" si="102"/>
        <v>137.90049544797526</v>
      </c>
      <c r="AG340" s="8"/>
      <c r="AH340">
        <v>13.50173479999285</v>
      </c>
      <c r="AJ340">
        <v>-0.99006436978971768</v>
      </c>
      <c r="AK340">
        <v>-1</v>
      </c>
      <c r="AL340">
        <v>-0.99006436978971768</v>
      </c>
      <c r="AM340">
        <v>-1</v>
      </c>
      <c r="AN340">
        <v>0</v>
      </c>
      <c r="AO340">
        <v>0</v>
      </c>
      <c r="AP340">
        <v>0</v>
      </c>
      <c r="AQ340">
        <v>0</v>
      </c>
      <c r="AS340">
        <v>-0.99006436978971768</v>
      </c>
      <c r="AT340">
        <v>-1</v>
      </c>
      <c r="AU340">
        <v>-0.99006436978971768</v>
      </c>
      <c r="AV340">
        <v>-1</v>
      </c>
      <c r="AW340">
        <v>-0.97459461401175351</v>
      </c>
      <c r="AX340">
        <v>-0.50400000000000011</v>
      </c>
      <c r="AY340">
        <v>-0.97459461401175351</v>
      </c>
      <c r="AZ340">
        <v>-0.50400000000000011</v>
      </c>
      <c r="BB340">
        <f t="shared" ref="BB340:BB403" si="108">IF($BB$337=0,AH340,IF($BB$337=1,AS340,IF($BB$337=2,AT340,IF($BB$337=3,AU340,IF($BB$337=4,AV340,IF($BB$337="1L",AW340,IF($BB$337="2L",AX340,IF($BB$337="3L",AY340,AZ340))))))))</f>
        <v>-0.50400000000000011</v>
      </c>
    </row>
    <row r="341" spans="1:54" x14ac:dyDescent="0.3">
      <c r="A341">
        <v>1</v>
      </c>
      <c r="B341" t="s">
        <v>71</v>
      </c>
      <c r="C341" t="s">
        <v>68</v>
      </c>
      <c r="D341" t="s">
        <v>69</v>
      </c>
      <c r="F341" s="2">
        <v>0</v>
      </c>
      <c r="G341" s="2">
        <f t="shared" si="103"/>
        <v>1</v>
      </c>
      <c r="H341" s="4">
        <f t="shared" si="104"/>
        <v>0</v>
      </c>
      <c r="I341" s="14">
        <f t="shared" si="105"/>
        <v>1</v>
      </c>
      <c r="J341">
        <f t="shared" si="84"/>
        <v>0</v>
      </c>
      <c r="K341">
        <f t="shared" si="106"/>
        <v>2</v>
      </c>
      <c r="L341">
        <f t="shared" si="107"/>
        <v>0</v>
      </c>
      <c r="M341" s="8">
        <f t="shared" si="85"/>
        <v>0.92273704860204997</v>
      </c>
      <c r="N341" s="8">
        <f t="shared" si="86"/>
        <v>0.92310899541365576</v>
      </c>
      <c r="O341" s="8">
        <f t="shared" si="87"/>
        <v>0.15400877004385025</v>
      </c>
      <c r="P341" s="8">
        <f t="shared" si="88"/>
        <v>43190.374999999993</v>
      </c>
      <c r="Q341" s="8">
        <f t="shared" si="89"/>
        <v>-0.22056906415395974</v>
      </c>
      <c r="R341" s="8">
        <f t="shared" si="90"/>
        <v>763.50399419026871</v>
      </c>
      <c r="T341" s="8">
        <f t="shared" si="91"/>
        <v>3.1523628912414021</v>
      </c>
      <c r="U341" s="8">
        <f t="shared" si="92"/>
        <v>2.9901317037637813</v>
      </c>
      <c r="V341" s="8">
        <f t="shared" si="93"/>
        <v>2.9149355234051293</v>
      </c>
      <c r="W341" s="8">
        <f t="shared" si="94"/>
        <v>4.520214174111465</v>
      </c>
      <c r="X341" s="8">
        <f t="shared" si="95"/>
        <v>0.68363195097721341</v>
      </c>
      <c r="Y341" s="8">
        <f t="shared" si="96"/>
        <v>232.2827943966837</v>
      </c>
      <c r="AA341" s="8">
        <f t="shared" si="97"/>
        <v>1.6246439123216745</v>
      </c>
      <c r="AB341" s="8">
        <f t="shared" si="98"/>
        <v>1.4705339931628025</v>
      </c>
      <c r="AC341" s="8">
        <f t="shared" si="99"/>
        <v>1.392307271849734</v>
      </c>
      <c r="AD341" s="8">
        <f t="shared" si="100"/>
        <v>3.2355022594168061</v>
      </c>
      <c r="AE341" s="8">
        <f t="shared" si="101"/>
        <v>0.61055684396856724</v>
      </c>
      <c r="AF341" s="8">
        <f t="shared" si="102"/>
        <v>91.211911015495843</v>
      </c>
      <c r="AG341" s="8"/>
      <c r="AH341">
        <v>13.50173479999285</v>
      </c>
      <c r="AJ341">
        <v>-0.99006436978971768</v>
      </c>
      <c r="AK341">
        <v>-1</v>
      </c>
      <c r="AL341">
        <v>-0.99006436978971768</v>
      </c>
      <c r="AM341">
        <v>-1</v>
      </c>
      <c r="AN341">
        <v>0</v>
      </c>
      <c r="AO341">
        <v>0</v>
      </c>
      <c r="AP341">
        <v>0</v>
      </c>
      <c r="AQ341">
        <v>0</v>
      </c>
      <c r="AS341">
        <v>-0.99006436978971768</v>
      </c>
      <c r="AT341">
        <v>-1</v>
      </c>
      <c r="AU341">
        <v>-0.99006436978971768</v>
      </c>
      <c r="AV341">
        <v>-1</v>
      </c>
      <c r="AW341">
        <v>-0.97459461401175351</v>
      </c>
      <c r="AX341">
        <v>-0.50400000000000011</v>
      </c>
      <c r="AY341">
        <v>-0.97459461401175351</v>
      </c>
      <c r="AZ341">
        <v>-0.50400000000000011</v>
      </c>
      <c r="BB341">
        <f t="shared" si="108"/>
        <v>-0.50400000000000011</v>
      </c>
    </row>
    <row r="342" spans="1:54" x14ac:dyDescent="0.3">
      <c r="A342">
        <v>1</v>
      </c>
      <c r="B342" t="s">
        <v>72</v>
      </c>
      <c r="C342" t="s">
        <v>68</v>
      </c>
      <c r="D342" t="s">
        <v>69</v>
      </c>
      <c r="F342" s="2">
        <v>0</v>
      </c>
      <c r="G342" s="2">
        <f t="shared" si="103"/>
        <v>0</v>
      </c>
      <c r="H342" s="4">
        <f t="shared" si="104"/>
        <v>1</v>
      </c>
      <c r="I342" s="14">
        <f t="shared" si="105"/>
        <v>0</v>
      </c>
      <c r="J342">
        <f t="shared" si="84"/>
        <v>1</v>
      </c>
      <c r="K342">
        <f t="shared" si="106"/>
        <v>2</v>
      </c>
      <c r="L342">
        <f t="shared" si="107"/>
        <v>2</v>
      </c>
      <c r="M342" s="8">
        <f t="shared" si="85"/>
        <v>-0.90531161474676336</v>
      </c>
      <c r="N342" s="8">
        <f t="shared" si="86"/>
        <v>-0.90533673632446521</v>
      </c>
      <c r="O342" s="8">
        <f t="shared" si="87"/>
        <v>-0.85457304188826688</v>
      </c>
      <c r="P342" s="8">
        <f t="shared" si="88"/>
        <v>-0.99372624064524007</v>
      </c>
      <c r="Q342" s="8">
        <f t="shared" si="89"/>
        <v>-0.21755710194829603</v>
      </c>
      <c r="R342" s="8">
        <f t="shared" si="90"/>
        <v>-0.84126141185575742</v>
      </c>
      <c r="T342" s="8">
        <f t="shared" si="91"/>
        <v>-0.78843802621511905</v>
      </c>
      <c r="U342" s="8">
        <f t="shared" si="92"/>
        <v>-0.77786767358802766</v>
      </c>
      <c r="V342" s="8">
        <f t="shared" si="93"/>
        <v>-0.63373073382856493</v>
      </c>
      <c r="W342" s="8">
        <f t="shared" si="94"/>
        <v>-0.94772170339084993</v>
      </c>
      <c r="X342" s="8">
        <f t="shared" si="95"/>
        <v>0.42058557729071755</v>
      </c>
      <c r="Y342" s="8">
        <f t="shared" si="96"/>
        <v>-0.43966259027480303</v>
      </c>
      <c r="AA342" s="8">
        <f t="shared" si="97"/>
        <v>-0.89952093678179856</v>
      </c>
      <c r="AB342" s="8">
        <f t="shared" si="98"/>
        <v>-0.88856882109885305</v>
      </c>
      <c r="AC342" s="8">
        <f t="shared" si="99"/>
        <v>-0.7820463365373872</v>
      </c>
      <c r="AD342" s="8">
        <f t="shared" si="100"/>
        <v>-0.96930602211633843</v>
      </c>
      <c r="AE342" s="8">
        <f t="shared" si="101"/>
        <v>8.7172248456300352E-2</v>
      </c>
      <c r="AF342" s="8">
        <f t="shared" si="102"/>
        <v>-0.78608909589375753</v>
      </c>
      <c r="AG342" s="8"/>
      <c r="AH342">
        <v>-13.50173479999285</v>
      </c>
      <c r="AJ342">
        <v>0.99006436978971768</v>
      </c>
      <c r="AK342">
        <v>1</v>
      </c>
      <c r="AL342">
        <v>0.99006436978971768</v>
      </c>
      <c r="AM342">
        <v>1</v>
      </c>
      <c r="AN342">
        <v>0</v>
      </c>
      <c r="AO342">
        <v>0</v>
      </c>
      <c r="AP342">
        <v>0</v>
      </c>
      <c r="AQ342">
        <v>0</v>
      </c>
      <c r="AS342">
        <v>0.99006436978971768</v>
      </c>
      <c r="AT342">
        <v>1</v>
      </c>
      <c r="AU342">
        <v>0.99006436978971768</v>
      </c>
      <c r="AV342">
        <v>1</v>
      </c>
      <c r="AW342">
        <v>0.97459461401175351</v>
      </c>
      <c r="AX342">
        <v>0.50400000000000011</v>
      </c>
      <c r="AY342">
        <v>0.97459461401175351</v>
      </c>
      <c r="AZ342">
        <v>0.50400000000000011</v>
      </c>
      <c r="BB342">
        <f t="shared" si="108"/>
        <v>0.50400000000000011</v>
      </c>
    </row>
    <row r="343" spans="1:54" x14ac:dyDescent="0.3">
      <c r="A343">
        <v>1</v>
      </c>
      <c r="B343" t="s">
        <v>73</v>
      </c>
      <c r="C343" t="s">
        <v>74</v>
      </c>
      <c r="D343" t="s">
        <v>69</v>
      </c>
      <c r="F343" s="2">
        <v>0</v>
      </c>
      <c r="G343" s="2">
        <f t="shared" si="103"/>
        <v>0</v>
      </c>
      <c r="H343" s="4">
        <f t="shared" si="104"/>
        <v>0</v>
      </c>
      <c r="I343" s="14">
        <f t="shared" si="105"/>
        <v>0</v>
      </c>
      <c r="J343">
        <f t="shared" si="84"/>
        <v>1</v>
      </c>
      <c r="K343">
        <f t="shared" si="106"/>
        <v>2</v>
      </c>
      <c r="L343">
        <f t="shared" si="107"/>
        <v>0</v>
      </c>
      <c r="M343" s="8">
        <f t="shared" si="85"/>
        <v>-0.8663143183746761</v>
      </c>
      <c r="N343" s="8">
        <f t="shared" si="86"/>
        <v>-0.86613074162473169</v>
      </c>
      <c r="O343" s="8">
        <f t="shared" si="87"/>
        <v>-0.81061445478680705</v>
      </c>
      <c r="P343" s="8">
        <f t="shared" si="88"/>
        <v>-0.98435533553319055</v>
      </c>
      <c r="Q343" s="8">
        <f t="shared" si="89"/>
        <v>-0.21689738317023194</v>
      </c>
      <c r="R343" s="8">
        <f t="shared" si="90"/>
        <v>-0.72429944445231587</v>
      </c>
      <c r="T343" s="8">
        <f t="shared" si="91"/>
        <v>-0.86422276166328416</v>
      </c>
      <c r="U343" s="8">
        <f t="shared" si="92"/>
        <v>-0.86463058893516487</v>
      </c>
      <c r="V343" s="8">
        <f t="shared" si="93"/>
        <v>-0.75202479999303007</v>
      </c>
      <c r="W343" s="8">
        <f t="shared" si="94"/>
        <v>-0.9561220328184552</v>
      </c>
      <c r="X343" s="8">
        <f t="shared" si="95"/>
        <v>-4.711462120706833E-2</v>
      </c>
      <c r="Y343" s="8">
        <f t="shared" si="96"/>
        <v>-0.43228461442067873</v>
      </c>
      <c r="AA343" s="8">
        <f t="shared" si="97"/>
        <v>-0.9522373987807391</v>
      </c>
      <c r="AB343" s="8">
        <f t="shared" si="98"/>
        <v>-0.95250410097830374</v>
      </c>
      <c r="AC343" s="8">
        <f t="shared" si="99"/>
        <v>-0.9009030379966082</v>
      </c>
      <c r="AD343" s="8">
        <f t="shared" si="100"/>
        <v>-0.98203887413821322</v>
      </c>
      <c r="AE343" s="8">
        <f t="shared" si="101"/>
        <v>-0.44654870056398999</v>
      </c>
      <c r="AF343" s="8">
        <f t="shared" si="102"/>
        <v>-0.81169104649608048</v>
      </c>
      <c r="AG343" s="8"/>
      <c r="AH343">
        <v>-14.561039015617469</v>
      </c>
      <c r="AJ343">
        <v>0.99006436978971768</v>
      </c>
      <c r="AK343">
        <v>1</v>
      </c>
      <c r="AL343">
        <v>0.99006436978971768</v>
      </c>
      <c r="AM343">
        <v>1</v>
      </c>
      <c r="AN343">
        <v>0</v>
      </c>
      <c r="AO343">
        <v>0</v>
      </c>
      <c r="AP343">
        <v>0</v>
      </c>
      <c r="AQ343">
        <v>0</v>
      </c>
      <c r="AS343">
        <v>0.99006436978971768</v>
      </c>
      <c r="AT343">
        <v>1</v>
      </c>
      <c r="AU343">
        <v>0.99006436978971768</v>
      </c>
      <c r="AV343">
        <v>1</v>
      </c>
      <c r="AW343">
        <v>0.74254827734228834</v>
      </c>
      <c r="AX343">
        <v>0.38400000000000012</v>
      </c>
      <c r="AY343">
        <v>0.74254827734228834</v>
      </c>
      <c r="AZ343">
        <v>0.38400000000000012</v>
      </c>
      <c r="BB343">
        <f t="shared" si="108"/>
        <v>0.38400000000000012</v>
      </c>
    </row>
    <row r="344" spans="1:54" x14ac:dyDescent="0.3">
      <c r="A344">
        <v>1</v>
      </c>
      <c r="B344" t="s">
        <v>75</v>
      </c>
      <c r="C344" t="s">
        <v>74</v>
      </c>
      <c r="D344" t="s">
        <v>69</v>
      </c>
      <c r="F344" s="2">
        <v>0</v>
      </c>
      <c r="G344" s="2">
        <f t="shared" si="103"/>
        <v>1</v>
      </c>
      <c r="H344" s="4">
        <f t="shared" si="104"/>
        <v>1</v>
      </c>
      <c r="I344" s="14">
        <f t="shared" si="105"/>
        <v>1</v>
      </c>
      <c r="J344">
        <f t="shared" si="84"/>
        <v>0</v>
      </c>
      <c r="K344">
        <f t="shared" si="106"/>
        <v>2</v>
      </c>
      <c r="L344">
        <f t="shared" si="107"/>
        <v>2</v>
      </c>
      <c r="M344" s="8">
        <f t="shared" si="85"/>
        <v>0.16948251514245533</v>
      </c>
      <c r="N344" s="8">
        <f t="shared" si="86"/>
        <v>0.16959583567056921</v>
      </c>
      <c r="O344" s="8">
        <f t="shared" si="87"/>
        <v>3.180949238079539E-2</v>
      </c>
      <c r="P344" s="8">
        <f t="shared" si="88"/>
        <v>12328.13333333333</v>
      </c>
      <c r="Q344" s="8">
        <f t="shared" si="89"/>
        <v>-0.22101683756051732</v>
      </c>
      <c r="R344" s="8">
        <f t="shared" si="90"/>
        <v>152.86512311650125</v>
      </c>
      <c r="T344" s="8">
        <f t="shared" si="91"/>
        <v>0.13609783611262297</v>
      </c>
      <c r="U344" s="8">
        <f t="shared" si="92"/>
        <v>0.11065961741161447</v>
      </c>
      <c r="V344" s="8">
        <f t="shared" si="93"/>
        <v>0.17914915239396742</v>
      </c>
      <c r="W344" s="8">
        <f t="shared" si="94"/>
        <v>1.2749860405298039</v>
      </c>
      <c r="X344" s="8">
        <f t="shared" si="95"/>
        <v>-0.12100215609492851</v>
      </c>
      <c r="Y344" s="8">
        <f t="shared" si="96"/>
        <v>37.038086584688486</v>
      </c>
      <c r="AA344" s="8">
        <f t="shared" si="97"/>
        <v>-0.46232847905644164</v>
      </c>
      <c r="AB344" s="8">
        <f t="shared" si="98"/>
        <v>-0.48000181338708187</v>
      </c>
      <c r="AC344" s="8">
        <f t="shared" si="99"/>
        <v>-0.42256614127651582</v>
      </c>
      <c r="AD344" s="8">
        <f t="shared" si="100"/>
        <v>0.59750438277273943</v>
      </c>
      <c r="AE344" s="8">
        <f t="shared" si="101"/>
        <v>-0.50488941349600602</v>
      </c>
      <c r="AF344" s="8">
        <f t="shared" si="102"/>
        <v>25.454360852672679</v>
      </c>
      <c r="AG344" s="8"/>
      <c r="AH344">
        <v>14.561039015617469</v>
      </c>
      <c r="AJ344">
        <v>-0.99006436978971768</v>
      </c>
      <c r="AK344">
        <v>-1</v>
      </c>
      <c r="AL344">
        <v>-0.99006436978971768</v>
      </c>
      <c r="AM344">
        <v>-1</v>
      </c>
      <c r="AN344">
        <v>0</v>
      </c>
      <c r="AO344">
        <v>0</v>
      </c>
      <c r="AP344">
        <v>0</v>
      </c>
      <c r="AQ344">
        <v>0</v>
      </c>
      <c r="AS344">
        <v>-0.99006436978971768</v>
      </c>
      <c r="AT344">
        <v>-1</v>
      </c>
      <c r="AU344">
        <v>-0.99006436978971768</v>
      </c>
      <c r="AV344">
        <v>-1</v>
      </c>
      <c r="AW344">
        <v>-0.74254827734228834</v>
      </c>
      <c r="AX344">
        <v>-0.38400000000000012</v>
      </c>
      <c r="AY344">
        <v>-0.74254827734228834</v>
      </c>
      <c r="AZ344">
        <v>-0.38400000000000012</v>
      </c>
      <c r="BB344">
        <f t="shared" si="108"/>
        <v>-0.38400000000000012</v>
      </c>
    </row>
    <row r="345" spans="1:54" x14ac:dyDescent="0.3">
      <c r="A345">
        <v>1</v>
      </c>
      <c r="B345" t="s">
        <v>76</v>
      </c>
      <c r="C345" t="s">
        <v>74</v>
      </c>
      <c r="D345" t="s">
        <v>69</v>
      </c>
      <c r="F345" s="2">
        <v>0</v>
      </c>
      <c r="G345" s="2">
        <f t="shared" si="103"/>
        <v>1</v>
      </c>
      <c r="H345" s="4">
        <f t="shared" si="104"/>
        <v>1</v>
      </c>
      <c r="I345" s="14">
        <f t="shared" si="105"/>
        <v>1</v>
      </c>
      <c r="J345">
        <f t="shared" si="84"/>
        <v>0</v>
      </c>
      <c r="K345">
        <f t="shared" si="106"/>
        <v>2</v>
      </c>
      <c r="L345">
        <f t="shared" si="107"/>
        <v>2</v>
      </c>
      <c r="M345" s="8">
        <f t="shared" si="85"/>
        <v>0.19299240208650162</v>
      </c>
      <c r="N345" s="8">
        <f t="shared" si="86"/>
        <v>0.19313438178340495</v>
      </c>
      <c r="O345" s="8">
        <f t="shared" si="87"/>
        <v>2.8612143060715276E-2</v>
      </c>
      <c r="P345" s="8">
        <f t="shared" si="88"/>
        <v>7821.25</v>
      </c>
      <c r="Q345" s="8">
        <f t="shared" si="89"/>
        <v>-0.22152199230181466</v>
      </c>
      <c r="R345" s="8">
        <f t="shared" si="90"/>
        <v>95.941176470588232</v>
      </c>
      <c r="T345" s="8">
        <f t="shared" si="91"/>
        <v>0.8022180798617391</v>
      </c>
      <c r="U345" s="8">
        <f t="shared" si="92"/>
        <v>0.75866361407739802</v>
      </c>
      <c r="V345" s="8">
        <f t="shared" si="93"/>
        <v>0.43829547004504044</v>
      </c>
      <c r="W345" s="8">
        <f t="shared" si="94"/>
        <v>1.942087730214457</v>
      </c>
      <c r="X345" s="8">
        <f t="shared" si="95"/>
        <v>0.11585176428188364</v>
      </c>
      <c r="Y345" s="8">
        <f t="shared" si="96"/>
        <v>37.279823622397316</v>
      </c>
      <c r="AA345" s="8">
        <f t="shared" si="97"/>
        <v>-0.13360239663895832</v>
      </c>
      <c r="AB345" s="8">
        <f t="shared" si="98"/>
        <v>-0.15942836949388825</v>
      </c>
      <c r="AC345" s="8">
        <f t="shared" si="99"/>
        <v>-0.32290521643187353</v>
      </c>
      <c r="AD345" s="8">
        <f t="shared" si="100"/>
        <v>1.0709431771297777</v>
      </c>
      <c r="AE345" s="8">
        <f t="shared" si="101"/>
        <v>-0.3610844377909595</v>
      </c>
      <c r="AF345" s="8">
        <f t="shared" si="102"/>
        <v>25.979260313603934</v>
      </c>
      <c r="AG345" s="8"/>
      <c r="AH345">
        <v>14.561039015617469</v>
      </c>
      <c r="AJ345">
        <v>-0.99006436978971768</v>
      </c>
      <c r="AK345">
        <v>-1</v>
      </c>
      <c r="AL345">
        <v>-0.99006436978971768</v>
      </c>
      <c r="AM345">
        <v>-1</v>
      </c>
      <c r="AN345">
        <v>0</v>
      </c>
      <c r="AO345">
        <v>0</v>
      </c>
      <c r="AP345">
        <v>0</v>
      </c>
      <c r="AQ345">
        <v>0</v>
      </c>
      <c r="AS345">
        <v>-0.99006436978971768</v>
      </c>
      <c r="AT345">
        <v>-1</v>
      </c>
      <c r="AU345">
        <v>-0.99006436978971768</v>
      </c>
      <c r="AV345">
        <v>-1</v>
      </c>
      <c r="AW345">
        <v>-0.74254827734228834</v>
      </c>
      <c r="AX345">
        <v>-0.38400000000000012</v>
      </c>
      <c r="AY345">
        <v>-0.74254827734228834</v>
      </c>
      <c r="AZ345">
        <v>-0.38400000000000012</v>
      </c>
      <c r="BB345">
        <f t="shared" si="108"/>
        <v>-0.38400000000000012</v>
      </c>
    </row>
    <row r="346" spans="1:54" x14ac:dyDescent="0.3">
      <c r="A346">
        <v>1</v>
      </c>
      <c r="B346" t="s">
        <v>77</v>
      </c>
      <c r="C346" t="s">
        <v>74</v>
      </c>
      <c r="D346" t="s">
        <v>69</v>
      </c>
      <c r="F346" s="2">
        <v>0</v>
      </c>
      <c r="G346" s="2">
        <f t="shared" si="103"/>
        <v>0</v>
      </c>
      <c r="H346" s="4">
        <f t="shared" si="104"/>
        <v>0</v>
      </c>
      <c r="I346" s="14">
        <f t="shared" si="105"/>
        <v>0</v>
      </c>
      <c r="J346">
        <f t="shared" si="84"/>
        <v>1</v>
      </c>
      <c r="K346">
        <f t="shared" si="106"/>
        <v>2</v>
      </c>
      <c r="L346">
        <f t="shared" si="107"/>
        <v>0</v>
      </c>
      <c r="M346" s="8">
        <f t="shared" si="85"/>
        <v>-0.86592548826835669</v>
      </c>
      <c r="N346" s="8">
        <f t="shared" si="86"/>
        <v>-0.8657028653754838</v>
      </c>
      <c r="O346" s="8">
        <f t="shared" si="87"/>
        <v>-0.81383663309082244</v>
      </c>
      <c r="P346" s="8">
        <f t="shared" si="88"/>
        <v>-0.9844835650658933</v>
      </c>
      <c r="Q346" s="8">
        <f t="shared" si="89"/>
        <v>-0.21754733660226014</v>
      </c>
      <c r="R346" s="8">
        <f t="shared" si="90"/>
        <v>-0.71734004969550202</v>
      </c>
      <c r="T346" s="8">
        <f t="shared" si="91"/>
        <v>-0.84687954876384053</v>
      </c>
      <c r="U346" s="8">
        <f t="shared" si="92"/>
        <v>-0.84589978005390654</v>
      </c>
      <c r="V346" s="8">
        <f t="shared" si="93"/>
        <v>-0.74434547464205159</v>
      </c>
      <c r="W346" s="8">
        <f t="shared" si="94"/>
        <v>-0.94903672958103769</v>
      </c>
      <c r="X346" s="8">
        <f t="shared" si="95"/>
        <v>0.20086788770958056</v>
      </c>
      <c r="Y346" s="8">
        <f t="shared" si="96"/>
        <v>-0.4364232420689213</v>
      </c>
      <c r="AA346" s="8">
        <f t="shared" si="97"/>
        <v>-0.94591161524292156</v>
      </c>
      <c r="AB346" s="8">
        <f t="shared" si="98"/>
        <v>-0.9458784440185628</v>
      </c>
      <c r="AC346" s="8">
        <f t="shared" si="99"/>
        <v>-0.89360877317458887</v>
      </c>
      <c r="AD346" s="8">
        <f t="shared" si="100"/>
        <v>-0.97939491698348458</v>
      </c>
      <c r="AE346" s="8">
        <f t="shared" si="101"/>
        <v>-0.3081576041372498</v>
      </c>
      <c r="AF346" s="8">
        <f t="shared" si="102"/>
        <v>-0.81534690588375869</v>
      </c>
      <c r="AG346" s="8"/>
      <c r="AH346">
        <v>-14.561039015617469</v>
      </c>
      <c r="AJ346">
        <v>0.99006436978971768</v>
      </c>
      <c r="AK346">
        <v>1</v>
      </c>
      <c r="AL346">
        <v>0.99006436978971768</v>
      </c>
      <c r="AM346">
        <v>1</v>
      </c>
      <c r="AN346">
        <v>0</v>
      </c>
      <c r="AO346">
        <v>0</v>
      </c>
      <c r="AP346">
        <v>0</v>
      </c>
      <c r="AQ346">
        <v>0</v>
      </c>
      <c r="AS346">
        <v>0.99006436978971768</v>
      </c>
      <c r="AT346">
        <v>1</v>
      </c>
      <c r="AU346">
        <v>0.99006436978971768</v>
      </c>
      <c r="AV346">
        <v>1</v>
      </c>
      <c r="AW346">
        <v>0.74254827734228834</v>
      </c>
      <c r="AX346">
        <v>0.38400000000000012</v>
      </c>
      <c r="AY346">
        <v>0.74254827734228834</v>
      </c>
      <c r="AZ346">
        <v>0.38400000000000012</v>
      </c>
      <c r="BB346">
        <f t="shared" si="108"/>
        <v>0.38400000000000012</v>
      </c>
    </row>
    <row r="347" spans="1:54" x14ac:dyDescent="0.3">
      <c r="A347">
        <v>1</v>
      </c>
      <c r="B347" t="s">
        <v>78</v>
      </c>
      <c r="C347" t="s">
        <v>74</v>
      </c>
      <c r="D347" t="s">
        <v>69</v>
      </c>
      <c r="F347" s="2">
        <v>0</v>
      </c>
      <c r="G347" s="2">
        <f t="shared" si="103"/>
        <v>0</v>
      </c>
      <c r="H347" s="4">
        <f t="shared" si="104"/>
        <v>0</v>
      </c>
      <c r="I347" s="14">
        <f t="shared" si="105"/>
        <v>0</v>
      </c>
      <c r="J347">
        <f t="shared" si="84"/>
        <v>1</v>
      </c>
      <c r="K347">
        <f t="shared" si="106"/>
        <v>2</v>
      </c>
      <c r="L347">
        <f t="shared" si="107"/>
        <v>0</v>
      </c>
      <c r="M347" s="8">
        <f t="shared" si="85"/>
        <v>-0.8663143183746761</v>
      </c>
      <c r="N347" s="8">
        <f t="shared" si="86"/>
        <v>-0.86613074162473169</v>
      </c>
      <c r="O347" s="8">
        <f t="shared" si="87"/>
        <v>-0.81061445478680705</v>
      </c>
      <c r="P347" s="8">
        <f t="shared" si="88"/>
        <v>-0.98435533553319055</v>
      </c>
      <c r="Q347" s="8">
        <f t="shared" si="89"/>
        <v>-0.21689738317023194</v>
      </c>
      <c r="R347" s="8">
        <f t="shared" si="90"/>
        <v>-0.72429944445231587</v>
      </c>
      <c r="T347" s="8">
        <f t="shared" si="91"/>
        <v>-0.79461219557920992</v>
      </c>
      <c r="U347" s="8">
        <f t="shared" si="92"/>
        <v>-0.79435833475013462</v>
      </c>
      <c r="V347" s="8">
        <f t="shared" si="93"/>
        <v>-0.67759948372628853</v>
      </c>
      <c r="W347" s="8">
        <f t="shared" si="94"/>
        <v>-0.93935563366772257</v>
      </c>
      <c r="X347" s="8">
        <f t="shared" si="95"/>
        <v>0.25966993956201534</v>
      </c>
      <c r="Y347" s="8">
        <f t="shared" si="96"/>
        <v>-0.42688530449782863</v>
      </c>
      <c r="AA347" s="8">
        <f t="shared" si="97"/>
        <v>-0.92630619228182354</v>
      </c>
      <c r="AB347" s="8">
        <f t="shared" si="98"/>
        <v>-0.92583961316784069</v>
      </c>
      <c r="AC347" s="8">
        <f t="shared" si="99"/>
        <v>-0.86622154204649926</v>
      </c>
      <c r="AD347" s="8">
        <f t="shared" si="100"/>
        <v>-0.97501888192552422</v>
      </c>
      <c r="AE347" s="8">
        <f t="shared" si="101"/>
        <v>-0.2593902275985146</v>
      </c>
      <c r="AF347" s="8">
        <f t="shared" si="102"/>
        <v>-0.81020227066154549</v>
      </c>
      <c r="AG347" s="8"/>
      <c r="AH347">
        <v>-14.561039015617469</v>
      </c>
      <c r="AJ347">
        <v>0.99006436978971768</v>
      </c>
      <c r="AK347">
        <v>1</v>
      </c>
      <c r="AL347">
        <v>0.99006436978971768</v>
      </c>
      <c r="AM347">
        <v>1</v>
      </c>
      <c r="AN347">
        <v>0</v>
      </c>
      <c r="AO347">
        <v>0</v>
      </c>
      <c r="AP347">
        <v>0</v>
      </c>
      <c r="AQ347">
        <v>0</v>
      </c>
      <c r="AS347">
        <v>0.99006436978971768</v>
      </c>
      <c r="AT347">
        <v>1</v>
      </c>
      <c r="AU347">
        <v>0.99006436978971768</v>
      </c>
      <c r="AV347">
        <v>1</v>
      </c>
      <c r="AW347">
        <v>0.74254827734228834</v>
      </c>
      <c r="AX347">
        <v>0.38400000000000012</v>
      </c>
      <c r="AY347">
        <v>0.74254827734228834</v>
      </c>
      <c r="AZ347">
        <v>0.38400000000000012</v>
      </c>
      <c r="BB347">
        <f t="shared" si="108"/>
        <v>0.38400000000000012</v>
      </c>
    </row>
    <row r="348" spans="1:54" x14ac:dyDescent="0.3">
      <c r="A348">
        <v>1</v>
      </c>
      <c r="B348" t="s">
        <v>79</v>
      </c>
      <c r="C348" t="s">
        <v>74</v>
      </c>
      <c r="D348" t="s">
        <v>69</v>
      </c>
      <c r="F348" s="2">
        <v>0</v>
      </c>
      <c r="G348" s="2">
        <f t="shared" si="103"/>
        <v>1</v>
      </c>
      <c r="H348" s="4">
        <f t="shared" si="104"/>
        <v>1</v>
      </c>
      <c r="I348" s="14">
        <f t="shared" si="105"/>
        <v>1</v>
      </c>
      <c r="J348">
        <f t="shared" si="84"/>
        <v>0</v>
      </c>
      <c r="K348">
        <f t="shared" si="106"/>
        <v>2</v>
      </c>
      <c r="L348">
        <f t="shared" si="107"/>
        <v>2</v>
      </c>
      <c r="M348" s="8">
        <f t="shared" si="85"/>
        <v>0.16948251514245533</v>
      </c>
      <c r="N348" s="8">
        <f t="shared" si="86"/>
        <v>0.16959583567056921</v>
      </c>
      <c r="O348" s="8">
        <f t="shared" si="87"/>
        <v>3.180949238079539E-2</v>
      </c>
      <c r="P348" s="8">
        <f t="shared" si="88"/>
        <v>12328.13333333333</v>
      </c>
      <c r="Q348" s="8">
        <f t="shared" si="89"/>
        <v>-0.22101683756051732</v>
      </c>
      <c r="R348" s="8">
        <f t="shared" si="90"/>
        <v>152.86512311650125</v>
      </c>
      <c r="T348" s="8">
        <f t="shared" si="91"/>
        <v>0.57322079397991876</v>
      </c>
      <c r="U348" s="8">
        <f t="shared" si="92"/>
        <v>0.55724343677562727</v>
      </c>
      <c r="V348" s="8">
        <f t="shared" si="93"/>
        <v>0.42309122430883517</v>
      </c>
      <c r="W348" s="8">
        <f t="shared" si="94"/>
        <v>1.9237394140721378</v>
      </c>
      <c r="X348" s="8">
        <f t="shared" si="95"/>
        <v>0.24779837083553116</v>
      </c>
      <c r="Y348" s="8">
        <f t="shared" si="96"/>
        <v>35.004742359210375</v>
      </c>
      <c r="AA348" s="8">
        <f t="shared" si="97"/>
        <v>-0.23566002642311942</v>
      </c>
      <c r="AB348" s="8">
        <f t="shared" si="98"/>
        <v>-0.25192204458781597</v>
      </c>
      <c r="AC348" s="8">
        <f t="shared" si="99"/>
        <v>-0.33254403140744698</v>
      </c>
      <c r="AD348" s="8">
        <f t="shared" si="100"/>
        <v>1.0193382729517697</v>
      </c>
      <c r="AE348" s="8">
        <f t="shared" si="101"/>
        <v>-0.27123218012417244</v>
      </c>
      <c r="AF348" s="8">
        <f t="shared" si="102"/>
        <v>24.117216787039769</v>
      </c>
      <c r="AG348" s="8"/>
      <c r="AH348">
        <v>14.561039015617469</v>
      </c>
      <c r="AJ348">
        <v>-0.99006436978971768</v>
      </c>
      <c r="AK348">
        <v>-1</v>
      </c>
      <c r="AL348">
        <v>-0.99006436978971768</v>
      </c>
      <c r="AM348">
        <v>-1</v>
      </c>
      <c r="AN348">
        <v>0</v>
      </c>
      <c r="AO348">
        <v>0</v>
      </c>
      <c r="AP348">
        <v>0</v>
      </c>
      <c r="AQ348">
        <v>0</v>
      </c>
      <c r="AS348">
        <v>-0.99006436978971768</v>
      </c>
      <c r="AT348">
        <v>-1</v>
      </c>
      <c r="AU348">
        <v>-0.99006436978971768</v>
      </c>
      <c r="AV348">
        <v>-1</v>
      </c>
      <c r="AW348">
        <v>-0.74254827734228834</v>
      </c>
      <c r="AX348">
        <v>-0.38400000000000012</v>
      </c>
      <c r="AY348">
        <v>-0.74254827734228834</v>
      </c>
      <c r="AZ348">
        <v>-0.38400000000000012</v>
      </c>
      <c r="BB348">
        <f t="shared" si="108"/>
        <v>-0.38400000000000012</v>
      </c>
    </row>
    <row r="349" spans="1:54" x14ac:dyDescent="0.3">
      <c r="A349">
        <v>1</v>
      </c>
      <c r="B349" t="s">
        <v>80</v>
      </c>
      <c r="C349" t="s">
        <v>74</v>
      </c>
      <c r="D349" t="s">
        <v>69</v>
      </c>
      <c r="F349" s="2">
        <v>0</v>
      </c>
      <c r="G349" s="2">
        <f t="shared" si="103"/>
        <v>1</v>
      </c>
      <c r="H349" s="4">
        <f t="shared" si="104"/>
        <v>1</v>
      </c>
      <c r="I349" s="14">
        <f t="shared" si="105"/>
        <v>1</v>
      </c>
      <c r="J349">
        <f t="shared" si="84"/>
        <v>0</v>
      </c>
      <c r="K349">
        <f t="shared" si="106"/>
        <v>2</v>
      </c>
      <c r="L349">
        <f t="shared" si="107"/>
        <v>2</v>
      </c>
      <c r="M349" s="8">
        <f t="shared" si="85"/>
        <v>0.19299240208650162</v>
      </c>
      <c r="N349" s="8">
        <f t="shared" si="86"/>
        <v>0.19313438178340495</v>
      </c>
      <c r="O349" s="8">
        <f t="shared" si="87"/>
        <v>2.8612143060715276E-2</v>
      </c>
      <c r="P349" s="8">
        <f t="shared" si="88"/>
        <v>7821.25</v>
      </c>
      <c r="Q349" s="8">
        <f t="shared" si="89"/>
        <v>-0.22152199230181466</v>
      </c>
      <c r="R349" s="8">
        <f t="shared" si="90"/>
        <v>95.941176470588232</v>
      </c>
      <c r="T349" s="8">
        <f t="shared" si="91"/>
        <v>0.81851760378131455</v>
      </c>
      <c r="U349" s="8">
        <f t="shared" si="92"/>
        <v>0.80108038293286732</v>
      </c>
      <c r="V349" s="8">
        <f t="shared" si="93"/>
        <v>0.34204293451672141</v>
      </c>
      <c r="W349" s="8">
        <f t="shared" si="94"/>
        <v>1.8690227110735667</v>
      </c>
      <c r="X349" s="8">
        <f t="shared" si="95"/>
        <v>0.2390377755794193</v>
      </c>
      <c r="Y349" s="8">
        <f t="shared" si="96"/>
        <v>57.693942478372861</v>
      </c>
      <c r="AA349" s="8">
        <f t="shared" si="97"/>
        <v>-0.11807301887455351</v>
      </c>
      <c r="AB349" s="8">
        <f t="shared" si="98"/>
        <v>-0.13602295419001376</v>
      </c>
      <c r="AC349" s="8">
        <f t="shared" si="99"/>
        <v>-0.37082228528024097</v>
      </c>
      <c r="AD349" s="8">
        <f t="shared" si="100"/>
        <v>0.99565873278466621</v>
      </c>
      <c r="AE349" s="8">
        <f t="shared" si="101"/>
        <v>-0.28034127073602721</v>
      </c>
      <c r="AF349" s="8">
        <f t="shared" si="102"/>
        <v>40.155022787455891</v>
      </c>
      <c r="AG349" s="8"/>
      <c r="AH349">
        <v>14.561039015617469</v>
      </c>
      <c r="AJ349">
        <v>-0.99006436978971768</v>
      </c>
      <c r="AK349">
        <v>-1</v>
      </c>
      <c r="AL349">
        <v>-0.99006436978971768</v>
      </c>
      <c r="AM349">
        <v>-1</v>
      </c>
      <c r="AN349">
        <v>0</v>
      </c>
      <c r="AO349">
        <v>0</v>
      </c>
      <c r="AP349">
        <v>0</v>
      </c>
      <c r="AQ349">
        <v>0</v>
      </c>
      <c r="AS349">
        <v>-0.99006436978971768</v>
      </c>
      <c r="AT349">
        <v>-1</v>
      </c>
      <c r="AU349">
        <v>-0.99006436978971768</v>
      </c>
      <c r="AV349">
        <v>-1</v>
      </c>
      <c r="AW349">
        <v>-0.74254827734228834</v>
      </c>
      <c r="AX349">
        <v>-0.38400000000000012</v>
      </c>
      <c r="AY349">
        <v>-0.74254827734228834</v>
      </c>
      <c r="AZ349">
        <v>-0.38400000000000012</v>
      </c>
      <c r="BB349">
        <f t="shared" si="108"/>
        <v>-0.38400000000000012</v>
      </c>
    </row>
    <row r="350" spans="1:54" x14ac:dyDescent="0.3">
      <c r="A350">
        <v>1</v>
      </c>
      <c r="B350" t="s">
        <v>81</v>
      </c>
      <c r="C350" t="s">
        <v>74</v>
      </c>
      <c r="D350" t="s">
        <v>69</v>
      </c>
      <c r="F350" s="2">
        <v>0</v>
      </c>
      <c r="G350" s="2">
        <f t="shared" si="103"/>
        <v>0</v>
      </c>
      <c r="H350" s="4">
        <f t="shared" si="104"/>
        <v>0</v>
      </c>
      <c r="I350" s="14">
        <f t="shared" si="105"/>
        <v>0</v>
      </c>
      <c r="J350">
        <f t="shared" si="84"/>
        <v>1</v>
      </c>
      <c r="K350">
        <f t="shared" si="106"/>
        <v>2</v>
      </c>
      <c r="L350">
        <f t="shared" si="107"/>
        <v>0</v>
      </c>
      <c r="M350" s="8">
        <f t="shared" si="85"/>
        <v>-0.86592548826835669</v>
      </c>
      <c r="N350" s="8">
        <f t="shared" si="86"/>
        <v>-0.8657028653754838</v>
      </c>
      <c r="O350" s="8">
        <f t="shared" si="87"/>
        <v>-0.81383663309082244</v>
      </c>
      <c r="P350" s="8">
        <f t="shared" si="88"/>
        <v>-0.9844835650658933</v>
      </c>
      <c r="Q350" s="8">
        <f t="shared" si="89"/>
        <v>-0.21754733660226014</v>
      </c>
      <c r="R350" s="8">
        <f t="shared" si="90"/>
        <v>-0.71734004969550202</v>
      </c>
      <c r="T350" s="8">
        <f t="shared" si="91"/>
        <v>-0.79234332398793106</v>
      </c>
      <c r="U350" s="8">
        <f t="shared" si="92"/>
        <v>-0.79397170276296591</v>
      </c>
      <c r="V350" s="8">
        <f t="shared" si="93"/>
        <v>-0.73970261819752237</v>
      </c>
      <c r="W350" s="8">
        <f t="shared" si="94"/>
        <v>-0.93835516380678707</v>
      </c>
      <c r="X350" s="8">
        <f t="shared" si="95"/>
        <v>0.24638283181893983</v>
      </c>
      <c r="Y350" s="8">
        <f t="shared" si="96"/>
        <v>-0.44281617736268253</v>
      </c>
      <c r="AA350" s="8">
        <f t="shared" si="97"/>
        <v>-0.92521453772940254</v>
      </c>
      <c r="AB350" s="8">
        <f t="shared" si="98"/>
        <v>-0.92642352282583151</v>
      </c>
      <c r="AC350" s="8">
        <f t="shared" si="99"/>
        <v>-0.89221747686857356</v>
      </c>
      <c r="AD350" s="8">
        <f t="shared" si="100"/>
        <v>-0.97537506442190902</v>
      </c>
      <c r="AE350" s="8">
        <f t="shared" si="101"/>
        <v>-0.27948017517993956</v>
      </c>
      <c r="AF350" s="8">
        <f t="shared" si="102"/>
        <v>-0.81987419151688234</v>
      </c>
      <c r="AG350" s="8"/>
      <c r="AH350">
        <v>-14.561039015617469</v>
      </c>
      <c r="AJ350">
        <v>0.99006436978971768</v>
      </c>
      <c r="AK350">
        <v>1</v>
      </c>
      <c r="AL350">
        <v>0.99006436978971768</v>
      </c>
      <c r="AM350">
        <v>1</v>
      </c>
      <c r="AN350">
        <v>0</v>
      </c>
      <c r="AO350">
        <v>0</v>
      </c>
      <c r="AP350">
        <v>0</v>
      </c>
      <c r="AQ350">
        <v>0</v>
      </c>
      <c r="AS350">
        <v>0.99006436978971768</v>
      </c>
      <c r="AT350">
        <v>1</v>
      </c>
      <c r="AU350">
        <v>0.99006436978971768</v>
      </c>
      <c r="AV350">
        <v>1</v>
      </c>
      <c r="AW350">
        <v>0.74254827734228834</v>
      </c>
      <c r="AX350">
        <v>0.38400000000000012</v>
      </c>
      <c r="AY350">
        <v>0.74254827734228834</v>
      </c>
      <c r="AZ350">
        <v>0.38400000000000012</v>
      </c>
      <c r="BB350">
        <f t="shared" si="108"/>
        <v>0.38400000000000012</v>
      </c>
    </row>
    <row r="351" spans="1:54" x14ac:dyDescent="0.3">
      <c r="A351">
        <v>1</v>
      </c>
      <c r="B351" t="s">
        <v>82</v>
      </c>
      <c r="C351" t="s">
        <v>68</v>
      </c>
      <c r="D351" t="s">
        <v>69</v>
      </c>
      <c r="F351" s="2">
        <v>0</v>
      </c>
      <c r="G351" s="2">
        <f t="shared" si="103"/>
        <v>0</v>
      </c>
      <c r="H351" s="4">
        <f t="shared" si="104"/>
        <v>1</v>
      </c>
      <c r="I351" s="14">
        <f t="shared" si="105"/>
        <v>0</v>
      </c>
      <c r="J351">
        <f t="shared" si="84"/>
        <v>1</v>
      </c>
      <c r="K351">
        <f t="shared" si="106"/>
        <v>2</v>
      </c>
      <c r="L351">
        <f t="shared" si="107"/>
        <v>2</v>
      </c>
      <c r="M351" s="8">
        <f t="shared" si="85"/>
        <v>-0.90844640303591007</v>
      </c>
      <c r="N351" s="8">
        <f t="shared" si="86"/>
        <v>-0.90843459924555858</v>
      </c>
      <c r="O351" s="8">
        <f t="shared" si="87"/>
        <v>-0.85157673202966655</v>
      </c>
      <c r="P351" s="8">
        <f t="shared" si="88"/>
        <v>-0.99324601260427936</v>
      </c>
      <c r="Q351" s="8">
        <f t="shared" si="89"/>
        <v>-0.21791079034816685</v>
      </c>
      <c r="R351" s="8">
        <f t="shared" si="90"/>
        <v>-0.83211709119319688</v>
      </c>
      <c r="T351" s="8">
        <f t="shared" si="91"/>
        <v>-0.80557452417264697</v>
      </c>
      <c r="U351" s="8">
        <f t="shared" si="92"/>
        <v>-0.80417600643716325</v>
      </c>
      <c r="V351" s="8">
        <f t="shared" si="93"/>
        <v>-0.70805188593581758</v>
      </c>
      <c r="W351" s="8">
        <f t="shared" si="94"/>
        <v>-0.944060263558966</v>
      </c>
      <c r="X351" s="8">
        <f t="shared" si="95"/>
        <v>0.44814460561357816</v>
      </c>
      <c r="Y351" s="8">
        <f t="shared" si="96"/>
        <v>-0.43007299420909517</v>
      </c>
      <c r="AA351" s="8">
        <f t="shared" si="97"/>
        <v>-0.90191985336633307</v>
      </c>
      <c r="AB351" s="8">
        <f t="shared" si="98"/>
        <v>-0.90206197141255551</v>
      </c>
      <c r="AC351" s="8">
        <f t="shared" si="99"/>
        <v>-0.83304531601948972</v>
      </c>
      <c r="AD351" s="8">
        <f t="shared" si="100"/>
        <v>-0.96705249601242604</v>
      </c>
      <c r="AE351" s="8">
        <f t="shared" si="101"/>
        <v>0.15528323428456758</v>
      </c>
      <c r="AF351" s="8">
        <f t="shared" si="102"/>
        <v>-0.78219872934661727</v>
      </c>
      <c r="AG351" s="8"/>
      <c r="AH351">
        <v>-13.50173479999285</v>
      </c>
      <c r="AJ351">
        <v>0.99006436978971768</v>
      </c>
      <c r="AK351">
        <v>1</v>
      </c>
      <c r="AL351">
        <v>0.99006436978971768</v>
      </c>
      <c r="AM351">
        <v>1</v>
      </c>
      <c r="AN351">
        <v>0</v>
      </c>
      <c r="AO351">
        <v>0</v>
      </c>
      <c r="AP351">
        <v>0</v>
      </c>
      <c r="AQ351">
        <v>0</v>
      </c>
      <c r="AS351">
        <v>0.99006436978971768</v>
      </c>
      <c r="AT351">
        <v>1</v>
      </c>
      <c r="AU351">
        <v>0.99006436978971768</v>
      </c>
      <c r="AV351">
        <v>1</v>
      </c>
      <c r="AW351">
        <v>0.97459461401175351</v>
      </c>
      <c r="AX351">
        <v>0.50400000000000011</v>
      </c>
      <c r="AY351">
        <v>0.97459461401175351</v>
      </c>
      <c r="AZ351">
        <v>0.50400000000000011</v>
      </c>
      <c r="BB351">
        <f t="shared" si="108"/>
        <v>0.50400000000000011</v>
      </c>
    </row>
    <row r="352" spans="1:54" x14ac:dyDescent="0.3">
      <c r="A352">
        <v>1</v>
      </c>
      <c r="B352" t="s">
        <v>83</v>
      </c>
      <c r="C352" t="s">
        <v>68</v>
      </c>
      <c r="D352" t="s">
        <v>69</v>
      </c>
      <c r="F352" s="2">
        <v>0</v>
      </c>
      <c r="G352" s="2">
        <f t="shared" si="103"/>
        <v>1</v>
      </c>
      <c r="H352" s="4">
        <f t="shared" si="104"/>
        <v>0</v>
      </c>
      <c r="I352" s="14">
        <f t="shared" si="105"/>
        <v>1</v>
      </c>
      <c r="J352">
        <f t="shared" si="84"/>
        <v>0</v>
      </c>
      <c r="K352">
        <f t="shared" si="106"/>
        <v>2</v>
      </c>
      <c r="L352">
        <f t="shared" si="107"/>
        <v>0</v>
      </c>
      <c r="M352" s="8">
        <f t="shared" si="85"/>
        <v>0.93370849094052377</v>
      </c>
      <c r="N352" s="8">
        <f t="shared" si="86"/>
        <v>0.93412944337289872</v>
      </c>
      <c r="O352" s="8">
        <f t="shared" si="87"/>
        <v>0.16832384161920813</v>
      </c>
      <c r="P352" s="8">
        <f t="shared" si="88"/>
        <v>70274.8</v>
      </c>
      <c r="Q352" s="8">
        <f t="shared" si="89"/>
        <v>-0.21911384049847824</v>
      </c>
      <c r="R352" s="8">
        <f t="shared" si="90"/>
        <v>1168.8191841234841</v>
      </c>
      <c r="T352" s="8">
        <f t="shared" si="91"/>
        <v>1.2415249243670732</v>
      </c>
      <c r="U352" s="8">
        <f t="shared" si="92"/>
        <v>1.1217284089600943</v>
      </c>
      <c r="V352" s="8">
        <f t="shared" si="93"/>
        <v>1.1218764693328884</v>
      </c>
      <c r="W352" s="8">
        <f t="shared" si="94"/>
        <v>4.2031745287922515</v>
      </c>
      <c r="X352" s="8">
        <f t="shared" si="95"/>
        <v>0.46776720644074027</v>
      </c>
      <c r="Y352" s="8">
        <f t="shared" si="96"/>
        <v>370.05819509986486</v>
      </c>
      <c r="AA352" s="8">
        <f t="shared" si="97"/>
        <v>0.24929648372252752</v>
      </c>
      <c r="AB352" s="8">
        <f t="shared" si="98"/>
        <v>0.14328969057033339</v>
      </c>
      <c r="AC352" s="8">
        <f t="shared" si="99"/>
        <v>0.15817059646727277</v>
      </c>
      <c r="AD352" s="8">
        <f t="shared" si="100"/>
        <v>2.8003597445177362</v>
      </c>
      <c r="AE352" s="8">
        <f t="shared" si="101"/>
        <v>0.20499657259630885</v>
      </c>
      <c r="AF352" s="8">
        <f t="shared" si="102"/>
        <v>146.19380713704393</v>
      </c>
      <c r="AG352" s="8"/>
      <c r="AH352">
        <v>13.50173479999285</v>
      </c>
      <c r="AJ352">
        <v>-0.99006436978971768</v>
      </c>
      <c r="AK352">
        <v>-1</v>
      </c>
      <c r="AL352">
        <v>-0.99006436978971768</v>
      </c>
      <c r="AM352">
        <v>-1</v>
      </c>
      <c r="AN352">
        <v>0</v>
      </c>
      <c r="AO352">
        <v>0</v>
      </c>
      <c r="AP352">
        <v>0</v>
      </c>
      <c r="AQ352">
        <v>0</v>
      </c>
      <c r="AS352">
        <v>-0.99006436978971768</v>
      </c>
      <c r="AT352">
        <v>-1</v>
      </c>
      <c r="AU352">
        <v>-0.99006436978971768</v>
      </c>
      <c r="AV352">
        <v>-1</v>
      </c>
      <c r="AW352">
        <v>-0.97459461401175351</v>
      </c>
      <c r="AX352">
        <v>-0.50400000000000011</v>
      </c>
      <c r="AY352">
        <v>-0.97459461401175351</v>
      </c>
      <c r="AZ352">
        <v>-0.50400000000000011</v>
      </c>
      <c r="BB352">
        <f t="shared" si="108"/>
        <v>-0.50400000000000011</v>
      </c>
    </row>
    <row r="353" spans="1:54" x14ac:dyDescent="0.3">
      <c r="A353">
        <v>1</v>
      </c>
      <c r="B353" t="s">
        <v>84</v>
      </c>
      <c r="C353" t="s">
        <v>68</v>
      </c>
      <c r="D353" t="s">
        <v>69</v>
      </c>
      <c r="F353" s="2">
        <v>0</v>
      </c>
      <c r="G353" s="2">
        <f t="shared" si="103"/>
        <v>1</v>
      </c>
      <c r="H353" s="4">
        <f t="shared" si="104"/>
        <v>0</v>
      </c>
      <c r="I353" s="14">
        <f t="shared" si="105"/>
        <v>1</v>
      </c>
      <c r="J353">
        <f t="shared" si="84"/>
        <v>0</v>
      </c>
      <c r="K353">
        <f t="shared" si="106"/>
        <v>2</v>
      </c>
      <c r="L353">
        <f t="shared" si="107"/>
        <v>0</v>
      </c>
      <c r="M353" s="8">
        <f t="shared" si="85"/>
        <v>0.92273704860204997</v>
      </c>
      <c r="N353" s="8">
        <f t="shared" si="86"/>
        <v>0.92310899541365576</v>
      </c>
      <c r="O353" s="8">
        <f t="shared" si="87"/>
        <v>0.15400877004385025</v>
      </c>
      <c r="P353" s="8">
        <f t="shared" si="88"/>
        <v>43190.374999999993</v>
      </c>
      <c r="Q353" s="8">
        <f t="shared" si="89"/>
        <v>-0.22056906415395974</v>
      </c>
      <c r="R353" s="8">
        <f t="shared" si="90"/>
        <v>763.50399419026871</v>
      </c>
      <c r="T353" s="8">
        <f t="shared" si="91"/>
        <v>1.5912152592628832</v>
      </c>
      <c r="U353" s="8">
        <f t="shared" si="92"/>
        <v>1.4356347761361465</v>
      </c>
      <c r="V353" s="8">
        <f t="shared" si="93"/>
        <v>1.0094853550299692</v>
      </c>
      <c r="W353" s="8">
        <f t="shared" si="94"/>
        <v>4.1616415113450689</v>
      </c>
      <c r="X353" s="8">
        <f t="shared" si="95"/>
        <v>0.44573603344814788</v>
      </c>
      <c r="Y353" s="8">
        <f t="shared" si="96"/>
        <v>337.67250001231344</v>
      </c>
      <c r="AA353" s="8">
        <f t="shared" si="97"/>
        <v>0.47618517079964356</v>
      </c>
      <c r="AB353" s="8">
        <f t="shared" si="98"/>
        <v>0.33070322542650177</v>
      </c>
      <c r="AC353" s="8">
        <f t="shared" si="99"/>
        <v>0.23104048626884516</v>
      </c>
      <c r="AD353" s="8">
        <f t="shared" si="100"/>
        <v>2.7490993830886343</v>
      </c>
      <c r="AE353" s="8">
        <f t="shared" si="101"/>
        <v>0.17538928952608898</v>
      </c>
      <c r="AF353" s="8">
        <f t="shared" si="102"/>
        <v>131.68319999984061</v>
      </c>
      <c r="AG353" s="8"/>
      <c r="AH353">
        <v>13.50173479999285</v>
      </c>
      <c r="AJ353">
        <v>-0.99006436978971768</v>
      </c>
      <c r="AK353">
        <v>-1</v>
      </c>
      <c r="AL353">
        <v>-0.99006436978971768</v>
      </c>
      <c r="AM353">
        <v>-1</v>
      </c>
      <c r="AN353">
        <v>0</v>
      </c>
      <c r="AO353">
        <v>0</v>
      </c>
      <c r="AP353">
        <v>0</v>
      </c>
      <c r="AQ353">
        <v>0</v>
      </c>
      <c r="AS353">
        <v>-0.99006436978971768</v>
      </c>
      <c r="AT353">
        <v>-1</v>
      </c>
      <c r="AU353">
        <v>-0.99006436978971768</v>
      </c>
      <c r="AV353">
        <v>-1</v>
      </c>
      <c r="AW353">
        <v>-0.97459461401175351</v>
      </c>
      <c r="AX353">
        <v>-0.50400000000000011</v>
      </c>
      <c r="AY353">
        <v>-0.97459461401175351</v>
      </c>
      <c r="AZ353">
        <v>-0.50400000000000011</v>
      </c>
      <c r="BB353">
        <f t="shared" si="108"/>
        <v>-0.50400000000000011</v>
      </c>
    </row>
    <row r="354" spans="1:54" x14ac:dyDescent="0.3">
      <c r="A354">
        <v>1</v>
      </c>
      <c r="B354" t="s">
        <v>85</v>
      </c>
      <c r="C354" t="s">
        <v>68</v>
      </c>
      <c r="D354" t="s">
        <v>69</v>
      </c>
      <c r="F354" s="2">
        <v>0</v>
      </c>
      <c r="G354" s="2">
        <f t="shared" si="103"/>
        <v>0</v>
      </c>
      <c r="H354" s="4">
        <f t="shared" si="104"/>
        <v>1</v>
      </c>
      <c r="I354" s="14">
        <f t="shared" si="105"/>
        <v>0</v>
      </c>
      <c r="J354">
        <f t="shared" si="84"/>
        <v>1</v>
      </c>
      <c r="K354">
        <f t="shared" si="106"/>
        <v>2</v>
      </c>
      <c r="L354">
        <f t="shared" si="107"/>
        <v>2</v>
      </c>
      <c r="M354" s="8">
        <f t="shared" si="85"/>
        <v>-0.90531161474676336</v>
      </c>
      <c r="N354" s="8">
        <f t="shared" si="86"/>
        <v>-0.90533673632446521</v>
      </c>
      <c r="O354" s="8">
        <f t="shared" si="87"/>
        <v>-0.85457304188826688</v>
      </c>
      <c r="P354" s="8">
        <f t="shared" si="88"/>
        <v>-0.99372624064524007</v>
      </c>
      <c r="Q354" s="8">
        <f t="shared" si="89"/>
        <v>-0.21755710194829603</v>
      </c>
      <c r="R354" s="8">
        <f t="shared" si="90"/>
        <v>-0.84126141185575742</v>
      </c>
      <c r="T354" s="8">
        <f t="shared" si="91"/>
        <v>-0.79765724549934691</v>
      </c>
      <c r="U354" s="8">
        <f t="shared" si="92"/>
        <v>-0.79949080213768398</v>
      </c>
      <c r="V354" s="8">
        <f t="shared" si="93"/>
        <v>-0.70536508460465164</v>
      </c>
      <c r="W354" s="8">
        <f t="shared" si="94"/>
        <v>-0.94251004467073607</v>
      </c>
      <c r="X354" s="8">
        <f t="shared" si="95"/>
        <v>0.4619922407553394</v>
      </c>
      <c r="Y354" s="8">
        <f t="shared" si="96"/>
        <v>-0.43744004390612989</v>
      </c>
      <c r="AA354" s="8">
        <f t="shared" si="97"/>
        <v>-0.90000407935631876</v>
      </c>
      <c r="AB354" s="8">
        <f t="shared" si="98"/>
        <v>-0.90189490279103213</v>
      </c>
      <c r="AC354" s="8">
        <f t="shared" si="99"/>
        <v>-0.82731507001825511</v>
      </c>
      <c r="AD354" s="8">
        <f t="shared" si="100"/>
        <v>-0.96512736700372104</v>
      </c>
      <c r="AE354" s="8">
        <f t="shared" si="101"/>
        <v>0.16418906143808609</v>
      </c>
      <c r="AF354" s="8">
        <f t="shared" si="102"/>
        <v>-0.78380154371685362</v>
      </c>
      <c r="AG354" s="8"/>
      <c r="AH354">
        <v>-13.50173479999285</v>
      </c>
      <c r="AJ354">
        <v>0.99006436978971768</v>
      </c>
      <c r="AK354">
        <v>1</v>
      </c>
      <c r="AL354">
        <v>0.99006436978971768</v>
      </c>
      <c r="AM354">
        <v>1</v>
      </c>
      <c r="AN354">
        <v>0</v>
      </c>
      <c r="AO354">
        <v>0</v>
      </c>
      <c r="AP354">
        <v>0</v>
      </c>
      <c r="AQ354">
        <v>0</v>
      </c>
      <c r="AS354">
        <v>0.99006436978971768</v>
      </c>
      <c r="AT354">
        <v>1</v>
      </c>
      <c r="AU354">
        <v>0.99006436978971768</v>
      </c>
      <c r="AV354">
        <v>1</v>
      </c>
      <c r="AW354">
        <v>0.97459461401175351</v>
      </c>
      <c r="AX354">
        <v>0.50400000000000011</v>
      </c>
      <c r="AY354">
        <v>0.97459461401175351</v>
      </c>
      <c r="AZ354">
        <v>0.50400000000000011</v>
      </c>
      <c r="BB354">
        <f t="shared" si="108"/>
        <v>0.50400000000000011</v>
      </c>
    </row>
    <row r="355" spans="1:54" x14ac:dyDescent="0.3">
      <c r="A355">
        <v>2</v>
      </c>
      <c r="B355" t="s">
        <v>86</v>
      </c>
      <c r="C355" t="s">
        <v>87</v>
      </c>
      <c r="D355" t="s">
        <v>69</v>
      </c>
      <c r="F355" s="2">
        <v>0</v>
      </c>
      <c r="G355" s="2">
        <f t="shared" si="103"/>
        <v>0</v>
      </c>
      <c r="H355" s="4">
        <f t="shared" si="104"/>
        <v>1</v>
      </c>
      <c r="I355" s="14">
        <f t="shared" si="105"/>
        <v>0</v>
      </c>
      <c r="J355">
        <f t="shared" si="84"/>
        <v>1</v>
      </c>
      <c r="K355">
        <f t="shared" si="106"/>
        <v>2</v>
      </c>
      <c r="L355">
        <f t="shared" si="107"/>
        <v>2</v>
      </c>
      <c r="M355" s="8">
        <f t="shared" si="85"/>
        <v>-0.74917903907400218</v>
      </c>
      <c r="N355" s="8">
        <f t="shared" si="86"/>
        <v>-0.74834746472623059</v>
      </c>
      <c r="O355" s="8">
        <f t="shared" si="87"/>
        <v>-0.71396424362086408</v>
      </c>
      <c r="P355" s="8">
        <f t="shared" si="88"/>
        <v>-0.92958000953380482</v>
      </c>
      <c r="Q355" s="8">
        <f t="shared" si="89"/>
        <v>-0.22794801095468212</v>
      </c>
      <c r="R355" s="8">
        <f t="shared" si="90"/>
        <v>-0.6917530149265988</v>
      </c>
      <c r="T355" s="8">
        <f t="shared" si="91"/>
        <v>-0.64326224201272708</v>
      </c>
      <c r="U355" s="8">
        <f t="shared" si="92"/>
        <v>-0.66248412988267635</v>
      </c>
      <c r="V355" s="8">
        <f t="shared" si="93"/>
        <v>-0.44121892088173231</v>
      </c>
      <c r="W355" s="8">
        <f t="shared" si="94"/>
        <v>-0.87015957156162405</v>
      </c>
      <c r="X355" s="8">
        <f t="shared" si="95"/>
        <v>0.49604040329021121</v>
      </c>
      <c r="Y355" s="8">
        <f t="shared" si="96"/>
        <v>-0.32357087187662192</v>
      </c>
      <c r="AA355" s="8">
        <f t="shared" si="97"/>
        <v>-0.87344775589795642</v>
      </c>
      <c r="AB355" s="8">
        <f t="shared" si="98"/>
        <v>-0.88936620914876241</v>
      </c>
      <c r="AC355" s="8">
        <f t="shared" si="99"/>
        <v>-0.72465064313089356</v>
      </c>
      <c r="AD355" s="8">
        <f t="shared" si="100"/>
        <v>-0.95621385616852872</v>
      </c>
      <c r="AE355" s="8">
        <f t="shared" si="101"/>
        <v>0.24093716793484599</v>
      </c>
      <c r="AF355" s="8">
        <f t="shared" si="102"/>
        <v>-0.70276499717481589</v>
      </c>
      <c r="AG355" s="8"/>
      <c r="AH355">
        <v>-18.322346869960931</v>
      </c>
      <c r="AJ355">
        <v>0.99204074314084922</v>
      </c>
      <c r="AK355">
        <v>2</v>
      </c>
      <c r="AL355">
        <v>0.99204074314084922</v>
      </c>
      <c r="AM355">
        <v>2</v>
      </c>
      <c r="AN355">
        <v>0</v>
      </c>
      <c r="AO355">
        <v>0</v>
      </c>
      <c r="AP355">
        <v>0</v>
      </c>
      <c r="AQ355">
        <v>0</v>
      </c>
      <c r="AS355">
        <v>0.99204074314084922</v>
      </c>
      <c r="AT355">
        <v>1.25</v>
      </c>
      <c r="AU355">
        <v>0.99204074314084922</v>
      </c>
      <c r="AV355">
        <v>1.25</v>
      </c>
      <c r="AW355">
        <v>0.97654010652927337</v>
      </c>
      <c r="AX355">
        <v>0.63000000000000012</v>
      </c>
      <c r="AY355">
        <v>0.97654010652927337</v>
      </c>
      <c r="AZ355">
        <v>0.63000000000000012</v>
      </c>
      <c r="BB355">
        <f t="shared" si="108"/>
        <v>0.63000000000000012</v>
      </c>
    </row>
    <row r="356" spans="1:54" x14ac:dyDescent="0.3">
      <c r="A356">
        <v>2</v>
      </c>
      <c r="B356" t="s">
        <v>88</v>
      </c>
      <c r="C356" t="s">
        <v>87</v>
      </c>
      <c r="D356" t="s">
        <v>69</v>
      </c>
      <c r="F356" s="2">
        <v>0</v>
      </c>
      <c r="G356" s="2">
        <f t="shared" si="103"/>
        <v>1</v>
      </c>
      <c r="H356" s="4">
        <f t="shared" si="104"/>
        <v>0</v>
      </c>
      <c r="I356" s="14">
        <f t="shared" si="105"/>
        <v>1</v>
      </c>
      <c r="J356">
        <f t="shared" si="84"/>
        <v>0</v>
      </c>
      <c r="K356">
        <f t="shared" si="106"/>
        <v>2</v>
      </c>
      <c r="L356">
        <f t="shared" si="107"/>
        <v>0</v>
      </c>
      <c r="M356" s="8">
        <f t="shared" si="85"/>
        <v>0.14720506644509981</v>
      </c>
      <c r="N356" s="8">
        <f t="shared" si="86"/>
        <v>0.14753901668651379</v>
      </c>
      <c r="O356" s="8">
        <f t="shared" si="87"/>
        <v>2.1619108095540421E-2</v>
      </c>
      <c r="P356" s="8">
        <f t="shared" si="88"/>
        <v>6810.666666666667</v>
      </c>
      <c r="Q356" s="8">
        <f t="shared" si="89"/>
        <v>-0.23741912981077243</v>
      </c>
      <c r="R356" s="8">
        <f t="shared" si="90"/>
        <v>238.85285575992256</v>
      </c>
      <c r="T356" s="8">
        <f t="shared" si="91"/>
        <v>4.42828919863042</v>
      </c>
      <c r="U356" s="8">
        <f t="shared" si="92"/>
        <v>3.587944071860059</v>
      </c>
      <c r="V356" s="8">
        <f t="shared" si="93"/>
        <v>2.4627997714405563</v>
      </c>
      <c r="W356" s="8">
        <f t="shared" si="94"/>
        <v>4.6029446149100712</v>
      </c>
      <c r="X356" s="8">
        <f t="shared" si="95"/>
        <v>0.43409874612754373</v>
      </c>
      <c r="Y356" s="8">
        <f t="shared" si="96"/>
        <v>98.73662722834564</v>
      </c>
      <c r="AA356" s="8">
        <f t="shared" si="97"/>
        <v>2.485416600032297</v>
      </c>
      <c r="AB356" s="8">
        <f t="shared" si="98"/>
        <v>1.6588528133558627</v>
      </c>
      <c r="AC356" s="8">
        <f t="shared" si="99"/>
        <v>1.3006273362589837</v>
      </c>
      <c r="AD356" s="8">
        <f t="shared" si="100"/>
        <v>3.9322400016704724</v>
      </c>
      <c r="AE356" s="8">
        <f t="shared" si="101"/>
        <v>0.10838253127620048</v>
      </c>
      <c r="AF356" s="8">
        <f t="shared" si="102"/>
        <v>71.26914785432831</v>
      </c>
      <c r="AG356" s="8"/>
      <c r="AH356">
        <v>18.322346869960931</v>
      </c>
      <c r="AJ356">
        <v>-0.99204074314084922</v>
      </c>
      <c r="AK356">
        <v>-2</v>
      </c>
      <c r="AL356">
        <v>-0.99204074314084922</v>
      </c>
      <c r="AM356">
        <v>-2</v>
      </c>
      <c r="AN356">
        <v>0</v>
      </c>
      <c r="AO356">
        <v>0</v>
      </c>
      <c r="AP356">
        <v>0</v>
      </c>
      <c r="AQ356">
        <v>0</v>
      </c>
      <c r="AS356">
        <v>-0.99204074314084922</v>
      </c>
      <c r="AT356">
        <v>-1.25</v>
      </c>
      <c r="AU356">
        <v>-0.99204074314084922</v>
      </c>
      <c r="AV356">
        <v>-1.25</v>
      </c>
      <c r="AW356">
        <v>-0.97654010652927337</v>
      </c>
      <c r="AX356">
        <v>-0.63000000000000012</v>
      </c>
      <c r="AY356">
        <v>-0.97654010652927337</v>
      </c>
      <c r="AZ356">
        <v>-0.63000000000000012</v>
      </c>
      <c r="BB356">
        <f t="shared" si="108"/>
        <v>-0.63000000000000012</v>
      </c>
    </row>
    <row r="357" spans="1:54" x14ac:dyDescent="0.3">
      <c r="A357">
        <v>2</v>
      </c>
      <c r="B357" t="s">
        <v>89</v>
      </c>
      <c r="C357" t="s">
        <v>87</v>
      </c>
      <c r="D357" t="s">
        <v>69</v>
      </c>
      <c r="F357" s="2">
        <v>0</v>
      </c>
      <c r="G357" s="2">
        <f t="shared" si="103"/>
        <v>1</v>
      </c>
      <c r="H357" s="4">
        <f t="shared" si="104"/>
        <v>0</v>
      </c>
      <c r="I357" s="14">
        <f t="shared" si="105"/>
        <v>1</v>
      </c>
      <c r="J357">
        <f t="shared" si="84"/>
        <v>0</v>
      </c>
      <c r="K357">
        <f t="shared" si="106"/>
        <v>2</v>
      </c>
      <c r="L357">
        <f t="shared" si="107"/>
        <v>0</v>
      </c>
      <c r="M357" s="8">
        <f t="shared" si="85"/>
        <v>0.1601639404910816</v>
      </c>
      <c r="N357" s="8">
        <f t="shared" si="86"/>
        <v>0.16036491657492769</v>
      </c>
      <c r="O357" s="8">
        <f t="shared" si="87"/>
        <v>2.77971389856949E-2</v>
      </c>
      <c r="P357" s="8">
        <f t="shared" si="88"/>
        <v>7217.4</v>
      </c>
      <c r="Q357" s="8">
        <f t="shared" si="89"/>
        <v>-0.23684503639413076</v>
      </c>
      <c r="R357" s="8">
        <f t="shared" si="90"/>
        <v>281.48344370860929</v>
      </c>
      <c r="T357" s="8">
        <f t="shared" si="91"/>
        <v>2.5072139329214913</v>
      </c>
      <c r="U357" s="8">
        <f t="shared" si="92"/>
        <v>2.2131215766860364</v>
      </c>
      <c r="V357" s="8">
        <f t="shared" si="93"/>
        <v>2.0254642989195801</v>
      </c>
      <c r="W357" s="8">
        <f t="shared" si="94"/>
        <v>4.4150942217964282</v>
      </c>
      <c r="X357" s="8">
        <f t="shared" si="95"/>
        <v>0.35623529455384323</v>
      </c>
      <c r="Y357" s="8">
        <f t="shared" si="96"/>
        <v>101.24446613944257</v>
      </c>
      <c r="AA357" s="8">
        <f t="shared" si="97"/>
        <v>1.1612369836399026</v>
      </c>
      <c r="AB357" s="8">
        <f t="shared" si="98"/>
        <v>0.89261335858488511</v>
      </c>
      <c r="AC357" s="8">
        <f t="shared" si="99"/>
        <v>0.89219455073432863</v>
      </c>
      <c r="AD357" s="8">
        <f t="shared" si="100"/>
        <v>3.8704720202229503</v>
      </c>
      <c r="AE357" s="8">
        <f t="shared" si="101"/>
        <v>0.25535056965085434</v>
      </c>
      <c r="AF357" s="8">
        <f t="shared" si="102"/>
        <v>72.842434266966336</v>
      </c>
      <c r="AG357" s="8"/>
      <c r="AH357">
        <v>18.322346869960931</v>
      </c>
      <c r="AJ357">
        <v>-0.99204074314084922</v>
      </c>
      <c r="AK357">
        <v>-2</v>
      </c>
      <c r="AL357">
        <v>-0.99204074314084922</v>
      </c>
      <c r="AM357">
        <v>-2</v>
      </c>
      <c r="AN357">
        <v>0</v>
      </c>
      <c r="AO357">
        <v>0</v>
      </c>
      <c r="AP357">
        <v>0</v>
      </c>
      <c r="AQ357">
        <v>0</v>
      </c>
      <c r="AS357">
        <v>-0.99204074314084922</v>
      </c>
      <c r="AT357">
        <v>-1.25</v>
      </c>
      <c r="AU357">
        <v>-0.99204074314084922</v>
      </c>
      <c r="AV357">
        <v>-1.25</v>
      </c>
      <c r="AW357">
        <v>-0.97654010652927337</v>
      </c>
      <c r="AX357">
        <v>-0.63000000000000012</v>
      </c>
      <c r="AY357">
        <v>-0.97654010652927337</v>
      </c>
      <c r="AZ357">
        <v>-0.63000000000000012</v>
      </c>
      <c r="BB357">
        <f t="shared" si="108"/>
        <v>-0.63000000000000012</v>
      </c>
    </row>
    <row r="358" spans="1:54" x14ac:dyDescent="0.3">
      <c r="A358">
        <v>2</v>
      </c>
      <c r="B358" t="s">
        <v>90</v>
      </c>
      <c r="C358" t="s">
        <v>87</v>
      </c>
      <c r="D358" t="s">
        <v>69</v>
      </c>
      <c r="F358" s="2">
        <v>0</v>
      </c>
      <c r="G358" s="2">
        <f t="shared" si="103"/>
        <v>0</v>
      </c>
      <c r="H358" s="4">
        <f t="shared" si="104"/>
        <v>1</v>
      </c>
      <c r="I358" s="14">
        <f t="shared" si="105"/>
        <v>0</v>
      </c>
      <c r="J358">
        <f t="shared" si="84"/>
        <v>1</v>
      </c>
      <c r="K358">
        <f t="shared" si="106"/>
        <v>2</v>
      </c>
      <c r="L358">
        <f t="shared" si="107"/>
        <v>2</v>
      </c>
      <c r="M358" s="8">
        <f t="shared" si="85"/>
        <v>-0.73055835646452638</v>
      </c>
      <c r="N358" s="8">
        <f t="shared" si="86"/>
        <v>-0.72973488063406666</v>
      </c>
      <c r="O358" s="8">
        <f t="shared" si="87"/>
        <v>-0.69647641822005824</v>
      </c>
      <c r="P358" s="8">
        <f t="shared" si="88"/>
        <v>-0.9343347804156833</v>
      </c>
      <c r="Q358" s="8">
        <f t="shared" si="89"/>
        <v>-0.22715382683133181</v>
      </c>
      <c r="R358" s="8">
        <f t="shared" si="90"/>
        <v>-0.6997383002957378</v>
      </c>
      <c r="T358" s="8">
        <f t="shared" si="91"/>
        <v>-0.61502161925072929</v>
      </c>
      <c r="U358" s="8">
        <f t="shared" si="92"/>
        <v>-0.63358080061629918</v>
      </c>
      <c r="V358" s="8">
        <f t="shared" si="93"/>
        <v>-0.54896338035393166</v>
      </c>
      <c r="W358" s="8">
        <f t="shared" si="94"/>
        <v>-0.88250884043653011</v>
      </c>
      <c r="X358" s="8">
        <f t="shared" si="95"/>
        <v>0.5204643931581463</v>
      </c>
      <c r="Y358" s="8">
        <f t="shared" si="96"/>
        <v>-0.33670233895784091</v>
      </c>
      <c r="AA358" s="8">
        <f t="shared" si="97"/>
        <v>-0.84772083920155594</v>
      </c>
      <c r="AB358" s="8">
        <f t="shared" si="98"/>
        <v>-0.86457340160329077</v>
      </c>
      <c r="AC358" s="8">
        <f t="shared" si="99"/>
        <v>-0.77969972488018646</v>
      </c>
      <c r="AD358" s="8">
        <f t="shared" si="100"/>
        <v>-0.96133495997593144</v>
      </c>
      <c r="AE358" s="8">
        <f t="shared" si="101"/>
        <v>0.26622330309149939</v>
      </c>
      <c r="AF358" s="8">
        <f t="shared" si="102"/>
        <v>-0.71338845517589067</v>
      </c>
      <c r="AG358" s="8"/>
      <c r="AH358">
        <v>-18.322346869960931</v>
      </c>
      <c r="AJ358">
        <v>0.99204074314084922</v>
      </c>
      <c r="AK358">
        <v>2</v>
      </c>
      <c r="AL358">
        <v>0.99204074314084922</v>
      </c>
      <c r="AM358">
        <v>2</v>
      </c>
      <c r="AN358">
        <v>0</v>
      </c>
      <c r="AO358">
        <v>0</v>
      </c>
      <c r="AP358">
        <v>0</v>
      </c>
      <c r="AQ358">
        <v>0</v>
      </c>
      <c r="AS358">
        <v>0.99204074314084922</v>
      </c>
      <c r="AT358">
        <v>1.25</v>
      </c>
      <c r="AU358">
        <v>0.99204074314084922</v>
      </c>
      <c r="AV358">
        <v>1.25</v>
      </c>
      <c r="AW358">
        <v>0.97654010652927337</v>
      </c>
      <c r="AX358">
        <v>0.63000000000000012</v>
      </c>
      <c r="AY358">
        <v>0.97654010652927337</v>
      </c>
      <c r="AZ358">
        <v>0.63000000000000012</v>
      </c>
      <c r="BB358">
        <f t="shared" si="108"/>
        <v>0.63000000000000012</v>
      </c>
    </row>
    <row r="359" spans="1:54" x14ac:dyDescent="0.3">
      <c r="A359">
        <v>2</v>
      </c>
      <c r="B359" t="s">
        <v>91</v>
      </c>
      <c r="C359" t="s">
        <v>92</v>
      </c>
      <c r="D359" t="s">
        <v>69</v>
      </c>
      <c r="F359" s="2">
        <v>0</v>
      </c>
      <c r="G359" s="2">
        <f t="shared" si="103"/>
        <v>0</v>
      </c>
      <c r="H359" s="4">
        <f t="shared" si="104"/>
        <v>0</v>
      </c>
      <c r="I359" s="14">
        <f t="shared" si="105"/>
        <v>0</v>
      </c>
      <c r="J359">
        <f t="shared" si="84"/>
        <v>1</v>
      </c>
      <c r="K359">
        <f t="shared" si="106"/>
        <v>2</v>
      </c>
      <c r="L359">
        <f t="shared" si="107"/>
        <v>0</v>
      </c>
      <c r="M359" s="8">
        <f t="shared" si="85"/>
        <v>1.2446202114863299E-2</v>
      </c>
      <c r="N359" s="8">
        <f t="shared" si="86"/>
        <v>1.5754555433646889E-2</v>
      </c>
      <c r="O359" s="8">
        <f t="shared" si="87"/>
        <v>6.1352503825838504E-2</v>
      </c>
      <c r="P359" s="8">
        <f t="shared" si="88"/>
        <v>-0.29062617103446609</v>
      </c>
      <c r="Q359" s="8">
        <f t="shared" si="89"/>
        <v>-0.20362524294106227</v>
      </c>
      <c r="R359" s="8">
        <f t="shared" si="90"/>
        <v>0.10233823614063647</v>
      </c>
      <c r="T359" s="8">
        <f t="shared" si="91"/>
        <v>-1.0790388036282074E-2</v>
      </c>
      <c r="U359" s="8">
        <f t="shared" si="92"/>
        <v>-2.2686494369031366E-2</v>
      </c>
      <c r="V359" s="8">
        <f t="shared" si="93"/>
        <v>-5.2913528128274989E-2</v>
      </c>
      <c r="W359" s="8">
        <f t="shared" si="94"/>
        <v>-0.25759598892027641</v>
      </c>
      <c r="X359" s="8">
        <f t="shared" si="95"/>
        <v>0.28942718713385363</v>
      </c>
      <c r="Y359" s="8">
        <f t="shared" si="96"/>
        <v>0.18767439938231076</v>
      </c>
      <c r="AA359" s="8">
        <f t="shared" si="97"/>
        <v>-0.78279109635099253</v>
      </c>
      <c r="AB359" s="8">
        <f t="shared" si="98"/>
        <v>-0.78308474410744988</v>
      </c>
      <c r="AC359" s="8">
        <f t="shared" si="99"/>
        <v>-0.74297605349597862</v>
      </c>
      <c r="AD359" s="8">
        <f t="shared" si="100"/>
        <v>-0.8487423690188628</v>
      </c>
      <c r="AE359" s="8">
        <f t="shared" si="101"/>
        <v>-0.2497071374482874</v>
      </c>
      <c r="AF359" s="8">
        <f t="shared" si="102"/>
        <v>-0.30978836536429849</v>
      </c>
      <c r="AG359" s="8"/>
      <c r="AH359">
        <v>-19.80274972725034</v>
      </c>
      <c r="AJ359">
        <v>0.49602037157042461</v>
      </c>
      <c r="AK359">
        <v>1</v>
      </c>
      <c r="AL359">
        <v>0.49602037157042461</v>
      </c>
      <c r="AM359">
        <v>1</v>
      </c>
      <c r="AN359">
        <v>0</v>
      </c>
      <c r="AO359">
        <v>0</v>
      </c>
      <c r="AP359">
        <v>0</v>
      </c>
      <c r="AQ359">
        <v>0</v>
      </c>
      <c r="AS359">
        <v>0.1984081486281698</v>
      </c>
      <c r="AT359">
        <v>0.25</v>
      </c>
      <c r="AU359">
        <v>0.1984081486281698</v>
      </c>
      <c r="AV359">
        <v>0.25</v>
      </c>
      <c r="AW359">
        <v>0.14880611147112729</v>
      </c>
      <c r="AX359">
        <v>9.5999999999999905E-2</v>
      </c>
      <c r="AY359">
        <v>0.14880611147112729</v>
      </c>
      <c r="AZ359">
        <v>9.5999999999999905E-2</v>
      </c>
      <c r="BB359">
        <f t="shared" si="108"/>
        <v>9.5999999999999905E-2</v>
      </c>
    </row>
    <row r="360" spans="1:54" x14ac:dyDescent="0.3">
      <c r="A360">
        <v>2</v>
      </c>
      <c r="B360" t="s">
        <v>93</v>
      </c>
      <c r="C360" t="s">
        <v>92</v>
      </c>
      <c r="D360" t="s">
        <v>69</v>
      </c>
      <c r="F360" s="2">
        <v>0</v>
      </c>
      <c r="G360" s="2">
        <f t="shared" si="103"/>
        <v>1</v>
      </c>
      <c r="H360" s="4">
        <f t="shared" si="104"/>
        <v>1</v>
      </c>
      <c r="I360" s="14">
        <f t="shared" si="105"/>
        <v>1</v>
      </c>
      <c r="J360">
        <f t="shared" si="84"/>
        <v>0</v>
      </c>
      <c r="K360">
        <f t="shared" si="106"/>
        <v>2</v>
      </c>
      <c r="L360">
        <f t="shared" si="107"/>
        <v>2</v>
      </c>
      <c r="M360" s="8">
        <f t="shared" si="85"/>
        <v>8.2887649740197452E-4</v>
      </c>
      <c r="N360" s="8">
        <f t="shared" si="86"/>
        <v>8.4687381580156199E-4</v>
      </c>
      <c r="O360" s="8">
        <f t="shared" si="87"/>
        <v>1.9000095000416795E-5</v>
      </c>
      <c r="P360" s="8">
        <f t="shared" si="88"/>
        <v>11.833333333333334</v>
      </c>
      <c r="Q360" s="8">
        <f t="shared" si="89"/>
        <v>-0.22899795922314145</v>
      </c>
      <c r="R360" s="8">
        <f t="shared" si="90"/>
        <v>7.7202323330106486</v>
      </c>
      <c r="T360" s="8">
        <f t="shared" si="91"/>
        <v>0.41838331498501041</v>
      </c>
      <c r="U360" s="8">
        <f t="shared" si="92"/>
        <v>0.41437148360348697</v>
      </c>
      <c r="V360" s="8">
        <f t="shared" si="93"/>
        <v>0.67229004541134008</v>
      </c>
      <c r="W360" s="8">
        <f t="shared" si="94"/>
        <v>1.8047436296740784</v>
      </c>
      <c r="X360" s="8">
        <f t="shared" si="95"/>
        <v>0.23349255131118751</v>
      </c>
      <c r="Y360" s="8">
        <f t="shared" si="96"/>
        <v>26.078738237279413</v>
      </c>
      <c r="AA360" s="8">
        <f t="shared" si="97"/>
        <v>-0.27631035028976519</v>
      </c>
      <c r="AB360" s="8">
        <f t="shared" si="98"/>
        <v>-0.27463597769096915</v>
      </c>
      <c r="AC360" s="8">
        <f t="shared" si="99"/>
        <v>-0.15453014113612537</v>
      </c>
      <c r="AD360" s="8">
        <f t="shared" si="100"/>
        <v>1.0940643046335732</v>
      </c>
      <c r="AE360" s="8">
        <f t="shared" si="101"/>
        <v>-0.24739439557010179</v>
      </c>
      <c r="AF360" s="8">
        <f t="shared" si="102"/>
        <v>24.66458798953612</v>
      </c>
      <c r="AG360" s="8"/>
      <c r="AH360">
        <v>19.80274972725034</v>
      </c>
      <c r="AJ360">
        <v>-0.49602037157042461</v>
      </c>
      <c r="AK360">
        <v>-1</v>
      </c>
      <c r="AL360">
        <v>-0.49602037157042461</v>
      </c>
      <c r="AM360">
        <v>-1</v>
      </c>
      <c r="AN360">
        <v>0</v>
      </c>
      <c r="AO360">
        <v>0</v>
      </c>
      <c r="AP360">
        <v>0</v>
      </c>
      <c r="AQ360">
        <v>0</v>
      </c>
      <c r="AS360">
        <v>-0.1984081486281698</v>
      </c>
      <c r="AT360">
        <v>-0.25</v>
      </c>
      <c r="AU360">
        <v>-0.1984081486281698</v>
      </c>
      <c r="AV360">
        <v>-0.25</v>
      </c>
      <c r="AW360">
        <v>-0.14880611147112729</v>
      </c>
      <c r="AX360">
        <v>-9.5999999999999905E-2</v>
      </c>
      <c r="AY360">
        <v>-0.14880611147112729</v>
      </c>
      <c r="AZ360">
        <v>-9.5999999999999905E-2</v>
      </c>
      <c r="BB360">
        <f t="shared" si="108"/>
        <v>-9.5999999999999905E-2</v>
      </c>
    </row>
    <row r="361" spans="1:54" x14ac:dyDescent="0.3">
      <c r="A361">
        <v>2</v>
      </c>
      <c r="B361" t="s">
        <v>94</v>
      </c>
      <c r="C361" t="s">
        <v>92</v>
      </c>
      <c r="D361" t="s">
        <v>69</v>
      </c>
      <c r="F361" s="2">
        <v>0</v>
      </c>
      <c r="G361" s="2">
        <f t="shared" si="103"/>
        <v>1</v>
      </c>
      <c r="H361" s="4">
        <f t="shared" si="104"/>
        <v>1</v>
      </c>
      <c r="I361" s="14">
        <f t="shared" si="105"/>
        <v>1</v>
      </c>
      <c r="J361">
        <f t="shared" si="84"/>
        <v>0</v>
      </c>
      <c r="K361">
        <f t="shared" si="106"/>
        <v>2</v>
      </c>
      <c r="L361">
        <f t="shared" si="107"/>
        <v>2</v>
      </c>
      <c r="M361" s="8">
        <f t="shared" si="85"/>
        <v>1.0848709003628569E-3</v>
      </c>
      <c r="N361" s="8">
        <f t="shared" si="86"/>
        <v>1.1168670928160714E-3</v>
      </c>
      <c r="O361" s="8">
        <f t="shared" si="87"/>
        <v>1.9000095000416795E-5</v>
      </c>
      <c r="P361" s="8">
        <f t="shared" si="88"/>
        <v>14.2</v>
      </c>
      <c r="Q361" s="8">
        <f t="shared" si="89"/>
        <v>-0.22964140233429933</v>
      </c>
      <c r="R361" s="8">
        <f t="shared" si="90"/>
        <v>9.2825607064017674</v>
      </c>
      <c r="T361" s="8">
        <f t="shared" si="91"/>
        <v>0.37381914595594007</v>
      </c>
      <c r="U361" s="8">
        <f t="shared" si="92"/>
        <v>0.38821953044584651</v>
      </c>
      <c r="V361" s="8">
        <f t="shared" si="93"/>
        <v>0.2292733531776342</v>
      </c>
      <c r="W361" s="8">
        <f t="shared" si="94"/>
        <v>1.9712279679804021</v>
      </c>
      <c r="X361" s="8">
        <f t="shared" si="95"/>
        <v>0.22394383680922689</v>
      </c>
      <c r="Y361" s="8">
        <f t="shared" si="96"/>
        <v>42.790127658658804</v>
      </c>
      <c r="AA361" s="8">
        <f t="shared" si="97"/>
        <v>-0.28992708565061559</v>
      </c>
      <c r="AB361" s="8">
        <f t="shared" si="98"/>
        <v>-0.2776866974526816</v>
      </c>
      <c r="AC361" s="8">
        <f t="shared" si="99"/>
        <v>-0.3795320596056439</v>
      </c>
      <c r="AD361" s="8">
        <f t="shared" si="100"/>
        <v>1.2318474469540006</v>
      </c>
      <c r="AE361" s="8">
        <f t="shared" si="101"/>
        <v>-0.26634457786488064</v>
      </c>
      <c r="AF361" s="8">
        <f t="shared" si="102"/>
        <v>40.490592588688919</v>
      </c>
      <c r="AG361" s="8"/>
      <c r="AH361">
        <v>19.80274972725034</v>
      </c>
      <c r="AJ361">
        <v>-0.49602037157042461</v>
      </c>
      <c r="AK361">
        <v>-1</v>
      </c>
      <c r="AL361">
        <v>-0.49602037157042461</v>
      </c>
      <c r="AM361">
        <v>-1</v>
      </c>
      <c r="AN361">
        <v>0</v>
      </c>
      <c r="AO361">
        <v>0</v>
      </c>
      <c r="AP361">
        <v>0</v>
      </c>
      <c r="AQ361">
        <v>0</v>
      </c>
      <c r="AS361">
        <v>-0.1984081486281698</v>
      </c>
      <c r="AT361">
        <v>-0.25</v>
      </c>
      <c r="AU361">
        <v>-0.1984081486281698</v>
      </c>
      <c r="AV361">
        <v>-0.25</v>
      </c>
      <c r="AW361">
        <v>-0.14880611147112729</v>
      </c>
      <c r="AX361">
        <v>-9.5999999999999905E-2</v>
      </c>
      <c r="AY361">
        <v>-0.14880611147112729</v>
      </c>
      <c r="AZ361">
        <v>-9.5999999999999905E-2</v>
      </c>
      <c r="BB361">
        <f t="shared" si="108"/>
        <v>-9.5999999999999905E-2</v>
      </c>
    </row>
    <row r="362" spans="1:54" x14ac:dyDescent="0.3">
      <c r="A362">
        <v>2</v>
      </c>
      <c r="B362" t="s">
        <v>95</v>
      </c>
      <c r="C362" t="s">
        <v>92</v>
      </c>
      <c r="D362" t="s">
        <v>69</v>
      </c>
      <c r="F362" s="2">
        <v>0</v>
      </c>
      <c r="G362" s="2">
        <f t="shared" si="103"/>
        <v>0</v>
      </c>
      <c r="H362" s="4">
        <f t="shared" si="104"/>
        <v>0</v>
      </c>
      <c r="I362" s="14">
        <f t="shared" si="105"/>
        <v>0</v>
      </c>
      <c r="J362">
        <f t="shared" si="84"/>
        <v>1</v>
      </c>
      <c r="K362">
        <f t="shared" si="106"/>
        <v>2</v>
      </c>
      <c r="L362">
        <f t="shared" si="107"/>
        <v>0</v>
      </c>
      <c r="M362" s="8">
        <f t="shared" si="85"/>
        <v>0.12813632091610111</v>
      </c>
      <c r="N362" s="8">
        <f t="shared" si="86"/>
        <v>0.13238857031803322</v>
      </c>
      <c r="O362" s="8">
        <f t="shared" si="87"/>
        <v>2.190832720712942E-2</v>
      </c>
      <c r="P362" s="8">
        <f t="shared" si="88"/>
        <v>-0.34203706149823793</v>
      </c>
      <c r="Q362" s="8">
        <f t="shared" si="89"/>
        <v>-0.20518845230358326</v>
      </c>
      <c r="R362" s="8">
        <f t="shared" si="90"/>
        <v>2.7091162829315979E-2</v>
      </c>
      <c r="T362" s="8">
        <f t="shared" si="91"/>
        <v>4.8395918341912578E-2</v>
      </c>
      <c r="U362" s="8">
        <f t="shared" si="92"/>
        <v>4.5523152291095943E-2</v>
      </c>
      <c r="V362" s="8">
        <f t="shared" si="93"/>
        <v>2.6711626172885642E-2</v>
      </c>
      <c r="W362" s="8">
        <f t="shared" si="94"/>
        <v>-0.30265868878690488</v>
      </c>
      <c r="X362" s="8">
        <f t="shared" si="95"/>
        <v>0.280138144365083</v>
      </c>
      <c r="Y362" s="8">
        <f t="shared" si="96"/>
        <v>0.16414067218577916</v>
      </c>
      <c r="AA362" s="8">
        <f t="shared" si="97"/>
        <v>-0.76991070759828084</v>
      </c>
      <c r="AB362" s="8">
        <f t="shared" si="98"/>
        <v>-0.76784942064210326</v>
      </c>
      <c r="AC362" s="8">
        <f t="shared" si="99"/>
        <v>-0.730117921713899</v>
      </c>
      <c r="AD362" s="8">
        <f t="shared" si="100"/>
        <v>-0.86378800989506244</v>
      </c>
      <c r="AE362" s="8">
        <f t="shared" si="101"/>
        <v>-0.2619416169877391</v>
      </c>
      <c r="AF362" s="8">
        <f t="shared" si="102"/>
        <v>-0.33137058493407584</v>
      </c>
      <c r="AG362" s="8"/>
      <c r="AH362">
        <v>-19.80274972725034</v>
      </c>
      <c r="AJ362">
        <v>0.49602037157042461</v>
      </c>
      <c r="AK362">
        <v>1</v>
      </c>
      <c r="AL362">
        <v>0.49602037157042461</v>
      </c>
      <c r="AM362">
        <v>1</v>
      </c>
      <c r="AN362">
        <v>0</v>
      </c>
      <c r="AO362">
        <v>0</v>
      </c>
      <c r="AP362">
        <v>0</v>
      </c>
      <c r="AQ362">
        <v>0</v>
      </c>
      <c r="AS362">
        <v>0.1984081486281698</v>
      </c>
      <c r="AT362">
        <v>0.25</v>
      </c>
      <c r="AU362">
        <v>0.1984081486281698</v>
      </c>
      <c r="AV362">
        <v>0.25</v>
      </c>
      <c r="AW362">
        <v>0.14880611147112729</v>
      </c>
      <c r="AX362">
        <v>9.5999999999999905E-2</v>
      </c>
      <c r="AY362">
        <v>0.14880611147112729</v>
      </c>
      <c r="AZ362">
        <v>9.5999999999999905E-2</v>
      </c>
      <c r="BB362">
        <f t="shared" si="108"/>
        <v>9.5999999999999905E-2</v>
      </c>
    </row>
    <row r="363" spans="1:54" x14ac:dyDescent="0.3">
      <c r="A363">
        <v>2</v>
      </c>
      <c r="B363" t="s">
        <v>96</v>
      </c>
      <c r="C363" t="s">
        <v>92</v>
      </c>
      <c r="D363" t="s">
        <v>69</v>
      </c>
      <c r="F363" s="2">
        <v>0</v>
      </c>
      <c r="G363" s="2">
        <f t="shared" si="103"/>
        <v>0</v>
      </c>
      <c r="H363" s="4">
        <f t="shared" si="104"/>
        <v>0</v>
      </c>
      <c r="I363" s="14">
        <f t="shared" si="105"/>
        <v>0</v>
      </c>
      <c r="J363">
        <f t="shared" si="84"/>
        <v>1</v>
      </c>
      <c r="K363">
        <f t="shared" si="106"/>
        <v>2</v>
      </c>
      <c r="L363">
        <f t="shared" si="107"/>
        <v>0</v>
      </c>
      <c r="M363" s="8">
        <f t="shared" si="85"/>
        <v>1.2446202114863299E-2</v>
      </c>
      <c r="N363" s="8">
        <f t="shared" si="86"/>
        <v>1.5754555433646889E-2</v>
      </c>
      <c r="O363" s="8">
        <f t="shared" si="87"/>
        <v>6.1352503825838504E-2</v>
      </c>
      <c r="P363" s="8">
        <f t="shared" si="88"/>
        <v>-0.29062617103446609</v>
      </c>
      <c r="Q363" s="8">
        <f t="shared" si="89"/>
        <v>-0.20362524294106227</v>
      </c>
      <c r="R363" s="8">
        <f t="shared" si="90"/>
        <v>0.10233823614063647</v>
      </c>
      <c r="T363" s="8">
        <f t="shared" si="91"/>
        <v>-2.1317009928774232E-2</v>
      </c>
      <c r="U363" s="8">
        <f t="shared" si="92"/>
        <v>-1.4270842858025462E-2</v>
      </c>
      <c r="V363" s="8">
        <f t="shared" si="93"/>
        <v>8.5998175089887205E-2</v>
      </c>
      <c r="W363" s="8">
        <f t="shared" si="94"/>
        <v>-0.24841449757957365</v>
      </c>
      <c r="X363" s="8">
        <f t="shared" si="95"/>
        <v>0.29028600653344655</v>
      </c>
      <c r="Y363" s="8">
        <f t="shared" si="96"/>
        <v>0.19176076722962954</v>
      </c>
      <c r="AA363" s="8">
        <f t="shared" si="97"/>
        <v>-0.78421384736372479</v>
      </c>
      <c r="AB363" s="8">
        <f t="shared" si="98"/>
        <v>-0.7807124867249513</v>
      </c>
      <c r="AC363" s="8">
        <f t="shared" si="99"/>
        <v>-0.70694324684539778</v>
      </c>
      <c r="AD363" s="8">
        <f t="shared" si="100"/>
        <v>-0.84752530060735609</v>
      </c>
      <c r="AE363" s="8">
        <f t="shared" si="101"/>
        <v>-0.24765675460807093</v>
      </c>
      <c r="AF363" s="8">
        <f t="shared" si="102"/>
        <v>-0.30651956254474255</v>
      </c>
      <c r="AG363" s="8"/>
      <c r="AH363">
        <v>-19.80274972725034</v>
      </c>
      <c r="AJ363">
        <v>0.49602037157042461</v>
      </c>
      <c r="AK363">
        <v>1</v>
      </c>
      <c r="AL363">
        <v>0.49602037157042461</v>
      </c>
      <c r="AM363">
        <v>1</v>
      </c>
      <c r="AN363">
        <v>0</v>
      </c>
      <c r="AO363">
        <v>0</v>
      </c>
      <c r="AP363">
        <v>0</v>
      </c>
      <c r="AQ363">
        <v>0</v>
      </c>
      <c r="AS363">
        <v>0.1984081486281698</v>
      </c>
      <c r="AT363">
        <v>0.25</v>
      </c>
      <c r="AU363">
        <v>0.1984081486281698</v>
      </c>
      <c r="AV363">
        <v>0.25</v>
      </c>
      <c r="AW363">
        <v>0.14880611147112729</v>
      </c>
      <c r="AX363">
        <v>9.5999999999999905E-2</v>
      </c>
      <c r="AY363">
        <v>0.14880611147112729</v>
      </c>
      <c r="AZ363">
        <v>9.5999999999999905E-2</v>
      </c>
      <c r="BB363">
        <f t="shared" si="108"/>
        <v>9.5999999999999905E-2</v>
      </c>
    </row>
    <row r="364" spans="1:54" x14ac:dyDescent="0.3">
      <c r="A364">
        <v>2</v>
      </c>
      <c r="B364" t="s">
        <v>97</v>
      </c>
      <c r="C364" t="s">
        <v>92</v>
      </c>
      <c r="D364" t="s">
        <v>69</v>
      </c>
      <c r="F364" s="2">
        <v>0</v>
      </c>
      <c r="G364" s="2">
        <f t="shared" si="103"/>
        <v>1</v>
      </c>
      <c r="H364" s="4">
        <f t="shared" si="104"/>
        <v>1</v>
      </c>
      <c r="I364" s="14">
        <f t="shared" si="105"/>
        <v>1</v>
      </c>
      <c r="J364">
        <f t="shared" si="84"/>
        <v>0</v>
      </c>
      <c r="K364">
        <f t="shared" si="106"/>
        <v>2</v>
      </c>
      <c r="L364">
        <f t="shared" si="107"/>
        <v>2</v>
      </c>
      <c r="M364" s="8">
        <f t="shared" si="85"/>
        <v>8.2887649740197452E-4</v>
      </c>
      <c r="N364" s="8">
        <f t="shared" si="86"/>
        <v>8.4687381580156199E-4</v>
      </c>
      <c r="O364" s="8">
        <f t="shared" si="87"/>
        <v>1.9000095000416795E-5</v>
      </c>
      <c r="P364" s="8">
        <f t="shared" si="88"/>
        <v>11.833333333333334</v>
      </c>
      <c r="Q364" s="8">
        <f t="shared" si="89"/>
        <v>-0.22899795922314145</v>
      </c>
      <c r="R364" s="8">
        <f t="shared" si="90"/>
        <v>7.7202323330106486</v>
      </c>
      <c r="T364" s="8">
        <f t="shared" si="91"/>
        <v>0.52976752947320893</v>
      </c>
      <c r="U364" s="8">
        <f t="shared" si="92"/>
        <v>0.57825786893337194</v>
      </c>
      <c r="V364" s="8">
        <f t="shared" si="93"/>
        <v>0.56266980518940035</v>
      </c>
      <c r="W364" s="8">
        <f t="shared" si="94"/>
        <v>1.9068960300122917</v>
      </c>
      <c r="X364" s="8">
        <f t="shared" si="95"/>
        <v>0.24011268353217582</v>
      </c>
      <c r="Y364" s="8">
        <f t="shared" si="96"/>
        <v>31.036837499554554</v>
      </c>
      <c r="AA364" s="8">
        <f t="shared" si="97"/>
        <v>-0.21534096059735133</v>
      </c>
      <c r="AB364" s="8">
        <f t="shared" si="98"/>
        <v>-0.16711432832951542</v>
      </c>
      <c r="AC364" s="8">
        <f t="shared" si="99"/>
        <v>-0.23193859385525323</v>
      </c>
      <c r="AD364" s="8">
        <f t="shared" si="100"/>
        <v>1.187483111784712</v>
      </c>
      <c r="AE364" s="8">
        <f t="shared" si="101"/>
        <v>-0.26373785907368097</v>
      </c>
      <c r="AF364" s="8">
        <f t="shared" si="102"/>
        <v>29.363060558364175</v>
      </c>
      <c r="AG364" s="8"/>
      <c r="AH364">
        <v>19.80274972725034</v>
      </c>
      <c r="AJ364">
        <v>-0.49602037157042461</v>
      </c>
      <c r="AK364">
        <v>-1</v>
      </c>
      <c r="AL364">
        <v>-0.49602037157042461</v>
      </c>
      <c r="AM364">
        <v>-1</v>
      </c>
      <c r="AN364">
        <v>0</v>
      </c>
      <c r="AO364">
        <v>0</v>
      </c>
      <c r="AP364">
        <v>0</v>
      </c>
      <c r="AQ364">
        <v>0</v>
      </c>
      <c r="AS364">
        <v>-0.1984081486281698</v>
      </c>
      <c r="AT364">
        <v>-0.25</v>
      </c>
      <c r="AU364">
        <v>-0.1984081486281698</v>
      </c>
      <c r="AV364">
        <v>-0.25</v>
      </c>
      <c r="AW364">
        <v>-0.14880611147112729</v>
      </c>
      <c r="AX364">
        <v>-9.5999999999999905E-2</v>
      </c>
      <c r="AY364">
        <v>-0.14880611147112729</v>
      </c>
      <c r="AZ364">
        <v>-9.5999999999999905E-2</v>
      </c>
      <c r="BB364">
        <f t="shared" si="108"/>
        <v>-9.5999999999999905E-2</v>
      </c>
    </row>
    <row r="365" spans="1:54" x14ac:dyDescent="0.3">
      <c r="A365">
        <v>2</v>
      </c>
      <c r="B365" t="s">
        <v>98</v>
      </c>
      <c r="C365" t="s">
        <v>92</v>
      </c>
      <c r="D365" t="s">
        <v>69</v>
      </c>
      <c r="F365" s="2">
        <v>0</v>
      </c>
      <c r="G365" s="2">
        <f t="shared" si="103"/>
        <v>1</v>
      </c>
      <c r="H365" s="4">
        <f t="shared" si="104"/>
        <v>1</v>
      </c>
      <c r="I365" s="14">
        <f t="shared" si="105"/>
        <v>1</v>
      </c>
      <c r="J365">
        <f t="shared" si="84"/>
        <v>0</v>
      </c>
      <c r="K365">
        <f t="shared" si="106"/>
        <v>2</v>
      </c>
      <c r="L365">
        <f t="shared" si="107"/>
        <v>2</v>
      </c>
      <c r="M365" s="8">
        <f t="shared" si="85"/>
        <v>1.0848709003628569E-3</v>
      </c>
      <c r="N365" s="8">
        <f t="shared" si="86"/>
        <v>1.1168670928160714E-3</v>
      </c>
      <c r="O365" s="8">
        <f t="shared" si="87"/>
        <v>1.9000095000416795E-5</v>
      </c>
      <c r="P365" s="8">
        <f t="shared" si="88"/>
        <v>14.2</v>
      </c>
      <c r="Q365" s="8">
        <f t="shared" si="89"/>
        <v>-0.22964140233429933</v>
      </c>
      <c r="R365" s="8">
        <f t="shared" si="90"/>
        <v>9.2825607064017674</v>
      </c>
      <c r="T365" s="8">
        <f t="shared" si="91"/>
        <v>0.30678720985562724</v>
      </c>
      <c r="U365" s="8">
        <f t="shared" si="92"/>
        <v>0.32819870475951812</v>
      </c>
      <c r="V365" s="8">
        <f t="shared" si="93"/>
        <v>0.61481826998379974</v>
      </c>
      <c r="W365" s="8">
        <f t="shared" si="94"/>
        <v>1.8202148023572164</v>
      </c>
      <c r="X365" s="8">
        <f t="shared" si="95"/>
        <v>0.23672318635903886</v>
      </c>
      <c r="Y365" s="8">
        <f t="shared" si="96"/>
        <v>42.989012684781365</v>
      </c>
      <c r="AA365" s="8">
        <f t="shared" si="97"/>
        <v>-0.33591353996578183</v>
      </c>
      <c r="AB365" s="8">
        <f t="shared" si="98"/>
        <v>-0.32347022231131589</v>
      </c>
      <c r="AC365" s="8">
        <f t="shared" si="99"/>
        <v>-0.194455931227621</v>
      </c>
      <c r="AD365" s="8">
        <f t="shared" si="100"/>
        <v>1.1183623310862956</v>
      </c>
      <c r="AE365" s="8">
        <f t="shared" si="101"/>
        <v>-0.2679748992888053</v>
      </c>
      <c r="AF365" s="8">
        <f t="shared" si="102"/>
        <v>40.632742114847296</v>
      </c>
      <c r="AG365" s="8"/>
      <c r="AH365">
        <v>19.80274972725034</v>
      </c>
      <c r="AJ365">
        <v>-0.49602037157042461</v>
      </c>
      <c r="AK365">
        <v>-1</v>
      </c>
      <c r="AL365">
        <v>-0.49602037157042461</v>
      </c>
      <c r="AM365">
        <v>-1</v>
      </c>
      <c r="AN365">
        <v>0</v>
      </c>
      <c r="AO365">
        <v>0</v>
      </c>
      <c r="AP365">
        <v>0</v>
      </c>
      <c r="AQ365">
        <v>0</v>
      </c>
      <c r="AS365">
        <v>-0.1984081486281698</v>
      </c>
      <c r="AT365">
        <v>-0.25</v>
      </c>
      <c r="AU365">
        <v>-0.1984081486281698</v>
      </c>
      <c r="AV365">
        <v>-0.25</v>
      </c>
      <c r="AW365">
        <v>-0.14880611147112729</v>
      </c>
      <c r="AX365">
        <v>-9.5999999999999905E-2</v>
      </c>
      <c r="AY365">
        <v>-0.14880611147112729</v>
      </c>
      <c r="AZ365">
        <v>-9.5999999999999905E-2</v>
      </c>
      <c r="BB365">
        <f t="shared" si="108"/>
        <v>-9.5999999999999905E-2</v>
      </c>
    </row>
    <row r="366" spans="1:54" x14ac:dyDescent="0.3">
      <c r="A366">
        <v>2</v>
      </c>
      <c r="B366" t="s">
        <v>99</v>
      </c>
      <c r="C366" t="s">
        <v>92</v>
      </c>
      <c r="D366" t="s">
        <v>69</v>
      </c>
      <c r="F366" s="2">
        <v>0</v>
      </c>
      <c r="G366" s="2">
        <f t="shared" si="103"/>
        <v>0</v>
      </c>
      <c r="H366" s="4">
        <f t="shared" si="104"/>
        <v>0</v>
      </c>
      <c r="I366" s="14">
        <f t="shared" si="105"/>
        <v>0</v>
      </c>
      <c r="J366">
        <f t="shared" si="84"/>
        <v>1</v>
      </c>
      <c r="K366">
        <f t="shared" si="106"/>
        <v>2</v>
      </c>
      <c r="L366">
        <f t="shared" si="107"/>
        <v>0</v>
      </c>
      <c r="M366" s="8">
        <f t="shared" si="85"/>
        <v>0.12813632091610111</v>
      </c>
      <c r="N366" s="8">
        <f t="shared" si="86"/>
        <v>0.13238857031803322</v>
      </c>
      <c r="O366" s="8">
        <f t="shared" si="87"/>
        <v>2.190832720712942E-2</v>
      </c>
      <c r="P366" s="8">
        <f t="shared" si="88"/>
        <v>-0.34203706149823793</v>
      </c>
      <c r="Q366" s="8">
        <f t="shared" si="89"/>
        <v>-0.20518845230358326</v>
      </c>
      <c r="R366" s="8">
        <f t="shared" si="90"/>
        <v>2.7091162829315979E-2</v>
      </c>
      <c r="T366" s="8">
        <f t="shared" si="91"/>
        <v>6.9199510502840386E-2</v>
      </c>
      <c r="U366" s="8">
        <f t="shared" si="92"/>
        <v>6.1338214594942382E-2</v>
      </c>
      <c r="V366" s="8">
        <f t="shared" si="93"/>
        <v>5.456263363514461E-3</v>
      </c>
      <c r="W366" s="8">
        <f t="shared" si="94"/>
        <v>-0.29944232980357249</v>
      </c>
      <c r="X366" s="8">
        <f t="shared" si="95"/>
        <v>0.2833606553121788</v>
      </c>
      <c r="Y366" s="8">
        <f t="shared" si="96"/>
        <v>0.15637046321985937</v>
      </c>
      <c r="AA366" s="8">
        <f t="shared" si="97"/>
        <v>-0.76528816499573515</v>
      </c>
      <c r="AB366" s="8">
        <f t="shared" si="98"/>
        <v>-0.76505383757577516</v>
      </c>
      <c r="AC366" s="8">
        <f t="shared" si="99"/>
        <v>-0.7377215389487316</v>
      </c>
      <c r="AD366" s="8">
        <f t="shared" si="100"/>
        <v>-0.86297222124195649</v>
      </c>
      <c r="AE366" s="8">
        <f t="shared" si="101"/>
        <v>-0.24362130060969997</v>
      </c>
      <c r="AF366" s="8">
        <f t="shared" si="102"/>
        <v>-0.33701268094003217</v>
      </c>
      <c r="AG366" s="8"/>
      <c r="AH366">
        <v>-19.80274972725034</v>
      </c>
      <c r="AJ366">
        <v>0.49602037157042461</v>
      </c>
      <c r="AK366">
        <v>1</v>
      </c>
      <c r="AL366">
        <v>0.49602037157042461</v>
      </c>
      <c r="AM366">
        <v>1</v>
      </c>
      <c r="AN366">
        <v>0</v>
      </c>
      <c r="AO366">
        <v>0</v>
      </c>
      <c r="AP366">
        <v>0</v>
      </c>
      <c r="AQ366">
        <v>0</v>
      </c>
      <c r="AS366">
        <v>0.1984081486281698</v>
      </c>
      <c r="AT366">
        <v>0.25</v>
      </c>
      <c r="AU366">
        <v>0.1984081486281698</v>
      </c>
      <c r="AV366">
        <v>0.25</v>
      </c>
      <c r="AW366">
        <v>0.14880611147112729</v>
      </c>
      <c r="AX366">
        <v>9.5999999999999905E-2</v>
      </c>
      <c r="AY366">
        <v>0.14880611147112729</v>
      </c>
      <c r="AZ366">
        <v>9.5999999999999905E-2</v>
      </c>
      <c r="BB366">
        <f t="shared" si="108"/>
        <v>9.5999999999999905E-2</v>
      </c>
    </row>
    <row r="367" spans="1:54" x14ac:dyDescent="0.3">
      <c r="A367">
        <v>2</v>
      </c>
      <c r="B367" t="s">
        <v>100</v>
      </c>
      <c r="C367" t="s">
        <v>87</v>
      </c>
      <c r="D367" t="s">
        <v>69</v>
      </c>
      <c r="F367" s="2">
        <v>0</v>
      </c>
      <c r="G367" s="2">
        <f t="shared" si="103"/>
        <v>0</v>
      </c>
      <c r="H367" s="4">
        <f t="shared" si="104"/>
        <v>1</v>
      </c>
      <c r="I367" s="14">
        <f t="shared" si="105"/>
        <v>0</v>
      </c>
      <c r="J367">
        <f t="shared" si="84"/>
        <v>1</v>
      </c>
      <c r="K367">
        <f t="shared" si="106"/>
        <v>2</v>
      </c>
      <c r="L367">
        <f t="shared" si="107"/>
        <v>2</v>
      </c>
      <c r="M367" s="8">
        <f t="shared" si="85"/>
        <v>-0.74917903907400218</v>
      </c>
      <c r="N367" s="8">
        <f t="shared" si="86"/>
        <v>-0.74834746472623059</v>
      </c>
      <c r="O367" s="8">
        <f t="shared" si="87"/>
        <v>-0.71396424362086408</v>
      </c>
      <c r="P367" s="8">
        <f t="shared" si="88"/>
        <v>-0.92958000953380482</v>
      </c>
      <c r="Q367" s="8">
        <f t="shared" si="89"/>
        <v>-0.22794801095468212</v>
      </c>
      <c r="R367" s="8">
        <f t="shared" si="90"/>
        <v>-0.6917530149265988</v>
      </c>
      <c r="T367" s="8">
        <f t="shared" si="91"/>
        <v>-0.66444225936113221</v>
      </c>
      <c r="U367" s="8">
        <f t="shared" si="92"/>
        <v>-0.66757349450468528</v>
      </c>
      <c r="V367" s="8">
        <f t="shared" si="93"/>
        <v>-0.56171063383533359</v>
      </c>
      <c r="W367" s="8">
        <f t="shared" si="94"/>
        <v>-0.84958619779018563</v>
      </c>
      <c r="X367" s="8">
        <f t="shared" si="95"/>
        <v>0.52235774694809123</v>
      </c>
      <c r="Y367" s="8">
        <f t="shared" si="96"/>
        <v>-0.31753627944591195</v>
      </c>
      <c r="AA367" s="8">
        <f t="shared" si="97"/>
        <v>-0.88278292566768701</v>
      </c>
      <c r="AB367" s="8">
        <f t="shared" si="98"/>
        <v>-0.88501378729553359</v>
      </c>
      <c r="AC367" s="8">
        <f t="shared" si="99"/>
        <v>-0.80427302834625458</v>
      </c>
      <c r="AD367" s="8">
        <f t="shared" si="100"/>
        <v>-0.94946916668340009</v>
      </c>
      <c r="AE367" s="8">
        <f t="shared" si="101"/>
        <v>0.28288288593081268</v>
      </c>
      <c r="AF367" s="8">
        <f t="shared" si="102"/>
        <v>-0.70178752904121833</v>
      </c>
      <c r="AG367" s="8"/>
      <c r="AH367">
        <v>-18.322346869960931</v>
      </c>
      <c r="AJ367">
        <v>0.99204074314084922</v>
      </c>
      <c r="AK367">
        <v>2</v>
      </c>
      <c r="AL367">
        <v>0.99204074314084922</v>
      </c>
      <c r="AM367">
        <v>2</v>
      </c>
      <c r="AN367">
        <v>0</v>
      </c>
      <c r="AO367">
        <v>0</v>
      </c>
      <c r="AP367">
        <v>0</v>
      </c>
      <c r="AQ367">
        <v>0</v>
      </c>
      <c r="AS367">
        <v>0.99204074314084922</v>
      </c>
      <c r="AT367">
        <v>1.25</v>
      </c>
      <c r="AU367">
        <v>0.99204074314084922</v>
      </c>
      <c r="AV367">
        <v>1.25</v>
      </c>
      <c r="AW367">
        <v>0.97654010652927337</v>
      </c>
      <c r="AX367">
        <v>0.63000000000000012</v>
      </c>
      <c r="AY367">
        <v>0.97654010652927337</v>
      </c>
      <c r="AZ367">
        <v>0.63000000000000012</v>
      </c>
      <c r="BB367">
        <f t="shared" si="108"/>
        <v>0.63000000000000012</v>
      </c>
    </row>
    <row r="368" spans="1:54" x14ac:dyDescent="0.3">
      <c r="A368">
        <v>2</v>
      </c>
      <c r="B368" t="s">
        <v>101</v>
      </c>
      <c r="C368" t="s">
        <v>87</v>
      </c>
      <c r="D368" t="s">
        <v>69</v>
      </c>
      <c r="F368" s="2">
        <v>0</v>
      </c>
      <c r="G368" s="2">
        <f t="shared" si="103"/>
        <v>1</v>
      </c>
      <c r="H368" s="4">
        <f t="shared" si="104"/>
        <v>0</v>
      </c>
      <c r="I368" s="14">
        <f t="shared" si="105"/>
        <v>1</v>
      </c>
      <c r="J368">
        <f t="shared" si="84"/>
        <v>0</v>
      </c>
      <c r="K368">
        <f t="shared" si="106"/>
        <v>2</v>
      </c>
      <c r="L368">
        <f t="shared" si="107"/>
        <v>0</v>
      </c>
      <c r="M368" s="8">
        <f t="shared" si="85"/>
        <v>0.14720506644509981</v>
      </c>
      <c r="N368" s="8">
        <f t="shared" si="86"/>
        <v>0.14753901668651379</v>
      </c>
      <c r="O368" s="8">
        <f t="shared" si="87"/>
        <v>2.1619108095540421E-2</v>
      </c>
      <c r="P368" s="8">
        <f t="shared" si="88"/>
        <v>6810.666666666667</v>
      </c>
      <c r="Q368" s="8">
        <f t="shared" si="89"/>
        <v>-0.23741912981077243</v>
      </c>
      <c r="R368" s="8">
        <f t="shared" si="90"/>
        <v>238.85285575992256</v>
      </c>
      <c r="T368" s="8">
        <f t="shared" si="91"/>
        <v>1.6055087700028274</v>
      </c>
      <c r="U368" s="8">
        <f t="shared" si="92"/>
        <v>1.5059905403912472</v>
      </c>
      <c r="V368" s="8">
        <f t="shared" si="93"/>
        <v>1.238217186739988</v>
      </c>
      <c r="W368" s="8">
        <f t="shared" si="94"/>
        <v>3.7289269819649404</v>
      </c>
      <c r="X368" s="8">
        <f t="shared" si="95"/>
        <v>0.49329584315272512</v>
      </c>
      <c r="Y368" s="8">
        <f t="shared" si="96"/>
        <v>135.67441060491643</v>
      </c>
      <c r="AA368" s="8">
        <f t="shared" si="97"/>
        <v>0.66264464137572843</v>
      </c>
      <c r="AB368" s="8">
        <f t="shared" si="98"/>
        <v>0.56830846145336589</v>
      </c>
      <c r="AC368" s="8">
        <f t="shared" si="99"/>
        <v>0.43883606489753285</v>
      </c>
      <c r="AD368" s="8">
        <f t="shared" si="100"/>
        <v>2.9370384290031075</v>
      </c>
      <c r="AE368" s="8">
        <f t="shared" si="101"/>
        <v>0.27892097703870977</v>
      </c>
      <c r="AF368" s="8">
        <f t="shared" si="102"/>
        <v>97.327557257219624</v>
      </c>
      <c r="AG368" s="8"/>
      <c r="AH368">
        <v>18.322346869960931</v>
      </c>
      <c r="AJ368">
        <v>-0.99204074314084922</v>
      </c>
      <c r="AK368">
        <v>-2</v>
      </c>
      <c r="AL368">
        <v>-0.99204074314084922</v>
      </c>
      <c r="AM368">
        <v>-2</v>
      </c>
      <c r="AN368">
        <v>0</v>
      </c>
      <c r="AO368">
        <v>0</v>
      </c>
      <c r="AP368">
        <v>0</v>
      </c>
      <c r="AQ368">
        <v>0</v>
      </c>
      <c r="AS368">
        <v>-0.99204074314084922</v>
      </c>
      <c r="AT368">
        <v>-1.25</v>
      </c>
      <c r="AU368">
        <v>-0.99204074314084922</v>
      </c>
      <c r="AV368">
        <v>-1.25</v>
      </c>
      <c r="AW368">
        <v>-0.97654010652927337</v>
      </c>
      <c r="AX368">
        <v>-0.63000000000000012</v>
      </c>
      <c r="AY368">
        <v>-0.97654010652927337</v>
      </c>
      <c r="AZ368">
        <v>-0.63000000000000012</v>
      </c>
      <c r="BB368">
        <f t="shared" si="108"/>
        <v>-0.63000000000000012</v>
      </c>
    </row>
    <row r="369" spans="1:54" x14ac:dyDescent="0.3">
      <c r="A369">
        <v>2</v>
      </c>
      <c r="B369" t="s">
        <v>102</v>
      </c>
      <c r="C369" t="s">
        <v>87</v>
      </c>
      <c r="D369" t="s">
        <v>69</v>
      </c>
      <c r="F369" s="2">
        <v>0</v>
      </c>
      <c r="G369" s="2">
        <f t="shared" si="103"/>
        <v>1</v>
      </c>
      <c r="H369" s="4">
        <f t="shared" si="104"/>
        <v>0</v>
      </c>
      <c r="I369" s="14">
        <f t="shared" si="105"/>
        <v>1</v>
      </c>
      <c r="J369">
        <f t="shared" si="84"/>
        <v>0</v>
      </c>
      <c r="K369">
        <f t="shared" si="106"/>
        <v>2</v>
      </c>
      <c r="L369">
        <f t="shared" si="107"/>
        <v>0</v>
      </c>
      <c r="M369" s="8">
        <f t="shared" si="85"/>
        <v>0.1601639404910816</v>
      </c>
      <c r="N369" s="8">
        <f t="shared" si="86"/>
        <v>0.16036491657492769</v>
      </c>
      <c r="O369" s="8">
        <f t="shared" si="87"/>
        <v>2.77971389856949E-2</v>
      </c>
      <c r="P369" s="8">
        <f t="shared" si="88"/>
        <v>7217.4</v>
      </c>
      <c r="Q369" s="8">
        <f t="shared" si="89"/>
        <v>-0.23684503639413076</v>
      </c>
      <c r="R369" s="8">
        <f t="shared" si="90"/>
        <v>281.48344370860929</v>
      </c>
      <c r="T369" s="8">
        <f t="shared" si="91"/>
        <v>0.87447803208865937</v>
      </c>
      <c r="U369" s="8">
        <f t="shared" si="92"/>
        <v>0.88040294671227348</v>
      </c>
      <c r="V369" s="8">
        <f t="shared" si="93"/>
        <v>0.92453470263401683</v>
      </c>
      <c r="W369" s="8">
        <f t="shared" si="94"/>
        <v>3.7060725735340174</v>
      </c>
      <c r="X369" s="8">
        <f t="shared" si="95"/>
        <v>0.49244652590466415</v>
      </c>
      <c r="Y369" s="8">
        <f t="shared" si="96"/>
        <v>139.33580697491169</v>
      </c>
      <c r="AA369" s="8">
        <f t="shared" si="97"/>
        <v>0.16300005539955051</v>
      </c>
      <c r="AB369" s="8">
        <f t="shared" si="98"/>
        <v>0.18816386570362714</v>
      </c>
      <c r="AC369" s="8">
        <f t="shared" si="99"/>
        <v>0.23809374602605871</v>
      </c>
      <c r="AD369" s="8">
        <f t="shared" si="100"/>
        <v>2.9127521220321886</v>
      </c>
      <c r="AE369" s="8">
        <f t="shared" si="101"/>
        <v>0.26567053262746138</v>
      </c>
      <c r="AF369" s="8">
        <f t="shared" si="102"/>
        <v>99.513487259142025</v>
      </c>
      <c r="AG369" s="8"/>
      <c r="AH369">
        <v>18.322346869960931</v>
      </c>
      <c r="AJ369">
        <v>-0.99204074314084922</v>
      </c>
      <c r="AK369">
        <v>-2</v>
      </c>
      <c r="AL369">
        <v>-0.99204074314084922</v>
      </c>
      <c r="AM369">
        <v>-2</v>
      </c>
      <c r="AN369">
        <v>0</v>
      </c>
      <c r="AO369">
        <v>0</v>
      </c>
      <c r="AP369">
        <v>0</v>
      </c>
      <c r="AQ369">
        <v>0</v>
      </c>
      <c r="AS369">
        <v>-0.99204074314084922</v>
      </c>
      <c r="AT369">
        <v>-1.25</v>
      </c>
      <c r="AU369">
        <v>-0.99204074314084922</v>
      </c>
      <c r="AV369">
        <v>-1.25</v>
      </c>
      <c r="AW369">
        <v>-0.97654010652927337</v>
      </c>
      <c r="AX369">
        <v>-0.63000000000000012</v>
      </c>
      <c r="AY369">
        <v>-0.97654010652927337</v>
      </c>
      <c r="AZ369">
        <v>-0.63000000000000012</v>
      </c>
      <c r="BB369">
        <f t="shared" si="108"/>
        <v>-0.63000000000000012</v>
      </c>
    </row>
    <row r="370" spans="1:54" x14ac:dyDescent="0.3">
      <c r="A370">
        <v>2</v>
      </c>
      <c r="B370" t="s">
        <v>103</v>
      </c>
      <c r="C370" t="s">
        <v>87</v>
      </c>
      <c r="D370" t="s">
        <v>69</v>
      </c>
      <c r="F370" s="2">
        <v>0</v>
      </c>
      <c r="G370" s="2">
        <f t="shared" si="103"/>
        <v>0</v>
      </c>
      <c r="H370" s="4">
        <f t="shared" si="104"/>
        <v>1</v>
      </c>
      <c r="I370" s="14">
        <f t="shared" si="105"/>
        <v>0</v>
      </c>
      <c r="J370">
        <f t="shared" si="84"/>
        <v>1</v>
      </c>
      <c r="K370">
        <f t="shared" si="106"/>
        <v>2</v>
      </c>
      <c r="L370">
        <f t="shared" si="107"/>
        <v>2</v>
      </c>
      <c r="M370" s="8">
        <f t="shared" si="85"/>
        <v>-0.73055835646452638</v>
      </c>
      <c r="N370" s="8">
        <f t="shared" si="86"/>
        <v>-0.72973488063406666</v>
      </c>
      <c r="O370" s="8">
        <f t="shared" si="87"/>
        <v>-0.69647641822005824</v>
      </c>
      <c r="P370" s="8">
        <f t="shared" si="88"/>
        <v>-0.9343347804156833</v>
      </c>
      <c r="Q370" s="8">
        <f t="shared" si="89"/>
        <v>-0.22715382683133181</v>
      </c>
      <c r="R370" s="8">
        <f t="shared" si="90"/>
        <v>-0.6997383002957378</v>
      </c>
      <c r="T370" s="8">
        <f t="shared" si="91"/>
        <v>-0.63893019928111583</v>
      </c>
      <c r="U370" s="8">
        <f t="shared" si="92"/>
        <v>-0.64178135298414429</v>
      </c>
      <c r="V370" s="8">
        <f t="shared" si="93"/>
        <v>-0.54830042175834737</v>
      </c>
      <c r="W370" s="8">
        <f t="shared" si="94"/>
        <v>-0.85494930188884899</v>
      </c>
      <c r="X370" s="8">
        <f t="shared" si="95"/>
        <v>0.50757355835464457</v>
      </c>
      <c r="Y370" s="8">
        <f t="shared" si="96"/>
        <v>-0.35059176527953401</v>
      </c>
      <c r="AA370" s="8">
        <f t="shared" si="97"/>
        <v>-0.86565466601497298</v>
      </c>
      <c r="AB370" s="8">
        <f t="shared" si="98"/>
        <v>-0.86743290125202754</v>
      </c>
      <c r="AC370" s="8">
        <f t="shared" si="99"/>
        <v>-0.79079512855263945</v>
      </c>
      <c r="AD370" s="8">
        <f t="shared" si="100"/>
        <v>-0.95248512562821763</v>
      </c>
      <c r="AE370" s="8">
        <f t="shared" si="101"/>
        <v>0.24797929038744659</v>
      </c>
      <c r="AF370" s="8">
        <f t="shared" si="102"/>
        <v>-0.7210813516428547</v>
      </c>
      <c r="AG370" s="8"/>
      <c r="AH370">
        <v>-18.322346869960931</v>
      </c>
      <c r="AJ370">
        <v>0.99204074314084922</v>
      </c>
      <c r="AK370">
        <v>2</v>
      </c>
      <c r="AL370">
        <v>0.99204074314084922</v>
      </c>
      <c r="AM370">
        <v>2</v>
      </c>
      <c r="AN370">
        <v>0</v>
      </c>
      <c r="AO370">
        <v>0</v>
      </c>
      <c r="AP370">
        <v>0</v>
      </c>
      <c r="AQ370">
        <v>0</v>
      </c>
      <c r="AS370">
        <v>0.99204074314084922</v>
      </c>
      <c r="AT370">
        <v>1.25</v>
      </c>
      <c r="AU370">
        <v>0.99204074314084922</v>
      </c>
      <c r="AV370">
        <v>1.25</v>
      </c>
      <c r="AW370">
        <v>0.97654010652927337</v>
      </c>
      <c r="AX370">
        <v>0.63000000000000012</v>
      </c>
      <c r="AY370">
        <v>0.97654010652927337</v>
      </c>
      <c r="AZ370">
        <v>0.63000000000000012</v>
      </c>
      <c r="BB370">
        <f t="shared" si="108"/>
        <v>0.63000000000000012</v>
      </c>
    </row>
    <row r="371" spans="1:54" x14ac:dyDescent="0.3">
      <c r="A371">
        <v>3</v>
      </c>
      <c r="B371" t="s">
        <v>104</v>
      </c>
      <c r="C371" t="s">
        <v>105</v>
      </c>
      <c r="D371" t="s">
        <v>15</v>
      </c>
      <c r="F371" s="2">
        <v>0</v>
      </c>
      <c r="G371" s="2">
        <f t="shared" si="103"/>
        <v>0</v>
      </c>
      <c r="H371" s="4">
        <f t="shared" si="104"/>
        <v>1</v>
      </c>
      <c r="I371" s="14">
        <f t="shared" si="105"/>
        <v>0</v>
      </c>
      <c r="J371">
        <f t="shared" si="84"/>
        <v>1</v>
      </c>
      <c r="K371">
        <f t="shared" si="106"/>
        <v>3</v>
      </c>
      <c r="L371">
        <f t="shared" si="107"/>
        <v>3</v>
      </c>
      <c r="M371" s="8">
        <f t="shared" si="85"/>
        <v>-0.82625717726079284</v>
      </c>
      <c r="N371" s="8">
        <f t="shared" si="86"/>
        <v>-0.8258894401382062</v>
      </c>
      <c r="O371" s="8">
        <f t="shared" si="87"/>
        <v>-0.9800756473397223</v>
      </c>
      <c r="P371" s="8">
        <f t="shared" si="88"/>
        <v>-0.97796449512634609</v>
      </c>
      <c r="Q371" s="8">
        <f t="shared" si="89"/>
        <v>-0.26258827801681273</v>
      </c>
      <c r="R371" s="8">
        <f t="shared" si="90"/>
        <v>-0.95251359295919635</v>
      </c>
      <c r="T371" s="8">
        <f t="shared" si="91"/>
        <v>-0.84774139982651042</v>
      </c>
      <c r="U371" s="8">
        <f t="shared" si="92"/>
        <v>-0.86845511023070576</v>
      </c>
      <c r="V371" s="8">
        <f t="shared" si="93"/>
        <v>-0.97054216663685067</v>
      </c>
      <c r="W371" s="8">
        <f t="shared" si="94"/>
        <v>-0.96221489771499513</v>
      </c>
      <c r="X371" s="8">
        <f t="shared" si="95"/>
        <v>-0.20082188337603474</v>
      </c>
      <c r="Y371" s="8">
        <f t="shared" si="96"/>
        <v>-0.85174767953313446</v>
      </c>
      <c r="AA371" s="8">
        <f t="shared" si="97"/>
        <v>-0.94574799510620888</v>
      </c>
      <c r="AB371" s="8">
        <f t="shared" si="98"/>
        <v>-0.95256488770778214</v>
      </c>
      <c r="AC371" s="8">
        <f t="shared" si="99"/>
        <v>-0.98750930400428227</v>
      </c>
      <c r="AD371" s="8">
        <f t="shared" si="100"/>
        <v>-0.98516928897825373</v>
      </c>
      <c r="AE371" s="8">
        <f t="shared" si="101"/>
        <v>-0.77870943131977433</v>
      </c>
      <c r="AF371" s="8">
        <f t="shared" si="102"/>
        <v>-0.92422995440904265</v>
      </c>
      <c r="AG371" s="8"/>
      <c r="AH371">
        <v>-14.394145156014851</v>
      </c>
      <c r="AJ371">
        <v>1.965645906945058</v>
      </c>
      <c r="AK371">
        <v>2</v>
      </c>
      <c r="AL371">
        <v>1.965645906945058</v>
      </c>
      <c r="AM371">
        <v>2</v>
      </c>
      <c r="AN371">
        <v>0</v>
      </c>
      <c r="AO371">
        <v>0</v>
      </c>
      <c r="AP371">
        <v>0</v>
      </c>
      <c r="AQ371">
        <v>0</v>
      </c>
      <c r="AS371">
        <v>1.965645906945058</v>
      </c>
      <c r="AT371">
        <v>1.5</v>
      </c>
      <c r="AU371">
        <v>1.965645906945058</v>
      </c>
      <c r="AV371">
        <v>1.5</v>
      </c>
      <c r="AW371">
        <v>1.474234430208794</v>
      </c>
      <c r="AX371">
        <v>0.57600000000000018</v>
      </c>
      <c r="AY371">
        <v>1.474234430208794</v>
      </c>
      <c r="AZ371">
        <v>0.57600000000000018</v>
      </c>
      <c r="BB371">
        <f t="shared" si="108"/>
        <v>0.57600000000000018</v>
      </c>
    </row>
    <row r="372" spans="1:54" x14ac:dyDescent="0.3">
      <c r="A372">
        <v>3</v>
      </c>
      <c r="B372" t="s">
        <v>106</v>
      </c>
      <c r="C372" t="s">
        <v>105</v>
      </c>
      <c r="D372" t="s">
        <v>15</v>
      </c>
      <c r="F372" s="2">
        <v>0</v>
      </c>
      <c r="G372" s="2">
        <f t="shared" si="103"/>
        <v>1</v>
      </c>
      <c r="H372" s="4">
        <f t="shared" si="104"/>
        <v>0</v>
      </c>
      <c r="I372" s="14">
        <f t="shared" si="105"/>
        <v>0</v>
      </c>
      <c r="J372">
        <f t="shared" si="84"/>
        <v>1</v>
      </c>
      <c r="K372">
        <f t="shared" si="106"/>
        <v>3</v>
      </c>
      <c r="L372">
        <f t="shared" si="107"/>
        <v>0</v>
      </c>
      <c r="M372" s="8">
        <f t="shared" si="85"/>
        <v>-0.78430157693160174</v>
      </c>
      <c r="N372" s="8">
        <f t="shared" si="86"/>
        <v>-0.78324147475353156</v>
      </c>
      <c r="O372" s="8">
        <f t="shared" si="87"/>
        <v>-0.96048311154916377</v>
      </c>
      <c r="P372" s="8">
        <f t="shared" si="88"/>
        <v>-0.9656664405911155</v>
      </c>
      <c r="Q372" s="8">
        <f t="shared" si="89"/>
        <v>-0.26157910098036546</v>
      </c>
      <c r="R372" s="8">
        <f t="shared" si="90"/>
        <v>-0.97616909980358135</v>
      </c>
      <c r="T372" s="8">
        <f t="shared" si="91"/>
        <v>-0.80376230027773954</v>
      </c>
      <c r="U372" s="8">
        <f t="shared" si="92"/>
        <v>-0.81959484325375542</v>
      </c>
      <c r="V372" s="8">
        <f t="shared" si="93"/>
        <v>-0.93668550206114276</v>
      </c>
      <c r="W372" s="8">
        <f t="shared" si="94"/>
        <v>-0.94843611628481828</v>
      </c>
      <c r="X372" s="8">
        <f t="shared" si="95"/>
        <v>-0.2034787825512144</v>
      </c>
      <c r="Y372" s="8">
        <f t="shared" si="96"/>
        <v>-0.81879573021200769</v>
      </c>
      <c r="AA372" s="8">
        <f t="shared" si="97"/>
        <v>-0.93287606636356513</v>
      </c>
      <c r="AB372" s="8">
        <f t="shared" si="98"/>
        <v>-0.93660520040880757</v>
      </c>
      <c r="AC372" s="8">
        <f t="shared" si="99"/>
        <v>-0.97746624054641651</v>
      </c>
      <c r="AD372" s="8">
        <f t="shared" si="100"/>
        <v>-0.98175587546494292</v>
      </c>
      <c r="AE372" s="8">
        <f t="shared" si="101"/>
        <v>-0.77561653414021503</v>
      </c>
      <c r="AF372" s="8">
        <f t="shared" si="102"/>
        <v>-0.88938695573666693</v>
      </c>
      <c r="AG372" s="8"/>
      <c r="AH372">
        <v>-15.4600926873561</v>
      </c>
      <c r="AJ372">
        <v>1.4482832634377701E-2</v>
      </c>
      <c r="AK372">
        <v>0</v>
      </c>
      <c r="AL372">
        <v>1.4482832634377701E-2</v>
      </c>
      <c r="AM372">
        <v>0</v>
      </c>
      <c r="AN372">
        <v>0</v>
      </c>
      <c r="AO372">
        <v>0</v>
      </c>
      <c r="AP372">
        <v>0</v>
      </c>
      <c r="AQ372">
        <v>0</v>
      </c>
      <c r="AS372">
        <v>1.4482832634377701E-2</v>
      </c>
      <c r="AT372">
        <v>0.5</v>
      </c>
      <c r="AU372">
        <v>1.4482832634377701E-2</v>
      </c>
      <c r="AV372">
        <v>0.5</v>
      </c>
      <c r="AW372">
        <v>1.0862124475783261E-2</v>
      </c>
      <c r="AX372">
        <v>0.192</v>
      </c>
      <c r="AY372">
        <v>1.0862124475783261E-2</v>
      </c>
      <c r="AZ372">
        <v>0.192</v>
      </c>
      <c r="BB372">
        <f t="shared" si="108"/>
        <v>0.192</v>
      </c>
    </row>
    <row r="373" spans="1:54" x14ac:dyDescent="0.3">
      <c r="A373">
        <v>3</v>
      </c>
      <c r="B373" t="s">
        <v>107</v>
      </c>
      <c r="C373" t="s">
        <v>105</v>
      </c>
      <c r="D373" t="s">
        <v>15</v>
      </c>
      <c r="F373" s="2">
        <v>0</v>
      </c>
      <c r="G373" s="2">
        <f t="shared" si="103"/>
        <v>1</v>
      </c>
      <c r="H373" s="4">
        <f t="shared" si="104"/>
        <v>0</v>
      </c>
      <c r="I373" s="14">
        <f t="shared" si="105"/>
        <v>1</v>
      </c>
      <c r="J373">
        <f t="shared" si="84"/>
        <v>0</v>
      </c>
      <c r="K373">
        <f t="shared" si="106"/>
        <v>3</v>
      </c>
      <c r="L373">
        <f t="shared" si="107"/>
        <v>0</v>
      </c>
      <c r="M373" s="8">
        <f t="shared" si="85"/>
        <v>0.71307165236098702</v>
      </c>
      <c r="N373" s="8">
        <f t="shared" si="86"/>
        <v>0.71338955635398127</v>
      </c>
      <c r="O373" s="8">
        <f t="shared" si="87"/>
        <v>0.12297087702912288</v>
      </c>
      <c r="P373" s="8">
        <f t="shared" si="88"/>
        <v>22378.058823529416</v>
      </c>
      <c r="Q373" s="8">
        <f t="shared" si="89"/>
        <v>-9.7104938736574054E-2</v>
      </c>
      <c r="R373" s="8">
        <f t="shared" si="90"/>
        <v>335.00836236933793</v>
      </c>
      <c r="T373" s="8">
        <f t="shared" si="91"/>
        <v>1.390834244447402</v>
      </c>
      <c r="U373" s="8">
        <f t="shared" si="92"/>
        <v>1.4450273070401165</v>
      </c>
      <c r="V373" s="8">
        <f t="shared" si="93"/>
        <v>1.0761083127465489</v>
      </c>
      <c r="W373" s="8">
        <f t="shared" si="94"/>
        <v>2.9778745636042543</v>
      </c>
      <c r="X373" s="8">
        <f t="shared" si="95"/>
        <v>0.26667254789667294</v>
      </c>
      <c r="Y373" s="8">
        <f t="shared" si="96"/>
        <v>66.309109033137588</v>
      </c>
      <c r="AA373" s="8">
        <f t="shared" si="97"/>
        <v>-1.9906207927026628E-2</v>
      </c>
      <c r="AB373" s="8">
        <f t="shared" si="98"/>
        <v>-5.3414312707080809E-2</v>
      </c>
      <c r="AC373" s="8">
        <f t="shared" si="99"/>
        <v>-6.2738631017188198E-2</v>
      </c>
      <c r="AD373" s="8">
        <f t="shared" si="100"/>
        <v>1.1201531633382398</v>
      </c>
      <c r="AE373" s="8">
        <f t="shared" si="101"/>
        <v>-0.57257321222028124</v>
      </c>
      <c r="AF373" s="8">
        <f t="shared" si="102"/>
        <v>38.478119449441564</v>
      </c>
      <c r="AG373" s="8"/>
      <c r="AH373">
        <v>39.149322960029593</v>
      </c>
      <c r="AJ373">
        <v>-1.965645906945058</v>
      </c>
      <c r="AK373">
        <v>-2</v>
      </c>
      <c r="AL373">
        <v>-1.965645906945058</v>
      </c>
      <c r="AM373">
        <v>-2</v>
      </c>
      <c r="AN373">
        <v>0</v>
      </c>
      <c r="AO373">
        <v>0</v>
      </c>
      <c r="AP373">
        <v>0</v>
      </c>
      <c r="AQ373">
        <v>0</v>
      </c>
      <c r="AS373">
        <v>-1.965645906945058</v>
      </c>
      <c r="AT373">
        <v>-1.5</v>
      </c>
      <c r="AU373">
        <v>-1.965645906945058</v>
      </c>
      <c r="AV373">
        <v>-1.5</v>
      </c>
      <c r="AW373">
        <v>-1.474234430208794</v>
      </c>
      <c r="AX373">
        <v>-0.57600000000000018</v>
      </c>
      <c r="AY373">
        <v>-1.474234430208794</v>
      </c>
      <c r="AZ373">
        <v>-0.57600000000000018</v>
      </c>
      <c r="BB373">
        <f t="shared" si="108"/>
        <v>-0.57600000000000018</v>
      </c>
    </row>
    <row r="374" spans="1:54" x14ac:dyDescent="0.3">
      <c r="A374">
        <v>3</v>
      </c>
      <c r="B374" t="s">
        <v>108</v>
      </c>
      <c r="C374" t="s">
        <v>105</v>
      </c>
      <c r="D374" t="s">
        <v>15</v>
      </c>
      <c r="F374" s="2">
        <v>0</v>
      </c>
      <c r="G374" s="2">
        <f t="shared" si="103"/>
        <v>0</v>
      </c>
      <c r="H374" s="4">
        <f t="shared" si="104"/>
        <v>0</v>
      </c>
      <c r="I374" s="14">
        <f t="shared" si="105"/>
        <v>1</v>
      </c>
      <c r="J374">
        <f t="shared" si="84"/>
        <v>0</v>
      </c>
      <c r="K374">
        <f t="shared" si="106"/>
        <v>3</v>
      </c>
      <c r="L374">
        <f t="shared" si="107"/>
        <v>0</v>
      </c>
      <c r="M374" s="8">
        <f t="shared" si="85"/>
        <v>-0.7169649081137035</v>
      </c>
      <c r="N374" s="8">
        <f t="shared" si="86"/>
        <v>-0.71280523353715275</v>
      </c>
      <c r="O374" s="8">
        <f t="shared" si="87"/>
        <v>-0.96713214376425094</v>
      </c>
      <c r="P374" s="8">
        <f t="shared" si="88"/>
        <v>-0.95944871285659628</v>
      </c>
      <c r="Q374" s="8">
        <f t="shared" si="89"/>
        <v>-8.5264569869434717E-2</v>
      </c>
      <c r="R374" s="8">
        <f t="shared" si="90"/>
        <v>-0.96090739275762982</v>
      </c>
      <c r="T374" s="8">
        <f t="shared" si="91"/>
        <v>-0.74022532974244104</v>
      </c>
      <c r="U374" s="8">
        <f t="shared" si="92"/>
        <v>-0.76164587799996697</v>
      </c>
      <c r="V374" s="8">
        <f t="shared" si="93"/>
        <v>-0.95184354892999634</v>
      </c>
      <c r="W374" s="8">
        <f t="shared" si="94"/>
        <v>-0.92352577079662035</v>
      </c>
      <c r="X374" s="8">
        <f t="shared" si="95"/>
        <v>0.32283754132225223</v>
      </c>
      <c r="Y374" s="8">
        <f t="shared" si="96"/>
        <v>-0.78686898259659344</v>
      </c>
      <c r="AA374" s="8">
        <f t="shared" si="97"/>
        <v>-0.91519314126651852</v>
      </c>
      <c r="AB374" s="8">
        <f t="shared" si="98"/>
        <v>-0.9208191617216881</v>
      </c>
      <c r="AC374" s="8">
        <f t="shared" si="99"/>
        <v>-0.98416660511849952</v>
      </c>
      <c r="AD374" s="8">
        <f t="shared" si="100"/>
        <v>-0.9759968742129701</v>
      </c>
      <c r="AE374" s="8">
        <f t="shared" si="101"/>
        <v>-0.51272619772389383</v>
      </c>
      <c r="AF374" s="8">
        <f t="shared" si="102"/>
        <v>-0.90004589363654852</v>
      </c>
      <c r="AG374" s="8"/>
      <c r="AH374">
        <v>-9.2950851166586368</v>
      </c>
      <c r="AJ374">
        <v>-1.4482832634377701E-2</v>
      </c>
      <c r="AK374">
        <v>0</v>
      </c>
      <c r="AL374">
        <v>-1.4482832634377701E-2</v>
      </c>
      <c r="AM374">
        <v>0</v>
      </c>
      <c r="AN374">
        <v>0</v>
      </c>
      <c r="AO374">
        <v>0</v>
      </c>
      <c r="AP374">
        <v>0</v>
      </c>
      <c r="AQ374">
        <v>0</v>
      </c>
      <c r="AS374">
        <v>-1.4482832634377701E-2</v>
      </c>
      <c r="AT374">
        <v>-0.5</v>
      </c>
      <c r="AU374">
        <v>-1.4482832634377701E-2</v>
      </c>
      <c r="AV374">
        <v>-0.5</v>
      </c>
      <c r="AW374">
        <v>-1.0862124475783261E-2</v>
      </c>
      <c r="AX374">
        <v>-0.192</v>
      </c>
      <c r="AY374">
        <v>-1.0862124475783261E-2</v>
      </c>
      <c r="AZ374">
        <v>-0.192</v>
      </c>
      <c r="BB374">
        <f t="shared" si="108"/>
        <v>-0.192</v>
      </c>
    </row>
    <row r="375" spans="1:54" x14ac:dyDescent="0.3">
      <c r="A375">
        <v>3</v>
      </c>
      <c r="B375" t="s">
        <v>109</v>
      </c>
      <c r="C375" t="s">
        <v>105</v>
      </c>
      <c r="D375" t="s">
        <v>15</v>
      </c>
      <c r="F375" s="2">
        <v>0</v>
      </c>
      <c r="G375" s="2">
        <f t="shared" si="103"/>
        <v>1</v>
      </c>
      <c r="H375" s="4">
        <f t="shared" si="104"/>
        <v>0</v>
      </c>
      <c r="I375" s="14">
        <f t="shared" si="105"/>
        <v>1</v>
      </c>
      <c r="J375">
        <f t="shared" si="84"/>
        <v>0</v>
      </c>
      <c r="K375">
        <f t="shared" si="106"/>
        <v>3</v>
      </c>
      <c r="L375">
        <f t="shared" si="107"/>
        <v>0</v>
      </c>
      <c r="M375" s="8">
        <f t="shared" si="85"/>
        <v>-0.67555703131125766</v>
      </c>
      <c r="N375" s="8">
        <f t="shared" si="86"/>
        <v>-0.67283393073216669</v>
      </c>
      <c r="O375" s="8">
        <f t="shared" si="87"/>
        <v>-0.9680009824419199</v>
      </c>
      <c r="P375" s="8">
        <f t="shared" si="88"/>
        <v>-0.95789571543900354</v>
      </c>
      <c r="Q375" s="8">
        <f t="shared" si="89"/>
        <v>-8.4363449667728491E-2</v>
      </c>
      <c r="R375" s="8">
        <f t="shared" si="90"/>
        <v>-0.96185643527269549</v>
      </c>
      <c r="T375" s="8">
        <f t="shared" si="91"/>
        <v>-0.65396769851706149</v>
      </c>
      <c r="U375" s="8">
        <f t="shared" si="92"/>
        <v>-0.65927123774160656</v>
      </c>
      <c r="V375" s="8">
        <f t="shared" si="93"/>
        <v>-0.95602532036378807</v>
      </c>
      <c r="W375" s="8">
        <f t="shared" si="94"/>
        <v>-0.92249762148084924</v>
      </c>
      <c r="X375" s="8">
        <f t="shared" si="95"/>
        <v>0.33202058737065993</v>
      </c>
      <c r="Y375" s="8">
        <f t="shared" si="96"/>
        <v>-0.79656017562129144</v>
      </c>
      <c r="AA375" s="8">
        <f t="shared" si="97"/>
        <v>-0.88719845665964436</v>
      </c>
      <c r="AB375" s="8">
        <f t="shared" si="98"/>
        <v>-0.88752238428573471</v>
      </c>
      <c r="AC375" s="8">
        <f t="shared" si="99"/>
        <v>-0.98395276293421974</v>
      </c>
      <c r="AD375" s="8">
        <f t="shared" si="100"/>
        <v>-0.97475643630845432</v>
      </c>
      <c r="AE375" s="8">
        <f t="shared" si="101"/>
        <v>-0.50791097742003122</v>
      </c>
      <c r="AF375" s="8">
        <f t="shared" si="102"/>
        <v>-0.90506292390296561</v>
      </c>
      <c r="AG375" s="8"/>
      <c r="AH375">
        <v>-9.2950851166586368</v>
      </c>
      <c r="AJ375">
        <v>-1.4482832634377701E-2</v>
      </c>
      <c r="AK375">
        <v>0</v>
      </c>
      <c r="AL375">
        <v>-1.4482832634377701E-2</v>
      </c>
      <c r="AM375">
        <v>0</v>
      </c>
      <c r="AN375">
        <v>0</v>
      </c>
      <c r="AO375">
        <v>0</v>
      </c>
      <c r="AP375">
        <v>0</v>
      </c>
      <c r="AQ375">
        <v>0</v>
      </c>
      <c r="AS375">
        <v>-1.4482832634377701E-2</v>
      </c>
      <c r="AT375">
        <v>-0.5</v>
      </c>
      <c r="AU375">
        <v>-1.4482832634377701E-2</v>
      </c>
      <c r="AV375">
        <v>-0.5</v>
      </c>
      <c r="AW375">
        <v>-1.0862124475783261E-2</v>
      </c>
      <c r="AX375">
        <v>-0.192</v>
      </c>
      <c r="AY375">
        <v>-1.0862124475783261E-2</v>
      </c>
      <c r="AZ375">
        <v>-0.192</v>
      </c>
      <c r="BB375">
        <f t="shared" si="108"/>
        <v>-0.192</v>
      </c>
    </row>
    <row r="376" spans="1:54" x14ac:dyDescent="0.3">
      <c r="A376">
        <v>3</v>
      </c>
      <c r="B376" t="s">
        <v>110</v>
      </c>
      <c r="C376" t="s">
        <v>105</v>
      </c>
      <c r="D376" t="s">
        <v>15</v>
      </c>
      <c r="F376" s="2">
        <v>0</v>
      </c>
      <c r="G376" s="2">
        <f t="shared" si="103"/>
        <v>0</v>
      </c>
      <c r="H376" s="4">
        <f t="shared" si="104"/>
        <v>0</v>
      </c>
      <c r="I376" s="14">
        <f t="shared" si="105"/>
        <v>1</v>
      </c>
      <c r="J376">
        <f t="shared" si="84"/>
        <v>0</v>
      </c>
      <c r="K376">
        <f t="shared" si="106"/>
        <v>3</v>
      </c>
      <c r="L376">
        <f t="shared" si="107"/>
        <v>0</v>
      </c>
      <c r="M376" s="8">
        <f t="shared" si="85"/>
        <v>0.65350352346762386</v>
      </c>
      <c r="N376" s="8">
        <f t="shared" si="86"/>
        <v>0.65395439136333045</v>
      </c>
      <c r="O376" s="8">
        <f t="shared" si="87"/>
        <v>0.12814364071820361</v>
      </c>
      <c r="P376" s="8">
        <f t="shared" si="88"/>
        <v>41777.666666666664</v>
      </c>
      <c r="Q376" s="8">
        <f t="shared" si="89"/>
        <v>-9.8078566132373229E-2</v>
      </c>
      <c r="R376" s="8">
        <f t="shared" si="90"/>
        <v>379.27877838684418</v>
      </c>
      <c r="T376" s="8">
        <f t="shared" si="91"/>
        <v>0.94964879200889385</v>
      </c>
      <c r="U376" s="8">
        <f t="shared" si="92"/>
        <v>0.91837352908666081</v>
      </c>
      <c r="V376" s="8">
        <f t="shared" si="93"/>
        <v>0.89123017182037578</v>
      </c>
      <c r="W376" s="8">
        <f t="shared" si="94"/>
        <v>3.141284762701209</v>
      </c>
      <c r="X376" s="8">
        <f t="shared" si="95"/>
        <v>0.26007341688118923</v>
      </c>
      <c r="Y376" s="8">
        <f t="shared" si="96"/>
        <v>102.05282749778478</v>
      </c>
      <c r="AA376" s="8">
        <f t="shared" si="97"/>
        <v>-0.22408148138029618</v>
      </c>
      <c r="AB376" s="8">
        <f t="shared" si="98"/>
        <v>-0.24782675868359497</v>
      </c>
      <c r="AC376" s="8">
        <f t="shared" si="99"/>
        <v>-0.17478841910107737</v>
      </c>
      <c r="AD376" s="8">
        <f t="shared" si="100"/>
        <v>1.2332632727016926</v>
      </c>
      <c r="AE376" s="8">
        <f t="shared" si="101"/>
        <v>-0.56168356111514484</v>
      </c>
      <c r="AF376" s="8">
        <f t="shared" si="102"/>
        <v>58.055288917945525</v>
      </c>
      <c r="AG376" s="8"/>
      <c r="AH376">
        <v>39.149322960029593</v>
      </c>
      <c r="AJ376">
        <v>-1.965645906945058</v>
      </c>
      <c r="AK376">
        <v>-2</v>
      </c>
      <c r="AL376">
        <v>-1.965645906945058</v>
      </c>
      <c r="AM376">
        <v>-2</v>
      </c>
      <c r="AN376">
        <v>0</v>
      </c>
      <c r="AO376">
        <v>0</v>
      </c>
      <c r="AP376">
        <v>0</v>
      </c>
      <c r="AQ376">
        <v>0</v>
      </c>
      <c r="AS376">
        <v>-1.965645906945058</v>
      </c>
      <c r="AT376">
        <v>-1.5</v>
      </c>
      <c r="AU376">
        <v>-1.965645906945058</v>
      </c>
      <c r="AV376">
        <v>-1.5</v>
      </c>
      <c r="AW376">
        <v>-1.474234430208794</v>
      </c>
      <c r="AX376">
        <v>-0.57600000000000018</v>
      </c>
      <c r="AY376">
        <v>-1.474234430208794</v>
      </c>
      <c r="AZ376">
        <v>-0.57600000000000018</v>
      </c>
      <c r="BB376">
        <f t="shared" si="108"/>
        <v>-0.57600000000000018</v>
      </c>
    </row>
    <row r="377" spans="1:54" x14ac:dyDescent="0.3">
      <c r="A377">
        <v>3</v>
      </c>
      <c r="B377" t="s">
        <v>111</v>
      </c>
      <c r="C377" t="s">
        <v>105</v>
      </c>
      <c r="D377" t="s">
        <v>15</v>
      </c>
      <c r="F377" s="2">
        <v>0</v>
      </c>
      <c r="G377" s="2">
        <f t="shared" si="103"/>
        <v>0</v>
      </c>
      <c r="H377" s="4">
        <f t="shared" si="104"/>
        <v>0</v>
      </c>
      <c r="I377" s="14">
        <f t="shared" si="105"/>
        <v>0</v>
      </c>
      <c r="J377">
        <f t="shared" si="84"/>
        <v>1</v>
      </c>
      <c r="K377">
        <f t="shared" si="106"/>
        <v>3</v>
      </c>
      <c r="L377">
        <f t="shared" si="107"/>
        <v>0</v>
      </c>
      <c r="M377" s="8">
        <f t="shared" si="85"/>
        <v>-0.76912315549125077</v>
      </c>
      <c r="N377" s="8">
        <f t="shared" si="86"/>
        <v>-0.76557564960544611</v>
      </c>
      <c r="O377" s="8">
        <f t="shared" si="87"/>
        <v>-0.96235347354267109</v>
      </c>
      <c r="P377" s="8">
        <f t="shared" si="88"/>
        <v>-0.96387475746546225</v>
      </c>
      <c r="Q377" s="8">
        <f t="shared" si="89"/>
        <v>-0.26292846132726033</v>
      </c>
      <c r="R377" s="8">
        <f t="shared" si="90"/>
        <v>-0.97940416455044998</v>
      </c>
      <c r="T377" s="8">
        <f t="shared" si="91"/>
        <v>-0.818678977945417</v>
      </c>
      <c r="U377" s="8">
        <f t="shared" si="92"/>
        <v>-0.8290442921560669</v>
      </c>
      <c r="V377" s="8">
        <f t="shared" si="93"/>
        <v>-0.93699429365696529</v>
      </c>
      <c r="W377" s="8">
        <f t="shared" si="94"/>
        <v>-0.9456363911042206</v>
      </c>
      <c r="X377" s="8">
        <f t="shared" si="95"/>
        <v>-0.20009831582349466</v>
      </c>
      <c r="Y377" s="8">
        <f t="shared" si="96"/>
        <v>-0.81930154442305014</v>
      </c>
      <c r="AA377" s="8">
        <f t="shared" si="97"/>
        <v>-0.93730740855344841</v>
      </c>
      <c r="AB377" s="8">
        <f t="shared" si="98"/>
        <v>-0.94064579143203497</v>
      </c>
      <c r="AC377" s="8">
        <f t="shared" si="99"/>
        <v>-0.97971869635561637</v>
      </c>
      <c r="AD377" s="8">
        <f t="shared" si="100"/>
        <v>-0.98204807543818218</v>
      </c>
      <c r="AE377" s="8">
        <f t="shared" si="101"/>
        <v>-0.77479095924876396</v>
      </c>
      <c r="AF377" s="8">
        <f t="shared" si="102"/>
        <v>-0.89217393580647431</v>
      </c>
      <c r="AG377" s="8"/>
      <c r="AH377">
        <v>-15.4600926873561</v>
      </c>
      <c r="AJ377">
        <v>1.4482832634377701E-2</v>
      </c>
      <c r="AK377">
        <v>0</v>
      </c>
      <c r="AL377">
        <v>1.4482832634377701E-2</v>
      </c>
      <c r="AM377">
        <v>0</v>
      </c>
      <c r="AN377">
        <v>0</v>
      </c>
      <c r="AO377">
        <v>0</v>
      </c>
      <c r="AP377">
        <v>0</v>
      </c>
      <c r="AQ377">
        <v>0</v>
      </c>
      <c r="AS377">
        <v>1.4482832634377701E-2</v>
      </c>
      <c r="AT377">
        <v>0.5</v>
      </c>
      <c r="AU377">
        <v>1.4482832634377701E-2</v>
      </c>
      <c r="AV377">
        <v>0.5</v>
      </c>
      <c r="AW377">
        <v>1.0862124475783261E-2</v>
      </c>
      <c r="AX377">
        <v>0.192</v>
      </c>
      <c r="AY377">
        <v>1.0862124475783261E-2</v>
      </c>
      <c r="AZ377">
        <v>0.192</v>
      </c>
      <c r="BB377">
        <f t="shared" si="108"/>
        <v>0.192</v>
      </c>
    </row>
    <row r="378" spans="1:54" x14ac:dyDescent="0.3">
      <c r="A378">
        <v>3</v>
      </c>
      <c r="B378" t="s">
        <v>112</v>
      </c>
      <c r="C378" t="s">
        <v>105</v>
      </c>
      <c r="D378" t="s">
        <v>15</v>
      </c>
      <c r="F378" s="2">
        <v>0</v>
      </c>
      <c r="G378" s="2">
        <f t="shared" si="103"/>
        <v>1</v>
      </c>
      <c r="H378" s="4">
        <f t="shared" si="104"/>
        <v>1</v>
      </c>
      <c r="I378" s="14">
        <f t="shared" si="105"/>
        <v>0</v>
      </c>
      <c r="J378">
        <f t="shared" si="84"/>
        <v>1</v>
      </c>
      <c r="K378">
        <f t="shared" si="106"/>
        <v>3</v>
      </c>
      <c r="L378">
        <f t="shared" si="107"/>
        <v>3</v>
      </c>
      <c r="M378" s="8">
        <f t="shared" si="85"/>
        <v>-0.8136090838208524</v>
      </c>
      <c r="N378" s="8">
        <f t="shared" si="86"/>
        <v>-0.81286609699848544</v>
      </c>
      <c r="O378" s="8">
        <f t="shared" si="87"/>
        <v>-0.97878833146389543</v>
      </c>
      <c r="P378" s="8">
        <f t="shared" si="88"/>
        <v>-0.97799139735890295</v>
      </c>
      <c r="Q378" s="8">
        <f t="shared" si="89"/>
        <v>-0.26750303441291756</v>
      </c>
      <c r="R378" s="8">
        <f t="shared" si="90"/>
        <v>-0.95193493504355464</v>
      </c>
      <c r="T378" s="8">
        <f t="shared" si="91"/>
        <v>-0.82315546971716469</v>
      </c>
      <c r="U378" s="8">
        <f t="shared" si="92"/>
        <v>-0.85649325252035158</v>
      </c>
      <c r="V378" s="8">
        <f t="shared" si="93"/>
        <v>-0.96818754788892059</v>
      </c>
      <c r="W378" s="8">
        <f t="shared" si="94"/>
        <v>-0.96172066110992438</v>
      </c>
      <c r="X378" s="8">
        <f t="shared" si="95"/>
        <v>-0.20658242068258484</v>
      </c>
      <c r="Y378" s="8">
        <f t="shared" si="96"/>
        <v>-0.85132559684001741</v>
      </c>
      <c r="AA378" s="8">
        <f t="shared" si="97"/>
        <v>-0.93778986205439241</v>
      </c>
      <c r="AB378" s="8">
        <f t="shared" si="98"/>
        <v>-0.94418810471070214</v>
      </c>
      <c r="AC378" s="8">
        <f t="shared" si="99"/>
        <v>-0.98541942201726573</v>
      </c>
      <c r="AD378" s="8">
        <f t="shared" si="100"/>
        <v>-0.98563625093397444</v>
      </c>
      <c r="AE378" s="8">
        <f t="shared" si="101"/>
        <v>-0.78074200701000318</v>
      </c>
      <c r="AF378" s="8">
        <f t="shared" si="102"/>
        <v>-0.924859185171933</v>
      </c>
      <c r="AG378" s="8"/>
      <c r="AH378">
        <v>-14.394145156014851</v>
      </c>
      <c r="AJ378">
        <v>1.965645906945058</v>
      </c>
      <c r="AK378">
        <v>2</v>
      </c>
      <c r="AL378">
        <v>1.965645906945058</v>
      </c>
      <c r="AM378">
        <v>2</v>
      </c>
      <c r="AN378">
        <v>0</v>
      </c>
      <c r="AO378">
        <v>0</v>
      </c>
      <c r="AP378">
        <v>0</v>
      </c>
      <c r="AQ378">
        <v>0</v>
      </c>
      <c r="AS378">
        <v>1.965645906945058</v>
      </c>
      <c r="AT378">
        <v>1.5</v>
      </c>
      <c r="AU378">
        <v>1.965645906945058</v>
      </c>
      <c r="AV378">
        <v>1.5</v>
      </c>
      <c r="AW378">
        <v>1.474234430208794</v>
      </c>
      <c r="AX378">
        <v>0.57600000000000018</v>
      </c>
      <c r="AY378">
        <v>1.474234430208794</v>
      </c>
      <c r="AZ378">
        <v>0.57600000000000018</v>
      </c>
      <c r="BB378">
        <f t="shared" si="108"/>
        <v>0.57600000000000018</v>
      </c>
    </row>
    <row r="379" spans="1:54" x14ac:dyDescent="0.3">
      <c r="A379">
        <v>3</v>
      </c>
      <c r="B379" t="s">
        <v>113</v>
      </c>
      <c r="C379" t="s">
        <v>114</v>
      </c>
      <c r="D379" t="s">
        <v>15</v>
      </c>
      <c r="F379" s="2">
        <v>0</v>
      </c>
      <c r="G379" s="2">
        <f t="shared" si="103"/>
        <v>0</v>
      </c>
      <c r="H379" s="4">
        <f t="shared" si="104"/>
        <v>0</v>
      </c>
      <c r="I379" s="14">
        <f t="shared" si="105"/>
        <v>0</v>
      </c>
      <c r="J379">
        <f t="shared" si="84"/>
        <v>1</v>
      </c>
      <c r="K379">
        <f t="shared" si="106"/>
        <v>3</v>
      </c>
      <c r="L379">
        <f t="shared" si="107"/>
        <v>0</v>
      </c>
      <c r="M379" s="8">
        <f t="shared" si="85"/>
        <v>-0.77698156610347591</v>
      </c>
      <c r="N379" s="8">
        <f t="shared" si="86"/>
        <v>-0.77346755112358079</v>
      </c>
      <c r="O379" s="8">
        <f t="shared" si="87"/>
        <v>-0.96173174910945636</v>
      </c>
      <c r="P379" s="8">
        <f t="shared" si="88"/>
        <v>-0.9648646635117839</v>
      </c>
      <c r="Q379" s="8">
        <f t="shared" si="89"/>
        <v>-0.26746924210031092</v>
      </c>
      <c r="R379" s="8">
        <f t="shared" si="90"/>
        <v>-0.9769341253887347</v>
      </c>
      <c r="T379" s="8">
        <f t="shared" si="91"/>
        <v>-0.76550950634084147</v>
      </c>
      <c r="U379" s="8">
        <f t="shared" si="92"/>
        <v>-0.76399867380852882</v>
      </c>
      <c r="V379" s="8">
        <f t="shared" si="93"/>
        <v>-0.94836780921246577</v>
      </c>
      <c r="W379" s="8">
        <f t="shared" si="94"/>
        <v>-0.94187750178502205</v>
      </c>
      <c r="X379" s="8">
        <f t="shared" si="95"/>
        <v>-0.20706450901906531</v>
      </c>
      <c r="Y379" s="8">
        <f t="shared" si="96"/>
        <v>-0.85580684351951286</v>
      </c>
      <c r="AA379" s="8">
        <f t="shared" si="97"/>
        <v>-0.9185614636555941</v>
      </c>
      <c r="AB379" s="8">
        <f t="shared" si="98"/>
        <v>-0.91729668782349638</v>
      </c>
      <c r="AC379" s="8">
        <f t="shared" si="99"/>
        <v>-0.98215820063506254</v>
      </c>
      <c r="AD379" s="8">
        <f t="shared" si="100"/>
        <v>-0.98208238350151389</v>
      </c>
      <c r="AE379" s="8">
        <f t="shared" si="101"/>
        <v>-0.78196483102161152</v>
      </c>
      <c r="AF379" s="8">
        <f t="shared" si="102"/>
        <v>-0.91215424693904457</v>
      </c>
      <c r="AG379" s="8"/>
      <c r="AH379">
        <v>-15.306003584005341</v>
      </c>
      <c r="AJ379">
        <v>1.449361243860256E-2</v>
      </c>
      <c r="AK379">
        <v>0</v>
      </c>
      <c r="AL379">
        <v>1.449361243860256E-2</v>
      </c>
      <c r="AM379">
        <v>0</v>
      </c>
      <c r="AN379">
        <v>0</v>
      </c>
      <c r="AO379">
        <v>0</v>
      </c>
      <c r="AP379">
        <v>0</v>
      </c>
      <c r="AQ379">
        <v>0</v>
      </c>
      <c r="AS379">
        <v>1.449361243860256E-2</v>
      </c>
      <c r="AT379">
        <v>0.5</v>
      </c>
      <c r="AU379">
        <v>1.449361243860256E-2</v>
      </c>
      <c r="AV379">
        <v>0.5</v>
      </c>
      <c r="AW379">
        <v>1.0870209328951859E-2</v>
      </c>
      <c r="AX379">
        <v>0.192</v>
      </c>
      <c r="AY379">
        <v>1.0870209328951859E-2</v>
      </c>
      <c r="AZ379">
        <v>0.192</v>
      </c>
      <c r="BB379">
        <f t="shared" si="108"/>
        <v>0.192</v>
      </c>
    </row>
    <row r="380" spans="1:54" x14ac:dyDescent="0.3">
      <c r="A380">
        <v>3</v>
      </c>
      <c r="B380" t="s">
        <v>115</v>
      </c>
      <c r="C380" t="s">
        <v>114</v>
      </c>
      <c r="D380" t="s">
        <v>15</v>
      </c>
      <c r="F380" s="2">
        <v>0</v>
      </c>
      <c r="G380" s="2">
        <f t="shared" si="103"/>
        <v>1</v>
      </c>
      <c r="H380" s="4">
        <f t="shared" si="104"/>
        <v>1</v>
      </c>
      <c r="I380" s="14">
        <f t="shared" si="105"/>
        <v>0</v>
      </c>
      <c r="J380">
        <f t="shared" si="84"/>
        <v>1</v>
      </c>
      <c r="K380">
        <f t="shared" si="106"/>
        <v>3</v>
      </c>
      <c r="L380">
        <f t="shared" si="107"/>
        <v>3</v>
      </c>
      <c r="M380" s="8">
        <f t="shared" si="85"/>
        <v>-0.82387892139905727</v>
      </c>
      <c r="N380" s="8">
        <f t="shared" si="86"/>
        <v>-0.82307175252494824</v>
      </c>
      <c r="O380" s="8">
        <f t="shared" si="87"/>
        <v>-0.97836597191807206</v>
      </c>
      <c r="P380" s="8">
        <f t="shared" si="88"/>
        <v>-0.97641509004193872</v>
      </c>
      <c r="Q380" s="8">
        <f t="shared" si="89"/>
        <v>-0.26898327759102136</v>
      </c>
      <c r="R380" s="8">
        <f t="shared" si="90"/>
        <v>-0.95347835220175448</v>
      </c>
      <c r="T380" s="8">
        <f t="shared" si="91"/>
        <v>-0.80836345617594951</v>
      </c>
      <c r="U380" s="8">
        <f t="shared" si="92"/>
        <v>-0.80816039170718057</v>
      </c>
      <c r="V380" s="8">
        <f t="shared" si="93"/>
        <v>-0.94494444699550928</v>
      </c>
      <c r="W380" s="8">
        <f t="shared" si="94"/>
        <v>-0.95647377512454179</v>
      </c>
      <c r="X380" s="8">
        <f t="shared" si="95"/>
        <v>-0.21348501916909221</v>
      </c>
      <c r="Y380" s="8">
        <f t="shared" si="96"/>
        <v>-0.82138580219984225</v>
      </c>
      <c r="AA380" s="8">
        <f t="shared" si="97"/>
        <v>-0.9326480426768391</v>
      </c>
      <c r="AB380" s="8">
        <f t="shared" si="98"/>
        <v>-0.93318162958574702</v>
      </c>
      <c r="AC380" s="8">
        <f t="shared" si="99"/>
        <v>-0.98088824197227453</v>
      </c>
      <c r="AD380" s="8">
        <f t="shared" si="100"/>
        <v>-0.98544446994553636</v>
      </c>
      <c r="AE380" s="8">
        <f t="shared" si="101"/>
        <v>-0.78695716304314056</v>
      </c>
      <c r="AF380" s="8">
        <f t="shared" si="102"/>
        <v>-0.90670091561815624</v>
      </c>
      <c r="AG380" s="8"/>
      <c r="AH380">
        <v>-14.11601114662831</v>
      </c>
      <c r="AJ380">
        <v>1.965635127140833</v>
      </c>
      <c r="AK380">
        <v>2</v>
      </c>
      <c r="AL380">
        <v>1.965635127140833</v>
      </c>
      <c r="AM380">
        <v>2</v>
      </c>
      <c r="AN380">
        <v>0</v>
      </c>
      <c r="AO380">
        <v>0</v>
      </c>
      <c r="AP380">
        <v>0</v>
      </c>
      <c r="AQ380">
        <v>0</v>
      </c>
      <c r="AS380">
        <v>1.965635127140833</v>
      </c>
      <c r="AT380">
        <v>1.5</v>
      </c>
      <c r="AU380">
        <v>1.965635127140833</v>
      </c>
      <c r="AV380">
        <v>1.5</v>
      </c>
      <c r="AW380">
        <v>1.474226345355625</v>
      </c>
      <c r="AX380">
        <v>0.57600000000000018</v>
      </c>
      <c r="AY380">
        <v>1.474226345355625</v>
      </c>
      <c r="AZ380">
        <v>0.57600000000000018</v>
      </c>
      <c r="BB380">
        <f t="shared" si="108"/>
        <v>0.57600000000000018</v>
      </c>
    </row>
    <row r="381" spans="1:54" x14ac:dyDescent="0.3">
      <c r="A381">
        <v>3</v>
      </c>
      <c r="B381" t="s">
        <v>116</v>
      </c>
      <c r="C381" t="s">
        <v>114</v>
      </c>
      <c r="D381" t="s">
        <v>15</v>
      </c>
      <c r="F381" s="2">
        <v>0</v>
      </c>
      <c r="G381" s="2">
        <f t="shared" si="103"/>
        <v>1</v>
      </c>
      <c r="H381" s="4">
        <f t="shared" si="104"/>
        <v>0</v>
      </c>
      <c r="I381" s="14">
        <f t="shared" si="105"/>
        <v>1</v>
      </c>
      <c r="J381">
        <f t="shared" si="84"/>
        <v>0</v>
      </c>
      <c r="K381">
        <f t="shared" si="106"/>
        <v>3</v>
      </c>
      <c r="L381">
        <f t="shared" si="107"/>
        <v>0</v>
      </c>
      <c r="M381" s="8">
        <f t="shared" si="85"/>
        <v>0.63993973819906391</v>
      </c>
      <c r="N381" s="8">
        <f t="shared" si="86"/>
        <v>0.64027963555006395</v>
      </c>
      <c r="O381" s="8">
        <f t="shared" si="87"/>
        <v>0.13477186522813472</v>
      </c>
      <c r="P381" s="8">
        <f t="shared" si="88"/>
        <v>23554.882352941178</v>
      </c>
      <c r="Q381" s="8">
        <f t="shared" si="89"/>
        <v>-9.5759773505088533E-2</v>
      </c>
      <c r="R381" s="8">
        <f t="shared" si="90"/>
        <v>347.77421602787456</v>
      </c>
      <c r="T381" s="8">
        <f t="shared" si="91"/>
        <v>0.81130547153698862</v>
      </c>
      <c r="U381" s="8">
        <f t="shared" si="92"/>
        <v>0.77776106744036722</v>
      </c>
      <c r="V381" s="8">
        <f t="shared" si="93"/>
        <v>0.44473146281016873</v>
      </c>
      <c r="W381" s="8">
        <f t="shared" si="94"/>
        <v>3.3620753866756816</v>
      </c>
      <c r="X381" s="8">
        <f t="shared" si="95"/>
        <v>0.3134199313149949</v>
      </c>
      <c r="Y381" s="8">
        <f t="shared" si="96"/>
        <v>122.34218676566604</v>
      </c>
      <c r="AA381" s="8">
        <f t="shared" si="97"/>
        <v>-0.28592675680127477</v>
      </c>
      <c r="AB381" s="8">
        <f t="shared" si="98"/>
        <v>-0.29656226385532092</v>
      </c>
      <c r="AC381" s="8">
        <f t="shared" si="99"/>
        <v>-0.40312518681535381</v>
      </c>
      <c r="AD381" s="8">
        <f t="shared" si="100"/>
        <v>1.2231853138085378</v>
      </c>
      <c r="AE381" s="8">
        <f t="shared" si="101"/>
        <v>-0.54034974168708561</v>
      </c>
      <c r="AF381" s="8">
        <f t="shared" si="102"/>
        <v>67.517314406114039</v>
      </c>
      <c r="AG381" s="8"/>
      <c r="AH381">
        <v>38.590240943521032</v>
      </c>
      <c r="AJ381">
        <v>-1.965635127140833</v>
      </c>
      <c r="AK381">
        <v>-2</v>
      </c>
      <c r="AL381">
        <v>-1.965635127140833</v>
      </c>
      <c r="AM381">
        <v>-2</v>
      </c>
      <c r="AN381">
        <v>0</v>
      </c>
      <c r="AO381">
        <v>0</v>
      </c>
      <c r="AP381">
        <v>0</v>
      </c>
      <c r="AQ381">
        <v>0</v>
      </c>
      <c r="AS381">
        <v>-1.965635127140833</v>
      </c>
      <c r="AT381">
        <v>-1.5</v>
      </c>
      <c r="AU381">
        <v>-1.965635127140833</v>
      </c>
      <c r="AV381">
        <v>-1.5</v>
      </c>
      <c r="AW381">
        <v>-1.474226345355625</v>
      </c>
      <c r="AX381">
        <v>-0.57600000000000018</v>
      </c>
      <c r="AY381">
        <v>-1.474226345355625</v>
      </c>
      <c r="AZ381">
        <v>-0.57600000000000018</v>
      </c>
      <c r="BB381">
        <f t="shared" si="108"/>
        <v>-0.57600000000000018</v>
      </c>
    </row>
    <row r="382" spans="1:54" x14ac:dyDescent="0.3">
      <c r="A382">
        <v>3</v>
      </c>
      <c r="B382" t="s">
        <v>117</v>
      </c>
      <c r="C382" t="s">
        <v>114</v>
      </c>
      <c r="D382" t="s">
        <v>15</v>
      </c>
      <c r="F382" s="2">
        <v>0</v>
      </c>
      <c r="G382" s="2">
        <f t="shared" si="103"/>
        <v>0</v>
      </c>
      <c r="H382" s="4">
        <f t="shared" si="104"/>
        <v>0</v>
      </c>
      <c r="I382" s="14">
        <f t="shared" si="105"/>
        <v>1</v>
      </c>
      <c r="J382">
        <f t="shared" si="84"/>
        <v>0</v>
      </c>
      <c r="K382">
        <f t="shared" si="106"/>
        <v>3</v>
      </c>
      <c r="L382">
        <f t="shared" si="107"/>
        <v>0</v>
      </c>
      <c r="M382" s="8">
        <f t="shared" si="85"/>
        <v>-0.70854803763304841</v>
      </c>
      <c r="N382" s="8">
        <f t="shared" si="86"/>
        <v>-0.70313144656743287</v>
      </c>
      <c r="O382" s="8">
        <f t="shared" si="87"/>
        <v>-0.96587979765498078</v>
      </c>
      <c r="P382" s="8">
        <f t="shared" si="88"/>
        <v>-0.95754907823974944</v>
      </c>
      <c r="Q382" s="8">
        <f t="shared" si="89"/>
        <v>-8.3962970729039008E-2</v>
      </c>
      <c r="R382" s="8">
        <f t="shared" si="90"/>
        <v>-0.96065210891262165</v>
      </c>
      <c r="T382" s="8">
        <f t="shared" si="91"/>
        <v>-0.67897529541676116</v>
      </c>
      <c r="U382" s="8">
        <f t="shared" si="92"/>
        <v>-0.68045834418662321</v>
      </c>
      <c r="V382" s="8">
        <f t="shared" si="93"/>
        <v>-0.9451672051579153</v>
      </c>
      <c r="W382" s="8">
        <f t="shared" si="94"/>
        <v>-0.91947195978659479</v>
      </c>
      <c r="X382" s="8">
        <f t="shared" si="95"/>
        <v>0.32907488343562113</v>
      </c>
      <c r="Y382" s="8">
        <f t="shared" si="96"/>
        <v>-0.79192366283487914</v>
      </c>
      <c r="AA382" s="8">
        <f t="shared" si="97"/>
        <v>-0.89642510350111049</v>
      </c>
      <c r="AB382" s="8">
        <f t="shared" si="98"/>
        <v>-0.89629899766460375</v>
      </c>
      <c r="AC382" s="8">
        <f t="shared" si="99"/>
        <v>-0.98083177945027356</v>
      </c>
      <c r="AD382" s="8">
        <f t="shared" si="100"/>
        <v>-0.97478220274793459</v>
      </c>
      <c r="AE382" s="8">
        <f t="shared" si="101"/>
        <v>-0.53004582335288575</v>
      </c>
      <c r="AF382" s="8">
        <f t="shared" si="102"/>
        <v>-0.90445997473357997</v>
      </c>
      <c r="AG382" s="8"/>
      <c r="AH382">
        <v>-9.1682262128873724</v>
      </c>
      <c r="AJ382">
        <v>-1.449361243860256E-2</v>
      </c>
      <c r="AK382">
        <v>0</v>
      </c>
      <c r="AL382">
        <v>-1.449361243860256E-2</v>
      </c>
      <c r="AM382">
        <v>0</v>
      </c>
      <c r="AN382">
        <v>0</v>
      </c>
      <c r="AO382">
        <v>0</v>
      </c>
      <c r="AP382">
        <v>0</v>
      </c>
      <c r="AQ382">
        <v>0</v>
      </c>
      <c r="AS382">
        <v>-1.449361243860256E-2</v>
      </c>
      <c r="AT382">
        <v>-0.5</v>
      </c>
      <c r="AU382">
        <v>-1.449361243860256E-2</v>
      </c>
      <c r="AV382">
        <v>-0.5</v>
      </c>
      <c r="AW382">
        <v>-1.0870209328951859E-2</v>
      </c>
      <c r="AX382">
        <v>-0.192</v>
      </c>
      <c r="AY382">
        <v>-1.0870209328951859E-2</v>
      </c>
      <c r="AZ382">
        <v>-0.192</v>
      </c>
      <c r="BB382">
        <f t="shared" si="108"/>
        <v>-0.192</v>
      </c>
    </row>
    <row r="383" spans="1:54" x14ac:dyDescent="0.3">
      <c r="A383">
        <v>3</v>
      </c>
      <c r="B383" t="s">
        <v>118</v>
      </c>
      <c r="C383" t="s">
        <v>114</v>
      </c>
      <c r="D383" t="s">
        <v>15</v>
      </c>
      <c r="F383" s="2">
        <v>0</v>
      </c>
      <c r="G383" s="2">
        <f t="shared" si="103"/>
        <v>1</v>
      </c>
      <c r="H383" s="4">
        <f t="shared" si="104"/>
        <v>0</v>
      </c>
      <c r="I383" s="14">
        <f t="shared" si="105"/>
        <v>1</v>
      </c>
      <c r="J383">
        <f t="shared" si="84"/>
        <v>0</v>
      </c>
      <c r="K383">
        <f t="shared" si="106"/>
        <v>3</v>
      </c>
      <c r="L383">
        <f t="shared" si="107"/>
        <v>0</v>
      </c>
      <c r="M383" s="8">
        <f t="shared" si="85"/>
        <v>-0.66957720212670802</v>
      </c>
      <c r="N383" s="8">
        <f t="shared" si="86"/>
        <v>-0.66390600548720979</v>
      </c>
      <c r="O383" s="8">
        <f t="shared" si="87"/>
        <v>-0.96856152059717349</v>
      </c>
      <c r="P383" s="8">
        <f t="shared" si="88"/>
        <v>-0.95840531473044599</v>
      </c>
      <c r="Q383" s="8">
        <f t="shared" si="89"/>
        <v>-8.4553454110618501E-2</v>
      </c>
      <c r="R383" s="8">
        <f t="shared" si="90"/>
        <v>-0.96405153333911686</v>
      </c>
      <c r="T383" s="8">
        <f t="shared" si="91"/>
        <v>-0.64710106823715696</v>
      </c>
      <c r="U383" s="8">
        <f t="shared" si="92"/>
        <v>-0.64706607783331049</v>
      </c>
      <c r="V383" s="8">
        <f t="shared" si="93"/>
        <v>-0.94967760255688816</v>
      </c>
      <c r="W383" s="8">
        <f t="shared" si="94"/>
        <v>-0.92214189286805126</v>
      </c>
      <c r="X383" s="8">
        <f t="shared" si="95"/>
        <v>0.32767704095934452</v>
      </c>
      <c r="Y383" s="8">
        <f t="shared" si="96"/>
        <v>-0.79781759777076489</v>
      </c>
      <c r="AA383" s="8">
        <f t="shared" si="97"/>
        <v>-0.88758009772507118</v>
      </c>
      <c r="AB383" s="8">
        <f t="shared" si="98"/>
        <v>-0.88585711541490575</v>
      </c>
      <c r="AC383" s="8">
        <f t="shared" si="99"/>
        <v>-0.98171024044071298</v>
      </c>
      <c r="AD383" s="8">
        <f t="shared" si="100"/>
        <v>-0.97664063274696078</v>
      </c>
      <c r="AE383" s="8">
        <f t="shared" si="101"/>
        <v>-0.53307592209254473</v>
      </c>
      <c r="AF383" s="8">
        <f t="shared" si="102"/>
        <v>-0.90461825022526332</v>
      </c>
      <c r="AG383" s="8"/>
      <c r="AH383">
        <v>-9.1682262128873724</v>
      </c>
      <c r="AJ383">
        <v>-1.449361243860256E-2</v>
      </c>
      <c r="AK383">
        <v>0</v>
      </c>
      <c r="AL383">
        <v>-1.449361243860256E-2</v>
      </c>
      <c r="AM383">
        <v>0</v>
      </c>
      <c r="AN383">
        <v>0</v>
      </c>
      <c r="AO383">
        <v>0</v>
      </c>
      <c r="AP383">
        <v>0</v>
      </c>
      <c r="AQ383">
        <v>0</v>
      </c>
      <c r="AS383">
        <v>-1.449361243860256E-2</v>
      </c>
      <c r="AT383">
        <v>-0.5</v>
      </c>
      <c r="AU383">
        <v>-1.449361243860256E-2</v>
      </c>
      <c r="AV383">
        <v>-0.5</v>
      </c>
      <c r="AW383">
        <v>-1.0870209328951859E-2</v>
      </c>
      <c r="AX383">
        <v>-0.192</v>
      </c>
      <c r="AY383">
        <v>-1.0870209328951859E-2</v>
      </c>
      <c r="AZ383">
        <v>-0.192</v>
      </c>
      <c r="BB383">
        <f t="shared" si="108"/>
        <v>-0.192</v>
      </c>
    </row>
    <row r="384" spans="1:54" x14ac:dyDescent="0.3">
      <c r="A384">
        <v>3</v>
      </c>
      <c r="B384" t="s">
        <v>119</v>
      </c>
      <c r="C384" t="s">
        <v>114</v>
      </c>
      <c r="D384" t="s">
        <v>15</v>
      </c>
      <c r="F384" s="2">
        <v>0</v>
      </c>
      <c r="G384" s="2">
        <f t="shared" si="103"/>
        <v>0</v>
      </c>
      <c r="H384" s="4">
        <f t="shared" si="104"/>
        <v>0</v>
      </c>
      <c r="I384" s="14">
        <f t="shared" si="105"/>
        <v>1</v>
      </c>
      <c r="J384">
        <f t="shared" si="84"/>
        <v>0</v>
      </c>
      <c r="K384">
        <f t="shared" si="106"/>
        <v>3</v>
      </c>
      <c r="L384">
        <f t="shared" si="107"/>
        <v>0</v>
      </c>
      <c r="M384" s="8">
        <f t="shared" si="85"/>
        <v>0.80318966542802939</v>
      </c>
      <c r="N384" s="8">
        <f t="shared" si="86"/>
        <v>0.80366952482922482</v>
      </c>
      <c r="O384" s="8">
        <f t="shared" si="87"/>
        <v>0.10256051280256401</v>
      </c>
      <c r="P384" s="8">
        <f t="shared" si="88"/>
        <v>41150</v>
      </c>
      <c r="Q384" s="8">
        <f t="shared" si="89"/>
        <v>-9.572093740662263E-2</v>
      </c>
      <c r="R384" s="8">
        <f t="shared" si="90"/>
        <v>352.07047768206735</v>
      </c>
      <c r="T384" s="8">
        <f t="shared" si="91"/>
        <v>1.1408137697523573</v>
      </c>
      <c r="U384" s="8">
        <f t="shared" si="92"/>
        <v>1.0810743037074055</v>
      </c>
      <c r="V384" s="8">
        <f t="shared" si="93"/>
        <v>0.74289816839941836</v>
      </c>
      <c r="W384" s="8">
        <f t="shared" si="94"/>
        <v>3.3874566960148758</v>
      </c>
      <c r="X384" s="8">
        <f t="shared" si="95"/>
        <v>0.30844037572232363</v>
      </c>
      <c r="Y384" s="8">
        <f t="shared" si="96"/>
        <v>120.19007305133078</v>
      </c>
      <c r="AA384" s="8">
        <f t="shared" si="97"/>
        <v>-0.13905331596149309</v>
      </c>
      <c r="AB384" s="8">
        <f t="shared" si="98"/>
        <v>-0.16983144260727182</v>
      </c>
      <c r="AC384" s="8">
        <f t="shared" si="99"/>
        <v>-0.29829610246364446</v>
      </c>
      <c r="AD384" s="8">
        <f t="shared" si="100"/>
        <v>1.3581517995824621</v>
      </c>
      <c r="AE384" s="8">
        <f t="shared" si="101"/>
        <v>-0.53628511388846367</v>
      </c>
      <c r="AF384" s="8">
        <f t="shared" si="102"/>
        <v>67.181090940002875</v>
      </c>
      <c r="AG384" s="8"/>
      <c r="AH384">
        <v>38.590240943521017</v>
      </c>
      <c r="AJ384">
        <v>-1.965635127140833</v>
      </c>
      <c r="AK384">
        <v>-2</v>
      </c>
      <c r="AL384">
        <v>-1.965635127140833</v>
      </c>
      <c r="AM384">
        <v>-2</v>
      </c>
      <c r="AN384">
        <v>0</v>
      </c>
      <c r="AO384">
        <v>0</v>
      </c>
      <c r="AP384">
        <v>0</v>
      </c>
      <c r="AQ384">
        <v>0</v>
      </c>
      <c r="AS384">
        <v>-1.965635127140833</v>
      </c>
      <c r="AT384">
        <v>-1.5</v>
      </c>
      <c r="AU384">
        <v>-1.965635127140833</v>
      </c>
      <c r="AV384">
        <v>-1.5</v>
      </c>
      <c r="AW384">
        <v>-1.474226345355625</v>
      </c>
      <c r="AX384">
        <v>-0.57600000000000018</v>
      </c>
      <c r="AY384">
        <v>-1.474226345355625</v>
      </c>
      <c r="AZ384">
        <v>-0.57600000000000018</v>
      </c>
      <c r="BB384">
        <f t="shared" si="108"/>
        <v>-0.57600000000000018</v>
      </c>
    </row>
    <row r="385" spans="1:54" x14ac:dyDescent="0.3">
      <c r="A385">
        <v>3</v>
      </c>
      <c r="B385" t="s">
        <v>120</v>
      </c>
      <c r="C385" t="s">
        <v>114</v>
      </c>
      <c r="D385" t="s">
        <v>15</v>
      </c>
      <c r="F385" s="2">
        <v>0</v>
      </c>
      <c r="G385" s="2">
        <f t="shared" si="103"/>
        <v>0</v>
      </c>
      <c r="H385" s="4">
        <f t="shared" si="104"/>
        <v>1</v>
      </c>
      <c r="I385" s="14">
        <f t="shared" si="105"/>
        <v>0</v>
      </c>
      <c r="J385">
        <f t="shared" si="84"/>
        <v>1</v>
      </c>
      <c r="K385">
        <f t="shared" si="106"/>
        <v>3</v>
      </c>
      <c r="L385">
        <f t="shared" si="107"/>
        <v>3</v>
      </c>
      <c r="M385" s="8">
        <f t="shared" si="85"/>
        <v>-0.80960341192534946</v>
      </c>
      <c r="N385" s="8">
        <f t="shared" si="86"/>
        <v>-0.80825996720918547</v>
      </c>
      <c r="O385" s="8">
        <f t="shared" si="87"/>
        <v>-0.97956078917085154</v>
      </c>
      <c r="P385" s="8">
        <f t="shared" si="88"/>
        <v>-0.97629882301342263</v>
      </c>
      <c r="Q385" s="8">
        <f t="shared" si="89"/>
        <v>-0.26986285022266832</v>
      </c>
      <c r="R385" s="8">
        <f t="shared" si="90"/>
        <v>-0.95181654314520459</v>
      </c>
      <c r="T385" s="8">
        <f t="shared" si="91"/>
        <v>-0.79318420550782121</v>
      </c>
      <c r="U385" s="8">
        <f t="shared" si="92"/>
        <v>-0.79291732966071027</v>
      </c>
      <c r="V385" s="8">
        <f t="shared" si="93"/>
        <v>-0.94583926203633839</v>
      </c>
      <c r="W385" s="8">
        <f t="shared" si="94"/>
        <v>-0.95446662527285231</v>
      </c>
      <c r="X385" s="8">
        <f t="shared" si="95"/>
        <v>-0.20843162654954148</v>
      </c>
      <c r="Y385" s="8">
        <f t="shared" si="96"/>
        <v>-0.81933091575779426</v>
      </c>
      <c r="AA385" s="8">
        <f t="shared" si="97"/>
        <v>-0.92640496155083052</v>
      </c>
      <c r="AB385" s="8">
        <f t="shared" si="98"/>
        <v>-0.92603036422026619</v>
      </c>
      <c r="AC385" s="8">
        <f t="shared" si="99"/>
        <v>-0.9810377985124199</v>
      </c>
      <c r="AD385" s="8">
        <f t="shared" si="100"/>
        <v>-0.9850626055597449</v>
      </c>
      <c r="AE385" s="8">
        <f t="shared" si="101"/>
        <v>-0.78460856003991963</v>
      </c>
      <c r="AF385" s="8">
        <f t="shared" si="102"/>
        <v>-0.90763619357087422</v>
      </c>
      <c r="AG385" s="8"/>
      <c r="AH385">
        <v>-14.11601114662831</v>
      </c>
      <c r="AJ385">
        <v>1.965635127140833</v>
      </c>
      <c r="AK385">
        <v>2</v>
      </c>
      <c r="AL385">
        <v>1.965635127140833</v>
      </c>
      <c r="AM385">
        <v>2</v>
      </c>
      <c r="AN385">
        <v>0</v>
      </c>
      <c r="AO385">
        <v>0</v>
      </c>
      <c r="AP385">
        <v>0</v>
      </c>
      <c r="AQ385">
        <v>0</v>
      </c>
      <c r="AS385">
        <v>1.965635127140833</v>
      </c>
      <c r="AT385">
        <v>1.5</v>
      </c>
      <c r="AU385">
        <v>1.965635127140833</v>
      </c>
      <c r="AV385">
        <v>1.5</v>
      </c>
      <c r="AW385">
        <v>1.474226345355625</v>
      </c>
      <c r="AX385">
        <v>0.57600000000000018</v>
      </c>
      <c r="AY385">
        <v>1.474226345355625</v>
      </c>
      <c r="AZ385">
        <v>0.57600000000000018</v>
      </c>
      <c r="BB385">
        <f t="shared" si="108"/>
        <v>0.57600000000000018</v>
      </c>
    </row>
    <row r="386" spans="1:54" x14ac:dyDescent="0.3">
      <c r="A386">
        <v>3</v>
      </c>
      <c r="B386" t="s">
        <v>121</v>
      </c>
      <c r="C386" t="s">
        <v>114</v>
      </c>
      <c r="D386" t="s">
        <v>15</v>
      </c>
      <c r="F386" s="2">
        <v>0</v>
      </c>
      <c r="G386" s="2">
        <f t="shared" si="103"/>
        <v>1</v>
      </c>
      <c r="H386" s="4">
        <f t="shared" si="104"/>
        <v>0</v>
      </c>
      <c r="I386" s="14">
        <f t="shared" si="105"/>
        <v>0</v>
      </c>
      <c r="J386">
        <f t="shared" si="84"/>
        <v>1</v>
      </c>
      <c r="K386">
        <f t="shared" si="106"/>
        <v>3</v>
      </c>
      <c r="L386">
        <f t="shared" si="107"/>
        <v>0</v>
      </c>
      <c r="M386" s="8">
        <f t="shared" si="85"/>
        <v>-0.76599947056234996</v>
      </c>
      <c r="N386" s="8">
        <f t="shared" si="86"/>
        <v>-0.76321355762219423</v>
      </c>
      <c r="O386" s="8">
        <f t="shared" si="87"/>
        <v>-0.96324821841468655</v>
      </c>
      <c r="P386" s="8">
        <f t="shared" si="88"/>
        <v>-0.96637880634396012</v>
      </c>
      <c r="Q386" s="8">
        <f t="shared" si="89"/>
        <v>-0.26769863389741927</v>
      </c>
      <c r="R386" s="8">
        <f t="shared" si="90"/>
        <v>-0.97784839569765158</v>
      </c>
      <c r="T386" s="8">
        <f t="shared" si="91"/>
        <v>-0.75378935450215068</v>
      </c>
      <c r="U386" s="8">
        <f t="shared" si="92"/>
        <v>-0.75353086120207258</v>
      </c>
      <c r="V386" s="8">
        <f t="shared" si="93"/>
        <v>-0.94867772576113307</v>
      </c>
      <c r="W386" s="8">
        <f t="shared" si="94"/>
        <v>-0.94343245821976496</v>
      </c>
      <c r="X386" s="8">
        <f t="shared" si="95"/>
        <v>-0.21243934754292049</v>
      </c>
      <c r="Y386" s="8">
        <f t="shared" si="96"/>
        <v>-0.85486191781466137</v>
      </c>
      <c r="AA386" s="8">
        <f t="shared" si="97"/>
        <v>-0.91314331375797253</v>
      </c>
      <c r="AB386" s="8">
        <f t="shared" si="98"/>
        <v>-0.91246107161019174</v>
      </c>
      <c r="AC386" s="8">
        <f t="shared" si="99"/>
        <v>-0.98273413889402261</v>
      </c>
      <c r="AD386" s="8">
        <f t="shared" si="100"/>
        <v>-0.98259014334332118</v>
      </c>
      <c r="AE386" s="8">
        <f t="shared" si="101"/>
        <v>-0.78466420086696853</v>
      </c>
      <c r="AF386" s="8">
        <f t="shared" si="102"/>
        <v>-0.91258597405486608</v>
      </c>
      <c r="AG386" s="8"/>
      <c r="AH386">
        <v>-15.306003584005341</v>
      </c>
      <c r="AJ386">
        <v>1.449361243860256E-2</v>
      </c>
      <c r="AK386">
        <v>0</v>
      </c>
      <c r="AL386">
        <v>1.449361243860256E-2</v>
      </c>
      <c r="AM386">
        <v>0</v>
      </c>
      <c r="AN386">
        <v>0</v>
      </c>
      <c r="AO386">
        <v>0</v>
      </c>
      <c r="AP386">
        <v>0</v>
      </c>
      <c r="AQ386">
        <v>0</v>
      </c>
      <c r="AS386">
        <v>1.449361243860256E-2</v>
      </c>
      <c r="AT386">
        <v>0.5</v>
      </c>
      <c r="AU386">
        <v>1.449361243860256E-2</v>
      </c>
      <c r="AV386">
        <v>0.5</v>
      </c>
      <c r="AW386">
        <v>1.0870209328951859E-2</v>
      </c>
      <c r="AX386">
        <v>0.192</v>
      </c>
      <c r="AY386">
        <v>1.0870209328951859E-2</v>
      </c>
      <c r="AZ386">
        <v>0.192</v>
      </c>
      <c r="BB386">
        <f t="shared" si="108"/>
        <v>0.192</v>
      </c>
    </row>
    <row r="387" spans="1:54" x14ac:dyDescent="0.3">
      <c r="A387">
        <v>3</v>
      </c>
      <c r="B387" t="s">
        <v>122</v>
      </c>
      <c r="C387" t="s">
        <v>123</v>
      </c>
      <c r="D387" t="s">
        <v>15</v>
      </c>
      <c r="F387" s="2">
        <v>0</v>
      </c>
      <c r="G387" s="2">
        <f t="shared" si="103"/>
        <v>0</v>
      </c>
      <c r="H387" s="4">
        <f t="shared" si="104"/>
        <v>0</v>
      </c>
      <c r="I387" s="14">
        <f t="shared" si="105"/>
        <v>1</v>
      </c>
      <c r="J387">
        <f t="shared" si="84"/>
        <v>0</v>
      </c>
      <c r="K387">
        <f t="shared" si="106"/>
        <v>3</v>
      </c>
      <c r="L387">
        <f t="shared" si="107"/>
        <v>0</v>
      </c>
      <c r="M387" s="8">
        <f t="shared" si="85"/>
        <v>-0.68056560767947416</v>
      </c>
      <c r="N387" s="8">
        <f t="shared" si="86"/>
        <v>-0.67032121565674518</v>
      </c>
      <c r="O387" s="8">
        <f t="shared" si="87"/>
        <v>-0.95527638642937374</v>
      </c>
      <c r="P387" s="8">
        <f t="shared" si="88"/>
        <v>-0.94523140656796067</v>
      </c>
      <c r="Q387" s="8">
        <f t="shared" si="89"/>
        <v>-6.8248575932353617E-2</v>
      </c>
      <c r="R387" s="8">
        <f t="shared" si="90"/>
        <v>-0.96523687131749414</v>
      </c>
      <c r="T387" s="8">
        <f t="shared" si="91"/>
        <v>-0.66997156565991256</v>
      </c>
      <c r="U387" s="8">
        <f t="shared" si="92"/>
        <v>-0.66813914574040467</v>
      </c>
      <c r="V387" s="8">
        <f t="shared" si="93"/>
        <v>-0.93814178063407105</v>
      </c>
      <c r="W387" s="8">
        <f t="shared" si="94"/>
        <v>-0.91663902595162128</v>
      </c>
      <c r="X387" s="8">
        <f t="shared" si="95"/>
        <v>4.0889781681412656E-2</v>
      </c>
      <c r="Y387" s="8">
        <f t="shared" si="96"/>
        <v>-0.80675129246961874</v>
      </c>
      <c r="AA387" s="8">
        <f t="shared" si="97"/>
        <v>-0.89458980473563865</v>
      </c>
      <c r="AB387" s="8">
        <f t="shared" si="98"/>
        <v>-0.88870646780382989</v>
      </c>
      <c r="AC387" s="8">
        <f t="shared" si="99"/>
        <v>-0.97816950529294011</v>
      </c>
      <c r="AD387" s="8">
        <f t="shared" si="100"/>
        <v>-0.97537089632850427</v>
      </c>
      <c r="AE387" s="8">
        <f t="shared" si="101"/>
        <v>-0.71341932017875054</v>
      </c>
      <c r="AF387" s="8">
        <f t="shared" si="102"/>
        <v>-0.86870514958671285</v>
      </c>
      <c r="AG387" s="8"/>
      <c r="AH387">
        <v>-17.456503542743938</v>
      </c>
      <c r="AJ387">
        <v>1.0779804224873911E-5</v>
      </c>
      <c r="AK387">
        <v>0</v>
      </c>
      <c r="AL387">
        <v>1.0779804224873911E-5</v>
      </c>
      <c r="AM387">
        <v>0</v>
      </c>
      <c r="AN387">
        <v>0</v>
      </c>
      <c r="AO387">
        <v>0</v>
      </c>
      <c r="AP387">
        <v>0</v>
      </c>
      <c r="AQ387">
        <v>0</v>
      </c>
      <c r="AS387">
        <v>1.0779804224873911E-5</v>
      </c>
      <c r="AT387">
        <v>0</v>
      </c>
      <c r="AU387">
        <v>1.0779804224873911E-5</v>
      </c>
      <c r="AV387">
        <v>0</v>
      </c>
      <c r="AW387">
        <v>8.0848531686328325E-6</v>
      </c>
      <c r="AX387">
        <v>0</v>
      </c>
      <c r="AY387">
        <v>8.0848531686328325E-6</v>
      </c>
      <c r="AZ387">
        <v>0</v>
      </c>
      <c r="BB387">
        <f t="shared" si="108"/>
        <v>0</v>
      </c>
    </row>
    <row r="388" spans="1:54" x14ac:dyDescent="0.3">
      <c r="A388">
        <v>3</v>
      </c>
      <c r="B388" t="s">
        <v>124</v>
      </c>
      <c r="C388" t="s">
        <v>123</v>
      </c>
      <c r="D388" t="s">
        <v>15</v>
      </c>
      <c r="F388" s="2">
        <v>0</v>
      </c>
      <c r="G388" s="2">
        <f t="shared" si="103"/>
        <v>1</v>
      </c>
      <c r="H388" s="4">
        <f t="shared" si="104"/>
        <v>0</v>
      </c>
      <c r="I388" s="14">
        <f t="shared" si="105"/>
        <v>1</v>
      </c>
      <c r="J388">
        <f t="shared" si="84"/>
        <v>0</v>
      </c>
      <c r="K388">
        <f t="shared" si="106"/>
        <v>3</v>
      </c>
      <c r="L388">
        <f t="shared" si="107"/>
        <v>0</v>
      </c>
      <c r="M388" s="8">
        <f t="shared" si="85"/>
        <v>-0.67837775372070375</v>
      </c>
      <c r="N388" s="8">
        <f t="shared" si="86"/>
        <v>-0.66507232972715602</v>
      </c>
      <c r="O388" s="8">
        <f t="shared" si="87"/>
        <v>-0.95862165961493984</v>
      </c>
      <c r="P388" s="8">
        <f t="shared" si="88"/>
        <v>-0.94481794530716745</v>
      </c>
      <c r="Q388" s="8">
        <f t="shared" si="89"/>
        <v>-6.5777370096553725E-2</v>
      </c>
      <c r="R388" s="8">
        <f t="shared" si="90"/>
        <v>-0.96954605096453672</v>
      </c>
      <c r="T388" s="8">
        <f t="shared" si="91"/>
        <v>-0.6756149626847382</v>
      </c>
      <c r="U388" s="8">
        <f t="shared" si="92"/>
        <v>-0.66724620723162165</v>
      </c>
      <c r="V388" s="8">
        <f t="shared" si="93"/>
        <v>-0.91598907911194272</v>
      </c>
      <c r="W388" s="8">
        <f t="shared" si="94"/>
        <v>-0.9262436646500003</v>
      </c>
      <c r="X388" s="8">
        <f t="shared" si="95"/>
        <v>3.6078375374473087E-2</v>
      </c>
      <c r="Y388" s="8">
        <f t="shared" si="96"/>
        <v>-0.76221980906963582</v>
      </c>
      <c r="AA388" s="8">
        <f t="shared" si="97"/>
        <v>-0.89195971051336453</v>
      </c>
      <c r="AB388" s="8">
        <f t="shared" si="98"/>
        <v>-0.88282003070605763</v>
      </c>
      <c r="AC388" s="8">
        <f t="shared" si="99"/>
        <v>-0.97181838011162214</v>
      </c>
      <c r="AD388" s="8">
        <f t="shared" si="100"/>
        <v>-0.97669635503683927</v>
      </c>
      <c r="AE388" s="8">
        <f t="shared" si="101"/>
        <v>-0.71588095086017811</v>
      </c>
      <c r="AF388" s="8">
        <f t="shared" si="102"/>
        <v>-0.83711429586226072</v>
      </c>
      <c r="AG388" s="8"/>
      <c r="AH388">
        <v>-17.461353194236001</v>
      </c>
      <c r="AJ388">
        <v>-1.0779804224873911E-5</v>
      </c>
      <c r="AK388">
        <v>0</v>
      </c>
      <c r="AL388">
        <v>-1.0779804224873911E-5</v>
      </c>
      <c r="AM388">
        <v>0</v>
      </c>
      <c r="AN388">
        <v>0</v>
      </c>
      <c r="AO388">
        <v>0</v>
      </c>
      <c r="AP388">
        <v>0</v>
      </c>
      <c r="AQ388">
        <v>0</v>
      </c>
      <c r="AS388">
        <v>-1.0779804224873911E-5</v>
      </c>
      <c r="AT388">
        <v>0</v>
      </c>
      <c r="AU388">
        <v>-1.0779804224873911E-5</v>
      </c>
      <c r="AV388">
        <v>0</v>
      </c>
      <c r="AW388">
        <v>-8.0848531686328325E-6</v>
      </c>
      <c r="AX388">
        <v>0</v>
      </c>
      <c r="AY388">
        <v>-8.0848531686328325E-6</v>
      </c>
      <c r="AZ388">
        <v>0</v>
      </c>
      <c r="BB388">
        <f t="shared" si="108"/>
        <v>0</v>
      </c>
    </row>
    <row r="389" spans="1:54" x14ac:dyDescent="0.3">
      <c r="A389">
        <v>3</v>
      </c>
      <c r="B389" t="s">
        <v>125</v>
      </c>
      <c r="C389" t="s">
        <v>123</v>
      </c>
      <c r="D389" t="s">
        <v>15</v>
      </c>
      <c r="F389" s="2">
        <v>0</v>
      </c>
      <c r="G389" s="2">
        <f t="shared" si="103"/>
        <v>1</v>
      </c>
      <c r="H389" s="4">
        <f t="shared" si="104"/>
        <v>1</v>
      </c>
      <c r="I389" s="14">
        <f t="shared" si="105"/>
        <v>1</v>
      </c>
      <c r="J389">
        <f t="shared" si="84"/>
        <v>0</v>
      </c>
      <c r="K389">
        <f t="shared" si="106"/>
        <v>3</v>
      </c>
      <c r="L389">
        <f t="shared" si="107"/>
        <v>3</v>
      </c>
      <c r="M389" s="8">
        <f t="shared" si="85"/>
        <v>0.45200949313307376</v>
      </c>
      <c r="N389" s="8">
        <f t="shared" si="86"/>
        <v>0.45232539772988556</v>
      </c>
      <c r="O389" s="8">
        <f t="shared" si="87"/>
        <v>0.114117885882114</v>
      </c>
      <c r="P389" s="8">
        <f t="shared" si="88"/>
        <v>12353.411764705883</v>
      </c>
      <c r="Q389" s="8">
        <f t="shared" si="89"/>
        <v>-0.19175513790258583</v>
      </c>
      <c r="R389" s="8">
        <f t="shared" si="90"/>
        <v>205.4836236933798</v>
      </c>
      <c r="T389" s="8">
        <f t="shared" si="91"/>
        <v>0.62637088093448168</v>
      </c>
      <c r="U389" s="8">
        <f t="shared" si="92"/>
        <v>0.62096795661571447</v>
      </c>
      <c r="V389" s="8">
        <f t="shared" si="93"/>
        <v>0.26186130244921263</v>
      </c>
      <c r="W389" s="8">
        <f t="shared" si="94"/>
        <v>2.7243466220801706</v>
      </c>
      <c r="X389" s="8">
        <f t="shared" si="95"/>
        <v>8.3840337644358082E-2</v>
      </c>
      <c r="Y389" s="8">
        <f t="shared" si="96"/>
        <v>76.798651535498223</v>
      </c>
      <c r="AA389" s="8">
        <f t="shared" si="97"/>
        <v>-0.29525231294644522</v>
      </c>
      <c r="AB389" s="8">
        <f t="shared" si="98"/>
        <v>-0.29057334976756927</v>
      </c>
      <c r="AC389" s="8">
        <f t="shared" si="99"/>
        <v>-0.45515735973980076</v>
      </c>
      <c r="AD389" s="8">
        <f t="shared" si="100"/>
        <v>1.2858504805740418</v>
      </c>
      <c r="AE389" s="8">
        <f t="shared" si="101"/>
        <v>-0.56056398407970232</v>
      </c>
      <c r="AF389" s="8">
        <f t="shared" si="102"/>
        <v>50.983356223508807</v>
      </c>
      <c r="AG389" s="8"/>
      <c r="AH389">
        <v>41.672127347554699</v>
      </c>
      <c r="AJ389">
        <v>-1.951152294506455</v>
      </c>
      <c r="AK389">
        <v>-2</v>
      </c>
      <c r="AL389">
        <v>-1.951152294506455</v>
      </c>
      <c r="AM389">
        <v>-2</v>
      </c>
      <c r="AN389">
        <v>0</v>
      </c>
      <c r="AO389">
        <v>0</v>
      </c>
      <c r="AP389">
        <v>0</v>
      </c>
      <c r="AQ389">
        <v>0</v>
      </c>
      <c r="AS389">
        <v>-1.951152294506455</v>
      </c>
      <c r="AT389">
        <v>-1</v>
      </c>
      <c r="AU389">
        <v>-1.951152294506455</v>
      </c>
      <c r="AV389">
        <v>-1</v>
      </c>
      <c r="AW389">
        <v>-1.463364220879841</v>
      </c>
      <c r="AX389">
        <v>-0.38400000000000012</v>
      </c>
      <c r="AY389">
        <v>-1.463364220879841</v>
      </c>
      <c r="AZ389">
        <v>-0.38400000000000012</v>
      </c>
      <c r="BB389">
        <f t="shared" si="108"/>
        <v>-0.38400000000000012</v>
      </c>
    </row>
    <row r="390" spans="1:54" x14ac:dyDescent="0.3">
      <c r="A390">
        <v>3</v>
      </c>
      <c r="B390" t="s">
        <v>126</v>
      </c>
      <c r="C390" t="s">
        <v>123</v>
      </c>
      <c r="D390" t="s">
        <v>15</v>
      </c>
      <c r="F390" s="2">
        <v>0</v>
      </c>
      <c r="G390" s="2">
        <f t="shared" si="103"/>
        <v>0</v>
      </c>
      <c r="H390" s="4">
        <f t="shared" si="104"/>
        <v>0</v>
      </c>
      <c r="I390" s="14">
        <f t="shared" si="105"/>
        <v>0</v>
      </c>
      <c r="J390">
        <f t="shared" si="84"/>
        <v>1</v>
      </c>
      <c r="K390">
        <f t="shared" si="106"/>
        <v>3</v>
      </c>
      <c r="L390">
        <f t="shared" si="107"/>
        <v>0</v>
      </c>
      <c r="M390" s="8">
        <f t="shared" si="85"/>
        <v>-0.83155646423632523</v>
      </c>
      <c r="N390" s="8">
        <f t="shared" si="86"/>
        <v>-0.82866195646604102</v>
      </c>
      <c r="O390" s="8">
        <f t="shared" si="87"/>
        <v>-0.97959315442637984</v>
      </c>
      <c r="P390" s="8">
        <f t="shared" si="88"/>
        <v>-0.98162079501399258</v>
      </c>
      <c r="Q390" s="8">
        <f t="shared" si="89"/>
        <v>-0.18403531851349655</v>
      </c>
      <c r="R390" s="8">
        <f t="shared" si="90"/>
        <v>-0.91948876975532301</v>
      </c>
      <c r="T390" s="8">
        <f t="shared" si="91"/>
        <v>-0.78343960700443838</v>
      </c>
      <c r="U390" s="8">
        <f t="shared" si="92"/>
        <v>-0.78330712194559871</v>
      </c>
      <c r="V390" s="8">
        <f t="shared" si="93"/>
        <v>-0.96441014357088828</v>
      </c>
      <c r="W390" s="8">
        <f t="shared" si="94"/>
        <v>-0.95654338886004076</v>
      </c>
      <c r="X390" s="8">
        <f t="shared" si="95"/>
        <v>9.6904454921882863E-2</v>
      </c>
      <c r="Y390" s="8">
        <f t="shared" si="96"/>
        <v>-0.7879276483722687</v>
      </c>
      <c r="AA390" s="8">
        <f t="shared" si="97"/>
        <v>-0.9228140604476317</v>
      </c>
      <c r="AB390" s="8">
        <f t="shared" si="98"/>
        <v>-0.92084790207983613</v>
      </c>
      <c r="AC390" s="8">
        <f t="shared" si="99"/>
        <v>-0.98569523819710758</v>
      </c>
      <c r="AD390" s="8">
        <f t="shared" si="100"/>
        <v>-0.98266113090007667</v>
      </c>
      <c r="AE390" s="8">
        <f t="shared" si="101"/>
        <v>-0.54688491473925727</v>
      </c>
      <c r="AF390" s="8">
        <f t="shared" si="102"/>
        <v>-0.92143967530523208</v>
      </c>
      <c r="AG390" s="8"/>
      <c r="AH390">
        <v>-6.7542706105747543</v>
      </c>
      <c r="AJ390">
        <v>1.951152294506455</v>
      </c>
      <c r="AK390">
        <v>2</v>
      </c>
      <c r="AL390">
        <v>1.951152294506455</v>
      </c>
      <c r="AM390">
        <v>2</v>
      </c>
      <c r="AN390">
        <v>0</v>
      </c>
      <c r="AO390">
        <v>0</v>
      </c>
      <c r="AP390">
        <v>0</v>
      </c>
      <c r="AQ390">
        <v>0</v>
      </c>
      <c r="AS390">
        <v>1.951152294506455</v>
      </c>
      <c r="AT390">
        <v>1</v>
      </c>
      <c r="AU390">
        <v>1.951152294506455</v>
      </c>
      <c r="AV390">
        <v>1</v>
      </c>
      <c r="AW390">
        <v>1.463364220879841</v>
      </c>
      <c r="AX390">
        <v>0.38400000000000012</v>
      </c>
      <c r="AY390">
        <v>1.463364220879841</v>
      </c>
      <c r="AZ390">
        <v>0.38400000000000012</v>
      </c>
      <c r="BB390">
        <f t="shared" si="108"/>
        <v>0.38400000000000012</v>
      </c>
    </row>
    <row r="391" spans="1:54" x14ac:dyDescent="0.3">
      <c r="A391">
        <v>3</v>
      </c>
      <c r="B391" t="s">
        <v>127</v>
      </c>
      <c r="C391" t="s">
        <v>123</v>
      </c>
      <c r="D391" t="s">
        <v>15</v>
      </c>
      <c r="F391" s="2">
        <v>0</v>
      </c>
      <c r="G391" s="2">
        <f t="shared" si="103"/>
        <v>1</v>
      </c>
      <c r="H391" s="4">
        <f t="shared" si="104"/>
        <v>0</v>
      </c>
      <c r="I391" s="14">
        <f t="shared" si="105"/>
        <v>0</v>
      </c>
      <c r="J391">
        <f t="shared" si="84"/>
        <v>1</v>
      </c>
      <c r="K391">
        <f t="shared" si="106"/>
        <v>3</v>
      </c>
      <c r="L391">
        <f t="shared" si="107"/>
        <v>0</v>
      </c>
      <c r="M391" s="8">
        <f t="shared" si="85"/>
        <v>-0.78633248162432601</v>
      </c>
      <c r="N391" s="8">
        <f t="shared" si="86"/>
        <v>-0.7837921898738045</v>
      </c>
      <c r="O391" s="8">
        <f t="shared" si="87"/>
        <v>-0.98308869421371092</v>
      </c>
      <c r="P391" s="8">
        <f t="shared" si="88"/>
        <v>-0.98038372143226438</v>
      </c>
      <c r="Q391" s="8">
        <f t="shared" si="89"/>
        <v>-0.18447044532882109</v>
      </c>
      <c r="R391" s="8">
        <f t="shared" si="90"/>
        <v>-0.92187844862767288</v>
      </c>
      <c r="T391" s="8">
        <f t="shared" si="91"/>
        <v>-0.74495870894763405</v>
      </c>
      <c r="U391" s="8">
        <f t="shared" si="92"/>
        <v>-0.74649956185153965</v>
      </c>
      <c r="V391" s="8">
        <f t="shared" si="93"/>
        <v>-0.96756629454263265</v>
      </c>
      <c r="W391" s="8">
        <f t="shared" si="94"/>
        <v>-0.95486815442488682</v>
      </c>
      <c r="X391" s="8">
        <f t="shared" si="95"/>
        <v>9.8614545495887621E-2</v>
      </c>
      <c r="Y391" s="8">
        <f t="shared" si="96"/>
        <v>-0.80080919569500675</v>
      </c>
      <c r="AA391" s="8">
        <f t="shared" si="97"/>
        <v>-0.90824549466414339</v>
      </c>
      <c r="AB391" s="8">
        <f t="shared" si="98"/>
        <v>-0.90810069434050378</v>
      </c>
      <c r="AC391" s="8">
        <f t="shared" si="99"/>
        <v>-0.98761085218934652</v>
      </c>
      <c r="AD391" s="8">
        <f t="shared" si="100"/>
        <v>-0.98218729081366063</v>
      </c>
      <c r="AE391" s="8">
        <f t="shared" si="101"/>
        <v>-0.55753856175133043</v>
      </c>
      <c r="AF391" s="8">
        <f t="shared" si="102"/>
        <v>-0.92633701732206786</v>
      </c>
      <c r="AG391" s="8"/>
      <c r="AH391">
        <v>-6.7542706105747552</v>
      </c>
      <c r="AJ391">
        <v>1.951152294506455</v>
      </c>
      <c r="AK391">
        <v>2</v>
      </c>
      <c r="AL391">
        <v>1.951152294506455</v>
      </c>
      <c r="AM391">
        <v>2</v>
      </c>
      <c r="AN391">
        <v>0</v>
      </c>
      <c r="AO391">
        <v>0</v>
      </c>
      <c r="AP391">
        <v>0</v>
      </c>
      <c r="AQ391">
        <v>0</v>
      </c>
      <c r="AS391">
        <v>1.951152294506455</v>
      </c>
      <c r="AT391">
        <v>1</v>
      </c>
      <c r="AU391">
        <v>1.951152294506455</v>
      </c>
      <c r="AV391">
        <v>1</v>
      </c>
      <c r="AW391">
        <v>1.463364220879841</v>
      </c>
      <c r="AX391">
        <v>0.38400000000000012</v>
      </c>
      <c r="AY391">
        <v>1.463364220879841</v>
      </c>
      <c r="AZ391">
        <v>0.38400000000000012</v>
      </c>
      <c r="BB391">
        <f t="shared" si="108"/>
        <v>0.38400000000000012</v>
      </c>
    </row>
    <row r="392" spans="1:54" x14ac:dyDescent="0.3">
      <c r="A392">
        <v>3</v>
      </c>
      <c r="B392" t="s">
        <v>128</v>
      </c>
      <c r="C392" t="s">
        <v>123</v>
      </c>
      <c r="D392" t="s">
        <v>15</v>
      </c>
      <c r="F392" s="2">
        <v>0</v>
      </c>
      <c r="G392" s="2">
        <f t="shared" si="103"/>
        <v>0</v>
      </c>
      <c r="H392" s="4">
        <f t="shared" si="104"/>
        <v>1</v>
      </c>
      <c r="I392" s="14">
        <f t="shared" si="105"/>
        <v>1</v>
      </c>
      <c r="J392">
        <f t="shared" si="84"/>
        <v>0</v>
      </c>
      <c r="K392">
        <f t="shared" si="106"/>
        <v>3</v>
      </c>
      <c r="L392">
        <f t="shared" si="107"/>
        <v>3</v>
      </c>
      <c r="M392" s="8">
        <f t="shared" si="85"/>
        <v>0.36150307959767797</v>
      </c>
      <c r="N392" s="8">
        <f t="shared" si="86"/>
        <v>0.36176400314707774</v>
      </c>
      <c r="O392" s="8">
        <f t="shared" si="87"/>
        <v>9.9403497017485118E-2</v>
      </c>
      <c r="P392" s="8">
        <f t="shared" si="88"/>
        <v>23630.444444444442</v>
      </c>
      <c r="Q392" s="8">
        <f t="shared" si="89"/>
        <v>-0.19133299084953181</v>
      </c>
      <c r="R392" s="8">
        <f t="shared" si="90"/>
        <v>232.04933437744714</v>
      </c>
      <c r="T392" s="8">
        <f t="shared" si="91"/>
        <v>0.72978094254299641</v>
      </c>
      <c r="U392" s="8">
        <f t="shared" si="92"/>
        <v>0.71186349087520606</v>
      </c>
      <c r="V392" s="8">
        <f t="shared" si="93"/>
        <v>0.72543849402064187</v>
      </c>
      <c r="W392" s="8">
        <f t="shared" si="94"/>
        <v>2.6595260993893315</v>
      </c>
      <c r="X392" s="8">
        <f t="shared" si="95"/>
        <v>7.8312916012383729E-2</v>
      </c>
      <c r="Y392" s="8">
        <f t="shared" si="96"/>
        <v>58.321200135060678</v>
      </c>
      <c r="AA392" s="8">
        <f t="shared" si="97"/>
        <v>-0.25956480380495739</v>
      </c>
      <c r="AB392" s="8">
        <f t="shared" si="98"/>
        <v>-0.25625754574405235</v>
      </c>
      <c r="AC392" s="8">
        <f t="shared" si="99"/>
        <v>-0.26651755221313417</v>
      </c>
      <c r="AD392" s="8">
        <f t="shared" si="100"/>
        <v>1.2017826292874243</v>
      </c>
      <c r="AE392" s="8">
        <f t="shared" si="101"/>
        <v>-0.56459736046596787</v>
      </c>
      <c r="AF392" s="8">
        <f t="shared" si="102"/>
        <v>36.237911993722477</v>
      </c>
      <c r="AG392" s="8"/>
      <c r="AH392">
        <v>41.672127347554699</v>
      </c>
      <c r="AJ392">
        <v>-1.951152294506455</v>
      </c>
      <c r="AK392">
        <v>-2</v>
      </c>
      <c r="AL392">
        <v>-1.951152294506455</v>
      </c>
      <c r="AM392">
        <v>-2</v>
      </c>
      <c r="AN392">
        <v>0</v>
      </c>
      <c r="AO392">
        <v>0</v>
      </c>
      <c r="AP392">
        <v>0</v>
      </c>
      <c r="AQ392">
        <v>0</v>
      </c>
      <c r="AS392">
        <v>-1.951152294506455</v>
      </c>
      <c r="AT392">
        <v>-1</v>
      </c>
      <c r="AU392">
        <v>-1.951152294506455</v>
      </c>
      <c r="AV392">
        <v>-1</v>
      </c>
      <c r="AW392">
        <v>-1.463364220879841</v>
      </c>
      <c r="AX392">
        <v>-0.38400000000000012</v>
      </c>
      <c r="AY392">
        <v>-1.463364220879841</v>
      </c>
      <c r="AZ392">
        <v>-0.38400000000000012</v>
      </c>
      <c r="BB392">
        <f t="shared" si="108"/>
        <v>-0.38400000000000012</v>
      </c>
    </row>
    <row r="393" spans="1:54" x14ac:dyDescent="0.3">
      <c r="A393">
        <v>3</v>
      </c>
      <c r="B393" t="s">
        <v>129</v>
      </c>
      <c r="C393" t="s">
        <v>123</v>
      </c>
      <c r="D393" t="s">
        <v>15</v>
      </c>
      <c r="F393" s="2">
        <v>0</v>
      </c>
      <c r="G393" s="2">
        <f t="shared" si="103"/>
        <v>0</v>
      </c>
      <c r="H393" s="4">
        <f t="shared" si="104"/>
        <v>0</v>
      </c>
      <c r="I393" s="14">
        <f t="shared" si="105"/>
        <v>1</v>
      </c>
      <c r="J393">
        <f t="shared" si="84"/>
        <v>0</v>
      </c>
      <c r="K393">
        <f t="shared" si="106"/>
        <v>3</v>
      </c>
      <c r="L393">
        <f t="shared" si="107"/>
        <v>0</v>
      </c>
      <c r="M393" s="8">
        <f t="shared" si="85"/>
        <v>-0.63800225686097334</v>
      </c>
      <c r="N393" s="8">
        <f t="shared" si="86"/>
        <v>-0.62568838125568305</v>
      </c>
      <c r="O393" s="8">
        <f t="shared" si="87"/>
        <v>-0.952373752147606</v>
      </c>
      <c r="P393" s="8">
        <f t="shared" si="88"/>
        <v>-0.94017230251252815</v>
      </c>
      <c r="Q393" s="8">
        <f t="shared" si="89"/>
        <v>-6.9634172322141683E-2</v>
      </c>
      <c r="R393" s="8">
        <f t="shared" si="90"/>
        <v>-0.96598439394176072</v>
      </c>
      <c r="T393" s="8">
        <f t="shared" si="91"/>
        <v>-0.64308213282640581</v>
      </c>
      <c r="U393" s="8">
        <f t="shared" si="92"/>
        <v>-0.63644771244174059</v>
      </c>
      <c r="V393" s="8">
        <f t="shared" si="93"/>
        <v>-0.9090792170396339</v>
      </c>
      <c r="W393" s="8">
        <f t="shared" si="94"/>
        <v>-0.91807140726397474</v>
      </c>
      <c r="X393" s="8">
        <f t="shared" si="95"/>
        <v>3.4495068336825072E-2</v>
      </c>
      <c r="Y393" s="8">
        <f t="shared" si="96"/>
        <v>-0.76826516051447047</v>
      </c>
      <c r="AA393" s="8">
        <f t="shared" si="97"/>
        <v>-0.88518996699783414</v>
      </c>
      <c r="AB393" s="8">
        <f t="shared" si="98"/>
        <v>-0.87730443786924639</v>
      </c>
      <c r="AC393" s="8">
        <f t="shared" si="99"/>
        <v>-0.96902072941652984</v>
      </c>
      <c r="AD393" s="8">
        <f t="shared" si="100"/>
        <v>-0.97455924930450843</v>
      </c>
      <c r="AE393" s="8">
        <f t="shared" si="101"/>
        <v>-0.71466794706976144</v>
      </c>
      <c r="AF393" s="8">
        <f t="shared" si="102"/>
        <v>-0.84505428118832515</v>
      </c>
      <c r="AG393" s="8"/>
      <c r="AH393">
        <v>-17.461353194236001</v>
      </c>
      <c r="AJ393">
        <v>-1.0779804224873911E-5</v>
      </c>
      <c r="AK393">
        <v>0</v>
      </c>
      <c r="AL393">
        <v>-1.0779804224873911E-5</v>
      </c>
      <c r="AM393">
        <v>0</v>
      </c>
      <c r="AN393">
        <v>0</v>
      </c>
      <c r="AO393">
        <v>0</v>
      </c>
      <c r="AP393">
        <v>0</v>
      </c>
      <c r="AQ393">
        <v>0</v>
      </c>
      <c r="AS393">
        <v>-1.0779804224873911E-5</v>
      </c>
      <c r="AT393">
        <v>0</v>
      </c>
      <c r="AU393">
        <v>-1.0779804224873911E-5</v>
      </c>
      <c r="AV393">
        <v>0</v>
      </c>
      <c r="AW393">
        <v>-8.0848531686328325E-6</v>
      </c>
      <c r="AX393">
        <v>0</v>
      </c>
      <c r="AY393">
        <v>-8.0848531686328325E-6</v>
      </c>
      <c r="AZ393">
        <v>0</v>
      </c>
      <c r="BB393">
        <f t="shared" si="108"/>
        <v>0</v>
      </c>
    </row>
    <row r="394" spans="1:54" x14ac:dyDescent="0.3">
      <c r="A394">
        <v>3</v>
      </c>
      <c r="B394" t="s">
        <v>130</v>
      </c>
      <c r="C394" t="s">
        <v>123</v>
      </c>
      <c r="D394" t="s">
        <v>15</v>
      </c>
      <c r="F394" s="2">
        <v>0</v>
      </c>
      <c r="G394" s="2">
        <f t="shared" si="103"/>
        <v>1</v>
      </c>
      <c r="H394" s="4">
        <f t="shared" si="104"/>
        <v>0</v>
      </c>
      <c r="I394" s="14">
        <f t="shared" si="105"/>
        <v>1</v>
      </c>
      <c r="J394">
        <f t="shared" si="84"/>
        <v>0</v>
      </c>
      <c r="K394">
        <f t="shared" si="106"/>
        <v>3</v>
      </c>
      <c r="L394">
        <f t="shared" si="107"/>
        <v>0</v>
      </c>
      <c r="M394" s="8">
        <f t="shared" si="85"/>
        <v>-0.65565990857334044</v>
      </c>
      <c r="N394" s="8">
        <f t="shared" si="86"/>
        <v>-0.64360779752762243</v>
      </c>
      <c r="O394" s="8">
        <f t="shared" si="87"/>
        <v>-0.95643504441400096</v>
      </c>
      <c r="P394" s="8">
        <f t="shared" si="88"/>
        <v>-0.94617094798230217</v>
      </c>
      <c r="Q394" s="8">
        <f t="shared" si="89"/>
        <v>-6.9204527720686013E-2</v>
      </c>
      <c r="R394" s="8">
        <f t="shared" si="90"/>
        <v>-0.96948677375453018</v>
      </c>
      <c r="T394" s="8">
        <f t="shared" si="91"/>
        <v>-0.65775452159920811</v>
      </c>
      <c r="U394" s="8">
        <f t="shared" si="92"/>
        <v>-0.65147812844143449</v>
      </c>
      <c r="V394" s="8">
        <f t="shared" si="93"/>
        <v>-0.93978210909136628</v>
      </c>
      <c r="W394" s="8">
        <f t="shared" si="94"/>
        <v>-0.91552801268737516</v>
      </c>
      <c r="X394" s="8">
        <f t="shared" si="95"/>
        <v>3.305287501174712E-2</v>
      </c>
      <c r="Y394" s="8">
        <f t="shared" si="96"/>
        <v>-0.81885905353754251</v>
      </c>
      <c r="AA394" s="8">
        <f t="shared" si="97"/>
        <v>-0.88588053738420813</v>
      </c>
      <c r="AB394" s="8">
        <f t="shared" si="98"/>
        <v>-0.87815473518079235</v>
      </c>
      <c r="AC394" s="8">
        <f t="shared" si="99"/>
        <v>-0.97833816795595052</v>
      </c>
      <c r="AD394" s="8">
        <f t="shared" si="100"/>
        <v>-0.97391512277731795</v>
      </c>
      <c r="AE394" s="8">
        <f t="shared" si="101"/>
        <v>-0.71700730783444322</v>
      </c>
      <c r="AF394" s="8">
        <f t="shared" si="102"/>
        <v>-0.87857827522570997</v>
      </c>
      <c r="AG394" s="8"/>
      <c r="AH394">
        <v>-17.456503542743938</v>
      </c>
      <c r="AJ394">
        <v>1.0779804224873911E-5</v>
      </c>
      <c r="AK394">
        <v>0</v>
      </c>
      <c r="AL394">
        <v>1.0779804224873911E-5</v>
      </c>
      <c r="AM394">
        <v>0</v>
      </c>
      <c r="AN394">
        <v>0</v>
      </c>
      <c r="AO394">
        <v>0</v>
      </c>
      <c r="AP394">
        <v>0</v>
      </c>
      <c r="AQ394">
        <v>0</v>
      </c>
      <c r="AS394">
        <v>1.0779804224873911E-5</v>
      </c>
      <c r="AT394">
        <v>0</v>
      </c>
      <c r="AU394">
        <v>1.0779804224873911E-5</v>
      </c>
      <c r="AV394">
        <v>0</v>
      </c>
      <c r="AW394">
        <v>8.0848531686328325E-6</v>
      </c>
      <c r="AX394">
        <v>0</v>
      </c>
      <c r="AY394">
        <v>8.0848531686328325E-6</v>
      </c>
      <c r="AZ394">
        <v>0</v>
      </c>
      <c r="BB394">
        <f t="shared" si="108"/>
        <v>0</v>
      </c>
    </row>
    <row r="395" spans="1:54" x14ac:dyDescent="0.3">
      <c r="A395">
        <v>3</v>
      </c>
      <c r="B395" t="s">
        <v>131</v>
      </c>
      <c r="C395" t="s">
        <v>132</v>
      </c>
      <c r="D395" t="s">
        <v>15</v>
      </c>
      <c r="F395" s="2">
        <v>0</v>
      </c>
      <c r="G395" s="2">
        <f t="shared" si="103"/>
        <v>0</v>
      </c>
      <c r="H395" s="4">
        <f t="shared" si="104"/>
        <v>0</v>
      </c>
      <c r="I395" s="14">
        <f t="shared" si="105"/>
        <v>1</v>
      </c>
      <c r="J395">
        <f t="shared" si="84"/>
        <v>0</v>
      </c>
      <c r="K395">
        <f t="shared" si="106"/>
        <v>3</v>
      </c>
      <c r="L395">
        <f t="shared" si="107"/>
        <v>0</v>
      </c>
      <c r="M395" s="8">
        <f t="shared" si="85"/>
        <v>-0.68056560767947416</v>
      </c>
      <c r="N395" s="8">
        <f t="shared" si="86"/>
        <v>-0.67032121565674518</v>
      </c>
      <c r="O395" s="8">
        <f t="shared" si="87"/>
        <v>-0.95527638642937374</v>
      </c>
      <c r="P395" s="8">
        <f t="shared" si="88"/>
        <v>-0.94523140656796067</v>
      </c>
      <c r="Q395" s="8">
        <f t="shared" si="89"/>
        <v>-6.8248575932353617E-2</v>
      </c>
      <c r="R395" s="8">
        <f t="shared" si="90"/>
        <v>-0.96523687131749414</v>
      </c>
      <c r="T395" s="8">
        <f t="shared" si="91"/>
        <v>-0.67625543345934436</v>
      </c>
      <c r="U395" s="8">
        <f t="shared" si="92"/>
        <v>-0.67212021008307921</v>
      </c>
      <c r="V395" s="8">
        <f t="shared" si="93"/>
        <v>-0.93991484039215167</v>
      </c>
      <c r="W395" s="8">
        <f t="shared" si="94"/>
        <v>-0.9174943169177151</v>
      </c>
      <c r="X395" s="8">
        <f t="shared" si="95"/>
        <v>4.2455674890564433E-2</v>
      </c>
      <c r="Y395" s="8">
        <f t="shared" si="96"/>
        <v>-0.81038312457350681</v>
      </c>
      <c r="AA395" s="8">
        <f t="shared" si="97"/>
        <v>-0.89590195859929145</v>
      </c>
      <c r="AB395" s="8">
        <f t="shared" si="98"/>
        <v>-0.89024976995728211</v>
      </c>
      <c r="AC395" s="8">
        <f t="shared" si="99"/>
        <v>-0.97930207161977845</v>
      </c>
      <c r="AD395" s="8">
        <f t="shared" si="100"/>
        <v>-0.97564345928342922</v>
      </c>
      <c r="AE395" s="8">
        <f t="shared" si="101"/>
        <v>-0.71441613433318618</v>
      </c>
      <c r="AF395" s="8">
        <f t="shared" si="102"/>
        <v>-0.87132557652182152</v>
      </c>
      <c r="AG395" s="8"/>
      <c r="AH395">
        <v>-17.456503542743938</v>
      </c>
      <c r="AJ395">
        <v>1.0779804224873911E-5</v>
      </c>
      <c r="AK395">
        <v>0</v>
      </c>
      <c r="AL395">
        <v>1.0779804224873911E-5</v>
      </c>
      <c r="AM395">
        <v>0</v>
      </c>
      <c r="AN395">
        <v>0</v>
      </c>
      <c r="AO395">
        <v>0</v>
      </c>
      <c r="AP395">
        <v>0</v>
      </c>
      <c r="AQ395">
        <v>0</v>
      </c>
      <c r="AS395">
        <v>1.0779804224873911E-5</v>
      </c>
      <c r="AT395">
        <v>0</v>
      </c>
      <c r="AU395">
        <v>1.0779804224873911E-5</v>
      </c>
      <c r="AV395">
        <v>0</v>
      </c>
      <c r="AW395">
        <v>8.0848531686328325E-6</v>
      </c>
      <c r="AX395">
        <v>0</v>
      </c>
      <c r="AY395">
        <v>8.0848531686328325E-6</v>
      </c>
      <c r="AZ395">
        <v>0</v>
      </c>
      <c r="BB395">
        <f t="shared" si="108"/>
        <v>0</v>
      </c>
    </row>
    <row r="396" spans="1:54" x14ac:dyDescent="0.3">
      <c r="A396">
        <v>3</v>
      </c>
      <c r="B396" t="s">
        <v>133</v>
      </c>
      <c r="C396" t="s">
        <v>132</v>
      </c>
      <c r="D396" t="s">
        <v>15</v>
      </c>
      <c r="F396" s="2">
        <v>0</v>
      </c>
      <c r="G396" s="2">
        <f t="shared" si="103"/>
        <v>1</v>
      </c>
      <c r="H396" s="4">
        <f t="shared" si="104"/>
        <v>0</v>
      </c>
      <c r="I396" s="14">
        <f t="shared" si="105"/>
        <v>1</v>
      </c>
      <c r="J396">
        <f t="shared" si="84"/>
        <v>0</v>
      </c>
      <c r="K396">
        <f t="shared" si="106"/>
        <v>3</v>
      </c>
      <c r="L396">
        <f t="shared" si="107"/>
        <v>0</v>
      </c>
      <c r="M396" s="8">
        <f t="shared" si="85"/>
        <v>-0.67837775372070375</v>
      </c>
      <c r="N396" s="8">
        <f t="shared" si="86"/>
        <v>-0.66507232972715602</v>
      </c>
      <c r="O396" s="8">
        <f t="shared" si="87"/>
        <v>-0.95862165961493984</v>
      </c>
      <c r="P396" s="8">
        <f t="shared" si="88"/>
        <v>-0.94481794530716745</v>
      </c>
      <c r="Q396" s="8">
        <f t="shared" si="89"/>
        <v>-6.5777370096553725E-2</v>
      </c>
      <c r="R396" s="8">
        <f t="shared" si="90"/>
        <v>-0.96954605096453672</v>
      </c>
      <c r="T396" s="8">
        <f t="shared" si="91"/>
        <v>-0.67044806058477391</v>
      </c>
      <c r="U396" s="8">
        <f t="shared" si="92"/>
        <v>-0.66146746890498886</v>
      </c>
      <c r="V396" s="8">
        <f t="shared" si="93"/>
        <v>-0.91492212905437553</v>
      </c>
      <c r="W396" s="8">
        <f t="shared" si="94"/>
        <v>-0.92630961269339762</v>
      </c>
      <c r="X396" s="8">
        <f t="shared" si="95"/>
        <v>3.9508973108272338E-2</v>
      </c>
      <c r="Y396" s="8">
        <f t="shared" si="96"/>
        <v>-0.76434206190535803</v>
      </c>
      <c r="AA396" s="8">
        <f t="shared" si="97"/>
        <v>-0.88986184363287257</v>
      </c>
      <c r="AB396" s="8">
        <f t="shared" si="98"/>
        <v>-0.88072339815369538</v>
      </c>
      <c r="AC396" s="8">
        <f t="shared" si="99"/>
        <v>-0.9717196191202383</v>
      </c>
      <c r="AD396" s="8">
        <f t="shared" si="100"/>
        <v>-0.97668493134776568</v>
      </c>
      <c r="AE396" s="8">
        <f t="shared" si="101"/>
        <v>-0.71591661948235619</v>
      </c>
      <c r="AF396" s="8">
        <f t="shared" si="102"/>
        <v>-0.83952986880224101</v>
      </c>
      <c r="AG396" s="8"/>
      <c r="AH396">
        <v>-17.461353194236001</v>
      </c>
      <c r="AJ396">
        <v>-1.0779804224873911E-5</v>
      </c>
      <c r="AK396">
        <v>0</v>
      </c>
      <c r="AL396">
        <v>-1.0779804224873911E-5</v>
      </c>
      <c r="AM396">
        <v>0</v>
      </c>
      <c r="AN396">
        <v>0</v>
      </c>
      <c r="AO396">
        <v>0</v>
      </c>
      <c r="AP396">
        <v>0</v>
      </c>
      <c r="AQ396">
        <v>0</v>
      </c>
      <c r="AS396">
        <v>-1.0779804224873911E-5</v>
      </c>
      <c r="AT396">
        <v>0</v>
      </c>
      <c r="AU396">
        <v>-1.0779804224873911E-5</v>
      </c>
      <c r="AV396">
        <v>0</v>
      </c>
      <c r="AW396">
        <v>-8.0848531686328325E-6</v>
      </c>
      <c r="AX396">
        <v>0</v>
      </c>
      <c r="AY396">
        <v>-8.0848531686328325E-6</v>
      </c>
      <c r="AZ396">
        <v>0</v>
      </c>
      <c r="BB396">
        <f t="shared" si="108"/>
        <v>0</v>
      </c>
    </row>
    <row r="397" spans="1:54" x14ac:dyDescent="0.3">
      <c r="A397">
        <v>3</v>
      </c>
      <c r="B397" t="s">
        <v>134</v>
      </c>
      <c r="C397" t="s">
        <v>132</v>
      </c>
      <c r="D397" t="s">
        <v>15</v>
      </c>
      <c r="F397" s="2">
        <v>0</v>
      </c>
      <c r="G397" s="2">
        <f t="shared" si="103"/>
        <v>1</v>
      </c>
      <c r="H397" s="4">
        <f t="shared" si="104"/>
        <v>0</v>
      </c>
      <c r="I397" s="14">
        <f t="shared" si="105"/>
        <v>1</v>
      </c>
      <c r="J397">
        <f t="shared" si="84"/>
        <v>0</v>
      </c>
      <c r="K397">
        <f t="shared" si="106"/>
        <v>3</v>
      </c>
      <c r="L397">
        <f t="shared" si="107"/>
        <v>0</v>
      </c>
      <c r="M397" s="8">
        <f t="shared" si="85"/>
        <v>0.45200949313307376</v>
      </c>
      <c r="N397" s="8">
        <f t="shared" si="86"/>
        <v>0.45232539772988556</v>
      </c>
      <c r="O397" s="8">
        <f t="shared" si="87"/>
        <v>0.114117885882114</v>
      </c>
      <c r="P397" s="8">
        <f t="shared" si="88"/>
        <v>12353.411764705883</v>
      </c>
      <c r="Q397" s="8">
        <f t="shared" si="89"/>
        <v>-0.19175513790258583</v>
      </c>
      <c r="R397" s="8">
        <f t="shared" si="90"/>
        <v>205.4836236933798</v>
      </c>
      <c r="T397" s="8">
        <f t="shared" si="91"/>
        <v>0.42199430596325849</v>
      </c>
      <c r="U397" s="8">
        <f t="shared" si="92"/>
        <v>0.42149029008338973</v>
      </c>
      <c r="V397" s="8">
        <f t="shared" si="93"/>
        <v>0.46050610326605113</v>
      </c>
      <c r="W397" s="8">
        <f t="shared" si="94"/>
        <v>2.7017698472986642</v>
      </c>
      <c r="X397" s="8">
        <f t="shared" si="95"/>
        <v>8.6125112692961109E-2</v>
      </c>
      <c r="Y397" s="8">
        <f t="shared" si="96"/>
        <v>75.472403596725243</v>
      </c>
      <c r="AA397" s="8">
        <f t="shared" si="97"/>
        <v>-0.37022811222894508</v>
      </c>
      <c r="AB397" s="8">
        <f t="shared" si="98"/>
        <v>-0.36750615241226031</v>
      </c>
      <c r="AC397" s="8">
        <f t="shared" si="99"/>
        <v>-0.38752477366197174</v>
      </c>
      <c r="AD397" s="8">
        <f t="shared" si="100"/>
        <v>1.2598617260268856</v>
      </c>
      <c r="AE397" s="8">
        <f t="shared" si="101"/>
        <v>-0.56228456017503292</v>
      </c>
      <c r="AF397" s="8">
        <f t="shared" si="102"/>
        <v>50.25399264971788</v>
      </c>
      <c r="AG397" s="8"/>
      <c r="AH397">
        <v>41.672127347554699</v>
      </c>
      <c r="AJ397">
        <v>-1.951152294506455</v>
      </c>
      <c r="AK397">
        <v>-2</v>
      </c>
      <c r="AL397">
        <v>-1.951152294506455</v>
      </c>
      <c r="AM397">
        <v>-2</v>
      </c>
      <c r="AN397">
        <v>0</v>
      </c>
      <c r="AO397">
        <v>0</v>
      </c>
      <c r="AP397">
        <v>0</v>
      </c>
      <c r="AQ397">
        <v>0</v>
      </c>
      <c r="AS397">
        <v>-1.951152294506455</v>
      </c>
      <c r="AT397">
        <v>-1</v>
      </c>
      <c r="AU397">
        <v>-1.951152294506455</v>
      </c>
      <c r="AV397">
        <v>-1</v>
      </c>
      <c r="AW397">
        <v>-1.463364220879841</v>
      </c>
      <c r="AX397">
        <v>-0.38400000000000012</v>
      </c>
      <c r="AY397">
        <v>-1.463364220879841</v>
      </c>
      <c r="AZ397">
        <v>-0.38400000000000012</v>
      </c>
      <c r="BB397">
        <f t="shared" si="108"/>
        <v>-0.38400000000000012</v>
      </c>
    </row>
    <row r="398" spans="1:54" x14ac:dyDescent="0.3">
      <c r="A398">
        <v>3</v>
      </c>
      <c r="B398" t="s">
        <v>135</v>
      </c>
      <c r="C398" t="s">
        <v>132</v>
      </c>
      <c r="D398" t="s">
        <v>15</v>
      </c>
      <c r="F398" s="2">
        <v>0</v>
      </c>
      <c r="G398" s="2">
        <f t="shared" si="103"/>
        <v>0</v>
      </c>
      <c r="H398" s="4">
        <f t="shared" si="104"/>
        <v>1</v>
      </c>
      <c r="I398" s="14">
        <f t="shared" si="105"/>
        <v>0</v>
      </c>
      <c r="J398">
        <f t="shared" si="84"/>
        <v>1</v>
      </c>
      <c r="K398">
        <f t="shared" si="106"/>
        <v>3</v>
      </c>
      <c r="L398">
        <f t="shared" si="107"/>
        <v>3</v>
      </c>
      <c r="M398" s="8">
        <f t="shared" si="85"/>
        <v>-0.83155646423632523</v>
      </c>
      <c r="N398" s="8">
        <f t="shared" si="86"/>
        <v>-0.82866195646604102</v>
      </c>
      <c r="O398" s="8">
        <f t="shared" si="87"/>
        <v>-0.97959315442637984</v>
      </c>
      <c r="P398" s="8">
        <f t="shared" si="88"/>
        <v>-0.98162079501399258</v>
      </c>
      <c r="Q398" s="8">
        <f t="shared" si="89"/>
        <v>-0.18403531851349655</v>
      </c>
      <c r="R398" s="8">
        <f t="shared" si="90"/>
        <v>-0.91948876975532301</v>
      </c>
      <c r="T398" s="8">
        <f t="shared" si="91"/>
        <v>-0.78026838974632096</v>
      </c>
      <c r="U398" s="8">
        <f t="shared" si="92"/>
        <v>-0.77938551891531582</v>
      </c>
      <c r="V398" s="8">
        <f t="shared" si="93"/>
        <v>-0.96204883118822948</v>
      </c>
      <c r="W398" s="8">
        <f t="shared" si="94"/>
        <v>-0.95672173711838782</v>
      </c>
      <c r="X398" s="8">
        <f t="shared" si="95"/>
        <v>9.1080566024917375E-2</v>
      </c>
      <c r="Y398" s="8">
        <f t="shared" si="96"/>
        <v>-0.78544367842405327</v>
      </c>
      <c r="AA398" s="8">
        <f t="shared" si="97"/>
        <v>-0.92151940940817323</v>
      </c>
      <c r="AB398" s="8">
        <f t="shared" si="98"/>
        <v>-0.91948548137586072</v>
      </c>
      <c r="AC398" s="8">
        <f t="shared" si="99"/>
        <v>-0.98454025882106089</v>
      </c>
      <c r="AD398" s="8">
        <f t="shared" si="100"/>
        <v>-0.98272005492644365</v>
      </c>
      <c r="AE398" s="8">
        <f t="shared" si="101"/>
        <v>-0.55399985734115409</v>
      </c>
      <c r="AF398" s="8">
        <f t="shared" si="102"/>
        <v>-0.92102460527722307</v>
      </c>
      <c r="AG398" s="8"/>
      <c r="AH398">
        <v>-6.7542706105747543</v>
      </c>
      <c r="AJ398">
        <v>1.951152294506455</v>
      </c>
      <c r="AK398">
        <v>2</v>
      </c>
      <c r="AL398">
        <v>1.951152294506455</v>
      </c>
      <c r="AM398">
        <v>2</v>
      </c>
      <c r="AN398">
        <v>0</v>
      </c>
      <c r="AO398">
        <v>0</v>
      </c>
      <c r="AP398">
        <v>0</v>
      </c>
      <c r="AQ398">
        <v>0</v>
      </c>
      <c r="AS398">
        <v>1.951152294506455</v>
      </c>
      <c r="AT398">
        <v>1</v>
      </c>
      <c r="AU398">
        <v>1.951152294506455</v>
      </c>
      <c r="AV398">
        <v>1</v>
      </c>
      <c r="AW398">
        <v>1.463364220879841</v>
      </c>
      <c r="AX398">
        <v>0.38400000000000012</v>
      </c>
      <c r="AY398">
        <v>1.463364220879841</v>
      </c>
      <c r="AZ398">
        <v>0.38400000000000012</v>
      </c>
      <c r="BB398">
        <f t="shared" si="108"/>
        <v>0.38400000000000012</v>
      </c>
    </row>
    <row r="399" spans="1:54" x14ac:dyDescent="0.3">
      <c r="A399">
        <v>3</v>
      </c>
      <c r="B399" t="s">
        <v>136</v>
      </c>
      <c r="C399" t="s">
        <v>132</v>
      </c>
      <c r="D399" t="s">
        <v>15</v>
      </c>
      <c r="F399" s="2">
        <v>0</v>
      </c>
      <c r="G399" s="2">
        <f t="shared" si="103"/>
        <v>1</v>
      </c>
      <c r="H399" s="4">
        <f t="shared" si="104"/>
        <v>1</v>
      </c>
      <c r="I399" s="14">
        <f t="shared" si="105"/>
        <v>0</v>
      </c>
      <c r="J399">
        <f t="shared" si="84"/>
        <v>1</v>
      </c>
      <c r="K399">
        <f t="shared" si="106"/>
        <v>3</v>
      </c>
      <c r="L399">
        <f t="shared" si="107"/>
        <v>3</v>
      </c>
      <c r="M399" s="8">
        <f t="shared" si="85"/>
        <v>-0.78633248162432601</v>
      </c>
      <c r="N399" s="8">
        <f t="shared" si="86"/>
        <v>-0.7837921898738045</v>
      </c>
      <c r="O399" s="8">
        <f t="shared" si="87"/>
        <v>-0.98308869421371092</v>
      </c>
      <c r="P399" s="8">
        <f t="shared" si="88"/>
        <v>-0.98038372143226438</v>
      </c>
      <c r="Q399" s="8">
        <f t="shared" si="89"/>
        <v>-0.18447044532882109</v>
      </c>
      <c r="R399" s="8">
        <f t="shared" si="90"/>
        <v>-0.92187844862767288</v>
      </c>
      <c r="T399" s="8">
        <f t="shared" si="91"/>
        <v>-0.74473613814100348</v>
      </c>
      <c r="U399" s="8">
        <f t="shared" si="92"/>
        <v>-0.74559043069141229</v>
      </c>
      <c r="V399" s="8">
        <f t="shared" si="93"/>
        <v>-0.96737284681382651</v>
      </c>
      <c r="W399" s="8">
        <f t="shared" si="94"/>
        <v>-0.9548739413307985</v>
      </c>
      <c r="X399" s="8">
        <f t="shared" si="95"/>
        <v>9.3427859741547339E-2</v>
      </c>
      <c r="Y399" s="8">
        <f t="shared" si="96"/>
        <v>-0.79970869829418401</v>
      </c>
      <c r="AA399" s="8">
        <f t="shared" si="97"/>
        <v>-0.90931986087667971</v>
      </c>
      <c r="AB399" s="8">
        <f t="shared" si="98"/>
        <v>-0.90831735328393348</v>
      </c>
      <c r="AC399" s="8">
        <f t="shared" si="99"/>
        <v>-0.98746005524598313</v>
      </c>
      <c r="AD399" s="8">
        <f t="shared" si="100"/>
        <v>-0.98211798672196116</v>
      </c>
      <c r="AE399" s="8">
        <f t="shared" si="101"/>
        <v>-0.55670640411714178</v>
      </c>
      <c r="AF399" s="8">
        <f t="shared" si="102"/>
        <v>-0.92577965878388313</v>
      </c>
      <c r="AG399" s="8"/>
      <c r="AH399">
        <v>-6.7542706105747552</v>
      </c>
      <c r="AJ399">
        <v>1.951152294506455</v>
      </c>
      <c r="AK399">
        <v>2</v>
      </c>
      <c r="AL399">
        <v>1.951152294506455</v>
      </c>
      <c r="AM399">
        <v>2</v>
      </c>
      <c r="AN399">
        <v>0</v>
      </c>
      <c r="AO399">
        <v>0</v>
      </c>
      <c r="AP399">
        <v>0</v>
      </c>
      <c r="AQ399">
        <v>0</v>
      </c>
      <c r="AS399">
        <v>1.951152294506455</v>
      </c>
      <c r="AT399">
        <v>1</v>
      </c>
      <c r="AU399">
        <v>1.951152294506455</v>
      </c>
      <c r="AV399">
        <v>1</v>
      </c>
      <c r="AW399">
        <v>1.463364220879841</v>
      </c>
      <c r="AX399">
        <v>0.38400000000000012</v>
      </c>
      <c r="AY399">
        <v>1.463364220879841</v>
      </c>
      <c r="AZ399">
        <v>0.38400000000000012</v>
      </c>
      <c r="BB399">
        <f t="shared" si="108"/>
        <v>0.38400000000000012</v>
      </c>
    </row>
    <row r="400" spans="1:54" x14ac:dyDescent="0.3">
      <c r="A400">
        <v>3</v>
      </c>
      <c r="B400" t="s">
        <v>137</v>
      </c>
      <c r="C400" t="s">
        <v>132</v>
      </c>
      <c r="D400" t="s">
        <v>15</v>
      </c>
      <c r="F400" s="2">
        <v>0</v>
      </c>
      <c r="G400" s="2">
        <f t="shared" si="103"/>
        <v>0</v>
      </c>
      <c r="H400" s="4">
        <f t="shared" si="104"/>
        <v>0</v>
      </c>
      <c r="I400" s="14">
        <f t="shared" si="105"/>
        <v>1</v>
      </c>
      <c r="J400">
        <f t="shared" si="84"/>
        <v>0</v>
      </c>
      <c r="K400">
        <f t="shared" si="106"/>
        <v>3</v>
      </c>
      <c r="L400">
        <f t="shared" si="107"/>
        <v>0</v>
      </c>
      <c r="M400" s="8">
        <f t="shared" si="85"/>
        <v>0.36150307959767797</v>
      </c>
      <c r="N400" s="8">
        <f t="shared" si="86"/>
        <v>0.36176400314707774</v>
      </c>
      <c r="O400" s="8">
        <f t="shared" si="87"/>
        <v>9.9403497017485118E-2</v>
      </c>
      <c r="P400" s="8">
        <f t="shared" si="88"/>
        <v>23630.444444444442</v>
      </c>
      <c r="Q400" s="8">
        <f t="shared" si="89"/>
        <v>-0.19133299084953181</v>
      </c>
      <c r="R400" s="8">
        <f t="shared" si="90"/>
        <v>232.04933437744714</v>
      </c>
      <c r="T400" s="8">
        <f t="shared" si="91"/>
        <v>0.72570090472638549</v>
      </c>
      <c r="U400" s="8">
        <f t="shared" si="92"/>
        <v>0.73381714299232559</v>
      </c>
      <c r="V400" s="8">
        <f t="shared" si="93"/>
        <v>0.6963868740987823</v>
      </c>
      <c r="W400" s="8">
        <f t="shared" si="94"/>
        <v>2.5550482537974464</v>
      </c>
      <c r="X400" s="8">
        <f t="shared" si="95"/>
        <v>9.0238293429442701E-2</v>
      </c>
      <c r="Y400" s="8">
        <f t="shared" si="96"/>
        <v>76.656683158246963</v>
      </c>
      <c r="AA400" s="8">
        <f t="shared" si="97"/>
        <v>-0.257373395747303</v>
      </c>
      <c r="AB400" s="8">
        <f t="shared" si="98"/>
        <v>-0.24763440447260768</v>
      </c>
      <c r="AC400" s="8">
        <f t="shared" si="99"/>
        <v>-0.2739518022054348</v>
      </c>
      <c r="AD400" s="8">
        <f t="shared" si="100"/>
        <v>1.1534080903865707</v>
      </c>
      <c r="AE400" s="8">
        <f t="shared" si="101"/>
        <v>-0.55205886112404001</v>
      </c>
      <c r="AF400" s="8">
        <f t="shared" si="102"/>
        <v>47.923179566864448</v>
      </c>
      <c r="AG400" s="8"/>
      <c r="AH400">
        <v>41.672127347554699</v>
      </c>
      <c r="AJ400">
        <v>-1.951152294506455</v>
      </c>
      <c r="AK400">
        <v>-2</v>
      </c>
      <c r="AL400">
        <v>-1.951152294506455</v>
      </c>
      <c r="AM400">
        <v>-2</v>
      </c>
      <c r="AN400">
        <v>0</v>
      </c>
      <c r="AO400">
        <v>0</v>
      </c>
      <c r="AP400">
        <v>0</v>
      </c>
      <c r="AQ400">
        <v>0</v>
      </c>
      <c r="AS400">
        <v>-1.951152294506455</v>
      </c>
      <c r="AT400">
        <v>-1</v>
      </c>
      <c r="AU400">
        <v>-1.951152294506455</v>
      </c>
      <c r="AV400">
        <v>-1</v>
      </c>
      <c r="AW400">
        <v>-1.463364220879841</v>
      </c>
      <c r="AX400">
        <v>-0.38400000000000012</v>
      </c>
      <c r="AY400">
        <v>-1.463364220879841</v>
      </c>
      <c r="AZ400">
        <v>-0.38400000000000012</v>
      </c>
      <c r="BB400">
        <f t="shared" si="108"/>
        <v>-0.38400000000000012</v>
      </c>
    </row>
    <row r="401" spans="1:54" x14ac:dyDescent="0.3">
      <c r="A401">
        <v>3</v>
      </c>
      <c r="B401" t="s">
        <v>138</v>
      </c>
      <c r="C401" t="s">
        <v>132</v>
      </c>
      <c r="D401" t="s">
        <v>15</v>
      </c>
      <c r="F401" s="2">
        <v>0</v>
      </c>
      <c r="G401" s="2">
        <f t="shared" si="103"/>
        <v>0</v>
      </c>
      <c r="H401" s="4">
        <f t="shared" si="104"/>
        <v>0</v>
      </c>
      <c r="I401" s="14">
        <f t="shared" si="105"/>
        <v>1</v>
      </c>
      <c r="J401">
        <f t="shared" si="84"/>
        <v>0</v>
      </c>
      <c r="K401">
        <f t="shared" si="106"/>
        <v>3</v>
      </c>
      <c r="L401">
        <f t="shared" si="107"/>
        <v>0</v>
      </c>
      <c r="M401" s="8">
        <f t="shared" si="85"/>
        <v>-0.63800225686097334</v>
      </c>
      <c r="N401" s="8">
        <f t="shared" si="86"/>
        <v>-0.62568838125568305</v>
      </c>
      <c r="O401" s="8">
        <f t="shared" si="87"/>
        <v>-0.952373752147606</v>
      </c>
      <c r="P401" s="8">
        <f t="shared" si="88"/>
        <v>-0.94017230251252815</v>
      </c>
      <c r="Q401" s="8">
        <f t="shared" si="89"/>
        <v>-6.9634172322141683E-2</v>
      </c>
      <c r="R401" s="8">
        <f t="shared" si="90"/>
        <v>-0.96598439394176072</v>
      </c>
      <c r="T401" s="8">
        <f t="shared" si="91"/>
        <v>-0.6387392029593465</v>
      </c>
      <c r="U401" s="8">
        <f t="shared" si="92"/>
        <v>-0.63207069469531085</v>
      </c>
      <c r="V401" s="8">
        <f t="shared" si="93"/>
        <v>-0.90907148125886439</v>
      </c>
      <c r="W401" s="8">
        <f t="shared" si="94"/>
        <v>-0.91737651470577908</v>
      </c>
      <c r="X401" s="8">
        <f t="shared" si="95"/>
        <v>3.5126098904140979E-2</v>
      </c>
      <c r="Y401" s="8">
        <f t="shared" si="96"/>
        <v>-0.7643662903623184</v>
      </c>
      <c r="AA401" s="8">
        <f t="shared" si="97"/>
        <v>-0.88294593258453602</v>
      </c>
      <c r="AB401" s="8">
        <f t="shared" si="98"/>
        <v>-0.87592977121310223</v>
      </c>
      <c r="AC401" s="8">
        <f t="shared" si="99"/>
        <v>-0.9690470069450644</v>
      </c>
      <c r="AD401" s="8">
        <f t="shared" si="100"/>
        <v>-0.97425268465855219</v>
      </c>
      <c r="AE401" s="8">
        <f t="shared" si="101"/>
        <v>-0.71364930011562278</v>
      </c>
      <c r="AF401" s="8">
        <f t="shared" si="102"/>
        <v>-0.84254412987124883</v>
      </c>
      <c r="AG401" s="8"/>
      <c r="AH401">
        <v>-17.461353194236001</v>
      </c>
      <c r="AJ401">
        <v>-1.0779804224873911E-5</v>
      </c>
      <c r="AK401">
        <v>0</v>
      </c>
      <c r="AL401">
        <v>-1.0779804224873911E-5</v>
      </c>
      <c r="AM401">
        <v>0</v>
      </c>
      <c r="AN401">
        <v>0</v>
      </c>
      <c r="AO401">
        <v>0</v>
      </c>
      <c r="AP401">
        <v>0</v>
      </c>
      <c r="AQ401">
        <v>0</v>
      </c>
      <c r="AS401">
        <v>-1.0779804224873911E-5</v>
      </c>
      <c r="AT401">
        <v>0</v>
      </c>
      <c r="AU401">
        <v>-1.0779804224873911E-5</v>
      </c>
      <c r="AV401">
        <v>0</v>
      </c>
      <c r="AW401">
        <v>-8.0848531686328325E-6</v>
      </c>
      <c r="AX401">
        <v>0</v>
      </c>
      <c r="AY401">
        <v>-8.0848531686328325E-6</v>
      </c>
      <c r="AZ401">
        <v>0</v>
      </c>
      <c r="BB401">
        <f t="shared" si="108"/>
        <v>0</v>
      </c>
    </row>
    <row r="402" spans="1:54" x14ac:dyDescent="0.3">
      <c r="A402">
        <v>3</v>
      </c>
      <c r="B402" t="s">
        <v>139</v>
      </c>
      <c r="C402" t="s">
        <v>132</v>
      </c>
      <c r="D402" t="s">
        <v>15</v>
      </c>
      <c r="F402" s="2">
        <v>0</v>
      </c>
      <c r="G402" s="2">
        <f t="shared" si="103"/>
        <v>1</v>
      </c>
      <c r="H402" s="4">
        <f t="shared" si="104"/>
        <v>0</v>
      </c>
      <c r="I402" s="14">
        <f t="shared" si="105"/>
        <v>1</v>
      </c>
      <c r="J402">
        <f t="shared" si="84"/>
        <v>0</v>
      </c>
      <c r="K402">
        <f t="shared" si="106"/>
        <v>3</v>
      </c>
      <c r="L402">
        <f t="shared" si="107"/>
        <v>0</v>
      </c>
      <c r="M402" s="8">
        <f t="shared" si="85"/>
        <v>-0.65565990857334044</v>
      </c>
      <c r="N402" s="8">
        <f t="shared" si="86"/>
        <v>-0.64360779752762243</v>
      </c>
      <c r="O402" s="8">
        <f t="shared" si="87"/>
        <v>-0.95643504441400096</v>
      </c>
      <c r="P402" s="8">
        <f t="shared" si="88"/>
        <v>-0.94617094798230217</v>
      </c>
      <c r="Q402" s="8">
        <f t="shared" si="89"/>
        <v>-6.9204527720686013E-2</v>
      </c>
      <c r="R402" s="8">
        <f t="shared" si="90"/>
        <v>-0.96948677375453018</v>
      </c>
      <c r="T402" s="8">
        <f t="shared" si="91"/>
        <v>-0.66005807274813166</v>
      </c>
      <c r="U402" s="8">
        <f t="shared" si="92"/>
        <v>-0.65040439485763213</v>
      </c>
      <c r="V402" s="8">
        <f t="shared" si="93"/>
        <v>-0.94095526318520772</v>
      </c>
      <c r="W402" s="8">
        <f t="shared" si="94"/>
        <v>-0.91562817845314393</v>
      </c>
      <c r="X402" s="8">
        <f t="shared" si="95"/>
        <v>3.552972484674928E-2</v>
      </c>
      <c r="Y402" s="8">
        <f t="shared" si="96"/>
        <v>-0.81584445814064543</v>
      </c>
      <c r="AA402" s="8">
        <f t="shared" si="97"/>
        <v>-0.88676544490040632</v>
      </c>
      <c r="AB402" s="8">
        <f t="shared" si="98"/>
        <v>-0.87699271676576218</v>
      </c>
      <c r="AC402" s="8">
        <f t="shared" si="99"/>
        <v>-0.97861986205171525</v>
      </c>
      <c r="AD402" s="8">
        <f t="shared" si="100"/>
        <v>-0.97383018011316136</v>
      </c>
      <c r="AE402" s="8">
        <f t="shared" si="101"/>
        <v>-0.71466303032426204</v>
      </c>
      <c r="AF402" s="8">
        <f t="shared" si="102"/>
        <v>-0.87682933761640092</v>
      </c>
      <c r="AG402" s="8"/>
      <c r="AH402">
        <v>-17.456503542743938</v>
      </c>
      <c r="AJ402">
        <v>1.0779804224873911E-5</v>
      </c>
      <c r="AK402">
        <v>0</v>
      </c>
      <c r="AL402">
        <v>1.0779804224873911E-5</v>
      </c>
      <c r="AM402">
        <v>0</v>
      </c>
      <c r="AN402">
        <v>0</v>
      </c>
      <c r="AO402">
        <v>0</v>
      </c>
      <c r="AP402">
        <v>0</v>
      </c>
      <c r="AQ402">
        <v>0</v>
      </c>
      <c r="AS402">
        <v>1.0779804224873911E-5</v>
      </c>
      <c r="AT402">
        <v>0</v>
      </c>
      <c r="AU402">
        <v>1.0779804224873911E-5</v>
      </c>
      <c r="AV402">
        <v>0</v>
      </c>
      <c r="AW402">
        <v>8.0848531686328325E-6</v>
      </c>
      <c r="AX402">
        <v>0</v>
      </c>
      <c r="AY402">
        <v>8.0848531686328325E-6</v>
      </c>
      <c r="AZ402">
        <v>0</v>
      </c>
      <c r="BB402">
        <f t="shared" si="108"/>
        <v>0</v>
      </c>
    </row>
    <row r="403" spans="1:54" x14ac:dyDescent="0.3">
      <c r="A403">
        <v>3</v>
      </c>
      <c r="B403" t="s">
        <v>140</v>
      </c>
      <c r="C403" t="s">
        <v>141</v>
      </c>
      <c r="D403" t="s">
        <v>69</v>
      </c>
      <c r="F403" s="2">
        <v>0</v>
      </c>
      <c r="G403" s="2">
        <f t="shared" si="103"/>
        <v>0</v>
      </c>
      <c r="H403" s="4">
        <f t="shared" si="104"/>
        <v>1</v>
      </c>
      <c r="I403" s="14">
        <f t="shared" si="105"/>
        <v>0</v>
      </c>
      <c r="J403">
        <f t="shared" ref="J403:J426" si="109">IF(BB403&gt;0,1,0)</f>
        <v>1</v>
      </c>
      <c r="K403">
        <f t="shared" si="106"/>
        <v>2</v>
      </c>
      <c r="L403">
        <f t="shared" si="107"/>
        <v>2</v>
      </c>
      <c r="M403" s="8">
        <f t="shared" ref="M403:M426" si="110">(N67-M67)/M67</f>
        <v>-0.91079695459812504</v>
      </c>
      <c r="N403" s="8">
        <f t="shared" ref="N403:N426" si="111">(O67-M67)/M67</f>
        <v>-0.91074926838849291</v>
      </c>
      <c r="O403" s="8">
        <f t="shared" ref="O403:O426" si="112">(Q67-P67)/P67</f>
        <v>-0.88429203764627162</v>
      </c>
      <c r="P403" s="8">
        <f t="shared" ref="P403:P426" si="113">(S67-R67)/R67</f>
        <v>-0.99217059457010293</v>
      </c>
      <c r="Q403" s="8">
        <f t="shared" ref="Q403:Q426" si="114">(U67-T67)/T67</f>
        <v>-0.21729625505984093</v>
      </c>
      <c r="R403" s="8">
        <f t="shared" ref="R403:R426" si="115">(W67-V67)/V67</f>
        <v>-0.85418302900957233</v>
      </c>
      <c r="T403" s="8">
        <f t="shared" ref="T403:T426" si="116">(Z67-Y67)/Y67</f>
        <v>-0.80799464314455771</v>
      </c>
      <c r="U403" s="8">
        <f t="shared" ref="U403:U426" si="117">(AA67-Y67)/Y67</f>
        <v>-0.81086671379713793</v>
      </c>
      <c r="V403" s="8">
        <f t="shared" ref="V403:V426" si="118">(AC67-AB67)/AB67</f>
        <v>-0.68130251816095111</v>
      </c>
      <c r="W403" s="8">
        <f t="shared" ref="W403:W426" si="119">(AE67-AD67)/AD67</f>
        <v>-0.94244391364211155</v>
      </c>
      <c r="X403" s="8">
        <f t="shared" ref="X403:X426" si="120">(AG67-AF67)/AF67</f>
        <v>0.45507868246259764</v>
      </c>
      <c r="Y403" s="8">
        <f t="shared" ref="Y403:Y426" si="121">(AI67-AH67)/AH67</f>
        <v>-0.45091324051683435</v>
      </c>
      <c r="AA403" s="8">
        <f t="shared" ref="AA403:AA426" si="122">(AL67-AK67)/AK67</f>
        <v>-0.90424552068096375</v>
      </c>
      <c r="AB403" s="8">
        <f t="shared" ref="AB403:AB426" si="123">(AM67-AK67)/AK67</f>
        <v>-0.90666321741392486</v>
      </c>
      <c r="AC403" s="8">
        <f t="shared" ref="AC403:AC426" si="124">(AO67-AN67)/AN67</f>
        <v>-0.82709459704166288</v>
      </c>
      <c r="AD403" s="8">
        <f t="shared" ref="AD403:AD426" si="125">(AQ67-AP67)/AP67</f>
        <v>-0.96447605997075603</v>
      </c>
      <c r="AE403" s="8">
        <f t="shared" ref="AE403:AE426" si="126">(AS67-AR67)/AR67</f>
        <v>0.15282600716058889</v>
      </c>
      <c r="AF403" s="8">
        <f t="shared" ref="AF403:AF426" si="127">(AU67-AT67)/AT67</f>
        <v>-0.79470479712781816</v>
      </c>
      <c r="AG403" s="8"/>
      <c r="AH403">
        <v>-12.976232971877559</v>
      </c>
      <c r="AJ403">
        <v>0.99005956077063639</v>
      </c>
      <c r="AK403">
        <v>1</v>
      </c>
      <c r="AL403">
        <v>0.99005956077063639</v>
      </c>
      <c r="AM403">
        <v>1</v>
      </c>
      <c r="AN403">
        <v>0</v>
      </c>
      <c r="AO403">
        <v>0</v>
      </c>
      <c r="AP403">
        <v>0</v>
      </c>
      <c r="AQ403">
        <v>0</v>
      </c>
      <c r="AS403">
        <v>0.99005956077063639</v>
      </c>
      <c r="AT403">
        <v>1</v>
      </c>
      <c r="AU403">
        <v>0.99005956077063639</v>
      </c>
      <c r="AV403">
        <v>1</v>
      </c>
      <c r="AW403">
        <v>0.97458988013359549</v>
      </c>
      <c r="AX403">
        <v>0.50400000000000011</v>
      </c>
      <c r="AY403">
        <v>0.97458988013359549</v>
      </c>
      <c r="AZ403">
        <v>0.50400000000000011</v>
      </c>
      <c r="BB403">
        <f t="shared" si="108"/>
        <v>0.50400000000000011</v>
      </c>
    </row>
    <row r="404" spans="1:54" x14ac:dyDescent="0.3">
      <c r="A404">
        <v>3</v>
      </c>
      <c r="B404" t="s">
        <v>142</v>
      </c>
      <c r="C404" t="s">
        <v>141</v>
      </c>
      <c r="D404" t="s">
        <v>69</v>
      </c>
      <c r="F404" s="2">
        <v>0</v>
      </c>
      <c r="G404" s="2">
        <f t="shared" ref="G404:G426" si="128">MOD(LEN(B404)-LEN(SUBSTITUTE(B404,"N","")),2)</f>
        <v>1</v>
      </c>
      <c r="H404" s="4">
        <f t="shared" ref="H404:H426" si="129">H714</f>
        <v>0</v>
      </c>
      <c r="I404" s="14">
        <f t="shared" ref="I404:I426" si="130">1-J404</f>
        <v>1</v>
      </c>
      <c r="J404">
        <f t="shared" si="109"/>
        <v>0</v>
      </c>
      <c r="K404">
        <f t="shared" ref="K404:K426" si="131">LEN(D404) - LEN(SUBSTITUTE(D404, ",", "")) + 1</f>
        <v>2</v>
      </c>
      <c r="L404">
        <f t="shared" ref="L404:L426" si="132">L714</f>
        <v>0</v>
      </c>
      <c r="M404" s="8">
        <f t="shared" si="110"/>
        <v>1.1258110025386168</v>
      </c>
      <c r="N404" s="8">
        <f t="shared" si="111"/>
        <v>1.1262219404869862</v>
      </c>
      <c r="O404" s="8">
        <f t="shared" si="112"/>
        <v>0.14838159352637401</v>
      </c>
      <c r="P404" s="8">
        <f t="shared" si="113"/>
        <v>31213.083333333339</v>
      </c>
      <c r="Q404" s="8">
        <f t="shared" si="114"/>
        <v>-0.22166169283940218</v>
      </c>
      <c r="R404" s="8">
        <f t="shared" si="115"/>
        <v>821.23469387755097</v>
      </c>
      <c r="T404" s="8">
        <f t="shared" si="116"/>
        <v>1.5351701999350313</v>
      </c>
      <c r="U404" s="8">
        <f t="shared" si="117"/>
        <v>1.4962813081768018</v>
      </c>
      <c r="V404" s="8">
        <f t="shared" si="118"/>
        <v>0.96246476859943297</v>
      </c>
      <c r="W404" s="8">
        <f t="shared" si="119"/>
        <v>4.380816140690774</v>
      </c>
      <c r="X404" s="8">
        <f t="shared" si="120"/>
        <v>0.47280439078195874</v>
      </c>
      <c r="Y404" s="8">
        <f t="shared" si="121"/>
        <v>294.92026634105338</v>
      </c>
      <c r="AA404" s="8">
        <f t="shared" si="122"/>
        <v>0.3258040297768458</v>
      </c>
      <c r="AB404" s="8">
        <f t="shared" si="123"/>
        <v>0.31349247087940302</v>
      </c>
      <c r="AC404" s="8">
        <f t="shared" si="124"/>
        <v>8.5821714250934947E-2</v>
      </c>
      <c r="AD404" s="8">
        <f t="shared" si="125"/>
        <v>2.8560049153185791</v>
      </c>
      <c r="AE404" s="8">
        <f t="shared" si="126"/>
        <v>0.18054651159694898</v>
      </c>
      <c r="AF404" s="8">
        <f t="shared" si="127"/>
        <v>114.81562989641068</v>
      </c>
      <c r="AG404" s="8"/>
      <c r="AH404">
        <v>12.976232971877559</v>
      </c>
      <c r="AJ404">
        <v>-0.99005956077063639</v>
      </c>
      <c r="AK404">
        <v>-1</v>
      </c>
      <c r="AL404">
        <v>-0.99005956077063639</v>
      </c>
      <c r="AM404">
        <v>-1</v>
      </c>
      <c r="AN404">
        <v>0</v>
      </c>
      <c r="AO404">
        <v>0</v>
      </c>
      <c r="AP404">
        <v>0</v>
      </c>
      <c r="AQ404">
        <v>0</v>
      </c>
      <c r="AS404">
        <v>-0.99005956077063639</v>
      </c>
      <c r="AT404">
        <v>-1</v>
      </c>
      <c r="AU404">
        <v>-0.99005956077063639</v>
      </c>
      <c r="AV404">
        <v>-1</v>
      </c>
      <c r="AW404">
        <v>-0.97458988013359549</v>
      </c>
      <c r="AX404">
        <v>-0.50400000000000011</v>
      </c>
      <c r="AY404">
        <v>-0.97458988013359549</v>
      </c>
      <c r="AZ404">
        <v>-0.50400000000000011</v>
      </c>
      <c r="BB404">
        <f t="shared" ref="BB404:BB426" si="133">IF($BB$337=0,AH404,IF($BB$337=1,AS404,IF($BB$337=2,AT404,IF($BB$337=3,AU404,IF($BB$337=4,AV404,IF($BB$337="1L",AW404,IF($BB$337="2L",AX404,IF($BB$337="3L",AY404,AZ404))))))))</f>
        <v>-0.50400000000000011</v>
      </c>
    </row>
    <row r="405" spans="1:54" x14ac:dyDescent="0.3">
      <c r="A405">
        <v>3</v>
      </c>
      <c r="B405" t="s">
        <v>143</v>
      </c>
      <c r="C405" t="s">
        <v>141</v>
      </c>
      <c r="D405" t="s">
        <v>69</v>
      </c>
      <c r="F405" s="2">
        <v>0</v>
      </c>
      <c r="G405" s="2">
        <f t="shared" si="128"/>
        <v>1</v>
      </c>
      <c r="H405" s="4">
        <f t="shared" si="129"/>
        <v>0</v>
      </c>
      <c r="I405" s="14">
        <f t="shared" si="130"/>
        <v>1</v>
      </c>
      <c r="J405">
        <f t="shared" si="109"/>
        <v>0</v>
      </c>
      <c r="K405">
        <f t="shared" si="131"/>
        <v>2</v>
      </c>
      <c r="L405">
        <f t="shared" si="132"/>
        <v>0</v>
      </c>
      <c r="M405" s="8">
        <f t="shared" si="110"/>
        <v>1.0724903290570216</v>
      </c>
      <c r="N405" s="8">
        <f t="shared" si="111"/>
        <v>1.0727982794770041</v>
      </c>
      <c r="O405" s="8">
        <f t="shared" si="112"/>
        <v>0.17653388266941339</v>
      </c>
      <c r="P405" s="8">
        <f t="shared" si="113"/>
        <v>62393.5</v>
      </c>
      <c r="Q405" s="8">
        <f t="shared" si="114"/>
        <v>-0.22198944317110914</v>
      </c>
      <c r="R405" s="8">
        <f t="shared" si="115"/>
        <v>1086.3645518630412</v>
      </c>
      <c r="T405" s="8">
        <f t="shared" si="116"/>
        <v>1.5029721427954834</v>
      </c>
      <c r="U405" s="8">
        <f t="shared" si="117"/>
        <v>1.4161950437448751</v>
      </c>
      <c r="V405" s="8">
        <f t="shared" si="118"/>
        <v>1.6242604647111087</v>
      </c>
      <c r="W405" s="8">
        <f t="shared" si="119"/>
        <v>4.3932642141332643</v>
      </c>
      <c r="X405" s="8">
        <f t="shared" si="120"/>
        <v>0.4675770464341138</v>
      </c>
      <c r="Y405" s="8">
        <f t="shared" si="121"/>
        <v>359.51592626639967</v>
      </c>
      <c r="AA405" s="8">
        <f t="shared" si="122"/>
        <v>0.35691151400736765</v>
      </c>
      <c r="AB405" s="8">
        <f t="shared" si="123"/>
        <v>0.28491469781498291</v>
      </c>
      <c r="AC405" s="8">
        <f t="shared" si="124"/>
        <v>0.44241337247204715</v>
      </c>
      <c r="AD405" s="8">
        <f t="shared" si="125"/>
        <v>2.8908708446378144</v>
      </c>
      <c r="AE405" s="8">
        <f t="shared" si="126"/>
        <v>0.18091745851995217</v>
      </c>
      <c r="AF405" s="8">
        <f t="shared" si="127"/>
        <v>137.64835280965269</v>
      </c>
      <c r="AG405" s="8"/>
      <c r="AH405">
        <v>12.976232971877559</v>
      </c>
      <c r="AJ405">
        <v>-0.99005956077063639</v>
      </c>
      <c r="AK405">
        <v>-1</v>
      </c>
      <c r="AL405">
        <v>-0.99005956077063639</v>
      </c>
      <c r="AM405">
        <v>-1</v>
      </c>
      <c r="AN405">
        <v>0</v>
      </c>
      <c r="AO405">
        <v>0</v>
      </c>
      <c r="AP405">
        <v>0</v>
      </c>
      <c r="AQ405">
        <v>0</v>
      </c>
      <c r="AS405">
        <v>-0.99005956077063639</v>
      </c>
      <c r="AT405">
        <v>-1</v>
      </c>
      <c r="AU405">
        <v>-0.99005956077063639</v>
      </c>
      <c r="AV405">
        <v>-1</v>
      </c>
      <c r="AW405">
        <v>-0.97458988013359549</v>
      </c>
      <c r="AX405">
        <v>-0.50400000000000011</v>
      </c>
      <c r="AY405">
        <v>-0.97458988013359549</v>
      </c>
      <c r="AZ405">
        <v>-0.50400000000000011</v>
      </c>
      <c r="BB405">
        <f t="shared" si="133"/>
        <v>-0.50400000000000011</v>
      </c>
    </row>
    <row r="406" spans="1:54" x14ac:dyDescent="0.3">
      <c r="A406">
        <v>3</v>
      </c>
      <c r="B406" t="s">
        <v>144</v>
      </c>
      <c r="C406" t="s">
        <v>141</v>
      </c>
      <c r="D406" t="s">
        <v>69</v>
      </c>
      <c r="F406" s="2">
        <v>0</v>
      </c>
      <c r="G406" s="2">
        <f t="shared" si="128"/>
        <v>0</v>
      </c>
      <c r="H406" s="4">
        <f t="shared" si="129"/>
        <v>1</v>
      </c>
      <c r="I406" s="14">
        <f t="shared" si="130"/>
        <v>0</v>
      </c>
      <c r="J406">
        <f t="shared" si="109"/>
        <v>1</v>
      </c>
      <c r="K406">
        <f t="shared" si="131"/>
        <v>2</v>
      </c>
      <c r="L406">
        <f t="shared" si="132"/>
        <v>2</v>
      </c>
      <c r="M406" s="8">
        <f t="shared" si="110"/>
        <v>-0.90138317316242433</v>
      </c>
      <c r="N406" s="8">
        <f t="shared" si="111"/>
        <v>-0.90135290908967969</v>
      </c>
      <c r="O406" s="8">
        <f t="shared" si="112"/>
        <v>-0.86697127550302855</v>
      </c>
      <c r="P406" s="8">
        <f t="shared" si="113"/>
        <v>-0.99221435824259741</v>
      </c>
      <c r="Q406" s="8">
        <f t="shared" si="114"/>
        <v>-0.21787177207880473</v>
      </c>
      <c r="R406" s="8">
        <f t="shared" si="115"/>
        <v>-0.84936364264784181</v>
      </c>
      <c r="T406" s="8">
        <f t="shared" si="116"/>
        <v>-0.79862300562507238</v>
      </c>
      <c r="U406" s="8">
        <f t="shared" si="117"/>
        <v>-0.79919283932321683</v>
      </c>
      <c r="V406" s="8">
        <f t="shared" si="118"/>
        <v>-0.65737334645888135</v>
      </c>
      <c r="W406" s="8">
        <f t="shared" si="119"/>
        <v>-0.94028878948400363</v>
      </c>
      <c r="X406" s="8">
        <f t="shared" si="120"/>
        <v>0.46600503307628388</v>
      </c>
      <c r="Y406" s="8">
        <f t="shared" si="121"/>
        <v>-0.45105511043267976</v>
      </c>
      <c r="AA406" s="8">
        <f t="shared" si="122"/>
        <v>-0.90089375610239353</v>
      </c>
      <c r="AB406" s="8">
        <f t="shared" si="123"/>
        <v>-0.90144366129444209</v>
      </c>
      <c r="AC406" s="8">
        <f t="shared" si="124"/>
        <v>-0.81216085626768708</v>
      </c>
      <c r="AD406" s="8">
        <f t="shared" si="125"/>
        <v>-0.96281958746230245</v>
      </c>
      <c r="AE406" s="8">
        <f t="shared" si="126"/>
        <v>0.16429059138478136</v>
      </c>
      <c r="AF406" s="8">
        <f t="shared" si="127"/>
        <v>-0.79032023777873239</v>
      </c>
      <c r="AG406" s="8"/>
      <c r="AH406">
        <v>-12.976232971877559</v>
      </c>
      <c r="AJ406">
        <v>0.99005956077063639</v>
      </c>
      <c r="AK406">
        <v>1</v>
      </c>
      <c r="AL406">
        <v>0.99005956077063639</v>
      </c>
      <c r="AM406">
        <v>1</v>
      </c>
      <c r="AN406">
        <v>0</v>
      </c>
      <c r="AO406">
        <v>0</v>
      </c>
      <c r="AP406">
        <v>0</v>
      </c>
      <c r="AQ406">
        <v>0</v>
      </c>
      <c r="AS406">
        <v>0.99005956077063639</v>
      </c>
      <c r="AT406">
        <v>1</v>
      </c>
      <c r="AU406">
        <v>0.99005956077063639</v>
      </c>
      <c r="AV406">
        <v>1</v>
      </c>
      <c r="AW406">
        <v>0.97458988013359549</v>
      </c>
      <c r="AX406">
        <v>0.50400000000000011</v>
      </c>
      <c r="AY406">
        <v>0.97458988013359549</v>
      </c>
      <c r="AZ406">
        <v>0.50400000000000011</v>
      </c>
      <c r="BB406">
        <f t="shared" si="133"/>
        <v>0.50400000000000011</v>
      </c>
    </row>
    <row r="407" spans="1:54" x14ac:dyDescent="0.3">
      <c r="A407">
        <v>3</v>
      </c>
      <c r="B407" t="s">
        <v>145</v>
      </c>
      <c r="C407" t="s">
        <v>146</v>
      </c>
      <c r="D407" t="s">
        <v>69</v>
      </c>
      <c r="F407" s="2">
        <v>0</v>
      </c>
      <c r="G407" s="2">
        <f t="shared" si="128"/>
        <v>0</v>
      </c>
      <c r="H407" s="4">
        <f t="shared" si="129"/>
        <v>0</v>
      </c>
      <c r="I407" s="14">
        <f t="shared" si="130"/>
        <v>1</v>
      </c>
      <c r="J407">
        <f t="shared" si="109"/>
        <v>0</v>
      </c>
      <c r="K407">
        <f t="shared" si="131"/>
        <v>2</v>
      </c>
      <c r="L407">
        <f t="shared" si="132"/>
        <v>0</v>
      </c>
      <c r="M407" s="8">
        <f t="shared" si="110"/>
        <v>-0.7559494743362617</v>
      </c>
      <c r="N407" s="8">
        <f t="shared" si="111"/>
        <v>-0.75523388610384901</v>
      </c>
      <c r="O407" s="8">
        <f t="shared" si="112"/>
        <v>-0.7880576809290103</v>
      </c>
      <c r="P407" s="8">
        <f t="shared" si="113"/>
        <v>-0.93209992443801282</v>
      </c>
      <c r="Q407" s="8">
        <f t="shared" si="114"/>
        <v>-0.21452026348450351</v>
      </c>
      <c r="R407" s="8">
        <f t="shared" si="115"/>
        <v>-0.74297147672762864</v>
      </c>
      <c r="T407" s="8">
        <f t="shared" si="116"/>
        <v>-0.70143093471405704</v>
      </c>
      <c r="U407" s="8">
        <f t="shared" si="117"/>
        <v>-0.70534276180243627</v>
      </c>
      <c r="V407" s="8">
        <f t="shared" si="118"/>
        <v>-0.64405343997076414</v>
      </c>
      <c r="W407" s="8">
        <f t="shared" si="119"/>
        <v>-0.87856700627113704</v>
      </c>
      <c r="X407" s="8">
        <f t="shared" si="120"/>
        <v>0.27519589675433892</v>
      </c>
      <c r="Y407" s="8">
        <f t="shared" si="121"/>
        <v>-0.39377249822752131</v>
      </c>
      <c r="AA407" s="8">
        <f t="shared" si="122"/>
        <v>-0.90654480348227873</v>
      </c>
      <c r="AB407" s="8">
        <f t="shared" si="123"/>
        <v>-0.90935559445197978</v>
      </c>
      <c r="AC407" s="8">
        <f t="shared" si="124"/>
        <v>-0.86809707546006676</v>
      </c>
      <c r="AD407" s="8">
        <f t="shared" si="125"/>
        <v>-0.96534548013639987</v>
      </c>
      <c r="AE407" s="8">
        <f t="shared" si="126"/>
        <v>-0.24700814803217103</v>
      </c>
      <c r="AF407" s="8">
        <f t="shared" si="127"/>
        <v>-0.77515285168614045</v>
      </c>
      <c r="AG407" s="8"/>
      <c r="AH407">
        <v>-17.32509402542323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B407">
        <f t="shared" si="133"/>
        <v>0</v>
      </c>
    </row>
    <row r="408" spans="1:54" x14ac:dyDescent="0.3">
      <c r="A408">
        <v>3</v>
      </c>
      <c r="B408" t="s">
        <v>147</v>
      </c>
      <c r="C408" t="s">
        <v>146</v>
      </c>
      <c r="D408" t="s">
        <v>69</v>
      </c>
      <c r="F408" s="2">
        <v>0</v>
      </c>
      <c r="G408" s="2">
        <f t="shared" si="128"/>
        <v>1</v>
      </c>
      <c r="H408" s="4">
        <f t="shared" si="129"/>
        <v>1</v>
      </c>
      <c r="I408" s="14">
        <f t="shared" si="130"/>
        <v>1</v>
      </c>
      <c r="J408">
        <f t="shared" si="109"/>
        <v>0</v>
      </c>
      <c r="K408">
        <f t="shared" si="131"/>
        <v>2</v>
      </c>
      <c r="L408">
        <f t="shared" si="132"/>
        <v>2</v>
      </c>
      <c r="M408" s="8">
        <f t="shared" si="110"/>
        <v>9.9814927945879005E-3</v>
      </c>
      <c r="N408" s="8">
        <f t="shared" si="111"/>
        <v>1.0019487057454236E-2</v>
      </c>
      <c r="O408" s="8">
        <f t="shared" si="112"/>
        <v>2.8500114000455998E-4</v>
      </c>
      <c r="P408" s="8">
        <f t="shared" si="113"/>
        <v>36</v>
      </c>
      <c r="Q408" s="8">
        <f t="shared" si="114"/>
        <v>-0.22511561389721735</v>
      </c>
      <c r="R408" s="8">
        <f t="shared" si="115"/>
        <v>12.664050235478806</v>
      </c>
      <c r="T408" s="8">
        <f t="shared" si="116"/>
        <v>0.54453013252454285</v>
      </c>
      <c r="U408" s="8">
        <f t="shared" si="117"/>
        <v>0.52863189548556022</v>
      </c>
      <c r="V408" s="8">
        <f t="shared" si="118"/>
        <v>0.64431611903753772</v>
      </c>
      <c r="W408" s="8">
        <f t="shared" si="119"/>
        <v>1.8109140167156073</v>
      </c>
      <c r="X408" s="8">
        <f t="shared" si="120"/>
        <v>0.23048144972066376</v>
      </c>
      <c r="Y408" s="8">
        <f t="shared" si="121"/>
        <v>34.39775271855865</v>
      </c>
      <c r="AA408" s="8">
        <f t="shared" si="122"/>
        <v>-0.21407337503344451</v>
      </c>
      <c r="AB408" s="8">
        <f t="shared" si="123"/>
        <v>-0.22494144087310586</v>
      </c>
      <c r="AC408" s="8">
        <f t="shared" si="124"/>
        <v>-0.19691192239437183</v>
      </c>
      <c r="AD408" s="8">
        <f t="shared" si="125"/>
        <v>1.0987450563752748</v>
      </c>
      <c r="AE408" s="8">
        <f t="shared" si="126"/>
        <v>-0.28362192295607558</v>
      </c>
      <c r="AF408" s="8">
        <f t="shared" si="127"/>
        <v>31.74766340482191</v>
      </c>
      <c r="AG408" s="8"/>
      <c r="AH408">
        <v>17.32509402542323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B408">
        <f t="shared" si="133"/>
        <v>0</v>
      </c>
    </row>
    <row r="409" spans="1:54" x14ac:dyDescent="0.3">
      <c r="A409">
        <v>3</v>
      </c>
      <c r="B409" t="s">
        <v>148</v>
      </c>
      <c r="C409" t="s">
        <v>146</v>
      </c>
      <c r="D409" t="s">
        <v>69</v>
      </c>
      <c r="F409" s="2">
        <v>0</v>
      </c>
      <c r="G409" s="2">
        <f t="shared" si="128"/>
        <v>1</v>
      </c>
      <c r="H409" s="4">
        <f t="shared" si="129"/>
        <v>1</v>
      </c>
      <c r="I409" s="14">
        <f t="shared" si="130"/>
        <v>1</v>
      </c>
      <c r="J409">
        <f t="shared" si="109"/>
        <v>0</v>
      </c>
      <c r="K409">
        <f t="shared" si="131"/>
        <v>2</v>
      </c>
      <c r="L409">
        <f t="shared" si="132"/>
        <v>2</v>
      </c>
      <c r="M409" s="8">
        <f t="shared" si="110"/>
        <v>1.1706115315434099E-2</v>
      </c>
      <c r="N409" s="8">
        <f t="shared" si="111"/>
        <v>1.1753107749652306E-2</v>
      </c>
      <c r="O409" s="8">
        <f t="shared" si="112"/>
        <v>3.9500197500987505E-4</v>
      </c>
      <c r="P409" s="8">
        <f t="shared" si="113"/>
        <v>103</v>
      </c>
      <c r="Q409" s="8">
        <f t="shared" si="114"/>
        <v>-0.22503007145109744</v>
      </c>
      <c r="R409" s="8">
        <f t="shared" si="115"/>
        <v>20.137965760322256</v>
      </c>
      <c r="T409" s="8">
        <f t="shared" si="116"/>
        <v>0.45320790237257935</v>
      </c>
      <c r="U409" s="8">
        <f t="shared" si="117"/>
        <v>0.43960773941481984</v>
      </c>
      <c r="V409" s="8">
        <f t="shared" si="118"/>
        <v>0.63481306270460769</v>
      </c>
      <c r="W409" s="8">
        <f t="shared" si="119"/>
        <v>1.8663354132738503</v>
      </c>
      <c r="X409" s="8">
        <f t="shared" si="120"/>
        <v>0.24388567362575594</v>
      </c>
      <c r="Y409" s="8">
        <f t="shared" si="121"/>
        <v>36.4103473359785</v>
      </c>
      <c r="AA409" s="8">
        <f t="shared" si="122"/>
        <v>-0.28124109562873895</v>
      </c>
      <c r="AB409" s="8">
        <f t="shared" si="123"/>
        <v>-0.2829799852840959</v>
      </c>
      <c r="AC409" s="8">
        <f t="shared" si="124"/>
        <v>-0.20996266335486552</v>
      </c>
      <c r="AD409" s="8">
        <f t="shared" si="125"/>
        <v>1.1430438504523219</v>
      </c>
      <c r="AE409" s="8">
        <f t="shared" si="126"/>
        <v>-0.27272974432833774</v>
      </c>
      <c r="AF409" s="8">
        <f t="shared" si="127"/>
        <v>33.119784806027269</v>
      </c>
      <c r="AG409" s="8"/>
      <c r="AH409">
        <v>17.32509402542323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B409">
        <f t="shared" si="133"/>
        <v>0</v>
      </c>
    </row>
    <row r="410" spans="1:54" x14ac:dyDescent="0.3">
      <c r="A410">
        <v>3</v>
      </c>
      <c r="B410" t="s">
        <v>149</v>
      </c>
      <c r="C410" t="s">
        <v>146</v>
      </c>
      <c r="D410" t="s">
        <v>69</v>
      </c>
      <c r="F410" s="2">
        <v>0</v>
      </c>
      <c r="G410" s="2">
        <f t="shared" si="128"/>
        <v>0</v>
      </c>
      <c r="H410" s="4">
        <f t="shared" si="129"/>
        <v>0</v>
      </c>
      <c r="I410" s="14">
        <f t="shared" si="130"/>
        <v>1</v>
      </c>
      <c r="J410">
        <f t="shared" si="109"/>
        <v>0</v>
      </c>
      <c r="K410">
        <f t="shared" si="131"/>
        <v>2</v>
      </c>
      <c r="L410">
        <f t="shared" si="132"/>
        <v>0</v>
      </c>
      <c r="M410" s="8">
        <f t="shared" si="110"/>
        <v>-0.74917146356596243</v>
      </c>
      <c r="N410" s="8">
        <f t="shared" si="111"/>
        <v>-0.74873069787310531</v>
      </c>
      <c r="O410" s="8">
        <f t="shared" si="112"/>
        <v>-0.76794435946096329</v>
      </c>
      <c r="P410" s="8">
        <f t="shared" si="113"/>
        <v>-0.93546728405200696</v>
      </c>
      <c r="Q410" s="8">
        <f t="shared" si="114"/>
        <v>-0.21697668424552999</v>
      </c>
      <c r="R410" s="8">
        <f t="shared" si="115"/>
        <v>-0.7450229884390287</v>
      </c>
      <c r="T410" s="8">
        <f t="shared" si="116"/>
        <v>-0.68971004095099209</v>
      </c>
      <c r="U410" s="8">
        <f t="shared" si="117"/>
        <v>-0.69462220894382376</v>
      </c>
      <c r="V410" s="8">
        <f t="shared" si="118"/>
        <v>-0.6252571958080807</v>
      </c>
      <c r="W410" s="8">
        <f t="shared" si="119"/>
        <v>-0.88057991933206392</v>
      </c>
      <c r="X410" s="8">
        <f t="shared" si="120"/>
        <v>0.25790448599838406</v>
      </c>
      <c r="Y410" s="8">
        <f t="shared" si="121"/>
        <v>-0.39531273055605726</v>
      </c>
      <c r="AA410" s="8">
        <f t="shared" si="122"/>
        <v>-0.90342519292551526</v>
      </c>
      <c r="AB410" s="8">
        <f t="shared" si="123"/>
        <v>-0.90695866719683538</v>
      </c>
      <c r="AC410" s="8">
        <f t="shared" si="124"/>
        <v>-0.86356321977666817</v>
      </c>
      <c r="AD410" s="8">
        <f t="shared" si="125"/>
        <v>-0.96488222390138745</v>
      </c>
      <c r="AE410" s="8">
        <f t="shared" si="126"/>
        <v>-0.2598234560106395</v>
      </c>
      <c r="AF410" s="8">
        <f t="shared" si="127"/>
        <v>-0.775520696307614</v>
      </c>
      <c r="AG410" s="8"/>
      <c r="AH410">
        <v>-17.32509402542323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B410">
        <f t="shared" si="133"/>
        <v>0</v>
      </c>
    </row>
    <row r="411" spans="1:54" x14ac:dyDescent="0.3">
      <c r="A411">
        <v>3</v>
      </c>
      <c r="B411" t="s">
        <v>150</v>
      </c>
      <c r="C411" t="s">
        <v>151</v>
      </c>
      <c r="D411" t="s">
        <v>152</v>
      </c>
      <c r="F411" s="2">
        <v>0</v>
      </c>
      <c r="G411" s="2">
        <f t="shared" si="128"/>
        <v>0</v>
      </c>
      <c r="H411" s="4">
        <f t="shared" si="129"/>
        <v>1</v>
      </c>
      <c r="I411" s="14">
        <f t="shared" si="130"/>
        <v>0</v>
      </c>
      <c r="J411">
        <f t="shared" si="109"/>
        <v>1</v>
      </c>
      <c r="K411">
        <f t="shared" si="131"/>
        <v>2</v>
      </c>
      <c r="L411">
        <f t="shared" si="132"/>
        <v>2</v>
      </c>
      <c r="M411" s="8">
        <f t="shared" si="110"/>
        <v>-0.89950186190250336</v>
      </c>
      <c r="N411" s="8">
        <f t="shared" si="111"/>
        <v>-0.89943161892049306</v>
      </c>
      <c r="O411" s="8">
        <f t="shared" si="112"/>
        <v>-0.87365028189146821</v>
      </c>
      <c r="P411" s="8">
        <f t="shared" si="113"/>
        <v>-0.99377970316294606</v>
      </c>
      <c r="Q411" s="8">
        <f t="shared" si="114"/>
        <v>-0.21919095916164907</v>
      </c>
      <c r="R411" s="8">
        <f t="shared" si="115"/>
        <v>-0.97563545029798771</v>
      </c>
      <c r="T411" s="8">
        <f t="shared" si="116"/>
        <v>-0.74838553625962312</v>
      </c>
      <c r="U411" s="8">
        <f t="shared" si="117"/>
        <v>-0.74903808866345323</v>
      </c>
      <c r="V411" s="8">
        <f t="shared" si="118"/>
        <v>-0.60446159819669898</v>
      </c>
      <c r="W411" s="8">
        <f t="shared" si="119"/>
        <v>-0.92308416529229931</v>
      </c>
      <c r="X411" s="8">
        <f t="shared" si="120"/>
        <v>0.40786064565607699</v>
      </c>
      <c r="Y411" s="8">
        <f t="shared" si="121"/>
        <v>-0.79895861362094478</v>
      </c>
      <c r="AA411" s="8">
        <f t="shared" si="122"/>
        <v>-0.8695277129420389</v>
      </c>
      <c r="AB411" s="8">
        <f t="shared" si="123"/>
        <v>-0.86959133558121193</v>
      </c>
      <c r="AC411" s="8">
        <f t="shared" si="124"/>
        <v>-0.77742147201764189</v>
      </c>
      <c r="AD411" s="8">
        <f t="shared" si="125"/>
        <v>-0.94500289574908458</v>
      </c>
      <c r="AE411" s="8">
        <f t="shared" si="126"/>
        <v>5.8907383200054501E-2</v>
      </c>
      <c r="AF411" s="8">
        <f t="shared" si="127"/>
        <v>-0.91192424988678011</v>
      </c>
      <c r="AG411" s="8"/>
      <c r="AH411">
        <v>-6.8178095981893163</v>
      </c>
      <c r="AJ411">
        <v>0.97558153715534002</v>
      </c>
      <c r="AK411">
        <v>1</v>
      </c>
      <c r="AL411">
        <v>0.97558153715534002</v>
      </c>
      <c r="AM411">
        <v>1</v>
      </c>
      <c r="AN411">
        <v>0</v>
      </c>
      <c r="AO411">
        <v>0</v>
      </c>
      <c r="AP411">
        <v>0</v>
      </c>
      <c r="AQ411">
        <v>0</v>
      </c>
      <c r="AS411">
        <v>0.97558153715534002</v>
      </c>
      <c r="AT411">
        <v>0.5</v>
      </c>
      <c r="AU411">
        <v>0.97558153715534002</v>
      </c>
      <c r="AV411">
        <v>0.5</v>
      </c>
      <c r="AW411">
        <v>0.9603380756372879</v>
      </c>
      <c r="AX411">
        <v>0.252</v>
      </c>
      <c r="AY411">
        <v>0.9603380756372879</v>
      </c>
      <c r="AZ411">
        <v>0.252</v>
      </c>
      <c r="BB411">
        <f t="shared" si="133"/>
        <v>0.252</v>
      </c>
    </row>
    <row r="412" spans="1:54" x14ac:dyDescent="0.3">
      <c r="A412">
        <v>3</v>
      </c>
      <c r="B412" t="s">
        <v>153</v>
      </c>
      <c r="C412" t="s">
        <v>151</v>
      </c>
      <c r="D412" t="s">
        <v>152</v>
      </c>
      <c r="F412" s="2">
        <v>0</v>
      </c>
      <c r="G412" s="2">
        <f t="shared" si="128"/>
        <v>1</v>
      </c>
      <c r="H412" s="4">
        <f t="shared" si="129"/>
        <v>0</v>
      </c>
      <c r="I412" s="14">
        <f t="shared" si="130"/>
        <v>1</v>
      </c>
      <c r="J412">
        <f t="shared" si="109"/>
        <v>0</v>
      </c>
      <c r="K412">
        <f t="shared" si="131"/>
        <v>2</v>
      </c>
      <c r="L412">
        <f t="shared" si="132"/>
        <v>0</v>
      </c>
      <c r="M412" s="8">
        <f t="shared" si="110"/>
        <v>1.7373615683702537</v>
      </c>
      <c r="N412" s="8">
        <f t="shared" si="111"/>
        <v>1.7378124678196762</v>
      </c>
      <c r="O412" s="8">
        <f t="shared" si="112"/>
        <v>0.42000310001550012</v>
      </c>
      <c r="P412" s="8">
        <f t="shared" si="113"/>
        <v>112869.71428571429</v>
      </c>
      <c r="Q412" s="8">
        <f t="shared" si="114"/>
        <v>-0.22016416600702893</v>
      </c>
      <c r="R412" s="8">
        <f t="shared" si="115"/>
        <v>1613.1863560732113</v>
      </c>
      <c r="T412" s="8">
        <f t="shared" si="116"/>
        <v>1.4002790730998655</v>
      </c>
      <c r="U412" s="8">
        <f t="shared" si="117"/>
        <v>1.3061279595897937</v>
      </c>
      <c r="V412" s="8">
        <f t="shared" si="118"/>
        <v>1.4427333536421381</v>
      </c>
      <c r="W412" s="8">
        <f t="shared" si="119"/>
        <v>4.7538812840816975</v>
      </c>
      <c r="X412" s="8">
        <f t="shared" si="120"/>
        <v>0.41066991812749504</v>
      </c>
      <c r="Y412" s="8">
        <f t="shared" si="121"/>
        <v>331.51719965284354</v>
      </c>
      <c r="AA412" s="8">
        <f t="shared" si="122"/>
        <v>0.18520339483322354</v>
      </c>
      <c r="AB412" s="8">
        <f t="shared" si="123"/>
        <v>0.10853958190543805</v>
      </c>
      <c r="AC412" s="8">
        <f t="shared" si="124"/>
        <v>0.29702889460097143</v>
      </c>
      <c r="AD412" s="8">
        <f t="shared" si="125"/>
        <v>2.5907188008697464</v>
      </c>
      <c r="AE412" s="8">
        <f t="shared" si="126"/>
        <v>6.0158103753090254E-2</v>
      </c>
      <c r="AF412" s="8">
        <f t="shared" si="127"/>
        <v>122.30838758520157</v>
      </c>
      <c r="AG412" s="8"/>
      <c r="AH412">
        <v>6.8178095981893163</v>
      </c>
      <c r="AJ412">
        <v>-0.97558153715534002</v>
      </c>
      <c r="AK412">
        <v>-1</v>
      </c>
      <c r="AL412">
        <v>-0.97558153715534002</v>
      </c>
      <c r="AM412">
        <v>-1</v>
      </c>
      <c r="AN412">
        <v>0</v>
      </c>
      <c r="AO412">
        <v>0</v>
      </c>
      <c r="AP412">
        <v>0</v>
      </c>
      <c r="AQ412">
        <v>0</v>
      </c>
      <c r="AS412">
        <v>-0.97558153715534002</v>
      </c>
      <c r="AT412">
        <v>-0.5</v>
      </c>
      <c r="AU412">
        <v>-0.97558153715534002</v>
      </c>
      <c r="AV412">
        <v>-0.5</v>
      </c>
      <c r="AW412">
        <v>-0.9603380756372879</v>
      </c>
      <c r="AX412">
        <v>-0.252</v>
      </c>
      <c r="AY412">
        <v>-0.9603380756372879</v>
      </c>
      <c r="AZ412">
        <v>-0.252</v>
      </c>
      <c r="BB412">
        <f t="shared" si="133"/>
        <v>-0.252</v>
      </c>
    </row>
    <row r="413" spans="1:54" x14ac:dyDescent="0.3">
      <c r="A413">
        <v>3</v>
      </c>
      <c r="B413" t="s">
        <v>154</v>
      </c>
      <c r="C413" t="s">
        <v>151</v>
      </c>
      <c r="D413" t="s">
        <v>152</v>
      </c>
      <c r="F413" s="2">
        <v>0</v>
      </c>
      <c r="G413" s="2">
        <f t="shared" si="128"/>
        <v>1</v>
      </c>
      <c r="H413" s="4">
        <f t="shared" si="129"/>
        <v>0</v>
      </c>
      <c r="I413" s="14">
        <f t="shared" si="130"/>
        <v>1</v>
      </c>
      <c r="J413">
        <f t="shared" si="109"/>
        <v>0</v>
      </c>
      <c r="K413">
        <f t="shared" si="131"/>
        <v>2</v>
      </c>
      <c r="L413">
        <f t="shared" si="132"/>
        <v>0</v>
      </c>
      <c r="M413" s="8">
        <f t="shared" si="110"/>
        <v>1.5881214351058035</v>
      </c>
      <c r="N413" s="8">
        <f t="shared" si="111"/>
        <v>1.5886473272979038</v>
      </c>
      <c r="O413" s="8">
        <f t="shared" si="112"/>
        <v>0.49699700000000013</v>
      </c>
      <c r="P413" s="8">
        <f t="shared" si="113"/>
        <v>46438.294117647063</v>
      </c>
      <c r="Q413" s="8">
        <f t="shared" si="114"/>
        <v>-0.22036118276348257</v>
      </c>
      <c r="R413" s="8">
        <f t="shared" si="115"/>
        <v>1392.4587046939989</v>
      </c>
      <c r="T413" s="8">
        <f t="shared" si="116"/>
        <v>1.543446692560019</v>
      </c>
      <c r="U413" s="8">
        <f t="shared" si="117"/>
        <v>1.4771190963950953</v>
      </c>
      <c r="V413" s="8">
        <f t="shared" si="118"/>
        <v>1.5379747597697664</v>
      </c>
      <c r="W413" s="8">
        <f t="shared" si="119"/>
        <v>4.795603016682918</v>
      </c>
      <c r="X413" s="8">
        <f t="shared" si="120"/>
        <v>0.40094915265341291</v>
      </c>
      <c r="Y413" s="8">
        <f t="shared" si="121"/>
        <v>277.88465294757486</v>
      </c>
      <c r="AA413" s="8">
        <f t="shared" si="122"/>
        <v>0.21578808349803225</v>
      </c>
      <c r="AB413" s="8">
        <f t="shared" si="123"/>
        <v>0.17910023312159193</v>
      </c>
      <c r="AC413" s="8">
        <f t="shared" si="124"/>
        <v>0.30391804689054858</v>
      </c>
      <c r="AD413" s="8">
        <f t="shared" si="125"/>
        <v>2.5761690562010533</v>
      </c>
      <c r="AE413" s="8">
        <f t="shared" si="126"/>
        <v>5.2544838038714889E-2</v>
      </c>
      <c r="AF413" s="8">
        <f t="shared" si="127"/>
        <v>101.67069831890154</v>
      </c>
      <c r="AG413" s="8"/>
      <c r="AH413">
        <v>6.8178095981893163</v>
      </c>
      <c r="AJ413">
        <v>-0.97558153715534002</v>
      </c>
      <c r="AK413">
        <v>-1</v>
      </c>
      <c r="AL413">
        <v>-0.97558153715534002</v>
      </c>
      <c r="AM413">
        <v>-1</v>
      </c>
      <c r="AN413">
        <v>0</v>
      </c>
      <c r="AO413">
        <v>0</v>
      </c>
      <c r="AP413">
        <v>0</v>
      </c>
      <c r="AQ413">
        <v>0</v>
      </c>
      <c r="AS413">
        <v>-0.97558153715534002</v>
      </c>
      <c r="AT413">
        <v>-0.5</v>
      </c>
      <c r="AU413">
        <v>-0.97558153715534002</v>
      </c>
      <c r="AV413">
        <v>-0.5</v>
      </c>
      <c r="AW413">
        <v>-0.9603380756372879</v>
      </c>
      <c r="AX413">
        <v>-0.252</v>
      </c>
      <c r="AY413">
        <v>-0.9603380756372879</v>
      </c>
      <c r="AZ413">
        <v>-0.252</v>
      </c>
      <c r="BB413">
        <f t="shared" si="133"/>
        <v>-0.252</v>
      </c>
    </row>
    <row r="414" spans="1:54" x14ac:dyDescent="0.3">
      <c r="A414">
        <v>3</v>
      </c>
      <c r="B414" t="s">
        <v>155</v>
      </c>
      <c r="C414" t="s">
        <v>151</v>
      </c>
      <c r="D414" t="s">
        <v>152</v>
      </c>
      <c r="F414" s="2">
        <v>0</v>
      </c>
      <c r="G414" s="2">
        <f t="shared" si="128"/>
        <v>0</v>
      </c>
      <c r="H414" s="4">
        <f t="shared" si="129"/>
        <v>1</v>
      </c>
      <c r="I414" s="14">
        <f t="shared" si="130"/>
        <v>0</v>
      </c>
      <c r="J414">
        <f t="shared" si="109"/>
        <v>1</v>
      </c>
      <c r="K414">
        <f t="shared" si="131"/>
        <v>2</v>
      </c>
      <c r="L414">
        <f t="shared" si="132"/>
        <v>2</v>
      </c>
      <c r="M414" s="8">
        <f t="shared" si="110"/>
        <v>-0.90331102674121122</v>
      </c>
      <c r="N414" s="8">
        <f t="shared" si="111"/>
        <v>-0.90332798316124441</v>
      </c>
      <c r="O414" s="8">
        <f t="shared" si="112"/>
        <v>-0.83313797820491398</v>
      </c>
      <c r="P414" s="8">
        <f t="shared" si="113"/>
        <v>-0.99414408382420238</v>
      </c>
      <c r="Q414" s="8">
        <f t="shared" si="114"/>
        <v>-0.22052319538244064</v>
      </c>
      <c r="R414" s="8">
        <f t="shared" si="115"/>
        <v>-0.97608763548658872</v>
      </c>
      <c r="T414" s="8">
        <f t="shared" si="116"/>
        <v>-0.76027931467890741</v>
      </c>
      <c r="U414" s="8">
        <f t="shared" si="117"/>
        <v>-0.76276813466633309</v>
      </c>
      <c r="V414" s="8">
        <f t="shared" si="118"/>
        <v>-0.5349908672592093</v>
      </c>
      <c r="W414" s="8">
        <f t="shared" si="119"/>
        <v>-0.9251816840510001</v>
      </c>
      <c r="X414" s="8">
        <f t="shared" si="120"/>
        <v>0.41868286353118789</v>
      </c>
      <c r="Y414" s="8">
        <f t="shared" si="121"/>
        <v>-0.82503739091479966</v>
      </c>
      <c r="AA414" s="8">
        <f t="shared" si="122"/>
        <v>-0.87506823455402738</v>
      </c>
      <c r="AB414" s="8">
        <f t="shared" si="123"/>
        <v>-0.87547467594738415</v>
      </c>
      <c r="AC414" s="8">
        <f t="shared" si="124"/>
        <v>-0.74374714928018582</v>
      </c>
      <c r="AD414" s="8">
        <f t="shared" si="125"/>
        <v>-0.94512432131056801</v>
      </c>
      <c r="AE414" s="8">
        <f t="shared" si="126"/>
        <v>7.4823152445278887E-2</v>
      </c>
      <c r="AF414" s="8">
        <f t="shared" si="127"/>
        <v>-0.91529184055040425</v>
      </c>
      <c r="AG414" s="8"/>
      <c r="AH414">
        <v>-6.8178095981893163</v>
      </c>
      <c r="AJ414">
        <v>0.97558153715534002</v>
      </c>
      <c r="AK414">
        <v>1</v>
      </c>
      <c r="AL414">
        <v>0.97558153715534002</v>
      </c>
      <c r="AM414">
        <v>1</v>
      </c>
      <c r="AN414">
        <v>0</v>
      </c>
      <c r="AO414">
        <v>0</v>
      </c>
      <c r="AP414">
        <v>0</v>
      </c>
      <c r="AQ414">
        <v>0</v>
      </c>
      <c r="AS414">
        <v>0.97558153715534002</v>
      </c>
      <c r="AT414">
        <v>0.5</v>
      </c>
      <c r="AU414">
        <v>0.97558153715534002</v>
      </c>
      <c r="AV414">
        <v>0.5</v>
      </c>
      <c r="AW414">
        <v>0.9603380756372879</v>
      </c>
      <c r="AX414">
        <v>0.252</v>
      </c>
      <c r="AY414">
        <v>0.9603380756372879</v>
      </c>
      <c r="AZ414">
        <v>0.252</v>
      </c>
      <c r="BB414">
        <f t="shared" si="133"/>
        <v>0.252</v>
      </c>
    </row>
    <row r="415" spans="1:54" x14ac:dyDescent="0.3">
      <c r="A415">
        <v>3</v>
      </c>
      <c r="B415" t="s">
        <v>156</v>
      </c>
      <c r="C415" t="s">
        <v>157</v>
      </c>
      <c r="D415" t="s">
        <v>152</v>
      </c>
      <c r="F415" s="2">
        <v>0</v>
      </c>
      <c r="G415" s="2">
        <f t="shared" si="128"/>
        <v>0</v>
      </c>
      <c r="H415" s="4">
        <f t="shared" si="129"/>
        <v>0</v>
      </c>
      <c r="I415" s="14">
        <f t="shared" si="130"/>
        <v>1</v>
      </c>
      <c r="J415">
        <f t="shared" si="109"/>
        <v>0</v>
      </c>
      <c r="K415">
        <f t="shared" si="131"/>
        <v>2</v>
      </c>
      <c r="L415">
        <f t="shared" si="132"/>
        <v>0</v>
      </c>
      <c r="M415" s="8">
        <f t="shared" si="110"/>
        <v>-0.81464334434871</v>
      </c>
      <c r="N415" s="8">
        <f t="shared" si="111"/>
        <v>-0.81394101752418202</v>
      </c>
      <c r="O415" s="8">
        <f t="shared" si="112"/>
        <v>-0.8525224526694748</v>
      </c>
      <c r="P415" s="8">
        <f t="shared" si="113"/>
        <v>-0.98139202869866693</v>
      </c>
      <c r="Q415" s="8">
        <f t="shared" si="114"/>
        <v>-0.21873567608338465</v>
      </c>
      <c r="R415" s="8">
        <f t="shared" si="115"/>
        <v>-0.9568766203997231</v>
      </c>
      <c r="T415" s="8">
        <f t="shared" si="116"/>
        <v>-0.7215800107257978</v>
      </c>
      <c r="U415" s="8">
        <f t="shared" si="117"/>
        <v>-0.72237868519675541</v>
      </c>
      <c r="V415" s="8">
        <f t="shared" si="118"/>
        <v>-0.63773258498883922</v>
      </c>
      <c r="W415" s="8">
        <f t="shared" si="119"/>
        <v>-0.91957361271341476</v>
      </c>
      <c r="X415" s="8">
        <f t="shared" si="120"/>
        <v>0.23479154134302271</v>
      </c>
      <c r="Y415" s="8">
        <f t="shared" si="121"/>
        <v>-0.6958690625826971</v>
      </c>
      <c r="AA415" s="8">
        <f t="shared" si="122"/>
        <v>-0.89693322888905425</v>
      </c>
      <c r="AB415" s="8">
        <f t="shared" si="123"/>
        <v>-0.89696904514531195</v>
      </c>
      <c r="AC415" s="8">
        <f t="shared" si="124"/>
        <v>-0.85212570750947292</v>
      </c>
      <c r="AD415" s="8">
        <f t="shared" si="125"/>
        <v>-0.96041206898474418</v>
      </c>
      <c r="AE415" s="8">
        <f t="shared" si="126"/>
        <v>-0.28640742906355315</v>
      </c>
      <c r="AF415" s="8">
        <f t="shared" si="127"/>
        <v>-0.90373147034914592</v>
      </c>
      <c r="AG415" s="8"/>
      <c r="AH415">
        <v>-12.237114898446359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B415">
        <f t="shared" si="133"/>
        <v>0</v>
      </c>
    </row>
    <row r="416" spans="1:54" x14ac:dyDescent="0.3">
      <c r="A416">
        <v>3</v>
      </c>
      <c r="B416" t="s">
        <v>158</v>
      </c>
      <c r="C416" t="s">
        <v>157</v>
      </c>
      <c r="D416" t="s">
        <v>152</v>
      </c>
      <c r="F416" s="2">
        <v>0</v>
      </c>
      <c r="G416" s="2">
        <f t="shared" si="128"/>
        <v>1</v>
      </c>
      <c r="H416" s="4">
        <f t="shared" si="129"/>
        <v>1</v>
      </c>
      <c r="I416" s="14">
        <f t="shared" si="130"/>
        <v>1</v>
      </c>
      <c r="J416">
        <f t="shared" si="109"/>
        <v>0</v>
      </c>
      <c r="K416">
        <f t="shared" si="131"/>
        <v>2</v>
      </c>
      <c r="L416">
        <f t="shared" si="132"/>
        <v>2</v>
      </c>
      <c r="M416" s="8">
        <f t="shared" si="110"/>
        <v>0.15136024666499365</v>
      </c>
      <c r="N416" s="8">
        <f t="shared" si="111"/>
        <v>0.15146922236341298</v>
      </c>
      <c r="O416" s="8">
        <f t="shared" si="112"/>
        <v>4.6150230751153759E-3</v>
      </c>
      <c r="P416" s="8">
        <f t="shared" si="113"/>
        <v>832.28571428571422</v>
      </c>
      <c r="Q416" s="8">
        <f t="shared" si="114"/>
        <v>-0.22244995064627365</v>
      </c>
      <c r="R416" s="8">
        <f t="shared" si="115"/>
        <v>43.717138103161396</v>
      </c>
      <c r="T416" s="8">
        <f t="shared" si="116"/>
        <v>0.417122125943519</v>
      </c>
      <c r="U416" s="8">
        <f t="shared" si="117"/>
        <v>0.42188017927079247</v>
      </c>
      <c r="V416" s="8">
        <f t="shared" si="118"/>
        <v>0.6678996180284531</v>
      </c>
      <c r="W416" s="8">
        <f t="shared" si="119"/>
        <v>1.7331155503370876</v>
      </c>
      <c r="X416" s="8">
        <f t="shared" si="120"/>
        <v>0.22179984612112325</v>
      </c>
      <c r="Y416" s="8">
        <f t="shared" si="121"/>
        <v>30.89248660006303</v>
      </c>
      <c r="AA416" s="8">
        <f t="shared" si="122"/>
        <v>-0.31302286750084857</v>
      </c>
      <c r="AB416" s="8">
        <f t="shared" si="123"/>
        <v>-0.30830518417480435</v>
      </c>
      <c r="AC416" s="8">
        <f t="shared" si="124"/>
        <v>-0.20382191250952322</v>
      </c>
      <c r="AD416" s="8">
        <f t="shared" si="125"/>
        <v>0.99276523494431956</v>
      </c>
      <c r="AE416" s="8">
        <f t="shared" si="126"/>
        <v>-0.30472531696574484</v>
      </c>
      <c r="AF416" s="8">
        <f t="shared" si="127"/>
        <v>25.132576922362425</v>
      </c>
      <c r="AG416" s="8"/>
      <c r="AH416">
        <v>12.237114898446359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B416">
        <f t="shared" si="133"/>
        <v>0</v>
      </c>
    </row>
    <row r="417" spans="1:54" x14ac:dyDescent="0.3">
      <c r="A417">
        <v>3</v>
      </c>
      <c r="B417" t="s">
        <v>159</v>
      </c>
      <c r="C417" t="s">
        <v>157</v>
      </c>
      <c r="D417" t="s">
        <v>152</v>
      </c>
      <c r="F417" s="2">
        <v>0</v>
      </c>
      <c r="G417" s="2">
        <f t="shared" si="128"/>
        <v>1</v>
      </c>
      <c r="H417" s="4">
        <f t="shared" si="129"/>
        <v>1</v>
      </c>
      <c r="I417" s="14">
        <f t="shared" si="130"/>
        <v>1</v>
      </c>
      <c r="J417">
        <f t="shared" si="109"/>
        <v>0</v>
      </c>
      <c r="K417">
        <f t="shared" si="131"/>
        <v>2</v>
      </c>
      <c r="L417">
        <f t="shared" si="132"/>
        <v>2</v>
      </c>
      <c r="M417" s="8">
        <f t="shared" si="110"/>
        <v>0.11956648886978176</v>
      </c>
      <c r="N417" s="8">
        <f t="shared" si="111"/>
        <v>0.11964247329297491</v>
      </c>
      <c r="O417" s="8">
        <f t="shared" si="112"/>
        <v>5.4549999999999998E-3</v>
      </c>
      <c r="P417" s="8">
        <f t="shared" si="113"/>
        <v>333.11764705882354</v>
      </c>
      <c r="Q417" s="8">
        <f t="shared" si="114"/>
        <v>-0.22318635951088367</v>
      </c>
      <c r="R417" s="8">
        <f t="shared" si="115"/>
        <v>35.98930481283422</v>
      </c>
      <c r="T417" s="8">
        <f t="shared" si="116"/>
        <v>0.60682390066362735</v>
      </c>
      <c r="U417" s="8">
        <f t="shared" si="117"/>
        <v>0.61001336050390631</v>
      </c>
      <c r="V417" s="8">
        <f t="shared" si="118"/>
        <v>0.6328465121375445</v>
      </c>
      <c r="W417" s="8">
        <f t="shared" si="119"/>
        <v>1.7627071819802995</v>
      </c>
      <c r="X417" s="8">
        <f t="shared" si="120"/>
        <v>0.21994671611084657</v>
      </c>
      <c r="Y417" s="8">
        <f t="shared" si="121"/>
        <v>43.87224100695606</v>
      </c>
      <c r="AA417" s="8">
        <f t="shared" si="122"/>
        <v>-0.22540232815311087</v>
      </c>
      <c r="AB417" s="8">
        <f t="shared" si="123"/>
        <v>-0.22129393590780572</v>
      </c>
      <c r="AC417" s="8">
        <f t="shared" si="124"/>
        <v>-0.22737098685353443</v>
      </c>
      <c r="AD417" s="8">
        <f t="shared" si="125"/>
        <v>1.0179987204146708</v>
      </c>
      <c r="AE417" s="8">
        <f t="shared" si="126"/>
        <v>-0.30432086252964641</v>
      </c>
      <c r="AF417" s="8">
        <f t="shared" si="127"/>
        <v>35.270686004003856</v>
      </c>
      <c r="AG417" s="8"/>
      <c r="AH417">
        <v>12.237114898446359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B417">
        <f t="shared" si="133"/>
        <v>0</v>
      </c>
    </row>
    <row r="418" spans="1:54" x14ac:dyDescent="0.3">
      <c r="A418">
        <v>3</v>
      </c>
      <c r="B418" t="s">
        <v>160</v>
      </c>
      <c r="C418" t="s">
        <v>157</v>
      </c>
      <c r="D418" t="s">
        <v>152</v>
      </c>
      <c r="F418" s="2">
        <v>0</v>
      </c>
      <c r="G418" s="2">
        <f t="shared" si="128"/>
        <v>0</v>
      </c>
      <c r="H418" s="4">
        <f t="shared" si="129"/>
        <v>0</v>
      </c>
      <c r="I418" s="14">
        <f t="shared" si="130"/>
        <v>1</v>
      </c>
      <c r="J418">
        <f t="shared" si="109"/>
        <v>0</v>
      </c>
      <c r="K418">
        <f t="shared" si="131"/>
        <v>2</v>
      </c>
      <c r="L418">
        <f t="shared" si="132"/>
        <v>0</v>
      </c>
      <c r="M418" s="8">
        <f t="shared" si="110"/>
        <v>-0.82369388959009782</v>
      </c>
      <c r="N418" s="8">
        <f t="shared" si="111"/>
        <v>-0.82337391913361502</v>
      </c>
      <c r="O418" s="8">
        <f t="shared" si="112"/>
        <v>-0.80163680153211869</v>
      </c>
      <c r="P418" s="8">
        <f t="shared" si="113"/>
        <v>-0.98241824004871547</v>
      </c>
      <c r="Q418" s="8">
        <f t="shared" si="114"/>
        <v>-0.21880840243067798</v>
      </c>
      <c r="R418" s="8">
        <f t="shared" si="115"/>
        <v>-0.95756356462609327</v>
      </c>
      <c r="T418" s="8">
        <f t="shared" si="116"/>
        <v>-0.72578671060029998</v>
      </c>
      <c r="U418" s="8">
        <f t="shared" si="117"/>
        <v>-0.72569353337256925</v>
      </c>
      <c r="V418" s="8">
        <f t="shared" si="118"/>
        <v>-0.57227501719695051</v>
      </c>
      <c r="W418" s="8">
        <f t="shared" si="119"/>
        <v>-0.92492566386962993</v>
      </c>
      <c r="X418" s="8">
        <f t="shared" si="120"/>
        <v>0.23750400301746999</v>
      </c>
      <c r="Y418" s="8">
        <f t="shared" si="121"/>
        <v>-0.69611325313678463</v>
      </c>
      <c r="AA418" s="8">
        <f t="shared" si="122"/>
        <v>-0.89854613658745053</v>
      </c>
      <c r="AB418" s="8">
        <f t="shared" si="123"/>
        <v>-0.8984669574464742</v>
      </c>
      <c r="AC418" s="8">
        <f t="shared" si="124"/>
        <v>-0.8180593100064697</v>
      </c>
      <c r="AD418" s="8">
        <f t="shared" si="125"/>
        <v>-0.96196820141743578</v>
      </c>
      <c r="AE418" s="8">
        <f t="shared" si="126"/>
        <v>-0.27932788967497446</v>
      </c>
      <c r="AF418" s="8">
        <f t="shared" si="127"/>
        <v>-0.90425120745640275</v>
      </c>
      <c r="AG418" s="8"/>
      <c r="AH418">
        <v>-12.237114898446359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B418">
        <f t="shared" si="133"/>
        <v>0</v>
      </c>
    </row>
    <row r="419" spans="1:54" x14ac:dyDescent="0.3">
      <c r="A419">
        <v>3</v>
      </c>
      <c r="B419" t="s">
        <v>161</v>
      </c>
      <c r="C419" t="s">
        <v>162</v>
      </c>
      <c r="D419" t="s">
        <v>163</v>
      </c>
      <c r="F419" s="2">
        <v>0</v>
      </c>
      <c r="G419" s="2">
        <f t="shared" si="128"/>
        <v>0</v>
      </c>
      <c r="H419" s="4">
        <f t="shared" si="129"/>
        <v>1</v>
      </c>
      <c r="I419" s="14">
        <f t="shared" si="130"/>
        <v>1</v>
      </c>
      <c r="J419">
        <f t="shared" si="109"/>
        <v>0</v>
      </c>
      <c r="K419">
        <f t="shared" si="131"/>
        <v>2</v>
      </c>
      <c r="L419">
        <f t="shared" si="132"/>
        <v>2</v>
      </c>
      <c r="M419" s="8">
        <f t="shared" si="110"/>
        <v>0.11954929690116625</v>
      </c>
      <c r="N419" s="8">
        <f t="shared" si="111"/>
        <v>0.11964827562074148</v>
      </c>
      <c r="O419" s="8">
        <f t="shared" si="112"/>
        <v>3.5540106620320735E-3</v>
      </c>
      <c r="P419" s="8">
        <f t="shared" si="113"/>
        <v>469.08333333333331</v>
      </c>
      <c r="Q419" s="8">
        <f t="shared" si="114"/>
        <v>-0.22378587372290584</v>
      </c>
      <c r="R419" s="8">
        <f t="shared" si="115"/>
        <v>48.054121565362195</v>
      </c>
      <c r="T419" s="8">
        <f t="shared" si="116"/>
        <v>0.75460311290112159</v>
      </c>
      <c r="U419" s="8">
        <f t="shared" si="117"/>
        <v>0.73643990330837295</v>
      </c>
      <c r="V419" s="8">
        <f t="shared" si="118"/>
        <v>0.66482631045319374</v>
      </c>
      <c r="W419" s="8">
        <f t="shared" si="119"/>
        <v>1.8305837012832846</v>
      </c>
      <c r="X419" s="8">
        <f t="shared" si="120"/>
        <v>0.2219206962379251</v>
      </c>
      <c r="Y419" s="8">
        <f t="shared" si="121"/>
        <v>24.453508123360244</v>
      </c>
      <c r="AA419" s="8">
        <f t="shared" si="122"/>
        <v>-0.13669413801224228</v>
      </c>
      <c r="AB419" s="8">
        <f t="shared" si="123"/>
        <v>-0.14236485901546436</v>
      </c>
      <c r="AC419" s="8">
        <f t="shared" si="124"/>
        <v>-0.19488183355016603</v>
      </c>
      <c r="AD419" s="8">
        <f t="shared" si="125"/>
        <v>1.0662352418010308</v>
      </c>
      <c r="AE419" s="8">
        <f t="shared" si="126"/>
        <v>-0.27974013072914972</v>
      </c>
      <c r="AF419" s="8">
        <f t="shared" si="127"/>
        <v>19.86881736096435</v>
      </c>
      <c r="AG419" s="8"/>
      <c r="AH419">
        <v>12.30087886660038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B419">
        <f t="shared" si="133"/>
        <v>0</v>
      </c>
    </row>
    <row r="420" spans="1:54" x14ac:dyDescent="0.3">
      <c r="A420">
        <v>3</v>
      </c>
      <c r="B420" t="s">
        <v>164</v>
      </c>
      <c r="C420" t="s">
        <v>162</v>
      </c>
      <c r="D420" t="s">
        <v>163</v>
      </c>
      <c r="F420" s="2">
        <v>0</v>
      </c>
      <c r="G420" s="2">
        <f t="shared" si="128"/>
        <v>1</v>
      </c>
      <c r="H420" s="4">
        <f t="shared" si="129"/>
        <v>0</v>
      </c>
      <c r="I420" s="14">
        <f t="shared" si="130"/>
        <v>1</v>
      </c>
      <c r="J420">
        <f t="shared" si="109"/>
        <v>0</v>
      </c>
      <c r="K420">
        <f t="shared" si="131"/>
        <v>2</v>
      </c>
      <c r="L420">
        <f t="shared" si="132"/>
        <v>0</v>
      </c>
      <c r="M420" s="8">
        <f t="shared" si="110"/>
        <v>-0.81994603418022693</v>
      </c>
      <c r="N420" s="8">
        <f t="shared" si="111"/>
        <v>-0.8193978347552715</v>
      </c>
      <c r="O420" s="8">
        <f t="shared" si="112"/>
        <v>-0.793823527670383</v>
      </c>
      <c r="P420" s="8">
        <f t="shared" si="113"/>
        <v>-0.9788937910088541</v>
      </c>
      <c r="Q420" s="8">
        <f t="shared" si="114"/>
        <v>-0.21855744042902522</v>
      </c>
      <c r="R420" s="8">
        <f t="shared" si="115"/>
        <v>-0.95498176990290118</v>
      </c>
      <c r="T420" s="8">
        <f t="shared" si="116"/>
        <v>-0.72332233189580153</v>
      </c>
      <c r="U420" s="8">
        <f t="shared" si="117"/>
        <v>-0.72264018337735703</v>
      </c>
      <c r="V420" s="8">
        <f t="shared" si="118"/>
        <v>-0.5508171863807606</v>
      </c>
      <c r="W420" s="8">
        <f t="shared" si="119"/>
        <v>-0.91862378876013162</v>
      </c>
      <c r="X420" s="8">
        <f t="shared" si="120"/>
        <v>0.24384160243396433</v>
      </c>
      <c r="Y420" s="8">
        <f t="shared" si="121"/>
        <v>-0.69581113832925123</v>
      </c>
      <c r="AA420" s="8">
        <f t="shared" si="122"/>
        <v>-0.89287487003843713</v>
      </c>
      <c r="AB420" s="8">
        <f t="shared" si="123"/>
        <v>-0.89227066130858468</v>
      </c>
      <c r="AC420" s="8">
        <f t="shared" si="124"/>
        <v>-0.80229978492199272</v>
      </c>
      <c r="AD420" s="8">
        <f t="shared" si="125"/>
        <v>-0.95896641001139393</v>
      </c>
      <c r="AE420" s="8">
        <f t="shared" si="126"/>
        <v>-0.26552134204999894</v>
      </c>
      <c r="AF420" s="8">
        <f t="shared" si="127"/>
        <v>-0.90081387622803499</v>
      </c>
      <c r="AG420" s="8"/>
      <c r="AH420">
        <v>-12.300878866600391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B420">
        <f t="shared" si="133"/>
        <v>0</v>
      </c>
    </row>
    <row r="421" spans="1:54" x14ac:dyDescent="0.3">
      <c r="A421">
        <v>3</v>
      </c>
      <c r="B421" t="s">
        <v>165</v>
      </c>
      <c r="C421" t="s">
        <v>162</v>
      </c>
      <c r="D421" t="s">
        <v>163</v>
      </c>
      <c r="F421" s="2">
        <v>0</v>
      </c>
      <c r="G421" s="2">
        <f t="shared" si="128"/>
        <v>1</v>
      </c>
      <c r="H421" s="4">
        <f t="shared" si="129"/>
        <v>0</v>
      </c>
      <c r="I421" s="14">
        <f t="shared" si="130"/>
        <v>1</v>
      </c>
      <c r="J421">
        <f t="shared" si="109"/>
        <v>0</v>
      </c>
      <c r="K421">
        <f t="shared" si="131"/>
        <v>2</v>
      </c>
      <c r="L421">
        <f t="shared" si="132"/>
        <v>0</v>
      </c>
      <c r="M421" s="8">
        <f t="shared" si="110"/>
        <v>-0.79543958186039354</v>
      </c>
      <c r="N421" s="8">
        <f t="shared" si="111"/>
        <v>-0.7945578611814802</v>
      </c>
      <c r="O421" s="8">
        <f t="shared" si="112"/>
        <v>-0.77301002691567788</v>
      </c>
      <c r="P421" s="8">
        <f t="shared" si="113"/>
        <v>-0.97969633436943515</v>
      </c>
      <c r="Q421" s="8">
        <f t="shared" si="114"/>
        <v>-0.21680647441377071</v>
      </c>
      <c r="R421" s="8">
        <f t="shared" si="115"/>
        <v>-0.95483650152412458</v>
      </c>
      <c r="T421" s="8">
        <f t="shared" si="116"/>
        <v>-0.69960706960875163</v>
      </c>
      <c r="U421" s="8">
        <f t="shared" si="117"/>
        <v>-0.70042767653162308</v>
      </c>
      <c r="V421" s="8">
        <f t="shared" si="118"/>
        <v>-0.53590772067248627</v>
      </c>
      <c r="W421" s="8">
        <f t="shared" si="119"/>
        <v>-0.91652270532489821</v>
      </c>
      <c r="X421" s="8">
        <f t="shared" si="120"/>
        <v>0.24680283346717871</v>
      </c>
      <c r="Y421" s="8">
        <f t="shared" si="121"/>
        <v>-0.69927792346420636</v>
      </c>
      <c r="AA421" s="8">
        <f t="shared" si="122"/>
        <v>-0.88221292863391254</v>
      </c>
      <c r="AB421" s="8">
        <f t="shared" si="123"/>
        <v>-0.88250756258773744</v>
      </c>
      <c r="AC421" s="8">
        <f t="shared" si="124"/>
        <v>-0.7963649589913766</v>
      </c>
      <c r="AD421" s="8">
        <f t="shared" si="125"/>
        <v>-0.95749347418690567</v>
      </c>
      <c r="AE421" s="8">
        <f t="shared" si="126"/>
        <v>-0.26632521969602496</v>
      </c>
      <c r="AF421" s="8">
        <f t="shared" si="127"/>
        <v>-0.90387591423899738</v>
      </c>
      <c r="AG421" s="8"/>
      <c r="AH421">
        <v>-12.30087886660038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B421">
        <f t="shared" si="133"/>
        <v>0</v>
      </c>
    </row>
    <row r="422" spans="1:54" x14ac:dyDescent="0.3">
      <c r="A422">
        <v>3</v>
      </c>
      <c r="B422" t="s">
        <v>166</v>
      </c>
      <c r="C422" t="s">
        <v>162</v>
      </c>
      <c r="D422" t="s">
        <v>163</v>
      </c>
      <c r="F422" s="2">
        <v>0</v>
      </c>
      <c r="G422" s="2">
        <f t="shared" si="128"/>
        <v>0</v>
      </c>
      <c r="H422" s="4">
        <f t="shared" si="129"/>
        <v>1</v>
      </c>
      <c r="I422" s="14">
        <f t="shared" si="130"/>
        <v>1</v>
      </c>
      <c r="J422">
        <f t="shared" si="109"/>
        <v>0</v>
      </c>
      <c r="K422">
        <f t="shared" si="131"/>
        <v>2</v>
      </c>
      <c r="L422">
        <f t="shared" si="132"/>
        <v>2</v>
      </c>
      <c r="M422" s="8">
        <f t="shared" si="110"/>
        <v>0.13325108698151567</v>
      </c>
      <c r="N422" s="8">
        <f t="shared" si="111"/>
        <v>0.13334106475700511</v>
      </c>
      <c r="O422" s="8">
        <f t="shared" si="112"/>
        <v>4.0450121350364054E-3</v>
      </c>
      <c r="P422" s="8">
        <f t="shared" si="113"/>
        <v>491.41666666666663</v>
      </c>
      <c r="Q422" s="8">
        <f t="shared" si="114"/>
        <v>-0.2235409945613237</v>
      </c>
      <c r="R422" s="8">
        <f t="shared" si="115"/>
        <v>39.294773519163762</v>
      </c>
      <c r="T422" s="8">
        <f t="shared" si="116"/>
        <v>0.74856970516306509</v>
      </c>
      <c r="U422" s="8">
        <f t="shared" si="117"/>
        <v>0.7562217728414814</v>
      </c>
      <c r="V422" s="8">
        <f t="shared" si="118"/>
        <v>0.70828510876854722</v>
      </c>
      <c r="W422" s="8">
        <f t="shared" si="119"/>
        <v>1.8483082025791131</v>
      </c>
      <c r="X422" s="8">
        <f t="shared" si="120"/>
        <v>0.23327839265310793</v>
      </c>
      <c r="Y422" s="8">
        <f t="shared" si="121"/>
        <v>45.288708968102242</v>
      </c>
      <c r="AA422" s="8">
        <f t="shared" si="122"/>
        <v>-0.13143950813062819</v>
      </c>
      <c r="AB422" s="8">
        <f t="shared" si="123"/>
        <v>-0.13408894011743719</v>
      </c>
      <c r="AC422" s="8">
        <f t="shared" si="124"/>
        <v>-0.16522090563333719</v>
      </c>
      <c r="AD422" s="8">
        <f t="shared" si="125"/>
        <v>1.1071431649977461</v>
      </c>
      <c r="AE422" s="8">
        <f t="shared" si="126"/>
        <v>-0.27049411757157726</v>
      </c>
      <c r="AF422" s="8">
        <f t="shared" si="127"/>
        <v>36.812208978006652</v>
      </c>
      <c r="AG422" s="8"/>
      <c r="AH422">
        <v>12.30087886660038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B422">
        <f t="shared" si="133"/>
        <v>0</v>
      </c>
    </row>
    <row r="423" spans="1:54" x14ac:dyDescent="0.3">
      <c r="A423">
        <v>3</v>
      </c>
      <c r="B423" t="s">
        <v>167</v>
      </c>
      <c r="C423" t="s">
        <v>168</v>
      </c>
      <c r="D423" t="s">
        <v>163</v>
      </c>
      <c r="F423" s="2">
        <v>0</v>
      </c>
      <c r="G423" s="2">
        <f t="shared" si="128"/>
        <v>0</v>
      </c>
      <c r="H423" s="4">
        <f t="shared" si="129"/>
        <v>0</v>
      </c>
      <c r="I423" s="14">
        <f t="shared" si="130"/>
        <v>1</v>
      </c>
      <c r="J423">
        <f t="shared" si="109"/>
        <v>0</v>
      </c>
      <c r="K423">
        <f t="shared" si="131"/>
        <v>2</v>
      </c>
      <c r="L423">
        <f t="shared" si="132"/>
        <v>0</v>
      </c>
      <c r="M423" s="8">
        <f t="shared" si="110"/>
        <v>1.6363621821308421</v>
      </c>
      <c r="N423" s="8">
        <f t="shared" si="111"/>
        <v>1.636822083252101</v>
      </c>
      <c r="O423" s="8">
        <f t="shared" si="112"/>
        <v>0.42388227164681486</v>
      </c>
      <c r="P423" s="8">
        <f t="shared" si="113"/>
        <v>70809.083333333343</v>
      </c>
      <c r="Q423" s="8">
        <f t="shared" si="114"/>
        <v>-0.22251034682725279</v>
      </c>
      <c r="R423" s="8">
        <f t="shared" si="115"/>
        <v>1780.1282264779352</v>
      </c>
      <c r="T423" s="8">
        <f t="shared" si="116"/>
        <v>2.1909948466378228</v>
      </c>
      <c r="U423" s="8">
        <f t="shared" si="117"/>
        <v>2.1270613053846925</v>
      </c>
      <c r="V423" s="8">
        <f t="shared" si="118"/>
        <v>1.724774075620563</v>
      </c>
      <c r="W423" s="8">
        <f t="shared" si="119"/>
        <v>5.1829749510138754</v>
      </c>
      <c r="X423" s="8">
        <f t="shared" si="120"/>
        <v>0.46057803455863372</v>
      </c>
      <c r="Y423" s="8">
        <f t="shared" si="121"/>
        <v>330.19645450307553</v>
      </c>
      <c r="AA423" s="8">
        <f t="shared" si="122"/>
        <v>0.55618472049056755</v>
      </c>
      <c r="AB423" s="8">
        <f t="shared" si="123"/>
        <v>0.52777908864483103</v>
      </c>
      <c r="AC423" s="8">
        <f t="shared" si="124"/>
        <v>0.46374031799621468</v>
      </c>
      <c r="AD423" s="8">
        <f t="shared" si="125"/>
        <v>2.8886548922828919</v>
      </c>
      <c r="AE423" s="8">
        <f t="shared" si="126"/>
        <v>0.15573717441893511</v>
      </c>
      <c r="AF423" s="8">
        <f t="shared" si="127"/>
        <v>125.60865852089339</v>
      </c>
      <c r="AG423" s="8"/>
      <c r="AH423">
        <v>6.9164526212694186</v>
      </c>
      <c r="AJ423">
        <v>-0.97559337774633759</v>
      </c>
      <c r="AK423">
        <v>-1</v>
      </c>
      <c r="AL423">
        <v>-0.97559337774633759</v>
      </c>
      <c r="AM423">
        <v>-1</v>
      </c>
      <c r="AN423">
        <v>0</v>
      </c>
      <c r="AO423">
        <v>0</v>
      </c>
      <c r="AP423">
        <v>0</v>
      </c>
      <c r="AQ423">
        <v>0</v>
      </c>
      <c r="AS423">
        <v>-0.97559337774633759</v>
      </c>
      <c r="AT423">
        <v>-0.5</v>
      </c>
      <c r="AU423">
        <v>-0.97559337774633759</v>
      </c>
      <c r="AV423">
        <v>-0.5</v>
      </c>
      <c r="AW423">
        <v>-0.96034973121905109</v>
      </c>
      <c r="AX423">
        <v>-0.252</v>
      </c>
      <c r="AY423">
        <v>-0.96034973121905109</v>
      </c>
      <c r="AZ423">
        <v>-0.252</v>
      </c>
      <c r="BB423">
        <f t="shared" si="133"/>
        <v>-0.252</v>
      </c>
    </row>
    <row r="424" spans="1:54" x14ac:dyDescent="0.3">
      <c r="A424">
        <v>3</v>
      </c>
      <c r="B424" t="s">
        <v>169</v>
      </c>
      <c r="C424" t="s">
        <v>168</v>
      </c>
      <c r="D424" t="s">
        <v>163</v>
      </c>
      <c r="F424" s="2">
        <v>0</v>
      </c>
      <c r="G424" s="2">
        <f t="shared" si="128"/>
        <v>1</v>
      </c>
      <c r="H424" s="4">
        <f t="shared" si="129"/>
        <v>1</v>
      </c>
      <c r="I424" s="14">
        <f t="shared" si="130"/>
        <v>0</v>
      </c>
      <c r="J424">
        <f t="shared" si="109"/>
        <v>1</v>
      </c>
      <c r="K424">
        <f t="shared" si="131"/>
        <v>2</v>
      </c>
      <c r="L424">
        <f t="shared" si="132"/>
        <v>2</v>
      </c>
      <c r="M424" s="8">
        <f t="shared" si="110"/>
        <v>-0.90363125282546419</v>
      </c>
      <c r="N424" s="8">
        <f t="shared" si="111"/>
        <v>-0.9036274718054671</v>
      </c>
      <c r="O424" s="8">
        <f t="shared" si="112"/>
        <v>-0.83003134071033069</v>
      </c>
      <c r="P424" s="8">
        <f t="shared" si="113"/>
        <v>-0.99429086078232409</v>
      </c>
      <c r="Q424" s="8">
        <f t="shared" si="114"/>
        <v>-0.22025003766618081</v>
      </c>
      <c r="R424" s="8">
        <f t="shared" si="115"/>
        <v>-0.97667086683924997</v>
      </c>
      <c r="T424" s="8">
        <f t="shared" si="116"/>
        <v>-0.745340945502316</v>
      </c>
      <c r="U424" s="8">
        <f t="shared" si="117"/>
        <v>-0.74633572945827653</v>
      </c>
      <c r="V424" s="8">
        <f t="shared" si="118"/>
        <v>-0.50091401973819527</v>
      </c>
      <c r="W424" s="8">
        <f t="shared" si="119"/>
        <v>-0.92018397220427528</v>
      </c>
      <c r="X424" s="8">
        <f t="shared" si="120"/>
        <v>0.46944228796726611</v>
      </c>
      <c r="Y424" s="8">
        <f t="shared" si="121"/>
        <v>-0.80011677892823085</v>
      </c>
      <c r="AA424" s="8">
        <f t="shared" si="122"/>
        <v>-0.86220658307785703</v>
      </c>
      <c r="AB424" s="8">
        <f t="shared" si="123"/>
        <v>-0.86269594782544468</v>
      </c>
      <c r="AC424" s="8">
        <f t="shared" si="124"/>
        <v>-0.71290088206640378</v>
      </c>
      <c r="AD424" s="8">
        <f t="shared" si="125"/>
        <v>-0.94228879814663002</v>
      </c>
      <c r="AE424" s="8">
        <f t="shared" si="126"/>
        <v>0.17177859044909746</v>
      </c>
      <c r="AF424" s="8">
        <f t="shared" si="127"/>
        <v>-0.90851680107727395</v>
      </c>
      <c r="AG424" s="8"/>
      <c r="AH424">
        <v>-6.9164526212694186</v>
      </c>
      <c r="AJ424">
        <v>0.97559337774633759</v>
      </c>
      <c r="AK424">
        <v>1</v>
      </c>
      <c r="AL424">
        <v>0.97559337774633759</v>
      </c>
      <c r="AM424">
        <v>1</v>
      </c>
      <c r="AN424">
        <v>0</v>
      </c>
      <c r="AO424">
        <v>0</v>
      </c>
      <c r="AP424">
        <v>0</v>
      </c>
      <c r="AQ424">
        <v>0</v>
      </c>
      <c r="AS424">
        <v>0.97559337774633759</v>
      </c>
      <c r="AT424">
        <v>0.5</v>
      </c>
      <c r="AU424">
        <v>0.97559337774633759</v>
      </c>
      <c r="AV424">
        <v>0.5</v>
      </c>
      <c r="AW424">
        <v>0.96034973121905109</v>
      </c>
      <c r="AX424">
        <v>0.252</v>
      </c>
      <c r="AY424">
        <v>0.96034973121905109</v>
      </c>
      <c r="AZ424">
        <v>0.252</v>
      </c>
      <c r="BB424">
        <f t="shared" si="133"/>
        <v>0.252</v>
      </c>
    </row>
    <row r="425" spans="1:54" x14ac:dyDescent="0.3">
      <c r="A425">
        <v>3</v>
      </c>
      <c r="B425" t="s">
        <v>170</v>
      </c>
      <c r="C425" t="s">
        <v>168</v>
      </c>
      <c r="D425" t="s">
        <v>163</v>
      </c>
      <c r="F425" s="2">
        <v>0</v>
      </c>
      <c r="G425" s="2">
        <f t="shared" si="128"/>
        <v>1</v>
      </c>
      <c r="H425" s="4">
        <f t="shared" si="129"/>
        <v>1</v>
      </c>
      <c r="I425" s="14">
        <f t="shared" si="130"/>
        <v>0</v>
      </c>
      <c r="J425">
        <f t="shared" si="109"/>
        <v>1</v>
      </c>
      <c r="K425">
        <f t="shared" si="131"/>
        <v>2</v>
      </c>
      <c r="L425">
        <f t="shared" si="132"/>
        <v>2</v>
      </c>
      <c r="M425" s="8">
        <f t="shared" si="110"/>
        <v>-0.90046485902074969</v>
      </c>
      <c r="N425" s="8">
        <f t="shared" si="111"/>
        <v>-0.90050699735101691</v>
      </c>
      <c r="O425" s="8">
        <f t="shared" si="112"/>
        <v>-0.81194292869127549</v>
      </c>
      <c r="P425" s="8">
        <f t="shared" si="113"/>
        <v>-0.99477095860353004</v>
      </c>
      <c r="Q425" s="8">
        <f t="shared" si="114"/>
        <v>-0.22017363165685533</v>
      </c>
      <c r="R425" s="8">
        <f t="shared" si="115"/>
        <v>-0.97752731758627509</v>
      </c>
      <c r="T425" s="8">
        <f t="shared" si="116"/>
        <v>-0.73626564444419962</v>
      </c>
      <c r="U425" s="8">
        <f t="shared" si="117"/>
        <v>-0.73763791294811998</v>
      </c>
      <c r="V425" s="8">
        <f t="shared" si="118"/>
        <v>-0.48591333186759456</v>
      </c>
      <c r="W425" s="8">
        <f t="shared" si="119"/>
        <v>-0.91693406259490062</v>
      </c>
      <c r="X425" s="8">
        <f t="shared" si="120"/>
        <v>0.46649641673358533</v>
      </c>
      <c r="Y425" s="8">
        <f t="shared" si="121"/>
        <v>-0.82254581505675517</v>
      </c>
      <c r="AA425" s="8">
        <f t="shared" si="122"/>
        <v>-0.8575460371067426</v>
      </c>
      <c r="AB425" s="8">
        <f t="shared" si="123"/>
        <v>-0.8591332560592474</v>
      </c>
      <c r="AC425" s="8">
        <f t="shared" si="124"/>
        <v>-0.7052163111489117</v>
      </c>
      <c r="AD425" s="8">
        <f t="shared" si="125"/>
        <v>-0.93954903998504069</v>
      </c>
      <c r="AE425" s="8">
        <f t="shared" si="126"/>
        <v>0.15990168583378636</v>
      </c>
      <c r="AF425" s="8">
        <f t="shared" si="127"/>
        <v>-0.91158923536568581</v>
      </c>
      <c r="AG425" s="8"/>
      <c r="AH425">
        <v>-6.9164526212694186</v>
      </c>
      <c r="AJ425">
        <v>0.97559337774633759</v>
      </c>
      <c r="AK425">
        <v>1</v>
      </c>
      <c r="AL425">
        <v>0.97559337774633759</v>
      </c>
      <c r="AM425">
        <v>1</v>
      </c>
      <c r="AN425">
        <v>0</v>
      </c>
      <c r="AO425">
        <v>0</v>
      </c>
      <c r="AP425">
        <v>0</v>
      </c>
      <c r="AQ425">
        <v>0</v>
      </c>
      <c r="AS425">
        <v>0.97559337774633759</v>
      </c>
      <c r="AT425">
        <v>0.5</v>
      </c>
      <c r="AU425">
        <v>0.97559337774633759</v>
      </c>
      <c r="AV425">
        <v>0.5</v>
      </c>
      <c r="AW425">
        <v>0.96034973121905109</v>
      </c>
      <c r="AX425">
        <v>0.252</v>
      </c>
      <c r="AY425">
        <v>0.96034973121905109</v>
      </c>
      <c r="AZ425">
        <v>0.252</v>
      </c>
      <c r="BB425">
        <f t="shared" si="133"/>
        <v>0.252</v>
      </c>
    </row>
    <row r="426" spans="1:54" x14ac:dyDescent="0.3">
      <c r="A426">
        <v>3</v>
      </c>
      <c r="B426" t="s">
        <v>171</v>
      </c>
      <c r="C426" t="s">
        <v>168</v>
      </c>
      <c r="D426" t="s">
        <v>163</v>
      </c>
      <c r="F426" s="2">
        <v>0</v>
      </c>
      <c r="G426" s="2">
        <f t="shared" si="128"/>
        <v>0</v>
      </c>
      <c r="H426" s="4">
        <f t="shared" si="129"/>
        <v>0</v>
      </c>
      <c r="I426" s="14">
        <f t="shared" si="130"/>
        <v>1</v>
      </c>
      <c r="J426">
        <f t="shared" si="109"/>
        <v>0</v>
      </c>
      <c r="K426">
        <f t="shared" si="131"/>
        <v>2</v>
      </c>
      <c r="L426">
        <f t="shared" si="132"/>
        <v>0</v>
      </c>
      <c r="M426" s="8">
        <f t="shared" si="110"/>
        <v>1.8734762513659122</v>
      </c>
      <c r="N426" s="8">
        <f t="shared" si="111"/>
        <v>1.873917142465811</v>
      </c>
      <c r="O426" s="8">
        <f t="shared" si="112"/>
        <v>0.35432806298418895</v>
      </c>
      <c r="P426" s="8">
        <f t="shared" si="113"/>
        <v>63111.333333333343</v>
      </c>
      <c r="Q426" s="8">
        <f t="shared" si="114"/>
        <v>-0.22061555612087752</v>
      </c>
      <c r="R426" s="8">
        <f t="shared" si="115"/>
        <v>1345.3324041811848</v>
      </c>
      <c r="T426" s="8">
        <f t="shared" si="116"/>
        <v>1.9056892072568914</v>
      </c>
      <c r="U426" s="8">
        <f t="shared" si="117"/>
        <v>1.8542296567513044</v>
      </c>
      <c r="V426" s="8">
        <f t="shared" si="118"/>
        <v>1.4594057532666491</v>
      </c>
      <c r="W426" s="8">
        <f t="shared" si="119"/>
        <v>4.8335774941262422</v>
      </c>
      <c r="X426" s="8">
        <f t="shared" si="120"/>
        <v>0.44751447764940189</v>
      </c>
      <c r="Y426" s="8">
        <f t="shared" si="121"/>
        <v>367.01621471366798</v>
      </c>
      <c r="AA426" s="8">
        <f t="shared" si="122"/>
        <v>0.4020153920445711</v>
      </c>
      <c r="AB426" s="8">
        <f t="shared" si="123"/>
        <v>0.37458472440917295</v>
      </c>
      <c r="AC426" s="8">
        <f t="shared" si="124"/>
        <v>0.32534014555677282</v>
      </c>
      <c r="AD426" s="8">
        <f t="shared" si="125"/>
        <v>2.7793505171040964</v>
      </c>
      <c r="AE426" s="8">
        <f t="shared" si="126"/>
        <v>0.13841535244270578</v>
      </c>
      <c r="AF426" s="8">
        <f t="shared" si="127"/>
        <v>137.7087306405827</v>
      </c>
      <c r="AG426" s="8"/>
      <c r="AH426">
        <v>6.9164526212694186</v>
      </c>
      <c r="AJ426">
        <v>-0.97559337774633759</v>
      </c>
      <c r="AK426">
        <v>-1</v>
      </c>
      <c r="AL426">
        <v>-0.97559337774633759</v>
      </c>
      <c r="AM426">
        <v>-1</v>
      </c>
      <c r="AN426">
        <v>0</v>
      </c>
      <c r="AO426">
        <v>0</v>
      </c>
      <c r="AP426">
        <v>0</v>
      </c>
      <c r="AQ426">
        <v>0</v>
      </c>
      <c r="AS426">
        <v>-0.97559337774633759</v>
      </c>
      <c r="AT426">
        <v>-0.5</v>
      </c>
      <c r="AU426">
        <v>-0.97559337774633759</v>
      </c>
      <c r="AV426">
        <v>-0.5</v>
      </c>
      <c r="AW426">
        <v>-0.96034973121905109</v>
      </c>
      <c r="AX426">
        <v>-0.252</v>
      </c>
      <c r="AY426">
        <v>-0.96034973121905109</v>
      </c>
      <c r="AZ426">
        <v>-0.252</v>
      </c>
      <c r="BB426">
        <f t="shared" si="133"/>
        <v>-0.252</v>
      </c>
    </row>
    <row r="427" spans="1:54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1:54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1:54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1:54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1:54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1:54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8" spans="6:43" x14ac:dyDescent="0.3">
      <c r="G628" s="15"/>
      <c r="H628" s="15"/>
      <c r="I628" s="15"/>
      <c r="J628" s="15"/>
      <c r="K628" s="35" t="s">
        <v>61</v>
      </c>
      <c r="L628" s="15">
        <f>S628</f>
        <v>0.8</v>
      </c>
      <c r="M628" s="3" t="s">
        <v>3</v>
      </c>
      <c r="N628" s="3" t="s">
        <v>4</v>
      </c>
      <c r="O628" s="3" t="s">
        <v>6</v>
      </c>
      <c r="P628" s="3" t="s">
        <v>8</v>
      </c>
      <c r="Q628" s="3" t="s">
        <v>10</v>
      </c>
      <c r="R628" s="3" t="s">
        <v>12</v>
      </c>
      <c r="S628" s="7">
        <f>X292</f>
        <v>0.8</v>
      </c>
      <c r="T628" s="3" t="s">
        <v>3</v>
      </c>
      <c r="U628" s="3" t="s">
        <v>4</v>
      </c>
      <c r="V628" s="3" t="s">
        <v>6</v>
      </c>
      <c r="W628" s="3" t="s">
        <v>8</v>
      </c>
      <c r="X628" s="3" t="s">
        <v>10</v>
      </c>
      <c r="Y628" s="16" t="s">
        <v>12</v>
      </c>
      <c r="Z628" s="15">
        <f t="shared" ref="Z628:Z635" si="134">S628</f>
        <v>0.8</v>
      </c>
      <c r="AA628" s="3" t="s">
        <v>3</v>
      </c>
      <c r="AB628" s="3" t="s">
        <v>4</v>
      </c>
      <c r="AC628" s="3" t="s">
        <v>6</v>
      </c>
      <c r="AD628" s="3" t="s">
        <v>8</v>
      </c>
      <c r="AE628" s="3" t="s">
        <v>10</v>
      </c>
      <c r="AF628" s="16" t="s">
        <v>12</v>
      </c>
      <c r="AK628" s="15"/>
      <c r="AL628" s="15"/>
      <c r="AM628" s="15"/>
      <c r="AN628" s="15"/>
      <c r="AO628" s="15"/>
    </row>
    <row r="629" spans="6:43" x14ac:dyDescent="0.3">
      <c r="G629" s="8"/>
      <c r="H629" s="8"/>
      <c r="I629" s="8"/>
      <c r="J629" s="8"/>
      <c r="K629" s="8"/>
      <c r="L629" s="8" t="str">
        <f>S629</f>
        <v>ALL</v>
      </c>
      <c r="M629" s="8">
        <f>-1 *AVERAGE(M339:M626)</f>
        <v>0.21088017221413988</v>
      </c>
      <c r="N629" s="8">
        <f t="shared" ref="N629:R629" si="135">-1 *AVERAGE(N339:N626)</f>
        <v>0.20893900221189582</v>
      </c>
      <c r="O629" s="8">
        <f t="shared" si="135"/>
        <v>0.43839954075377835</v>
      </c>
      <c r="P629" s="8">
        <f t="shared" si="135"/>
        <v>-10059.293329872315</v>
      </c>
      <c r="Q629" s="8">
        <f t="shared" si="135"/>
        <v>0.19648144857276784</v>
      </c>
      <c r="R629" s="8">
        <f t="shared" si="135"/>
        <v>-180.93216468866385</v>
      </c>
      <c r="S629" s="8" t="s">
        <v>16</v>
      </c>
      <c r="T629" s="8">
        <f>-1 *AVERAGE(T339:T626)</f>
        <v>-9.2248696463689814E-2</v>
      </c>
      <c r="U629" s="8">
        <f t="shared" ref="U629:Y629" si="136">-1 *AVERAGE(U339:U626)</f>
        <v>-6.9418153990042725E-2</v>
      </c>
      <c r="V629" s="8">
        <f t="shared" si="136"/>
        <v>1.2614391994931086E-2</v>
      </c>
      <c r="W629" s="8">
        <f t="shared" si="136"/>
        <v>-0.74709540503017291</v>
      </c>
      <c r="X629" s="8">
        <f t="shared" si="136"/>
        <v>-0.23732579448901553</v>
      </c>
      <c r="Y629" s="8">
        <f t="shared" si="136"/>
        <v>-55.871265223825752</v>
      </c>
      <c r="Z629" s="8" t="str">
        <f t="shared" si="134"/>
        <v>ALL</v>
      </c>
      <c r="AA629" s="8">
        <f>-1 *AVERAGE(AA339:AA626)</f>
        <v>0.46617914503742208</v>
      </c>
      <c r="AB629" s="8">
        <f t="shared" ref="AB629:AF629" si="137">-1 *AVERAGE(AB339:AB626)</f>
        <v>0.48820710976471299</v>
      </c>
      <c r="AC629" s="8">
        <f t="shared" si="137"/>
        <v>0.49769191788234218</v>
      </c>
      <c r="AD629" s="8">
        <f t="shared" si="137"/>
        <v>-0.19404943172178094</v>
      </c>
      <c r="AE629" s="8">
        <f t="shared" si="137"/>
        <v>0.26869026476786623</v>
      </c>
      <c r="AF629" s="8">
        <f t="shared" si="137"/>
        <v>-27.213538929560503</v>
      </c>
      <c r="AK629" s="8"/>
      <c r="AL629" s="8"/>
      <c r="AM629" s="8"/>
      <c r="AN629" s="8"/>
      <c r="AO629" s="8"/>
    </row>
    <row r="630" spans="6:43" x14ac:dyDescent="0.3">
      <c r="G630" s="8"/>
      <c r="H630" s="8"/>
      <c r="I630" s="8"/>
      <c r="J630" s="8"/>
      <c r="K630" s="8"/>
      <c r="L630" s="8" t="str">
        <f>S630</f>
        <v>Gain &gt; 0.8</v>
      </c>
      <c r="M630" s="8" t="e">
        <f t="shared" ref="M630:R630" si="138">-1* AVERAGEIF($BB339:$BB626,"&gt;"&amp;$S628,M339:M626)</f>
        <v>#DIV/0!</v>
      </c>
      <c r="N630" s="8" t="e">
        <f t="shared" si="138"/>
        <v>#DIV/0!</v>
      </c>
      <c r="O630" s="8" t="e">
        <f t="shared" si="138"/>
        <v>#DIV/0!</v>
      </c>
      <c r="P630" s="8" t="e">
        <f t="shared" si="138"/>
        <v>#DIV/0!</v>
      </c>
      <c r="Q630" s="8" t="e">
        <f t="shared" si="138"/>
        <v>#DIV/0!</v>
      </c>
      <c r="R630" s="8" t="e">
        <f t="shared" si="138"/>
        <v>#DIV/0!</v>
      </c>
      <c r="S630" s="8" t="str">
        <f>"Gain &gt; "&amp;S628</f>
        <v>Gain &gt; 0.8</v>
      </c>
      <c r="T630" s="8" t="e">
        <f t="shared" ref="T630:Y630" si="139">-1* AVERAGEIF($BB339:$BB626,"&gt;"&amp;$S628,T339:T626)</f>
        <v>#DIV/0!</v>
      </c>
      <c r="U630" s="8" t="e">
        <f t="shared" si="139"/>
        <v>#DIV/0!</v>
      </c>
      <c r="V630" s="8" t="e">
        <f t="shared" si="139"/>
        <v>#DIV/0!</v>
      </c>
      <c r="W630" s="8" t="e">
        <f t="shared" si="139"/>
        <v>#DIV/0!</v>
      </c>
      <c r="X630" s="8" t="e">
        <f t="shared" si="139"/>
        <v>#DIV/0!</v>
      </c>
      <c r="Y630" s="8" t="e">
        <f t="shared" si="139"/>
        <v>#DIV/0!</v>
      </c>
      <c r="Z630" s="8" t="str">
        <f t="shared" si="134"/>
        <v>Gain &gt; 0.8</v>
      </c>
      <c r="AA630" s="8" t="e">
        <f t="shared" ref="AA630:AF630" si="140">-1* AVERAGEIF($BB339:$BB626,"&gt;"&amp;$S628,AA339:AA626)</f>
        <v>#DIV/0!</v>
      </c>
      <c r="AB630" s="8" t="e">
        <f t="shared" si="140"/>
        <v>#DIV/0!</v>
      </c>
      <c r="AC630" s="8" t="e">
        <f t="shared" si="140"/>
        <v>#DIV/0!</v>
      </c>
      <c r="AD630" s="8" t="e">
        <f t="shared" si="140"/>
        <v>#DIV/0!</v>
      </c>
      <c r="AE630" s="8" t="e">
        <f t="shared" si="140"/>
        <v>#DIV/0!</v>
      </c>
      <c r="AF630" s="8" t="e">
        <f t="shared" si="140"/>
        <v>#DIV/0!</v>
      </c>
      <c r="AK630" s="8"/>
      <c r="AL630" s="8"/>
      <c r="AM630" s="8"/>
      <c r="AN630" s="8"/>
      <c r="AO630" s="8"/>
    </row>
    <row r="631" spans="6:43" x14ac:dyDescent="0.3">
      <c r="L631" s="8" t="str">
        <f>S631</f>
        <v xml:space="preserve">Gain &gt; 0 </v>
      </c>
      <c r="M631" s="8">
        <f>-1* AVERAGEIF($J339:$J626,"=1",M339:M626)</f>
        <v>0.72926255227450143</v>
      </c>
      <c r="N631" s="8">
        <f t="shared" ref="N631:R631" si="141">-1* AVERAGEIF($J339:$J626,"=1",N339:N626)</f>
        <v>0.72795818693321701</v>
      </c>
      <c r="O631" s="8">
        <f t="shared" si="141"/>
        <v>0.76781053581303005</v>
      </c>
      <c r="P631" s="8">
        <f t="shared" si="141"/>
        <v>0.89881212994684534</v>
      </c>
      <c r="Q631" s="8">
        <f t="shared" si="141"/>
        <v>0.22495842786583561</v>
      </c>
      <c r="R631" s="8">
        <f t="shared" si="141"/>
        <v>0.75783710042123364</v>
      </c>
      <c r="S631" s="8" t="s">
        <v>36</v>
      </c>
      <c r="T631" s="8">
        <f>-1* AVERAGEIF($J339:$J626,"=1",T339:T626)</f>
        <v>0.67609967257400883</v>
      </c>
      <c r="U631" s="8">
        <f t="shared" ref="U631:Y631" si="142">-1* AVERAGEIF($J339:$J626,"=1",U339:U626)</f>
        <v>0.68085625645571535</v>
      </c>
      <c r="V631" s="8">
        <f t="shared" si="142"/>
        <v>0.65833123410741068</v>
      </c>
      <c r="W631" s="8">
        <f t="shared" si="142"/>
        <v>0.85689074062159998</v>
      </c>
      <c r="X631" s="8">
        <f t="shared" si="142"/>
        <v>-0.2064149512114081</v>
      </c>
      <c r="Y631" s="8">
        <f t="shared" si="142"/>
        <v>0.53304683658056151</v>
      </c>
      <c r="Z631" s="8" t="str">
        <f t="shared" si="134"/>
        <v xml:space="preserve">Gain &gt; 0 </v>
      </c>
      <c r="AA631" s="8">
        <f>-1* AVERAGEIF($J339:$J626,"=1",AA339:AA626)</f>
        <v>0.88970986071468661</v>
      </c>
      <c r="AB631" s="8">
        <f t="shared" ref="AB631:AF631" si="143">-1* AVERAGEIF($J339:$J626,"=1",AB339:AB626)</f>
        <v>0.89185207950253298</v>
      </c>
      <c r="AC631" s="8">
        <f t="shared" si="143"/>
        <v>0.8549188391092799</v>
      </c>
      <c r="AD631" s="8">
        <f t="shared" si="143"/>
        <v>0.95655589983789446</v>
      </c>
      <c r="AE631" s="8">
        <f t="shared" si="143"/>
        <v>0.24733250028268405</v>
      </c>
      <c r="AF631" s="8">
        <f t="shared" si="143"/>
        <v>0.78566746619423045</v>
      </c>
      <c r="AK631" s="8"/>
      <c r="AL631" s="8"/>
      <c r="AM631" s="8"/>
      <c r="AN631" s="8"/>
      <c r="AO631" s="8"/>
      <c r="AQ631" s="10"/>
    </row>
    <row r="632" spans="6:43" x14ac:dyDescent="0.3">
      <c r="L632" s="8" t="str">
        <f t="shared" ref="L632:L635" si="144">S632</f>
        <v>Gain &lt;= 0</v>
      </c>
      <c r="M632" s="8">
        <f>-1* AVERAGEIF($J339:$J626,"=0",M339:M626)</f>
        <v>-0.11550873374979141</v>
      </c>
      <c r="N632" s="8">
        <f t="shared" ref="N632:R632" si="145">-1* AVERAGEIF($J339:$J626,"=0",N339:N626)</f>
        <v>-0.11785085483486196</v>
      </c>
      <c r="O632" s="8">
        <f t="shared" si="145"/>
        <v>0.23099261793869388</v>
      </c>
      <c r="P632" s="8">
        <f t="shared" si="145"/>
        <v>-16393.488382244115</v>
      </c>
      <c r="Q632" s="8">
        <f t="shared" si="145"/>
        <v>0.178551498647503</v>
      </c>
      <c r="R632" s="8">
        <f t="shared" si="145"/>
        <v>-295.32957322253219</v>
      </c>
      <c r="S632" s="8" t="s">
        <v>37</v>
      </c>
      <c r="T632" s="8">
        <f>-1* AVERAGEIF($J339:$J626,"=0",T339:T626)</f>
        <v>-0.57602359548742599</v>
      </c>
      <c r="U632" s="8">
        <f t="shared" ref="U632:Y632" si="146">-1* AVERAGEIF($J339:$J626,"=0",U339:U626)</f>
        <v>-0.541813153159594</v>
      </c>
      <c r="V632" s="8">
        <f t="shared" si="146"/>
        <v>-0.39394806414996325</v>
      </c>
      <c r="W632" s="8">
        <f t="shared" si="146"/>
        <v>-1.7570126078479558</v>
      </c>
      <c r="X632" s="8">
        <f t="shared" si="146"/>
        <v>-0.256788177293435</v>
      </c>
      <c r="Y632" s="8">
        <f t="shared" si="146"/>
        <v>-91.385091335933438</v>
      </c>
      <c r="Z632" s="8" t="str">
        <f t="shared" si="134"/>
        <v>Gain &lt;= 0</v>
      </c>
      <c r="AA632" s="8">
        <f>-1* AVERAGEIF($J339:$J626,"=0",AA339:AA626)</f>
        <v>0.19951165738877405</v>
      </c>
      <c r="AB632" s="8">
        <f t="shared" ref="AB632:AF632" si="147">-1* AVERAGEIF($J339:$J626,"=0",AB339:AB626)</f>
        <v>0.2340602769668266</v>
      </c>
      <c r="AC632" s="8">
        <f t="shared" si="147"/>
        <v>0.27277126377649252</v>
      </c>
      <c r="AD632" s="8">
        <f t="shared" si="147"/>
        <v>-0.91850464048157654</v>
      </c>
      <c r="AE632" s="8">
        <f t="shared" si="147"/>
        <v>0.28213774611038833</v>
      </c>
      <c r="AF632" s="8">
        <f t="shared" si="147"/>
        <v>-44.842668882443121</v>
      </c>
      <c r="AK632" s="8"/>
      <c r="AL632" s="8"/>
      <c r="AM632" s="8"/>
      <c r="AN632" s="8"/>
      <c r="AO632" s="8"/>
      <c r="AQ632" s="10"/>
    </row>
    <row r="633" spans="6:43" x14ac:dyDescent="0.3">
      <c r="G633" s="15"/>
      <c r="H633" s="15"/>
      <c r="I633" s="15"/>
      <c r="J633" s="15"/>
      <c r="K633" s="15"/>
      <c r="L633" s="8" t="str">
        <f t="shared" si="144"/>
        <v>Target; Gain &gt; 0.8</v>
      </c>
      <c r="M633" s="8" t="e">
        <f t="shared" ref="M633:R633" si="148">-1* AVERAGEIFS(M339:M626,$H339:$H626,"=1",$BB$339:$BB$626,"&gt;="&amp;$L$628)</f>
        <v>#DIV/0!</v>
      </c>
      <c r="N633" s="8" t="e">
        <f t="shared" si="148"/>
        <v>#DIV/0!</v>
      </c>
      <c r="O633" s="8" t="e">
        <f t="shared" si="148"/>
        <v>#DIV/0!</v>
      </c>
      <c r="P633" s="8" t="e">
        <f t="shared" si="148"/>
        <v>#DIV/0!</v>
      </c>
      <c r="Q633" s="8" t="e">
        <f t="shared" si="148"/>
        <v>#DIV/0!</v>
      </c>
      <c r="R633" s="8" t="e">
        <f t="shared" si="148"/>
        <v>#DIV/0!</v>
      </c>
      <c r="S633" s="8" t="str">
        <f>"Target; Gain &gt; "&amp;S628</f>
        <v>Target; Gain &gt; 0.8</v>
      </c>
      <c r="T633" s="8" t="e">
        <f t="shared" ref="T633:Y633" si="149">-1* AVERAGEIFS(T339:T626,$H339:$H626,"=1",$BB$339:$BB$626,"&gt;="&amp;$L$628)</f>
        <v>#DIV/0!</v>
      </c>
      <c r="U633" s="8" t="e">
        <f t="shared" si="149"/>
        <v>#DIV/0!</v>
      </c>
      <c r="V633" s="8" t="e">
        <f t="shared" si="149"/>
        <v>#DIV/0!</v>
      </c>
      <c r="W633" s="8" t="e">
        <f t="shared" si="149"/>
        <v>#DIV/0!</v>
      </c>
      <c r="X633" s="8" t="e">
        <f t="shared" si="149"/>
        <v>#DIV/0!</v>
      </c>
      <c r="Y633" s="8" t="e">
        <f t="shared" si="149"/>
        <v>#DIV/0!</v>
      </c>
      <c r="Z633" s="8" t="str">
        <f t="shared" si="134"/>
        <v>Target; Gain &gt; 0.8</v>
      </c>
      <c r="AA633" s="8" t="e">
        <f t="shared" ref="AA633:AF633" si="150">-1* AVERAGEIFS(AA339:AA626,$H339:$H626,"=1",$BB$339:$BB$626,"&gt;="&amp;$L$628)</f>
        <v>#DIV/0!</v>
      </c>
      <c r="AB633" s="8" t="e">
        <f t="shared" si="150"/>
        <v>#DIV/0!</v>
      </c>
      <c r="AC633" s="8" t="e">
        <f t="shared" si="150"/>
        <v>#DIV/0!</v>
      </c>
      <c r="AD633" s="8" t="e">
        <f t="shared" si="150"/>
        <v>#DIV/0!</v>
      </c>
      <c r="AE633" s="8" t="e">
        <f t="shared" si="150"/>
        <v>#DIV/0!</v>
      </c>
      <c r="AF633" s="8" t="e">
        <f t="shared" si="150"/>
        <v>#DIV/0!</v>
      </c>
      <c r="AK633" s="8"/>
    </row>
    <row r="634" spans="6:43" x14ac:dyDescent="0.3">
      <c r="G634" s="15"/>
      <c r="H634" s="15"/>
      <c r="I634" s="15"/>
      <c r="J634" s="15"/>
      <c r="K634" s="15"/>
      <c r="L634" s="8" t="str">
        <f t="shared" si="144"/>
        <v>Target (or sym)</v>
      </c>
      <c r="M634" s="8">
        <f>-1* AVERAGEIFS(M339:M626,$H339:$H626,"=1")</f>
        <v>0.41137813515688643</v>
      </c>
      <c r="N634" s="8">
        <f t="shared" ref="N634:R634" si="151">-1* AVERAGEIFS(N339:N626,$H339:$H626,"=1")</f>
        <v>0.4109970573706756</v>
      </c>
      <c r="O634" s="8">
        <f t="shared" si="151"/>
        <v>0.46833026665410582</v>
      </c>
      <c r="P634" s="8">
        <f t="shared" si="151"/>
        <v>-2182.7794190239056</v>
      </c>
      <c r="Q634" s="8">
        <f t="shared" si="151"/>
        <v>0.22395671918438412</v>
      </c>
      <c r="R634" s="8">
        <f t="shared" si="151"/>
        <v>-31.989393863889191</v>
      </c>
      <c r="S634" s="8" t="s">
        <v>39</v>
      </c>
      <c r="T634" s="8">
        <f>-1* AVERAGEIFS(T339:T626,$H339:$H626,"=1")</f>
        <v>0.17402389989811651</v>
      </c>
      <c r="U634" s="8">
        <f t="shared" ref="U634:Y634" si="152">-1* AVERAGEIFS(U339:U626,$H339:$H626,"=1")</f>
        <v>0.17949611253272174</v>
      </c>
      <c r="V634" s="8">
        <f t="shared" si="152"/>
        <v>0.15083954355998269</v>
      </c>
      <c r="W634" s="8">
        <f t="shared" si="152"/>
        <v>-0.33878458355726088</v>
      </c>
      <c r="X634" s="8">
        <f t="shared" si="152"/>
        <v>-0.24422434181162408</v>
      </c>
      <c r="Y634" s="8">
        <f t="shared" si="152"/>
        <v>-18.005516139476409</v>
      </c>
      <c r="Z634" s="8" t="str">
        <f t="shared" si="134"/>
        <v>Target (or sym)</v>
      </c>
      <c r="AA634" s="8">
        <f>-1* AVERAGEIFS(AA339:AA626,$H339:$H626,"=1")</f>
        <v>0.6052544495338994</v>
      </c>
      <c r="AB634" s="8">
        <f t="shared" ref="AB634:AF634" si="153">-1* AVERAGEIFS(AB339:AB626,$H339:$H626,"=1")</f>
        <v>0.60752096760216789</v>
      </c>
      <c r="AC634" s="8">
        <f t="shared" si="153"/>
        <v>0.58417464189658674</v>
      </c>
      <c r="AD634" s="8">
        <f t="shared" si="153"/>
        <v>5.7387608829166187E-2</v>
      </c>
      <c r="AE634" s="8">
        <f t="shared" si="153"/>
        <v>0.1998648323411237</v>
      </c>
      <c r="AF634" s="8">
        <f t="shared" si="153"/>
        <v>-13.980917756903569</v>
      </c>
      <c r="AK634" s="8"/>
    </row>
    <row r="635" spans="6:43" x14ac:dyDescent="0.3">
      <c r="G635" s="15"/>
      <c r="H635" s="15"/>
      <c r="I635" s="15"/>
      <c r="J635" s="15"/>
      <c r="K635" s="15"/>
      <c r="L635" s="8" t="str">
        <f t="shared" si="144"/>
        <v>Target (or sym); Gain &gt; 0</v>
      </c>
      <c r="M635" s="8">
        <f>-1* AVERAGEIFS(M339:M626,$H339:$H626,"=1",$J339:$J626,"=1")</f>
        <v>0.84486587475797936</v>
      </c>
      <c r="N635" s="8">
        <f t="shared" ref="N635:R635" si="154">-1* AVERAGEIFS(N339:N626,$H339:$H626,"=1",$J339:$J626,"=1")</f>
        <v>0.84426225068938532</v>
      </c>
      <c r="O635" s="8">
        <f t="shared" si="154"/>
        <v>0.86063396513488155</v>
      </c>
      <c r="P635" s="8">
        <f t="shared" si="154"/>
        <v>0.97669094837852932</v>
      </c>
      <c r="Q635" s="8">
        <f t="shared" si="154"/>
        <v>0.22669442576282312</v>
      </c>
      <c r="R635" s="8">
        <f t="shared" si="154"/>
        <v>0.86951591100714032</v>
      </c>
      <c r="S635" s="8" t="s">
        <v>53</v>
      </c>
      <c r="T635" s="8">
        <f>-1* AVERAGEIFS(T339:T626,$H339:$H626,"=1",$J339:$J626,"=1")</f>
        <v>0.75523403066917538</v>
      </c>
      <c r="U635" s="8">
        <f t="shared" ref="U635:Y635" si="155">-1* AVERAGEIFS(U339:U626,$H339:$H626,"=1",$J339:$J626,"=1")</f>
        <v>0.76120904942167844</v>
      </c>
      <c r="V635" s="8">
        <f t="shared" si="155"/>
        <v>0.69160701753929277</v>
      </c>
      <c r="W635" s="8">
        <f t="shared" si="155"/>
        <v>0.92762550527456544</v>
      </c>
      <c r="X635" s="8">
        <f t="shared" si="155"/>
        <v>-0.29213261322393846</v>
      </c>
      <c r="Y635" s="8">
        <f t="shared" si="155"/>
        <v>0.60738132636850251</v>
      </c>
      <c r="Z635" s="8" t="str">
        <f t="shared" si="134"/>
        <v>Target (or sym); Gain &gt; 0</v>
      </c>
      <c r="AA635" s="8">
        <f>-1* AVERAGEIFS(AA339:AA626,$H339:$H626,"=1",$J339:$J626,"=1")</f>
        <v>0.89326569482566875</v>
      </c>
      <c r="AB635" s="8">
        <f t="shared" ref="AB635:AF635" si="156">-1* AVERAGEIFS(AB339:AB626,$H339:$H626,"=1",$J339:$J626,"=1")</f>
        <v>0.89698335926752137</v>
      </c>
      <c r="AC635" s="8">
        <f t="shared" si="156"/>
        <v>0.83505737859038331</v>
      </c>
      <c r="AD635" s="8">
        <f t="shared" si="156"/>
        <v>0.96473600283971772</v>
      </c>
      <c r="AE635" s="8">
        <f t="shared" si="156"/>
        <v>9.4567074535480924E-2</v>
      </c>
      <c r="AF635" s="8">
        <f t="shared" si="156"/>
        <v>0.83584052185490287</v>
      </c>
      <c r="AK635" s="8"/>
    </row>
    <row r="636" spans="6:43" x14ac:dyDescent="0.3">
      <c r="G636" s="15"/>
      <c r="H636" s="15"/>
      <c r="I636" s="15"/>
      <c r="J636" s="15"/>
      <c r="K636" s="15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K636" s="8"/>
    </row>
    <row r="637" spans="6:43" x14ac:dyDescent="0.3">
      <c r="G637" s="15"/>
      <c r="H637" s="15"/>
      <c r="I637" s="15"/>
      <c r="J637" s="15"/>
      <c r="K637" s="35" t="s">
        <v>62</v>
      </c>
      <c r="L637" s="15">
        <f>S637</f>
        <v>0.8</v>
      </c>
      <c r="M637" s="3" t="s">
        <v>3</v>
      </c>
      <c r="N637" s="3" t="s">
        <v>4</v>
      </c>
      <c r="O637" s="3" t="s">
        <v>6</v>
      </c>
      <c r="P637" s="3" t="s">
        <v>8</v>
      </c>
      <c r="Q637" s="3" t="s">
        <v>10</v>
      </c>
      <c r="R637" s="3" t="s">
        <v>12</v>
      </c>
      <c r="S637" s="7">
        <f>X292</f>
        <v>0.8</v>
      </c>
      <c r="T637" s="3" t="s">
        <v>3</v>
      </c>
      <c r="U637" s="3" t="s">
        <v>4</v>
      </c>
      <c r="V637" s="3" t="s">
        <v>6</v>
      </c>
      <c r="W637" s="3" t="s">
        <v>8</v>
      </c>
      <c r="X637" s="3" t="s">
        <v>10</v>
      </c>
      <c r="Y637" s="16" t="s">
        <v>12</v>
      </c>
      <c r="Z637" s="15">
        <f t="shared" ref="Z637:Z644" si="157">S637</f>
        <v>0.8</v>
      </c>
      <c r="AA637" s="3" t="s">
        <v>3</v>
      </c>
      <c r="AB637" s="3" t="s">
        <v>4</v>
      </c>
      <c r="AC637" s="3" t="s">
        <v>6</v>
      </c>
      <c r="AD637" s="3" t="s">
        <v>8</v>
      </c>
      <c r="AE637" s="3" t="s">
        <v>10</v>
      </c>
      <c r="AF637" s="16" t="s">
        <v>12</v>
      </c>
      <c r="AK637" s="15"/>
      <c r="AL637" s="15"/>
      <c r="AM637" s="15"/>
      <c r="AN637" s="15"/>
      <c r="AO637" s="15"/>
    </row>
    <row r="638" spans="6:43" x14ac:dyDescent="0.3">
      <c r="G638" s="8"/>
      <c r="H638" s="8"/>
      <c r="I638" s="8"/>
      <c r="J638" s="8"/>
      <c r="K638" s="8"/>
      <c r="L638" s="8" t="str">
        <f>S638</f>
        <v>ALL</v>
      </c>
      <c r="M638" s="8">
        <f>-1 *MEDIAN(M339:M626)</f>
        <v>0.66261855535002423</v>
      </c>
      <c r="N638" s="8">
        <f t="shared" ref="N638:R638" si="158">-1 *MEDIAN(N339:N626)</f>
        <v>0.65375690150741605</v>
      </c>
      <c r="O638" s="8">
        <f t="shared" si="158"/>
        <v>0.74095430154091368</v>
      </c>
      <c r="P638" s="8">
        <f t="shared" si="158"/>
        <v>0.9343347804156833</v>
      </c>
      <c r="Q638" s="8">
        <f t="shared" si="158"/>
        <v>0.21896112146457811</v>
      </c>
      <c r="R638" s="8">
        <f t="shared" si="158"/>
        <v>0.70853917499561991</v>
      </c>
      <c r="S638" s="8" t="s">
        <v>16</v>
      </c>
      <c r="T638" s="8">
        <f>-1 *MEDIAN(T339:T626)</f>
        <v>0.64317218741956639</v>
      </c>
      <c r="U638" s="8">
        <f t="shared" ref="U638:Y638" si="159">-1 *MEDIAN(U339:U626)</f>
        <v>0.64442371540872734</v>
      </c>
      <c r="V638" s="8">
        <f t="shared" si="159"/>
        <v>0.51795244349870229</v>
      </c>
      <c r="W638" s="8">
        <f t="shared" si="159"/>
        <v>0.87957346280160054</v>
      </c>
      <c r="X638" s="8">
        <f t="shared" si="159"/>
        <v>-0.24730060215135494</v>
      </c>
      <c r="Y638" s="8">
        <f t="shared" si="159"/>
        <v>0.37218213175352766</v>
      </c>
      <c r="Z638" s="8" t="str">
        <f t="shared" si="157"/>
        <v>ALL</v>
      </c>
      <c r="AA638" s="8">
        <f>-1 *MEDIAN(AA339:AA626)</f>
        <v>0.863930624546415</v>
      </c>
      <c r="AB638" s="8">
        <f t="shared" ref="AB638:AF638" si="160">-1 *MEDIAN(AB339:AB626)</f>
        <v>0.86851211841661979</v>
      </c>
      <c r="AC638" s="8">
        <f t="shared" si="160"/>
        <v>0.74336160138808216</v>
      </c>
      <c r="AD638" s="8">
        <f t="shared" si="160"/>
        <v>0.94729674399698405</v>
      </c>
      <c r="AE638" s="8">
        <f t="shared" si="160"/>
        <v>0.2760288170016561</v>
      </c>
      <c r="AF638" s="8">
        <f t="shared" si="160"/>
        <v>0.74811710166449763</v>
      </c>
      <c r="AK638" s="8"/>
      <c r="AL638" s="8"/>
      <c r="AM638" s="8"/>
      <c r="AN638" s="8"/>
      <c r="AO638" s="8"/>
    </row>
    <row r="639" spans="6:43" x14ac:dyDescent="0.3">
      <c r="G639" s="8"/>
      <c r="H639" s="8"/>
      <c r="I639" s="8"/>
      <c r="J639" s="8"/>
      <c r="K639" s="8"/>
      <c r="L639" s="8" t="str">
        <f>S639</f>
        <v>Gain &gt; 0.8</v>
      </c>
      <c r="M639" s="8" t="e" cm="1" vm="1">
        <f t="array" ref="M639">-1* MEDIAN(_xlfn._xlws.FILTER(M339:M626, $BB339:$BB626 &gt; $S628))</f>
        <v>#VALUE!</v>
      </c>
      <c r="N639" s="8" t="e" cm="1" vm="1">
        <f t="array" ref="N639">-1* MEDIAN(_xlfn._xlws.FILTER(N339:N626, $BB339:$BB626 &gt; $S628))</f>
        <v>#VALUE!</v>
      </c>
      <c r="O639" s="8" t="e" cm="1" vm="1">
        <f t="array" ref="O639">-1* MEDIAN(_xlfn._xlws.FILTER(O339:O626, $BB339:$BB626 &gt; $S628))</f>
        <v>#VALUE!</v>
      </c>
      <c r="P639" s="8" t="e" cm="1" vm="1">
        <f t="array" ref="P639">-1* MEDIAN(_xlfn._xlws.FILTER(P339:P626, $BB339:$BB626 &gt; $S628))</f>
        <v>#VALUE!</v>
      </c>
      <c r="Q639" s="8" t="e" cm="1" vm="1">
        <f t="array" ref="Q639">-1* MEDIAN(_xlfn._xlws.FILTER(Q339:Q626, $BB339:$BB626 &gt; $S628))</f>
        <v>#VALUE!</v>
      </c>
      <c r="R639" s="8" t="e" cm="1" vm="1">
        <f t="array" ref="R639">-1* MEDIAN(_xlfn._xlws.FILTER(R339:R626, $BB339:$BB626 &gt; $S628))</f>
        <v>#VALUE!</v>
      </c>
      <c r="S639" s="8" t="str">
        <f>"Gain &gt; "&amp;S637</f>
        <v>Gain &gt; 0.8</v>
      </c>
      <c r="T639" s="8" t="e" cm="1" vm="1">
        <f t="array" ref="T639">-1* MEDIAN(_xlfn._xlws.FILTER(T339:T626, $BB339:$BB626 &gt; $S628))</f>
        <v>#VALUE!</v>
      </c>
      <c r="U639" s="8" t="e" cm="1" vm="1">
        <f t="array" ref="U639">-1* MEDIAN(_xlfn._xlws.FILTER(U339:U626, $BB339:$BB626 &gt; $S628))</f>
        <v>#VALUE!</v>
      </c>
      <c r="V639" s="8" t="e" cm="1" vm="1">
        <f t="array" ref="V639">-1* MEDIAN(_xlfn._xlws.FILTER(V339:V626, $BB339:$BB626 &gt; $S628))</f>
        <v>#VALUE!</v>
      </c>
      <c r="W639" s="8" t="e" cm="1" vm="1">
        <f t="array" ref="W639">-1* MEDIAN(_xlfn._xlws.FILTER(W339:W626, $BB339:$BB626 &gt; $S628))</f>
        <v>#VALUE!</v>
      </c>
      <c r="X639" s="8" t="e" cm="1" vm="1">
        <f t="array" ref="X639">-1* MEDIAN(_xlfn._xlws.FILTER(X339:X626, $BB339:$BB626 &gt; $S628))</f>
        <v>#VALUE!</v>
      </c>
      <c r="Y639" s="8" t="e" cm="1" vm="1">
        <f t="array" ref="Y639">-1* MEDIAN(_xlfn._xlws.FILTER(Y339:Y626, $BB339:$BB626 &gt; $S628))</f>
        <v>#VALUE!</v>
      </c>
      <c r="Z639" s="8" t="str">
        <f t="shared" si="157"/>
        <v>Gain &gt; 0.8</v>
      </c>
      <c r="AA639" s="8" t="e" cm="1" vm="1">
        <f t="array" ref="AA639">-1* MEDIAN(_xlfn._xlws.FILTER(AA339:AA626, $BB339:$BB626 &gt; $S628))</f>
        <v>#VALUE!</v>
      </c>
      <c r="AB639" s="8" t="e" cm="1" vm="1">
        <f t="array" ref="AB639">-1* MEDIAN(_xlfn._xlws.FILTER(AB339:AB626, $BB339:$BB626 &gt; $S628))</f>
        <v>#VALUE!</v>
      </c>
      <c r="AC639" s="8" t="e" cm="1" vm="1">
        <f t="array" ref="AC639">-1* MEDIAN(_xlfn._xlws.FILTER(AC339:AC626, $BB339:$BB626 &gt; $S628))</f>
        <v>#VALUE!</v>
      </c>
      <c r="AD639" s="8" t="e" cm="1" vm="1">
        <f t="array" ref="AD639">-1* MEDIAN(_xlfn._xlws.FILTER(AD339:AD626, $BB339:$BB626 &gt; $S628))</f>
        <v>#VALUE!</v>
      </c>
      <c r="AE639" s="8" t="e" cm="1" vm="1">
        <f t="array" ref="AE639">-1* MEDIAN(_xlfn._xlws.FILTER(AE339:AE626, $BB339:$BB626 &gt; $S628))</f>
        <v>#VALUE!</v>
      </c>
      <c r="AF639" s="8" t="e" cm="1" vm="1">
        <f t="array" ref="AF639">-1* MEDIAN(_xlfn._xlws.FILTER(AF339:AF626, $BB339:$BB626 &gt; $S628))</f>
        <v>#VALUE!</v>
      </c>
      <c r="AK639" s="8"/>
      <c r="AL639" s="8"/>
      <c r="AM639" s="8"/>
      <c r="AN639" s="8"/>
      <c r="AO639" s="8"/>
    </row>
    <row r="640" spans="6:43" x14ac:dyDescent="0.3">
      <c r="L640" s="8" t="str">
        <f>S640</f>
        <v xml:space="preserve">Gain &gt; 0 </v>
      </c>
      <c r="M640" s="8" cm="1">
        <f t="array" ref="M640">-1* MEDIAN(_xlfn._xlws.FILTER(M339:M626, $J339:$J626 = 1))</f>
        <v>0.82506804932992506</v>
      </c>
      <c r="N640" s="8" cm="1">
        <f t="array" ref="N640">-1* MEDIAN(_xlfn._xlws.FILTER(N339:N626, $J339:$J626 = 1))</f>
        <v>0.82448059633157722</v>
      </c>
      <c r="O640" s="8" cm="1">
        <f t="array" ref="O640">-1* MEDIAN(_xlfn._xlws.FILTER(O339:O626, $J339:$J626 = 1))</f>
        <v>0.85307488695896672</v>
      </c>
      <c r="P640" s="8" cm="1">
        <f t="array" ref="P640">-1* MEDIAN(_xlfn._xlws.FILTER(P339:P626, $J339:$J626 = 1))</f>
        <v>0.98038372143226438</v>
      </c>
      <c r="Q640" s="8" cm="1">
        <f t="array" ref="Q640">-1* MEDIAN(_xlfn._xlws.FILTER(Q339:Q626, $J339:$J626 = 1))</f>
        <v>0.21791079034816685</v>
      </c>
      <c r="R640" s="8" cm="1">
        <f t="array" ref="R640">-1* MEDIAN(_xlfn._xlws.FILTER(R339:R626, $J339:$J626 = 1))</f>
        <v>0.85177333582870707</v>
      </c>
      <c r="S640" s="8" t="s">
        <v>36</v>
      </c>
      <c r="T640" s="8" cm="1">
        <f t="array" ref="T640">-1* MEDIAN(_xlfn._xlws.FILTER(T339:T626, $J339:$J626 = 1))</f>
        <v>0.77288894804358121</v>
      </c>
      <c r="U640" s="8" cm="1">
        <f t="array" ref="U640">-1* MEDIAN(_xlfn._xlws.FILTER(U339:U626, $J339:$J626 = 1))</f>
        <v>0.77862659625167174</v>
      </c>
      <c r="V640" s="8" cm="1">
        <f t="array" ref="V640">-1* MEDIAN(_xlfn._xlws.FILTER(V339:V626, $J339:$J626 = 1))</f>
        <v>0.69333380138280143</v>
      </c>
      <c r="W640" s="8" cm="1">
        <f t="array" ref="W640">-1* MEDIAN(_xlfn._xlws.FILTER(W339:W626, $J339:$J626 = 1))</f>
        <v>0.94247697915642381</v>
      </c>
      <c r="X640" s="8" cm="1">
        <f t="array" ref="X640">-1* MEDIAN(_xlfn._xlws.FILTER(X339:X626, $J339:$J626 = 1))</f>
        <v>-0.2817493998386309</v>
      </c>
      <c r="Y640" s="8" cm="1">
        <f t="array" ref="Y640">-1* MEDIAN(_xlfn._xlws.FILTER(Y339:Y626, $J339:$J626 = 1))</f>
        <v>0.45098417547475705</v>
      </c>
      <c r="Z640" s="8" t="str">
        <f t="shared" si="157"/>
        <v xml:space="preserve">Gain &gt; 0 </v>
      </c>
      <c r="AA640" s="8" cm="1">
        <f t="array" ref="AA640">-1* MEDIAN(_xlfn._xlws.FILTER(AA339:AA626, $J339:$J626 = 1))</f>
        <v>0.90308268702364836</v>
      </c>
      <c r="AB640" s="8" cm="1">
        <f t="array" ref="AB640">-1* MEDIAN(_xlfn._xlws.FILTER(AB339:AB626, $J339:$J626 = 1))</f>
        <v>0.90436259441324018</v>
      </c>
      <c r="AC640" s="8" cm="1">
        <f t="array" ref="AC640">-1* MEDIAN(_xlfn._xlws.FILTER(AC339:AC626, $J339:$J626 = 1))</f>
        <v>0.83018019301887236</v>
      </c>
      <c r="AD640" s="8" cm="1">
        <f t="array" ref="AD640">-1* MEDIAN(_xlfn._xlws.FILTER(AD339:AD626, $J339:$J626 = 1))</f>
        <v>0.96881286281591295</v>
      </c>
      <c r="AE640" s="8" cm="1">
        <f t="array" ref="AE640">-1* MEDIAN(_xlfn._xlws.FILTER(AE339:AE626, $J339:$J626 = 1))</f>
        <v>0.25454868252340102</v>
      </c>
      <c r="AF640" s="8" cm="1">
        <f t="array" ref="AF640">-1* MEDIAN(_xlfn._xlws.FILTER(AF339:AF626, $J339:$J626 = 1))</f>
        <v>0.81761054870032046</v>
      </c>
      <c r="AK640" s="8"/>
      <c r="AL640" s="8"/>
      <c r="AM640" s="8"/>
      <c r="AN640" s="8"/>
      <c r="AO640" s="8"/>
      <c r="AQ640" s="10"/>
    </row>
    <row r="641" spans="1:52" x14ac:dyDescent="0.3">
      <c r="L641" s="8" t="str">
        <f t="shared" ref="L641:L644" si="161">S641</f>
        <v>Gain &lt;= 0</v>
      </c>
      <c r="M641" s="8" cm="1">
        <f t="array" ref="M641">-1* MEDIAN(_xlfn._xlws.FILTER(M339:M626, $J339:$J626 = 0))</f>
        <v>-0.14022807671330773</v>
      </c>
      <c r="N641" s="8" cm="1">
        <f t="array" ref="N641">-1* MEDIAN(_xlfn._xlws.FILTER(N339:N626, $J339:$J626 = 0))</f>
        <v>-0.14044004072175945</v>
      </c>
      <c r="O641" s="8" cm="1">
        <f t="array" ref="O641">-1* MEDIAN(_xlfn._xlws.FILTER(O339:O626, $J339:$J626 = 0))</f>
        <v>-5.0350115375576883E-3</v>
      </c>
      <c r="P641" s="8" cm="1">
        <f t="array" ref="P641">-1* MEDIAN(_xlfn._xlws.FILTER(P339:P626, $J339:$J626 = 0))</f>
        <v>-661.85119047619037</v>
      </c>
      <c r="Q641" s="8" cm="1">
        <f t="array" ref="Q641">-1* MEDIAN(_xlfn._xlws.FILTER(Q339:Q626, $J339:$J626 = 0))</f>
        <v>0.21911384049847824</v>
      </c>
      <c r="R641" s="8" cm="1">
        <f t="array" ref="R641">-1* MEDIAN(_xlfn._xlws.FILTER(R339:R626, $J339:$J626 = 0))</f>
        <v>-45.885629834261792</v>
      </c>
      <c r="S641" s="8" t="s">
        <v>37</v>
      </c>
      <c r="T641" s="8" cm="1">
        <f t="array" ref="T641">-1* MEDIAN(_xlfn._xlws.FILTER(T339:T626, $J339:$J626 = 0))</f>
        <v>-0.55887546325223081</v>
      </c>
      <c r="U641" s="8" cm="1">
        <f t="array" ref="U641">-1* MEDIAN(_xlfn._xlws.FILTER(U339:U626, $J339:$J626 = 0))</f>
        <v>-0.56775065285449955</v>
      </c>
      <c r="V641" s="8" cm="1">
        <f t="array" ref="V641">-1* MEDIAN(_xlfn._xlws.FILTER(V339:V626, $J339:$J626 = 0))</f>
        <v>-0.58874403758659999</v>
      </c>
      <c r="W641" s="8" cm="1">
        <f t="array" ref="W641">-1* MEDIAN(_xlfn._xlws.FILTER(W339:W626, $J339:$J626 = 0))</f>
        <v>-1.8676790621737085</v>
      </c>
      <c r="X641" s="8" cm="1">
        <f t="array" ref="X641">-1* MEDIAN(_xlfn._xlws.FILTER(X339:X626, $J339:$J626 = 0))</f>
        <v>-0.24386363802986014</v>
      </c>
      <c r="Y641" s="8" cm="1">
        <f t="array" ref="Y641">-1* MEDIAN(_xlfn._xlws.FILTER(Y339:Y626, $J339:$J626 = 0))</f>
        <v>-40.03497564052806</v>
      </c>
      <c r="Z641" s="8" t="str">
        <f t="shared" si="157"/>
        <v>Gain &lt;= 0</v>
      </c>
      <c r="AA641" s="8" cm="1">
        <f t="array" ref="AA641">-1* MEDIAN(_xlfn._xlws.FILTER(AA339:AA626, $J339:$J626 = 0))</f>
        <v>0.26793757704736132</v>
      </c>
      <c r="AB641" s="8" cm="1">
        <f t="array" ref="AB641">-1* MEDIAN(_xlfn._xlws.FILTER(AB339:AB626, $J339:$J626 = 0))</f>
        <v>0.26544676171751075</v>
      </c>
      <c r="AC641" s="8" cm="1">
        <f t="array" ref="AC641">-1* MEDIAN(_xlfn._xlws.FILTER(AC339:AC626, $J339:$J626 = 0))</f>
        <v>0.28612395233453963</v>
      </c>
      <c r="AD641" s="8" cm="1">
        <f t="array" ref="AD641">-1* MEDIAN(_xlfn._xlws.FILTER(AD339:AD626, $J339:$J626 = 0))</f>
        <v>-1.1029441106865105</v>
      </c>
      <c r="AE641" s="8" cm="1">
        <f t="array" ref="AE641">-1* MEDIAN(_xlfn._xlws.FILTER(AE339:AE626, $J339:$J626 = 0))</f>
        <v>0.28004070073258847</v>
      </c>
      <c r="AF641" s="8" cm="1">
        <f t="array" ref="AF641">-1* MEDIAN(_xlfn._xlws.FILTER(AF339:AF626, $J339:$J626 = 0))</f>
        <v>-34.195235405015566</v>
      </c>
      <c r="AK641" s="8"/>
      <c r="AL641" s="8"/>
      <c r="AM641" s="8"/>
      <c r="AN641" s="8"/>
      <c r="AO641" s="8"/>
      <c r="AQ641" s="10"/>
    </row>
    <row r="642" spans="1:52" x14ac:dyDescent="0.3">
      <c r="G642" s="15"/>
      <c r="H642" s="15"/>
      <c r="I642" s="15"/>
      <c r="J642" s="15"/>
      <c r="K642" s="15"/>
      <c r="L642" s="8" t="str">
        <f t="shared" si="161"/>
        <v>Target; Gain &gt; 0.8</v>
      </c>
      <c r="M642" s="8" t="e" cm="1" vm="1">
        <f t="array" ref="M642">-1* MEDIAN(_xlfn._xlws.FILTER(M339:M626, ($H$339:$H$626=1)*($BB$339:$BB$626&gt;=$L$628)))</f>
        <v>#VALUE!</v>
      </c>
      <c r="N642" s="8" t="e" cm="1" vm="1">
        <f t="array" ref="N642">-1* MEDIAN(_xlfn._xlws.FILTER(N339:N626, ($H$339:$H$626=1)*($BB$339:$BB$626&gt;=$L$628)))</f>
        <v>#VALUE!</v>
      </c>
      <c r="O642" s="8" t="e" cm="1" vm="1">
        <f t="array" ref="O642">-1* MEDIAN(_xlfn._xlws.FILTER(O339:O626, ($H$339:$H$626=1)*($BB$339:$BB$626&gt;=$L$628)))</f>
        <v>#VALUE!</v>
      </c>
      <c r="P642" s="8" t="e" cm="1" vm="1">
        <f t="array" ref="P642">-1* MEDIAN(_xlfn._xlws.FILTER(P339:P626, ($H$339:$H$626=1)*($BB$339:$BB$626&gt;=$L$628)))</f>
        <v>#VALUE!</v>
      </c>
      <c r="Q642" s="8" t="e" cm="1" vm="1">
        <f t="array" ref="Q642">-1* MEDIAN(_xlfn._xlws.FILTER(Q339:Q626, ($H$339:$H$626=1)*($BB$339:$BB$626&gt;=$L$628)))</f>
        <v>#VALUE!</v>
      </c>
      <c r="R642" s="8" t="e" cm="1" vm="1">
        <f t="array" ref="R642">-1* MEDIAN(_xlfn._xlws.FILTER(R339:R626, ($H$339:$H$626=1)*($BB$339:$BB$626&gt;=$L$628)))</f>
        <v>#VALUE!</v>
      </c>
      <c r="S642" s="8" t="str">
        <f>"Target; Gain &gt; "&amp;S637</f>
        <v>Target; Gain &gt; 0.8</v>
      </c>
      <c r="T642" s="8" t="e" cm="1" vm="1">
        <f t="array" ref="T642">-1* MEDIAN(_xlfn._xlws.FILTER(T339:T626, ($H$339:$H$626=1)*($BB$339:$BB$626&gt;=$L$628)))</f>
        <v>#VALUE!</v>
      </c>
      <c r="U642" s="8" t="e" cm="1" vm="1">
        <f t="array" ref="U642">-1* MEDIAN(_xlfn._xlws.FILTER(U339:U626, ($H$339:$H$626=1)*($BB$339:$BB$626&gt;=$L$628)))</f>
        <v>#VALUE!</v>
      </c>
      <c r="V642" s="8" t="e" cm="1" vm="1">
        <f t="array" ref="V642">-1* MEDIAN(_xlfn._xlws.FILTER(V339:V626, ($H$339:$H$626=1)*($BB$339:$BB$626&gt;=$L$628)))</f>
        <v>#VALUE!</v>
      </c>
      <c r="W642" s="8" t="e" cm="1" vm="1">
        <f t="array" ref="W642">-1* MEDIAN(_xlfn._xlws.FILTER(W339:W626, ($H$339:$H$626=1)*($BB$339:$BB$626&gt;=$L$628)))</f>
        <v>#VALUE!</v>
      </c>
      <c r="X642" s="8" t="e" cm="1" vm="1">
        <f t="array" ref="X642">-1* MEDIAN(_xlfn._xlws.FILTER(X339:X626, ($H$339:$H$626=1)*($BB$339:$BB$626&gt;=$L$628)))</f>
        <v>#VALUE!</v>
      </c>
      <c r="Y642" s="8" t="e" cm="1" vm="1">
        <f t="array" ref="Y642">-1* MEDIAN(_xlfn._xlws.FILTER(Y339:Y626, ($H$339:$H$626=1)*($BB$339:$BB$626&gt;=$L$628)))</f>
        <v>#VALUE!</v>
      </c>
      <c r="Z642" s="8" t="str">
        <f t="shared" si="157"/>
        <v>Target; Gain &gt; 0.8</v>
      </c>
      <c r="AA642" s="8" t="e" cm="1" vm="1">
        <f t="array" ref="AA642">-1* MEDIAN(_xlfn._xlws.FILTER(AA339:AA626, ($H$339:$H$626=1)*($BB$339:$BB$626&gt;=$L$628)))</f>
        <v>#VALUE!</v>
      </c>
      <c r="AB642" s="8" t="e" cm="1" vm="1">
        <f t="array" ref="AB642">-1* MEDIAN(_xlfn._xlws.FILTER(AB339:AB626, ($H$339:$H$626=1)*($BB$339:$BB$626&gt;=$L$628)))</f>
        <v>#VALUE!</v>
      </c>
      <c r="AC642" s="8" t="e" cm="1" vm="1">
        <f t="array" ref="AC642">-1* MEDIAN(_xlfn._xlws.FILTER(AC339:AC626, ($H$339:$H$626=1)*($BB$339:$BB$626&gt;=$L$628)))</f>
        <v>#VALUE!</v>
      </c>
      <c r="AD642" s="8" t="e" cm="1" vm="1">
        <f t="array" ref="AD642">-1* MEDIAN(_xlfn._xlws.FILTER(AD339:AD626, ($H$339:$H$626=1)*($BB$339:$BB$626&gt;=$L$628)))</f>
        <v>#VALUE!</v>
      </c>
      <c r="AE642" s="8" t="e" cm="1" vm="1">
        <f t="array" ref="AE642">-1* MEDIAN(_xlfn._xlws.FILTER(AE339:AE626, ($H$339:$H$626=1)*($BB$339:$BB$626&gt;=$L$628)))</f>
        <v>#VALUE!</v>
      </c>
      <c r="AF642" s="8" t="e" cm="1" vm="1">
        <f t="array" ref="AF642">-1* MEDIAN(_xlfn._xlws.FILTER(AF339:AF626, ($H$339:$H$626=1)*($BB$339:$BB$626&gt;=$L$628)))</f>
        <v>#VALUE!</v>
      </c>
      <c r="AK642" s="8"/>
    </row>
    <row r="643" spans="1:52" x14ac:dyDescent="0.3">
      <c r="G643" s="15"/>
      <c r="H643" s="15"/>
      <c r="I643" s="15"/>
      <c r="J643" s="15"/>
      <c r="K643" s="15"/>
      <c r="L643" s="8" t="str">
        <f t="shared" si="161"/>
        <v>Target (or sym)</v>
      </c>
      <c r="M643" s="8" cm="1">
        <f t="array" ref="M643">-1* MEDIAN(_xlfn._xlws.FILTER(M339:M626, $H$339:$H$626=1))</f>
        <v>0.73986869776926434</v>
      </c>
      <c r="N643" s="8" cm="1">
        <f t="array" ref="N643">-1* MEDIAN(_xlfn._xlws.FILTER(N339:N626, $H$339:$H$626=1))</f>
        <v>0.73904117268014868</v>
      </c>
      <c r="O643" s="8" cm="1">
        <f t="array" ref="O643">-1* MEDIAN(_xlfn._xlws.FILTER(O339:O626, $H$339:$H$626=1))</f>
        <v>0.70522033092046121</v>
      </c>
      <c r="P643" s="8" cm="1">
        <f t="array" ref="P643">-1* MEDIAN(_xlfn._xlws.FILTER(P339:P626, $H$339:$H$626=1))</f>
        <v>0.93195739497474406</v>
      </c>
      <c r="Q643" s="8" cm="1">
        <f t="array" ref="Q643">-1* MEDIAN(_xlfn._xlws.FILTER(Q339:Q626, $H$339:$H$626=1))</f>
        <v>0.22198597147404414</v>
      </c>
      <c r="R643" s="8" cm="1">
        <f t="array" ref="R643">-1* MEDIAN(_xlfn._xlws.FILTER(R339:R626, $H$339:$H$626=1))</f>
        <v>0.69574565761116824</v>
      </c>
      <c r="S643" s="8" t="s">
        <v>39</v>
      </c>
      <c r="T643" s="8" cm="1">
        <f t="array" ref="T643">-1* MEDIAN(IF($H$339:$H$626=1, T339:T626))</f>
        <v>0.64109622064692151</v>
      </c>
      <c r="U643" s="8" cm="1">
        <f t="array" ref="U643">-1* MEDIAN(IF($H$339:$H$626=1, U339:U626))</f>
        <v>0.65213274143341038</v>
      </c>
      <c r="V643" s="8" cm="1">
        <f t="array" ref="V643">-1* MEDIAN(IF($H$339:$H$626=1, V339:V626))</f>
        <v>0.47341091910693212</v>
      </c>
      <c r="W643" s="8" cm="1">
        <f t="array" ref="W643">-1* MEDIAN(IF($H$339:$H$626=1, W339:W626))</f>
        <v>0.86255443672523646</v>
      </c>
      <c r="X643" s="8" cm="1">
        <f t="array" ref="X643">-1* MEDIAN(IF($H$339:$H$626=1, X339:X626))</f>
        <v>-0.23788048096922909</v>
      </c>
      <c r="Y643" s="8" cm="1">
        <f t="array" ref="Y643">-1* MEDIAN(IF($H$339:$H$626=1, Y339:Y626))</f>
        <v>0.33013660541723144</v>
      </c>
      <c r="Z643" s="8" t="str">
        <f t="shared" si="157"/>
        <v>Target (or sym)</v>
      </c>
      <c r="AA643" s="8" cm="1">
        <f t="array" ref="AA643">-1* MEDIAN(IF($H$339:$H$626=1, AA339:AA626))</f>
        <v>0.8544454505981729</v>
      </c>
      <c r="AB643" s="8" cm="1">
        <f t="array" ref="AB643">-1* MEDIAN(IF($H$339:$H$626=1, AB339:AB626))</f>
        <v>0.86363467471436772</v>
      </c>
      <c r="AC643" s="8" cm="1">
        <f t="array" ref="AC643">-1* MEDIAN(IF($H$339:$H$626=1, AC339:AC626))</f>
        <v>0.70905859660765769</v>
      </c>
      <c r="AD643" s="8" cm="1">
        <f t="array" ref="AD643">-1* MEDIAN(IF($H$339:$H$626=1, AD339:AD626))</f>
        <v>0.94364584694785725</v>
      </c>
      <c r="AE643" s="8" cm="1">
        <f t="array" ref="AE643">-1* MEDIAN(IF($H$339:$H$626=1, AE339:AE626))</f>
        <v>0.26923450843019126</v>
      </c>
      <c r="AF643" s="8" cm="1">
        <f t="array" ref="AF643">-1* MEDIAN(IF($H$339:$H$626=1, AF339:AF626))</f>
        <v>0.70807672617535333</v>
      </c>
      <c r="AK643" s="8"/>
    </row>
    <row r="644" spans="1:52" x14ac:dyDescent="0.3">
      <c r="G644" s="15"/>
      <c r="H644" s="15"/>
      <c r="I644" s="15"/>
      <c r="J644" s="15"/>
      <c r="K644" s="15"/>
      <c r="L644" s="8" t="str">
        <f t="shared" si="161"/>
        <v>Target (or sym); Gain &gt; 0</v>
      </c>
      <c r="M644" s="8" cm="1">
        <f t="array" ref="M644">-1* MEDIAN(_xlfn._xlws.FILTER(M339:M626, ($H$339:$H$626=1)*($J$339:$J$626=1)))</f>
        <v>0.8655291630694143</v>
      </c>
      <c r="N644" s="8" cm="1">
        <f t="array" ref="N644">-1* MEDIAN(_xlfn._xlws.FILTER(N339:N626, ($H$339:$H$626=1)*($J$339:$J$626=1)))</f>
        <v>0.86404678769326704</v>
      </c>
      <c r="O644" s="8" cm="1">
        <f t="array" ref="O644">-1* MEDIAN(_xlfn._xlws.FILTER(O339:O626, ($H$339:$H$626=1)*($J$339:$J$626=1)))</f>
        <v>0.85457304188826688</v>
      </c>
      <c r="P644" s="8" cm="1">
        <f t="array" ref="P644">-1* MEDIAN(_xlfn._xlws.FILTER(P339:P626, ($H$339:$H$626=1)*($J$339:$J$626=1)))</f>
        <v>0.98689569479204775</v>
      </c>
      <c r="Q644" s="8" cm="1">
        <f t="array" ref="Q644">-1* MEDIAN(_xlfn._xlws.FILTER(Q339:Q626, ($H$339:$H$626=1)*($J$339:$J$626=1)))</f>
        <v>0.22021183466151806</v>
      </c>
      <c r="R644" s="8" cm="1">
        <f t="array" ref="R644">-1* MEDIAN(_xlfn._xlws.FILTER(R339:R626, ($H$339:$H$626=1)*($J$339:$J$626=1)))</f>
        <v>0.88683589938244767</v>
      </c>
      <c r="S644" s="8" t="s">
        <v>53</v>
      </c>
      <c r="T644" s="8" cm="1">
        <f t="array" ref="T644">-1* MEDIAN(_xlfn._xlws.FILTER(T339:T626, ($H$339:$H$626=1)*($J$339:$J$626=1)))</f>
        <v>0.77027385221261424</v>
      </c>
      <c r="U644" s="8" cm="1">
        <f t="array" ref="U644">-1* MEDIAN(_xlfn._xlws.FILTER(U339:U626, ($H$339:$H$626=1)*($J$339:$J$626=1)))</f>
        <v>0.77862659625167174</v>
      </c>
      <c r="V644" s="8" cm="1">
        <f t="array" ref="V644">-1* MEDIAN(_xlfn._xlws.FILTER(V339:V626, ($H$339:$H$626=1)*($J$339:$J$626=1)))</f>
        <v>0.64555204014372314</v>
      </c>
      <c r="W644" s="8" cm="1">
        <f t="array" ref="W644">-1* MEDIAN(_xlfn._xlws.FILTER(W339:W626, ($H$339:$H$626=1)*($J$339:$J$626=1)))</f>
        <v>0.94247697915642381</v>
      </c>
      <c r="X644" s="8" cm="1">
        <f t="array" ref="X644">-1* MEDIAN(_xlfn._xlws.FILTER(X339:X626, ($H$339:$H$626=1)*($J$339:$J$626=1)))</f>
        <v>-0.4374424696327045</v>
      </c>
      <c r="Y644" s="8" cm="1">
        <f t="array" ref="Y644">-1* MEDIAN(_xlfn._xlws.FILTER(Y339:Y626, ($H$339:$H$626=1)*($J$339:$J$626=1)))</f>
        <v>0.61824939442836646</v>
      </c>
      <c r="Z644" s="8" t="str">
        <f t="shared" si="157"/>
        <v>Target (or sym); Gain &gt; 0</v>
      </c>
      <c r="AA644" s="8" cm="1">
        <f t="array" ref="AA644">-1* MEDIAN(_xlfn._xlws.FILTER(AA339:AA626, ($H$339:$H$626=1)*($J$339:$J$626=1)))</f>
        <v>0.89976250806905866</v>
      </c>
      <c r="AB644" s="8" cm="1">
        <f t="array" ref="AB644">-1* MEDIAN(_xlfn._xlws.FILTER(AB339:AB626, ($H$339:$H$626=1)*($J$339:$J$626=1)))</f>
        <v>0.89540493522160225</v>
      </c>
      <c r="AC644" s="8" cm="1">
        <f t="array" ref="AC644">-1* MEDIAN(_xlfn._xlws.FILTER(AC339:AC626, ($H$339:$H$626=1)*($J$339:$J$626=1)))</f>
        <v>0.80821694230697083</v>
      </c>
      <c r="AD644" s="8" cm="1">
        <f t="array" ref="AD644">-1* MEDIAN(_xlfn._xlws.FILTER(AD339:AD626, ($H$339:$H$626=1)*($J$339:$J$626=1)))</f>
        <v>0.96480171348723853</v>
      </c>
      <c r="AE644" s="8" cm="1">
        <f t="array" ref="AE644">-1* MEDIAN(_xlfn._xlws.FILTER(AE339:AE626, ($H$339:$H$626=1)*($J$339:$J$626=1)))</f>
        <v>-0.13800666866247929</v>
      </c>
      <c r="AF644" s="8" cm="1">
        <f t="array" ref="AF644">-1* MEDIAN(_xlfn._xlws.FILTER(AF339:AF626, ($H$339:$H$626=1)*($J$339:$J$626=1)))</f>
        <v>0.85070285637298726</v>
      </c>
      <c r="AK644" s="8"/>
    </row>
    <row r="645" spans="1:52" x14ac:dyDescent="0.3">
      <c r="G645" s="8"/>
      <c r="H645" s="8"/>
      <c r="I645" s="8"/>
      <c r="J645" s="8"/>
      <c r="K645" s="8"/>
      <c r="L645" s="8"/>
    </row>
    <row r="646" spans="1:52" x14ac:dyDescent="0.3">
      <c r="G646" s="8"/>
      <c r="H646" s="8"/>
      <c r="I646" s="8"/>
      <c r="J646" s="8"/>
      <c r="K646" s="8"/>
      <c r="L646" s="8"/>
    </row>
    <row r="647" spans="1:52" x14ac:dyDescent="0.3">
      <c r="G647" s="8"/>
      <c r="H647" s="8"/>
      <c r="I647" s="8"/>
      <c r="J647" s="8"/>
      <c r="K647" s="8"/>
      <c r="L647" s="8"/>
      <c r="M647" s="45" t="s">
        <v>38</v>
      </c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Y647" s="45" t="s">
        <v>58</v>
      </c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K647" s="45" t="s">
        <v>57</v>
      </c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</row>
    <row r="648" spans="1:52" x14ac:dyDescent="0.3">
      <c r="F648" s="2" t="s">
        <v>24</v>
      </c>
      <c r="G648" s="2" t="s">
        <v>25</v>
      </c>
      <c r="H648" t="s">
        <v>39</v>
      </c>
      <c r="I648" t="s">
        <v>19</v>
      </c>
      <c r="J648" t="s">
        <v>18</v>
      </c>
      <c r="K648" t="s">
        <v>26</v>
      </c>
      <c r="L648" t="s">
        <v>27</v>
      </c>
      <c r="M648" s="3" t="s">
        <v>2</v>
      </c>
      <c r="N648" s="3" t="s">
        <v>3</v>
      </c>
      <c r="O648" s="3" t="s">
        <v>4</v>
      </c>
      <c r="P648" s="3" t="s">
        <v>5</v>
      </c>
      <c r="Q648" s="3" t="s">
        <v>6</v>
      </c>
      <c r="R648" s="3" t="s">
        <v>7</v>
      </c>
      <c r="S648" s="3" t="s">
        <v>8</v>
      </c>
      <c r="T648" s="3" t="s">
        <v>9</v>
      </c>
      <c r="U648" s="3" t="s">
        <v>10</v>
      </c>
      <c r="V648" s="3" t="s">
        <v>11</v>
      </c>
      <c r="W648" s="3" t="s">
        <v>12</v>
      </c>
      <c r="Y648" s="3" t="s">
        <v>2</v>
      </c>
      <c r="Z648" s="3" t="s">
        <v>3</v>
      </c>
      <c r="AA648" s="3" t="s">
        <v>4</v>
      </c>
      <c r="AB648" s="3" t="s">
        <v>5</v>
      </c>
      <c r="AC648" s="3" t="s">
        <v>6</v>
      </c>
      <c r="AD648" s="3" t="s">
        <v>7</v>
      </c>
      <c r="AE648" s="3" t="s">
        <v>8</v>
      </c>
      <c r="AF648" s="3" t="s">
        <v>9</v>
      </c>
      <c r="AG648" s="3" t="s">
        <v>10</v>
      </c>
      <c r="AH648" s="3" t="s">
        <v>11</v>
      </c>
      <c r="AI648" s="3" t="s">
        <v>12</v>
      </c>
      <c r="AK648" s="3" t="s">
        <v>2</v>
      </c>
      <c r="AL648" s="3" t="s">
        <v>3</v>
      </c>
      <c r="AM648" s="3" t="s">
        <v>4</v>
      </c>
      <c r="AN648" s="3" t="s">
        <v>5</v>
      </c>
      <c r="AO648" s="3" t="s">
        <v>6</v>
      </c>
      <c r="AP648" s="3" t="s">
        <v>7</v>
      </c>
      <c r="AQ648" s="3" t="s">
        <v>8</v>
      </c>
      <c r="AR648" s="3" t="s">
        <v>9</v>
      </c>
      <c r="AS648" s="3" t="s">
        <v>10</v>
      </c>
      <c r="AT648" s="3" t="s">
        <v>11</v>
      </c>
      <c r="AU648" s="3" t="s">
        <v>12</v>
      </c>
      <c r="AW648" s="3" t="s">
        <v>14</v>
      </c>
      <c r="AX648" s="30" t="s">
        <v>40</v>
      </c>
      <c r="AY648" s="30" t="s">
        <v>41</v>
      </c>
      <c r="AZ648" s="30" t="s">
        <v>42</v>
      </c>
    </row>
    <row r="649" spans="1:52" x14ac:dyDescent="0.3">
      <c r="A649">
        <v>1</v>
      </c>
      <c r="B649" t="s">
        <v>67</v>
      </c>
      <c r="C649" t="s">
        <v>68</v>
      </c>
      <c r="D649" t="s">
        <v>69</v>
      </c>
      <c r="E649" t="s">
        <v>43</v>
      </c>
      <c r="F649" s="2">
        <v>0</v>
      </c>
      <c r="G649" s="2">
        <f>MOD(LEN(B649)-LEN(SUBSTITUTE(B649,"N","")),2)</f>
        <v>0</v>
      </c>
      <c r="H649" s="4">
        <f>IF(E649&lt;&gt;"",1,0)</f>
        <v>1</v>
      </c>
      <c r="I649">
        <f>1-J649</f>
        <v>0</v>
      </c>
      <c r="J649">
        <f t="shared" ref="J649:J712" si="162">J339</f>
        <v>1</v>
      </c>
      <c r="K649">
        <f>LEN(D649) - LEN(SUBSTITUTE(D649, ",", "")) + 1</f>
        <v>2</v>
      </c>
      <c r="L649">
        <f>H649*K649</f>
        <v>2</v>
      </c>
      <c r="M649" s="8">
        <f t="shared" ref="M649:W649" si="163">(M3-$M3)/$M3</f>
        <v>0</v>
      </c>
      <c r="N649" s="8">
        <f t="shared" si="163"/>
        <v>-0.90844640303591007</v>
      </c>
      <c r="O649" s="8">
        <f t="shared" si="163"/>
        <v>-0.90843459924555858</v>
      </c>
      <c r="P649" s="8">
        <f t="shared" si="163"/>
        <v>-0.69042350454782742</v>
      </c>
      <c r="Q649" s="8">
        <f t="shared" si="163"/>
        <v>-0.9540516448581855</v>
      </c>
      <c r="R649" s="8">
        <f t="shared" si="163"/>
        <v>1.9978292767743495</v>
      </c>
      <c r="S649" s="8">
        <f t="shared" si="163"/>
        <v>-0.97975269885014404</v>
      </c>
      <c r="T649" s="8">
        <f t="shared" si="163"/>
        <v>-0.54821227269128836</v>
      </c>
      <c r="U649" s="8">
        <f t="shared" si="163"/>
        <v>-0.64666169341873181</v>
      </c>
      <c r="V649" s="8">
        <f t="shared" si="163"/>
        <v>-0.72520757521532797</v>
      </c>
      <c r="W649" s="8">
        <f t="shared" si="163"/>
        <v>-0.95386704840907455</v>
      </c>
      <c r="Y649" s="8">
        <f t="shared" ref="Y649:AI649" si="164">(Y3-$Y3)/$Y3</f>
        <v>0</v>
      </c>
      <c r="Z649" s="8">
        <f t="shared" si="164"/>
        <v>-0.75701634882124447</v>
      </c>
      <c r="AA649" s="8">
        <f t="shared" si="164"/>
        <v>-0.78038527570067284</v>
      </c>
      <c r="AB649" s="8">
        <f t="shared" si="164"/>
        <v>-0.56789320554167622</v>
      </c>
      <c r="AC649" s="8">
        <f t="shared" si="164"/>
        <v>-0.76705490275753674</v>
      </c>
      <c r="AD649" s="8">
        <f t="shared" si="164"/>
        <v>1.4383670119208039</v>
      </c>
      <c r="AE649" s="8">
        <f t="shared" si="164"/>
        <v>-0.86936682147164568</v>
      </c>
      <c r="AF649" s="8">
        <f t="shared" si="164"/>
        <v>-0.86833104096137148</v>
      </c>
      <c r="AG649" s="8">
        <f t="shared" si="164"/>
        <v>-0.81214258544963791</v>
      </c>
      <c r="AH649" s="8">
        <f t="shared" si="164"/>
        <v>-0.3873320614675298</v>
      </c>
      <c r="AI649" s="8">
        <f t="shared" si="164"/>
        <v>-0.65352422523211162</v>
      </c>
      <c r="AK649" s="8">
        <f t="shared" ref="AK649:AU649" si="165">(AK3-$AK3)/$AK3</f>
        <v>0</v>
      </c>
      <c r="AL649" s="8">
        <f t="shared" si="165"/>
        <v>-0.85134486408960308</v>
      </c>
      <c r="AM649" s="8">
        <f t="shared" si="165"/>
        <v>-0.8819852757424258</v>
      </c>
      <c r="AN649" s="8">
        <f t="shared" si="165"/>
        <v>-0.56789320554167622</v>
      </c>
      <c r="AO649" s="8">
        <f t="shared" si="165"/>
        <v>-0.85910119870159596</v>
      </c>
      <c r="AP649" s="8">
        <f t="shared" si="165"/>
        <v>1.4383670119208039</v>
      </c>
      <c r="AQ649" s="8">
        <f t="shared" si="165"/>
        <v>-0.92275181012429386</v>
      </c>
      <c r="AR649" s="8">
        <f t="shared" si="165"/>
        <v>-0.93294760647541775</v>
      </c>
      <c r="AS649" s="8">
        <f t="shared" si="165"/>
        <v>-0.9246876011359938</v>
      </c>
      <c r="AT649" s="8">
        <f t="shared" si="165"/>
        <v>-0.3873320614675298</v>
      </c>
      <c r="AU649" s="8">
        <f t="shared" si="165"/>
        <v>-0.8671252272182236</v>
      </c>
      <c r="AW649">
        <f t="shared" ref="AW649:AW712" si="166">BB339</f>
        <v>0.50400000000000011</v>
      </c>
      <c r="AX649">
        <f>IF(H649=1,AW649,"")</f>
        <v>0.50400000000000011</v>
      </c>
      <c r="AY649" t="str">
        <f>IF(I649=1,AW649,"")</f>
        <v/>
      </c>
      <c r="AZ649">
        <f>IF(J649=1,AW649,"")</f>
        <v>0.50400000000000011</v>
      </c>
    </row>
    <row r="650" spans="1:52" x14ac:dyDescent="0.3">
      <c r="A650">
        <v>1</v>
      </c>
      <c r="B650" t="s">
        <v>70</v>
      </c>
      <c r="C650" t="s">
        <v>68</v>
      </c>
      <c r="D650" t="s">
        <v>69</v>
      </c>
      <c r="F650" s="2">
        <v>0</v>
      </c>
      <c r="G650" s="2">
        <f t="shared" ref="G650:G713" si="167">MOD(LEN(B650)-LEN(SUBSTITUTE(B650,"N","")),2)</f>
        <v>1</v>
      </c>
      <c r="H650" s="4">
        <f t="shared" ref="H650:H713" si="168">IF(E650&lt;&gt;"",1,0)</f>
        <v>0</v>
      </c>
      <c r="I650">
        <f t="shared" ref="I650:I713" si="169">1-J650</f>
        <v>1</v>
      </c>
      <c r="J650">
        <f t="shared" si="162"/>
        <v>0</v>
      </c>
      <c r="K650">
        <f t="shared" ref="K650:K713" si="170">LEN(D650) - LEN(SUBSTITUTE(D650, ",", "")) + 1</f>
        <v>2</v>
      </c>
      <c r="L650">
        <f t="shared" ref="L650:L713" si="171">H650*K650</f>
        <v>0</v>
      </c>
      <c r="M650" s="8">
        <f t="shared" ref="M650:W650" si="172">(M4-$M4)/$M4</f>
        <v>0</v>
      </c>
      <c r="N650" s="8">
        <f t="shared" si="172"/>
        <v>0.93370849094052377</v>
      </c>
      <c r="O650" s="8">
        <f t="shared" si="172"/>
        <v>0.93412944337289872</v>
      </c>
      <c r="P650" s="8">
        <f t="shared" si="172"/>
        <v>-1.1798666750660086E-4</v>
      </c>
      <c r="Q650" s="8">
        <f t="shared" si="172"/>
        <v>0.16818599498256698</v>
      </c>
      <c r="R650" s="8">
        <f t="shared" si="172"/>
        <v>-0.99999500056493618</v>
      </c>
      <c r="S650" s="8">
        <f t="shared" si="172"/>
        <v>-0.64866070134074849</v>
      </c>
      <c r="T650" s="8">
        <f t="shared" si="172"/>
        <v>13.577285766708362</v>
      </c>
      <c r="U650" s="8">
        <f t="shared" si="172"/>
        <v>10.383200698321088</v>
      </c>
      <c r="V650" s="8">
        <f t="shared" si="172"/>
        <v>-0.99909310247941985</v>
      </c>
      <c r="W650" s="8">
        <f t="shared" si="172"/>
        <v>6.0906117608710245E-2</v>
      </c>
      <c r="Y650" s="8">
        <f t="shared" ref="Y650:AI650" si="173">(Y4-$Y4)/$Y4</f>
        <v>0</v>
      </c>
      <c r="Z650" s="8">
        <f t="shared" si="173"/>
        <v>3.619641722965516</v>
      </c>
      <c r="AA650" s="8">
        <f t="shared" si="173"/>
        <v>3.9649978478423096</v>
      </c>
      <c r="AB650" s="8">
        <f t="shared" si="173"/>
        <v>0.13427479365246189</v>
      </c>
      <c r="AC650" s="8">
        <f t="shared" si="173"/>
        <v>3.4090438912903003</v>
      </c>
      <c r="AD650" s="8">
        <f t="shared" si="173"/>
        <v>-0.39409509336884763</v>
      </c>
      <c r="AE650" s="8">
        <f t="shared" si="173"/>
        <v>2.5178543000419462</v>
      </c>
      <c r="AF650" s="8">
        <f t="shared" si="173"/>
        <v>2.9171833127928659</v>
      </c>
      <c r="AG650" s="8">
        <f t="shared" si="173"/>
        <v>4.6958832067588165</v>
      </c>
      <c r="AH650" s="8">
        <f t="shared" si="173"/>
        <v>-0.98209771934844903</v>
      </c>
      <c r="AI650" s="8">
        <f t="shared" si="173"/>
        <v>5.255599028137512</v>
      </c>
      <c r="AK650" s="8">
        <f t="shared" ref="AK650:AU650" si="174">(AK4-$AK4)/$AK4</f>
        <v>0</v>
      </c>
      <c r="AL650" s="8">
        <f t="shared" si="174"/>
        <v>1.6624842348747544</v>
      </c>
      <c r="AM650" s="8">
        <f t="shared" si="174"/>
        <v>1.6616392966979403</v>
      </c>
      <c r="AN650" s="8">
        <f t="shared" si="174"/>
        <v>0.13427479365246189</v>
      </c>
      <c r="AO650" s="8">
        <f t="shared" si="174"/>
        <v>1.6741554219358457</v>
      </c>
      <c r="AP650" s="8">
        <f t="shared" si="174"/>
        <v>-0.39409509336884763</v>
      </c>
      <c r="AQ650" s="8">
        <f t="shared" si="174"/>
        <v>1.7116819536448933</v>
      </c>
      <c r="AR650" s="8">
        <f t="shared" si="174"/>
        <v>0.9831494647161958</v>
      </c>
      <c r="AS650" s="8">
        <f t="shared" si="174"/>
        <v>1.2484859263904249</v>
      </c>
      <c r="AT650" s="8">
        <f t="shared" si="174"/>
        <v>-0.98209771934844903</v>
      </c>
      <c r="AU650" s="8">
        <f t="shared" si="174"/>
        <v>1.4866356521491322</v>
      </c>
      <c r="AW650">
        <f t="shared" si="166"/>
        <v>-0.50400000000000011</v>
      </c>
      <c r="AX650" t="str">
        <f t="shared" ref="AX650:AX713" si="175">IF(H650=1,AW650,"")</f>
        <v/>
      </c>
      <c r="AY650">
        <f t="shared" ref="AY650:AY713" si="176">IF(I650=1,AW650,"")</f>
        <v>-0.50400000000000011</v>
      </c>
      <c r="AZ650" t="str">
        <f t="shared" ref="AZ650:AZ713" si="177">IF(J650=1,AW650,"")</f>
        <v/>
      </c>
    </row>
    <row r="651" spans="1:52" x14ac:dyDescent="0.3">
      <c r="A651">
        <v>1</v>
      </c>
      <c r="B651" t="s">
        <v>71</v>
      </c>
      <c r="C651" t="s">
        <v>68</v>
      </c>
      <c r="D651" t="s">
        <v>69</v>
      </c>
      <c r="F651" s="2">
        <v>0</v>
      </c>
      <c r="G651" s="2">
        <f t="shared" si="167"/>
        <v>1</v>
      </c>
      <c r="H651" s="4">
        <f t="shared" si="168"/>
        <v>0</v>
      </c>
      <c r="I651">
        <f t="shared" si="169"/>
        <v>1</v>
      </c>
      <c r="J651">
        <f t="shared" si="162"/>
        <v>0</v>
      </c>
      <c r="K651">
        <f t="shared" si="170"/>
        <v>2</v>
      </c>
      <c r="L651">
        <f t="shared" si="171"/>
        <v>0</v>
      </c>
      <c r="M651" s="8">
        <f t="shared" ref="M651:W651" si="178">(M5-$M5)/$M5</f>
        <v>0</v>
      </c>
      <c r="N651" s="8">
        <f t="shared" si="178"/>
        <v>0.92273704860204997</v>
      </c>
      <c r="O651" s="8">
        <f t="shared" si="178"/>
        <v>0.92310899541365576</v>
      </c>
      <c r="P651" s="8">
        <f t="shared" si="178"/>
        <v>-1.4797883902604837E-4</v>
      </c>
      <c r="Q651" s="8">
        <f t="shared" si="178"/>
        <v>0.15383800116583329</v>
      </c>
      <c r="R651" s="8">
        <f t="shared" si="178"/>
        <v>-0.99999200114383635</v>
      </c>
      <c r="S651" s="8">
        <f t="shared" si="178"/>
        <v>-0.65451840386824689</v>
      </c>
      <c r="T651" s="8">
        <f t="shared" si="178"/>
        <v>13.577888361964238</v>
      </c>
      <c r="U651" s="8">
        <f t="shared" si="178"/>
        <v>10.362457168624886</v>
      </c>
      <c r="V651" s="8">
        <f t="shared" si="178"/>
        <v>-0.99862319688284573</v>
      </c>
      <c r="W651" s="8">
        <f t="shared" si="178"/>
        <v>5.2571482278034182E-2</v>
      </c>
      <c r="Y651" s="8">
        <f t="shared" ref="Y651:AI651" si="179">(Y5-$Y5)/$Y5</f>
        <v>0</v>
      </c>
      <c r="Z651" s="8">
        <f t="shared" si="179"/>
        <v>3.1523628912414021</v>
      </c>
      <c r="AA651" s="8">
        <f t="shared" si="179"/>
        <v>2.9901317037637813</v>
      </c>
      <c r="AB651" s="8">
        <f t="shared" si="179"/>
        <v>0.12588187659829531</v>
      </c>
      <c r="AC651" s="8">
        <f t="shared" si="179"/>
        <v>3.4077549538526966</v>
      </c>
      <c r="AD651" s="8">
        <f t="shared" si="179"/>
        <v>-0.52635728494513923</v>
      </c>
      <c r="AE651" s="8">
        <f t="shared" si="179"/>
        <v>1.6146092291104794</v>
      </c>
      <c r="AF651" s="8">
        <f t="shared" si="179"/>
        <v>1.8310404957934436</v>
      </c>
      <c r="AG651" s="8">
        <f t="shared" si="179"/>
        <v>3.7664302332282129</v>
      </c>
      <c r="AH651" s="8">
        <f t="shared" si="179"/>
        <v>-0.97333925805487986</v>
      </c>
      <c r="AI651" s="8">
        <f t="shared" si="179"/>
        <v>5.2194923816464911</v>
      </c>
      <c r="AK651" s="8">
        <f t="shared" ref="AK651:AU651" si="180">(AK5-$AK5)/$AK5</f>
        <v>0</v>
      </c>
      <c r="AL651" s="8">
        <f t="shared" si="180"/>
        <v>1.6246439123216745</v>
      </c>
      <c r="AM651" s="8">
        <f t="shared" si="180"/>
        <v>1.4705339931628025</v>
      </c>
      <c r="AN651" s="8">
        <f t="shared" si="180"/>
        <v>0.12588187659829531</v>
      </c>
      <c r="AO651" s="8">
        <f t="shared" si="180"/>
        <v>1.6934554006299267</v>
      </c>
      <c r="AP651" s="8">
        <f t="shared" si="180"/>
        <v>-0.52635728494513923</v>
      </c>
      <c r="AQ651" s="8">
        <f t="shared" si="180"/>
        <v>1.0061147897711729</v>
      </c>
      <c r="AR651" s="8">
        <f t="shared" si="180"/>
        <v>0.45763103750490663</v>
      </c>
      <c r="AS651" s="8">
        <f t="shared" si="180"/>
        <v>1.3475976434345307</v>
      </c>
      <c r="AT651" s="8">
        <f t="shared" si="180"/>
        <v>-0.97333925805487986</v>
      </c>
      <c r="AU651" s="8">
        <f t="shared" si="180"/>
        <v>1.4584379638505109</v>
      </c>
      <c r="AW651">
        <f t="shared" si="166"/>
        <v>-0.50400000000000011</v>
      </c>
      <c r="AX651" t="str">
        <f t="shared" si="175"/>
        <v/>
      </c>
      <c r="AY651">
        <f t="shared" si="176"/>
        <v>-0.50400000000000011</v>
      </c>
      <c r="AZ651" t="str">
        <f t="shared" si="177"/>
        <v/>
      </c>
    </row>
    <row r="652" spans="1:52" x14ac:dyDescent="0.3">
      <c r="A652">
        <v>1</v>
      </c>
      <c r="B652" t="s">
        <v>72</v>
      </c>
      <c r="C652" t="s">
        <v>68</v>
      </c>
      <c r="D652" t="s">
        <v>69</v>
      </c>
      <c r="E652" t="s">
        <v>43</v>
      </c>
      <c r="F652" s="2">
        <v>0</v>
      </c>
      <c r="G652" s="2">
        <f t="shared" si="167"/>
        <v>0</v>
      </c>
      <c r="H652" s="4">
        <f t="shared" si="168"/>
        <v>1</v>
      </c>
      <c r="I652">
        <f t="shared" si="169"/>
        <v>0</v>
      </c>
      <c r="J652">
        <f t="shared" si="162"/>
        <v>1</v>
      </c>
      <c r="K652">
        <f t="shared" si="170"/>
        <v>2</v>
      </c>
      <c r="L652">
        <f t="shared" si="171"/>
        <v>2</v>
      </c>
      <c r="M652" s="8">
        <f t="shared" ref="M652:W652" si="181">(M6-$M6)/$M6</f>
        <v>0</v>
      </c>
      <c r="N652" s="8">
        <f t="shared" si="181"/>
        <v>-0.90531161474676336</v>
      </c>
      <c r="O652" s="8">
        <f t="shared" si="181"/>
        <v>-0.90533673632446521</v>
      </c>
      <c r="P652" s="8">
        <f t="shared" si="181"/>
        <v>-0.68738628600896989</v>
      </c>
      <c r="Q652" s="8">
        <f t="shared" si="181"/>
        <v>-0.95453753851027323</v>
      </c>
      <c r="R652" s="8">
        <f t="shared" si="181"/>
        <v>2.0522348094642084</v>
      </c>
      <c r="S652" s="8">
        <f t="shared" si="181"/>
        <v>-0.98085101331119984</v>
      </c>
      <c r="T652" s="8">
        <f t="shared" si="181"/>
        <v>-0.53187080677530241</v>
      </c>
      <c r="U652" s="8">
        <f t="shared" si="181"/>
        <v>-0.6337156373906615</v>
      </c>
      <c r="V652" s="8">
        <f t="shared" si="181"/>
        <v>-0.7120054001138354</v>
      </c>
      <c r="W652" s="8">
        <f t="shared" si="181"/>
        <v>-0.9542841438209041</v>
      </c>
      <c r="Y652" s="8">
        <f t="shared" ref="Y652:AI652" si="182">(Y6-$Y6)/$Y6</f>
        <v>0</v>
      </c>
      <c r="Z652" s="8">
        <f t="shared" si="182"/>
        <v>-0.78843802621511905</v>
      </c>
      <c r="AA652" s="8">
        <f t="shared" si="182"/>
        <v>-0.77786767358802766</v>
      </c>
      <c r="AB652" s="8">
        <f t="shared" si="182"/>
        <v>-0.5490701397834149</v>
      </c>
      <c r="AC652" s="8">
        <f t="shared" si="182"/>
        <v>-0.8348382510036837</v>
      </c>
      <c r="AD652" s="8">
        <f t="shared" si="182"/>
        <v>1.4069548793612137</v>
      </c>
      <c r="AE652" s="8">
        <f t="shared" si="182"/>
        <v>-0.87416849889191339</v>
      </c>
      <c r="AF652" s="8">
        <f t="shared" si="182"/>
        <v>-0.86249839037100329</v>
      </c>
      <c r="AG652" s="8">
        <f t="shared" si="182"/>
        <v>-0.80466719650678864</v>
      </c>
      <c r="AH652" s="8">
        <f t="shared" si="182"/>
        <v>-0.45432955429510485</v>
      </c>
      <c r="AI652" s="8">
        <f t="shared" si="182"/>
        <v>-0.6942404358901253</v>
      </c>
      <c r="AK652" s="8">
        <f t="shared" ref="AK652:AU652" si="183">(AK6-$AK6)/$AK6</f>
        <v>0</v>
      </c>
      <c r="AL652" s="8">
        <f t="shared" si="183"/>
        <v>-0.89952093678179856</v>
      </c>
      <c r="AM652" s="8">
        <f t="shared" si="183"/>
        <v>-0.88856882109885305</v>
      </c>
      <c r="AN652" s="8">
        <f t="shared" si="183"/>
        <v>-0.5490701397834149</v>
      </c>
      <c r="AO652" s="8">
        <f t="shared" si="183"/>
        <v>-0.90171818500111134</v>
      </c>
      <c r="AP652" s="8">
        <f t="shared" si="183"/>
        <v>1.4069548793612137</v>
      </c>
      <c r="AQ652" s="8">
        <f t="shared" si="183"/>
        <v>-0.92612098016591549</v>
      </c>
      <c r="AR652" s="8">
        <f t="shared" si="183"/>
        <v>-0.93055805131610259</v>
      </c>
      <c r="AS652" s="8">
        <f t="shared" si="183"/>
        <v>-0.92450464051214021</v>
      </c>
      <c r="AT652" s="8">
        <f t="shared" si="183"/>
        <v>-0.45432955429510485</v>
      </c>
      <c r="AU652" s="8">
        <f t="shared" si="183"/>
        <v>-0.88327514161520948</v>
      </c>
      <c r="AW652">
        <f t="shared" si="166"/>
        <v>0.50400000000000011</v>
      </c>
      <c r="AX652">
        <f t="shared" si="175"/>
        <v>0.50400000000000011</v>
      </c>
      <c r="AY652" t="str">
        <f t="shared" si="176"/>
        <v/>
      </c>
      <c r="AZ652">
        <f t="shared" si="177"/>
        <v>0.50400000000000011</v>
      </c>
    </row>
    <row r="653" spans="1:52" x14ac:dyDescent="0.3">
      <c r="A653">
        <v>1</v>
      </c>
      <c r="B653" t="s">
        <v>73</v>
      </c>
      <c r="C653" t="s">
        <v>74</v>
      </c>
      <c r="D653" t="s">
        <v>69</v>
      </c>
      <c r="F653" s="2">
        <v>0</v>
      </c>
      <c r="G653" s="2">
        <f t="shared" si="167"/>
        <v>0</v>
      </c>
      <c r="H653" s="4">
        <f t="shared" si="168"/>
        <v>0</v>
      </c>
      <c r="I653">
        <f t="shared" si="169"/>
        <v>0</v>
      </c>
      <c r="J653">
        <f t="shared" si="162"/>
        <v>1</v>
      </c>
      <c r="K653">
        <f t="shared" si="170"/>
        <v>2</v>
      </c>
      <c r="L653">
        <f t="shared" si="171"/>
        <v>0</v>
      </c>
      <c r="M653" s="8">
        <f t="shared" ref="M653:W653" si="184">(M7-$M7)/$M7</f>
        <v>0</v>
      </c>
      <c r="N653" s="8">
        <f t="shared" si="184"/>
        <v>-0.8663143183746761</v>
      </c>
      <c r="O653" s="8">
        <f t="shared" si="184"/>
        <v>-0.86613074162473169</v>
      </c>
      <c r="P653" s="8">
        <f t="shared" si="184"/>
        <v>-0.69042350454782742</v>
      </c>
      <c r="Q653" s="8">
        <f t="shared" si="184"/>
        <v>-0.94137068662360079</v>
      </c>
      <c r="R653" s="8">
        <f t="shared" si="184"/>
        <v>1.9978292767743495</v>
      </c>
      <c r="S653" s="8">
        <f t="shared" si="184"/>
        <v>-0.95309996683608711</v>
      </c>
      <c r="T653" s="8">
        <f t="shared" si="184"/>
        <v>-0.54821227269128836</v>
      </c>
      <c r="U653" s="8">
        <f t="shared" si="184"/>
        <v>-0.64620384849297419</v>
      </c>
      <c r="V653" s="8">
        <f t="shared" si="184"/>
        <v>-0.72520757521532797</v>
      </c>
      <c r="W653" s="8">
        <f t="shared" si="184"/>
        <v>-0.92423957582657068</v>
      </c>
      <c r="Y653" s="8">
        <f t="shared" ref="Y653:AI653" si="185">(Y7-$Y7)/$Y7</f>
        <v>0</v>
      </c>
      <c r="Z653" s="8">
        <f t="shared" si="185"/>
        <v>-0.86422276166328416</v>
      </c>
      <c r="AA653" s="8">
        <f t="shared" si="185"/>
        <v>-0.86463058893516487</v>
      </c>
      <c r="AB653" s="8">
        <f t="shared" si="185"/>
        <v>-0.56828029907961775</v>
      </c>
      <c r="AC653" s="8">
        <f t="shared" si="185"/>
        <v>-0.89294422081731895</v>
      </c>
      <c r="AD653" s="8">
        <f t="shared" si="185"/>
        <v>1.1971638151026611</v>
      </c>
      <c r="AE653" s="8">
        <f t="shared" si="185"/>
        <v>-0.90359291822844789</v>
      </c>
      <c r="AF653" s="8">
        <f t="shared" si="185"/>
        <v>-0.88678387682792725</v>
      </c>
      <c r="AG653" s="8">
        <f t="shared" si="185"/>
        <v>-0.89211801158571236</v>
      </c>
      <c r="AH653" s="8">
        <f t="shared" si="185"/>
        <v>-0.58880191305198604</v>
      </c>
      <c r="AI653" s="8">
        <f t="shared" si="185"/>
        <v>-0.76655651951882897</v>
      </c>
      <c r="AK653" s="8">
        <f t="shared" ref="AK653:AU653" si="186">(AK7-$AK7)/$AK7</f>
        <v>0</v>
      </c>
      <c r="AL653" s="8">
        <f t="shared" si="186"/>
        <v>-0.9522373987807391</v>
      </c>
      <c r="AM653" s="8">
        <f t="shared" si="186"/>
        <v>-0.95250410097830374</v>
      </c>
      <c r="AN653" s="8">
        <f t="shared" si="186"/>
        <v>-0.56828029907961775</v>
      </c>
      <c r="AO653" s="8">
        <f t="shared" si="186"/>
        <v>-0.95721788920177719</v>
      </c>
      <c r="AP653" s="8">
        <f t="shared" si="186"/>
        <v>1.1971638151026611</v>
      </c>
      <c r="AQ653" s="8">
        <f t="shared" si="186"/>
        <v>-0.96053646417797756</v>
      </c>
      <c r="AR653" s="8">
        <f t="shared" si="186"/>
        <v>-0.94220958629488039</v>
      </c>
      <c r="AS653" s="8">
        <f t="shared" si="186"/>
        <v>-0.96801582043995693</v>
      </c>
      <c r="AT653" s="8">
        <f t="shared" si="186"/>
        <v>-0.58880191305198604</v>
      </c>
      <c r="AU653" s="8">
        <f t="shared" si="186"/>
        <v>-0.92256771856400577</v>
      </c>
      <c r="AW653">
        <f t="shared" si="166"/>
        <v>0.38400000000000012</v>
      </c>
      <c r="AX653" t="str">
        <f t="shared" si="175"/>
        <v/>
      </c>
      <c r="AY653" t="str">
        <f t="shared" si="176"/>
        <v/>
      </c>
      <c r="AZ653">
        <f t="shared" si="177"/>
        <v>0.38400000000000012</v>
      </c>
    </row>
    <row r="654" spans="1:52" x14ac:dyDescent="0.3">
      <c r="A654">
        <v>1</v>
      </c>
      <c r="B654" t="s">
        <v>75</v>
      </c>
      <c r="C654" t="s">
        <v>74</v>
      </c>
      <c r="D654" t="s">
        <v>69</v>
      </c>
      <c r="E654" t="s">
        <v>43</v>
      </c>
      <c r="F654" s="2">
        <v>0</v>
      </c>
      <c r="G654" s="2">
        <f t="shared" si="167"/>
        <v>1</v>
      </c>
      <c r="H654" s="4">
        <f t="shared" si="168"/>
        <v>1</v>
      </c>
      <c r="I654">
        <f t="shared" si="169"/>
        <v>1</v>
      </c>
      <c r="J654">
        <f t="shared" si="162"/>
        <v>0</v>
      </c>
      <c r="K654">
        <f t="shared" si="170"/>
        <v>2</v>
      </c>
      <c r="L654">
        <f t="shared" si="171"/>
        <v>2</v>
      </c>
      <c r="M654" s="8">
        <f t="shared" ref="M654:W654" si="187">(M8-$M8)/$M8</f>
        <v>0</v>
      </c>
      <c r="N654" s="8">
        <f t="shared" si="187"/>
        <v>0.16948251514245533</v>
      </c>
      <c r="O654" s="8">
        <f t="shared" si="187"/>
        <v>0.16959583567056921</v>
      </c>
      <c r="P654" s="8">
        <f t="shared" si="187"/>
        <v>-1.1798666750660086E-4</v>
      </c>
      <c r="Q654" s="8">
        <f t="shared" si="187"/>
        <v>3.1687752617287707E-2</v>
      </c>
      <c r="R654" s="8">
        <f t="shared" si="187"/>
        <v>-0.99999500056493618</v>
      </c>
      <c r="S654" s="8">
        <f t="shared" si="187"/>
        <v>-0.9383612985066021</v>
      </c>
      <c r="T654" s="8">
        <f t="shared" si="187"/>
        <v>13.577285766708362</v>
      </c>
      <c r="U654" s="8">
        <f t="shared" si="187"/>
        <v>10.355460166334538</v>
      </c>
      <c r="V654" s="8">
        <f t="shared" si="187"/>
        <v>-0.99909310247941985</v>
      </c>
      <c r="W654" s="8">
        <f t="shared" si="187"/>
        <v>-0.86046010134188167</v>
      </c>
      <c r="Y654" s="8">
        <f t="shared" ref="Y654:AI654" si="188">(Y8-$Y8)/$Y8</f>
        <v>0</v>
      </c>
      <c r="Z654" s="8">
        <f t="shared" si="188"/>
        <v>0.13609783611262297</v>
      </c>
      <c r="AA654" s="8">
        <f t="shared" si="188"/>
        <v>0.11065961741161447</v>
      </c>
      <c r="AB654" s="8">
        <f t="shared" si="188"/>
        <v>8.6892626820242527E-2</v>
      </c>
      <c r="AC654" s="8">
        <f t="shared" si="188"/>
        <v>0.28160851965834172</v>
      </c>
      <c r="AD654" s="8">
        <f t="shared" si="188"/>
        <v>-0.71640292730277899</v>
      </c>
      <c r="AE654" s="8">
        <f t="shared" si="188"/>
        <v>-0.3548206184787065</v>
      </c>
      <c r="AF654" s="8">
        <f t="shared" si="188"/>
        <v>1.0352340537975655</v>
      </c>
      <c r="AG654" s="8">
        <f t="shared" si="188"/>
        <v>0.78896634513023833</v>
      </c>
      <c r="AH654" s="8">
        <f t="shared" si="188"/>
        <v>-0.98505737214915023</v>
      </c>
      <c r="AI654" s="8">
        <f t="shared" si="188"/>
        <v>-0.43161102800659934</v>
      </c>
      <c r="AK654" s="8">
        <f t="shared" ref="AK654:AU654" si="189">(AK8-$AK8)/$AK8</f>
        <v>0</v>
      </c>
      <c r="AL654" s="8">
        <f t="shared" si="189"/>
        <v>-0.46232847905644164</v>
      </c>
      <c r="AM654" s="8">
        <f t="shared" si="189"/>
        <v>-0.48000181338708187</v>
      </c>
      <c r="AN654" s="8">
        <f t="shared" si="189"/>
        <v>8.6892626820242527E-2</v>
      </c>
      <c r="AO654" s="8">
        <f t="shared" si="189"/>
        <v>-0.37239139647708347</v>
      </c>
      <c r="AP654" s="8">
        <f t="shared" si="189"/>
        <v>-0.71640292730277899</v>
      </c>
      <c r="AQ654" s="8">
        <f t="shared" si="189"/>
        <v>-0.54695243342467037</v>
      </c>
      <c r="AR654" s="8">
        <f t="shared" si="189"/>
        <v>3.7252483136562604E-2</v>
      </c>
      <c r="AS654" s="8">
        <f t="shared" si="189"/>
        <v>-0.48644531472153235</v>
      </c>
      <c r="AT654" s="8">
        <f t="shared" si="189"/>
        <v>-0.98505737214915023</v>
      </c>
      <c r="AU654" s="8">
        <f t="shared" si="189"/>
        <v>-0.60470233074642377</v>
      </c>
      <c r="AW654">
        <f t="shared" si="166"/>
        <v>-0.38400000000000012</v>
      </c>
      <c r="AX654">
        <f t="shared" si="175"/>
        <v>-0.38400000000000012</v>
      </c>
      <c r="AY654">
        <f t="shared" si="176"/>
        <v>-0.38400000000000012</v>
      </c>
      <c r="AZ654" t="str">
        <f t="shared" si="177"/>
        <v/>
      </c>
    </row>
    <row r="655" spans="1:52" x14ac:dyDescent="0.3">
      <c r="A655">
        <v>1</v>
      </c>
      <c r="B655" t="s">
        <v>76</v>
      </c>
      <c r="C655" t="s">
        <v>74</v>
      </c>
      <c r="D655" t="s">
        <v>69</v>
      </c>
      <c r="E655" t="s">
        <v>43</v>
      </c>
      <c r="F655" s="2">
        <v>0</v>
      </c>
      <c r="G655" s="2">
        <f t="shared" si="167"/>
        <v>1</v>
      </c>
      <c r="H655" s="4">
        <f t="shared" si="168"/>
        <v>1</v>
      </c>
      <c r="I655">
        <f t="shared" si="169"/>
        <v>1</v>
      </c>
      <c r="J655">
        <f t="shared" si="162"/>
        <v>0</v>
      </c>
      <c r="K655">
        <f t="shared" si="170"/>
        <v>2</v>
      </c>
      <c r="L655">
        <f t="shared" si="171"/>
        <v>2</v>
      </c>
      <c r="M655" s="8">
        <f t="shared" ref="M655:W655" si="190">(M9-$M9)/$M9</f>
        <v>0</v>
      </c>
      <c r="N655" s="8">
        <f t="shared" si="190"/>
        <v>0.19299240208650162</v>
      </c>
      <c r="O655" s="8">
        <f t="shared" si="190"/>
        <v>0.19313438178340495</v>
      </c>
      <c r="P655" s="8">
        <f t="shared" si="190"/>
        <v>-1.4797883902604837E-4</v>
      </c>
      <c r="Q655" s="8">
        <f t="shared" si="190"/>
        <v>2.8459930229977053E-2</v>
      </c>
      <c r="R655" s="8">
        <f t="shared" si="190"/>
        <v>-0.99999200114383635</v>
      </c>
      <c r="S655" s="8">
        <f t="shared" si="190"/>
        <v>-0.93743094737452537</v>
      </c>
      <c r="T655" s="8">
        <f t="shared" si="190"/>
        <v>13.577888361964238</v>
      </c>
      <c r="U655" s="8">
        <f t="shared" si="190"/>
        <v>10.348565488468482</v>
      </c>
      <c r="V655" s="8">
        <f t="shared" si="190"/>
        <v>-0.99862319688284573</v>
      </c>
      <c r="W655" s="8">
        <f t="shared" si="190"/>
        <v>-0.8665310860546942</v>
      </c>
      <c r="Y655" s="8">
        <f t="shared" ref="Y655:AI655" si="191">(Y9-$Y9)/$Y9</f>
        <v>0</v>
      </c>
      <c r="Z655" s="8">
        <f t="shared" si="191"/>
        <v>0.8022180798617391</v>
      </c>
      <c r="AA655" s="8">
        <f t="shared" si="191"/>
        <v>0.75866361407739802</v>
      </c>
      <c r="AB655" s="8">
        <f t="shared" si="191"/>
        <v>0.93477122565825388</v>
      </c>
      <c r="AC655" s="8">
        <f t="shared" si="191"/>
        <v>1.7827726894377574</v>
      </c>
      <c r="AD655" s="8">
        <f t="shared" si="191"/>
        <v>-0.65178145259272513</v>
      </c>
      <c r="AE655" s="8">
        <f t="shared" si="191"/>
        <v>2.448951576004443E-2</v>
      </c>
      <c r="AF655" s="8">
        <f t="shared" si="191"/>
        <v>1.5295142261175743</v>
      </c>
      <c r="AG655" s="8">
        <f t="shared" si="191"/>
        <v>1.8225629119894187</v>
      </c>
      <c r="AH655" s="8">
        <f t="shared" si="191"/>
        <v>-0.97331544614852572</v>
      </c>
      <c r="AI655" s="8">
        <f t="shared" si="191"/>
        <v>2.1480014876794639E-2</v>
      </c>
      <c r="AK655" s="8">
        <f t="shared" ref="AK655:AU655" si="192">(AK9-$AK9)/$AK9</f>
        <v>0</v>
      </c>
      <c r="AL655" s="8">
        <f t="shared" si="192"/>
        <v>-0.13360239663895832</v>
      </c>
      <c r="AM655" s="8">
        <f t="shared" si="192"/>
        <v>-0.15942836949388825</v>
      </c>
      <c r="AN655" s="8">
        <f t="shared" si="192"/>
        <v>0.93477122565825388</v>
      </c>
      <c r="AO655" s="8">
        <f t="shared" si="192"/>
        <v>0.31002350429091424</v>
      </c>
      <c r="AP655" s="8">
        <f t="shared" si="192"/>
        <v>-0.65178145259272513</v>
      </c>
      <c r="AQ655" s="8">
        <f t="shared" si="192"/>
        <v>-0.27885917509686226</v>
      </c>
      <c r="AR655" s="8">
        <f t="shared" si="192"/>
        <v>0.29327584409838886</v>
      </c>
      <c r="AS655" s="8">
        <f t="shared" si="192"/>
        <v>-0.17370593697650649</v>
      </c>
      <c r="AT655" s="8">
        <f t="shared" si="192"/>
        <v>-0.97331544614852572</v>
      </c>
      <c r="AU655" s="8">
        <f t="shared" si="192"/>
        <v>-0.28007047528869577</v>
      </c>
      <c r="AW655">
        <f t="shared" si="166"/>
        <v>-0.38400000000000012</v>
      </c>
      <c r="AX655">
        <f t="shared" si="175"/>
        <v>-0.38400000000000012</v>
      </c>
      <c r="AY655">
        <f t="shared" si="176"/>
        <v>-0.38400000000000012</v>
      </c>
      <c r="AZ655" t="str">
        <f t="shared" si="177"/>
        <v/>
      </c>
    </row>
    <row r="656" spans="1:52" x14ac:dyDescent="0.3">
      <c r="A656">
        <v>1</v>
      </c>
      <c r="B656" t="s">
        <v>77</v>
      </c>
      <c r="C656" t="s">
        <v>74</v>
      </c>
      <c r="D656" t="s">
        <v>69</v>
      </c>
      <c r="F656" s="2">
        <v>0</v>
      </c>
      <c r="G656" s="2">
        <f t="shared" si="167"/>
        <v>0</v>
      </c>
      <c r="H656" s="4">
        <f t="shared" si="168"/>
        <v>0</v>
      </c>
      <c r="I656">
        <f t="shared" si="169"/>
        <v>0</v>
      </c>
      <c r="J656">
        <f t="shared" si="162"/>
        <v>1</v>
      </c>
      <c r="K656">
        <f t="shared" si="170"/>
        <v>2</v>
      </c>
      <c r="L656">
        <f t="shared" si="171"/>
        <v>0</v>
      </c>
      <c r="M656" s="8">
        <f t="shared" ref="M656:W656" si="193">(M10-$M10)/$M10</f>
        <v>0</v>
      </c>
      <c r="N656" s="8">
        <f t="shared" si="193"/>
        <v>-0.86592548826835669</v>
      </c>
      <c r="O656" s="8">
        <f t="shared" si="193"/>
        <v>-0.8657028653754838</v>
      </c>
      <c r="P656" s="8">
        <f t="shared" si="193"/>
        <v>-0.68738628600896989</v>
      </c>
      <c r="Q656" s="8">
        <f t="shared" si="193"/>
        <v>-0.94180277846144711</v>
      </c>
      <c r="R656" s="8">
        <f t="shared" si="193"/>
        <v>2.0522348094642084</v>
      </c>
      <c r="S656" s="8">
        <f t="shared" si="193"/>
        <v>-0.95264019717533277</v>
      </c>
      <c r="T656" s="8">
        <f t="shared" si="193"/>
        <v>-0.53187080677530241</v>
      </c>
      <c r="U656" s="8">
        <f t="shared" si="193"/>
        <v>-0.63371106594710014</v>
      </c>
      <c r="V656" s="8">
        <f t="shared" si="193"/>
        <v>-0.7120054001138354</v>
      </c>
      <c r="W656" s="8">
        <f t="shared" si="193"/>
        <v>-0.91859546070821296</v>
      </c>
      <c r="Y656" s="8">
        <f t="shared" ref="Y656:AI656" si="194">(Y10-$Y10)/$Y10</f>
        <v>0</v>
      </c>
      <c r="Z656" s="8">
        <f t="shared" si="194"/>
        <v>-0.84687954876384053</v>
      </c>
      <c r="AA656" s="8">
        <f t="shared" si="194"/>
        <v>-0.84589978005390654</v>
      </c>
      <c r="AB656" s="8">
        <f t="shared" si="194"/>
        <v>-0.47993824582305755</v>
      </c>
      <c r="AC656" s="8">
        <f t="shared" si="194"/>
        <v>-0.86704385907907167</v>
      </c>
      <c r="AD656" s="8">
        <f t="shared" si="194"/>
        <v>1.1706594710131151</v>
      </c>
      <c r="AE656" s="8">
        <f t="shared" si="194"/>
        <v>-0.88937609439127718</v>
      </c>
      <c r="AF656" s="8">
        <f t="shared" si="194"/>
        <v>-0.89531698862894249</v>
      </c>
      <c r="AG656" s="8">
        <f t="shared" si="194"/>
        <v>-0.8742895332557602</v>
      </c>
      <c r="AH656" s="8">
        <f t="shared" si="194"/>
        <v>-0.4964442518568421</v>
      </c>
      <c r="AI656" s="8">
        <f t="shared" si="194"/>
        <v>-0.71620768402392032</v>
      </c>
      <c r="AK656" s="8">
        <f t="shared" ref="AK656:AU656" si="195">(AK10-$AK10)/$AK10</f>
        <v>0</v>
      </c>
      <c r="AL656" s="8">
        <f t="shared" si="195"/>
        <v>-0.94591161524292156</v>
      </c>
      <c r="AM656" s="8">
        <f t="shared" si="195"/>
        <v>-0.9458784440185628</v>
      </c>
      <c r="AN656" s="8">
        <f t="shared" si="195"/>
        <v>-0.47993824582305755</v>
      </c>
      <c r="AO656" s="8">
        <f t="shared" si="195"/>
        <v>-0.94466999194813972</v>
      </c>
      <c r="AP656" s="8">
        <f t="shared" si="195"/>
        <v>1.1706594710131151</v>
      </c>
      <c r="AQ656" s="8">
        <f t="shared" si="195"/>
        <v>-0.95527338139918916</v>
      </c>
      <c r="AR656" s="8">
        <f t="shared" si="195"/>
        <v>-0.94686791007697702</v>
      </c>
      <c r="AS656" s="8">
        <f t="shared" si="195"/>
        <v>-0.96324096761046063</v>
      </c>
      <c r="AT656" s="8">
        <f t="shared" si="195"/>
        <v>-0.4964442518568421</v>
      </c>
      <c r="AU656" s="8">
        <f t="shared" si="195"/>
        <v>-0.90701687304534706</v>
      </c>
      <c r="AW656">
        <f t="shared" si="166"/>
        <v>0.38400000000000012</v>
      </c>
      <c r="AX656" t="str">
        <f t="shared" si="175"/>
        <v/>
      </c>
      <c r="AY656" t="str">
        <f t="shared" si="176"/>
        <v/>
      </c>
      <c r="AZ656">
        <f t="shared" si="177"/>
        <v>0.38400000000000012</v>
      </c>
    </row>
    <row r="657" spans="1:52" s="17" customFormat="1" x14ac:dyDescent="0.3">
      <c r="A657">
        <v>1</v>
      </c>
      <c r="B657" t="s">
        <v>78</v>
      </c>
      <c r="C657" t="s">
        <v>74</v>
      </c>
      <c r="D657" t="s">
        <v>69</v>
      </c>
      <c r="E657"/>
      <c r="F657" s="2">
        <v>0</v>
      </c>
      <c r="G657" s="2">
        <f t="shared" si="167"/>
        <v>0</v>
      </c>
      <c r="H657" s="4">
        <f t="shared" si="168"/>
        <v>0</v>
      </c>
      <c r="I657">
        <f t="shared" si="169"/>
        <v>0</v>
      </c>
      <c r="J657">
        <f t="shared" si="162"/>
        <v>1</v>
      </c>
      <c r="K657">
        <f t="shared" si="170"/>
        <v>2</v>
      </c>
      <c r="L657">
        <f t="shared" si="171"/>
        <v>0</v>
      </c>
      <c r="M657" s="8">
        <f t="shared" ref="M657:W657" si="196">(M11-$M11)/$M11</f>
        <v>0</v>
      </c>
      <c r="N657" s="8">
        <f t="shared" si="196"/>
        <v>-0.8663143183746761</v>
      </c>
      <c r="O657" s="8">
        <f t="shared" si="196"/>
        <v>-0.86613074162473169</v>
      </c>
      <c r="P657" s="8">
        <f t="shared" si="196"/>
        <v>-0.69042350454782742</v>
      </c>
      <c r="Q657" s="8">
        <f t="shared" si="196"/>
        <v>-0.94137068662360079</v>
      </c>
      <c r="R657" s="8">
        <f t="shared" si="196"/>
        <v>1.9978292767743495</v>
      </c>
      <c r="S657" s="8">
        <f t="shared" si="196"/>
        <v>-0.95309996683608711</v>
      </c>
      <c r="T657" s="8">
        <f t="shared" si="196"/>
        <v>-0.54821227269128836</v>
      </c>
      <c r="U657" s="8">
        <f t="shared" si="196"/>
        <v>-0.64620384849297419</v>
      </c>
      <c r="V657" s="8">
        <f t="shared" si="196"/>
        <v>-0.72520757521532797</v>
      </c>
      <c r="W657" s="8">
        <f t="shared" si="196"/>
        <v>-0.92423957582657068</v>
      </c>
      <c r="X657"/>
      <c r="Y657" s="8">
        <f t="shared" ref="Y657:AI657" si="197">(Y11-$Y11)/$Y11</f>
        <v>0</v>
      </c>
      <c r="Z657" s="8">
        <f t="shared" si="197"/>
        <v>-0.79461219557920992</v>
      </c>
      <c r="AA657" s="8">
        <f t="shared" si="197"/>
        <v>-0.79435833475013462</v>
      </c>
      <c r="AB657" s="8">
        <f t="shared" si="197"/>
        <v>-0.42883841129473976</v>
      </c>
      <c r="AC657" s="8">
        <f t="shared" si="197"/>
        <v>-0.81585720892571079</v>
      </c>
      <c r="AD657" s="8">
        <f t="shared" si="197"/>
        <v>1.6534493880061618</v>
      </c>
      <c r="AE657" s="8">
        <f t="shared" si="197"/>
        <v>-0.83908324326959727</v>
      </c>
      <c r="AF657" s="8">
        <f t="shared" si="197"/>
        <v>-0.85074765721869994</v>
      </c>
      <c r="AG657" s="8">
        <f t="shared" si="197"/>
        <v>-0.81199131038919048</v>
      </c>
      <c r="AH657" s="8">
        <f t="shared" si="197"/>
        <v>-0.25446571702594728</v>
      </c>
      <c r="AI657" s="8">
        <f t="shared" si="197"/>
        <v>-0.57272334642689615</v>
      </c>
      <c r="AK657" s="8">
        <f t="shared" ref="AK657:AU657" si="198">(AK11-$AK11)/$AK11</f>
        <v>0</v>
      </c>
      <c r="AL657" s="8">
        <f t="shared" si="198"/>
        <v>-0.92630619228182354</v>
      </c>
      <c r="AM657" s="8">
        <f t="shared" si="198"/>
        <v>-0.92583961316784069</v>
      </c>
      <c r="AN657" s="8">
        <f t="shared" si="198"/>
        <v>-0.42883841129473976</v>
      </c>
      <c r="AO657" s="8">
        <f t="shared" si="198"/>
        <v>-0.9235908834207387</v>
      </c>
      <c r="AP657" s="8">
        <f t="shared" si="198"/>
        <v>1.6534493880061618</v>
      </c>
      <c r="AQ657" s="8">
        <f t="shared" si="198"/>
        <v>-0.93371386753357233</v>
      </c>
      <c r="AR657" s="8">
        <f t="shared" si="198"/>
        <v>-0.92459287596568218</v>
      </c>
      <c r="AS657" s="8">
        <f t="shared" si="198"/>
        <v>-0.94415274703149321</v>
      </c>
      <c r="AT657" s="8">
        <f t="shared" si="198"/>
        <v>-0.25446571702594728</v>
      </c>
      <c r="AU657" s="8">
        <f t="shared" si="198"/>
        <v>-0.85849928594755198</v>
      </c>
      <c r="AW657">
        <f t="shared" si="166"/>
        <v>0.38400000000000012</v>
      </c>
      <c r="AX657" t="str">
        <f t="shared" si="175"/>
        <v/>
      </c>
      <c r="AY657" t="str">
        <f t="shared" si="176"/>
        <v/>
      </c>
      <c r="AZ657">
        <f t="shared" si="177"/>
        <v>0.38400000000000012</v>
      </c>
    </row>
    <row r="658" spans="1:52" s="17" customFormat="1" x14ac:dyDescent="0.3">
      <c r="A658">
        <v>1</v>
      </c>
      <c r="B658" t="s">
        <v>79</v>
      </c>
      <c r="C658" t="s">
        <v>74</v>
      </c>
      <c r="D658" t="s">
        <v>69</v>
      </c>
      <c r="E658" t="s">
        <v>43</v>
      </c>
      <c r="F658" s="2">
        <v>0</v>
      </c>
      <c r="G658" s="2">
        <f t="shared" si="167"/>
        <v>1</v>
      </c>
      <c r="H658" s="4">
        <f t="shared" si="168"/>
        <v>1</v>
      </c>
      <c r="I658">
        <f t="shared" si="169"/>
        <v>1</v>
      </c>
      <c r="J658">
        <f t="shared" si="162"/>
        <v>0</v>
      </c>
      <c r="K658">
        <f t="shared" si="170"/>
        <v>2</v>
      </c>
      <c r="L658">
        <f t="shared" si="171"/>
        <v>2</v>
      </c>
      <c r="M658" s="8">
        <f t="shared" ref="M658:W658" si="199">(M12-$M12)/$M12</f>
        <v>0</v>
      </c>
      <c r="N658" s="8">
        <f t="shared" si="199"/>
        <v>0.16948251514245533</v>
      </c>
      <c r="O658" s="8">
        <f t="shared" si="199"/>
        <v>0.16959583567056921</v>
      </c>
      <c r="P658" s="8">
        <f t="shared" si="199"/>
        <v>-1.1798666750660086E-4</v>
      </c>
      <c r="Q658" s="8">
        <f t="shared" si="199"/>
        <v>3.1687752617287707E-2</v>
      </c>
      <c r="R658" s="8">
        <f t="shared" si="199"/>
        <v>-0.99999500056493618</v>
      </c>
      <c r="S658" s="8">
        <f t="shared" si="199"/>
        <v>-0.9383612985066021</v>
      </c>
      <c r="T658" s="8">
        <f t="shared" si="199"/>
        <v>13.577285766708362</v>
      </c>
      <c r="U658" s="8">
        <f t="shared" si="199"/>
        <v>10.355460166334538</v>
      </c>
      <c r="V658" s="8">
        <f t="shared" si="199"/>
        <v>-0.99909310247941985</v>
      </c>
      <c r="W658" s="8">
        <f t="shared" si="199"/>
        <v>-0.86046010134188167</v>
      </c>
      <c r="X658"/>
      <c r="Y658" s="8">
        <f t="shared" ref="Y658:AI658" si="200">(Y12-$Y12)/$Y12</f>
        <v>0</v>
      </c>
      <c r="Z658" s="8">
        <f t="shared" si="200"/>
        <v>0.57322079397991876</v>
      </c>
      <c r="AA658" s="8">
        <f t="shared" si="200"/>
        <v>0.55724343677562727</v>
      </c>
      <c r="AB658" s="8">
        <f t="shared" si="200"/>
        <v>0.56084950987075277</v>
      </c>
      <c r="AC658" s="8">
        <f t="shared" si="200"/>
        <v>1.2212312399638148</v>
      </c>
      <c r="AD658" s="8">
        <f t="shared" si="200"/>
        <v>-0.68586318565538751</v>
      </c>
      <c r="AE658" s="8">
        <f t="shared" si="200"/>
        <v>-8.1545814489594623E-2</v>
      </c>
      <c r="AF658" s="8">
        <f t="shared" si="200"/>
        <v>1.0180001301668444</v>
      </c>
      <c r="AG658" s="8">
        <f t="shared" si="200"/>
        <v>1.5180572747680783</v>
      </c>
      <c r="AH658" s="8">
        <f t="shared" si="200"/>
        <v>-0.97346971150090877</v>
      </c>
      <c r="AI658" s="8">
        <f t="shared" si="200"/>
        <v>-4.4783797874701159E-2</v>
      </c>
      <c r="AK658" s="8">
        <f t="shared" ref="AK658:AU658" si="201">(AK12-$AK12)/$AK12</f>
        <v>0</v>
      </c>
      <c r="AL658" s="8">
        <f t="shared" si="201"/>
        <v>-0.23566002642311942</v>
      </c>
      <c r="AM658" s="8">
        <f t="shared" si="201"/>
        <v>-0.25192204458781597</v>
      </c>
      <c r="AN658" s="8">
        <f t="shared" si="201"/>
        <v>0.56084950987075277</v>
      </c>
      <c r="AO658" s="8">
        <f t="shared" si="201"/>
        <v>4.1798321437994931E-2</v>
      </c>
      <c r="AP658" s="8">
        <f t="shared" si="201"/>
        <v>-0.68586318565538751</v>
      </c>
      <c r="AQ658" s="8">
        <f t="shared" si="201"/>
        <v>-0.36565150785077938</v>
      </c>
      <c r="AR658" s="8">
        <f t="shared" si="201"/>
        <v>1.8742577063196632E-2</v>
      </c>
      <c r="AS658" s="8">
        <f t="shared" si="201"/>
        <v>-0.25757319309897198</v>
      </c>
      <c r="AT658" s="8">
        <f t="shared" si="201"/>
        <v>-0.97346971150090877</v>
      </c>
      <c r="AU658" s="8">
        <f t="shared" si="201"/>
        <v>-0.33363299234561988</v>
      </c>
      <c r="AW658">
        <f t="shared" si="166"/>
        <v>-0.38400000000000012</v>
      </c>
      <c r="AX658">
        <f t="shared" si="175"/>
        <v>-0.38400000000000012</v>
      </c>
      <c r="AY658">
        <f t="shared" si="176"/>
        <v>-0.38400000000000012</v>
      </c>
      <c r="AZ658" t="str">
        <f t="shared" si="177"/>
        <v/>
      </c>
    </row>
    <row r="659" spans="1:52" s="17" customFormat="1" x14ac:dyDescent="0.3">
      <c r="A659">
        <v>1</v>
      </c>
      <c r="B659" t="s">
        <v>80</v>
      </c>
      <c r="C659" t="s">
        <v>74</v>
      </c>
      <c r="D659" t="s">
        <v>69</v>
      </c>
      <c r="E659" t="s">
        <v>43</v>
      </c>
      <c r="F659" s="2">
        <v>0</v>
      </c>
      <c r="G659" s="2">
        <f t="shared" si="167"/>
        <v>1</v>
      </c>
      <c r="H659" s="4">
        <f t="shared" si="168"/>
        <v>1</v>
      </c>
      <c r="I659">
        <f t="shared" si="169"/>
        <v>1</v>
      </c>
      <c r="J659">
        <f t="shared" si="162"/>
        <v>0</v>
      </c>
      <c r="K659">
        <f t="shared" si="170"/>
        <v>2</v>
      </c>
      <c r="L659">
        <f t="shared" si="171"/>
        <v>2</v>
      </c>
      <c r="M659" s="8">
        <f t="shared" ref="M659:W659" si="202">(M13-$M13)/$M13</f>
        <v>0</v>
      </c>
      <c r="N659" s="8">
        <f t="shared" si="202"/>
        <v>0.19299240208650162</v>
      </c>
      <c r="O659" s="8">
        <f t="shared" si="202"/>
        <v>0.19313438178340495</v>
      </c>
      <c r="P659" s="8">
        <f t="shared" si="202"/>
        <v>-1.4797883902604837E-4</v>
      </c>
      <c r="Q659" s="8">
        <f t="shared" si="202"/>
        <v>2.8459930229977053E-2</v>
      </c>
      <c r="R659" s="8">
        <f t="shared" si="202"/>
        <v>-0.99999200114383635</v>
      </c>
      <c r="S659" s="8">
        <f t="shared" si="202"/>
        <v>-0.93743094737452537</v>
      </c>
      <c r="T659" s="8">
        <f t="shared" si="202"/>
        <v>13.577888361964238</v>
      </c>
      <c r="U659" s="8">
        <f t="shared" si="202"/>
        <v>10.348565488468482</v>
      </c>
      <c r="V659" s="8">
        <f t="shared" si="202"/>
        <v>-0.99862319688284573</v>
      </c>
      <c r="W659" s="8">
        <f t="shared" si="202"/>
        <v>-0.8665310860546942</v>
      </c>
      <c r="X659"/>
      <c r="Y659" s="8">
        <f t="shared" ref="Y659:AI659" si="203">(Y13-$Y13)/$Y13</f>
        <v>0</v>
      </c>
      <c r="Z659" s="8">
        <f t="shared" si="203"/>
        <v>0.81851760378131455</v>
      </c>
      <c r="AA659" s="8">
        <f t="shared" si="203"/>
        <v>0.80108038293286732</v>
      </c>
      <c r="AB659" s="8">
        <f t="shared" si="203"/>
        <v>1.0054453672564716</v>
      </c>
      <c r="AC659" s="8">
        <f t="shared" si="203"/>
        <v>1.6913937856858392</v>
      </c>
      <c r="AD659" s="8">
        <f t="shared" si="203"/>
        <v>-0.63142038750222174</v>
      </c>
      <c r="AE659" s="8">
        <f t="shared" si="203"/>
        <v>5.7463279094820671E-2</v>
      </c>
      <c r="AF659" s="8">
        <f t="shared" si="203"/>
        <v>1.3357304940072556</v>
      </c>
      <c r="AG659" s="8">
        <f t="shared" si="203"/>
        <v>1.8940583156477682</v>
      </c>
      <c r="AH659" s="8">
        <f t="shared" si="203"/>
        <v>-0.98140057336207764</v>
      </c>
      <c r="AI659" s="8">
        <f t="shared" si="203"/>
        <v>9.1673677216929372E-2</v>
      </c>
      <c r="AK659" s="8">
        <f t="shared" ref="AK659:AU659" si="204">(AK13-$AK13)/$AK13</f>
        <v>0</v>
      </c>
      <c r="AL659" s="8">
        <f t="shared" si="204"/>
        <v>-0.11807301887455351</v>
      </c>
      <c r="AM659" s="8">
        <f t="shared" si="204"/>
        <v>-0.13602295419001376</v>
      </c>
      <c r="AN659" s="8">
        <f t="shared" si="204"/>
        <v>1.0054453672564716</v>
      </c>
      <c r="AO659" s="8">
        <f t="shared" si="204"/>
        <v>0.26178153316575464</v>
      </c>
      <c r="AP659" s="8">
        <f t="shared" si="204"/>
        <v>-0.63142038750222174</v>
      </c>
      <c r="AQ659" s="8">
        <f t="shared" si="204"/>
        <v>-0.2644408775924203</v>
      </c>
      <c r="AR659" s="8">
        <f t="shared" si="204"/>
        <v>0.18140320093652818</v>
      </c>
      <c r="AS659" s="8">
        <f t="shared" si="204"/>
        <v>-0.14979287366562821</v>
      </c>
      <c r="AT659" s="8">
        <f t="shared" si="204"/>
        <v>-0.98140057336207764</v>
      </c>
      <c r="AU659" s="8">
        <f t="shared" si="204"/>
        <v>-0.2345401728826923</v>
      </c>
      <c r="AW659">
        <f t="shared" si="166"/>
        <v>-0.38400000000000012</v>
      </c>
      <c r="AX659">
        <f t="shared" si="175"/>
        <v>-0.38400000000000012</v>
      </c>
      <c r="AY659">
        <f t="shared" si="176"/>
        <v>-0.38400000000000012</v>
      </c>
      <c r="AZ659" t="str">
        <f t="shared" si="177"/>
        <v/>
      </c>
    </row>
    <row r="660" spans="1:52" s="17" customFormat="1" x14ac:dyDescent="0.3">
      <c r="A660">
        <v>1</v>
      </c>
      <c r="B660" t="s">
        <v>81</v>
      </c>
      <c r="C660" t="s">
        <v>74</v>
      </c>
      <c r="D660" t="s">
        <v>69</v>
      </c>
      <c r="E660"/>
      <c r="F660" s="2">
        <v>0</v>
      </c>
      <c r="G660" s="2">
        <f t="shared" si="167"/>
        <v>0</v>
      </c>
      <c r="H660" s="4">
        <f t="shared" si="168"/>
        <v>0</v>
      </c>
      <c r="I660">
        <f t="shared" si="169"/>
        <v>0</v>
      </c>
      <c r="J660">
        <f t="shared" si="162"/>
        <v>1</v>
      </c>
      <c r="K660">
        <f t="shared" si="170"/>
        <v>2</v>
      </c>
      <c r="L660">
        <f t="shared" si="171"/>
        <v>0</v>
      </c>
      <c r="M660" s="8">
        <f t="shared" ref="M660:W660" si="205">(M14-$M14)/$M14</f>
        <v>0</v>
      </c>
      <c r="N660" s="8">
        <f t="shared" si="205"/>
        <v>-0.86592548826835669</v>
      </c>
      <c r="O660" s="8">
        <f t="shared" si="205"/>
        <v>-0.8657028653754838</v>
      </c>
      <c r="P660" s="8">
        <f t="shared" si="205"/>
        <v>-0.68738628600896989</v>
      </c>
      <c r="Q660" s="8">
        <f t="shared" si="205"/>
        <v>-0.94180277846144711</v>
      </c>
      <c r="R660" s="8">
        <f t="shared" si="205"/>
        <v>2.0522348094642084</v>
      </c>
      <c r="S660" s="8">
        <f t="shared" si="205"/>
        <v>-0.95264019717533277</v>
      </c>
      <c r="T660" s="8">
        <f t="shared" si="205"/>
        <v>-0.53187080677530241</v>
      </c>
      <c r="U660" s="8">
        <f t="shared" si="205"/>
        <v>-0.63371106594710014</v>
      </c>
      <c r="V660" s="8">
        <f t="shared" si="205"/>
        <v>-0.7120054001138354</v>
      </c>
      <c r="W660" s="8">
        <f t="shared" si="205"/>
        <v>-0.91859546070821296</v>
      </c>
      <c r="X660"/>
      <c r="Y660" s="8">
        <f t="shared" ref="Y660:AI660" si="206">(Y14-$Y14)/$Y14</f>
        <v>0</v>
      </c>
      <c r="Z660" s="8">
        <f t="shared" si="206"/>
        <v>-0.79234332398793106</v>
      </c>
      <c r="AA660" s="8">
        <f t="shared" si="206"/>
        <v>-0.79397170276296591</v>
      </c>
      <c r="AB660" s="8">
        <f t="shared" si="206"/>
        <v>-0.36828299969103534</v>
      </c>
      <c r="AC660" s="8">
        <f t="shared" si="206"/>
        <v>-0.8355657187794614</v>
      </c>
      <c r="AD660" s="8">
        <f t="shared" si="206"/>
        <v>1.6567159286442985</v>
      </c>
      <c r="AE660" s="8">
        <f t="shared" si="206"/>
        <v>-0.83622718176682276</v>
      </c>
      <c r="AF660" s="8">
        <f t="shared" si="206"/>
        <v>-0.84576771246801707</v>
      </c>
      <c r="AG660" s="8">
        <f t="shared" si="206"/>
        <v>-0.80776752470797408</v>
      </c>
      <c r="AH660" s="8">
        <f t="shared" si="206"/>
        <v>-0.21670465111617498</v>
      </c>
      <c r="AI660" s="8">
        <f t="shared" si="206"/>
        <v>-0.56356050325487916</v>
      </c>
      <c r="AK660" s="8">
        <f t="shared" ref="AK660:AU660" si="207">(AK14-$AK14)/$AK14</f>
        <v>0</v>
      </c>
      <c r="AL660" s="8">
        <f t="shared" si="207"/>
        <v>-0.92521453772940254</v>
      </c>
      <c r="AM660" s="8">
        <f t="shared" si="207"/>
        <v>-0.92642352282583151</v>
      </c>
      <c r="AN660" s="8">
        <f t="shared" si="207"/>
        <v>-0.36828299969103534</v>
      </c>
      <c r="AO660" s="8">
        <f t="shared" si="207"/>
        <v>-0.93191194780168374</v>
      </c>
      <c r="AP660" s="8">
        <f t="shared" si="207"/>
        <v>1.6567159286442985</v>
      </c>
      <c r="AQ660" s="8">
        <f t="shared" si="207"/>
        <v>-0.93457854140784624</v>
      </c>
      <c r="AR660" s="8">
        <f t="shared" si="207"/>
        <v>-0.9220518250899743</v>
      </c>
      <c r="AS660" s="8">
        <f t="shared" si="207"/>
        <v>-0.9438367946687849</v>
      </c>
      <c r="AT660" s="8">
        <f t="shared" si="207"/>
        <v>-0.21670465111617498</v>
      </c>
      <c r="AU660" s="8">
        <f t="shared" si="207"/>
        <v>-0.85890829200123531</v>
      </c>
      <c r="AW660">
        <f t="shared" si="166"/>
        <v>0.38400000000000012</v>
      </c>
      <c r="AX660" t="str">
        <f t="shared" si="175"/>
        <v/>
      </c>
      <c r="AY660" t="str">
        <f t="shared" si="176"/>
        <v/>
      </c>
      <c r="AZ660">
        <f t="shared" si="177"/>
        <v>0.38400000000000012</v>
      </c>
    </row>
    <row r="661" spans="1:52" s="17" customFormat="1" x14ac:dyDescent="0.3">
      <c r="A661">
        <v>1</v>
      </c>
      <c r="B661" t="s">
        <v>82</v>
      </c>
      <c r="C661" t="s">
        <v>68</v>
      </c>
      <c r="D661" t="s">
        <v>69</v>
      </c>
      <c r="E661" t="s">
        <v>43</v>
      </c>
      <c r="F661" s="2">
        <v>0</v>
      </c>
      <c r="G661" s="2">
        <f t="shared" si="167"/>
        <v>0</v>
      </c>
      <c r="H661" s="4">
        <f t="shared" si="168"/>
        <v>1</v>
      </c>
      <c r="I661">
        <f t="shared" si="169"/>
        <v>0</v>
      </c>
      <c r="J661">
        <f t="shared" si="162"/>
        <v>1</v>
      </c>
      <c r="K661">
        <f t="shared" si="170"/>
        <v>2</v>
      </c>
      <c r="L661">
        <f t="shared" si="171"/>
        <v>2</v>
      </c>
      <c r="M661" s="8">
        <f t="shared" ref="M661:W661" si="208">(M15-$M15)/$M15</f>
        <v>0</v>
      </c>
      <c r="N661" s="8">
        <f t="shared" si="208"/>
        <v>-0.90844640303591007</v>
      </c>
      <c r="O661" s="8">
        <f t="shared" si="208"/>
        <v>-0.90843459924555858</v>
      </c>
      <c r="P661" s="8">
        <f t="shared" si="208"/>
        <v>-0.69042350454782742</v>
      </c>
      <c r="Q661" s="8">
        <f t="shared" si="208"/>
        <v>-0.9540516448581855</v>
      </c>
      <c r="R661" s="8">
        <f t="shared" si="208"/>
        <v>1.9978292767743495</v>
      </c>
      <c r="S661" s="8">
        <f t="shared" si="208"/>
        <v>-0.97975269885014404</v>
      </c>
      <c r="T661" s="8">
        <f t="shared" si="208"/>
        <v>-0.54821227269128836</v>
      </c>
      <c r="U661" s="8">
        <f t="shared" si="208"/>
        <v>-0.64666169341873181</v>
      </c>
      <c r="V661" s="8">
        <f t="shared" si="208"/>
        <v>-0.72520757521532797</v>
      </c>
      <c r="W661" s="8">
        <f t="shared" si="208"/>
        <v>-0.95386704840907455</v>
      </c>
      <c r="X661"/>
      <c r="Y661" s="8">
        <f t="shared" ref="Y661:AI661" si="209">(Y15-$Y15)/$Y15</f>
        <v>0</v>
      </c>
      <c r="Z661" s="8">
        <f t="shared" si="209"/>
        <v>-0.80557452417264697</v>
      </c>
      <c r="AA661" s="8">
        <f t="shared" si="209"/>
        <v>-0.80417600643716325</v>
      </c>
      <c r="AB661" s="8">
        <f t="shared" si="209"/>
        <v>-0.34668324613157719</v>
      </c>
      <c r="AC661" s="8">
        <f t="shared" si="209"/>
        <v>-0.80926540582158035</v>
      </c>
      <c r="AD661" s="8">
        <f t="shared" si="209"/>
        <v>1.6185430033192469</v>
      </c>
      <c r="AE661" s="8">
        <f t="shared" si="209"/>
        <v>-0.85351939453480785</v>
      </c>
      <c r="AF661" s="8">
        <f t="shared" si="209"/>
        <v>-0.85258938480357216</v>
      </c>
      <c r="AG661" s="8">
        <f t="shared" si="209"/>
        <v>-0.78652811279311408</v>
      </c>
      <c r="AH661" s="8">
        <f t="shared" si="209"/>
        <v>-0.27018350759274923</v>
      </c>
      <c r="AI661" s="8">
        <f t="shared" si="209"/>
        <v>-0.58405787170551493</v>
      </c>
      <c r="AK661" s="8">
        <f t="shared" ref="AK661:AU661" si="210">(AK15-$AK15)/$AK15</f>
        <v>0</v>
      </c>
      <c r="AL661" s="8">
        <f t="shared" si="210"/>
        <v>-0.90191985336633307</v>
      </c>
      <c r="AM661" s="8">
        <f t="shared" si="210"/>
        <v>-0.90206197141255551</v>
      </c>
      <c r="AN661" s="8">
        <f t="shared" si="210"/>
        <v>-0.34668324613157719</v>
      </c>
      <c r="AO661" s="8">
        <f t="shared" si="210"/>
        <v>-0.89092570781872471</v>
      </c>
      <c r="AP661" s="8">
        <f t="shared" si="210"/>
        <v>1.6185430033192469</v>
      </c>
      <c r="AQ661" s="8">
        <f t="shared" si="210"/>
        <v>-0.9137255439565054</v>
      </c>
      <c r="AR661" s="8">
        <f t="shared" si="210"/>
        <v>-0.92551069417121146</v>
      </c>
      <c r="AS661" s="8">
        <f t="shared" si="210"/>
        <v>-0.91394375384250492</v>
      </c>
      <c r="AT661" s="8">
        <f t="shared" si="210"/>
        <v>-0.27018350759274923</v>
      </c>
      <c r="AU661" s="8">
        <f t="shared" si="210"/>
        <v>-0.84104504060990593</v>
      </c>
      <c r="AW661">
        <f t="shared" si="166"/>
        <v>0.50400000000000011</v>
      </c>
      <c r="AX661">
        <f t="shared" si="175"/>
        <v>0.50400000000000011</v>
      </c>
      <c r="AY661" t="str">
        <f t="shared" si="176"/>
        <v/>
      </c>
      <c r="AZ661">
        <f t="shared" si="177"/>
        <v>0.50400000000000011</v>
      </c>
    </row>
    <row r="662" spans="1:52" s="17" customFormat="1" x14ac:dyDescent="0.3">
      <c r="A662">
        <v>1</v>
      </c>
      <c r="B662" t="s">
        <v>83</v>
      </c>
      <c r="C662" t="s">
        <v>68</v>
      </c>
      <c r="D662" t="s">
        <v>69</v>
      </c>
      <c r="E662"/>
      <c r="F662" s="2">
        <v>0</v>
      </c>
      <c r="G662" s="2">
        <f t="shared" si="167"/>
        <v>1</v>
      </c>
      <c r="H662" s="4">
        <f t="shared" si="168"/>
        <v>0</v>
      </c>
      <c r="I662">
        <f t="shared" si="169"/>
        <v>1</v>
      </c>
      <c r="J662">
        <f t="shared" si="162"/>
        <v>0</v>
      </c>
      <c r="K662">
        <f t="shared" si="170"/>
        <v>2</v>
      </c>
      <c r="L662">
        <f t="shared" si="171"/>
        <v>0</v>
      </c>
      <c r="M662" s="8">
        <f t="shared" ref="M662:W662" si="211">(M16-$M16)/$M16</f>
        <v>0</v>
      </c>
      <c r="N662" s="8">
        <f t="shared" si="211"/>
        <v>0.93370849094052377</v>
      </c>
      <c r="O662" s="8">
        <f t="shared" si="211"/>
        <v>0.93412944337289872</v>
      </c>
      <c r="P662" s="8">
        <f t="shared" si="211"/>
        <v>-1.1798666750660086E-4</v>
      </c>
      <c r="Q662" s="8">
        <f t="shared" si="211"/>
        <v>0.16818599498256698</v>
      </c>
      <c r="R662" s="8">
        <f t="shared" si="211"/>
        <v>-0.99999500056493618</v>
      </c>
      <c r="S662" s="8">
        <f t="shared" si="211"/>
        <v>-0.64866070134074849</v>
      </c>
      <c r="T662" s="8">
        <f t="shared" si="211"/>
        <v>13.577285766708362</v>
      </c>
      <c r="U662" s="8">
        <f t="shared" si="211"/>
        <v>10.383200698321088</v>
      </c>
      <c r="V662" s="8">
        <f t="shared" si="211"/>
        <v>-0.99909310247941985</v>
      </c>
      <c r="W662" s="8">
        <f t="shared" si="211"/>
        <v>6.0906117608710245E-2</v>
      </c>
      <c r="X662"/>
      <c r="Y662" s="8">
        <f t="shared" ref="Y662:AI662" si="212">(Y16-$Y16)/$Y16</f>
        <v>0</v>
      </c>
      <c r="Z662" s="8">
        <f t="shared" si="212"/>
        <v>1.2415249243670732</v>
      </c>
      <c r="AA662" s="8">
        <f t="shared" si="212"/>
        <v>1.1217284089600943</v>
      </c>
      <c r="AB662" s="8">
        <f t="shared" si="212"/>
        <v>0.51739869219438173</v>
      </c>
      <c r="AC662" s="8">
        <f t="shared" si="212"/>
        <v>2.219732579563757</v>
      </c>
      <c r="AD662" s="8">
        <f t="shared" si="212"/>
        <v>-0.73566530854036916</v>
      </c>
      <c r="AE662" s="8">
        <f t="shared" si="212"/>
        <v>0.3753795336789103</v>
      </c>
      <c r="AF662" s="8">
        <f t="shared" si="212"/>
        <v>0.755978481045395</v>
      </c>
      <c r="AG662" s="8">
        <f t="shared" si="212"/>
        <v>1.577367629694054</v>
      </c>
      <c r="AH662" s="8">
        <f t="shared" si="212"/>
        <v>-0.98760009792507675</v>
      </c>
      <c r="AI662" s="8">
        <f t="shared" si="212"/>
        <v>3.6010852833360802</v>
      </c>
      <c r="AK662" s="8">
        <f t="shared" ref="AK662:AU662" si="213">(AK16-$AK16)/$AK16</f>
        <v>0</v>
      </c>
      <c r="AL662" s="8">
        <f t="shared" si="213"/>
        <v>0.24929648372252752</v>
      </c>
      <c r="AM662" s="8">
        <f t="shared" si="213"/>
        <v>0.14328969057033339</v>
      </c>
      <c r="AN662" s="8">
        <f t="shared" si="213"/>
        <v>0.51739869219438173</v>
      </c>
      <c r="AO662" s="8">
        <f t="shared" si="213"/>
        <v>0.75740654841742672</v>
      </c>
      <c r="AP662" s="8">
        <f t="shared" si="213"/>
        <v>-0.73566530854036916</v>
      </c>
      <c r="AQ662" s="8">
        <f t="shared" si="213"/>
        <v>4.5669205026974873E-3</v>
      </c>
      <c r="AR662" s="8">
        <f t="shared" si="213"/>
        <v>-0.10995656965696565</v>
      </c>
      <c r="AS662" s="8">
        <f t="shared" si="213"/>
        <v>7.249928302521795E-2</v>
      </c>
      <c r="AT662" s="8">
        <f t="shared" si="213"/>
        <v>-0.98760009792507675</v>
      </c>
      <c r="AU662" s="8">
        <f t="shared" si="213"/>
        <v>0.82518879453447991</v>
      </c>
      <c r="AW662">
        <f t="shared" si="166"/>
        <v>-0.50400000000000011</v>
      </c>
      <c r="AX662" t="str">
        <f t="shared" si="175"/>
        <v/>
      </c>
      <c r="AY662">
        <f t="shared" si="176"/>
        <v>-0.50400000000000011</v>
      </c>
      <c r="AZ662" t="str">
        <f t="shared" si="177"/>
        <v/>
      </c>
    </row>
    <row r="663" spans="1:52" s="17" customFormat="1" x14ac:dyDescent="0.3">
      <c r="A663">
        <v>1</v>
      </c>
      <c r="B663" t="s">
        <v>84</v>
      </c>
      <c r="C663" t="s">
        <v>68</v>
      </c>
      <c r="D663" t="s">
        <v>69</v>
      </c>
      <c r="E663"/>
      <c r="F663" s="2">
        <v>0</v>
      </c>
      <c r="G663" s="2">
        <f t="shared" si="167"/>
        <v>1</v>
      </c>
      <c r="H663" s="4">
        <f t="shared" si="168"/>
        <v>0</v>
      </c>
      <c r="I663">
        <f t="shared" si="169"/>
        <v>1</v>
      </c>
      <c r="J663">
        <f t="shared" si="162"/>
        <v>0</v>
      </c>
      <c r="K663">
        <f t="shared" si="170"/>
        <v>2</v>
      </c>
      <c r="L663">
        <f t="shared" si="171"/>
        <v>0</v>
      </c>
      <c r="M663" s="8">
        <f t="shared" ref="M663:W663" si="214">(M17-$M17)/$M17</f>
        <v>0</v>
      </c>
      <c r="N663" s="8">
        <f t="shared" si="214"/>
        <v>0.92273704860204997</v>
      </c>
      <c r="O663" s="8">
        <f t="shared" si="214"/>
        <v>0.92310899541365576</v>
      </c>
      <c r="P663" s="8">
        <f t="shared" si="214"/>
        <v>-1.4797883902604837E-4</v>
      </c>
      <c r="Q663" s="8">
        <f t="shared" si="214"/>
        <v>0.15383800116583329</v>
      </c>
      <c r="R663" s="8">
        <f t="shared" si="214"/>
        <v>-0.99999200114383635</v>
      </c>
      <c r="S663" s="8">
        <f t="shared" si="214"/>
        <v>-0.65451840386824689</v>
      </c>
      <c r="T663" s="8">
        <f t="shared" si="214"/>
        <v>13.577888361964238</v>
      </c>
      <c r="U663" s="8">
        <f t="shared" si="214"/>
        <v>10.362457168624886</v>
      </c>
      <c r="V663" s="8">
        <f t="shared" si="214"/>
        <v>-0.99862319688284573</v>
      </c>
      <c r="W663" s="8">
        <f t="shared" si="214"/>
        <v>5.2571482278034182E-2</v>
      </c>
      <c r="X663"/>
      <c r="Y663" s="8">
        <f t="shared" ref="Y663:AI663" si="215">(Y17-$Y17)/$Y17</f>
        <v>0</v>
      </c>
      <c r="Z663" s="8">
        <f t="shared" si="215"/>
        <v>1.5912152592628832</v>
      </c>
      <c r="AA663" s="8">
        <f t="shared" si="215"/>
        <v>1.4356347761361465</v>
      </c>
      <c r="AB663" s="8">
        <f t="shared" si="215"/>
        <v>0.50484615049177306</v>
      </c>
      <c r="AC663" s="8">
        <f t="shared" si="215"/>
        <v>2.023966300986443</v>
      </c>
      <c r="AD663" s="8">
        <f t="shared" si="215"/>
        <v>-0.69538524210095809</v>
      </c>
      <c r="AE663" s="8">
        <f t="shared" si="215"/>
        <v>0.5723121793400231</v>
      </c>
      <c r="AF663" s="8">
        <f t="shared" si="215"/>
        <v>1.0289607225301123</v>
      </c>
      <c r="AG663" s="8">
        <f t="shared" si="215"/>
        <v>1.933341627012773</v>
      </c>
      <c r="AH663" s="8">
        <f t="shared" si="215"/>
        <v>-0.98456120882026132</v>
      </c>
      <c r="AI663" s="8">
        <f t="shared" si="215"/>
        <v>4.2286940060101905</v>
      </c>
      <c r="AK663" s="8">
        <f t="shared" ref="AK663:AU663" si="216">(AK17-$AK17)/$AK17</f>
        <v>0</v>
      </c>
      <c r="AL663" s="8">
        <f t="shared" si="216"/>
        <v>0.47618517079964356</v>
      </c>
      <c r="AM663" s="8">
        <f t="shared" si="216"/>
        <v>0.33070322542650177</v>
      </c>
      <c r="AN663" s="8">
        <f t="shared" si="216"/>
        <v>0.50484615049177306</v>
      </c>
      <c r="AO663" s="8">
        <f t="shared" si="216"/>
        <v>0.85252653686119195</v>
      </c>
      <c r="AP663" s="8">
        <f t="shared" si="216"/>
        <v>-0.69538524210095809</v>
      </c>
      <c r="AQ663" s="8">
        <f t="shared" si="216"/>
        <v>0.14203100091899182</v>
      </c>
      <c r="AR663" s="8">
        <f t="shared" si="216"/>
        <v>3.0191981082801942E-2</v>
      </c>
      <c r="AS663" s="8">
        <f t="shared" si="216"/>
        <v>0.21087662072038868</v>
      </c>
      <c r="AT663" s="8">
        <f t="shared" si="216"/>
        <v>-0.98456120882026132</v>
      </c>
      <c r="AU663" s="8">
        <f t="shared" si="216"/>
        <v>1.0484682178570572</v>
      </c>
      <c r="AW663">
        <f t="shared" si="166"/>
        <v>-0.50400000000000011</v>
      </c>
      <c r="AX663" t="str">
        <f t="shared" si="175"/>
        <v/>
      </c>
      <c r="AY663">
        <f t="shared" si="176"/>
        <v>-0.50400000000000011</v>
      </c>
      <c r="AZ663" t="str">
        <f t="shared" si="177"/>
        <v/>
      </c>
    </row>
    <row r="664" spans="1:52" s="17" customFormat="1" x14ac:dyDescent="0.3">
      <c r="A664">
        <v>1</v>
      </c>
      <c r="B664" t="s">
        <v>85</v>
      </c>
      <c r="C664" t="s">
        <v>68</v>
      </c>
      <c r="D664" t="s">
        <v>69</v>
      </c>
      <c r="E664" t="s">
        <v>43</v>
      </c>
      <c r="F664" s="2">
        <v>0</v>
      </c>
      <c r="G664" s="2">
        <f t="shared" si="167"/>
        <v>0</v>
      </c>
      <c r="H664" s="4">
        <f t="shared" si="168"/>
        <v>1</v>
      </c>
      <c r="I664">
        <f t="shared" si="169"/>
        <v>0</v>
      </c>
      <c r="J664">
        <f t="shared" si="162"/>
        <v>1</v>
      </c>
      <c r="K664">
        <f t="shared" si="170"/>
        <v>2</v>
      </c>
      <c r="L664">
        <f t="shared" si="171"/>
        <v>2</v>
      </c>
      <c r="M664" s="8">
        <f t="shared" ref="M664:W664" si="217">(M18-$M18)/$M18</f>
        <v>0</v>
      </c>
      <c r="N664" s="8">
        <f t="shared" si="217"/>
        <v>-0.90531161474676336</v>
      </c>
      <c r="O664" s="8">
        <f t="shared" si="217"/>
        <v>-0.90533673632446521</v>
      </c>
      <c r="P664" s="8">
        <f t="shared" si="217"/>
        <v>-0.68738628600896989</v>
      </c>
      <c r="Q664" s="8">
        <f t="shared" si="217"/>
        <v>-0.95453753851027323</v>
      </c>
      <c r="R664" s="8">
        <f t="shared" si="217"/>
        <v>2.0522348094642084</v>
      </c>
      <c r="S664" s="8">
        <f t="shared" si="217"/>
        <v>-0.98085101331119984</v>
      </c>
      <c r="T664" s="8">
        <f t="shared" si="217"/>
        <v>-0.53187080677530241</v>
      </c>
      <c r="U664" s="8">
        <f t="shared" si="217"/>
        <v>-0.6337156373906615</v>
      </c>
      <c r="V664" s="8">
        <f t="shared" si="217"/>
        <v>-0.7120054001138354</v>
      </c>
      <c r="W664" s="8">
        <f t="shared" si="217"/>
        <v>-0.9542841438209041</v>
      </c>
      <c r="X664"/>
      <c r="Y664" s="8">
        <f t="shared" ref="Y664:AI664" si="218">(Y18-$Y18)/$Y18</f>
        <v>0</v>
      </c>
      <c r="Z664" s="8">
        <f t="shared" si="218"/>
        <v>-0.79765724549934691</v>
      </c>
      <c r="AA664" s="8">
        <f t="shared" si="218"/>
        <v>-0.79949080213768398</v>
      </c>
      <c r="AB664" s="8">
        <f t="shared" si="218"/>
        <v>-0.31873839165541634</v>
      </c>
      <c r="AC664" s="8">
        <f t="shared" si="218"/>
        <v>-0.79927654366329459</v>
      </c>
      <c r="AD664" s="8">
        <f t="shared" si="218"/>
        <v>1.5528370718435192</v>
      </c>
      <c r="AE664" s="8">
        <f t="shared" si="218"/>
        <v>-0.85323751077682697</v>
      </c>
      <c r="AF664" s="8">
        <f t="shared" si="218"/>
        <v>-0.85017199195048498</v>
      </c>
      <c r="AG664" s="8">
        <f t="shared" si="218"/>
        <v>-0.78095261478378053</v>
      </c>
      <c r="AH664" s="8">
        <f t="shared" si="218"/>
        <v>-0.24799658918014886</v>
      </c>
      <c r="AI664" s="8">
        <f t="shared" si="218"/>
        <v>-0.57695299422674406</v>
      </c>
      <c r="AK664" s="8">
        <f t="shared" ref="AK664:AU664" si="219">(AK18-$AK18)/$AK18</f>
        <v>0</v>
      </c>
      <c r="AL664" s="8">
        <f t="shared" si="219"/>
        <v>-0.90000407935631876</v>
      </c>
      <c r="AM664" s="8">
        <f t="shared" si="219"/>
        <v>-0.90189490279103213</v>
      </c>
      <c r="AN664" s="8">
        <f t="shared" si="219"/>
        <v>-0.31873839165541634</v>
      </c>
      <c r="AO664" s="8">
        <f t="shared" si="219"/>
        <v>-0.88235638686376461</v>
      </c>
      <c r="AP664" s="8">
        <f t="shared" si="219"/>
        <v>1.5528370718435192</v>
      </c>
      <c r="AQ664" s="8">
        <f t="shared" si="219"/>
        <v>-0.91097584969430545</v>
      </c>
      <c r="AR664" s="8">
        <f t="shared" si="219"/>
        <v>-0.92419544811705789</v>
      </c>
      <c r="AS664" s="8">
        <f t="shared" si="219"/>
        <v>-0.91174916989066279</v>
      </c>
      <c r="AT664" s="8">
        <f t="shared" si="219"/>
        <v>-0.24799658918014886</v>
      </c>
      <c r="AU664" s="8">
        <f t="shared" si="219"/>
        <v>-0.83741802346108751</v>
      </c>
      <c r="AW664">
        <f t="shared" si="166"/>
        <v>0.50400000000000011</v>
      </c>
      <c r="AX664">
        <f t="shared" si="175"/>
        <v>0.50400000000000011</v>
      </c>
      <c r="AY664" t="str">
        <f t="shared" si="176"/>
        <v/>
      </c>
      <c r="AZ664">
        <f t="shared" si="177"/>
        <v>0.50400000000000011</v>
      </c>
    </row>
    <row r="665" spans="1:52" s="17" customFormat="1" x14ac:dyDescent="0.3">
      <c r="A665">
        <v>2</v>
      </c>
      <c r="B665" t="s">
        <v>86</v>
      </c>
      <c r="C665" t="s">
        <v>87</v>
      </c>
      <c r="D665" t="s">
        <v>69</v>
      </c>
      <c r="E665" t="s">
        <v>43</v>
      </c>
      <c r="F665" s="2">
        <v>0</v>
      </c>
      <c r="G665" s="2">
        <f t="shared" si="167"/>
        <v>0</v>
      </c>
      <c r="H665" s="4">
        <f t="shared" si="168"/>
        <v>1</v>
      </c>
      <c r="I665">
        <f t="shared" si="169"/>
        <v>0</v>
      </c>
      <c r="J665">
        <f t="shared" si="162"/>
        <v>1</v>
      </c>
      <c r="K665">
        <f t="shared" si="170"/>
        <v>2</v>
      </c>
      <c r="L665">
        <f t="shared" si="171"/>
        <v>2</v>
      </c>
      <c r="M665" s="8">
        <f t="shared" ref="M665:W665" si="220">(M19-$M19)/$M19</f>
        <v>0</v>
      </c>
      <c r="N665" s="8">
        <f t="shared" si="220"/>
        <v>-0.74917903907400218</v>
      </c>
      <c r="O665" s="8">
        <f t="shared" si="220"/>
        <v>-0.74834746472623059</v>
      </c>
      <c r="P665" s="8">
        <f t="shared" si="220"/>
        <v>-0.70549304412162261</v>
      </c>
      <c r="Q665" s="8">
        <f t="shared" si="220"/>
        <v>-0.91576048011641153</v>
      </c>
      <c r="R665" s="8">
        <f t="shared" si="220"/>
        <v>1.7922798637035231</v>
      </c>
      <c r="S665" s="8">
        <f t="shared" si="220"/>
        <v>-0.80336767861904934</v>
      </c>
      <c r="T665" s="8">
        <f t="shared" si="220"/>
        <v>-0.61760888958758575</v>
      </c>
      <c r="U665" s="8">
        <f t="shared" si="220"/>
        <v>-0.70477418261284785</v>
      </c>
      <c r="V665" s="8">
        <f t="shared" si="220"/>
        <v>-0.74007535202490093</v>
      </c>
      <c r="W665" s="8">
        <f t="shared" si="220"/>
        <v>-0.91987901091541047</v>
      </c>
      <c r="X665"/>
      <c r="Y665" s="8">
        <f t="shared" ref="Y665:AI665" si="221">(Y19-$Y19)/$Y19</f>
        <v>0</v>
      </c>
      <c r="Z665" s="8">
        <f t="shared" si="221"/>
        <v>-0.64326224201272708</v>
      </c>
      <c r="AA665" s="8">
        <f t="shared" si="221"/>
        <v>-0.66248412988267635</v>
      </c>
      <c r="AB665" s="8">
        <f t="shared" si="221"/>
        <v>-0.62625671665847704</v>
      </c>
      <c r="AC665" s="8">
        <f t="shared" si="221"/>
        <v>-0.79115932482121942</v>
      </c>
      <c r="AD665" s="8">
        <f t="shared" si="221"/>
        <v>1.0932941458961898</v>
      </c>
      <c r="AE665" s="8">
        <f t="shared" si="221"/>
        <v>-0.72820579124929452</v>
      </c>
      <c r="AF665" s="8">
        <f t="shared" si="221"/>
        <v>-0.90582216804183591</v>
      </c>
      <c r="AG665" s="8">
        <f t="shared" si="221"/>
        <v>-0.85910615829631043</v>
      </c>
      <c r="AH665" s="8">
        <f t="shared" si="221"/>
        <v>-0.5630856063799734</v>
      </c>
      <c r="AI665" s="8">
        <f t="shared" si="221"/>
        <v>-0.70445837765905106</v>
      </c>
      <c r="AK665" s="8">
        <f t="shared" ref="AK665:AU665" si="222">(AK19-$AK19)/$AK19</f>
        <v>0</v>
      </c>
      <c r="AL665" s="8">
        <f t="shared" si="222"/>
        <v>-0.87344775589795642</v>
      </c>
      <c r="AM665" s="8">
        <f t="shared" si="222"/>
        <v>-0.88936620914876241</v>
      </c>
      <c r="AN665" s="8">
        <f t="shared" si="222"/>
        <v>-0.62625671665847704</v>
      </c>
      <c r="AO665" s="8">
        <f t="shared" si="222"/>
        <v>-0.89709002729776355</v>
      </c>
      <c r="AP665" s="8">
        <f t="shared" si="222"/>
        <v>1.0932941458961898</v>
      </c>
      <c r="AQ665" s="8">
        <f t="shared" si="222"/>
        <v>-0.90834272144621275</v>
      </c>
      <c r="AR665" s="8">
        <f t="shared" si="222"/>
        <v>-0.95230225363003584</v>
      </c>
      <c r="AS665" s="8">
        <f t="shared" si="222"/>
        <v>-0.94081009370278201</v>
      </c>
      <c r="AT665" s="8">
        <f t="shared" si="222"/>
        <v>-0.5630856063799734</v>
      </c>
      <c r="AU665" s="8">
        <f t="shared" si="222"/>
        <v>-0.87013374897798779</v>
      </c>
      <c r="AW665">
        <f t="shared" si="166"/>
        <v>0.63000000000000012</v>
      </c>
      <c r="AX665">
        <f t="shared" si="175"/>
        <v>0.63000000000000012</v>
      </c>
      <c r="AY665" t="str">
        <f t="shared" si="176"/>
        <v/>
      </c>
      <c r="AZ665">
        <f t="shared" si="177"/>
        <v>0.63000000000000012</v>
      </c>
    </row>
    <row r="666" spans="1:52" s="17" customFormat="1" x14ac:dyDescent="0.3">
      <c r="A666">
        <v>2</v>
      </c>
      <c r="B666" t="s">
        <v>88</v>
      </c>
      <c r="C666" t="s">
        <v>87</v>
      </c>
      <c r="D666" t="s">
        <v>69</v>
      </c>
      <c r="E666"/>
      <c r="F666" s="2">
        <v>0</v>
      </c>
      <c r="G666" s="2">
        <f t="shared" si="167"/>
        <v>1</v>
      </c>
      <c r="H666" s="4">
        <f t="shared" si="168"/>
        <v>0</v>
      </c>
      <c r="I666">
        <f t="shared" si="169"/>
        <v>1</v>
      </c>
      <c r="J666">
        <f t="shared" si="162"/>
        <v>0</v>
      </c>
      <c r="K666">
        <f t="shared" si="170"/>
        <v>2</v>
      </c>
      <c r="L666">
        <f t="shared" si="171"/>
        <v>0</v>
      </c>
      <c r="M666" s="8">
        <f t="shared" ref="M666:W666" si="223">(M20-$M20)/$M20</f>
        <v>0</v>
      </c>
      <c r="N666" s="8">
        <f t="shared" si="223"/>
        <v>0.14720506644509981</v>
      </c>
      <c r="O666" s="8">
        <f t="shared" si="223"/>
        <v>0.14753901668651379</v>
      </c>
      <c r="P666" s="8">
        <f t="shared" si="223"/>
        <v>-1.5397705741838647E-4</v>
      </c>
      <c r="Q666" s="8">
        <f t="shared" si="223"/>
        <v>2.1461802191473471E-2</v>
      </c>
      <c r="R666" s="8">
        <f t="shared" si="223"/>
        <v>-0.99999400089386681</v>
      </c>
      <c r="S666" s="8">
        <f t="shared" si="223"/>
        <v>-0.95913608872278033</v>
      </c>
      <c r="T666" s="8">
        <f t="shared" si="223"/>
        <v>13.579529650082138</v>
      </c>
      <c r="U666" s="8">
        <f t="shared" si="223"/>
        <v>10.118070407509281</v>
      </c>
      <c r="V666" s="8">
        <f t="shared" si="223"/>
        <v>-0.99896715389406976</v>
      </c>
      <c r="W666" s="8">
        <f t="shared" si="223"/>
        <v>-0.75226891193212209</v>
      </c>
      <c r="X666"/>
      <c r="Y666" s="8">
        <f t="shared" ref="Y666:AI666" si="224">(Y20-$Y20)/$Y20</f>
        <v>0</v>
      </c>
      <c r="Z666" s="8">
        <f t="shared" si="224"/>
        <v>4.42828919863042</v>
      </c>
      <c r="AA666" s="8">
        <f t="shared" si="224"/>
        <v>3.587944071860059</v>
      </c>
      <c r="AB666" s="8">
        <f t="shared" si="224"/>
        <v>0.41675617611736493</v>
      </c>
      <c r="AC666" s="8">
        <f t="shared" si="224"/>
        <v>3.9059429628462072</v>
      </c>
      <c r="AD666" s="8">
        <f t="shared" si="224"/>
        <v>-0.39200926576458084</v>
      </c>
      <c r="AE666" s="8">
        <f t="shared" si="224"/>
        <v>2.4065384102995617</v>
      </c>
      <c r="AF666" s="8">
        <f t="shared" si="224"/>
        <v>3.1557939482193604</v>
      </c>
      <c r="AG666" s="8">
        <f t="shared" si="224"/>
        <v>4.9598188903058196</v>
      </c>
      <c r="AH666" s="8">
        <f t="shared" si="224"/>
        <v>-0.97632187169261875</v>
      </c>
      <c r="AI666" s="8">
        <f t="shared" si="224"/>
        <v>1.3615766564582119</v>
      </c>
      <c r="AK666" s="8">
        <f t="shared" ref="AK666:AU666" si="225">(AK20-$AK20)/$AK20</f>
        <v>0</v>
      </c>
      <c r="AL666" s="8">
        <f t="shared" si="225"/>
        <v>2.485416600032297</v>
      </c>
      <c r="AM666" s="8">
        <f t="shared" si="225"/>
        <v>1.6588528133558627</v>
      </c>
      <c r="AN666" s="8">
        <f t="shared" si="225"/>
        <v>0.41675617611736493</v>
      </c>
      <c r="AO666" s="8">
        <f t="shared" si="225"/>
        <v>2.2594279875893566</v>
      </c>
      <c r="AP666" s="8">
        <f t="shared" si="225"/>
        <v>-0.39200926576458084</v>
      </c>
      <c r="AQ666" s="8">
        <f t="shared" si="225"/>
        <v>1.9987562200409354</v>
      </c>
      <c r="AR666" s="8">
        <f t="shared" si="225"/>
        <v>1.0998159007236059</v>
      </c>
      <c r="AS666" s="8">
        <f t="shared" si="225"/>
        <v>1.3273992632580454</v>
      </c>
      <c r="AT666" s="8">
        <f t="shared" si="225"/>
        <v>-0.97632187169261875</v>
      </c>
      <c r="AU666" s="8">
        <f t="shared" si="225"/>
        <v>0.71119815555988419</v>
      </c>
      <c r="AW666">
        <f t="shared" si="166"/>
        <v>-0.63000000000000012</v>
      </c>
      <c r="AX666" t="str">
        <f t="shared" si="175"/>
        <v/>
      </c>
      <c r="AY666">
        <f t="shared" si="176"/>
        <v>-0.63000000000000012</v>
      </c>
      <c r="AZ666" t="str">
        <f t="shared" si="177"/>
        <v/>
      </c>
    </row>
    <row r="667" spans="1:52" s="17" customFormat="1" x14ac:dyDescent="0.3">
      <c r="A667">
        <v>2</v>
      </c>
      <c r="B667" t="s">
        <v>89</v>
      </c>
      <c r="C667" t="s">
        <v>87</v>
      </c>
      <c r="D667" t="s">
        <v>69</v>
      </c>
      <c r="E667"/>
      <c r="F667" s="2">
        <v>0</v>
      </c>
      <c r="G667" s="2">
        <f t="shared" si="167"/>
        <v>1</v>
      </c>
      <c r="H667" s="4">
        <f t="shared" si="168"/>
        <v>0</v>
      </c>
      <c r="I667">
        <f t="shared" si="169"/>
        <v>1</v>
      </c>
      <c r="J667">
        <f t="shared" si="162"/>
        <v>0</v>
      </c>
      <c r="K667">
        <f t="shared" si="170"/>
        <v>2</v>
      </c>
      <c r="L667">
        <f t="shared" si="171"/>
        <v>0</v>
      </c>
      <c r="M667" s="8">
        <f t="shared" ref="M667:W667" si="226">(M21-$M21)/$M21</f>
        <v>0</v>
      </c>
      <c r="N667" s="8">
        <f t="shared" si="226"/>
        <v>0.1601639404910816</v>
      </c>
      <c r="O667" s="8">
        <f t="shared" si="226"/>
        <v>0.16036491657492769</v>
      </c>
      <c r="P667" s="8">
        <f t="shared" si="226"/>
        <v>-1.2398524575569687E-4</v>
      </c>
      <c r="Q667" s="8">
        <f t="shared" si="226"/>
        <v>2.7669707304830756E-2</v>
      </c>
      <c r="R667" s="8">
        <f t="shared" si="226"/>
        <v>-0.99999500059492918</v>
      </c>
      <c r="S667" s="8">
        <f t="shared" si="226"/>
        <v>-0.96391229443696202</v>
      </c>
      <c r="T667" s="8">
        <f t="shared" si="226"/>
        <v>13.587567079517539</v>
      </c>
      <c r="U667" s="8">
        <f t="shared" si="226"/>
        <v>10.132574223667383</v>
      </c>
      <c r="V667" s="8">
        <f t="shared" si="226"/>
        <v>-0.99909410780117158</v>
      </c>
      <c r="W667" s="8">
        <f t="shared" si="226"/>
        <v>-0.74410045204620645</v>
      </c>
      <c r="X667"/>
      <c r="Y667" s="8">
        <f t="shared" ref="Y667:AI667" si="227">(Y21-$Y21)/$Y21</f>
        <v>0</v>
      </c>
      <c r="Z667" s="8">
        <f t="shared" si="227"/>
        <v>2.5072139329214913</v>
      </c>
      <c r="AA667" s="8">
        <f t="shared" si="227"/>
        <v>2.2131215766860364</v>
      </c>
      <c r="AB667" s="8">
        <f t="shared" si="227"/>
        <v>0.16511713684667625</v>
      </c>
      <c r="AC667" s="8">
        <f t="shared" si="227"/>
        <v>2.5250203015890178</v>
      </c>
      <c r="AD667" s="8">
        <f t="shared" si="227"/>
        <v>-0.43980061894892791</v>
      </c>
      <c r="AE667" s="8">
        <f t="shared" si="227"/>
        <v>2.0335324313835956</v>
      </c>
      <c r="AF667" s="8">
        <f t="shared" si="227"/>
        <v>1.9314278375348441</v>
      </c>
      <c r="AG667" s="8">
        <f t="shared" si="227"/>
        <v>2.9757058967024053</v>
      </c>
      <c r="AH667" s="8">
        <f t="shared" si="227"/>
        <v>-0.9840959235136012</v>
      </c>
      <c r="AI667" s="8">
        <f t="shared" si="227"/>
        <v>0.62610380979270663</v>
      </c>
      <c r="AK667" s="8">
        <f t="shared" ref="AK667:AU667" si="228">(AK21-$AK21)/$AK21</f>
        <v>0</v>
      </c>
      <c r="AL667" s="8">
        <f t="shared" si="228"/>
        <v>1.1612369836399026</v>
      </c>
      <c r="AM667" s="8">
        <f t="shared" si="228"/>
        <v>0.89261335858488511</v>
      </c>
      <c r="AN667" s="8">
        <f t="shared" si="228"/>
        <v>0.16511713684667625</v>
      </c>
      <c r="AO667" s="8">
        <f t="shared" si="228"/>
        <v>1.2046282973084639</v>
      </c>
      <c r="AP667" s="8">
        <f t="shared" si="228"/>
        <v>-0.43980061894892791</v>
      </c>
      <c r="AQ667" s="8">
        <f t="shared" si="228"/>
        <v>1.7284354111554612</v>
      </c>
      <c r="AR667" s="8">
        <f t="shared" si="228"/>
        <v>0.49738065940857762</v>
      </c>
      <c r="AS667" s="8">
        <f t="shared" si="228"/>
        <v>0.87973766377272977</v>
      </c>
      <c r="AT667" s="8">
        <f t="shared" si="228"/>
        <v>-0.9840959235136012</v>
      </c>
      <c r="AU667" s="8">
        <f t="shared" si="228"/>
        <v>0.17439572252370819</v>
      </c>
      <c r="AW667">
        <f t="shared" si="166"/>
        <v>-0.63000000000000012</v>
      </c>
      <c r="AX667" t="str">
        <f t="shared" si="175"/>
        <v/>
      </c>
      <c r="AY667">
        <f t="shared" si="176"/>
        <v>-0.63000000000000012</v>
      </c>
      <c r="AZ667" t="str">
        <f t="shared" si="177"/>
        <v/>
      </c>
    </row>
    <row r="668" spans="1:52" s="17" customFormat="1" x14ac:dyDescent="0.3">
      <c r="A668">
        <v>2</v>
      </c>
      <c r="B668" t="s">
        <v>90</v>
      </c>
      <c r="C668" t="s">
        <v>87</v>
      </c>
      <c r="D668" t="s">
        <v>69</v>
      </c>
      <c r="E668" t="s">
        <v>43</v>
      </c>
      <c r="F668" s="2">
        <v>0</v>
      </c>
      <c r="G668" s="2">
        <f t="shared" si="167"/>
        <v>0</v>
      </c>
      <c r="H668" s="4">
        <f t="shared" si="168"/>
        <v>1</v>
      </c>
      <c r="I668">
        <f t="shared" si="169"/>
        <v>0</v>
      </c>
      <c r="J668">
        <f t="shared" si="162"/>
        <v>1</v>
      </c>
      <c r="K668">
        <f t="shared" si="170"/>
        <v>2</v>
      </c>
      <c r="L668">
        <f t="shared" si="171"/>
        <v>2</v>
      </c>
      <c r="M668" s="8">
        <f t="shared" ref="M668:W668" si="229">(M22-$M22)/$M22</f>
        <v>0</v>
      </c>
      <c r="N668" s="8">
        <f t="shared" si="229"/>
        <v>-0.73055835646452638</v>
      </c>
      <c r="O668" s="8">
        <f t="shared" si="229"/>
        <v>-0.72973488063406666</v>
      </c>
      <c r="P668" s="8">
        <f t="shared" si="229"/>
        <v>-0.67367313620278713</v>
      </c>
      <c r="Q668" s="8">
        <f t="shared" si="229"/>
        <v>-0.90095210146925475</v>
      </c>
      <c r="R668" s="8">
        <f t="shared" si="229"/>
        <v>2.3783780759143909</v>
      </c>
      <c r="S668" s="8">
        <f t="shared" si="229"/>
        <v>-0.77815806180624036</v>
      </c>
      <c r="T668" s="8">
        <f t="shared" si="229"/>
        <v>-0.55653130337887424</v>
      </c>
      <c r="U668" s="8">
        <f t="shared" si="229"/>
        <v>-0.65726691489626587</v>
      </c>
      <c r="V668" s="8">
        <f t="shared" si="229"/>
        <v>-0.69170953758307963</v>
      </c>
      <c r="W668" s="8">
        <f t="shared" si="229"/>
        <v>-0.90743218175208251</v>
      </c>
      <c r="X668"/>
      <c r="Y668" s="8">
        <f t="shared" ref="Y668:AI668" si="230">(Y22-$Y22)/$Y22</f>
        <v>0</v>
      </c>
      <c r="Z668" s="8">
        <f t="shared" si="230"/>
        <v>-0.61502161925072929</v>
      </c>
      <c r="AA668" s="8">
        <f t="shared" si="230"/>
        <v>-0.63358080061629918</v>
      </c>
      <c r="AB668" s="8">
        <f t="shared" si="230"/>
        <v>-0.50496147561348015</v>
      </c>
      <c r="AC668" s="8">
        <f t="shared" si="230"/>
        <v>-0.77671949736612644</v>
      </c>
      <c r="AD668" s="8">
        <f t="shared" si="230"/>
        <v>1.4427885639935816</v>
      </c>
      <c r="AE668" s="8">
        <f t="shared" si="230"/>
        <v>-0.71299393904801056</v>
      </c>
      <c r="AF668" s="8">
        <f t="shared" si="230"/>
        <v>-0.90065293021369086</v>
      </c>
      <c r="AG668" s="8">
        <f t="shared" si="230"/>
        <v>-0.8489463178253196</v>
      </c>
      <c r="AH668" s="8">
        <f t="shared" si="230"/>
        <v>-0.51515532741824199</v>
      </c>
      <c r="AI668" s="8">
        <f t="shared" si="230"/>
        <v>-0.67840366270776853</v>
      </c>
      <c r="AK668" s="8">
        <f t="shared" ref="AK668:AU668" si="231">(AK22-$AK22)/$AK22</f>
        <v>0</v>
      </c>
      <c r="AL668" s="8">
        <f t="shared" si="231"/>
        <v>-0.84772083920155594</v>
      </c>
      <c r="AM668" s="8">
        <f t="shared" si="231"/>
        <v>-0.86457340160329077</v>
      </c>
      <c r="AN668" s="8">
        <f t="shared" si="231"/>
        <v>-0.50496147561348015</v>
      </c>
      <c r="AO668" s="8">
        <f t="shared" si="231"/>
        <v>-0.89094287688274321</v>
      </c>
      <c r="AP668" s="8">
        <f t="shared" si="231"/>
        <v>1.4427885639935816</v>
      </c>
      <c r="AQ668" s="8">
        <f t="shared" si="231"/>
        <v>-0.90554948240285094</v>
      </c>
      <c r="AR668" s="8">
        <f t="shared" si="231"/>
        <v>-0.94975090181756183</v>
      </c>
      <c r="AS668" s="8">
        <f t="shared" si="231"/>
        <v>-0.9363734209220641</v>
      </c>
      <c r="AT668" s="8">
        <f t="shared" si="231"/>
        <v>-0.51515532741824199</v>
      </c>
      <c r="AU668" s="8">
        <f t="shared" si="231"/>
        <v>-0.8610379193916029</v>
      </c>
      <c r="AW668">
        <f t="shared" si="166"/>
        <v>0.63000000000000012</v>
      </c>
      <c r="AX668">
        <f t="shared" si="175"/>
        <v>0.63000000000000012</v>
      </c>
      <c r="AY668" t="str">
        <f t="shared" si="176"/>
        <v/>
      </c>
      <c r="AZ668">
        <f t="shared" si="177"/>
        <v>0.63000000000000012</v>
      </c>
    </row>
    <row r="669" spans="1:52" s="17" customFormat="1" x14ac:dyDescent="0.3">
      <c r="A669">
        <v>2</v>
      </c>
      <c r="B669" t="s">
        <v>91</v>
      </c>
      <c r="C669" t="s">
        <v>92</v>
      </c>
      <c r="D669" t="s">
        <v>69</v>
      </c>
      <c r="E669"/>
      <c r="F669" s="2">
        <v>0</v>
      </c>
      <c r="G669" s="2">
        <f t="shared" si="167"/>
        <v>0</v>
      </c>
      <c r="H669" s="4">
        <f t="shared" si="168"/>
        <v>0</v>
      </c>
      <c r="I669">
        <f t="shared" si="169"/>
        <v>0</v>
      </c>
      <c r="J669">
        <f t="shared" si="162"/>
        <v>1</v>
      </c>
      <c r="K669">
        <f t="shared" si="170"/>
        <v>2</v>
      </c>
      <c r="L669">
        <f t="shared" si="171"/>
        <v>0</v>
      </c>
      <c r="M669" s="8">
        <f t="shared" ref="M669:W669" si="232">(M23-$M23)/$M23</f>
        <v>0</v>
      </c>
      <c r="N669" s="8">
        <f t="shared" si="232"/>
        <v>1.2446202114863299E-2</v>
      </c>
      <c r="O669" s="8">
        <f t="shared" si="232"/>
        <v>1.5754555433646889E-2</v>
      </c>
      <c r="P669" s="8">
        <f t="shared" si="232"/>
        <v>-0.70549304412162261</v>
      </c>
      <c r="Q669" s="8">
        <f t="shared" si="232"/>
        <v>-0.68742430498435847</v>
      </c>
      <c r="R669" s="8">
        <f t="shared" si="232"/>
        <v>1.7922798637035231</v>
      </c>
      <c r="S669" s="8">
        <f t="shared" si="232"/>
        <v>0.98077025845872723</v>
      </c>
      <c r="T669" s="8">
        <f t="shared" si="232"/>
        <v>-0.61760888958758575</v>
      </c>
      <c r="U669" s="8">
        <f t="shared" si="232"/>
        <v>-0.69547337234381623</v>
      </c>
      <c r="V669" s="8">
        <f t="shared" si="232"/>
        <v>-0.74007535202490093</v>
      </c>
      <c r="W669" s="8">
        <f t="shared" si="232"/>
        <v>-0.71347512202165342</v>
      </c>
      <c r="X669"/>
      <c r="Y669" s="8">
        <f t="shared" ref="Y669:AI669" si="233">(Y23-$Y23)/$Y23</f>
        <v>0</v>
      </c>
      <c r="Z669" s="8">
        <f t="shared" si="233"/>
        <v>-1.0790388036282074E-2</v>
      </c>
      <c r="AA669" s="8">
        <f t="shared" si="233"/>
        <v>-2.2686494369031366E-2</v>
      </c>
      <c r="AB669" s="8">
        <f t="shared" si="233"/>
        <v>-0.49151458920592872</v>
      </c>
      <c r="AC669" s="8">
        <f t="shared" si="233"/>
        <v>-0.51842034629279832</v>
      </c>
      <c r="AD669" s="8">
        <f t="shared" si="233"/>
        <v>1.4093818176036523</v>
      </c>
      <c r="AE669" s="8">
        <f t="shared" si="233"/>
        <v>0.78873472561150659</v>
      </c>
      <c r="AF669" s="8">
        <f t="shared" si="233"/>
        <v>-0.87650155368180416</v>
      </c>
      <c r="AG669" s="8">
        <f t="shared" si="233"/>
        <v>-0.84075774574852757</v>
      </c>
      <c r="AH669" s="8">
        <f t="shared" si="233"/>
        <v>-0.36735737707353605</v>
      </c>
      <c r="AI669" s="8">
        <f t="shared" si="233"/>
        <v>-0.24862655279216225</v>
      </c>
      <c r="AK669" s="8">
        <f t="shared" ref="AK669:AU669" si="234">(AK23-$AK23)/$AK23</f>
        <v>0</v>
      </c>
      <c r="AL669" s="8">
        <f t="shared" si="234"/>
        <v>-0.78279109635099253</v>
      </c>
      <c r="AM669" s="8">
        <f t="shared" si="234"/>
        <v>-0.78308474410744988</v>
      </c>
      <c r="AN669" s="8">
        <f t="shared" si="234"/>
        <v>-0.49151458920592872</v>
      </c>
      <c r="AO669" s="8">
        <f t="shared" si="234"/>
        <v>-0.86930707297798937</v>
      </c>
      <c r="AP669" s="8">
        <f t="shared" si="234"/>
        <v>1.4093818176036523</v>
      </c>
      <c r="AQ669" s="8">
        <f t="shared" si="234"/>
        <v>-0.63556261414024517</v>
      </c>
      <c r="AR669" s="8">
        <f t="shared" si="234"/>
        <v>-0.93757711409612654</v>
      </c>
      <c r="AS669" s="8">
        <f t="shared" si="234"/>
        <v>-0.95316455424644397</v>
      </c>
      <c r="AT669" s="8">
        <f t="shared" si="234"/>
        <v>-0.36735737707353605</v>
      </c>
      <c r="AU669" s="8">
        <f t="shared" si="234"/>
        <v>-0.56334270108970763</v>
      </c>
      <c r="AW669">
        <f t="shared" si="166"/>
        <v>9.5999999999999905E-2</v>
      </c>
      <c r="AX669" t="str">
        <f t="shared" si="175"/>
        <v/>
      </c>
      <c r="AY669" t="str">
        <f t="shared" si="176"/>
        <v/>
      </c>
      <c r="AZ669">
        <f t="shared" si="177"/>
        <v>9.5999999999999905E-2</v>
      </c>
    </row>
    <row r="670" spans="1:52" s="17" customFormat="1" x14ac:dyDescent="0.3">
      <c r="A670">
        <v>2</v>
      </c>
      <c r="B670" t="s">
        <v>93</v>
      </c>
      <c r="C670" t="s">
        <v>92</v>
      </c>
      <c r="D670" t="s">
        <v>69</v>
      </c>
      <c r="E670" t="s">
        <v>43</v>
      </c>
      <c r="F670" s="2">
        <v>0</v>
      </c>
      <c r="G670" s="2">
        <f t="shared" si="167"/>
        <v>1</v>
      </c>
      <c r="H670" s="4">
        <f t="shared" si="168"/>
        <v>1</v>
      </c>
      <c r="I670">
        <f t="shared" si="169"/>
        <v>1</v>
      </c>
      <c r="J670">
        <f t="shared" si="162"/>
        <v>0</v>
      </c>
      <c r="K670">
        <f t="shared" si="170"/>
        <v>2</v>
      </c>
      <c r="L670">
        <f t="shared" si="171"/>
        <v>2</v>
      </c>
      <c r="M670" s="8">
        <f t="shared" ref="M670:W670" si="235">(M24-$M24)/$M24</f>
        <v>0</v>
      </c>
      <c r="N670" s="8">
        <f t="shared" si="235"/>
        <v>8.2887649740197452E-4</v>
      </c>
      <c r="O670" s="8">
        <f t="shared" si="235"/>
        <v>8.4687381580156199E-4</v>
      </c>
      <c r="P670" s="8">
        <f t="shared" si="235"/>
        <v>-1.5397705741838647E-4</v>
      </c>
      <c r="Q670" s="8">
        <f t="shared" si="235"/>
        <v>-1.3497988799668849E-4</v>
      </c>
      <c r="R670" s="8">
        <f t="shared" si="235"/>
        <v>-0.99999400089386681</v>
      </c>
      <c r="S670" s="8">
        <f t="shared" si="235"/>
        <v>-0.99992301147129081</v>
      </c>
      <c r="T670" s="8">
        <f t="shared" si="235"/>
        <v>13.579529650082138</v>
      </c>
      <c r="U670" s="8">
        <f t="shared" si="235"/>
        <v>10.240847113780047</v>
      </c>
      <c r="V670" s="8">
        <f t="shared" si="235"/>
        <v>-0.99896715389406976</v>
      </c>
      <c r="W670" s="8">
        <f t="shared" si="235"/>
        <v>-0.99099334199204314</v>
      </c>
      <c r="X670"/>
      <c r="Y670" s="8">
        <f t="shared" ref="Y670:AI670" si="236">(Y24-$Y24)/$Y24</f>
        <v>0</v>
      </c>
      <c r="Z670" s="8">
        <f t="shared" si="236"/>
        <v>0.41838331498501041</v>
      </c>
      <c r="AA670" s="8">
        <f t="shared" si="236"/>
        <v>0.41437148360348697</v>
      </c>
      <c r="AB670" s="8">
        <f t="shared" si="236"/>
        <v>-6.4949105397214033E-2</v>
      </c>
      <c r="AC670" s="8">
        <f t="shared" si="236"/>
        <v>0.56367630299720706</v>
      </c>
      <c r="AD670" s="8">
        <f t="shared" si="236"/>
        <v>-0.6991364625151073</v>
      </c>
      <c r="AE670" s="8">
        <f t="shared" si="236"/>
        <v>-0.15615490983803901</v>
      </c>
      <c r="AF670" s="8">
        <f t="shared" si="236"/>
        <v>0.99637289517339911</v>
      </c>
      <c r="AG670" s="8">
        <f t="shared" si="236"/>
        <v>1.462511095835938</v>
      </c>
      <c r="AH670" s="8">
        <f t="shared" si="236"/>
        <v>-0.97681871212096183</v>
      </c>
      <c r="AI670" s="8">
        <f t="shared" si="236"/>
        <v>-0.37227997352050651</v>
      </c>
      <c r="AK670" s="8">
        <f t="shared" ref="AK670:AU670" si="237">(AK24-$AK24)/$AK24</f>
        <v>0</v>
      </c>
      <c r="AL670" s="8">
        <f t="shared" si="237"/>
        <v>-0.27631035028976519</v>
      </c>
      <c r="AM670" s="8">
        <f t="shared" si="237"/>
        <v>-0.27463597769096915</v>
      </c>
      <c r="AN670" s="8">
        <f t="shared" si="237"/>
        <v>-6.4949105397214033E-2</v>
      </c>
      <c r="AO670" s="8">
        <f t="shared" si="237"/>
        <v>-0.20944265210964283</v>
      </c>
      <c r="AP670" s="8">
        <f t="shared" si="237"/>
        <v>-0.6991364625151073</v>
      </c>
      <c r="AQ670" s="8">
        <f t="shared" si="237"/>
        <v>-0.36997240558710126</v>
      </c>
      <c r="AR670" s="8">
        <f t="shared" si="237"/>
        <v>1.1241409484084034E-2</v>
      </c>
      <c r="AS670" s="8">
        <f t="shared" si="237"/>
        <v>-0.23893404779068872</v>
      </c>
      <c r="AT670" s="8">
        <f t="shared" si="237"/>
        <v>-0.97681871212096183</v>
      </c>
      <c r="AU670" s="8">
        <f t="shared" si="237"/>
        <v>-0.40506179751765697</v>
      </c>
      <c r="AW670">
        <f t="shared" si="166"/>
        <v>-9.5999999999999905E-2</v>
      </c>
      <c r="AX670">
        <f t="shared" si="175"/>
        <v>-9.5999999999999905E-2</v>
      </c>
      <c r="AY670">
        <f t="shared" si="176"/>
        <v>-9.5999999999999905E-2</v>
      </c>
      <c r="AZ670" t="str">
        <f t="shared" si="177"/>
        <v/>
      </c>
    </row>
    <row r="671" spans="1:52" s="17" customFormat="1" x14ac:dyDescent="0.3">
      <c r="A671">
        <v>2</v>
      </c>
      <c r="B671" t="s">
        <v>94</v>
      </c>
      <c r="C671" t="s">
        <v>92</v>
      </c>
      <c r="D671" t="s">
        <v>69</v>
      </c>
      <c r="E671" t="s">
        <v>43</v>
      </c>
      <c r="F671" s="2">
        <v>0</v>
      </c>
      <c r="G671" s="2">
        <f t="shared" si="167"/>
        <v>1</v>
      </c>
      <c r="H671" s="4">
        <f t="shared" si="168"/>
        <v>1</v>
      </c>
      <c r="I671">
        <f t="shared" si="169"/>
        <v>1</v>
      </c>
      <c r="J671">
        <f t="shared" si="162"/>
        <v>0</v>
      </c>
      <c r="K671">
        <f t="shared" si="170"/>
        <v>2</v>
      </c>
      <c r="L671">
        <f t="shared" si="171"/>
        <v>2</v>
      </c>
      <c r="M671" s="8">
        <f t="shared" ref="M671:W671" si="238">(M25-$M25)/$M25</f>
        <v>0</v>
      </c>
      <c r="N671" s="8">
        <f t="shared" si="238"/>
        <v>1.0848709003628569E-3</v>
      </c>
      <c r="O671" s="8">
        <f t="shared" si="238"/>
        <v>1.1168670928160714E-3</v>
      </c>
      <c r="P671" s="8">
        <f t="shared" si="238"/>
        <v>-1.2398524575569687E-4</v>
      </c>
      <c r="Q671" s="8">
        <f t="shared" si="238"/>
        <v>-1.0498750648672809E-4</v>
      </c>
      <c r="R671" s="8">
        <f t="shared" si="238"/>
        <v>-0.99999500059492918</v>
      </c>
      <c r="S671" s="8">
        <f t="shared" si="238"/>
        <v>-0.99992400904292389</v>
      </c>
      <c r="T671" s="8">
        <f t="shared" si="238"/>
        <v>13.587567079517539</v>
      </c>
      <c r="U671" s="8">
        <f t="shared" si="238"/>
        <v>10.237657718731471</v>
      </c>
      <c r="V671" s="8">
        <f t="shared" si="238"/>
        <v>-0.99909410780117158</v>
      </c>
      <c r="W671" s="8">
        <f t="shared" si="238"/>
        <v>-0.99068510847209179</v>
      </c>
      <c r="X671"/>
      <c r="Y671" s="8">
        <f t="shared" ref="Y671:AI671" si="239">(Y25-$Y25)/$Y25</f>
        <v>0</v>
      </c>
      <c r="Z671" s="8">
        <f t="shared" si="239"/>
        <v>0.37381914595594007</v>
      </c>
      <c r="AA671" s="8">
        <f t="shared" si="239"/>
        <v>0.38821953044584651</v>
      </c>
      <c r="AB671" s="8">
        <f t="shared" si="239"/>
        <v>0.59151712412709934</v>
      </c>
      <c r="AC671" s="8">
        <f t="shared" si="239"/>
        <v>0.95640959181534457</v>
      </c>
      <c r="AD671" s="8">
        <f t="shared" si="239"/>
        <v>-0.72134166469600958</v>
      </c>
      <c r="AE671" s="8">
        <f t="shared" si="239"/>
        <v>-0.17204256063392323</v>
      </c>
      <c r="AF671" s="8">
        <f t="shared" si="239"/>
        <v>0.93694780624243446</v>
      </c>
      <c r="AG671" s="8">
        <f t="shared" si="239"/>
        <v>1.3707153296715802</v>
      </c>
      <c r="AH671" s="8">
        <f t="shared" si="239"/>
        <v>-0.98621500716193111</v>
      </c>
      <c r="AI671" s="8">
        <f t="shared" si="239"/>
        <v>-0.39635340384726603</v>
      </c>
      <c r="AK671" s="8">
        <f t="shared" ref="AK671:AU671" si="240">(AK25-$AK25)/$AK25</f>
        <v>0</v>
      </c>
      <c r="AL671" s="8">
        <f t="shared" si="240"/>
        <v>-0.28992708565061559</v>
      </c>
      <c r="AM671" s="8">
        <f t="shared" si="240"/>
        <v>-0.2776866974526816</v>
      </c>
      <c r="AN671" s="8">
        <f t="shared" si="240"/>
        <v>0.59151712412709934</v>
      </c>
      <c r="AO671" s="8">
        <f t="shared" si="240"/>
        <v>-1.2514647890509892E-2</v>
      </c>
      <c r="AP671" s="8">
        <f t="shared" si="240"/>
        <v>-0.72134166469600958</v>
      </c>
      <c r="AQ671" s="8">
        <f t="shared" si="240"/>
        <v>-0.37807710577933729</v>
      </c>
      <c r="AR671" s="8">
        <f t="shared" si="240"/>
        <v>-2.3442554186490893E-2</v>
      </c>
      <c r="AS671" s="8">
        <f t="shared" si="240"/>
        <v>-0.283543334852496</v>
      </c>
      <c r="AT671" s="8">
        <f t="shared" si="240"/>
        <v>-0.98621500716193111</v>
      </c>
      <c r="AU671" s="8">
        <f t="shared" si="240"/>
        <v>-0.42805247831768917</v>
      </c>
      <c r="AW671">
        <f t="shared" si="166"/>
        <v>-9.5999999999999905E-2</v>
      </c>
      <c r="AX671">
        <f t="shared" si="175"/>
        <v>-9.5999999999999905E-2</v>
      </c>
      <c r="AY671">
        <f t="shared" si="176"/>
        <v>-9.5999999999999905E-2</v>
      </c>
      <c r="AZ671" t="str">
        <f t="shared" si="177"/>
        <v/>
      </c>
    </row>
    <row r="672" spans="1:52" s="17" customFormat="1" x14ac:dyDescent="0.3">
      <c r="A672">
        <v>2</v>
      </c>
      <c r="B672" t="s">
        <v>95</v>
      </c>
      <c r="C672" t="s">
        <v>92</v>
      </c>
      <c r="D672" t="s">
        <v>69</v>
      </c>
      <c r="E672"/>
      <c r="F672" s="2">
        <v>0</v>
      </c>
      <c r="G672" s="2">
        <f t="shared" si="167"/>
        <v>0</v>
      </c>
      <c r="H672" s="4">
        <f t="shared" si="168"/>
        <v>0</v>
      </c>
      <c r="I672">
        <f t="shared" si="169"/>
        <v>0</v>
      </c>
      <c r="J672">
        <f t="shared" si="162"/>
        <v>1</v>
      </c>
      <c r="K672">
        <f t="shared" si="170"/>
        <v>2</v>
      </c>
      <c r="L672">
        <f t="shared" si="171"/>
        <v>0</v>
      </c>
      <c r="M672" s="8">
        <f t="shared" ref="M672:W672" si="241">(M26-$M26)/$M26</f>
        <v>0</v>
      </c>
      <c r="N672" s="8">
        <f t="shared" si="241"/>
        <v>0.12813632091610111</v>
      </c>
      <c r="O672" s="8">
        <f t="shared" si="241"/>
        <v>0.13238857031803322</v>
      </c>
      <c r="P672" s="8">
        <f t="shared" si="241"/>
        <v>-0.67367313620278713</v>
      </c>
      <c r="Q672" s="8">
        <f t="shared" si="241"/>
        <v>-0.66652386049424139</v>
      </c>
      <c r="R672" s="8">
        <f t="shared" si="241"/>
        <v>2.3783780759143909</v>
      </c>
      <c r="S672" s="8">
        <f t="shared" si="241"/>
        <v>1.2228475661985614</v>
      </c>
      <c r="T672" s="8">
        <f t="shared" si="241"/>
        <v>-0.55653130337887424</v>
      </c>
      <c r="U672" s="8">
        <f t="shared" si="241"/>
        <v>-0.64752595888365039</v>
      </c>
      <c r="V672" s="8">
        <f t="shared" si="241"/>
        <v>-0.69170953758307963</v>
      </c>
      <c r="W672" s="8">
        <f t="shared" si="241"/>
        <v>-0.68335759046701772</v>
      </c>
      <c r="X672"/>
      <c r="Y672" s="8">
        <f t="shared" ref="Y672:AI672" si="242">(Y26-$Y26)/$Y26</f>
        <v>0</v>
      </c>
      <c r="Z672" s="8">
        <f t="shared" si="242"/>
        <v>4.8395918341912578E-2</v>
      </c>
      <c r="AA672" s="8">
        <f t="shared" si="242"/>
        <v>4.5523152291095943E-2</v>
      </c>
      <c r="AB672" s="8">
        <f t="shared" si="242"/>
        <v>-0.39673152956696595</v>
      </c>
      <c r="AC672" s="8">
        <f t="shared" si="242"/>
        <v>-0.3806172477028702</v>
      </c>
      <c r="AD672" s="8">
        <f t="shared" si="242"/>
        <v>1.7237624994158902</v>
      </c>
      <c r="AE672" s="8">
        <f t="shared" si="242"/>
        <v>0.89939211277573405</v>
      </c>
      <c r="AF672" s="8">
        <f t="shared" si="242"/>
        <v>-0.86165107507100602</v>
      </c>
      <c r="AG672" s="8">
        <f t="shared" si="242"/>
        <v>-0.82289426396649334</v>
      </c>
      <c r="AH672" s="8">
        <f t="shared" si="242"/>
        <v>-0.28529240281946583</v>
      </c>
      <c r="AI672" s="8">
        <f t="shared" si="242"/>
        <v>-0.16797981740196991</v>
      </c>
      <c r="AK672" s="8">
        <f t="shared" ref="AK672:AU672" si="243">(AK26-$AK26)/$AK26</f>
        <v>0</v>
      </c>
      <c r="AL672" s="8">
        <f t="shared" si="243"/>
        <v>-0.76991070759828084</v>
      </c>
      <c r="AM672" s="8">
        <f t="shared" si="243"/>
        <v>-0.76784942064210326</v>
      </c>
      <c r="AN672" s="8">
        <f t="shared" si="243"/>
        <v>-0.39673152956696595</v>
      </c>
      <c r="AO672" s="8">
        <f t="shared" si="243"/>
        <v>-0.8371886514350555</v>
      </c>
      <c r="AP672" s="8">
        <f t="shared" si="243"/>
        <v>1.7237624994158902</v>
      </c>
      <c r="AQ672" s="8">
        <f t="shared" si="243"/>
        <v>-0.62899088938136261</v>
      </c>
      <c r="AR672" s="8">
        <f t="shared" si="243"/>
        <v>-0.93020824710015337</v>
      </c>
      <c r="AS672" s="8">
        <f t="shared" si="243"/>
        <v>-0.94848961170714785</v>
      </c>
      <c r="AT672" s="8">
        <f t="shared" si="243"/>
        <v>-0.28529240281946583</v>
      </c>
      <c r="AU672" s="8">
        <f t="shared" si="243"/>
        <v>-0.52212547735400727</v>
      </c>
      <c r="AW672">
        <f t="shared" si="166"/>
        <v>9.5999999999999905E-2</v>
      </c>
      <c r="AX672" t="str">
        <f t="shared" si="175"/>
        <v/>
      </c>
      <c r="AY672" t="str">
        <f t="shared" si="176"/>
        <v/>
      </c>
      <c r="AZ672">
        <f t="shared" si="177"/>
        <v>9.5999999999999905E-2</v>
      </c>
    </row>
    <row r="673" spans="1:52" s="17" customFormat="1" x14ac:dyDescent="0.3">
      <c r="A673">
        <v>2</v>
      </c>
      <c r="B673" t="s">
        <v>96</v>
      </c>
      <c r="C673" t="s">
        <v>92</v>
      </c>
      <c r="D673" t="s">
        <v>69</v>
      </c>
      <c r="E673"/>
      <c r="F673" s="2">
        <v>0</v>
      </c>
      <c r="G673" s="2">
        <f t="shared" si="167"/>
        <v>0</v>
      </c>
      <c r="H673" s="4">
        <f t="shared" si="168"/>
        <v>0</v>
      </c>
      <c r="I673">
        <f t="shared" si="169"/>
        <v>0</v>
      </c>
      <c r="J673">
        <f t="shared" si="162"/>
        <v>1</v>
      </c>
      <c r="K673">
        <f t="shared" si="170"/>
        <v>2</v>
      </c>
      <c r="L673">
        <f t="shared" si="171"/>
        <v>0</v>
      </c>
      <c r="M673" s="8">
        <f t="shared" ref="M673:W673" si="244">(M27-$M27)/$M27</f>
        <v>0</v>
      </c>
      <c r="N673" s="8">
        <f t="shared" si="244"/>
        <v>1.2446202114863299E-2</v>
      </c>
      <c r="O673" s="8">
        <f t="shared" si="244"/>
        <v>1.5754555433646889E-2</v>
      </c>
      <c r="P673" s="8">
        <f t="shared" si="244"/>
        <v>-0.70549304412162261</v>
      </c>
      <c r="Q673" s="8">
        <f t="shared" si="244"/>
        <v>-0.68742430498435847</v>
      </c>
      <c r="R673" s="8">
        <f t="shared" si="244"/>
        <v>1.7922798637035231</v>
      </c>
      <c r="S673" s="8">
        <f t="shared" si="244"/>
        <v>0.98077025845872723</v>
      </c>
      <c r="T673" s="8">
        <f t="shared" si="244"/>
        <v>-0.61760888958758575</v>
      </c>
      <c r="U673" s="8">
        <f t="shared" si="244"/>
        <v>-0.69547337234381623</v>
      </c>
      <c r="V673" s="8">
        <f t="shared" si="244"/>
        <v>-0.74007535202490093</v>
      </c>
      <c r="W673" s="8">
        <f t="shared" si="244"/>
        <v>-0.71347512202165342</v>
      </c>
      <c r="X673"/>
      <c r="Y673" s="8">
        <f t="shared" ref="Y673:AI673" si="245">(Y27-$Y27)/$Y27</f>
        <v>0</v>
      </c>
      <c r="Z673" s="8">
        <f t="shared" si="245"/>
        <v>-2.1317009928774232E-2</v>
      </c>
      <c r="AA673" s="8">
        <f t="shared" si="245"/>
        <v>-1.4270842858025462E-2</v>
      </c>
      <c r="AB673" s="8">
        <f t="shared" si="245"/>
        <v>-0.58421232691107261</v>
      </c>
      <c r="AC673" s="8">
        <f t="shared" si="245"/>
        <v>-0.54845534580055422</v>
      </c>
      <c r="AD673" s="8">
        <f t="shared" si="245"/>
        <v>1.4308441715372822</v>
      </c>
      <c r="AE673" s="8">
        <f t="shared" si="245"/>
        <v>0.82698723797061313</v>
      </c>
      <c r="AF673" s="8">
        <f t="shared" si="245"/>
        <v>-0.87394433421784234</v>
      </c>
      <c r="AG673" s="8">
        <f t="shared" si="245"/>
        <v>-0.83735213839702483</v>
      </c>
      <c r="AH673" s="8">
        <f t="shared" si="245"/>
        <v>-0.35666936053247722</v>
      </c>
      <c r="AI673" s="8">
        <f t="shared" si="245"/>
        <v>-0.23330378352585687</v>
      </c>
      <c r="AK673" s="8">
        <f t="shared" ref="AK673:AU673" si="246">(AK27-$AK27)/$AK27</f>
        <v>0</v>
      </c>
      <c r="AL673" s="8">
        <f t="shared" si="246"/>
        <v>-0.78421384736372479</v>
      </c>
      <c r="AM673" s="8">
        <f t="shared" si="246"/>
        <v>-0.7807124867249513</v>
      </c>
      <c r="AN673" s="8">
        <f t="shared" si="246"/>
        <v>-0.58421232691107261</v>
      </c>
      <c r="AO673" s="8">
        <f t="shared" si="246"/>
        <v>-0.87815061452285181</v>
      </c>
      <c r="AP673" s="8">
        <f t="shared" si="246"/>
        <v>1.4308441715372822</v>
      </c>
      <c r="AQ673" s="8">
        <f t="shared" si="246"/>
        <v>-0.62935776567449253</v>
      </c>
      <c r="AR673" s="8">
        <f t="shared" si="246"/>
        <v>-0.93627331026206528</v>
      </c>
      <c r="AS673" s="8">
        <f t="shared" si="246"/>
        <v>-0.95205565542447768</v>
      </c>
      <c r="AT673" s="8">
        <f t="shared" si="246"/>
        <v>-0.35666936053247722</v>
      </c>
      <c r="AU673" s="8">
        <f t="shared" si="246"/>
        <v>-0.55386278671369182</v>
      </c>
      <c r="AW673">
        <f t="shared" si="166"/>
        <v>9.5999999999999905E-2</v>
      </c>
      <c r="AX673" t="str">
        <f t="shared" si="175"/>
        <v/>
      </c>
      <c r="AY673" t="str">
        <f t="shared" si="176"/>
        <v/>
      </c>
      <c r="AZ673">
        <f t="shared" si="177"/>
        <v>9.5999999999999905E-2</v>
      </c>
    </row>
    <row r="674" spans="1:52" s="17" customFormat="1" x14ac:dyDescent="0.3">
      <c r="A674">
        <v>2</v>
      </c>
      <c r="B674" t="s">
        <v>97</v>
      </c>
      <c r="C674" t="s">
        <v>92</v>
      </c>
      <c r="D674" t="s">
        <v>69</v>
      </c>
      <c r="E674" t="s">
        <v>43</v>
      </c>
      <c r="F674" s="2">
        <v>0</v>
      </c>
      <c r="G674" s="2">
        <f t="shared" si="167"/>
        <v>1</v>
      </c>
      <c r="H674" s="4">
        <f t="shared" si="168"/>
        <v>1</v>
      </c>
      <c r="I674">
        <f t="shared" si="169"/>
        <v>1</v>
      </c>
      <c r="J674">
        <f t="shared" si="162"/>
        <v>0</v>
      </c>
      <c r="K674">
        <f t="shared" si="170"/>
        <v>2</v>
      </c>
      <c r="L674">
        <f t="shared" si="171"/>
        <v>2</v>
      </c>
      <c r="M674" s="8">
        <f t="shared" ref="M674:W674" si="247">(M28-$M28)/$M28</f>
        <v>0</v>
      </c>
      <c r="N674" s="8">
        <f t="shared" si="247"/>
        <v>8.2887649740197452E-4</v>
      </c>
      <c r="O674" s="8">
        <f t="shared" si="247"/>
        <v>8.4687381580156199E-4</v>
      </c>
      <c r="P674" s="8">
        <f t="shared" si="247"/>
        <v>-1.5397705741838647E-4</v>
      </c>
      <c r="Q674" s="8">
        <f t="shared" si="247"/>
        <v>-1.3497988799668849E-4</v>
      </c>
      <c r="R674" s="8">
        <f t="shared" si="247"/>
        <v>-0.99999400089386681</v>
      </c>
      <c r="S674" s="8">
        <f t="shared" si="247"/>
        <v>-0.99992301147129081</v>
      </c>
      <c r="T674" s="8">
        <f t="shared" si="247"/>
        <v>13.579529650082138</v>
      </c>
      <c r="U674" s="8">
        <f t="shared" si="247"/>
        <v>10.240847113780047</v>
      </c>
      <c r="V674" s="8">
        <f t="shared" si="247"/>
        <v>-0.99896715389406976</v>
      </c>
      <c r="W674" s="8">
        <f t="shared" si="247"/>
        <v>-0.99099334199204314</v>
      </c>
      <c r="X674"/>
      <c r="Y674" s="8">
        <f t="shared" ref="Y674:AI674" si="248">(Y28-$Y28)/$Y28</f>
        <v>0</v>
      </c>
      <c r="Z674" s="8">
        <f t="shared" si="248"/>
        <v>0.52976752947320893</v>
      </c>
      <c r="AA674" s="8">
        <f t="shared" si="248"/>
        <v>0.57825786893337194</v>
      </c>
      <c r="AB674" s="8">
        <f t="shared" si="248"/>
        <v>0.12712577794956839</v>
      </c>
      <c r="AC674" s="8">
        <f t="shared" si="248"/>
        <v>0.76132541985240332</v>
      </c>
      <c r="AD674" s="8">
        <f t="shared" si="248"/>
        <v>-0.69088622010163447</v>
      </c>
      <c r="AE674" s="8">
        <f t="shared" si="248"/>
        <v>-0.10143838039134787</v>
      </c>
      <c r="AF674" s="8">
        <f t="shared" si="248"/>
        <v>1.1198402330845458</v>
      </c>
      <c r="AG674" s="8">
        <f t="shared" si="248"/>
        <v>1.6288407601099493</v>
      </c>
      <c r="AH674" s="8">
        <f t="shared" si="248"/>
        <v>-0.9792134650930916</v>
      </c>
      <c r="AI674" s="8">
        <f t="shared" si="248"/>
        <v>-0.3340651590085556</v>
      </c>
      <c r="AK674" s="8">
        <f t="shared" ref="AK674:AU674" si="249">(AK28-$AK28)/$AK28</f>
        <v>0</v>
      </c>
      <c r="AL674" s="8">
        <f t="shared" si="249"/>
        <v>-0.21534096059735133</v>
      </c>
      <c r="AM674" s="8">
        <f t="shared" si="249"/>
        <v>-0.16711432832951542</v>
      </c>
      <c r="AN674" s="8">
        <f t="shared" si="249"/>
        <v>0.12712577794956839</v>
      </c>
      <c r="AO674" s="8">
        <f t="shared" si="249"/>
        <v>-0.13429819008606286</v>
      </c>
      <c r="AP674" s="8">
        <f t="shared" si="249"/>
        <v>-0.69088622010163447</v>
      </c>
      <c r="AQ674" s="8">
        <f t="shared" si="249"/>
        <v>-0.32381882685238877</v>
      </c>
      <c r="AR674" s="8">
        <f t="shared" si="249"/>
        <v>7.013049928175577E-2</v>
      </c>
      <c r="AS674" s="8">
        <f t="shared" si="249"/>
        <v>-0.21210342752826378</v>
      </c>
      <c r="AT674" s="8">
        <f t="shared" si="249"/>
        <v>-0.9792134650930916</v>
      </c>
      <c r="AU674" s="8">
        <f t="shared" si="249"/>
        <v>-0.36885718182298793</v>
      </c>
      <c r="AW674">
        <f t="shared" si="166"/>
        <v>-9.5999999999999905E-2</v>
      </c>
      <c r="AX674">
        <f t="shared" si="175"/>
        <v>-9.5999999999999905E-2</v>
      </c>
      <c r="AY674">
        <f t="shared" si="176"/>
        <v>-9.5999999999999905E-2</v>
      </c>
      <c r="AZ674" t="str">
        <f t="shared" si="177"/>
        <v/>
      </c>
    </row>
    <row r="675" spans="1:52" s="17" customFormat="1" x14ac:dyDescent="0.3">
      <c r="A675">
        <v>2</v>
      </c>
      <c r="B675" t="s">
        <v>98</v>
      </c>
      <c r="C675" t="s">
        <v>92</v>
      </c>
      <c r="D675" t="s">
        <v>69</v>
      </c>
      <c r="E675" t="s">
        <v>43</v>
      </c>
      <c r="F675" s="2">
        <v>0</v>
      </c>
      <c r="G675" s="2">
        <f t="shared" si="167"/>
        <v>1</v>
      </c>
      <c r="H675" s="4">
        <f t="shared" si="168"/>
        <v>1</v>
      </c>
      <c r="I675">
        <f t="shared" si="169"/>
        <v>1</v>
      </c>
      <c r="J675">
        <f t="shared" si="162"/>
        <v>0</v>
      </c>
      <c r="K675">
        <f t="shared" si="170"/>
        <v>2</v>
      </c>
      <c r="L675">
        <f t="shared" si="171"/>
        <v>2</v>
      </c>
      <c r="M675" s="8">
        <f t="shared" ref="M675:W675" si="250">(M29-$M29)/$M29</f>
        <v>0</v>
      </c>
      <c r="N675" s="8">
        <f t="shared" si="250"/>
        <v>1.0848709003628569E-3</v>
      </c>
      <c r="O675" s="8">
        <f t="shared" si="250"/>
        <v>1.1168670928160714E-3</v>
      </c>
      <c r="P675" s="8">
        <f t="shared" si="250"/>
        <v>-1.2398524575569687E-4</v>
      </c>
      <c r="Q675" s="8">
        <f t="shared" si="250"/>
        <v>-1.0498750648672809E-4</v>
      </c>
      <c r="R675" s="8">
        <f t="shared" si="250"/>
        <v>-0.99999500059492918</v>
      </c>
      <c r="S675" s="8">
        <f t="shared" si="250"/>
        <v>-0.99992400904292389</v>
      </c>
      <c r="T675" s="8">
        <f t="shared" si="250"/>
        <v>13.587567079517539</v>
      </c>
      <c r="U675" s="8">
        <f t="shared" si="250"/>
        <v>10.237657718731471</v>
      </c>
      <c r="V675" s="8">
        <f t="shared" si="250"/>
        <v>-0.99909410780117158</v>
      </c>
      <c r="W675" s="8">
        <f t="shared" si="250"/>
        <v>-0.99068510847209179</v>
      </c>
      <c r="X675"/>
      <c r="Y675" s="8">
        <f t="shared" ref="Y675:AI675" si="251">(Y29-$Y29)/$Y29</f>
        <v>0</v>
      </c>
      <c r="Z675" s="8">
        <f t="shared" si="251"/>
        <v>0.30678720985562724</v>
      </c>
      <c r="AA675" s="8">
        <f t="shared" si="251"/>
        <v>0.32819870475951812</v>
      </c>
      <c r="AB675" s="8">
        <f t="shared" si="251"/>
        <v>-0.12624557573198861</v>
      </c>
      <c r="AC675" s="8">
        <f t="shared" si="251"/>
        <v>0.41095460778716109</v>
      </c>
      <c r="AD675" s="8">
        <f t="shared" si="251"/>
        <v>-0.72594026916507415</v>
      </c>
      <c r="AE675" s="8">
        <f t="shared" si="251"/>
        <v>-0.22709269036930776</v>
      </c>
      <c r="AF675" s="8">
        <f t="shared" si="251"/>
        <v>0.82210673314250204</v>
      </c>
      <c r="AG675" s="8">
        <f t="shared" si="251"/>
        <v>1.2534416448982539</v>
      </c>
      <c r="AH675" s="8">
        <f t="shared" si="251"/>
        <v>-0.98714079177307024</v>
      </c>
      <c r="AI675" s="8">
        <f t="shared" si="251"/>
        <v>-0.43433612618934586</v>
      </c>
      <c r="AK675" s="8">
        <f t="shared" ref="AK675:AU675" si="252">(AK29-$AK29)/$AK29</f>
        <v>0</v>
      </c>
      <c r="AL675" s="8">
        <f t="shared" si="252"/>
        <v>-0.33591353996578183</v>
      </c>
      <c r="AM675" s="8">
        <f t="shared" si="252"/>
        <v>-0.32347022231131589</v>
      </c>
      <c r="AN675" s="8">
        <f t="shared" si="252"/>
        <v>-0.12624557573198861</v>
      </c>
      <c r="AO675" s="8">
        <f t="shared" si="252"/>
        <v>-0.2961523059672786</v>
      </c>
      <c r="AP675" s="8">
        <f t="shared" si="252"/>
        <v>-0.72594026916507415</v>
      </c>
      <c r="AQ675" s="8">
        <f t="shared" si="252"/>
        <v>-0.41944218973164382</v>
      </c>
      <c r="AR675" s="8">
        <f t="shared" si="252"/>
        <v>-7.9725770954297254E-2</v>
      </c>
      <c r="AS675" s="8">
        <f t="shared" si="252"/>
        <v>-0.32633616480090238</v>
      </c>
      <c r="AT675" s="8">
        <f t="shared" si="252"/>
        <v>-0.98714079177307024</v>
      </c>
      <c r="AU675" s="8">
        <f t="shared" si="252"/>
        <v>-0.46463590008711425</v>
      </c>
      <c r="AW675">
        <f t="shared" si="166"/>
        <v>-9.5999999999999905E-2</v>
      </c>
      <c r="AX675">
        <f t="shared" si="175"/>
        <v>-9.5999999999999905E-2</v>
      </c>
      <c r="AY675">
        <f t="shared" si="176"/>
        <v>-9.5999999999999905E-2</v>
      </c>
      <c r="AZ675" t="str">
        <f t="shared" si="177"/>
        <v/>
      </c>
    </row>
    <row r="676" spans="1:52" s="17" customFormat="1" x14ac:dyDescent="0.3">
      <c r="A676">
        <v>2</v>
      </c>
      <c r="B676" t="s">
        <v>99</v>
      </c>
      <c r="C676" t="s">
        <v>92</v>
      </c>
      <c r="D676" t="s">
        <v>69</v>
      </c>
      <c r="E676"/>
      <c r="F676" s="2">
        <v>0</v>
      </c>
      <c r="G676" s="2">
        <f t="shared" si="167"/>
        <v>0</v>
      </c>
      <c r="H676" s="4">
        <f t="shared" si="168"/>
        <v>0</v>
      </c>
      <c r="I676">
        <f t="shared" si="169"/>
        <v>0</v>
      </c>
      <c r="J676">
        <f t="shared" si="162"/>
        <v>1</v>
      </c>
      <c r="K676">
        <f t="shared" si="170"/>
        <v>2</v>
      </c>
      <c r="L676">
        <f t="shared" si="171"/>
        <v>0</v>
      </c>
      <c r="M676" s="8">
        <f t="shared" ref="M676:W676" si="253">(M30-$M30)/$M30</f>
        <v>0</v>
      </c>
      <c r="N676" s="8">
        <f t="shared" si="253"/>
        <v>0.12813632091610111</v>
      </c>
      <c r="O676" s="8">
        <f t="shared" si="253"/>
        <v>0.13238857031803322</v>
      </c>
      <c r="P676" s="8">
        <f t="shared" si="253"/>
        <v>-0.67367313620278713</v>
      </c>
      <c r="Q676" s="8">
        <f t="shared" si="253"/>
        <v>-0.66652386049424139</v>
      </c>
      <c r="R676" s="8">
        <f t="shared" si="253"/>
        <v>2.3783780759143909</v>
      </c>
      <c r="S676" s="8">
        <f t="shared" si="253"/>
        <v>1.2228475661985614</v>
      </c>
      <c r="T676" s="8">
        <f t="shared" si="253"/>
        <v>-0.55653130337887424</v>
      </c>
      <c r="U676" s="8">
        <f t="shared" si="253"/>
        <v>-0.64752595888365039</v>
      </c>
      <c r="V676" s="8">
        <f t="shared" si="253"/>
        <v>-0.69170953758307963</v>
      </c>
      <c r="W676" s="8">
        <f t="shared" si="253"/>
        <v>-0.68335759046701772</v>
      </c>
      <c r="X676"/>
      <c r="Y676" s="8">
        <f t="shared" ref="Y676:AI676" si="254">(Y30-$Y30)/$Y30</f>
        <v>0</v>
      </c>
      <c r="Z676" s="8">
        <f t="shared" si="254"/>
        <v>6.9199510502840386E-2</v>
      </c>
      <c r="AA676" s="8">
        <f t="shared" si="254"/>
        <v>6.1338214594942382E-2</v>
      </c>
      <c r="AB676" s="8">
        <f t="shared" si="254"/>
        <v>-0.53494117324680945</v>
      </c>
      <c r="AC676" s="8">
        <f t="shared" si="254"/>
        <v>-0.53240368980851704</v>
      </c>
      <c r="AD676" s="8">
        <f t="shared" si="254"/>
        <v>1.7497279218723376</v>
      </c>
      <c r="AE676" s="8">
        <f t="shared" si="254"/>
        <v>0.92634298662094905</v>
      </c>
      <c r="AF676" s="8">
        <f t="shared" si="254"/>
        <v>-0.86050497987977048</v>
      </c>
      <c r="AG676" s="8">
        <f t="shared" si="254"/>
        <v>-0.8209775795657166</v>
      </c>
      <c r="AH676" s="8">
        <f t="shared" si="254"/>
        <v>-0.27387460140521497</v>
      </c>
      <c r="AI676" s="8">
        <f t="shared" si="254"/>
        <v>-0.16033003647124344</v>
      </c>
      <c r="AK676" s="8">
        <f t="shared" ref="AK676:AU676" si="255">(AK30-$AK30)/$AK30</f>
        <v>0</v>
      </c>
      <c r="AL676" s="8">
        <f t="shared" si="255"/>
        <v>-0.76528816499573515</v>
      </c>
      <c r="AM676" s="8">
        <f t="shared" si="255"/>
        <v>-0.76505383757577516</v>
      </c>
      <c r="AN676" s="8">
        <f t="shared" si="255"/>
        <v>-0.53494117324680945</v>
      </c>
      <c r="AO676" s="8">
        <f t="shared" si="255"/>
        <v>-0.87802508662086465</v>
      </c>
      <c r="AP676" s="8">
        <f t="shared" si="255"/>
        <v>1.7497279218723376</v>
      </c>
      <c r="AQ676" s="8">
        <f t="shared" si="255"/>
        <v>-0.62321089067686253</v>
      </c>
      <c r="AR676" s="8">
        <f t="shared" si="255"/>
        <v>-0.92971092059818072</v>
      </c>
      <c r="AS676" s="8">
        <f t="shared" si="255"/>
        <v>-0.94683483754071041</v>
      </c>
      <c r="AT676" s="8">
        <f t="shared" si="255"/>
        <v>-0.27387460140521497</v>
      </c>
      <c r="AU676" s="8">
        <f t="shared" si="255"/>
        <v>-0.51858806868429297</v>
      </c>
      <c r="AW676">
        <f t="shared" si="166"/>
        <v>9.5999999999999905E-2</v>
      </c>
      <c r="AX676" t="str">
        <f t="shared" si="175"/>
        <v/>
      </c>
      <c r="AY676" t="str">
        <f t="shared" si="176"/>
        <v/>
      </c>
      <c r="AZ676">
        <f t="shared" si="177"/>
        <v>9.5999999999999905E-2</v>
      </c>
    </row>
    <row r="677" spans="1:52" s="17" customFormat="1" x14ac:dyDescent="0.3">
      <c r="A677">
        <v>2</v>
      </c>
      <c r="B677" t="s">
        <v>100</v>
      </c>
      <c r="C677" t="s">
        <v>87</v>
      </c>
      <c r="D677" t="s">
        <v>69</v>
      </c>
      <c r="E677" t="s">
        <v>43</v>
      </c>
      <c r="F677" s="2">
        <v>0</v>
      </c>
      <c r="G677" s="2">
        <f t="shared" si="167"/>
        <v>0</v>
      </c>
      <c r="H677" s="4">
        <f t="shared" si="168"/>
        <v>1</v>
      </c>
      <c r="I677">
        <f t="shared" si="169"/>
        <v>0</v>
      </c>
      <c r="J677">
        <f t="shared" si="162"/>
        <v>1</v>
      </c>
      <c r="K677">
        <f t="shared" si="170"/>
        <v>2</v>
      </c>
      <c r="L677">
        <f t="shared" si="171"/>
        <v>2</v>
      </c>
      <c r="M677" s="8">
        <f t="shared" ref="M677:W677" si="256">(M31-$M31)/$M31</f>
        <v>0</v>
      </c>
      <c r="N677" s="8">
        <f t="shared" si="256"/>
        <v>-0.74917903907400218</v>
      </c>
      <c r="O677" s="8">
        <f t="shared" si="256"/>
        <v>-0.74834746472623059</v>
      </c>
      <c r="P677" s="8">
        <f t="shared" si="256"/>
        <v>-0.70549304412162261</v>
      </c>
      <c r="Q677" s="8">
        <f t="shared" si="256"/>
        <v>-0.91576048011641153</v>
      </c>
      <c r="R677" s="8">
        <f t="shared" si="256"/>
        <v>1.7922798637035231</v>
      </c>
      <c r="S677" s="8">
        <f t="shared" si="256"/>
        <v>-0.80336767861904934</v>
      </c>
      <c r="T677" s="8">
        <f t="shared" si="256"/>
        <v>-0.61760888958758575</v>
      </c>
      <c r="U677" s="8">
        <f t="shared" si="256"/>
        <v>-0.70477418261284785</v>
      </c>
      <c r="V677" s="8">
        <f t="shared" si="256"/>
        <v>-0.74007535202490093</v>
      </c>
      <c r="W677" s="8">
        <f t="shared" si="256"/>
        <v>-0.91987901091541047</v>
      </c>
      <c r="X677"/>
      <c r="Y677" s="8">
        <f t="shared" ref="Y677:AI677" si="257">(Y31-$Y31)/$Y31</f>
        <v>0</v>
      </c>
      <c r="Z677" s="8">
        <f t="shared" si="257"/>
        <v>-0.66444225936113221</v>
      </c>
      <c r="AA677" s="8">
        <f t="shared" si="257"/>
        <v>-0.66757349450468528</v>
      </c>
      <c r="AB677" s="8">
        <f t="shared" si="257"/>
        <v>-0.48004623944461139</v>
      </c>
      <c r="AC677" s="8">
        <f t="shared" si="257"/>
        <v>-0.77210979585124395</v>
      </c>
      <c r="AD677" s="8">
        <f t="shared" si="257"/>
        <v>1.435898568660362</v>
      </c>
      <c r="AE677" s="8">
        <f t="shared" si="257"/>
        <v>-0.63360723449035028</v>
      </c>
      <c r="AF677" s="8">
        <f t="shared" si="257"/>
        <v>-0.87381937871554927</v>
      </c>
      <c r="AG677" s="8">
        <f t="shared" si="257"/>
        <v>-0.80790795367289303</v>
      </c>
      <c r="AH677" s="8">
        <f t="shared" si="257"/>
        <v>-0.36643842710180241</v>
      </c>
      <c r="AI677" s="8">
        <f t="shared" si="257"/>
        <v>-0.56761721175979596</v>
      </c>
      <c r="AK677" s="8">
        <f t="shared" ref="AK677:AU677" si="258">(AK31-$AK31)/$AK31</f>
        <v>0</v>
      </c>
      <c r="AL677" s="8">
        <f t="shared" si="258"/>
        <v>-0.88278292566768701</v>
      </c>
      <c r="AM677" s="8">
        <f t="shared" si="258"/>
        <v>-0.88501378729553359</v>
      </c>
      <c r="AN677" s="8">
        <f t="shared" si="258"/>
        <v>-0.48004623944461139</v>
      </c>
      <c r="AO677" s="8">
        <f t="shared" si="258"/>
        <v>-0.89823102504651708</v>
      </c>
      <c r="AP677" s="8">
        <f t="shared" si="258"/>
        <v>1.435898568660362</v>
      </c>
      <c r="AQ677" s="8">
        <f t="shared" si="258"/>
        <v>-0.87691201545087893</v>
      </c>
      <c r="AR677" s="8">
        <f t="shared" si="258"/>
        <v>-0.93606855830144509</v>
      </c>
      <c r="AS677" s="8">
        <f t="shared" si="258"/>
        <v>-0.91798344757204042</v>
      </c>
      <c r="AT677" s="8">
        <f t="shared" si="258"/>
        <v>-0.36643842710180241</v>
      </c>
      <c r="AU677" s="8">
        <f t="shared" si="258"/>
        <v>-0.81106403784149617</v>
      </c>
      <c r="AW677">
        <f t="shared" si="166"/>
        <v>0.63000000000000012</v>
      </c>
      <c r="AX677">
        <f t="shared" si="175"/>
        <v>0.63000000000000012</v>
      </c>
      <c r="AY677" t="str">
        <f t="shared" si="176"/>
        <v/>
      </c>
      <c r="AZ677">
        <f t="shared" si="177"/>
        <v>0.63000000000000012</v>
      </c>
    </row>
    <row r="678" spans="1:52" s="17" customFormat="1" x14ac:dyDescent="0.3">
      <c r="A678">
        <v>2</v>
      </c>
      <c r="B678" t="s">
        <v>101</v>
      </c>
      <c r="C678" t="s">
        <v>87</v>
      </c>
      <c r="D678" t="s">
        <v>69</v>
      </c>
      <c r="E678"/>
      <c r="F678" s="2">
        <v>0</v>
      </c>
      <c r="G678" s="2">
        <f t="shared" si="167"/>
        <v>1</v>
      </c>
      <c r="H678" s="4">
        <f t="shared" si="168"/>
        <v>0</v>
      </c>
      <c r="I678">
        <f t="shared" si="169"/>
        <v>1</v>
      </c>
      <c r="J678">
        <f t="shared" si="162"/>
        <v>0</v>
      </c>
      <c r="K678">
        <f t="shared" si="170"/>
        <v>2</v>
      </c>
      <c r="L678">
        <f t="shared" si="171"/>
        <v>0</v>
      </c>
      <c r="M678" s="8">
        <f t="shared" ref="M678:W678" si="259">(M32-$M32)/$M32</f>
        <v>0</v>
      </c>
      <c r="N678" s="8">
        <f t="shared" si="259"/>
        <v>0.14720506644509981</v>
      </c>
      <c r="O678" s="8">
        <f t="shared" si="259"/>
        <v>0.14753901668651379</v>
      </c>
      <c r="P678" s="8">
        <f t="shared" si="259"/>
        <v>-1.5397705741838647E-4</v>
      </c>
      <c r="Q678" s="8">
        <f t="shared" si="259"/>
        <v>2.1461802191473471E-2</v>
      </c>
      <c r="R678" s="8">
        <f t="shared" si="259"/>
        <v>-0.99999400089386681</v>
      </c>
      <c r="S678" s="8">
        <f t="shared" si="259"/>
        <v>-0.95913608872278033</v>
      </c>
      <c r="T678" s="8">
        <f t="shared" si="259"/>
        <v>13.579529650082138</v>
      </c>
      <c r="U678" s="8">
        <f t="shared" si="259"/>
        <v>10.118070407509281</v>
      </c>
      <c r="V678" s="8">
        <f t="shared" si="259"/>
        <v>-0.99896715389406976</v>
      </c>
      <c r="W678" s="8">
        <f t="shared" si="259"/>
        <v>-0.75226891193212209</v>
      </c>
      <c r="X678"/>
      <c r="Y678" s="8">
        <f t="shared" ref="Y678:AI678" si="260">(Y32-$Y32)/$Y32</f>
        <v>0</v>
      </c>
      <c r="Z678" s="8">
        <f t="shared" si="260"/>
        <v>1.6055087700028274</v>
      </c>
      <c r="AA678" s="8">
        <f t="shared" si="260"/>
        <v>1.5059905403912472</v>
      </c>
      <c r="AB678" s="8">
        <f t="shared" si="260"/>
        <v>0.44174896915601003</v>
      </c>
      <c r="AC678" s="8">
        <f t="shared" si="260"/>
        <v>2.2269473217296425</v>
      </c>
      <c r="AD678" s="8">
        <f t="shared" si="260"/>
        <v>-0.64390402685659698</v>
      </c>
      <c r="AE678" s="8">
        <f t="shared" si="260"/>
        <v>0.68395185556690163</v>
      </c>
      <c r="AF678" s="8">
        <f t="shared" si="260"/>
        <v>1.3655769259276864</v>
      </c>
      <c r="AG678" s="8">
        <f t="shared" si="260"/>
        <v>2.5325061901458161</v>
      </c>
      <c r="AH678" s="8">
        <f t="shared" si="260"/>
        <v>-0.98292017648110586</v>
      </c>
      <c r="AI678" s="8">
        <f t="shared" si="260"/>
        <v>1.3343748126808546</v>
      </c>
      <c r="AK678" s="8">
        <f t="shared" ref="AK678:AU678" si="261">(AK32-$AK32)/$AK32</f>
        <v>0</v>
      </c>
      <c r="AL678" s="8">
        <f t="shared" si="261"/>
        <v>0.66264464137572843</v>
      </c>
      <c r="AM678" s="8">
        <f t="shared" si="261"/>
        <v>0.56830846145336589</v>
      </c>
      <c r="AN678" s="8">
        <f t="shared" si="261"/>
        <v>0.44174896915601003</v>
      </c>
      <c r="AO678" s="8">
        <f t="shared" si="261"/>
        <v>1.0744404133505079</v>
      </c>
      <c r="AP678" s="8">
        <f t="shared" si="261"/>
        <v>-0.64390402685659698</v>
      </c>
      <c r="AQ678" s="8">
        <f t="shared" si="261"/>
        <v>0.40196353067883633</v>
      </c>
      <c r="AR678" s="8">
        <f t="shared" si="261"/>
        <v>0.19638780740538644</v>
      </c>
      <c r="AS678" s="8">
        <f t="shared" si="261"/>
        <v>0.53008546356409658</v>
      </c>
      <c r="AT678" s="8">
        <f t="shared" si="261"/>
        <v>-0.98292017648110586</v>
      </c>
      <c r="AU678" s="8">
        <f t="shared" si="261"/>
        <v>0.6794173249972757</v>
      </c>
      <c r="AW678">
        <f t="shared" si="166"/>
        <v>-0.63000000000000012</v>
      </c>
      <c r="AX678" t="str">
        <f t="shared" si="175"/>
        <v/>
      </c>
      <c r="AY678">
        <f t="shared" si="176"/>
        <v>-0.63000000000000012</v>
      </c>
      <c r="AZ678" t="str">
        <f t="shared" si="177"/>
        <v/>
      </c>
    </row>
    <row r="679" spans="1:52" s="17" customFormat="1" x14ac:dyDescent="0.3">
      <c r="A679">
        <v>2</v>
      </c>
      <c r="B679" t="s">
        <v>102</v>
      </c>
      <c r="C679" t="s">
        <v>87</v>
      </c>
      <c r="D679" t="s">
        <v>69</v>
      </c>
      <c r="E679"/>
      <c r="F679" s="2">
        <v>0</v>
      </c>
      <c r="G679" s="2">
        <f t="shared" si="167"/>
        <v>1</v>
      </c>
      <c r="H679" s="4">
        <f t="shared" si="168"/>
        <v>0</v>
      </c>
      <c r="I679">
        <f t="shared" si="169"/>
        <v>1</v>
      </c>
      <c r="J679">
        <f t="shared" si="162"/>
        <v>0</v>
      </c>
      <c r="K679">
        <f t="shared" si="170"/>
        <v>2</v>
      </c>
      <c r="L679">
        <f t="shared" si="171"/>
        <v>0</v>
      </c>
      <c r="M679" s="8">
        <f t="shared" ref="M679:W679" si="262">(M33-$M33)/$M33</f>
        <v>0</v>
      </c>
      <c r="N679" s="8">
        <f t="shared" si="262"/>
        <v>0.1601639404910816</v>
      </c>
      <c r="O679" s="8">
        <f t="shared" si="262"/>
        <v>0.16036491657492769</v>
      </c>
      <c r="P679" s="8">
        <f t="shared" si="262"/>
        <v>-1.2398524575569687E-4</v>
      </c>
      <c r="Q679" s="8">
        <f t="shared" si="262"/>
        <v>2.7669707304830756E-2</v>
      </c>
      <c r="R679" s="8">
        <f t="shared" si="262"/>
        <v>-0.99999500059492918</v>
      </c>
      <c r="S679" s="8">
        <f t="shared" si="262"/>
        <v>-0.96391229443696202</v>
      </c>
      <c r="T679" s="8">
        <f t="shared" si="262"/>
        <v>13.587567079517539</v>
      </c>
      <c r="U679" s="8">
        <f t="shared" si="262"/>
        <v>10.132574223667383</v>
      </c>
      <c r="V679" s="8">
        <f t="shared" si="262"/>
        <v>-0.99909410780117158</v>
      </c>
      <c r="W679" s="8">
        <f t="shared" si="262"/>
        <v>-0.74410045204620645</v>
      </c>
      <c r="X679"/>
      <c r="Y679" s="8">
        <f t="shared" ref="Y679:AI679" si="263">(Y33-$Y33)/$Y33</f>
        <v>0</v>
      </c>
      <c r="Z679" s="8">
        <f t="shared" si="263"/>
        <v>0.87447803208865937</v>
      </c>
      <c r="AA679" s="8">
        <f t="shared" si="263"/>
        <v>0.88040294671227348</v>
      </c>
      <c r="AB679" s="8">
        <f t="shared" si="263"/>
        <v>0.34877527967870231</v>
      </c>
      <c r="AC679" s="8">
        <f t="shared" si="263"/>
        <v>1.595764831796564</v>
      </c>
      <c r="AD679" s="8">
        <f t="shared" si="263"/>
        <v>-0.73783920337074782</v>
      </c>
      <c r="AE679" s="8">
        <f t="shared" si="263"/>
        <v>0.23374773487275291</v>
      </c>
      <c r="AF679" s="8">
        <f t="shared" si="263"/>
        <v>0.73191628280623555</v>
      </c>
      <c r="AG679" s="8">
        <f t="shared" si="263"/>
        <v>1.5847924394318864</v>
      </c>
      <c r="AH679" s="8">
        <f t="shared" si="263"/>
        <v>-0.98785515123037237</v>
      </c>
      <c r="AI679" s="8">
        <f t="shared" si="263"/>
        <v>0.70435715267396115</v>
      </c>
      <c r="AK679" s="8">
        <f t="shared" ref="AK679:AU679" si="264">(AK33-$AK33)/$AK33</f>
        <v>0</v>
      </c>
      <c r="AL679" s="8">
        <f t="shared" si="264"/>
        <v>0.16300005539955051</v>
      </c>
      <c r="AM679" s="8">
        <f t="shared" si="264"/>
        <v>0.18816386570362714</v>
      </c>
      <c r="AN679" s="8">
        <f t="shared" si="264"/>
        <v>0.34877527967870231</v>
      </c>
      <c r="AO679" s="8">
        <f t="shared" si="264"/>
        <v>0.66991023856474952</v>
      </c>
      <c r="AP679" s="8">
        <f t="shared" si="264"/>
        <v>-0.73783920337074782</v>
      </c>
      <c r="AQ679" s="8">
        <f t="shared" si="264"/>
        <v>2.5770213324755493E-2</v>
      </c>
      <c r="AR679" s="8">
        <f t="shared" si="264"/>
        <v>-0.12019472988123067</v>
      </c>
      <c r="AS679" s="8">
        <f t="shared" si="264"/>
        <v>0.1135436048396703</v>
      </c>
      <c r="AT679" s="8">
        <f t="shared" si="264"/>
        <v>-0.98785515123037237</v>
      </c>
      <c r="AU679" s="8">
        <f t="shared" si="264"/>
        <v>0.22072110207017639</v>
      </c>
      <c r="AW679">
        <f t="shared" si="166"/>
        <v>-0.63000000000000012</v>
      </c>
      <c r="AX679" t="str">
        <f t="shared" si="175"/>
        <v/>
      </c>
      <c r="AY679">
        <f t="shared" si="176"/>
        <v>-0.63000000000000012</v>
      </c>
      <c r="AZ679" t="str">
        <f t="shared" si="177"/>
        <v/>
      </c>
    </row>
    <row r="680" spans="1:52" s="17" customFormat="1" x14ac:dyDescent="0.3">
      <c r="A680">
        <v>2</v>
      </c>
      <c r="B680" t="s">
        <v>103</v>
      </c>
      <c r="C680" t="s">
        <v>87</v>
      </c>
      <c r="D680" t="s">
        <v>69</v>
      </c>
      <c r="E680" t="s">
        <v>43</v>
      </c>
      <c r="F680" s="2">
        <v>0</v>
      </c>
      <c r="G680" s="2">
        <f t="shared" si="167"/>
        <v>0</v>
      </c>
      <c r="H680" s="4">
        <f t="shared" si="168"/>
        <v>1</v>
      </c>
      <c r="I680">
        <f t="shared" si="169"/>
        <v>0</v>
      </c>
      <c r="J680">
        <f t="shared" si="162"/>
        <v>1</v>
      </c>
      <c r="K680">
        <f t="shared" si="170"/>
        <v>2</v>
      </c>
      <c r="L680">
        <f t="shared" si="171"/>
        <v>2</v>
      </c>
      <c r="M680" s="8">
        <f t="shared" ref="M680:W680" si="265">(M34-$M34)/$M34</f>
        <v>0</v>
      </c>
      <c r="N680" s="8">
        <f t="shared" si="265"/>
        <v>-0.73055835646452638</v>
      </c>
      <c r="O680" s="8">
        <f t="shared" si="265"/>
        <v>-0.72973488063406666</v>
      </c>
      <c r="P680" s="8">
        <f t="shared" si="265"/>
        <v>-0.67367313620278713</v>
      </c>
      <c r="Q680" s="8">
        <f t="shared" si="265"/>
        <v>-0.90095210146925475</v>
      </c>
      <c r="R680" s="8">
        <f t="shared" si="265"/>
        <v>2.3783780759143909</v>
      </c>
      <c r="S680" s="8">
        <f t="shared" si="265"/>
        <v>-0.77815806180624036</v>
      </c>
      <c r="T680" s="8">
        <f t="shared" si="265"/>
        <v>-0.55653130337887424</v>
      </c>
      <c r="U680" s="8">
        <f t="shared" si="265"/>
        <v>-0.65726691489626587</v>
      </c>
      <c r="V680" s="8">
        <f t="shared" si="265"/>
        <v>-0.69170953758307963</v>
      </c>
      <c r="W680" s="8">
        <f t="shared" si="265"/>
        <v>-0.90743218175208251</v>
      </c>
      <c r="X680"/>
      <c r="Y680" s="8">
        <f t="shared" ref="Y680:AI680" si="266">(Y34-$Y34)/$Y34</f>
        <v>0</v>
      </c>
      <c r="Z680" s="8">
        <f t="shared" si="266"/>
        <v>-0.63893019928111583</v>
      </c>
      <c r="AA680" s="8">
        <f t="shared" si="266"/>
        <v>-0.64178135298414429</v>
      </c>
      <c r="AB680" s="8">
        <f t="shared" si="266"/>
        <v>-0.39029440834821072</v>
      </c>
      <c r="AC680" s="8">
        <f t="shared" si="266"/>
        <v>-0.72459624139930945</v>
      </c>
      <c r="AD680" s="8">
        <f t="shared" si="266"/>
        <v>1.8271097996441399</v>
      </c>
      <c r="AE680" s="8">
        <f t="shared" si="266"/>
        <v>-0.58992574992474156</v>
      </c>
      <c r="AF680" s="8">
        <f t="shared" si="266"/>
        <v>-0.85620790914349643</v>
      </c>
      <c r="AG680" s="8">
        <f t="shared" si="266"/>
        <v>-0.78322284592420643</v>
      </c>
      <c r="AH680" s="8">
        <f t="shared" si="266"/>
        <v>-0.25043098337056419</v>
      </c>
      <c r="AI680" s="8">
        <f t="shared" si="266"/>
        <v>-0.51322370810952245</v>
      </c>
      <c r="AK680" s="8">
        <f t="shared" ref="AK680:AU680" si="267">(AK34-$AK34)/$AK34</f>
        <v>0</v>
      </c>
      <c r="AL680" s="8">
        <f t="shared" si="267"/>
        <v>-0.86565466601497298</v>
      </c>
      <c r="AM680" s="8">
        <f t="shared" si="267"/>
        <v>-0.86743290125202754</v>
      </c>
      <c r="AN680" s="8">
        <f t="shared" si="267"/>
        <v>-0.39029440834821072</v>
      </c>
      <c r="AO680" s="8">
        <f t="shared" si="267"/>
        <v>-0.87244662007775053</v>
      </c>
      <c r="AP680" s="8">
        <f t="shared" si="267"/>
        <v>1.8271097996441399</v>
      </c>
      <c r="AQ680" s="8">
        <f t="shared" si="267"/>
        <v>-0.86567023303467394</v>
      </c>
      <c r="AR680" s="8">
        <f t="shared" si="267"/>
        <v>-0.92728211164718777</v>
      </c>
      <c r="AS680" s="8">
        <f t="shared" si="267"/>
        <v>-0.9092495812949839</v>
      </c>
      <c r="AT680" s="8">
        <f t="shared" si="267"/>
        <v>-0.25043098337056419</v>
      </c>
      <c r="AU680" s="8">
        <f t="shared" si="267"/>
        <v>-0.79093122303132335</v>
      </c>
      <c r="AW680">
        <f t="shared" si="166"/>
        <v>0.63000000000000012</v>
      </c>
      <c r="AX680">
        <f t="shared" si="175"/>
        <v>0.63000000000000012</v>
      </c>
      <c r="AY680" t="str">
        <f t="shared" si="176"/>
        <v/>
      </c>
      <c r="AZ680">
        <f t="shared" si="177"/>
        <v>0.63000000000000012</v>
      </c>
    </row>
    <row r="681" spans="1:52" s="17" customFormat="1" x14ac:dyDescent="0.3">
      <c r="A681">
        <v>3</v>
      </c>
      <c r="B681" t="s">
        <v>104</v>
      </c>
      <c r="C681" t="s">
        <v>105</v>
      </c>
      <c r="D681" t="s">
        <v>15</v>
      </c>
      <c r="E681" t="s">
        <v>43</v>
      </c>
      <c r="F681" s="2">
        <v>0</v>
      </c>
      <c r="G681" s="2">
        <f t="shared" si="167"/>
        <v>0</v>
      </c>
      <c r="H681" s="4">
        <f t="shared" si="168"/>
        <v>1</v>
      </c>
      <c r="I681">
        <f t="shared" si="169"/>
        <v>0</v>
      </c>
      <c r="J681">
        <f t="shared" si="162"/>
        <v>1</v>
      </c>
      <c r="K681">
        <f t="shared" si="170"/>
        <v>3</v>
      </c>
      <c r="L681">
        <f t="shared" si="171"/>
        <v>3</v>
      </c>
      <c r="M681" s="8">
        <f t="shared" ref="M681:W681" si="268">(M35-$M35)/$M35</f>
        <v>0</v>
      </c>
      <c r="N681" s="8">
        <f t="shared" si="268"/>
        <v>-0.82625717726079284</v>
      </c>
      <c r="O681" s="8">
        <f t="shared" si="268"/>
        <v>-0.8258894401382062</v>
      </c>
      <c r="P681" s="8">
        <f t="shared" si="268"/>
        <v>3.0055919573909295</v>
      </c>
      <c r="Q681" s="8">
        <f t="shared" si="268"/>
        <v>-0.92019117322777144</v>
      </c>
      <c r="R681" s="8">
        <f t="shared" si="268"/>
        <v>3.6241881045011999</v>
      </c>
      <c r="S681" s="8">
        <f t="shared" si="268"/>
        <v>-0.89810368048657185</v>
      </c>
      <c r="T681" s="8">
        <f t="shared" si="268"/>
        <v>-0.61084025401015485</v>
      </c>
      <c r="U681" s="8">
        <f t="shared" si="268"/>
        <v>-0.71302904158308855</v>
      </c>
      <c r="V681" s="8">
        <f t="shared" si="268"/>
        <v>2.8349617995656415</v>
      </c>
      <c r="W681" s="8">
        <f t="shared" si="268"/>
        <v>-0.81789144299989291</v>
      </c>
      <c r="X681"/>
      <c r="Y681" s="8">
        <f t="shared" ref="Y681:AI681" si="269">(Y35-$Y35)/$Y35</f>
        <v>0</v>
      </c>
      <c r="Z681" s="8">
        <f t="shared" si="269"/>
        <v>-0.84774139982651042</v>
      </c>
      <c r="AA681" s="8">
        <f t="shared" si="269"/>
        <v>-0.86845511023070576</v>
      </c>
      <c r="AB681" s="8">
        <f t="shared" si="269"/>
        <v>1.9165103097696778</v>
      </c>
      <c r="AC681" s="8">
        <f t="shared" si="269"/>
        <v>-0.91408592529289812</v>
      </c>
      <c r="AD681" s="8">
        <f t="shared" si="269"/>
        <v>1.410894585119328</v>
      </c>
      <c r="AE681" s="8">
        <f t="shared" si="269"/>
        <v>-0.90890410150290191</v>
      </c>
      <c r="AF681" s="8">
        <f t="shared" si="269"/>
        <v>-0.78477067278622126</v>
      </c>
      <c r="AG681" s="8">
        <f t="shared" si="269"/>
        <v>-0.82799343163504913</v>
      </c>
      <c r="AH681" s="8">
        <f t="shared" si="269"/>
        <v>0.31937045498725414</v>
      </c>
      <c r="AI681" s="8">
        <f t="shared" si="269"/>
        <v>-0.8044002684927154</v>
      </c>
      <c r="AK681" s="8">
        <f t="shared" ref="AK681:AU681" si="270">(AK35-$AK35)/$AK35</f>
        <v>0</v>
      </c>
      <c r="AL681" s="8">
        <f t="shared" si="270"/>
        <v>-0.94574799510620888</v>
      </c>
      <c r="AM681" s="8">
        <f t="shared" si="270"/>
        <v>-0.95256488770778214</v>
      </c>
      <c r="AN681" s="8">
        <f t="shared" si="270"/>
        <v>1.9165103097696778</v>
      </c>
      <c r="AO681" s="8">
        <f t="shared" si="270"/>
        <v>-0.96357075635229039</v>
      </c>
      <c r="AP681" s="8">
        <f t="shared" si="270"/>
        <v>1.410894585119328</v>
      </c>
      <c r="AQ681" s="8">
        <f t="shared" si="270"/>
        <v>-0.96424471910420251</v>
      </c>
      <c r="AR681" s="8">
        <f t="shared" si="270"/>
        <v>-0.89157711422732111</v>
      </c>
      <c r="AS681" s="8">
        <f t="shared" si="270"/>
        <v>-0.97600703794941268</v>
      </c>
      <c r="AT681" s="8">
        <f t="shared" si="270"/>
        <v>0.31937045498725414</v>
      </c>
      <c r="AU681" s="8">
        <f t="shared" si="270"/>
        <v>-0.90003124047425365</v>
      </c>
      <c r="AW681">
        <f t="shared" si="166"/>
        <v>0.57600000000000018</v>
      </c>
      <c r="AX681">
        <f t="shared" si="175"/>
        <v>0.57600000000000018</v>
      </c>
      <c r="AY681" t="str">
        <f t="shared" si="176"/>
        <v/>
      </c>
      <c r="AZ681">
        <f t="shared" si="177"/>
        <v>0.57600000000000018</v>
      </c>
    </row>
    <row r="682" spans="1:52" s="17" customFormat="1" x14ac:dyDescent="0.3">
      <c r="A682">
        <v>3</v>
      </c>
      <c r="B682" t="s">
        <v>106</v>
      </c>
      <c r="C682" t="s">
        <v>105</v>
      </c>
      <c r="D682" t="s">
        <v>15</v>
      </c>
      <c r="E682"/>
      <c r="F682" s="2">
        <v>0</v>
      </c>
      <c r="G682" s="2">
        <f t="shared" si="167"/>
        <v>1</v>
      </c>
      <c r="H682" s="4">
        <f t="shared" si="168"/>
        <v>0</v>
      </c>
      <c r="I682">
        <f t="shared" si="169"/>
        <v>0</v>
      </c>
      <c r="J682">
        <f t="shared" si="162"/>
        <v>1</v>
      </c>
      <c r="K682">
        <f t="shared" si="170"/>
        <v>3</v>
      </c>
      <c r="L682">
        <f t="shared" si="171"/>
        <v>0</v>
      </c>
      <c r="M682" s="8">
        <f t="shared" ref="M682:W682" si="271">(M36-$M36)/$M36</f>
        <v>0</v>
      </c>
      <c r="N682" s="8">
        <f t="shared" si="271"/>
        <v>-0.78430157693160174</v>
      </c>
      <c r="O682" s="8">
        <f t="shared" si="271"/>
        <v>-0.78324147475353156</v>
      </c>
      <c r="P682" s="8">
        <f t="shared" si="271"/>
        <v>3.0200088572256005</v>
      </c>
      <c r="Q682" s="8">
        <f t="shared" si="271"/>
        <v>-0.84114175841764249</v>
      </c>
      <c r="R682" s="8">
        <f t="shared" si="271"/>
        <v>3.6142255620322712</v>
      </c>
      <c r="S682" s="8">
        <f t="shared" si="271"/>
        <v>-0.84157721253997098</v>
      </c>
      <c r="T682" s="8">
        <f t="shared" si="271"/>
        <v>-0.60921810098916584</v>
      </c>
      <c r="U682" s="8">
        <f t="shared" si="271"/>
        <v>-0.71143847881181987</v>
      </c>
      <c r="V682" s="8">
        <f t="shared" si="271"/>
        <v>2.8371421601836562</v>
      </c>
      <c r="W682" s="8">
        <f t="shared" si="271"/>
        <v>-0.90855744814119321</v>
      </c>
      <c r="X682"/>
      <c r="Y682" s="8">
        <f t="shared" ref="Y682:AI682" si="272">(Y36-$Y36)/$Y36</f>
        <v>0</v>
      </c>
      <c r="Z682" s="8">
        <f t="shared" si="272"/>
        <v>-0.80376230027773954</v>
      </c>
      <c r="AA682" s="8">
        <f t="shared" si="272"/>
        <v>-0.81959484325375542</v>
      </c>
      <c r="AB682" s="8">
        <f t="shared" si="272"/>
        <v>0.79555162197884277</v>
      </c>
      <c r="AC682" s="8">
        <f t="shared" si="272"/>
        <v>-0.88631555053110878</v>
      </c>
      <c r="AD682" s="8">
        <f t="shared" si="272"/>
        <v>1.57829297587793</v>
      </c>
      <c r="AE682" s="8">
        <f t="shared" si="272"/>
        <v>-0.86705320080816051</v>
      </c>
      <c r="AF682" s="8">
        <f t="shared" si="272"/>
        <v>-0.75280471645571656</v>
      </c>
      <c r="AG682" s="8">
        <f t="shared" si="272"/>
        <v>-0.80310371180370954</v>
      </c>
      <c r="AH682" s="8">
        <f t="shared" si="272"/>
        <v>0.18191505739243952</v>
      </c>
      <c r="AI682" s="8">
        <f t="shared" si="272"/>
        <v>-0.78583194507376997</v>
      </c>
      <c r="AK682" s="8">
        <f t="shared" ref="AK682:AU682" si="273">(AK36-$AK36)/$AK36</f>
        <v>0</v>
      </c>
      <c r="AL682" s="8">
        <f t="shared" si="273"/>
        <v>-0.93287606636356513</v>
      </c>
      <c r="AM682" s="8">
        <f t="shared" si="273"/>
        <v>-0.93660520040880757</v>
      </c>
      <c r="AN682" s="8">
        <f t="shared" si="273"/>
        <v>0.79555162197884277</v>
      </c>
      <c r="AO682" s="8">
        <f t="shared" si="273"/>
        <v>-0.95953947166383702</v>
      </c>
      <c r="AP682" s="8">
        <f t="shared" si="273"/>
        <v>1.57829297587793</v>
      </c>
      <c r="AQ682" s="8">
        <f t="shared" si="273"/>
        <v>-0.95296130186021988</v>
      </c>
      <c r="AR682" s="8">
        <f t="shared" si="273"/>
        <v>-0.87569284287487426</v>
      </c>
      <c r="AS682" s="8">
        <f t="shared" si="273"/>
        <v>-0.97210752925308741</v>
      </c>
      <c r="AT682" s="8">
        <f t="shared" si="273"/>
        <v>0.18191505739243952</v>
      </c>
      <c r="AU682" s="8">
        <f t="shared" si="273"/>
        <v>-0.86926477744115016</v>
      </c>
      <c r="AW682">
        <f t="shared" si="166"/>
        <v>0.192</v>
      </c>
      <c r="AX682" t="str">
        <f t="shared" si="175"/>
        <v/>
      </c>
      <c r="AY682" t="str">
        <f t="shared" si="176"/>
        <v/>
      </c>
      <c r="AZ682">
        <f t="shared" si="177"/>
        <v>0.192</v>
      </c>
    </row>
    <row r="683" spans="1:52" s="17" customFormat="1" x14ac:dyDescent="0.3">
      <c r="A683">
        <v>3</v>
      </c>
      <c r="B683" t="s">
        <v>107</v>
      </c>
      <c r="C683" t="s">
        <v>105</v>
      </c>
      <c r="D683" t="s">
        <v>15</v>
      </c>
      <c r="E683"/>
      <c r="F683" s="2">
        <v>0</v>
      </c>
      <c r="G683" s="2">
        <f t="shared" si="167"/>
        <v>1</v>
      </c>
      <c r="H683" s="4">
        <f t="shared" si="168"/>
        <v>0</v>
      </c>
      <c r="I683">
        <f t="shared" si="169"/>
        <v>1</v>
      </c>
      <c r="J683">
        <f t="shared" si="162"/>
        <v>0</v>
      </c>
      <c r="K683">
        <f t="shared" si="170"/>
        <v>3</v>
      </c>
      <c r="L683">
        <f t="shared" si="171"/>
        <v>0</v>
      </c>
      <c r="M683" s="8">
        <f t="shared" ref="M683:W683" si="274">(M37-$M37)/$M37</f>
        <v>0</v>
      </c>
      <c r="N683" s="8">
        <f t="shared" si="274"/>
        <v>0.71307165236098702</v>
      </c>
      <c r="O683" s="8">
        <f t="shared" si="274"/>
        <v>0.71338955635398127</v>
      </c>
      <c r="P683" s="8">
        <f t="shared" si="274"/>
        <v>-3.0090912544402862E-4</v>
      </c>
      <c r="Q683" s="8">
        <f t="shared" si="274"/>
        <v>0.12263296484461693</v>
      </c>
      <c r="R683" s="8">
        <f t="shared" si="274"/>
        <v>-0.99998300513244998</v>
      </c>
      <c r="S683" s="8">
        <f t="shared" si="274"/>
        <v>-0.61967085940046107</v>
      </c>
      <c r="T683" s="8">
        <f t="shared" si="274"/>
        <v>15.841914741747994</v>
      </c>
      <c r="U683" s="8">
        <f t="shared" si="274"/>
        <v>14.206481642543952</v>
      </c>
      <c r="V683" s="8">
        <f t="shared" si="274"/>
        <v>-0.9985654332391618</v>
      </c>
      <c r="W683" s="8">
        <f t="shared" si="274"/>
        <v>-0.5179735719812617</v>
      </c>
      <c r="X683"/>
      <c r="Y683" s="8">
        <f t="shared" ref="Y683:AI683" si="275">(Y37-$Y37)/$Y37</f>
        <v>0</v>
      </c>
      <c r="Z683" s="8">
        <f t="shared" si="275"/>
        <v>1.390834244447402</v>
      </c>
      <c r="AA683" s="8">
        <f t="shared" si="275"/>
        <v>1.4450273070401165</v>
      </c>
      <c r="AB683" s="8">
        <f t="shared" si="275"/>
        <v>1.1904204170165682E-2</v>
      </c>
      <c r="AC683" s="8">
        <f t="shared" si="275"/>
        <v>1.1008227299808619</v>
      </c>
      <c r="AD683" s="8">
        <f t="shared" si="275"/>
        <v>-0.65134660304110636</v>
      </c>
      <c r="AE683" s="8">
        <f t="shared" si="275"/>
        <v>0.38689947927699964</v>
      </c>
      <c r="AF683" s="8">
        <f t="shared" si="275"/>
        <v>3.8740725467391477</v>
      </c>
      <c r="AG683" s="8">
        <f t="shared" si="275"/>
        <v>5.1738538914113015</v>
      </c>
      <c r="AH683" s="8">
        <f t="shared" si="275"/>
        <v>-0.98148713195981663</v>
      </c>
      <c r="AI683" s="8">
        <f t="shared" si="275"/>
        <v>0.24608465343279112</v>
      </c>
      <c r="AK683" s="8">
        <f t="shared" ref="AK683:AU683" si="276">(AK37-$AK37)/$AK37</f>
        <v>0</v>
      </c>
      <c r="AL683" s="8">
        <f t="shared" si="276"/>
        <v>-1.9906207927026628E-2</v>
      </c>
      <c r="AM683" s="8">
        <f t="shared" si="276"/>
        <v>-5.3414312707080809E-2</v>
      </c>
      <c r="AN683" s="8">
        <f t="shared" si="276"/>
        <v>1.1904204170165682E-2</v>
      </c>
      <c r="AO683" s="8">
        <f t="shared" si="276"/>
        <v>-5.1581280320007812E-2</v>
      </c>
      <c r="AP683" s="8">
        <f t="shared" si="276"/>
        <v>-0.65134660304110636</v>
      </c>
      <c r="AQ683" s="8">
        <f t="shared" si="276"/>
        <v>-0.2608013975289788</v>
      </c>
      <c r="AR683" s="8">
        <f t="shared" si="276"/>
        <v>1.4623783550531164</v>
      </c>
      <c r="AS683" s="8">
        <f t="shared" si="276"/>
        <v>5.2486470598661281E-2</v>
      </c>
      <c r="AT683" s="8">
        <f t="shared" si="276"/>
        <v>-0.98148713195981663</v>
      </c>
      <c r="AU683" s="8">
        <f t="shared" si="276"/>
        <v>-0.26914678415789134</v>
      </c>
      <c r="AW683">
        <f t="shared" si="166"/>
        <v>-0.57600000000000018</v>
      </c>
      <c r="AX683" t="str">
        <f t="shared" si="175"/>
        <v/>
      </c>
      <c r="AY683">
        <f t="shared" si="176"/>
        <v>-0.57600000000000018</v>
      </c>
      <c r="AZ683" t="str">
        <f t="shared" si="177"/>
        <v/>
      </c>
    </row>
    <row r="684" spans="1:52" s="17" customFormat="1" x14ac:dyDescent="0.3">
      <c r="A684">
        <v>3</v>
      </c>
      <c r="B684" t="s">
        <v>108</v>
      </c>
      <c r="C684" t="s">
        <v>105</v>
      </c>
      <c r="D684" t="s">
        <v>15</v>
      </c>
      <c r="E684"/>
      <c r="F684" s="2">
        <v>0</v>
      </c>
      <c r="G684" s="2">
        <f t="shared" si="167"/>
        <v>0</v>
      </c>
      <c r="H684" s="4">
        <f t="shared" si="168"/>
        <v>0</v>
      </c>
      <c r="I684">
        <f t="shared" si="169"/>
        <v>1</v>
      </c>
      <c r="J684">
        <f t="shared" si="162"/>
        <v>0</v>
      </c>
      <c r="K684">
        <f t="shared" si="170"/>
        <v>3</v>
      </c>
      <c r="L684">
        <f t="shared" si="171"/>
        <v>0</v>
      </c>
      <c r="M684" s="8">
        <f t="shared" ref="M684:W684" si="277">(M38-$M38)/$M38</f>
        <v>0</v>
      </c>
      <c r="N684" s="8">
        <f t="shared" si="277"/>
        <v>-0.7169649081137035</v>
      </c>
      <c r="O684" s="8">
        <f t="shared" si="277"/>
        <v>-0.71280523353715275</v>
      </c>
      <c r="P684" s="8">
        <f t="shared" si="277"/>
        <v>3.3549806617076676</v>
      </c>
      <c r="Q684" s="8">
        <f t="shared" si="277"/>
        <v>-0.85686112170152473</v>
      </c>
      <c r="R684" s="8">
        <f t="shared" si="277"/>
        <v>3.4065744715204529</v>
      </c>
      <c r="S684" s="8">
        <f t="shared" si="277"/>
        <v>-0.82130773328658147</v>
      </c>
      <c r="T684" s="8">
        <f t="shared" si="277"/>
        <v>-0.45391469494291004</v>
      </c>
      <c r="U684" s="8">
        <f t="shared" si="277"/>
        <v>-0.50047642359062183</v>
      </c>
      <c r="V684" s="8">
        <f t="shared" si="277"/>
        <v>3.5373001030322819</v>
      </c>
      <c r="W684" s="8">
        <f t="shared" si="277"/>
        <v>-0.82262510913139308</v>
      </c>
      <c r="X684"/>
      <c r="Y684" s="8">
        <f t="shared" ref="Y684:AI684" si="278">(Y38-$Y38)/$Y38</f>
        <v>0</v>
      </c>
      <c r="Z684" s="8">
        <f t="shared" si="278"/>
        <v>-0.74022532974244104</v>
      </c>
      <c r="AA684" s="8">
        <f t="shared" si="278"/>
        <v>-0.76164587799996697</v>
      </c>
      <c r="AB684" s="8">
        <f t="shared" si="278"/>
        <v>2.3045957290675734</v>
      </c>
      <c r="AC684" s="8">
        <f t="shared" si="278"/>
        <v>-0.84086239746701441</v>
      </c>
      <c r="AD684" s="8">
        <f t="shared" si="278"/>
        <v>1.1461422698143022</v>
      </c>
      <c r="AE684" s="8">
        <f t="shared" si="278"/>
        <v>-0.83587542415515992</v>
      </c>
      <c r="AF684" s="8">
        <f t="shared" si="278"/>
        <v>-0.85803197539602272</v>
      </c>
      <c r="AG684" s="8">
        <f t="shared" si="278"/>
        <v>-0.81219936738649767</v>
      </c>
      <c r="AH684" s="8">
        <f t="shared" si="278"/>
        <v>0.34139735220902667</v>
      </c>
      <c r="AI684" s="8">
        <f t="shared" si="278"/>
        <v>-0.71410661758145455</v>
      </c>
      <c r="AK684" s="8">
        <f t="shared" ref="AK684:AU684" si="279">(AK38-$AK38)/$AK38</f>
        <v>0</v>
      </c>
      <c r="AL684" s="8">
        <f t="shared" si="279"/>
        <v>-0.91519314126651852</v>
      </c>
      <c r="AM684" s="8">
        <f t="shared" si="279"/>
        <v>-0.9208191617216881</v>
      </c>
      <c r="AN684" s="8">
        <f t="shared" si="279"/>
        <v>2.3045957290675734</v>
      </c>
      <c r="AO684" s="8">
        <f t="shared" si="279"/>
        <v>-0.94767703089795319</v>
      </c>
      <c r="AP684" s="8">
        <f t="shared" si="279"/>
        <v>1.1461422698143022</v>
      </c>
      <c r="AQ684" s="8">
        <f t="shared" si="279"/>
        <v>-0.94848587714078547</v>
      </c>
      <c r="AR684" s="8">
        <f t="shared" si="279"/>
        <v>-0.92843408934445992</v>
      </c>
      <c r="AS684" s="8">
        <f t="shared" si="279"/>
        <v>-0.96512780660152275</v>
      </c>
      <c r="AT684" s="8">
        <f t="shared" si="279"/>
        <v>0.34139735220902667</v>
      </c>
      <c r="AU684" s="8">
        <f t="shared" si="279"/>
        <v>-0.86592182638164694</v>
      </c>
      <c r="AW684">
        <f t="shared" si="166"/>
        <v>-0.192</v>
      </c>
      <c r="AX684" t="str">
        <f t="shared" si="175"/>
        <v/>
      </c>
      <c r="AY684">
        <f t="shared" si="176"/>
        <v>-0.192</v>
      </c>
      <c r="AZ684" t="str">
        <f t="shared" si="177"/>
        <v/>
      </c>
    </row>
    <row r="685" spans="1:52" s="17" customFormat="1" x14ac:dyDescent="0.3">
      <c r="A685">
        <v>3</v>
      </c>
      <c r="B685" t="s">
        <v>109</v>
      </c>
      <c r="C685" t="s">
        <v>105</v>
      </c>
      <c r="D685" t="s">
        <v>15</v>
      </c>
      <c r="E685"/>
      <c r="F685" s="2">
        <v>0</v>
      </c>
      <c r="G685" s="2">
        <f t="shared" si="167"/>
        <v>1</v>
      </c>
      <c r="H685" s="4">
        <f t="shared" si="168"/>
        <v>0</v>
      </c>
      <c r="I685">
        <f t="shared" si="169"/>
        <v>1</v>
      </c>
      <c r="J685">
        <f t="shared" si="162"/>
        <v>0</v>
      </c>
      <c r="K685">
        <f t="shared" si="170"/>
        <v>3</v>
      </c>
      <c r="L685">
        <f t="shared" si="171"/>
        <v>0</v>
      </c>
      <c r="M685" s="8">
        <f t="shared" ref="M685:W685" si="280">(M39-$M39)/$M39</f>
        <v>0</v>
      </c>
      <c r="N685" s="8">
        <f t="shared" si="280"/>
        <v>-0.67555703131125766</v>
      </c>
      <c r="O685" s="8">
        <f t="shared" si="280"/>
        <v>-0.67283393073216669</v>
      </c>
      <c r="P685" s="8">
        <f t="shared" si="280"/>
        <v>4.3372252299743161</v>
      </c>
      <c r="Q685" s="8">
        <f t="shared" si="280"/>
        <v>-0.82921403615462408</v>
      </c>
      <c r="R685" s="8">
        <f t="shared" si="280"/>
        <v>4.0902028677352726</v>
      </c>
      <c r="S685" s="8">
        <f t="shared" si="280"/>
        <v>-0.78568064998367393</v>
      </c>
      <c r="T685" s="8">
        <f t="shared" si="280"/>
        <v>-0.37692154497387997</v>
      </c>
      <c r="U685" s="8">
        <f t="shared" si="280"/>
        <v>-0.42948659285352209</v>
      </c>
      <c r="V685" s="8">
        <f t="shared" si="280"/>
        <v>4.5476943669038716</v>
      </c>
      <c r="W685" s="8">
        <f t="shared" si="280"/>
        <v>-0.78839116082869898</v>
      </c>
      <c r="X685"/>
      <c r="Y685" s="8">
        <f t="shared" ref="Y685:AI685" si="281">(Y39-$Y39)/$Y39</f>
        <v>0</v>
      </c>
      <c r="Z685" s="8">
        <f t="shared" si="281"/>
        <v>-0.65396769851706149</v>
      </c>
      <c r="AA685" s="8">
        <f t="shared" si="281"/>
        <v>-0.65927123774160656</v>
      </c>
      <c r="AB685" s="8">
        <f t="shared" si="281"/>
        <v>3.5568820837441595</v>
      </c>
      <c r="AC685" s="8">
        <f t="shared" si="281"/>
        <v>-0.79961257022735699</v>
      </c>
      <c r="AD685" s="8">
        <f t="shared" si="281"/>
        <v>1.7186285999590067</v>
      </c>
      <c r="AE685" s="8">
        <f t="shared" si="281"/>
        <v>-0.78929981719298836</v>
      </c>
      <c r="AF685" s="8">
        <f t="shared" si="281"/>
        <v>-0.82464624426983335</v>
      </c>
      <c r="AG685" s="8">
        <f t="shared" si="281"/>
        <v>-0.76642518729465225</v>
      </c>
      <c r="AH685" s="8">
        <f t="shared" si="281"/>
        <v>0.75854642365064173</v>
      </c>
      <c r="AI685" s="8">
        <f t="shared" si="281"/>
        <v>-0.64224162441070742</v>
      </c>
      <c r="AK685" s="8">
        <f t="shared" ref="AK685:AU685" si="282">(AK39-$AK39)/$AK39</f>
        <v>0</v>
      </c>
      <c r="AL685" s="8">
        <f t="shared" si="282"/>
        <v>-0.88719845665964436</v>
      </c>
      <c r="AM685" s="8">
        <f t="shared" si="282"/>
        <v>-0.88752238428573471</v>
      </c>
      <c r="AN685" s="8">
        <f t="shared" si="282"/>
        <v>3.5568820837441595</v>
      </c>
      <c r="AO685" s="8">
        <f t="shared" si="282"/>
        <v>-0.92687463292135053</v>
      </c>
      <c r="AP685" s="8">
        <f t="shared" si="282"/>
        <v>1.7186285999590067</v>
      </c>
      <c r="AQ685" s="8">
        <f t="shared" si="282"/>
        <v>-0.9313721257832771</v>
      </c>
      <c r="AR685" s="8">
        <f t="shared" si="282"/>
        <v>-0.91154268175627495</v>
      </c>
      <c r="AS685" s="8">
        <f t="shared" si="282"/>
        <v>-0.95647112472540008</v>
      </c>
      <c r="AT685" s="8">
        <f t="shared" si="282"/>
        <v>0.75854642365064173</v>
      </c>
      <c r="AU685" s="8">
        <f t="shared" si="282"/>
        <v>-0.83304874435771126</v>
      </c>
      <c r="AW685">
        <f t="shared" si="166"/>
        <v>-0.192</v>
      </c>
      <c r="AX685" t="str">
        <f t="shared" si="175"/>
        <v/>
      </c>
      <c r="AY685">
        <f t="shared" si="176"/>
        <v>-0.192</v>
      </c>
      <c r="AZ685" t="str">
        <f t="shared" si="177"/>
        <v/>
      </c>
    </row>
    <row r="686" spans="1:52" s="17" customFormat="1" x14ac:dyDescent="0.3">
      <c r="A686">
        <v>3</v>
      </c>
      <c r="B686" t="s">
        <v>110</v>
      </c>
      <c r="C686" t="s">
        <v>105</v>
      </c>
      <c r="D686" t="s">
        <v>15</v>
      </c>
      <c r="E686"/>
      <c r="F686" s="2">
        <v>0</v>
      </c>
      <c r="G686" s="2">
        <f t="shared" si="167"/>
        <v>0</v>
      </c>
      <c r="H686" s="4">
        <f t="shared" si="168"/>
        <v>0</v>
      </c>
      <c r="I686">
        <f t="shared" si="169"/>
        <v>1</v>
      </c>
      <c r="J686">
        <f t="shared" si="162"/>
        <v>0</v>
      </c>
      <c r="K686">
        <f t="shared" si="170"/>
        <v>3</v>
      </c>
      <c r="L686">
        <f t="shared" si="171"/>
        <v>0</v>
      </c>
      <c r="M686" s="8">
        <f t="shared" ref="M686:W686" si="283">(M40-$M40)/$M40</f>
        <v>0</v>
      </c>
      <c r="N686" s="8">
        <f t="shared" si="283"/>
        <v>0.65350352346762386</v>
      </c>
      <c r="O686" s="8">
        <f t="shared" si="283"/>
        <v>0.65395439136333045</v>
      </c>
      <c r="P686" s="8">
        <f t="shared" si="283"/>
        <v>-2.9791271157553748E-4</v>
      </c>
      <c r="Q686" s="8">
        <f t="shared" si="283"/>
        <v>0.12780755238715055</v>
      </c>
      <c r="R686" s="8">
        <f t="shared" si="283"/>
        <v>-0.99999100263622764</v>
      </c>
      <c r="S686" s="8">
        <f t="shared" si="283"/>
        <v>-0.62410213807354442</v>
      </c>
      <c r="T686" s="8">
        <f t="shared" si="283"/>
        <v>15.83868526521729</v>
      </c>
      <c r="U686" s="8">
        <f t="shared" si="283"/>
        <v>14.187171158850457</v>
      </c>
      <c r="V686" s="8">
        <f t="shared" si="283"/>
        <v>-0.99872337405140299</v>
      </c>
      <c r="W686" s="8">
        <f t="shared" si="283"/>
        <v>-0.51452624381056355</v>
      </c>
      <c r="X686"/>
      <c r="Y686" s="8">
        <f t="shared" ref="Y686:AI686" si="284">(Y40-$Y40)/$Y40</f>
        <v>0</v>
      </c>
      <c r="Z686" s="8">
        <f t="shared" si="284"/>
        <v>0.94964879200889385</v>
      </c>
      <c r="AA686" s="8">
        <f t="shared" si="284"/>
        <v>0.91837352908666081</v>
      </c>
      <c r="AB686" s="8">
        <f t="shared" si="284"/>
        <v>1.5762273858714673E-2</v>
      </c>
      <c r="AC686" s="8">
        <f t="shared" si="284"/>
        <v>0.92104025971847259</v>
      </c>
      <c r="AD686" s="8">
        <f t="shared" si="284"/>
        <v>-0.72960960951564247</v>
      </c>
      <c r="AE686" s="8">
        <f t="shared" si="284"/>
        <v>0.11976360409369974</v>
      </c>
      <c r="AF686" s="8">
        <f t="shared" si="284"/>
        <v>2.8717633976963066</v>
      </c>
      <c r="AG686" s="8">
        <f t="shared" si="284"/>
        <v>3.8787061338907081</v>
      </c>
      <c r="AH686" s="8">
        <f t="shared" si="284"/>
        <v>-0.98789479498861077</v>
      </c>
      <c r="AI686" s="8">
        <f t="shared" si="284"/>
        <v>0.24747560386402018</v>
      </c>
      <c r="AK686" s="8">
        <f t="shared" ref="AK686:AU686" si="285">(AK40-$AK40)/$AK40</f>
        <v>0</v>
      </c>
      <c r="AL686" s="8">
        <f t="shared" si="285"/>
        <v>-0.22408148138029618</v>
      </c>
      <c r="AM686" s="8">
        <f t="shared" si="285"/>
        <v>-0.24782675868359497</v>
      </c>
      <c r="AN686" s="8">
        <f t="shared" si="285"/>
        <v>1.5762273858714673E-2</v>
      </c>
      <c r="AO686" s="8">
        <f t="shared" si="285"/>
        <v>-0.16178120817156566</v>
      </c>
      <c r="AP686" s="8">
        <f t="shared" si="285"/>
        <v>-0.72960960951564247</v>
      </c>
      <c r="AQ686" s="8">
        <f t="shared" si="285"/>
        <v>-0.39614707163981516</v>
      </c>
      <c r="AR686" s="8">
        <f t="shared" si="285"/>
        <v>0.95488247866404907</v>
      </c>
      <c r="AS686" s="8">
        <f t="shared" si="285"/>
        <v>-0.14314287351357508</v>
      </c>
      <c r="AT686" s="8">
        <f t="shared" si="285"/>
        <v>-0.98789479498861077</v>
      </c>
      <c r="AU686" s="8">
        <f t="shared" si="285"/>
        <v>-0.28512362064144353</v>
      </c>
      <c r="AW686">
        <f t="shared" si="166"/>
        <v>-0.57600000000000018</v>
      </c>
      <c r="AX686" t="str">
        <f t="shared" si="175"/>
        <v/>
      </c>
      <c r="AY686">
        <f t="shared" si="176"/>
        <v>-0.57600000000000018</v>
      </c>
      <c r="AZ686" t="str">
        <f t="shared" si="177"/>
        <v/>
      </c>
    </row>
    <row r="687" spans="1:52" s="17" customFormat="1" x14ac:dyDescent="0.3">
      <c r="A687">
        <v>3</v>
      </c>
      <c r="B687" t="s">
        <v>111</v>
      </c>
      <c r="C687" t="s">
        <v>105</v>
      </c>
      <c r="D687" t="s">
        <v>15</v>
      </c>
      <c r="E687"/>
      <c r="F687" s="2">
        <v>0</v>
      </c>
      <c r="G687" s="2">
        <f t="shared" si="167"/>
        <v>0</v>
      </c>
      <c r="H687" s="4">
        <f t="shared" si="168"/>
        <v>0</v>
      </c>
      <c r="I687">
        <f t="shared" si="169"/>
        <v>0</v>
      </c>
      <c r="J687">
        <f t="shared" si="162"/>
        <v>1</v>
      </c>
      <c r="K687">
        <f t="shared" si="170"/>
        <v>3</v>
      </c>
      <c r="L687">
        <f t="shared" si="171"/>
        <v>0</v>
      </c>
      <c r="M687" s="8">
        <f t="shared" ref="M687:W687" si="286">(M41-$M41)/$M41</f>
        <v>0</v>
      </c>
      <c r="N687" s="8">
        <f t="shared" si="286"/>
        <v>-0.76912315549125077</v>
      </c>
      <c r="O687" s="8">
        <f t="shared" si="286"/>
        <v>-0.76557564960544611</v>
      </c>
      <c r="P687" s="8">
        <f t="shared" si="286"/>
        <v>3.3678652612084621</v>
      </c>
      <c r="Q687" s="8">
        <f t="shared" si="286"/>
        <v>-0.83556504488186778</v>
      </c>
      <c r="R687" s="8">
        <f t="shared" si="286"/>
        <v>3.9156674083394396</v>
      </c>
      <c r="S687" s="8">
        <f t="shared" si="286"/>
        <v>-0.8224203226546154</v>
      </c>
      <c r="T687" s="8">
        <f t="shared" si="286"/>
        <v>-0.55350949816584261</v>
      </c>
      <c r="U687" s="8">
        <f t="shared" si="286"/>
        <v>-0.67090455881033395</v>
      </c>
      <c r="V687" s="8">
        <f t="shared" si="286"/>
        <v>3.1566963630803428</v>
      </c>
      <c r="W687" s="8">
        <f t="shared" si="286"/>
        <v>-0.91438936569225415</v>
      </c>
      <c r="X687"/>
      <c r="Y687" s="8">
        <f t="shared" ref="Y687:AI687" si="287">(Y41-$Y41)/$Y41</f>
        <v>0</v>
      </c>
      <c r="Z687" s="8">
        <f t="shared" si="287"/>
        <v>-0.818678977945417</v>
      </c>
      <c r="AA687" s="8">
        <f t="shared" si="287"/>
        <v>-0.8290442921560669</v>
      </c>
      <c r="AB687" s="8">
        <f t="shared" si="287"/>
        <v>0.50963600565465128</v>
      </c>
      <c r="AC687" s="8">
        <f t="shared" si="287"/>
        <v>-0.90488431714285122</v>
      </c>
      <c r="AD687" s="8">
        <f t="shared" si="287"/>
        <v>1.1040660215296807</v>
      </c>
      <c r="AE687" s="8">
        <f t="shared" si="287"/>
        <v>-0.88561537771466181</v>
      </c>
      <c r="AF687" s="8">
        <f t="shared" si="287"/>
        <v>-0.78254746472115044</v>
      </c>
      <c r="AG687" s="8">
        <f t="shared" si="287"/>
        <v>-0.82605935080199722</v>
      </c>
      <c r="AH687" s="8">
        <f t="shared" si="287"/>
        <v>-2.006212107318402E-2</v>
      </c>
      <c r="AI687" s="8">
        <f t="shared" si="287"/>
        <v>-0.82292673871657218</v>
      </c>
      <c r="AK687" s="8">
        <f t="shared" ref="AK687:AU687" si="288">(AK41-$AK41)/$AK41</f>
        <v>0</v>
      </c>
      <c r="AL687" s="8">
        <f t="shared" si="288"/>
        <v>-0.93730740855344841</v>
      </c>
      <c r="AM687" s="8">
        <f t="shared" si="288"/>
        <v>-0.94064579143203497</v>
      </c>
      <c r="AN687" s="8">
        <f t="shared" si="288"/>
        <v>0.50963600565465128</v>
      </c>
      <c r="AO687" s="8">
        <f t="shared" si="288"/>
        <v>-0.96938261377682355</v>
      </c>
      <c r="AP687" s="8">
        <f t="shared" si="288"/>
        <v>1.1040660215296807</v>
      </c>
      <c r="AQ687" s="8">
        <f t="shared" si="288"/>
        <v>-0.96222796550841483</v>
      </c>
      <c r="AR687" s="8">
        <f t="shared" si="288"/>
        <v>-0.89076097100944429</v>
      </c>
      <c r="AS687" s="8">
        <f t="shared" si="288"/>
        <v>-0.9753983830684404</v>
      </c>
      <c r="AT687" s="8">
        <f t="shared" si="288"/>
        <v>-2.006212107318402E-2</v>
      </c>
      <c r="AU687" s="8">
        <f t="shared" si="288"/>
        <v>-0.89433715536116976</v>
      </c>
      <c r="AW687">
        <f t="shared" si="166"/>
        <v>0.192</v>
      </c>
      <c r="AX687" t="str">
        <f t="shared" si="175"/>
        <v/>
      </c>
      <c r="AY687" t="str">
        <f t="shared" si="176"/>
        <v/>
      </c>
      <c r="AZ687">
        <f t="shared" si="177"/>
        <v>0.192</v>
      </c>
    </row>
    <row r="688" spans="1:52" s="17" customFormat="1" x14ac:dyDescent="0.3">
      <c r="A688">
        <v>3</v>
      </c>
      <c r="B688" t="s">
        <v>112</v>
      </c>
      <c r="C688" t="s">
        <v>105</v>
      </c>
      <c r="D688" t="s">
        <v>15</v>
      </c>
      <c r="E688" t="s">
        <v>43</v>
      </c>
      <c r="F688" s="2">
        <v>0</v>
      </c>
      <c r="G688" s="2">
        <f t="shared" si="167"/>
        <v>1</v>
      </c>
      <c r="H688" s="4">
        <f t="shared" si="168"/>
        <v>1</v>
      </c>
      <c r="I688">
        <f t="shared" si="169"/>
        <v>0</v>
      </c>
      <c r="J688">
        <f t="shared" si="162"/>
        <v>1</v>
      </c>
      <c r="K688">
        <f t="shared" si="170"/>
        <v>3</v>
      </c>
      <c r="L688">
        <f t="shared" si="171"/>
        <v>3</v>
      </c>
      <c r="M688" s="8">
        <f t="shared" ref="M688:W688" si="289">(M42-$M42)/$M42</f>
        <v>0</v>
      </c>
      <c r="N688" s="8">
        <f t="shared" si="289"/>
        <v>-0.8136090838208524</v>
      </c>
      <c r="O688" s="8">
        <f t="shared" si="289"/>
        <v>-0.81286609699848544</v>
      </c>
      <c r="P688" s="8">
        <f t="shared" si="289"/>
        <v>3.3409632036379349</v>
      </c>
      <c r="Q688" s="8">
        <f t="shared" si="289"/>
        <v>-0.90792092739700525</v>
      </c>
      <c r="R688" s="8">
        <f t="shared" si="289"/>
        <v>4.1190069167984289</v>
      </c>
      <c r="S688" s="8">
        <f t="shared" si="289"/>
        <v>-0.88733781085115582</v>
      </c>
      <c r="T688" s="8">
        <f t="shared" si="289"/>
        <v>-0.56572179601670725</v>
      </c>
      <c r="U688" s="8">
        <f t="shared" si="289"/>
        <v>-0.68189253336163003</v>
      </c>
      <c r="V688" s="8">
        <f t="shared" si="289"/>
        <v>3.1759846963148535</v>
      </c>
      <c r="W688" s="8">
        <f t="shared" si="289"/>
        <v>-0.79928102431450521</v>
      </c>
      <c r="X688"/>
      <c r="Y688" s="8">
        <f t="shared" ref="Y688:AI688" si="290">(Y42-$Y42)/$Y42</f>
        <v>0</v>
      </c>
      <c r="Z688" s="8">
        <f t="shared" si="290"/>
        <v>-0.82315546971716469</v>
      </c>
      <c r="AA688" s="8">
        <f t="shared" si="290"/>
        <v>-0.85649325252035158</v>
      </c>
      <c r="AB688" s="8">
        <f t="shared" si="290"/>
        <v>1.7855633354208165</v>
      </c>
      <c r="AC688" s="8">
        <f t="shared" si="290"/>
        <v>-0.91138439978954677</v>
      </c>
      <c r="AD688" s="8">
        <f t="shared" si="290"/>
        <v>1.4141398315125513</v>
      </c>
      <c r="AE688" s="8">
        <f t="shared" si="290"/>
        <v>-0.90758832326150085</v>
      </c>
      <c r="AF688" s="8">
        <f t="shared" si="290"/>
        <v>-0.77742946160833115</v>
      </c>
      <c r="AG688" s="8">
        <f t="shared" si="290"/>
        <v>-0.82340862220190825</v>
      </c>
      <c r="AH688" s="8">
        <f t="shared" si="290"/>
        <v>0.30804531625333825</v>
      </c>
      <c r="AI688" s="8">
        <f t="shared" si="290"/>
        <v>-0.80552714329982422</v>
      </c>
      <c r="AK688" s="8">
        <f t="shared" ref="AK688:AU688" si="291">(AK42-$AK42)/$AK42</f>
        <v>0</v>
      </c>
      <c r="AL688" s="8">
        <f t="shared" si="291"/>
        <v>-0.93778986205439241</v>
      </c>
      <c r="AM688" s="8">
        <f t="shared" si="291"/>
        <v>-0.94418810471070214</v>
      </c>
      <c r="AN688" s="8">
        <f t="shared" si="291"/>
        <v>1.7855633354208165</v>
      </c>
      <c r="AO688" s="8">
        <f t="shared" si="291"/>
        <v>-0.95938487656205151</v>
      </c>
      <c r="AP688" s="8">
        <f t="shared" si="291"/>
        <v>1.4141398315125513</v>
      </c>
      <c r="AQ688" s="8">
        <f t="shared" si="291"/>
        <v>-0.96532390124985656</v>
      </c>
      <c r="AR688" s="8">
        <f t="shared" si="291"/>
        <v>-0.88799877646008363</v>
      </c>
      <c r="AS688" s="8">
        <f t="shared" si="291"/>
        <v>-0.97544283651421393</v>
      </c>
      <c r="AT688" s="8">
        <f t="shared" si="291"/>
        <v>0.30804531625333825</v>
      </c>
      <c r="AU688" s="8">
        <f t="shared" si="291"/>
        <v>-0.90171240910468753</v>
      </c>
      <c r="AW688">
        <f t="shared" si="166"/>
        <v>0.57600000000000018</v>
      </c>
      <c r="AX688">
        <f t="shared" si="175"/>
        <v>0.57600000000000018</v>
      </c>
      <c r="AY688" t="str">
        <f t="shared" si="176"/>
        <v/>
      </c>
      <c r="AZ688">
        <f t="shared" si="177"/>
        <v>0.57600000000000018</v>
      </c>
    </row>
    <row r="689" spans="1:52" s="17" customFormat="1" x14ac:dyDescent="0.3">
      <c r="A689">
        <v>3</v>
      </c>
      <c r="B689" t="s">
        <v>113</v>
      </c>
      <c r="C689" t="s">
        <v>114</v>
      </c>
      <c r="D689" t="s">
        <v>15</v>
      </c>
      <c r="E689"/>
      <c r="F689" s="2">
        <v>0</v>
      </c>
      <c r="G689" s="2">
        <f t="shared" si="167"/>
        <v>0</v>
      </c>
      <c r="H689" s="4">
        <f t="shared" si="168"/>
        <v>0</v>
      </c>
      <c r="I689">
        <f t="shared" si="169"/>
        <v>0</v>
      </c>
      <c r="J689">
        <f t="shared" si="162"/>
        <v>1</v>
      </c>
      <c r="K689">
        <f t="shared" si="170"/>
        <v>3</v>
      </c>
      <c r="L689">
        <f t="shared" si="171"/>
        <v>0</v>
      </c>
      <c r="M689" s="8">
        <f t="shared" ref="M689:W689" si="292">(M43-$M43)/$M43</f>
        <v>0</v>
      </c>
      <c r="N689" s="8">
        <f t="shared" si="292"/>
        <v>-0.77698156610347591</v>
      </c>
      <c r="O689" s="8">
        <f t="shared" si="292"/>
        <v>-0.77346755112358079</v>
      </c>
      <c r="P689" s="8">
        <f t="shared" si="292"/>
        <v>3.0055919573909295</v>
      </c>
      <c r="Q689" s="8">
        <f t="shared" si="292"/>
        <v>-0.84671300200942035</v>
      </c>
      <c r="R689" s="8">
        <f t="shared" si="292"/>
        <v>3.6241881045011999</v>
      </c>
      <c r="S689" s="8">
        <f t="shared" si="292"/>
        <v>-0.83752759496354467</v>
      </c>
      <c r="T689" s="8">
        <f t="shared" si="292"/>
        <v>-0.61084025401015485</v>
      </c>
      <c r="U689" s="8">
        <f t="shared" si="292"/>
        <v>-0.71492851632600818</v>
      </c>
      <c r="V689" s="8">
        <f t="shared" si="292"/>
        <v>2.8349617995656415</v>
      </c>
      <c r="W689" s="8">
        <f t="shared" si="292"/>
        <v>-0.91154325199222608</v>
      </c>
      <c r="X689"/>
      <c r="Y689" s="8">
        <f t="shared" ref="Y689:AI689" si="293">(Y43-$Y43)/$Y43</f>
        <v>0</v>
      </c>
      <c r="Z689" s="8">
        <f t="shared" si="293"/>
        <v>-0.76550950634084147</v>
      </c>
      <c r="AA689" s="8">
        <f t="shared" si="293"/>
        <v>-0.76399867380852882</v>
      </c>
      <c r="AB689" s="8">
        <f t="shared" si="293"/>
        <v>3.0699878973202122</v>
      </c>
      <c r="AC689" s="8">
        <f t="shared" si="293"/>
        <v>-0.78985760838260743</v>
      </c>
      <c r="AD689" s="8">
        <f t="shared" si="293"/>
        <v>2.6965297542851427</v>
      </c>
      <c r="AE689" s="8">
        <f t="shared" si="293"/>
        <v>-0.7851484559549492</v>
      </c>
      <c r="AF689" s="8">
        <f t="shared" si="293"/>
        <v>-0.67060590399088615</v>
      </c>
      <c r="AG689" s="8">
        <f t="shared" si="293"/>
        <v>-0.73881173075479212</v>
      </c>
      <c r="AH689" s="8">
        <f t="shared" si="293"/>
        <v>1.0194755831633051</v>
      </c>
      <c r="AI689" s="8">
        <f t="shared" si="293"/>
        <v>-0.7088054412284106</v>
      </c>
      <c r="AK689" s="8">
        <f t="shared" ref="AK689:AU689" si="294">(AK43-$AK43)/$AK43</f>
        <v>0</v>
      </c>
      <c r="AL689" s="8">
        <f t="shared" si="294"/>
        <v>-0.9185614636555941</v>
      </c>
      <c r="AM689" s="8">
        <f t="shared" si="294"/>
        <v>-0.91729668782349638</v>
      </c>
      <c r="AN689" s="8">
        <f t="shared" si="294"/>
        <v>3.0699878973202122</v>
      </c>
      <c r="AO689" s="8">
        <f t="shared" si="294"/>
        <v>-0.92738409251828924</v>
      </c>
      <c r="AP689" s="8">
        <f t="shared" si="294"/>
        <v>2.6965297542851427</v>
      </c>
      <c r="AQ689" s="8">
        <f t="shared" si="294"/>
        <v>-0.93376699748747549</v>
      </c>
      <c r="AR689" s="8">
        <f t="shared" si="294"/>
        <v>-0.83428760081034381</v>
      </c>
      <c r="AS689" s="8">
        <f t="shared" si="294"/>
        <v>-0.9638688690408691</v>
      </c>
      <c r="AT689" s="8">
        <f t="shared" si="294"/>
        <v>1.0194755831633051</v>
      </c>
      <c r="AU689" s="8">
        <f t="shared" si="294"/>
        <v>-0.8225976466088073</v>
      </c>
      <c r="AW689">
        <f t="shared" si="166"/>
        <v>0.192</v>
      </c>
      <c r="AX689" t="str">
        <f t="shared" si="175"/>
        <v/>
      </c>
      <c r="AY689" t="str">
        <f t="shared" si="176"/>
        <v/>
      </c>
      <c r="AZ689">
        <f t="shared" si="177"/>
        <v>0.192</v>
      </c>
    </row>
    <row r="690" spans="1:52" s="17" customFormat="1" x14ac:dyDescent="0.3">
      <c r="A690">
        <v>3</v>
      </c>
      <c r="B690" t="s">
        <v>115</v>
      </c>
      <c r="C690" t="s">
        <v>114</v>
      </c>
      <c r="D690" t="s">
        <v>15</v>
      </c>
      <c r="E690" t="s">
        <v>43</v>
      </c>
      <c r="F690" s="2">
        <v>0</v>
      </c>
      <c r="G690" s="2">
        <f t="shared" si="167"/>
        <v>1</v>
      </c>
      <c r="H690" s="4">
        <f t="shared" si="168"/>
        <v>1</v>
      </c>
      <c r="I690">
        <f t="shared" si="169"/>
        <v>0</v>
      </c>
      <c r="J690">
        <f t="shared" si="162"/>
        <v>1</v>
      </c>
      <c r="K690">
        <f t="shared" si="170"/>
        <v>3</v>
      </c>
      <c r="L690">
        <f t="shared" si="171"/>
        <v>3</v>
      </c>
      <c r="M690" s="8">
        <f t="shared" ref="M690:W690" si="295">(M44-$M44)/$M44</f>
        <v>0</v>
      </c>
      <c r="N690" s="8">
        <f t="shared" si="295"/>
        <v>-0.82387892139905727</v>
      </c>
      <c r="O690" s="8">
        <f t="shared" si="295"/>
        <v>-0.82307175252494824</v>
      </c>
      <c r="P690" s="8">
        <f t="shared" si="295"/>
        <v>3.0200088572256005</v>
      </c>
      <c r="Q690" s="8">
        <f t="shared" si="295"/>
        <v>-0.91303101549318255</v>
      </c>
      <c r="R690" s="8">
        <f t="shared" si="295"/>
        <v>3.6142255620322712</v>
      </c>
      <c r="S690" s="8">
        <f t="shared" si="295"/>
        <v>-0.8911739055932838</v>
      </c>
      <c r="T690" s="8">
        <f t="shared" si="295"/>
        <v>-0.60921810098916584</v>
      </c>
      <c r="U690" s="8">
        <f t="shared" si="295"/>
        <v>-0.71433189700834354</v>
      </c>
      <c r="V690" s="8">
        <f t="shared" si="295"/>
        <v>2.8371421601836562</v>
      </c>
      <c r="W690" s="8">
        <f t="shared" si="295"/>
        <v>-0.82148982387213709</v>
      </c>
      <c r="X690"/>
      <c r="Y690" s="8">
        <f t="shared" ref="Y690:AI690" si="296">(Y44-$Y44)/$Y44</f>
        <v>0</v>
      </c>
      <c r="Z690" s="8">
        <f t="shared" si="296"/>
        <v>-0.80836345617594951</v>
      </c>
      <c r="AA690" s="8">
        <f t="shared" si="296"/>
        <v>-0.80816039170718057</v>
      </c>
      <c r="AB690" s="8">
        <f t="shared" si="296"/>
        <v>1.1718760626547746</v>
      </c>
      <c r="AC690" s="8">
        <f t="shared" si="296"/>
        <v>-0.88042616231332571</v>
      </c>
      <c r="AD690" s="8">
        <f t="shared" si="296"/>
        <v>2.5067115764572399</v>
      </c>
      <c r="AE690" s="8">
        <f t="shared" si="296"/>
        <v>-0.84736608334974994</v>
      </c>
      <c r="AF690" s="8">
        <f t="shared" si="296"/>
        <v>-0.66589517892770811</v>
      </c>
      <c r="AG690" s="8">
        <f t="shared" si="296"/>
        <v>-0.73722155305881254</v>
      </c>
      <c r="AH690" s="8">
        <f t="shared" si="296"/>
        <v>0.59688117553241515</v>
      </c>
      <c r="AI690" s="8">
        <f t="shared" si="296"/>
        <v>-0.71477434985010468</v>
      </c>
      <c r="AK690" s="8">
        <f t="shared" ref="AK690:AU690" si="297">(AK44-$AK44)/$AK44</f>
        <v>0</v>
      </c>
      <c r="AL690" s="8">
        <f t="shared" si="297"/>
        <v>-0.9326480426768391</v>
      </c>
      <c r="AM690" s="8">
        <f t="shared" si="297"/>
        <v>-0.93318162958574702</v>
      </c>
      <c r="AN690" s="8">
        <f t="shared" si="297"/>
        <v>1.1718760626547746</v>
      </c>
      <c r="AO690" s="8">
        <f t="shared" si="297"/>
        <v>-0.95849163022433292</v>
      </c>
      <c r="AP690" s="8">
        <f t="shared" si="297"/>
        <v>2.5067115764572399</v>
      </c>
      <c r="AQ690" s="8">
        <f t="shared" si="297"/>
        <v>-0.94895795425654106</v>
      </c>
      <c r="AR690" s="8">
        <f t="shared" si="297"/>
        <v>-0.83213759407135246</v>
      </c>
      <c r="AS690" s="8">
        <f t="shared" si="297"/>
        <v>-0.964238116822557</v>
      </c>
      <c r="AT690" s="8">
        <f t="shared" si="297"/>
        <v>0.59688117553241515</v>
      </c>
      <c r="AU690" s="8">
        <f t="shared" si="297"/>
        <v>-0.85101244845622315</v>
      </c>
      <c r="AW690">
        <f t="shared" si="166"/>
        <v>0.57600000000000018</v>
      </c>
      <c r="AX690">
        <f t="shared" si="175"/>
        <v>0.57600000000000018</v>
      </c>
      <c r="AY690" t="str">
        <f t="shared" si="176"/>
        <v/>
      </c>
      <c r="AZ690">
        <f t="shared" si="177"/>
        <v>0.57600000000000018</v>
      </c>
    </row>
    <row r="691" spans="1:52" s="17" customFormat="1" x14ac:dyDescent="0.3">
      <c r="A691">
        <v>3</v>
      </c>
      <c r="B691" t="s">
        <v>116</v>
      </c>
      <c r="C691" t="s">
        <v>114</v>
      </c>
      <c r="D691" t="s">
        <v>15</v>
      </c>
      <c r="E691"/>
      <c r="F691" s="2">
        <v>0</v>
      </c>
      <c r="G691" s="2">
        <f t="shared" si="167"/>
        <v>1</v>
      </c>
      <c r="H691" s="4">
        <f t="shared" si="168"/>
        <v>0</v>
      </c>
      <c r="I691">
        <f t="shared" si="169"/>
        <v>1</v>
      </c>
      <c r="J691">
        <f t="shared" si="162"/>
        <v>0</v>
      </c>
      <c r="K691">
        <f t="shared" si="170"/>
        <v>3</v>
      </c>
      <c r="L691">
        <f t="shared" si="171"/>
        <v>0</v>
      </c>
      <c r="M691" s="8">
        <f t="shared" ref="M691:W691" si="298">(M45-$M45)/$M45</f>
        <v>0</v>
      </c>
      <c r="N691" s="8">
        <f t="shared" si="298"/>
        <v>0.63993973819906391</v>
      </c>
      <c r="O691" s="8">
        <f t="shared" si="298"/>
        <v>0.64027963555006395</v>
      </c>
      <c r="P691" s="8">
        <f t="shared" si="298"/>
        <v>-3.0090912544402862E-4</v>
      </c>
      <c r="Q691" s="8">
        <f t="shared" si="298"/>
        <v>0.13443040201859044</v>
      </c>
      <c r="R691" s="8">
        <f t="shared" si="298"/>
        <v>-0.99998300513244998</v>
      </c>
      <c r="S691" s="8">
        <f t="shared" si="298"/>
        <v>-0.59967089938838469</v>
      </c>
      <c r="T691" s="8">
        <f t="shared" si="298"/>
        <v>15.841914741747994</v>
      </c>
      <c r="U691" s="8">
        <f t="shared" si="298"/>
        <v>14.229136800686195</v>
      </c>
      <c r="V691" s="8">
        <f t="shared" si="298"/>
        <v>-0.9985654332391618</v>
      </c>
      <c r="W691" s="8">
        <f t="shared" si="298"/>
        <v>-0.49966010264900002</v>
      </c>
      <c r="X691"/>
      <c r="Y691" s="8">
        <f t="shared" ref="Y691:AI691" si="299">(Y45-$Y45)/$Y45</f>
        <v>0</v>
      </c>
      <c r="Z691" s="8">
        <f t="shared" si="299"/>
        <v>0.81130547153698862</v>
      </c>
      <c r="AA691" s="8">
        <f t="shared" si="299"/>
        <v>0.77776106744036722</v>
      </c>
      <c r="AB691" s="8">
        <f t="shared" si="299"/>
        <v>0.48061153764798475</v>
      </c>
      <c r="AC691" s="8">
        <f t="shared" si="299"/>
        <v>1.1390860726397862</v>
      </c>
      <c r="AD691" s="8">
        <f t="shared" si="299"/>
        <v>-0.74091747731165314</v>
      </c>
      <c r="AE691" s="8">
        <f t="shared" si="299"/>
        <v>0.13013749533668179</v>
      </c>
      <c r="AF691" s="8">
        <f t="shared" si="299"/>
        <v>2.5939760825278646</v>
      </c>
      <c r="AG691" s="8">
        <f t="shared" si="299"/>
        <v>3.7203998194614822</v>
      </c>
      <c r="AH691" s="8">
        <f t="shared" si="299"/>
        <v>-0.98483196321374966</v>
      </c>
      <c r="AI691" s="8">
        <f t="shared" si="299"/>
        <v>0.87085882615818899</v>
      </c>
      <c r="AK691" s="8">
        <f t="shared" ref="AK691:AU691" si="300">(AK45-$AK45)/$AK45</f>
        <v>0</v>
      </c>
      <c r="AL691" s="8">
        <f t="shared" si="300"/>
        <v>-0.28592675680127477</v>
      </c>
      <c r="AM691" s="8">
        <f t="shared" si="300"/>
        <v>-0.29656226385532092</v>
      </c>
      <c r="AN691" s="8">
        <f t="shared" si="300"/>
        <v>0.48061153764798475</v>
      </c>
      <c r="AO691" s="8">
        <f t="shared" si="300"/>
        <v>-0.1162602650673274</v>
      </c>
      <c r="AP691" s="8">
        <f t="shared" si="300"/>
        <v>-0.74091747731165314</v>
      </c>
      <c r="AQ691" s="8">
        <f t="shared" si="300"/>
        <v>-0.4240115404948</v>
      </c>
      <c r="AR691" s="8">
        <f t="shared" si="300"/>
        <v>0.81003331147346558</v>
      </c>
      <c r="AS691" s="8">
        <f t="shared" si="300"/>
        <v>-0.16801772082624175</v>
      </c>
      <c r="AT691" s="8">
        <f t="shared" si="300"/>
        <v>-0.98483196321374966</v>
      </c>
      <c r="AU691" s="8">
        <f t="shared" si="300"/>
        <v>3.9273145407021821E-2</v>
      </c>
      <c r="AW691">
        <f t="shared" si="166"/>
        <v>-0.57600000000000018</v>
      </c>
      <c r="AX691" t="str">
        <f t="shared" si="175"/>
        <v/>
      </c>
      <c r="AY691">
        <f t="shared" si="176"/>
        <v>-0.57600000000000018</v>
      </c>
      <c r="AZ691" t="str">
        <f t="shared" si="177"/>
        <v/>
      </c>
    </row>
    <row r="692" spans="1:52" s="17" customFormat="1" x14ac:dyDescent="0.3">
      <c r="A692">
        <v>3</v>
      </c>
      <c r="B692" t="s">
        <v>117</v>
      </c>
      <c r="C692" t="s">
        <v>114</v>
      </c>
      <c r="D692" t="s">
        <v>15</v>
      </c>
      <c r="E692"/>
      <c r="F692" s="2">
        <v>0</v>
      </c>
      <c r="G692" s="2">
        <f t="shared" si="167"/>
        <v>0</v>
      </c>
      <c r="H692" s="4">
        <f t="shared" si="168"/>
        <v>0</v>
      </c>
      <c r="I692">
        <f t="shared" si="169"/>
        <v>1</v>
      </c>
      <c r="J692">
        <f t="shared" si="162"/>
        <v>0</v>
      </c>
      <c r="K692">
        <f t="shared" si="170"/>
        <v>3</v>
      </c>
      <c r="L692">
        <f t="shared" si="171"/>
        <v>0</v>
      </c>
      <c r="M692" s="8">
        <f t="shared" ref="M692:W692" si="301">(M46-$M46)/$M46</f>
        <v>0</v>
      </c>
      <c r="N692" s="8">
        <f t="shared" si="301"/>
        <v>-0.70854803763304841</v>
      </c>
      <c r="O692" s="8">
        <f t="shared" si="301"/>
        <v>-0.70313144656743287</v>
      </c>
      <c r="P692" s="8">
        <f t="shared" si="301"/>
        <v>3.3549806617076676</v>
      </c>
      <c r="Q692" s="8">
        <f t="shared" si="301"/>
        <v>-0.85140717861388882</v>
      </c>
      <c r="R692" s="8">
        <f t="shared" si="301"/>
        <v>3.4065744715204529</v>
      </c>
      <c r="S692" s="8">
        <f t="shared" si="301"/>
        <v>-0.81293685187876807</v>
      </c>
      <c r="T692" s="8">
        <f t="shared" si="301"/>
        <v>-0.45391469494291004</v>
      </c>
      <c r="U692" s="8">
        <f t="shared" si="301"/>
        <v>-0.49976563942697683</v>
      </c>
      <c r="V692" s="8">
        <f t="shared" si="301"/>
        <v>3.5373001030322819</v>
      </c>
      <c r="W692" s="8">
        <f t="shared" si="301"/>
        <v>-0.82146680971513519</v>
      </c>
      <c r="X692"/>
      <c r="Y692" s="8">
        <f t="shared" ref="Y692:AI692" si="302">(Y46-$Y46)/$Y46</f>
        <v>0</v>
      </c>
      <c r="Z692" s="8">
        <f t="shared" si="302"/>
        <v>-0.67897529541676116</v>
      </c>
      <c r="AA692" s="8">
        <f t="shared" si="302"/>
        <v>-0.68045834418662321</v>
      </c>
      <c r="AB692" s="8">
        <f t="shared" si="302"/>
        <v>3.8246694676436941</v>
      </c>
      <c r="AC692" s="8">
        <f t="shared" si="302"/>
        <v>-0.73544988889982343</v>
      </c>
      <c r="AD692" s="8">
        <f t="shared" si="302"/>
        <v>2.601955729589756</v>
      </c>
      <c r="AE692" s="8">
        <f t="shared" si="302"/>
        <v>-0.70994156416069076</v>
      </c>
      <c r="AF692" s="8">
        <f t="shared" si="302"/>
        <v>-0.76077162333224468</v>
      </c>
      <c r="AG692" s="8">
        <f t="shared" si="302"/>
        <v>-0.68204757316581022</v>
      </c>
      <c r="AH692" s="8">
        <f t="shared" si="302"/>
        <v>1.2782202798250786</v>
      </c>
      <c r="AI692" s="8">
        <f t="shared" si="302"/>
        <v>-0.52595626891870106</v>
      </c>
      <c r="AK692" s="8">
        <f t="shared" ref="AK692:AU692" si="303">(AK46-$AK46)/$AK46</f>
        <v>0</v>
      </c>
      <c r="AL692" s="8">
        <f t="shared" si="303"/>
        <v>-0.89642510350111049</v>
      </c>
      <c r="AM692" s="8">
        <f t="shared" si="303"/>
        <v>-0.89629899766460375</v>
      </c>
      <c r="AN692" s="8">
        <f t="shared" si="303"/>
        <v>3.8246694676436941</v>
      </c>
      <c r="AO692" s="8">
        <f t="shared" si="303"/>
        <v>-0.90751967156467395</v>
      </c>
      <c r="AP692" s="8">
        <f t="shared" si="303"/>
        <v>2.601955729589756</v>
      </c>
      <c r="AQ692" s="8">
        <f t="shared" si="303"/>
        <v>-0.90916661070029048</v>
      </c>
      <c r="AR692" s="8">
        <f t="shared" si="303"/>
        <v>-0.87926137799761628</v>
      </c>
      <c r="AS692" s="8">
        <f t="shared" si="303"/>
        <v>-0.94325838030736264</v>
      </c>
      <c r="AT692" s="8">
        <f t="shared" si="303"/>
        <v>1.2782202798250786</v>
      </c>
      <c r="AU692" s="8">
        <f t="shared" si="303"/>
        <v>-0.78233877690304154</v>
      </c>
      <c r="AW692">
        <f t="shared" si="166"/>
        <v>-0.192</v>
      </c>
      <c r="AX692" t="str">
        <f t="shared" si="175"/>
        <v/>
      </c>
      <c r="AY692">
        <f t="shared" si="176"/>
        <v>-0.192</v>
      </c>
      <c r="AZ692" t="str">
        <f t="shared" si="177"/>
        <v/>
      </c>
    </row>
    <row r="693" spans="1:52" s="17" customFormat="1" x14ac:dyDescent="0.3">
      <c r="A693">
        <v>3</v>
      </c>
      <c r="B693" t="s">
        <v>118</v>
      </c>
      <c r="C693" t="s">
        <v>114</v>
      </c>
      <c r="D693" t="s">
        <v>15</v>
      </c>
      <c r="E693"/>
      <c r="F693" s="2">
        <v>0</v>
      </c>
      <c r="G693" s="2">
        <f t="shared" si="167"/>
        <v>1</v>
      </c>
      <c r="H693" s="4">
        <f t="shared" si="168"/>
        <v>0</v>
      </c>
      <c r="I693">
        <f t="shared" si="169"/>
        <v>1</v>
      </c>
      <c r="J693">
        <f t="shared" si="162"/>
        <v>0</v>
      </c>
      <c r="K693">
        <f t="shared" si="170"/>
        <v>3</v>
      </c>
      <c r="L693">
        <f t="shared" si="171"/>
        <v>0</v>
      </c>
      <c r="M693" s="8">
        <f t="shared" ref="M693:W693" si="304">(M47-$M47)/$M47</f>
        <v>0</v>
      </c>
      <c r="N693" s="8">
        <f t="shared" si="304"/>
        <v>-0.66957720212670802</v>
      </c>
      <c r="O693" s="8">
        <f t="shared" si="304"/>
        <v>-0.66390600548720979</v>
      </c>
      <c r="P693" s="8">
        <f t="shared" si="304"/>
        <v>4.3372252299743161</v>
      </c>
      <c r="Q693" s="8">
        <f t="shared" si="304"/>
        <v>-0.83220575453920653</v>
      </c>
      <c r="R693" s="8">
        <f t="shared" si="304"/>
        <v>4.0902028677352726</v>
      </c>
      <c r="S693" s="8">
        <f t="shared" si="304"/>
        <v>-0.78827461375837071</v>
      </c>
      <c r="T693" s="8">
        <f t="shared" si="304"/>
        <v>-0.37692154497387997</v>
      </c>
      <c r="U693" s="8">
        <f t="shared" si="304"/>
        <v>-0.42960498052824608</v>
      </c>
      <c r="V693" s="8">
        <f t="shared" si="304"/>
        <v>4.5476943669038716</v>
      </c>
      <c r="W693" s="8">
        <f t="shared" si="304"/>
        <v>-0.80056889400658715</v>
      </c>
      <c r="X693"/>
      <c r="Y693" s="8">
        <f t="shared" ref="Y693:AI693" si="305">(Y47-$Y47)/$Y47</f>
        <v>0</v>
      </c>
      <c r="Z693" s="8">
        <f t="shared" si="305"/>
        <v>-0.64710106823715696</v>
      </c>
      <c r="AA693" s="8">
        <f t="shared" si="305"/>
        <v>-0.64706607783331049</v>
      </c>
      <c r="AB693" s="8">
        <f t="shared" si="305"/>
        <v>4.9515541023230929</v>
      </c>
      <c r="AC693" s="8">
        <f t="shared" si="305"/>
        <v>-0.7005035290587146</v>
      </c>
      <c r="AD693" s="8">
        <f t="shared" si="305"/>
        <v>3.021708351873829</v>
      </c>
      <c r="AE693" s="8">
        <f t="shared" si="305"/>
        <v>-0.68687740028635447</v>
      </c>
      <c r="AF693" s="8">
        <f t="shared" si="305"/>
        <v>-0.73794413425366889</v>
      </c>
      <c r="AG693" s="8">
        <f t="shared" si="305"/>
        <v>-0.65207444359987199</v>
      </c>
      <c r="AH693" s="8">
        <f t="shared" si="305"/>
        <v>1.6373780746368714</v>
      </c>
      <c r="AI693" s="8">
        <f t="shared" si="305"/>
        <v>-0.46676856528320243</v>
      </c>
      <c r="AK693" s="8">
        <f t="shared" ref="AK693:AU693" si="306">(AK47-$AK47)/$AK47</f>
        <v>0</v>
      </c>
      <c r="AL693" s="8">
        <f t="shared" si="306"/>
        <v>-0.88758009772507118</v>
      </c>
      <c r="AM693" s="8">
        <f t="shared" si="306"/>
        <v>-0.88585711541490575</v>
      </c>
      <c r="AN693" s="8">
        <f t="shared" si="306"/>
        <v>4.9515541023230929</v>
      </c>
      <c r="AO693" s="8">
        <f t="shared" si="306"/>
        <v>-0.89114750646442231</v>
      </c>
      <c r="AP693" s="8">
        <f t="shared" si="306"/>
        <v>3.021708351873829</v>
      </c>
      <c r="AQ693" s="8">
        <f t="shared" si="306"/>
        <v>-0.90605543762396401</v>
      </c>
      <c r="AR693" s="8">
        <f t="shared" si="306"/>
        <v>-0.86780819283267252</v>
      </c>
      <c r="AS693" s="8">
        <f t="shared" si="306"/>
        <v>-0.93827646233147544</v>
      </c>
      <c r="AT693" s="8">
        <f t="shared" si="306"/>
        <v>1.6373780746368714</v>
      </c>
      <c r="AU693" s="8">
        <f t="shared" si="306"/>
        <v>-0.74844226442360917</v>
      </c>
      <c r="AW693">
        <f t="shared" si="166"/>
        <v>-0.192</v>
      </c>
      <c r="AX693" t="str">
        <f t="shared" si="175"/>
        <v/>
      </c>
      <c r="AY693">
        <f t="shared" si="176"/>
        <v>-0.192</v>
      </c>
      <c r="AZ693" t="str">
        <f t="shared" si="177"/>
        <v/>
      </c>
    </row>
    <row r="694" spans="1:52" s="17" customFormat="1" x14ac:dyDescent="0.3">
      <c r="A694">
        <v>3</v>
      </c>
      <c r="B694" t="s">
        <v>119</v>
      </c>
      <c r="C694" t="s">
        <v>114</v>
      </c>
      <c r="D694" t="s">
        <v>15</v>
      </c>
      <c r="E694"/>
      <c r="F694" s="2">
        <v>0</v>
      </c>
      <c r="G694" s="2">
        <f t="shared" si="167"/>
        <v>0</v>
      </c>
      <c r="H694" s="4">
        <f t="shared" si="168"/>
        <v>0</v>
      </c>
      <c r="I694">
        <f t="shared" si="169"/>
        <v>1</v>
      </c>
      <c r="J694">
        <f t="shared" si="162"/>
        <v>0</v>
      </c>
      <c r="K694">
        <f t="shared" si="170"/>
        <v>3</v>
      </c>
      <c r="L694">
        <f t="shared" si="171"/>
        <v>0</v>
      </c>
      <c r="M694" s="8">
        <f t="shared" ref="M694:W694" si="307">(M48-$M48)/$M48</f>
        <v>0</v>
      </c>
      <c r="N694" s="8">
        <f t="shared" si="307"/>
        <v>0.80318966542802939</v>
      </c>
      <c r="O694" s="8">
        <f t="shared" si="307"/>
        <v>0.80366952482922482</v>
      </c>
      <c r="P694" s="8">
        <f t="shared" si="307"/>
        <v>-2.9791271157553748E-4</v>
      </c>
      <c r="Q694" s="8">
        <f t="shared" si="307"/>
        <v>0.10223204601051888</v>
      </c>
      <c r="R694" s="8">
        <f t="shared" si="307"/>
        <v>-0.99999100263622764</v>
      </c>
      <c r="S694" s="8">
        <f t="shared" si="307"/>
        <v>-0.62974948340136339</v>
      </c>
      <c r="T694" s="8">
        <f t="shared" si="307"/>
        <v>15.83868526521729</v>
      </c>
      <c r="U694" s="8">
        <f t="shared" si="307"/>
        <v>14.226870526935606</v>
      </c>
      <c r="V694" s="8">
        <f t="shared" si="307"/>
        <v>-0.99872337405140299</v>
      </c>
      <c r="W694" s="8">
        <f t="shared" si="307"/>
        <v>-0.54926106650751327</v>
      </c>
      <c r="X694"/>
      <c r="Y694" s="8">
        <f t="shared" ref="Y694:AI694" si="308">(Y48-$Y48)/$Y48</f>
        <v>0</v>
      </c>
      <c r="Z694" s="8">
        <f t="shared" si="308"/>
        <v>1.1408137697523573</v>
      </c>
      <c r="AA694" s="8">
        <f t="shared" si="308"/>
        <v>1.0810743037074055</v>
      </c>
      <c r="AB694" s="8">
        <f t="shared" si="308"/>
        <v>0.21605320287791974</v>
      </c>
      <c r="AC694" s="8">
        <f t="shared" si="308"/>
        <v>1.1194568999721726</v>
      </c>
      <c r="AD694" s="8">
        <f t="shared" si="308"/>
        <v>-0.70059902843980093</v>
      </c>
      <c r="AE694" s="8">
        <f t="shared" si="308"/>
        <v>0.31360879746515502</v>
      </c>
      <c r="AF694" s="8">
        <f t="shared" si="308"/>
        <v>3.1249499153422451</v>
      </c>
      <c r="AG694" s="8">
        <f t="shared" si="308"/>
        <v>4.3972510170661749</v>
      </c>
      <c r="AH694" s="8">
        <f t="shared" si="308"/>
        <v>-0.98308545494809318</v>
      </c>
      <c r="AI694" s="8">
        <f t="shared" si="308"/>
        <v>1.0498749504705986</v>
      </c>
      <c r="AK694" s="8">
        <f t="shared" ref="AK694:AU694" si="309">(AK48-$AK48)/$AK48</f>
        <v>0</v>
      </c>
      <c r="AL694" s="8">
        <f t="shared" si="309"/>
        <v>-0.13905331596149309</v>
      </c>
      <c r="AM694" s="8">
        <f t="shared" si="309"/>
        <v>-0.16983144260727182</v>
      </c>
      <c r="AN694" s="8">
        <f t="shared" si="309"/>
        <v>0.21605320287791974</v>
      </c>
      <c r="AO694" s="8">
        <f t="shared" si="309"/>
        <v>-0.14669072792899526</v>
      </c>
      <c r="AP694" s="8">
        <f t="shared" si="309"/>
        <v>-0.70059902843980093</v>
      </c>
      <c r="AQ694" s="8">
        <f t="shared" si="309"/>
        <v>-0.29396706011857887</v>
      </c>
      <c r="AR694" s="8">
        <f t="shared" si="309"/>
        <v>1.0785057071514794</v>
      </c>
      <c r="AS694" s="8">
        <f t="shared" si="309"/>
        <v>-3.6165962726073406E-2</v>
      </c>
      <c r="AT694" s="8">
        <f t="shared" si="309"/>
        <v>-0.98308545494809318</v>
      </c>
      <c r="AU694" s="8">
        <f t="shared" si="309"/>
        <v>0.15325213439282628</v>
      </c>
      <c r="AW694">
        <f t="shared" si="166"/>
        <v>-0.57600000000000018</v>
      </c>
      <c r="AX694" t="str">
        <f t="shared" si="175"/>
        <v/>
      </c>
      <c r="AY694">
        <f t="shared" si="176"/>
        <v>-0.57600000000000018</v>
      </c>
      <c r="AZ694" t="str">
        <f t="shared" si="177"/>
        <v/>
      </c>
    </row>
    <row r="695" spans="1:52" s="17" customFormat="1" x14ac:dyDescent="0.3">
      <c r="A695">
        <v>3</v>
      </c>
      <c r="B695" t="s">
        <v>120</v>
      </c>
      <c r="C695" t="s">
        <v>114</v>
      </c>
      <c r="D695" t="s">
        <v>15</v>
      </c>
      <c r="E695" t="s">
        <v>43</v>
      </c>
      <c r="F695" s="2">
        <v>0</v>
      </c>
      <c r="G695" s="2">
        <f t="shared" si="167"/>
        <v>0</v>
      </c>
      <c r="H695" s="4">
        <f t="shared" si="168"/>
        <v>1</v>
      </c>
      <c r="I695">
        <f t="shared" si="169"/>
        <v>0</v>
      </c>
      <c r="J695">
        <f t="shared" si="162"/>
        <v>1</v>
      </c>
      <c r="K695">
        <f t="shared" si="170"/>
        <v>3</v>
      </c>
      <c r="L695">
        <f t="shared" si="171"/>
        <v>3</v>
      </c>
      <c r="M695" s="8">
        <f t="shared" ref="M695:W695" si="310">(M49-$M49)/$M49</f>
        <v>0</v>
      </c>
      <c r="N695" s="8">
        <f t="shared" si="310"/>
        <v>-0.80960341192534946</v>
      </c>
      <c r="O695" s="8">
        <f t="shared" si="310"/>
        <v>-0.80825996720918547</v>
      </c>
      <c r="P695" s="8">
        <f t="shared" si="310"/>
        <v>3.3678652612084621</v>
      </c>
      <c r="Q695" s="8">
        <f t="shared" si="310"/>
        <v>-0.91072428105284631</v>
      </c>
      <c r="R695" s="8">
        <f t="shared" si="310"/>
        <v>3.9156674083394396</v>
      </c>
      <c r="S695" s="8">
        <f t="shared" si="310"/>
        <v>-0.88349289674779652</v>
      </c>
      <c r="T695" s="8">
        <f t="shared" si="310"/>
        <v>-0.55350949816584261</v>
      </c>
      <c r="U695" s="8">
        <f t="shared" si="310"/>
        <v>-0.67400069758815784</v>
      </c>
      <c r="V695" s="8">
        <f t="shared" si="310"/>
        <v>3.1566963630803428</v>
      </c>
      <c r="W695" s="8">
        <f t="shared" si="310"/>
        <v>-0.79971600013103294</v>
      </c>
      <c r="X695"/>
      <c r="Y695" s="8">
        <f t="shared" ref="Y695:AI695" si="311">(Y49-$Y49)/$Y49</f>
        <v>0</v>
      </c>
      <c r="Z695" s="8">
        <f t="shared" si="311"/>
        <v>-0.79318420550782121</v>
      </c>
      <c r="AA695" s="8">
        <f t="shared" si="311"/>
        <v>-0.79291732966071027</v>
      </c>
      <c r="AB695" s="8">
        <f t="shared" si="311"/>
        <v>1.3675321409740382</v>
      </c>
      <c r="AC695" s="8">
        <f t="shared" si="311"/>
        <v>-0.87177271209215856</v>
      </c>
      <c r="AD695" s="8">
        <f t="shared" si="311"/>
        <v>2.5990635564956479</v>
      </c>
      <c r="AE695" s="8">
        <f t="shared" si="311"/>
        <v>-0.83612249041526276</v>
      </c>
      <c r="AF695" s="8">
        <f t="shared" si="311"/>
        <v>-0.62743984347745008</v>
      </c>
      <c r="AG695" s="8">
        <f t="shared" si="311"/>
        <v>-0.70509316288899693</v>
      </c>
      <c r="AH695" s="8">
        <f t="shared" si="311"/>
        <v>0.69892650150329982</v>
      </c>
      <c r="AI695" s="8">
        <f t="shared" si="311"/>
        <v>-0.69305650477858438</v>
      </c>
      <c r="AK695" s="8">
        <f t="shared" ref="AK695:AU695" si="312">(AK49-$AK49)/$AK49</f>
        <v>0</v>
      </c>
      <c r="AL695" s="8">
        <f t="shared" si="312"/>
        <v>-0.92640496155083052</v>
      </c>
      <c r="AM695" s="8">
        <f t="shared" si="312"/>
        <v>-0.92603036422026619</v>
      </c>
      <c r="AN695" s="8">
        <f t="shared" si="312"/>
        <v>1.3675321409740382</v>
      </c>
      <c r="AO695" s="8">
        <f t="shared" si="312"/>
        <v>-0.9551063785145284</v>
      </c>
      <c r="AP695" s="8">
        <f t="shared" si="312"/>
        <v>2.5990635564956479</v>
      </c>
      <c r="AQ695" s="8">
        <f t="shared" si="312"/>
        <v>-0.94623936804107722</v>
      </c>
      <c r="AR695" s="8">
        <f t="shared" si="312"/>
        <v>-0.81288054017666878</v>
      </c>
      <c r="AS695" s="8">
        <f t="shared" si="312"/>
        <v>-0.9596960701041003</v>
      </c>
      <c r="AT695" s="8">
        <f t="shared" si="312"/>
        <v>0.69892650150329982</v>
      </c>
      <c r="AU695" s="8">
        <f t="shared" si="312"/>
        <v>-0.84308068147783743</v>
      </c>
      <c r="AW695">
        <f t="shared" si="166"/>
        <v>0.57600000000000018</v>
      </c>
      <c r="AX695">
        <f t="shared" si="175"/>
        <v>0.57600000000000018</v>
      </c>
      <c r="AY695" t="str">
        <f t="shared" si="176"/>
        <v/>
      </c>
      <c r="AZ695">
        <f t="shared" si="177"/>
        <v>0.57600000000000018</v>
      </c>
    </row>
    <row r="696" spans="1:52" s="17" customFormat="1" x14ac:dyDescent="0.3">
      <c r="A696">
        <v>3</v>
      </c>
      <c r="B696" t="s">
        <v>121</v>
      </c>
      <c r="C696" t="s">
        <v>114</v>
      </c>
      <c r="D696" t="s">
        <v>15</v>
      </c>
      <c r="E696"/>
      <c r="F696" s="2">
        <v>0</v>
      </c>
      <c r="G696" s="2">
        <f t="shared" si="167"/>
        <v>1</v>
      </c>
      <c r="H696" s="4">
        <f t="shared" si="168"/>
        <v>0</v>
      </c>
      <c r="I696">
        <f t="shared" si="169"/>
        <v>0</v>
      </c>
      <c r="J696">
        <f t="shared" si="162"/>
        <v>1</v>
      </c>
      <c r="K696">
        <f t="shared" si="170"/>
        <v>3</v>
      </c>
      <c r="L696">
        <f t="shared" si="171"/>
        <v>0</v>
      </c>
      <c r="M696" s="8">
        <f t="shared" ref="M696:W696" si="313">(M50-$M50)/$M50</f>
        <v>0</v>
      </c>
      <c r="N696" s="8">
        <f t="shared" si="313"/>
        <v>-0.76599947056234996</v>
      </c>
      <c r="O696" s="8">
        <f t="shared" si="313"/>
        <v>-0.76321355762219423</v>
      </c>
      <c r="P696" s="8">
        <f t="shared" si="313"/>
        <v>3.3409632036379349</v>
      </c>
      <c r="Q696" s="8">
        <f t="shared" si="313"/>
        <v>-0.84046186847001592</v>
      </c>
      <c r="R696" s="8">
        <f t="shared" si="313"/>
        <v>4.1190069167984289</v>
      </c>
      <c r="S696" s="8">
        <f t="shared" si="313"/>
        <v>-0.82789287712371218</v>
      </c>
      <c r="T696" s="8">
        <f t="shared" si="313"/>
        <v>-0.56572179601670725</v>
      </c>
      <c r="U696" s="8">
        <f t="shared" si="313"/>
        <v>-0.68197747795445951</v>
      </c>
      <c r="V696" s="8">
        <f t="shared" si="313"/>
        <v>3.1759846963148535</v>
      </c>
      <c r="W696" s="8">
        <f t="shared" si="313"/>
        <v>-0.90749523943457089</v>
      </c>
      <c r="X696"/>
      <c r="Y696" s="8">
        <f t="shared" ref="Y696:AI696" si="314">(Y50-$Y50)/$Y50</f>
        <v>0</v>
      </c>
      <c r="Z696" s="8">
        <f t="shared" si="314"/>
        <v>-0.75378935450215068</v>
      </c>
      <c r="AA696" s="8">
        <f t="shared" si="314"/>
        <v>-0.75353086120207258</v>
      </c>
      <c r="AB696" s="8">
        <f t="shared" si="314"/>
        <v>3.2897131466607137</v>
      </c>
      <c r="AC696" s="8">
        <f t="shared" si="314"/>
        <v>-0.77984216548100616</v>
      </c>
      <c r="AD696" s="8">
        <f t="shared" si="314"/>
        <v>2.9711935236189269</v>
      </c>
      <c r="AE696" s="8">
        <f t="shared" si="314"/>
        <v>-0.77535934443528776</v>
      </c>
      <c r="AF696" s="8">
        <f t="shared" si="314"/>
        <v>-0.63353652528246662</v>
      </c>
      <c r="AG696" s="8">
        <f t="shared" si="314"/>
        <v>-0.71138778674977088</v>
      </c>
      <c r="AH696" s="8">
        <f t="shared" si="314"/>
        <v>1.1741465588055828</v>
      </c>
      <c r="AI696" s="8">
        <f t="shared" si="314"/>
        <v>-0.68444853806510431</v>
      </c>
      <c r="AK696" s="8">
        <f t="shared" ref="AK696:AU696" si="315">(AK50-$AK50)/$AK50</f>
        <v>0</v>
      </c>
      <c r="AL696" s="8">
        <f t="shared" si="315"/>
        <v>-0.91314331375797253</v>
      </c>
      <c r="AM696" s="8">
        <f t="shared" si="315"/>
        <v>-0.91246107161019174</v>
      </c>
      <c r="AN696" s="8">
        <f t="shared" si="315"/>
        <v>3.2897131466607137</v>
      </c>
      <c r="AO696" s="8">
        <f t="shared" si="315"/>
        <v>-0.92593440862527132</v>
      </c>
      <c r="AP696" s="8">
        <f t="shared" si="315"/>
        <v>2.9711935236189269</v>
      </c>
      <c r="AQ696" s="8">
        <f t="shared" si="315"/>
        <v>-0.9308620899978628</v>
      </c>
      <c r="AR696" s="8">
        <f t="shared" si="315"/>
        <v>-0.81570706087539913</v>
      </c>
      <c r="AS696" s="8">
        <f t="shared" si="315"/>
        <v>-0.9603151326790289</v>
      </c>
      <c r="AT696" s="8">
        <f t="shared" si="315"/>
        <v>1.1741465588055828</v>
      </c>
      <c r="AU696" s="8">
        <f t="shared" si="315"/>
        <v>-0.80994909630004519</v>
      </c>
      <c r="AW696">
        <f t="shared" si="166"/>
        <v>0.192</v>
      </c>
      <c r="AX696" t="str">
        <f t="shared" si="175"/>
        <v/>
      </c>
      <c r="AY696" t="str">
        <f t="shared" si="176"/>
        <v/>
      </c>
      <c r="AZ696">
        <f t="shared" si="177"/>
        <v>0.192</v>
      </c>
    </row>
    <row r="697" spans="1:52" s="17" customFormat="1" x14ac:dyDescent="0.3">
      <c r="A697">
        <v>3</v>
      </c>
      <c r="B697" t="s">
        <v>122</v>
      </c>
      <c r="C697" t="s">
        <v>123</v>
      </c>
      <c r="D697" t="s">
        <v>15</v>
      </c>
      <c r="E697"/>
      <c r="F697" s="2">
        <v>0</v>
      </c>
      <c r="G697" s="2">
        <f t="shared" si="167"/>
        <v>0</v>
      </c>
      <c r="H697" s="4">
        <f t="shared" si="168"/>
        <v>0</v>
      </c>
      <c r="I697">
        <f t="shared" si="169"/>
        <v>1</v>
      </c>
      <c r="J697">
        <f t="shared" si="162"/>
        <v>0</v>
      </c>
      <c r="K697">
        <f t="shared" si="170"/>
        <v>3</v>
      </c>
      <c r="L697">
        <f t="shared" si="171"/>
        <v>0</v>
      </c>
      <c r="M697" s="8">
        <f t="shared" ref="M697:W697" si="316">(M51-$M51)/$M51</f>
        <v>0</v>
      </c>
      <c r="N697" s="8">
        <f t="shared" si="316"/>
        <v>-0.68056560767947416</v>
      </c>
      <c r="O697" s="8">
        <f t="shared" si="316"/>
        <v>-0.67032121565674518</v>
      </c>
      <c r="P697" s="8">
        <f t="shared" si="316"/>
        <v>3.0055919573909295</v>
      </c>
      <c r="Q697" s="8">
        <f t="shared" si="316"/>
        <v>-0.82085545317603981</v>
      </c>
      <c r="R697" s="8">
        <f t="shared" si="316"/>
        <v>3.6241881045011999</v>
      </c>
      <c r="S697" s="8">
        <f t="shared" si="316"/>
        <v>-0.74673972175130121</v>
      </c>
      <c r="T697" s="8">
        <f t="shared" si="316"/>
        <v>-0.61084025401015485</v>
      </c>
      <c r="U697" s="8">
        <f t="shared" si="316"/>
        <v>-0.63739985248415831</v>
      </c>
      <c r="V697" s="8">
        <f t="shared" si="316"/>
        <v>2.8349617995656415</v>
      </c>
      <c r="W697" s="8">
        <f t="shared" si="316"/>
        <v>-0.86668472946920538</v>
      </c>
      <c r="X697"/>
      <c r="Y697" s="8">
        <f t="shared" ref="Y697:AI697" si="317">(Y51-$Y51)/$Y51</f>
        <v>0</v>
      </c>
      <c r="Z697" s="8">
        <f t="shared" si="317"/>
        <v>-0.66997156565991256</v>
      </c>
      <c r="AA697" s="8">
        <f t="shared" si="317"/>
        <v>-0.66813914574040467</v>
      </c>
      <c r="AB697" s="8">
        <f t="shared" si="317"/>
        <v>3.0475318452154854</v>
      </c>
      <c r="AC697" s="8">
        <f t="shared" si="317"/>
        <v>-0.74962688722807747</v>
      </c>
      <c r="AD697" s="8">
        <f t="shared" si="317"/>
        <v>2.7342862694630963</v>
      </c>
      <c r="AE697" s="8">
        <f t="shared" si="317"/>
        <v>-0.68870625920207018</v>
      </c>
      <c r="AF697" s="8">
        <f t="shared" si="317"/>
        <v>-0.66253754337755921</v>
      </c>
      <c r="AG697" s="8">
        <f t="shared" si="317"/>
        <v>-0.64873877720059436</v>
      </c>
      <c r="AH697" s="8">
        <f t="shared" si="317"/>
        <v>1.0669498743438726</v>
      </c>
      <c r="AI697" s="8">
        <f t="shared" si="317"/>
        <v>-0.60056460825296276</v>
      </c>
      <c r="AK697" s="8">
        <f t="shared" ref="AK697:AU697" si="318">(AK51-$AK51)/$AK51</f>
        <v>0</v>
      </c>
      <c r="AL697" s="8">
        <f t="shared" si="318"/>
        <v>-0.89458980473563865</v>
      </c>
      <c r="AM697" s="8">
        <f t="shared" si="318"/>
        <v>-0.88870646780382989</v>
      </c>
      <c r="AN697" s="8">
        <f t="shared" si="318"/>
        <v>3.0475318452154854</v>
      </c>
      <c r="AO697" s="8">
        <f t="shared" si="318"/>
        <v>-0.91164037747636728</v>
      </c>
      <c r="AP697" s="8">
        <f t="shared" si="318"/>
        <v>2.7342862694630963</v>
      </c>
      <c r="AQ697" s="8">
        <f t="shared" si="318"/>
        <v>-0.90802787633035031</v>
      </c>
      <c r="AR697" s="8">
        <f t="shared" si="318"/>
        <v>-0.83009515788760868</v>
      </c>
      <c r="AS697" s="8">
        <f t="shared" si="318"/>
        <v>-0.95130855484250887</v>
      </c>
      <c r="AT697" s="8">
        <f t="shared" si="318"/>
        <v>1.0669498743438726</v>
      </c>
      <c r="AU697" s="8">
        <f t="shared" si="318"/>
        <v>-0.72862012543625876</v>
      </c>
      <c r="AW697">
        <f t="shared" si="166"/>
        <v>0</v>
      </c>
      <c r="AX697" t="str">
        <f t="shared" si="175"/>
        <v/>
      </c>
      <c r="AY697">
        <f t="shared" si="176"/>
        <v>0</v>
      </c>
      <c r="AZ697" t="str">
        <f t="shared" si="177"/>
        <v/>
      </c>
    </row>
    <row r="698" spans="1:52" s="17" customFormat="1" x14ac:dyDescent="0.3">
      <c r="A698">
        <v>3</v>
      </c>
      <c r="B698" t="s">
        <v>124</v>
      </c>
      <c r="C698" t="s">
        <v>123</v>
      </c>
      <c r="D698" t="s">
        <v>15</v>
      </c>
      <c r="E698"/>
      <c r="F698" s="2">
        <v>0</v>
      </c>
      <c r="G698" s="2">
        <f t="shared" si="167"/>
        <v>1</v>
      </c>
      <c r="H698" s="4">
        <f t="shared" si="168"/>
        <v>0</v>
      </c>
      <c r="I698">
        <f t="shared" si="169"/>
        <v>1</v>
      </c>
      <c r="J698">
        <f t="shared" si="162"/>
        <v>0</v>
      </c>
      <c r="K698">
        <f t="shared" si="170"/>
        <v>3</v>
      </c>
      <c r="L698">
        <f t="shared" si="171"/>
        <v>0</v>
      </c>
      <c r="M698" s="8">
        <f t="shared" ref="M698:W698" si="319">(M52-$M52)/$M52</f>
        <v>0</v>
      </c>
      <c r="N698" s="8">
        <f t="shared" si="319"/>
        <v>-0.67837775372070375</v>
      </c>
      <c r="O698" s="8">
        <f t="shared" si="319"/>
        <v>-0.66507232972715602</v>
      </c>
      <c r="P698" s="8">
        <f t="shared" si="319"/>
        <v>3.0200088572256005</v>
      </c>
      <c r="Q698" s="8">
        <f t="shared" si="319"/>
        <v>-0.83365870515476226</v>
      </c>
      <c r="R698" s="8">
        <f t="shared" si="319"/>
        <v>3.6142255620322712</v>
      </c>
      <c r="S698" s="8">
        <f t="shared" si="319"/>
        <v>-0.74537755267086925</v>
      </c>
      <c r="T698" s="8">
        <f t="shared" si="319"/>
        <v>-0.60921810098916584</v>
      </c>
      <c r="U698" s="8">
        <f t="shared" si="319"/>
        <v>-0.63492270658743566</v>
      </c>
      <c r="V698" s="8">
        <f t="shared" si="319"/>
        <v>2.8371421601836562</v>
      </c>
      <c r="W698" s="8">
        <f t="shared" si="319"/>
        <v>-0.88314386821193913</v>
      </c>
      <c r="X698"/>
      <c r="Y698" s="8">
        <f t="shared" ref="Y698:AI698" si="320">(Y52-$Y52)/$Y52</f>
        <v>0</v>
      </c>
      <c r="Z698" s="8">
        <f t="shared" si="320"/>
        <v>-0.6756149626847382</v>
      </c>
      <c r="AA698" s="8">
        <f t="shared" si="320"/>
        <v>-0.66724620723162165</v>
      </c>
      <c r="AB698" s="8">
        <f t="shared" si="320"/>
        <v>1.0512898340251924</v>
      </c>
      <c r="AC698" s="8">
        <f t="shared" si="320"/>
        <v>-0.82766925203523345</v>
      </c>
      <c r="AD698" s="8">
        <f t="shared" si="320"/>
        <v>2.52614628653998</v>
      </c>
      <c r="AE698" s="8">
        <f t="shared" si="320"/>
        <v>-0.73992437199680139</v>
      </c>
      <c r="AF698" s="8">
        <f t="shared" si="320"/>
        <v>-0.66524466700967988</v>
      </c>
      <c r="AG698" s="8">
        <f t="shared" si="320"/>
        <v>-0.65316723844744851</v>
      </c>
      <c r="AH698" s="8">
        <f t="shared" si="320"/>
        <v>0.58666935724525482</v>
      </c>
      <c r="AI698" s="8">
        <f t="shared" si="320"/>
        <v>-0.62272145729086514</v>
      </c>
      <c r="AK698" s="8">
        <f t="shared" ref="AK698:AU698" si="321">(AK52-$AK52)/$AK52</f>
        <v>0</v>
      </c>
      <c r="AL698" s="8">
        <f t="shared" si="321"/>
        <v>-0.89195971051336453</v>
      </c>
      <c r="AM698" s="8">
        <f t="shared" si="321"/>
        <v>-0.88282003070605763</v>
      </c>
      <c r="AN698" s="8">
        <f t="shared" si="321"/>
        <v>1.0512898340251924</v>
      </c>
      <c r="AO698" s="8">
        <f t="shared" si="321"/>
        <v>-0.94219132961660834</v>
      </c>
      <c r="AP698" s="8">
        <f t="shared" si="321"/>
        <v>2.52614628653998</v>
      </c>
      <c r="AQ698" s="8">
        <f t="shared" si="321"/>
        <v>-0.91782793885030467</v>
      </c>
      <c r="AR698" s="8">
        <f t="shared" si="321"/>
        <v>-0.83165578659538331</v>
      </c>
      <c r="AS698" s="8">
        <f t="shared" si="321"/>
        <v>-0.95217020215928905</v>
      </c>
      <c r="AT698" s="8">
        <f t="shared" si="321"/>
        <v>0.58666935724525482</v>
      </c>
      <c r="AU698" s="8">
        <f t="shared" si="321"/>
        <v>-0.74155424451133256</v>
      </c>
      <c r="AW698">
        <f t="shared" si="166"/>
        <v>0</v>
      </c>
      <c r="AX698" t="str">
        <f t="shared" si="175"/>
        <v/>
      </c>
      <c r="AY698">
        <f t="shared" si="176"/>
        <v>0</v>
      </c>
      <c r="AZ698" t="str">
        <f t="shared" si="177"/>
        <v/>
      </c>
    </row>
    <row r="699" spans="1:52" s="17" customFormat="1" x14ac:dyDescent="0.3">
      <c r="A699">
        <v>3</v>
      </c>
      <c r="B699" t="s">
        <v>125</v>
      </c>
      <c r="C699" t="s">
        <v>123</v>
      </c>
      <c r="D699" t="s">
        <v>15</v>
      </c>
      <c r="E699" t="s">
        <v>43</v>
      </c>
      <c r="F699" s="2">
        <v>0</v>
      </c>
      <c r="G699" s="2">
        <f t="shared" si="167"/>
        <v>1</v>
      </c>
      <c r="H699" s="4">
        <f t="shared" si="168"/>
        <v>1</v>
      </c>
      <c r="I699">
        <f t="shared" si="169"/>
        <v>1</v>
      </c>
      <c r="J699">
        <f t="shared" si="162"/>
        <v>0</v>
      </c>
      <c r="K699">
        <f t="shared" si="170"/>
        <v>3</v>
      </c>
      <c r="L699">
        <f t="shared" si="171"/>
        <v>3</v>
      </c>
      <c r="M699" s="8">
        <f t="shared" ref="M699:W699" si="322">(M53-$M53)/$M53</f>
        <v>0</v>
      </c>
      <c r="N699" s="8">
        <f t="shared" si="322"/>
        <v>0.45200949313307376</v>
      </c>
      <c r="O699" s="8">
        <f t="shared" si="322"/>
        <v>0.45232539772988556</v>
      </c>
      <c r="P699" s="8">
        <f t="shared" si="322"/>
        <v>-3.0090912544402862E-4</v>
      </c>
      <c r="Q699" s="8">
        <f t="shared" si="322"/>
        <v>0.11378263764343166</v>
      </c>
      <c r="R699" s="8">
        <f t="shared" si="322"/>
        <v>-0.99998300513244998</v>
      </c>
      <c r="S699" s="8">
        <f t="shared" si="322"/>
        <v>-0.79003840840066297</v>
      </c>
      <c r="T699" s="8">
        <f t="shared" si="322"/>
        <v>15.841914741747994</v>
      </c>
      <c r="U699" s="8">
        <f t="shared" si="322"/>
        <v>12.612391057900515</v>
      </c>
      <c r="V699" s="8">
        <f t="shared" si="322"/>
        <v>-0.9985654332391618</v>
      </c>
      <c r="W699" s="8">
        <f t="shared" si="322"/>
        <v>-0.70378545679204874</v>
      </c>
      <c r="X699"/>
      <c r="Y699" s="8">
        <f t="shared" ref="Y699:AI699" si="323">(Y53-$Y53)/$Y53</f>
        <v>0</v>
      </c>
      <c r="Z699" s="8">
        <f t="shared" si="323"/>
        <v>0.62637088093448168</v>
      </c>
      <c r="AA699" s="8">
        <f t="shared" si="323"/>
        <v>0.62096795661571447</v>
      </c>
      <c r="AB699" s="8">
        <f t="shared" si="323"/>
        <v>0.44910883806090995</v>
      </c>
      <c r="AC699" s="8">
        <f t="shared" si="323"/>
        <v>0.82857436578620491</v>
      </c>
      <c r="AD699" s="8">
        <f t="shared" si="323"/>
        <v>-0.75388287644594232</v>
      </c>
      <c r="AE699" s="8">
        <f t="shared" si="323"/>
        <v>-8.3374522255356895E-2</v>
      </c>
      <c r="AF699" s="8">
        <f t="shared" si="323"/>
        <v>2.5417361272756653</v>
      </c>
      <c r="AG699" s="8">
        <f t="shared" si="323"/>
        <v>2.8386764800336786</v>
      </c>
      <c r="AH699" s="8">
        <f t="shared" si="323"/>
        <v>-0.98527574508928528</v>
      </c>
      <c r="AI699" s="8">
        <f t="shared" si="323"/>
        <v>0.14552717691855135</v>
      </c>
      <c r="AK699" s="8">
        <f t="shared" ref="AK699:AU699" si="324">(AK53-$AK53)/$AK53</f>
        <v>0</v>
      </c>
      <c r="AL699" s="8">
        <f t="shared" si="324"/>
        <v>-0.29525231294644522</v>
      </c>
      <c r="AM699" s="8">
        <f t="shared" si="324"/>
        <v>-0.29057334976756927</v>
      </c>
      <c r="AN699" s="8">
        <f t="shared" si="324"/>
        <v>0.44910883806090995</v>
      </c>
      <c r="AO699" s="8">
        <f t="shared" si="324"/>
        <v>-0.21046371464650437</v>
      </c>
      <c r="AP699" s="8">
        <f t="shared" si="324"/>
        <v>-0.75388287644594232</v>
      </c>
      <c r="AQ699" s="8">
        <f t="shared" si="324"/>
        <v>-0.43741305484645621</v>
      </c>
      <c r="AR699" s="8">
        <f t="shared" si="324"/>
        <v>0.78730656323967219</v>
      </c>
      <c r="AS699" s="8">
        <f t="shared" si="324"/>
        <v>-0.21459312462175878</v>
      </c>
      <c r="AT699" s="8">
        <f t="shared" si="324"/>
        <v>-0.98527574508928528</v>
      </c>
      <c r="AU699" s="8">
        <f t="shared" si="324"/>
        <v>-0.23458381185056232</v>
      </c>
      <c r="AW699">
        <f t="shared" si="166"/>
        <v>-0.38400000000000012</v>
      </c>
      <c r="AX699">
        <f t="shared" si="175"/>
        <v>-0.38400000000000012</v>
      </c>
      <c r="AY699">
        <f t="shared" si="176"/>
        <v>-0.38400000000000012</v>
      </c>
      <c r="AZ699" t="str">
        <f t="shared" si="177"/>
        <v/>
      </c>
    </row>
    <row r="700" spans="1:52" s="17" customFormat="1" x14ac:dyDescent="0.3">
      <c r="A700">
        <v>3</v>
      </c>
      <c r="B700" t="s">
        <v>126</v>
      </c>
      <c r="C700" t="s">
        <v>123</v>
      </c>
      <c r="D700" t="s">
        <v>15</v>
      </c>
      <c r="E700"/>
      <c r="F700" s="2">
        <v>0</v>
      </c>
      <c r="G700" s="2">
        <f t="shared" si="167"/>
        <v>0</v>
      </c>
      <c r="H700" s="4">
        <f t="shared" si="168"/>
        <v>0</v>
      </c>
      <c r="I700">
        <f t="shared" si="169"/>
        <v>0</v>
      </c>
      <c r="J700">
        <f t="shared" si="162"/>
        <v>1</v>
      </c>
      <c r="K700">
        <f t="shared" si="170"/>
        <v>3</v>
      </c>
      <c r="L700">
        <f t="shared" si="171"/>
        <v>0</v>
      </c>
      <c r="M700" s="8">
        <f t="shared" ref="M700:W700" si="325">(M54-$M54)/$M54</f>
        <v>0</v>
      </c>
      <c r="N700" s="8">
        <f t="shared" si="325"/>
        <v>-0.83155646423632523</v>
      </c>
      <c r="O700" s="8">
        <f t="shared" si="325"/>
        <v>-0.82866195646604102</v>
      </c>
      <c r="P700" s="8">
        <f t="shared" si="325"/>
        <v>3.3549806617076676</v>
      </c>
      <c r="Q700" s="8">
        <f t="shared" si="325"/>
        <v>-0.91112858216042936</v>
      </c>
      <c r="R700" s="8">
        <f t="shared" si="325"/>
        <v>3.4065744715204529</v>
      </c>
      <c r="S700" s="8">
        <f t="shared" si="325"/>
        <v>-0.91901066450181779</v>
      </c>
      <c r="T700" s="8">
        <f t="shared" si="325"/>
        <v>-0.45391469494291004</v>
      </c>
      <c r="U700" s="8">
        <f t="shared" si="325"/>
        <v>-0.55441367799463148</v>
      </c>
      <c r="V700" s="8">
        <f t="shared" si="325"/>
        <v>3.5373001030322819</v>
      </c>
      <c r="W700" s="8">
        <f t="shared" si="325"/>
        <v>-0.63469638671557127</v>
      </c>
      <c r="X700"/>
      <c r="Y700" s="8">
        <f t="shared" ref="Y700:AI700" si="326">(Y54-$Y54)/$Y54</f>
        <v>0</v>
      </c>
      <c r="Z700" s="8">
        <f t="shared" si="326"/>
        <v>-0.78343960700443838</v>
      </c>
      <c r="AA700" s="8">
        <f t="shared" si="326"/>
        <v>-0.78330712194559871</v>
      </c>
      <c r="AB700" s="8">
        <f t="shared" si="326"/>
        <v>4.0909781694550205</v>
      </c>
      <c r="AC700" s="8">
        <f t="shared" si="326"/>
        <v>-0.81881281786535387</v>
      </c>
      <c r="AD700" s="8">
        <f t="shared" si="326"/>
        <v>2.567347458654329</v>
      </c>
      <c r="AE700" s="8">
        <f t="shared" si="326"/>
        <v>-0.8449751686881366</v>
      </c>
      <c r="AF700" s="8">
        <f t="shared" si="326"/>
        <v>-0.76228614624787683</v>
      </c>
      <c r="AG700" s="8">
        <f t="shared" si="326"/>
        <v>-0.7392506148226472</v>
      </c>
      <c r="AH700" s="8">
        <f t="shared" si="326"/>
        <v>1.2343641538789216</v>
      </c>
      <c r="AI700" s="8">
        <f t="shared" si="326"/>
        <v>-0.52615313949419085</v>
      </c>
      <c r="AK700" s="8">
        <f t="shared" ref="AK700:AU700" si="327">(AK54-$AK54)/$AK54</f>
        <v>0</v>
      </c>
      <c r="AL700" s="8">
        <f t="shared" si="327"/>
        <v>-0.9228140604476317</v>
      </c>
      <c r="AM700" s="8">
        <f t="shared" si="327"/>
        <v>-0.92084790207983613</v>
      </c>
      <c r="AN700" s="8">
        <f t="shared" si="327"/>
        <v>4.0909781694550205</v>
      </c>
      <c r="AO700" s="8">
        <f t="shared" si="327"/>
        <v>-0.9271747699422207</v>
      </c>
      <c r="AP700" s="8">
        <f t="shared" si="327"/>
        <v>2.567347458654329</v>
      </c>
      <c r="AQ700" s="8">
        <f t="shared" si="327"/>
        <v>-0.93814622938044878</v>
      </c>
      <c r="AR700" s="8">
        <f t="shared" si="327"/>
        <v>-0.88030516260565184</v>
      </c>
      <c r="AS700" s="8">
        <f t="shared" si="327"/>
        <v>-0.94576446354878918</v>
      </c>
      <c r="AT700" s="8">
        <f t="shared" si="327"/>
        <v>1.2343641538789216</v>
      </c>
      <c r="AU700" s="8">
        <f t="shared" si="327"/>
        <v>-0.82446762658492145</v>
      </c>
      <c r="AW700">
        <f t="shared" si="166"/>
        <v>0.38400000000000012</v>
      </c>
      <c r="AX700" t="str">
        <f t="shared" si="175"/>
        <v/>
      </c>
      <c r="AY700" t="str">
        <f t="shared" si="176"/>
        <v/>
      </c>
      <c r="AZ700">
        <f t="shared" si="177"/>
        <v>0.38400000000000012</v>
      </c>
    </row>
    <row r="701" spans="1:52" s="17" customFormat="1" x14ac:dyDescent="0.3">
      <c r="A701">
        <v>3</v>
      </c>
      <c r="B701" t="s">
        <v>127</v>
      </c>
      <c r="C701" t="s">
        <v>123</v>
      </c>
      <c r="D701" t="s">
        <v>15</v>
      </c>
      <c r="E701"/>
      <c r="F701" s="2">
        <v>0</v>
      </c>
      <c r="G701" s="2">
        <f t="shared" si="167"/>
        <v>1</v>
      </c>
      <c r="H701" s="4">
        <f t="shared" si="168"/>
        <v>0</v>
      </c>
      <c r="I701">
        <f t="shared" si="169"/>
        <v>0</v>
      </c>
      <c r="J701">
        <f t="shared" si="162"/>
        <v>1</v>
      </c>
      <c r="K701">
        <f t="shared" si="170"/>
        <v>3</v>
      </c>
      <c r="L701">
        <f t="shared" si="171"/>
        <v>0</v>
      </c>
      <c r="M701" s="8">
        <f t="shared" ref="M701:W701" si="328">(M55-$M55)/$M55</f>
        <v>0</v>
      </c>
      <c r="N701" s="8">
        <f t="shared" si="328"/>
        <v>-0.78633248162432601</v>
      </c>
      <c r="O701" s="8">
        <f t="shared" si="328"/>
        <v>-0.7837921898738045</v>
      </c>
      <c r="P701" s="8">
        <f t="shared" si="328"/>
        <v>4.3372252299743161</v>
      </c>
      <c r="Q701" s="8">
        <f t="shared" si="328"/>
        <v>-0.90974055208560722</v>
      </c>
      <c r="R701" s="8">
        <f t="shared" si="328"/>
        <v>4.0902028677352726</v>
      </c>
      <c r="S701" s="8">
        <f t="shared" si="328"/>
        <v>-0.90014916258021804</v>
      </c>
      <c r="T701" s="8">
        <f t="shared" si="328"/>
        <v>-0.37692154497387997</v>
      </c>
      <c r="U701" s="8">
        <f t="shared" si="328"/>
        <v>-0.49186110504734215</v>
      </c>
      <c r="V701" s="8">
        <f t="shared" si="328"/>
        <v>4.5476943669038716</v>
      </c>
      <c r="W701" s="8">
        <f t="shared" si="328"/>
        <v>-0.56660550951794941</v>
      </c>
      <c r="X701"/>
      <c r="Y701" s="8">
        <f t="shared" ref="Y701:AI701" si="329">(Y55-$Y55)/$Y55</f>
        <v>0</v>
      </c>
      <c r="Z701" s="8">
        <f t="shared" si="329"/>
        <v>-0.74495870894763405</v>
      </c>
      <c r="AA701" s="8">
        <f t="shared" si="329"/>
        <v>-0.74649956185153965</v>
      </c>
      <c r="AB701" s="8">
        <f t="shared" si="329"/>
        <v>4.9227880412933764</v>
      </c>
      <c r="AC701" s="8">
        <f t="shared" si="329"/>
        <v>-0.80790203718227294</v>
      </c>
      <c r="AD701" s="8">
        <f t="shared" si="329"/>
        <v>3.021998967595767</v>
      </c>
      <c r="AE701" s="8">
        <f t="shared" si="329"/>
        <v>-0.81847976369120301</v>
      </c>
      <c r="AF701" s="8">
        <f t="shared" si="329"/>
        <v>-0.73616743579268906</v>
      </c>
      <c r="AG701" s="8">
        <f t="shared" si="329"/>
        <v>-0.71014970738637051</v>
      </c>
      <c r="AH701" s="8">
        <f t="shared" si="329"/>
        <v>1.7278977175570647</v>
      </c>
      <c r="AI701" s="8">
        <f t="shared" si="329"/>
        <v>-0.45662785957805296</v>
      </c>
      <c r="AK701" s="8">
        <f t="shared" ref="AK701:AU701" si="330">(AK55-$AK55)/$AK55</f>
        <v>0</v>
      </c>
      <c r="AL701" s="8">
        <f t="shared" si="330"/>
        <v>-0.90824549466414339</v>
      </c>
      <c r="AM701" s="8">
        <f t="shared" si="330"/>
        <v>-0.90810069434050378</v>
      </c>
      <c r="AN701" s="8">
        <f t="shared" si="330"/>
        <v>4.9227880412933764</v>
      </c>
      <c r="AO701" s="8">
        <f t="shared" si="330"/>
        <v>-0.92662170350524575</v>
      </c>
      <c r="AP701" s="8">
        <f t="shared" si="330"/>
        <v>3.021998967595767</v>
      </c>
      <c r="AQ701" s="8">
        <f t="shared" si="330"/>
        <v>-0.92835730204245981</v>
      </c>
      <c r="AR701" s="8">
        <f t="shared" si="330"/>
        <v>-0.86680756675459025</v>
      </c>
      <c r="AS701" s="8">
        <f t="shared" si="330"/>
        <v>-0.94106748442239607</v>
      </c>
      <c r="AT701" s="8">
        <f t="shared" si="330"/>
        <v>1.7278977175570647</v>
      </c>
      <c r="AU701" s="8">
        <f t="shared" si="330"/>
        <v>-0.79905491768442327</v>
      </c>
      <c r="AW701">
        <f t="shared" si="166"/>
        <v>0.38400000000000012</v>
      </c>
      <c r="AX701" t="str">
        <f t="shared" si="175"/>
        <v/>
      </c>
      <c r="AY701" t="str">
        <f t="shared" si="176"/>
        <v/>
      </c>
      <c r="AZ701">
        <f t="shared" si="177"/>
        <v>0.38400000000000012</v>
      </c>
    </row>
    <row r="702" spans="1:52" s="17" customFormat="1" x14ac:dyDescent="0.3">
      <c r="A702">
        <v>3</v>
      </c>
      <c r="B702" t="s">
        <v>128</v>
      </c>
      <c r="C702" t="s">
        <v>123</v>
      </c>
      <c r="D702" t="s">
        <v>15</v>
      </c>
      <c r="E702" t="s">
        <v>43</v>
      </c>
      <c r="F702" s="2">
        <v>0</v>
      </c>
      <c r="G702" s="2">
        <f t="shared" si="167"/>
        <v>0</v>
      </c>
      <c r="H702" s="4">
        <f t="shared" si="168"/>
        <v>1</v>
      </c>
      <c r="I702">
        <f t="shared" si="169"/>
        <v>1</v>
      </c>
      <c r="J702">
        <f t="shared" si="162"/>
        <v>0</v>
      </c>
      <c r="K702">
        <f t="shared" si="170"/>
        <v>3</v>
      </c>
      <c r="L702">
        <f t="shared" si="171"/>
        <v>3</v>
      </c>
      <c r="M702" s="8">
        <f t="shared" ref="M702:W702" si="331">(M56-$M56)/$M56</f>
        <v>0</v>
      </c>
      <c r="N702" s="8">
        <f t="shared" si="331"/>
        <v>0.36150307959767797</v>
      </c>
      <c r="O702" s="8">
        <f t="shared" si="331"/>
        <v>0.36176400314707774</v>
      </c>
      <c r="P702" s="8">
        <f t="shared" si="331"/>
        <v>-2.9791271157553748E-4</v>
      </c>
      <c r="Q702" s="8">
        <f t="shared" si="331"/>
        <v>9.9075970740573005E-2</v>
      </c>
      <c r="R702" s="8">
        <f t="shared" si="331"/>
        <v>-0.99999100263622764</v>
      </c>
      <c r="S702" s="8">
        <f t="shared" si="331"/>
        <v>-0.78737929786572536</v>
      </c>
      <c r="T702" s="8">
        <f t="shared" si="331"/>
        <v>15.83868526521729</v>
      </c>
      <c r="U702" s="8">
        <f t="shared" si="331"/>
        <v>12.616889251449324</v>
      </c>
      <c r="V702" s="8">
        <f t="shared" si="331"/>
        <v>-0.99872337405140299</v>
      </c>
      <c r="W702" s="8">
        <f t="shared" si="331"/>
        <v>-0.70248317243047775</v>
      </c>
      <c r="X702"/>
      <c r="Y702" s="8">
        <f t="shared" ref="Y702:AI702" si="332">(Y56-$Y56)/$Y56</f>
        <v>0</v>
      </c>
      <c r="Z702" s="8">
        <f t="shared" si="332"/>
        <v>0.72978094254299641</v>
      </c>
      <c r="AA702" s="8">
        <f t="shared" si="332"/>
        <v>0.71186349087520606</v>
      </c>
      <c r="AB702" s="8">
        <f t="shared" si="332"/>
        <v>6.4316430366571026E-3</v>
      </c>
      <c r="AC702" s="8">
        <f t="shared" si="332"/>
        <v>0.73653589849588985</v>
      </c>
      <c r="AD702" s="8">
        <f t="shared" si="332"/>
        <v>-0.73009447841643149</v>
      </c>
      <c r="AE702" s="8">
        <f t="shared" si="332"/>
        <v>-1.2273699395640107E-2</v>
      </c>
      <c r="AF702" s="8">
        <f t="shared" si="332"/>
        <v>2.7658887071330391</v>
      </c>
      <c r="AG702" s="8">
        <f t="shared" si="332"/>
        <v>3.0608064331667335</v>
      </c>
      <c r="AH702" s="8">
        <f t="shared" si="332"/>
        <v>-0.97936574737332516</v>
      </c>
      <c r="AI702" s="8">
        <f t="shared" si="332"/>
        <v>0.22404862970438238</v>
      </c>
      <c r="AK702" s="8">
        <f t="shared" ref="AK702:AU702" si="333">(AK56-$AK56)/$AK56</f>
        <v>0</v>
      </c>
      <c r="AL702" s="8">
        <f t="shared" si="333"/>
        <v>-0.25956480380495739</v>
      </c>
      <c r="AM702" s="8">
        <f t="shared" si="333"/>
        <v>-0.25625754574405235</v>
      </c>
      <c r="AN702" s="8">
        <f t="shared" si="333"/>
        <v>6.4316430366571026E-3</v>
      </c>
      <c r="AO702" s="8">
        <f t="shared" si="333"/>
        <v>-0.26180005493531555</v>
      </c>
      <c r="AP702" s="8">
        <f t="shared" si="333"/>
        <v>-0.73009447841643149</v>
      </c>
      <c r="AQ702" s="8">
        <f t="shared" si="333"/>
        <v>-0.40572671102853664</v>
      </c>
      <c r="AR702" s="8">
        <f t="shared" si="333"/>
        <v>0.90703444782148623</v>
      </c>
      <c r="AS702" s="8">
        <f t="shared" si="333"/>
        <v>-0.16967216773619939</v>
      </c>
      <c r="AT702" s="8">
        <f t="shared" si="333"/>
        <v>-0.97936574737332516</v>
      </c>
      <c r="AU702" s="8">
        <f t="shared" si="333"/>
        <v>-0.23162351663164382</v>
      </c>
      <c r="AW702">
        <f t="shared" si="166"/>
        <v>-0.38400000000000012</v>
      </c>
      <c r="AX702">
        <f t="shared" si="175"/>
        <v>-0.38400000000000012</v>
      </c>
      <c r="AY702">
        <f t="shared" si="176"/>
        <v>-0.38400000000000012</v>
      </c>
      <c r="AZ702" t="str">
        <f t="shared" si="177"/>
        <v/>
      </c>
    </row>
    <row r="703" spans="1:52" s="17" customFormat="1" x14ac:dyDescent="0.3">
      <c r="A703">
        <v>3</v>
      </c>
      <c r="B703" t="s">
        <v>129</v>
      </c>
      <c r="C703" t="s">
        <v>123</v>
      </c>
      <c r="D703" t="s">
        <v>15</v>
      </c>
      <c r="E703"/>
      <c r="F703" s="2">
        <v>0</v>
      </c>
      <c r="G703" s="2">
        <f t="shared" si="167"/>
        <v>0</v>
      </c>
      <c r="H703" s="4">
        <f t="shared" si="168"/>
        <v>0</v>
      </c>
      <c r="I703">
        <f t="shared" si="169"/>
        <v>1</v>
      </c>
      <c r="J703">
        <f t="shared" si="162"/>
        <v>0</v>
      </c>
      <c r="K703">
        <f t="shared" si="170"/>
        <v>3</v>
      </c>
      <c r="L703">
        <f t="shared" si="171"/>
        <v>0</v>
      </c>
      <c r="M703" s="8">
        <f t="shared" ref="M703:W703" si="334">(M57-$M57)/$M57</f>
        <v>0</v>
      </c>
      <c r="N703" s="8">
        <f t="shared" si="334"/>
        <v>-0.63800225686097334</v>
      </c>
      <c r="O703" s="8">
        <f t="shared" si="334"/>
        <v>-0.62568838125568305</v>
      </c>
      <c r="P703" s="8">
        <f t="shared" si="334"/>
        <v>3.3678652612084621</v>
      </c>
      <c r="Q703" s="8">
        <f t="shared" si="334"/>
        <v>-0.79197496648382404</v>
      </c>
      <c r="R703" s="8">
        <f t="shared" si="334"/>
        <v>3.9156674083394396</v>
      </c>
      <c r="S703" s="8">
        <f t="shared" si="334"/>
        <v>-0.70590693734484333</v>
      </c>
      <c r="T703" s="8">
        <f t="shared" si="334"/>
        <v>-0.55350949816584261</v>
      </c>
      <c r="U703" s="8">
        <f t="shared" si="334"/>
        <v>-0.58460049471076192</v>
      </c>
      <c r="V703" s="8">
        <f t="shared" si="334"/>
        <v>3.1566963630803428</v>
      </c>
      <c r="W703" s="8">
        <f t="shared" si="334"/>
        <v>-0.85860745400974325</v>
      </c>
      <c r="X703"/>
      <c r="Y703" s="8">
        <f t="shared" ref="Y703:AI703" si="335">(Y57-$Y57)/$Y57</f>
        <v>0</v>
      </c>
      <c r="Z703" s="8">
        <f t="shared" si="335"/>
        <v>-0.64308213282640581</v>
      </c>
      <c r="AA703" s="8">
        <f t="shared" si="335"/>
        <v>-0.63644771244174059</v>
      </c>
      <c r="AB703" s="8">
        <f t="shared" si="335"/>
        <v>1.1685323576539275</v>
      </c>
      <c r="AC703" s="8">
        <f t="shared" si="335"/>
        <v>-0.80283534016721625</v>
      </c>
      <c r="AD703" s="8">
        <f t="shared" si="335"/>
        <v>2.5455707711986264</v>
      </c>
      <c r="AE703" s="8">
        <f t="shared" si="335"/>
        <v>-0.70951637626971253</v>
      </c>
      <c r="AF703" s="8">
        <f t="shared" si="335"/>
        <v>-0.62921718874068711</v>
      </c>
      <c r="AG703" s="8">
        <f t="shared" si="335"/>
        <v>-0.61642701032817704</v>
      </c>
      <c r="AH703" s="8">
        <f t="shared" si="335"/>
        <v>0.75068270528283054</v>
      </c>
      <c r="AI703" s="8">
        <f t="shared" si="335"/>
        <v>-0.59430582430119061</v>
      </c>
      <c r="AK703" s="8">
        <f t="shared" ref="AK703:AU703" si="336">(AK57-$AK57)/$AK57</f>
        <v>0</v>
      </c>
      <c r="AL703" s="8">
        <f t="shared" si="336"/>
        <v>-0.88518996699783414</v>
      </c>
      <c r="AM703" s="8">
        <f t="shared" si="336"/>
        <v>-0.87730443786924639</v>
      </c>
      <c r="AN703" s="8">
        <f t="shared" si="336"/>
        <v>1.1685323576539275</v>
      </c>
      <c r="AO703" s="8">
        <f t="shared" si="336"/>
        <v>-0.93282044932322872</v>
      </c>
      <c r="AP703" s="8">
        <f t="shared" si="336"/>
        <v>2.5455707711986264</v>
      </c>
      <c r="AQ703" s="8">
        <f t="shared" si="336"/>
        <v>-0.909798017936714</v>
      </c>
      <c r="AR703" s="8">
        <f t="shared" si="336"/>
        <v>-0.81375802474654768</v>
      </c>
      <c r="AS703" s="8">
        <f t="shared" si="336"/>
        <v>-0.94685919485914982</v>
      </c>
      <c r="AT703" s="8">
        <f t="shared" si="336"/>
        <v>0.75068270528283054</v>
      </c>
      <c r="AU703" s="8">
        <f t="shared" si="336"/>
        <v>-0.72873920981878448</v>
      </c>
      <c r="AW703">
        <f t="shared" si="166"/>
        <v>0</v>
      </c>
      <c r="AX703" t="str">
        <f t="shared" si="175"/>
        <v/>
      </c>
      <c r="AY703">
        <f t="shared" si="176"/>
        <v>0</v>
      </c>
      <c r="AZ703" t="str">
        <f t="shared" si="177"/>
        <v/>
      </c>
    </row>
    <row r="704" spans="1:52" s="17" customFormat="1" x14ac:dyDescent="0.3">
      <c r="A704">
        <v>3</v>
      </c>
      <c r="B704" t="s">
        <v>130</v>
      </c>
      <c r="C704" t="s">
        <v>123</v>
      </c>
      <c r="D704" t="s">
        <v>15</v>
      </c>
      <c r="E704"/>
      <c r="F704" s="2">
        <v>0</v>
      </c>
      <c r="G704" s="2">
        <f t="shared" si="167"/>
        <v>1</v>
      </c>
      <c r="H704" s="4">
        <f t="shared" si="168"/>
        <v>0</v>
      </c>
      <c r="I704">
        <f t="shared" si="169"/>
        <v>1</v>
      </c>
      <c r="J704">
        <f t="shared" si="162"/>
        <v>0</v>
      </c>
      <c r="K704">
        <f t="shared" si="170"/>
        <v>3</v>
      </c>
      <c r="L704">
        <f t="shared" si="171"/>
        <v>0</v>
      </c>
      <c r="M704" s="8">
        <f t="shared" ref="M704:W704" si="337">(M58-$M58)/$M58</f>
        <v>0</v>
      </c>
      <c r="N704" s="8">
        <f t="shared" si="337"/>
        <v>-0.65565990857334044</v>
      </c>
      <c r="O704" s="8">
        <f t="shared" si="337"/>
        <v>-0.64360779752762243</v>
      </c>
      <c r="P704" s="8">
        <f t="shared" si="337"/>
        <v>3.3409632036379349</v>
      </c>
      <c r="Q704" s="8">
        <f t="shared" si="337"/>
        <v>-0.81088613083305738</v>
      </c>
      <c r="R704" s="8">
        <f t="shared" si="337"/>
        <v>4.1190069167984289</v>
      </c>
      <c r="S704" s="8">
        <f t="shared" si="337"/>
        <v>-0.72444871039670222</v>
      </c>
      <c r="T704" s="8">
        <f t="shared" si="337"/>
        <v>-0.56572179601670725</v>
      </c>
      <c r="U704" s="8">
        <f t="shared" si="337"/>
        <v>-0.59577581402275881</v>
      </c>
      <c r="V704" s="8">
        <f t="shared" si="337"/>
        <v>3.1759846963148535</v>
      </c>
      <c r="W704" s="8">
        <f t="shared" si="337"/>
        <v>-0.87257723416372546</v>
      </c>
      <c r="X704"/>
      <c r="Y704" s="8">
        <f t="shared" ref="Y704:AI704" si="338">(Y58-$Y58)/$Y58</f>
        <v>0</v>
      </c>
      <c r="Z704" s="8">
        <f t="shared" si="338"/>
        <v>-0.65775452159920811</v>
      </c>
      <c r="AA704" s="8">
        <f t="shared" si="338"/>
        <v>-0.65147812844143449</v>
      </c>
      <c r="AB704" s="8">
        <f t="shared" si="338"/>
        <v>3.2308088445981458</v>
      </c>
      <c r="AC704" s="8">
        <f t="shared" si="338"/>
        <v>-0.74522961454070624</v>
      </c>
      <c r="AD704" s="8">
        <f t="shared" si="338"/>
        <v>2.9034620169599967</v>
      </c>
      <c r="AE704" s="8">
        <f t="shared" si="338"/>
        <v>-0.67026680602804267</v>
      </c>
      <c r="AF704" s="8">
        <f t="shared" si="338"/>
        <v>-0.63607343438413244</v>
      </c>
      <c r="AG704" s="8">
        <f t="shared" si="338"/>
        <v>-0.62404461509737685</v>
      </c>
      <c r="AH704" s="8">
        <f t="shared" si="338"/>
        <v>1.2159286161765936</v>
      </c>
      <c r="AI704" s="8">
        <f t="shared" si="338"/>
        <v>-0.59860459317252801</v>
      </c>
      <c r="AK704" s="8">
        <f t="shared" ref="AK704:AU704" si="339">(AK58-$AK58)/$AK58</f>
        <v>0</v>
      </c>
      <c r="AL704" s="8">
        <f t="shared" si="339"/>
        <v>-0.88588053738420813</v>
      </c>
      <c r="AM704" s="8">
        <f t="shared" si="339"/>
        <v>-0.87815473518079235</v>
      </c>
      <c r="AN704" s="8">
        <f t="shared" si="339"/>
        <v>3.2308088445981458</v>
      </c>
      <c r="AO704" s="8">
        <f t="shared" si="339"/>
        <v>-0.90835292939783596</v>
      </c>
      <c r="AP704" s="8">
        <f t="shared" si="339"/>
        <v>2.9034620169599967</v>
      </c>
      <c r="AQ704" s="8">
        <f t="shared" si="339"/>
        <v>-0.89817867254419603</v>
      </c>
      <c r="AR704" s="8">
        <f t="shared" si="339"/>
        <v>-0.81702818012525624</v>
      </c>
      <c r="AS704" s="8">
        <f t="shared" si="339"/>
        <v>-0.948220312103215</v>
      </c>
      <c r="AT704" s="8">
        <f t="shared" si="339"/>
        <v>1.2159286161765936</v>
      </c>
      <c r="AU704" s="8">
        <f t="shared" si="339"/>
        <v>-0.73093812544713244</v>
      </c>
      <c r="AW704">
        <f t="shared" si="166"/>
        <v>0</v>
      </c>
      <c r="AX704" t="str">
        <f t="shared" si="175"/>
        <v/>
      </c>
      <c r="AY704">
        <f t="shared" si="176"/>
        <v>0</v>
      </c>
      <c r="AZ704" t="str">
        <f t="shared" si="177"/>
        <v/>
      </c>
    </row>
    <row r="705" spans="1:52" s="17" customFormat="1" x14ac:dyDescent="0.3">
      <c r="A705">
        <v>3</v>
      </c>
      <c r="B705" t="s">
        <v>131</v>
      </c>
      <c r="C705" t="s">
        <v>132</v>
      </c>
      <c r="D705" t="s">
        <v>15</v>
      </c>
      <c r="E705"/>
      <c r="F705" s="2">
        <v>0</v>
      </c>
      <c r="G705" s="2">
        <f t="shared" si="167"/>
        <v>0</v>
      </c>
      <c r="H705" s="4">
        <f t="shared" si="168"/>
        <v>0</v>
      </c>
      <c r="I705">
        <f t="shared" si="169"/>
        <v>1</v>
      </c>
      <c r="J705">
        <f t="shared" si="162"/>
        <v>0</v>
      </c>
      <c r="K705">
        <f t="shared" si="170"/>
        <v>3</v>
      </c>
      <c r="L705">
        <f t="shared" si="171"/>
        <v>0</v>
      </c>
      <c r="M705" s="8">
        <f t="shared" ref="M705:W705" si="340">(M59-$M59)/$M59</f>
        <v>0</v>
      </c>
      <c r="N705" s="8">
        <f t="shared" si="340"/>
        <v>-0.68056560767947416</v>
      </c>
      <c r="O705" s="8">
        <f t="shared" si="340"/>
        <v>-0.67032121565674518</v>
      </c>
      <c r="P705" s="8">
        <f t="shared" si="340"/>
        <v>3.0055919573909295</v>
      </c>
      <c r="Q705" s="8">
        <f t="shared" si="340"/>
        <v>-0.82085545317603981</v>
      </c>
      <c r="R705" s="8">
        <f t="shared" si="340"/>
        <v>3.6241881045011999</v>
      </c>
      <c r="S705" s="8">
        <f t="shared" si="340"/>
        <v>-0.74673972175130121</v>
      </c>
      <c r="T705" s="8">
        <f t="shared" si="340"/>
        <v>-0.61084025401015485</v>
      </c>
      <c r="U705" s="8">
        <f t="shared" si="340"/>
        <v>-0.63739985248415831</v>
      </c>
      <c r="V705" s="8">
        <f t="shared" si="340"/>
        <v>2.8349617995656415</v>
      </c>
      <c r="W705" s="8">
        <f t="shared" si="340"/>
        <v>-0.86668472946920538</v>
      </c>
      <c r="X705"/>
      <c r="Y705" s="8">
        <f t="shared" ref="Y705:AI705" si="341">(Y59-$Y59)/$Y59</f>
        <v>0</v>
      </c>
      <c r="Z705" s="8">
        <f t="shared" si="341"/>
        <v>-0.67625543345934436</v>
      </c>
      <c r="AA705" s="8">
        <f t="shared" si="341"/>
        <v>-0.67212021008307921</v>
      </c>
      <c r="AB705" s="8">
        <f t="shared" si="341"/>
        <v>3.0681549175087452</v>
      </c>
      <c r="AC705" s="8">
        <f t="shared" si="341"/>
        <v>-0.7555642624720339</v>
      </c>
      <c r="AD705" s="8">
        <f t="shared" si="341"/>
        <v>2.6903910990854385</v>
      </c>
      <c r="AE705" s="8">
        <f t="shared" si="341"/>
        <v>-0.69552176152917211</v>
      </c>
      <c r="AF705" s="8">
        <f t="shared" si="341"/>
        <v>-0.66832273857843494</v>
      </c>
      <c r="AG705" s="8">
        <f t="shared" si="341"/>
        <v>-0.65424115659892823</v>
      </c>
      <c r="AH705" s="8">
        <f t="shared" si="341"/>
        <v>1.1031322831770298</v>
      </c>
      <c r="AI705" s="8">
        <f t="shared" si="341"/>
        <v>-0.60121062785538493</v>
      </c>
      <c r="AK705" s="8">
        <f t="shared" ref="AK705:AU705" si="342">(AK59-$AK59)/$AK59</f>
        <v>0</v>
      </c>
      <c r="AL705" s="8">
        <f t="shared" si="342"/>
        <v>-0.89590195859929145</v>
      </c>
      <c r="AM705" s="8">
        <f t="shared" si="342"/>
        <v>-0.89024976995728211</v>
      </c>
      <c r="AN705" s="8">
        <f t="shared" si="342"/>
        <v>3.0681549175087452</v>
      </c>
      <c r="AO705" s="8">
        <f t="shared" si="342"/>
        <v>-0.91579762087775796</v>
      </c>
      <c r="AP705" s="8">
        <f t="shared" si="342"/>
        <v>2.6903910990854385</v>
      </c>
      <c r="AQ705" s="8">
        <f t="shared" si="342"/>
        <v>-0.91011483893505496</v>
      </c>
      <c r="AR705" s="8">
        <f t="shared" si="342"/>
        <v>-0.83315765465790481</v>
      </c>
      <c r="AS705" s="8">
        <f t="shared" si="342"/>
        <v>-0.95235251806028698</v>
      </c>
      <c r="AT705" s="8">
        <f t="shared" si="342"/>
        <v>1.1031322831770298</v>
      </c>
      <c r="AU705" s="8">
        <f t="shared" si="342"/>
        <v>-0.72938066596385054</v>
      </c>
      <c r="AW705">
        <f t="shared" si="166"/>
        <v>0</v>
      </c>
      <c r="AX705" t="str">
        <f t="shared" si="175"/>
        <v/>
      </c>
      <c r="AY705">
        <f t="shared" si="176"/>
        <v>0</v>
      </c>
      <c r="AZ705" t="str">
        <f t="shared" si="177"/>
        <v/>
      </c>
    </row>
    <row r="706" spans="1:52" s="17" customFormat="1" x14ac:dyDescent="0.3">
      <c r="A706">
        <v>3</v>
      </c>
      <c r="B706" t="s">
        <v>133</v>
      </c>
      <c r="C706" t="s">
        <v>132</v>
      </c>
      <c r="D706" t="s">
        <v>15</v>
      </c>
      <c r="E706"/>
      <c r="F706" s="2">
        <v>0</v>
      </c>
      <c r="G706" s="2">
        <f t="shared" si="167"/>
        <v>1</v>
      </c>
      <c r="H706" s="4">
        <f t="shared" si="168"/>
        <v>0</v>
      </c>
      <c r="I706">
        <f t="shared" si="169"/>
        <v>1</v>
      </c>
      <c r="J706">
        <f t="shared" si="162"/>
        <v>0</v>
      </c>
      <c r="K706">
        <f t="shared" si="170"/>
        <v>3</v>
      </c>
      <c r="L706">
        <f t="shared" si="171"/>
        <v>0</v>
      </c>
      <c r="M706" s="8">
        <f t="shared" ref="M706:W706" si="343">(M60-$M60)/$M60</f>
        <v>0</v>
      </c>
      <c r="N706" s="8">
        <f t="shared" si="343"/>
        <v>-0.67837775372070375</v>
      </c>
      <c r="O706" s="8">
        <f t="shared" si="343"/>
        <v>-0.66507232972715602</v>
      </c>
      <c r="P706" s="8">
        <f t="shared" si="343"/>
        <v>3.0200088572256005</v>
      </c>
      <c r="Q706" s="8">
        <f t="shared" si="343"/>
        <v>-0.83365870515476226</v>
      </c>
      <c r="R706" s="8">
        <f t="shared" si="343"/>
        <v>3.6142255620322712</v>
      </c>
      <c r="S706" s="8">
        <f t="shared" si="343"/>
        <v>-0.74537755267086925</v>
      </c>
      <c r="T706" s="8">
        <f t="shared" si="343"/>
        <v>-0.60921810098916584</v>
      </c>
      <c r="U706" s="8">
        <f t="shared" si="343"/>
        <v>-0.63492270658743566</v>
      </c>
      <c r="V706" s="8">
        <f t="shared" si="343"/>
        <v>2.8371421601836562</v>
      </c>
      <c r="W706" s="8">
        <f t="shared" si="343"/>
        <v>-0.88314386821193913</v>
      </c>
      <c r="X706"/>
      <c r="Y706" s="8">
        <f t="shared" ref="Y706:AI706" si="344">(Y60-$Y60)/$Y60</f>
        <v>0</v>
      </c>
      <c r="Z706" s="8">
        <f t="shared" si="344"/>
        <v>-0.67044806058477391</v>
      </c>
      <c r="AA706" s="8">
        <f t="shared" si="344"/>
        <v>-0.66146746890498886</v>
      </c>
      <c r="AB706" s="8">
        <f t="shared" si="344"/>
        <v>1.0612646811857347</v>
      </c>
      <c r="AC706" s="8">
        <f t="shared" si="344"/>
        <v>-0.8246319894693066</v>
      </c>
      <c r="AD706" s="8">
        <f t="shared" si="344"/>
        <v>2.53766432960263</v>
      </c>
      <c r="AE706" s="8">
        <f t="shared" si="344"/>
        <v>-0.73930814539083012</v>
      </c>
      <c r="AF706" s="8">
        <f t="shared" si="344"/>
        <v>-0.66159167610586156</v>
      </c>
      <c r="AG706" s="8">
        <f t="shared" si="344"/>
        <v>-0.64822151073751255</v>
      </c>
      <c r="AH706" s="8">
        <f t="shared" si="344"/>
        <v>0.62071309176282741</v>
      </c>
      <c r="AI706" s="8">
        <f t="shared" si="344"/>
        <v>-0.61806609455217976</v>
      </c>
      <c r="AK706" s="8">
        <f t="shared" ref="AK706:AU706" si="345">(AK60-$AK60)/$AK60</f>
        <v>0</v>
      </c>
      <c r="AL706" s="8">
        <f t="shared" si="345"/>
        <v>-0.88986184363287257</v>
      </c>
      <c r="AM706" s="8">
        <f t="shared" si="345"/>
        <v>-0.88072339815369538</v>
      </c>
      <c r="AN706" s="8">
        <f t="shared" si="345"/>
        <v>1.0612646811857347</v>
      </c>
      <c r="AO706" s="8">
        <f t="shared" si="345"/>
        <v>-0.94170664972206697</v>
      </c>
      <c r="AP706" s="8">
        <f t="shared" si="345"/>
        <v>2.53766432960263</v>
      </c>
      <c r="AQ706" s="8">
        <f t="shared" si="345"/>
        <v>-0.91751911328675428</v>
      </c>
      <c r="AR706" s="8">
        <f t="shared" si="345"/>
        <v>-0.82991215833206911</v>
      </c>
      <c r="AS706" s="8">
        <f t="shared" si="345"/>
        <v>-0.95168087095402443</v>
      </c>
      <c r="AT706" s="8">
        <f t="shared" si="345"/>
        <v>0.62071309176282741</v>
      </c>
      <c r="AU706" s="8">
        <f t="shared" si="345"/>
        <v>-0.73992395753089357</v>
      </c>
      <c r="AW706">
        <f t="shared" si="166"/>
        <v>0</v>
      </c>
      <c r="AX706" t="str">
        <f t="shared" si="175"/>
        <v/>
      </c>
      <c r="AY706">
        <f t="shared" si="176"/>
        <v>0</v>
      </c>
      <c r="AZ706" t="str">
        <f t="shared" si="177"/>
        <v/>
      </c>
    </row>
    <row r="707" spans="1:52" s="17" customFormat="1" x14ac:dyDescent="0.3">
      <c r="A707">
        <v>3</v>
      </c>
      <c r="B707" t="s">
        <v>134</v>
      </c>
      <c r="C707" t="s">
        <v>132</v>
      </c>
      <c r="D707" t="s">
        <v>15</v>
      </c>
      <c r="E707"/>
      <c r="F707" s="2">
        <v>0</v>
      </c>
      <c r="G707" s="2">
        <f t="shared" si="167"/>
        <v>1</v>
      </c>
      <c r="H707" s="4">
        <f t="shared" si="168"/>
        <v>0</v>
      </c>
      <c r="I707">
        <f t="shared" si="169"/>
        <v>1</v>
      </c>
      <c r="J707">
        <f t="shared" si="162"/>
        <v>0</v>
      </c>
      <c r="K707">
        <f t="shared" si="170"/>
        <v>3</v>
      </c>
      <c r="L707">
        <f t="shared" si="171"/>
        <v>0</v>
      </c>
      <c r="M707" s="8">
        <f t="shared" ref="M707:W707" si="346">(M61-$M61)/$M61</f>
        <v>0</v>
      </c>
      <c r="N707" s="8">
        <f t="shared" si="346"/>
        <v>0.45200949313307376</v>
      </c>
      <c r="O707" s="8">
        <f t="shared" si="346"/>
        <v>0.45232539772988556</v>
      </c>
      <c r="P707" s="8">
        <f t="shared" si="346"/>
        <v>-3.0090912544402862E-4</v>
      </c>
      <c r="Q707" s="8">
        <f t="shared" si="346"/>
        <v>0.11378263764343166</v>
      </c>
      <c r="R707" s="8">
        <f t="shared" si="346"/>
        <v>-0.99998300513244998</v>
      </c>
      <c r="S707" s="8">
        <f t="shared" si="346"/>
        <v>-0.79003840840066297</v>
      </c>
      <c r="T707" s="8">
        <f t="shared" si="346"/>
        <v>15.841914741747994</v>
      </c>
      <c r="U707" s="8">
        <f t="shared" si="346"/>
        <v>12.612391057900515</v>
      </c>
      <c r="V707" s="8">
        <f t="shared" si="346"/>
        <v>-0.9985654332391618</v>
      </c>
      <c r="W707" s="8">
        <f t="shared" si="346"/>
        <v>-0.70378545679204874</v>
      </c>
      <c r="X707"/>
      <c r="Y707" s="8">
        <f t="shared" ref="Y707:AI707" si="347">(Y61-$Y61)/$Y61</f>
        <v>0</v>
      </c>
      <c r="Z707" s="8">
        <f t="shared" si="347"/>
        <v>0.42199430596325849</v>
      </c>
      <c r="AA707" s="8">
        <f t="shared" si="347"/>
        <v>0.42149029008338973</v>
      </c>
      <c r="AB707" s="8">
        <f t="shared" si="347"/>
        <v>-1.5645893583784973E-2</v>
      </c>
      <c r="AC707" s="8">
        <f t="shared" si="347"/>
        <v>0.43765518019588201</v>
      </c>
      <c r="AD707" s="8">
        <f t="shared" si="347"/>
        <v>-0.78568001567428269</v>
      </c>
      <c r="AE707" s="8">
        <f t="shared" si="347"/>
        <v>-0.2066367443495371</v>
      </c>
      <c r="AF707" s="8">
        <f t="shared" si="347"/>
        <v>2.0272892355500569</v>
      </c>
      <c r="AG707" s="8">
        <f t="shared" si="347"/>
        <v>2.2880148621159937</v>
      </c>
      <c r="AH707" s="8">
        <f t="shared" si="347"/>
        <v>-0.98718679002747656</v>
      </c>
      <c r="AI707" s="8">
        <f t="shared" si="347"/>
        <v>-2.0143035611605006E-2</v>
      </c>
      <c r="AK707" s="8">
        <f t="shared" ref="AK707:AU707" si="348">(AK61-$AK61)/$AK61</f>
        <v>0</v>
      </c>
      <c r="AL707" s="8">
        <f t="shared" si="348"/>
        <v>-0.37022811222894508</v>
      </c>
      <c r="AM707" s="8">
        <f t="shared" si="348"/>
        <v>-0.36750615241226031</v>
      </c>
      <c r="AN707" s="8">
        <f t="shared" si="348"/>
        <v>-1.5645893583784973E-2</v>
      </c>
      <c r="AO707" s="8">
        <f t="shared" si="348"/>
        <v>-0.39710749587596117</v>
      </c>
      <c r="AP707" s="8">
        <f t="shared" si="348"/>
        <v>-0.78568001567428269</v>
      </c>
      <c r="AQ707" s="8">
        <f t="shared" si="348"/>
        <v>-0.51566647029962931</v>
      </c>
      <c r="AR707" s="8">
        <f t="shared" si="348"/>
        <v>0.52599347716377876</v>
      </c>
      <c r="AS707" s="8">
        <f t="shared" si="348"/>
        <v>-0.33204909397322574</v>
      </c>
      <c r="AT707" s="8">
        <f t="shared" si="348"/>
        <v>-0.98718679002747656</v>
      </c>
      <c r="AU707" s="8">
        <f t="shared" si="348"/>
        <v>-0.34327183024899333</v>
      </c>
      <c r="AW707">
        <f t="shared" si="166"/>
        <v>-0.38400000000000012</v>
      </c>
      <c r="AX707" t="str">
        <f t="shared" si="175"/>
        <v/>
      </c>
      <c r="AY707">
        <f t="shared" si="176"/>
        <v>-0.38400000000000012</v>
      </c>
      <c r="AZ707" t="str">
        <f t="shared" si="177"/>
        <v/>
      </c>
    </row>
    <row r="708" spans="1:52" s="17" customFormat="1" x14ac:dyDescent="0.3">
      <c r="A708">
        <v>3</v>
      </c>
      <c r="B708" t="s">
        <v>135</v>
      </c>
      <c r="C708" t="s">
        <v>132</v>
      </c>
      <c r="D708" t="s">
        <v>15</v>
      </c>
      <c r="E708" t="s">
        <v>43</v>
      </c>
      <c r="F708" s="2">
        <v>0</v>
      </c>
      <c r="G708" s="2">
        <f t="shared" si="167"/>
        <v>0</v>
      </c>
      <c r="H708" s="4">
        <f t="shared" si="168"/>
        <v>1</v>
      </c>
      <c r="I708">
        <f t="shared" si="169"/>
        <v>0</v>
      </c>
      <c r="J708">
        <f t="shared" si="162"/>
        <v>1</v>
      </c>
      <c r="K708">
        <f t="shared" si="170"/>
        <v>3</v>
      </c>
      <c r="L708">
        <f t="shared" si="171"/>
        <v>3</v>
      </c>
      <c r="M708" s="8">
        <f t="shared" ref="M708:W708" si="349">(M62-$M62)/$M62</f>
        <v>0</v>
      </c>
      <c r="N708" s="8">
        <f t="shared" si="349"/>
        <v>-0.83155646423632523</v>
      </c>
      <c r="O708" s="8">
        <f t="shared" si="349"/>
        <v>-0.82866195646604102</v>
      </c>
      <c r="P708" s="8">
        <f t="shared" si="349"/>
        <v>3.3549806617076676</v>
      </c>
      <c r="Q708" s="8">
        <f t="shared" si="349"/>
        <v>-0.91112858216042936</v>
      </c>
      <c r="R708" s="8">
        <f t="shared" si="349"/>
        <v>3.4065744715204529</v>
      </c>
      <c r="S708" s="8">
        <f t="shared" si="349"/>
        <v>-0.91901066450181779</v>
      </c>
      <c r="T708" s="8">
        <f t="shared" si="349"/>
        <v>-0.45391469494291004</v>
      </c>
      <c r="U708" s="8">
        <f t="shared" si="349"/>
        <v>-0.55441367799463148</v>
      </c>
      <c r="V708" s="8">
        <f t="shared" si="349"/>
        <v>3.5373001030322819</v>
      </c>
      <c r="W708" s="8">
        <f t="shared" si="349"/>
        <v>-0.63469638671557127</v>
      </c>
      <c r="X708"/>
      <c r="Y708" s="8">
        <f t="shared" ref="Y708:AI708" si="350">(Y62-$Y62)/$Y62</f>
        <v>0</v>
      </c>
      <c r="Z708" s="8">
        <f t="shared" si="350"/>
        <v>-0.78026838974632096</v>
      </c>
      <c r="AA708" s="8">
        <f t="shared" si="350"/>
        <v>-0.77938551891531582</v>
      </c>
      <c r="AB708" s="8">
        <f t="shared" si="350"/>
        <v>3.97606294259201</v>
      </c>
      <c r="AC708" s="8">
        <f t="shared" si="350"/>
        <v>-0.81115259524769501</v>
      </c>
      <c r="AD708" s="8">
        <f t="shared" si="350"/>
        <v>2.6832514304736073</v>
      </c>
      <c r="AE708" s="8">
        <f t="shared" si="350"/>
        <v>-0.84059527633288911</v>
      </c>
      <c r="AF708" s="8">
        <f t="shared" si="350"/>
        <v>-0.7552195479818451</v>
      </c>
      <c r="AG708" s="8">
        <f t="shared" si="350"/>
        <v>-0.73292480586019648</v>
      </c>
      <c r="AH708" s="8">
        <f t="shared" si="350"/>
        <v>1.3011066453898805</v>
      </c>
      <c r="AI708" s="8">
        <f t="shared" si="350"/>
        <v>-0.50628302261118086</v>
      </c>
      <c r="AK708" s="8">
        <f t="shared" ref="AK708:AU708" si="351">(AK62-$AK62)/$AK62</f>
        <v>0</v>
      </c>
      <c r="AL708" s="8">
        <f t="shared" si="351"/>
        <v>-0.92151940940817323</v>
      </c>
      <c r="AM708" s="8">
        <f t="shared" si="351"/>
        <v>-0.91948548137586072</v>
      </c>
      <c r="AN708" s="8">
        <f t="shared" si="351"/>
        <v>3.97606294259201</v>
      </c>
      <c r="AO708" s="8">
        <f t="shared" si="351"/>
        <v>-0.92307135481741742</v>
      </c>
      <c r="AP708" s="8">
        <f t="shared" si="351"/>
        <v>2.6832514304736073</v>
      </c>
      <c r="AQ708" s="8">
        <f t="shared" si="351"/>
        <v>-0.93635361758931823</v>
      </c>
      <c r="AR708" s="8">
        <f t="shared" si="351"/>
        <v>-0.8765665699784343</v>
      </c>
      <c r="AS708" s="8">
        <f t="shared" si="351"/>
        <v>-0.94494867260151105</v>
      </c>
      <c r="AT708" s="8">
        <f t="shared" si="351"/>
        <v>1.3011066453898805</v>
      </c>
      <c r="AU708" s="8">
        <f t="shared" si="351"/>
        <v>-0.81826919438112899</v>
      </c>
      <c r="AW708">
        <f t="shared" si="166"/>
        <v>0.38400000000000012</v>
      </c>
      <c r="AX708">
        <f t="shared" si="175"/>
        <v>0.38400000000000012</v>
      </c>
      <c r="AY708" t="str">
        <f t="shared" si="176"/>
        <v/>
      </c>
      <c r="AZ708">
        <f t="shared" si="177"/>
        <v>0.38400000000000012</v>
      </c>
    </row>
    <row r="709" spans="1:52" s="17" customFormat="1" x14ac:dyDescent="0.3">
      <c r="A709">
        <v>3</v>
      </c>
      <c r="B709" t="s">
        <v>136</v>
      </c>
      <c r="C709" t="s">
        <v>132</v>
      </c>
      <c r="D709" t="s">
        <v>15</v>
      </c>
      <c r="E709" t="s">
        <v>43</v>
      </c>
      <c r="F709" s="2">
        <v>0</v>
      </c>
      <c r="G709" s="2">
        <f t="shared" si="167"/>
        <v>1</v>
      </c>
      <c r="H709" s="4">
        <f t="shared" si="168"/>
        <v>1</v>
      </c>
      <c r="I709">
        <f t="shared" si="169"/>
        <v>0</v>
      </c>
      <c r="J709">
        <f t="shared" si="162"/>
        <v>1</v>
      </c>
      <c r="K709">
        <f t="shared" si="170"/>
        <v>3</v>
      </c>
      <c r="L709">
        <f t="shared" si="171"/>
        <v>3</v>
      </c>
      <c r="M709" s="8">
        <f t="shared" ref="M709:W709" si="352">(M63-$M63)/$M63</f>
        <v>0</v>
      </c>
      <c r="N709" s="8">
        <f t="shared" si="352"/>
        <v>-0.78633248162432601</v>
      </c>
      <c r="O709" s="8">
        <f t="shared" si="352"/>
        <v>-0.7837921898738045</v>
      </c>
      <c r="P709" s="8">
        <f t="shared" si="352"/>
        <v>4.3372252299743161</v>
      </c>
      <c r="Q709" s="8">
        <f t="shared" si="352"/>
        <v>-0.90974055208560722</v>
      </c>
      <c r="R709" s="8">
        <f t="shared" si="352"/>
        <v>4.0902028677352726</v>
      </c>
      <c r="S709" s="8">
        <f t="shared" si="352"/>
        <v>-0.90014916258021804</v>
      </c>
      <c r="T709" s="8">
        <f t="shared" si="352"/>
        <v>-0.37692154497387997</v>
      </c>
      <c r="U709" s="8">
        <f t="shared" si="352"/>
        <v>-0.49186110504734215</v>
      </c>
      <c r="V709" s="8">
        <f t="shared" si="352"/>
        <v>4.5476943669038716</v>
      </c>
      <c r="W709" s="8">
        <f t="shared" si="352"/>
        <v>-0.56660550951794941</v>
      </c>
      <c r="X709"/>
      <c r="Y709" s="8">
        <f t="shared" ref="Y709:AI709" si="353">(Y63-$Y63)/$Y63</f>
        <v>0</v>
      </c>
      <c r="Z709" s="8">
        <f t="shared" si="353"/>
        <v>-0.74473613814100348</v>
      </c>
      <c r="AA709" s="8">
        <f t="shared" si="353"/>
        <v>-0.74559043069141229</v>
      </c>
      <c r="AB709" s="8">
        <f t="shared" si="353"/>
        <v>4.8079657281147856</v>
      </c>
      <c r="AC709" s="8">
        <f t="shared" si="353"/>
        <v>-0.8105026124887531</v>
      </c>
      <c r="AD709" s="8">
        <f t="shared" si="353"/>
        <v>3.0040221974794563</v>
      </c>
      <c r="AE709" s="8">
        <f t="shared" si="353"/>
        <v>-0.81931425940375679</v>
      </c>
      <c r="AF709" s="8">
        <f t="shared" si="353"/>
        <v>-0.73616080790642047</v>
      </c>
      <c r="AG709" s="8">
        <f t="shared" si="353"/>
        <v>-0.71151087687317827</v>
      </c>
      <c r="AH709" s="8">
        <f t="shared" si="353"/>
        <v>1.7100398990440906</v>
      </c>
      <c r="AI709" s="8">
        <f t="shared" si="353"/>
        <v>-0.45720258094576099</v>
      </c>
      <c r="AK709" s="8">
        <f t="shared" ref="AK709:AU709" si="354">(AK63-$AK63)/$AK63</f>
        <v>0</v>
      </c>
      <c r="AL709" s="8">
        <f t="shared" si="354"/>
        <v>-0.90931986087667971</v>
      </c>
      <c r="AM709" s="8">
        <f t="shared" si="354"/>
        <v>-0.90831735328393348</v>
      </c>
      <c r="AN709" s="8">
        <f t="shared" si="354"/>
        <v>4.8079657281147856</v>
      </c>
      <c r="AO709" s="8">
        <f t="shared" si="354"/>
        <v>-0.92716843063621657</v>
      </c>
      <c r="AP709" s="8">
        <f t="shared" si="354"/>
        <v>3.0040221974794563</v>
      </c>
      <c r="AQ709" s="8">
        <f t="shared" si="354"/>
        <v>-0.92840002189910986</v>
      </c>
      <c r="AR709" s="8">
        <f t="shared" si="354"/>
        <v>-0.86660391826240235</v>
      </c>
      <c r="AS709" s="8">
        <f t="shared" si="354"/>
        <v>-0.94086637124985661</v>
      </c>
      <c r="AT709" s="8">
        <f t="shared" si="354"/>
        <v>1.7100398990440906</v>
      </c>
      <c r="AU709" s="8">
        <f t="shared" si="354"/>
        <v>-0.79885991398365674</v>
      </c>
      <c r="AW709">
        <f t="shared" si="166"/>
        <v>0.38400000000000012</v>
      </c>
      <c r="AX709">
        <f t="shared" si="175"/>
        <v>0.38400000000000012</v>
      </c>
      <c r="AY709" t="str">
        <f t="shared" si="176"/>
        <v/>
      </c>
      <c r="AZ709">
        <f t="shared" si="177"/>
        <v>0.38400000000000012</v>
      </c>
    </row>
    <row r="710" spans="1:52" s="17" customFormat="1" x14ac:dyDescent="0.3">
      <c r="A710">
        <v>3</v>
      </c>
      <c r="B710" t="s">
        <v>137</v>
      </c>
      <c r="C710" t="s">
        <v>132</v>
      </c>
      <c r="D710" t="s">
        <v>15</v>
      </c>
      <c r="E710"/>
      <c r="F710" s="2">
        <v>0</v>
      </c>
      <c r="G710" s="2">
        <f t="shared" si="167"/>
        <v>0</v>
      </c>
      <c r="H710" s="4">
        <f t="shared" si="168"/>
        <v>0</v>
      </c>
      <c r="I710">
        <f t="shared" si="169"/>
        <v>1</v>
      </c>
      <c r="J710">
        <f t="shared" si="162"/>
        <v>0</v>
      </c>
      <c r="K710">
        <f t="shared" si="170"/>
        <v>3</v>
      </c>
      <c r="L710">
        <f t="shared" si="171"/>
        <v>0</v>
      </c>
      <c r="M710" s="8">
        <f t="shared" ref="M710:W710" si="355">(M64-$M64)/$M64</f>
        <v>0</v>
      </c>
      <c r="N710" s="8">
        <f t="shared" si="355"/>
        <v>0.36150307959767797</v>
      </c>
      <c r="O710" s="8">
        <f t="shared" si="355"/>
        <v>0.36176400314707774</v>
      </c>
      <c r="P710" s="8">
        <f t="shared" si="355"/>
        <v>-2.9791271157553748E-4</v>
      </c>
      <c r="Q710" s="8">
        <f t="shared" si="355"/>
        <v>9.9075970740573005E-2</v>
      </c>
      <c r="R710" s="8">
        <f t="shared" si="355"/>
        <v>-0.99999100263622764</v>
      </c>
      <c r="S710" s="8">
        <f t="shared" si="355"/>
        <v>-0.78737929786572536</v>
      </c>
      <c r="T710" s="8">
        <f t="shared" si="355"/>
        <v>15.83868526521729</v>
      </c>
      <c r="U710" s="8">
        <f t="shared" si="355"/>
        <v>12.616889251449324</v>
      </c>
      <c r="V710" s="8">
        <f t="shared" si="355"/>
        <v>-0.99872337405140299</v>
      </c>
      <c r="W710" s="8">
        <f t="shared" si="355"/>
        <v>-0.70248317243047775</v>
      </c>
      <c r="X710"/>
      <c r="Y710" s="8">
        <f t="shared" ref="Y710:AI710" si="356">(Y64-$Y64)/$Y64</f>
        <v>0</v>
      </c>
      <c r="Z710" s="8">
        <f t="shared" si="356"/>
        <v>0.72570090472638549</v>
      </c>
      <c r="AA710" s="8">
        <f t="shared" si="356"/>
        <v>0.73381714299232559</v>
      </c>
      <c r="AB710" s="8">
        <f t="shared" si="356"/>
        <v>4.2570035317796531E-2</v>
      </c>
      <c r="AC710" s="8">
        <f t="shared" si="356"/>
        <v>0.76860212324181387</v>
      </c>
      <c r="AD710" s="8">
        <f t="shared" si="356"/>
        <v>-0.71488382160358555</v>
      </c>
      <c r="AE710" s="8">
        <f t="shared" si="356"/>
        <v>1.3601772137574448E-2</v>
      </c>
      <c r="AF710" s="8">
        <f t="shared" si="356"/>
        <v>2.7794952100032884</v>
      </c>
      <c r="AG710" s="8">
        <f t="shared" si="356"/>
        <v>3.1205504077787385</v>
      </c>
      <c r="AH710" s="8">
        <f t="shared" si="356"/>
        <v>-0.9841952723936116</v>
      </c>
      <c r="AI710" s="8">
        <f t="shared" si="356"/>
        <v>0.22734272413170808</v>
      </c>
      <c r="AK710" s="8">
        <f t="shared" ref="AK710:AU710" si="357">(AK64-$AK64)/$AK64</f>
        <v>0</v>
      </c>
      <c r="AL710" s="8">
        <f t="shared" si="357"/>
        <v>-0.257373395747303</v>
      </c>
      <c r="AM710" s="8">
        <f t="shared" si="357"/>
        <v>-0.24763440447260768</v>
      </c>
      <c r="AN710" s="8">
        <f t="shared" si="357"/>
        <v>4.2570035317796531E-2</v>
      </c>
      <c r="AO710" s="8">
        <f t="shared" si="357"/>
        <v>-0.24304390478289761</v>
      </c>
      <c r="AP710" s="8">
        <f t="shared" si="357"/>
        <v>-0.71488382160358555</v>
      </c>
      <c r="AQ710" s="8">
        <f t="shared" si="357"/>
        <v>-0.3860285147410602</v>
      </c>
      <c r="AR710" s="8">
        <f t="shared" si="357"/>
        <v>0.90930227093744342</v>
      </c>
      <c r="AS710" s="8">
        <f t="shared" si="357"/>
        <v>-0.14474496629782491</v>
      </c>
      <c r="AT710" s="8">
        <f t="shared" si="357"/>
        <v>-0.9841952723936116</v>
      </c>
      <c r="AU710" s="8">
        <f t="shared" si="357"/>
        <v>-0.22678247330727733</v>
      </c>
      <c r="AW710">
        <f t="shared" si="166"/>
        <v>-0.38400000000000012</v>
      </c>
      <c r="AX710" t="str">
        <f t="shared" si="175"/>
        <v/>
      </c>
      <c r="AY710">
        <f t="shared" si="176"/>
        <v>-0.38400000000000012</v>
      </c>
      <c r="AZ710" t="str">
        <f t="shared" si="177"/>
        <v/>
      </c>
    </row>
    <row r="711" spans="1:52" s="17" customFormat="1" x14ac:dyDescent="0.3">
      <c r="A711">
        <v>3</v>
      </c>
      <c r="B711" t="s">
        <v>138</v>
      </c>
      <c r="C711" t="s">
        <v>132</v>
      </c>
      <c r="D711" t="s">
        <v>15</v>
      </c>
      <c r="E711"/>
      <c r="F711" s="2">
        <v>0</v>
      </c>
      <c r="G711" s="2">
        <f t="shared" si="167"/>
        <v>0</v>
      </c>
      <c r="H711" s="4">
        <f t="shared" si="168"/>
        <v>0</v>
      </c>
      <c r="I711">
        <f t="shared" si="169"/>
        <v>1</v>
      </c>
      <c r="J711">
        <f t="shared" si="162"/>
        <v>0</v>
      </c>
      <c r="K711">
        <f t="shared" si="170"/>
        <v>3</v>
      </c>
      <c r="L711">
        <f t="shared" si="171"/>
        <v>0</v>
      </c>
      <c r="M711" s="8">
        <f t="shared" ref="M711:W711" si="358">(M65-$M65)/$M65</f>
        <v>0</v>
      </c>
      <c r="N711" s="8">
        <f t="shared" si="358"/>
        <v>-0.63800225686097334</v>
      </c>
      <c r="O711" s="8">
        <f t="shared" si="358"/>
        <v>-0.62568838125568305</v>
      </c>
      <c r="P711" s="8">
        <f t="shared" si="358"/>
        <v>3.3678652612084621</v>
      </c>
      <c r="Q711" s="8">
        <f t="shared" si="358"/>
        <v>-0.79197496648382404</v>
      </c>
      <c r="R711" s="8">
        <f t="shared" si="358"/>
        <v>3.9156674083394396</v>
      </c>
      <c r="S711" s="8">
        <f t="shared" si="358"/>
        <v>-0.70590693734484333</v>
      </c>
      <c r="T711" s="8">
        <f t="shared" si="358"/>
        <v>-0.55350949816584261</v>
      </c>
      <c r="U711" s="8">
        <f t="shared" si="358"/>
        <v>-0.58460049471076192</v>
      </c>
      <c r="V711" s="8">
        <f t="shared" si="358"/>
        <v>3.1566963630803428</v>
      </c>
      <c r="W711" s="8">
        <f t="shared" si="358"/>
        <v>-0.85860745400974325</v>
      </c>
      <c r="X711"/>
      <c r="Y711" s="8">
        <f t="shared" ref="Y711:AI711" si="359">(Y65-$Y65)/$Y65</f>
        <v>0</v>
      </c>
      <c r="Z711" s="8">
        <f t="shared" si="359"/>
        <v>-0.6387392029593465</v>
      </c>
      <c r="AA711" s="8">
        <f t="shared" si="359"/>
        <v>-0.63207069469531085</v>
      </c>
      <c r="AB711" s="8">
        <f t="shared" si="359"/>
        <v>1.2033945857305968</v>
      </c>
      <c r="AC711" s="8">
        <f t="shared" si="359"/>
        <v>-0.79964859411727873</v>
      </c>
      <c r="AD711" s="8">
        <f t="shared" si="359"/>
        <v>2.6143257318222872</v>
      </c>
      <c r="AE711" s="8">
        <f t="shared" si="359"/>
        <v>-0.70137181104825719</v>
      </c>
      <c r="AF711" s="8">
        <f t="shared" si="359"/>
        <v>-0.62291799666525305</v>
      </c>
      <c r="AG711" s="8">
        <f t="shared" si="359"/>
        <v>-0.60967257692114507</v>
      </c>
      <c r="AH711" s="8">
        <f t="shared" si="359"/>
        <v>0.75385093900429145</v>
      </c>
      <c r="AI711" s="8">
        <f t="shared" si="359"/>
        <v>-0.58673359709088746</v>
      </c>
      <c r="AK711" s="8">
        <f t="shared" ref="AK711:AU711" si="360">(AK65-$AK65)/$AK65</f>
        <v>0</v>
      </c>
      <c r="AL711" s="8">
        <f t="shared" si="360"/>
        <v>-0.88294593258453602</v>
      </c>
      <c r="AM711" s="8">
        <f t="shared" si="360"/>
        <v>-0.87592977121310223</v>
      </c>
      <c r="AN711" s="8">
        <f t="shared" si="360"/>
        <v>1.2033945857305968</v>
      </c>
      <c r="AO711" s="8">
        <f t="shared" si="360"/>
        <v>-0.93179834269059825</v>
      </c>
      <c r="AP711" s="8">
        <f t="shared" si="360"/>
        <v>2.6143257318222872</v>
      </c>
      <c r="AQ711" s="8">
        <f t="shared" si="360"/>
        <v>-0.9069408156360621</v>
      </c>
      <c r="AR711" s="8">
        <f t="shared" si="360"/>
        <v>-0.81041532304293074</v>
      </c>
      <c r="AS711" s="8">
        <f t="shared" si="360"/>
        <v>-0.94571229506598975</v>
      </c>
      <c r="AT711" s="8">
        <f t="shared" si="360"/>
        <v>0.75385093900429145</v>
      </c>
      <c r="AU711" s="8">
        <f t="shared" si="360"/>
        <v>-0.723845874322952</v>
      </c>
      <c r="AW711">
        <f t="shared" si="166"/>
        <v>0</v>
      </c>
      <c r="AX711" t="str">
        <f t="shared" si="175"/>
        <v/>
      </c>
      <c r="AY711">
        <f t="shared" si="176"/>
        <v>0</v>
      </c>
      <c r="AZ711" t="str">
        <f t="shared" si="177"/>
        <v/>
      </c>
    </row>
    <row r="712" spans="1:52" s="17" customFormat="1" x14ac:dyDescent="0.3">
      <c r="A712">
        <v>3</v>
      </c>
      <c r="B712" t="s">
        <v>139</v>
      </c>
      <c r="C712" t="s">
        <v>132</v>
      </c>
      <c r="D712" t="s">
        <v>15</v>
      </c>
      <c r="E712"/>
      <c r="F712" s="2">
        <v>0</v>
      </c>
      <c r="G712" s="2">
        <f t="shared" si="167"/>
        <v>1</v>
      </c>
      <c r="H712" s="4">
        <f t="shared" si="168"/>
        <v>0</v>
      </c>
      <c r="I712">
        <f t="shared" si="169"/>
        <v>1</v>
      </c>
      <c r="J712">
        <f t="shared" si="162"/>
        <v>0</v>
      </c>
      <c r="K712">
        <f t="shared" si="170"/>
        <v>3</v>
      </c>
      <c r="L712">
        <f t="shared" si="171"/>
        <v>0</v>
      </c>
      <c r="M712" s="8">
        <f t="shared" ref="M712:W712" si="361">(M66-$M66)/$M66</f>
        <v>0</v>
      </c>
      <c r="N712" s="8">
        <f t="shared" si="361"/>
        <v>-0.65565990857334044</v>
      </c>
      <c r="O712" s="8">
        <f t="shared" si="361"/>
        <v>-0.64360779752762243</v>
      </c>
      <c r="P712" s="8">
        <f t="shared" si="361"/>
        <v>3.3409632036379349</v>
      </c>
      <c r="Q712" s="8">
        <f t="shared" si="361"/>
        <v>-0.81088613083305738</v>
      </c>
      <c r="R712" s="8">
        <f t="shared" si="361"/>
        <v>4.1190069167984289</v>
      </c>
      <c r="S712" s="8">
        <f t="shared" si="361"/>
        <v>-0.72444871039670222</v>
      </c>
      <c r="T712" s="8">
        <f t="shared" si="361"/>
        <v>-0.56572179601670725</v>
      </c>
      <c r="U712" s="8">
        <f t="shared" si="361"/>
        <v>-0.59577581402275881</v>
      </c>
      <c r="V712" s="8">
        <f t="shared" si="361"/>
        <v>3.1759846963148535</v>
      </c>
      <c r="W712" s="8">
        <f t="shared" si="361"/>
        <v>-0.87257723416372546</v>
      </c>
      <c r="X712"/>
      <c r="Y712" s="8">
        <f t="shared" ref="Y712:AI712" si="362">(Y66-$Y66)/$Y66</f>
        <v>0</v>
      </c>
      <c r="Z712" s="8">
        <f t="shared" si="362"/>
        <v>-0.66005807274813166</v>
      </c>
      <c r="AA712" s="8">
        <f t="shared" si="362"/>
        <v>-0.65040439485763213</v>
      </c>
      <c r="AB712" s="8">
        <f t="shared" si="362"/>
        <v>3.069061461937749</v>
      </c>
      <c r="AC712" s="8">
        <f t="shared" si="362"/>
        <v>-0.75974333689667184</v>
      </c>
      <c r="AD712" s="8">
        <f t="shared" si="362"/>
        <v>2.9530637614856396</v>
      </c>
      <c r="AE712" s="8">
        <f t="shared" si="362"/>
        <v>-0.66647280975259038</v>
      </c>
      <c r="AF712" s="8">
        <f t="shared" si="362"/>
        <v>-0.63520075851091717</v>
      </c>
      <c r="AG712" s="8">
        <f t="shared" si="362"/>
        <v>-0.62223954183650731</v>
      </c>
      <c r="AH712" s="8">
        <f t="shared" si="362"/>
        <v>1.17200413023633</v>
      </c>
      <c r="AI712" s="8">
        <f t="shared" si="362"/>
        <v>-0.60001340247557244</v>
      </c>
      <c r="AK712" s="8">
        <f t="shared" ref="AK712:AU712" si="363">(AK66-$AK66)/$AK66</f>
        <v>0</v>
      </c>
      <c r="AL712" s="8">
        <f t="shared" si="363"/>
        <v>-0.88676544490040632</v>
      </c>
      <c r="AM712" s="8">
        <f t="shared" si="363"/>
        <v>-0.87699271676576218</v>
      </c>
      <c r="AN712" s="8">
        <f t="shared" si="363"/>
        <v>3.069061461937749</v>
      </c>
      <c r="AO712" s="8">
        <f t="shared" si="363"/>
        <v>-0.91300290462372169</v>
      </c>
      <c r="AP712" s="8">
        <f t="shared" si="363"/>
        <v>2.9530637614856396</v>
      </c>
      <c r="AQ712" s="8">
        <f t="shared" si="363"/>
        <v>-0.89654903336073155</v>
      </c>
      <c r="AR712" s="8">
        <f t="shared" si="363"/>
        <v>-0.8166552200446292</v>
      </c>
      <c r="AS712" s="8">
        <f t="shared" si="363"/>
        <v>-0.94768495608166958</v>
      </c>
      <c r="AT712" s="8">
        <f t="shared" si="363"/>
        <v>1.17200413023633</v>
      </c>
      <c r="AU712" s="8">
        <f t="shared" si="363"/>
        <v>-0.73247281257887809</v>
      </c>
      <c r="AW712">
        <f t="shared" si="166"/>
        <v>0</v>
      </c>
      <c r="AX712" t="str">
        <f t="shared" si="175"/>
        <v/>
      </c>
      <c r="AY712">
        <f t="shared" si="176"/>
        <v>0</v>
      </c>
      <c r="AZ712" t="str">
        <f t="shared" si="177"/>
        <v/>
      </c>
    </row>
    <row r="713" spans="1:52" s="17" customFormat="1" x14ac:dyDescent="0.3">
      <c r="A713">
        <v>3</v>
      </c>
      <c r="B713" t="s">
        <v>140</v>
      </c>
      <c r="C713" t="s">
        <v>141</v>
      </c>
      <c r="D713" t="s">
        <v>69</v>
      </c>
      <c r="E713" t="s">
        <v>43</v>
      </c>
      <c r="F713" s="2">
        <v>0</v>
      </c>
      <c r="G713" s="2">
        <f t="shared" si="167"/>
        <v>0</v>
      </c>
      <c r="H713" s="4">
        <f t="shared" si="168"/>
        <v>1</v>
      </c>
      <c r="I713">
        <f t="shared" si="169"/>
        <v>0</v>
      </c>
      <c r="J713">
        <f t="shared" ref="J713:J736" si="364">J403</f>
        <v>1</v>
      </c>
      <c r="K713">
        <f t="shared" si="170"/>
        <v>2</v>
      </c>
      <c r="L713">
        <f t="shared" si="171"/>
        <v>2</v>
      </c>
      <c r="M713" s="8">
        <f t="shared" ref="M713:W713" si="365">(M67-$M67)/$M67</f>
        <v>0</v>
      </c>
      <c r="N713" s="8">
        <f t="shared" si="365"/>
        <v>-0.91079695459812504</v>
      </c>
      <c r="O713" s="8">
        <f t="shared" si="365"/>
        <v>-0.91074926838849291</v>
      </c>
      <c r="P713" s="8">
        <f t="shared" si="365"/>
        <v>-0.62246951771182679</v>
      </c>
      <c r="Q713" s="8">
        <f t="shared" si="365"/>
        <v>-0.95631671716801525</v>
      </c>
      <c r="R713" s="8">
        <f t="shared" si="365"/>
        <v>1.8452820338310052</v>
      </c>
      <c r="S713" s="8">
        <f t="shared" si="365"/>
        <v>-0.97772313339473527</v>
      </c>
      <c r="T713" s="8">
        <f t="shared" si="365"/>
        <v>-0.56936803142474002</v>
      </c>
      <c r="U713" s="8">
        <f t="shared" si="365"/>
        <v>-0.66294274550519117</v>
      </c>
      <c r="V713" s="8">
        <f t="shared" si="365"/>
        <v>-0.70460865969763409</v>
      </c>
      <c r="W713" s="8">
        <f t="shared" si="365"/>
        <v>-0.95692692950030633</v>
      </c>
      <c r="X713"/>
      <c r="Y713" s="8">
        <f t="shared" ref="Y713:AI713" si="366">(Y67-$Y67)/$Y67</f>
        <v>0</v>
      </c>
      <c r="Z713" s="8">
        <f t="shared" si="366"/>
        <v>-0.80799464314455771</v>
      </c>
      <c r="AA713" s="8">
        <f t="shared" si="366"/>
        <v>-0.81086671379713793</v>
      </c>
      <c r="AB713" s="8">
        <f t="shared" si="366"/>
        <v>-0.47621633758537835</v>
      </c>
      <c r="AC713" s="8">
        <f t="shared" si="366"/>
        <v>-0.83307146576002566</v>
      </c>
      <c r="AD713" s="8">
        <f t="shared" si="366"/>
        <v>1.471831414382494</v>
      </c>
      <c r="AE713" s="8">
        <f t="shared" si="366"/>
        <v>-0.85773105765165969</v>
      </c>
      <c r="AF713" s="8">
        <f t="shared" si="366"/>
        <v>-0.85858555051709218</v>
      </c>
      <c r="AG713" s="8">
        <f t="shared" si="366"/>
        <v>-0.79423084916523679</v>
      </c>
      <c r="AH713" s="8">
        <f t="shared" si="366"/>
        <v>-0.27782964932287207</v>
      </c>
      <c r="AI713" s="8">
        <f t="shared" si="366"/>
        <v>-0.60346582235187451</v>
      </c>
      <c r="AK713" s="8">
        <f t="shared" ref="AK713:AU713" si="367">(AK67-$AK67)/$AK67</f>
        <v>0</v>
      </c>
      <c r="AL713" s="8">
        <f t="shared" si="367"/>
        <v>-0.90424552068096375</v>
      </c>
      <c r="AM713" s="8">
        <f t="shared" si="367"/>
        <v>-0.90666321741392486</v>
      </c>
      <c r="AN713" s="8">
        <f t="shared" si="367"/>
        <v>-0.47621633758537835</v>
      </c>
      <c r="AO713" s="8">
        <f t="shared" si="367"/>
        <v>-0.90943497478720625</v>
      </c>
      <c r="AP713" s="8">
        <f t="shared" si="367"/>
        <v>1.471831414382494</v>
      </c>
      <c r="AQ713" s="8">
        <f t="shared" si="367"/>
        <v>-0.91219080907307504</v>
      </c>
      <c r="AR713" s="8">
        <f t="shared" si="367"/>
        <v>-0.92851380952508733</v>
      </c>
      <c r="AS713" s="8">
        <f t="shared" si="367"/>
        <v>-0.91758886046768506</v>
      </c>
      <c r="AT713" s="8">
        <f t="shared" si="367"/>
        <v>-0.27782964932287207</v>
      </c>
      <c r="AU713" s="8">
        <f t="shared" si="367"/>
        <v>-0.85174189134946432</v>
      </c>
      <c r="AW713">
        <f t="shared" ref="AW713:AW736" si="368">BB403</f>
        <v>0.50400000000000011</v>
      </c>
      <c r="AX713">
        <f t="shared" si="175"/>
        <v>0.50400000000000011</v>
      </c>
      <c r="AY713" t="str">
        <f t="shared" si="176"/>
        <v/>
      </c>
      <c r="AZ713">
        <f t="shared" si="177"/>
        <v>0.50400000000000011</v>
      </c>
    </row>
    <row r="714" spans="1:52" s="17" customFormat="1" x14ac:dyDescent="0.3">
      <c r="A714">
        <v>3</v>
      </c>
      <c r="B714" t="s">
        <v>142</v>
      </c>
      <c r="C714" t="s">
        <v>141</v>
      </c>
      <c r="D714" t="s">
        <v>69</v>
      </c>
      <c r="E714"/>
      <c r="F714" s="2">
        <v>0</v>
      </c>
      <c r="G714" s="2">
        <f t="shared" ref="G714:G736" si="369">MOD(LEN(B714)-LEN(SUBSTITUTE(B714,"N","")),2)</f>
        <v>1</v>
      </c>
      <c r="H714" s="4">
        <f t="shared" ref="H714:H736" si="370">IF(E714&lt;&gt;"",1,0)</f>
        <v>0</v>
      </c>
      <c r="I714">
        <f t="shared" ref="I714:I736" si="371">1-J714</f>
        <v>1</v>
      </c>
      <c r="J714">
        <f t="shared" si="364"/>
        <v>0</v>
      </c>
      <c r="K714">
        <f t="shared" ref="K714:K736" si="372">LEN(D714) - LEN(SUBSTITUTE(D714, ",", "")) + 1</f>
        <v>2</v>
      </c>
      <c r="L714">
        <f t="shared" ref="L714:L736" si="373">H714*K714</f>
        <v>0</v>
      </c>
      <c r="M714" s="8">
        <f t="shared" ref="M714:W714" si="374">(M68-$M68)/$M68</f>
        <v>0</v>
      </c>
      <c r="N714" s="8">
        <f t="shared" si="374"/>
        <v>1.1258110025386168</v>
      </c>
      <c r="O714" s="8">
        <f t="shared" si="374"/>
        <v>1.1262219404869862</v>
      </c>
      <c r="P714" s="8">
        <f t="shared" si="374"/>
        <v>-1.549765985336214E-4</v>
      </c>
      <c r="Q714" s="8">
        <f t="shared" si="374"/>
        <v>0.14820362125319067</v>
      </c>
      <c r="R714" s="8">
        <f t="shared" si="374"/>
        <v>-0.99998800181172642</v>
      </c>
      <c r="S714" s="8">
        <f t="shared" si="374"/>
        <v>-0.62548755137974166</v>
      </c>
      <c r="T714" s="8">
        <f t="shared" si="374"/>
        <v>13.588171186150889</v>
      </c>
      <c r="U714" s="8">
        <f t="shared" si="374"/>
        <v>10.354532465597694</v>
      </c>
      <c r="V714" s="8">
        <f t="shared" si="374"/>
        <v>-0.99872619234495597</v>
      </c>
      <c r="W714" s="8">
        <f t="shared" si="374"/>
        <v>4.7368847304057E-2</v>
      </c>
      <c r="X714"/>
      <c r="Y714" s="8">
        <f t="shared" ref="Y714:AI714" si="375">(Y68-$Y68)/$Y68</f>
        <v>0</v>
      </c>
      <c r="Z714" s="8">
        <f t="shared" si="375"/>
        <v>1.5351701999350313</v>
      </c>
      <c r="AA714" s="8">
        <f t="shared" si="375"/>
        <v>1.4962813081768018</v>
      </c>
      <c r="AB714" s="8">
        <f t="shared" si="375"/>
        <v>0.71015233941144085</v>
      </c>
      <c r="AC714" s="8">
        <f t="shared" si="375"/>
        <v>2.3561137150328522</v>
      </c>
      <c r="AD714" s="8">
        <f t="shared" si="375"/>
        <v>-0.71160459956169053</v>
      </c>
      <c r="AE714" s="8">
        <f t="shared" si="375"/>
        <v>0.55180262557943482</v>
      </c>
      <c r="AF714" s="8">
        <f t="shared" si="375"/>
        <v>0.99519813256703293</v>
      </c>
      <c r="AG714" s="8">
        <f t="shared" si="375"/>
        <v>1.9385365701246906</v>
      </c>
      <c r="AH714" s="8">
        <f t="shared" si="375"/>
        <v>-0.98212903688993791</v>
      </c>
      <c r="AI714" s="8">
        <f t="shared" si="375"/>
        <v>4.2883801633007348</v>
      </c>
      <c r="AK714" s="8">
        <f t="shared" ref="AK714:AU714" si="376">(AK68-$AK68)/$AK68</f>
        <v>0</v>
      </c>
      <c r="AL714" s="8">
        <f t="shared" si="376"/>
        <v>0.3258040297768458</v>
      </c>
      <c r="AM714" s="8">
        <f t="shared" si="376"/>
        <v>0.31349247087940302</v>
      </c>
      <c r="AN714" s="8">
        <f t="shared" si="376"/>
        <v>0.71015233941144085</v>
      </c>
      <c r="AO714" s="8">
        <f t="shared" si="376"/>
        <v>0.85692054480997737</v>
      </c>
      <c r="AP714" s="8">
        <f t="shared" si="376"/>
        <v>-0.71160459956169053</v>
      </c>
      <c r="AQ714" s="8">
        <f t="shared" si="376"/>
        <v>0.11205408164539139</v>
      </c>
      <c r="AR714" s="8">
        <f t="shared" si="376"/>
        <v>8.9515727470334001E-3</v>
      </c>
      <c r="AS714" s="8">
        <f t="shared" si="376"/>
        <v>0.19111425957676556</v>
      </c>
      <c r="AT714" s="8">
        <f t="shared" si="376"/>
        <v>-0.98212903688993791</v>
      </c>
      <c r="AU714" s="8">
        <f t="shared" si="376"/>
        <v>1.0697368494473682</v>
      </c>
      <c r="AW714">
        <f t="shared" si="368"/>
        <v>-0.50400000000000011</v>
      </c>
      <c r="AX714" t="str">
        <f t="shared" ref="AX714:AX736" si="377">IF(H714=1,AW714,"")</f>
        <v/>
      </c>
      <c r="AY714">
        <f t="shared" ref="AY714:AY736" si="378">IF(I714=1,AW714,"")</f>
        <v>-0.50400000000000011</v>
      </c>
      <c r="AZ714" t="str">
        <f t="shared" ref="AZ714:AZ736" si="379">IF(J714=1,AW714,"")</f>
        <v/>
      </c>
    </row>
    <row r="715" spans="1:52" s="17" customFormat="1" x14ac:dyDescent="0.3">
      <c r="A715">
        <v>3</v>
      </c>
      <c r="B715" t="s">
        <v>143</v>
      </c>
      <c r="C715" t="s">
        <v>141</v>
      </c>
      <c r="D715" t="s">
        <v>69</v>
      </c>
      <c r="E715"/>
      <c r="F715" s="2">
        <v>0</v>
      </c>
      <c r="G715" s="2">
        <f t="shared" si="369"/>
        <v>1</v>
      </c>
      <c r="H715" s="4">
        <f t="shared" si="370"/>
        <v>0</v>
      </c>
      <c r="I715">
        <f t="shared" si="371"/>
        <v>1</v>
      </c>
      <c r="J715">
        <f t="shared" si="364"/>
        <v>0</v>
      </c>
      <c r="K715">
        <f t="shared" si="372"/>
        <v>2</v>
      </c>
      <c r="L715">
        <f t="shared" si="373"/>
        <v>0</v>
      </c>
      <c r="M715" s="8">
        <f t="shared" ref="M715:W715" si="380">(M69-$M69)/$M69</f>
        <v>0</v>
      </c>
      <c r="N715" s="8">
        <f t="shared" si="380"/>
        <v>1.0724903290570216</v>
      </c>
      <c r="O715" s="8">
        <f t="shared" si="380"/>
        <v>1.0727982794770041</v>
      </c>
      <c r="P715" s="8">
        <f t="shared" si="380"/>
        <v>-1.6597327830225153E-4</v>
      </c>
      <c r="Q715" s="8">
        <f t="shared" si="380"/>
        <v>0.17633860948387306</v>
      </c>
      <c r="R715" s="8">
        <f t="shared" si="380"/>
        <v>-0.99999400096584445</v>
      </c>
      <c r="S715" s="8">
        <f t="shared" si="380"/>
        <v>-0.62569326338459508</v>
      </c>
      <c r="T715" s="8">
        <f t="shared" si="380"/>
        <v>13.587070481652452</v>
      </c>
      <c r="U715" s="8">
        <f t="shared" si="380"/>
        <v>10.348894827932702</v>
      </c>
      <c r="V715" s="8">
        <f t="shared" si="380"/>
        <v>-0.99900715984726451</v>
      </c>
      <c r="W715" s="8">
        <f t="shared" si="380"/>
        <v>7.9579187750772093E-2</v>
      </c>
      <c r="X715"/>
      <c r="Y715" s="8">
        <f t="shared" ref="Y715:AI715" si="381">(Y69-$Y69)/$Y69</f>
        <v>0</v>
      </c>
      <c r="Z715" s="8">
        <f t="shared" si="381"/>
        <v>1.5029721427954834</v>
      </c>
      <c r="AA715" s="8">
        <f t="shared" si="381"/>
        <v>1.4161950437448751</v>
      </c>
      <c r="AB715" s="8">
        <f t="shared" si="381"/>
        <v>-5.7524736214940447E-2</v>
      </c>
      <c r="AC715" s="8">
        <f t="shared" si="381"/>
        <v>1.473300573719305</v>
      </c>
      <c r="AD715" s="8">
        <f t="shared" si="381"/>
        <v>-0.71659103708498362</v>
      </c>
      <c r="AE715" s="8">
        <f t="shared" si="381"/>
        <v>0.52849941765417952</v>
      </c>
      <c r="AF715" s="8">
        <f t="shared" si="381"/>
        <v>0.96032403872895411</v>
      </c>
      <c r="AG715" s="8">
        <f t="shared" si="381"/>
        <v>1.8769265628116321</v>
      </c>
      <c r="AH715" s="8">
        <f t="shared" si="381"/>
        <v>-0.98556119794975638</v>
      </c>
      <c r="AI715" s="8">
        <f t="shared" si="381"/>
        <v>4.2054180953207378</v>
      </c>
      <c r="AK715" s="8">
        <f t="shared" ref="AK715:AU715" si="382">(AK69-$AK69)/$AK69</f>
        <v>0</v>
      </c>
      <c r="AL715" s="8">
        <f t="shared" si="382"/>
        <v>0.35691151400736765</v>
      </c>
      <c r="AM715" s="8">
        <f t="shared" si="382"/>
        <v>0.28491469781498291</v>
      </c>
      <c r="AN715" s="8">
        <f t="shared" si="382"/>
        <v>-5.7524736214940447E-2</v>
      </c>
      <c r="AO715" s="8">
        <f t="shared" si="382"/>
        <v>0.35943892370768998</v>
      </c>
      <c r="AP715" s="8">
        <f t="shared" si="382"/>
        <v>-0.71659103708498362</v>
      </c>
      <c r="AQ715" s="8">
        <f t="shared" si="382"/>
        <v>0.10270767091507703</v>
      </c>
      <c r="AR715" s="8">
        <f t="shared" si="382"/>
        <v>-9.3290597447748379E-3</v>
      </c>
      <c r="AS715" s="8">
        <f t="shared" si="382"/>
        <v>0.16990060899577186</v>
      </c>
      <c r="AT715" s="8">
        <f t="shared" si="382"/>
        <v>-0.98556119794975638</v>
      </c>
      <c r="AU715" s="8">
        <f t="shared" si="382"/>
        <v>1.0019161208109022</v>
      </c>
      <c r="AW715">
        <f t="shared" si="368"/>
        <v>-0.50400000000000011</v>
      </c>
      <c r="AX715" t="str">
        <f t="shared" si="377"/>
        <v/>
      </c>
      <c r="AY715">
        <f t="shared" si="378"/>
        <v>-0.50400000000000011</v>
      </c>
      <c r="AZ715" t="str">
        <f t="shared" si="379"/>
        <v/>
      </c>
    </row>
    <row r="716" spans="1:52" s="17" customFormat="1" x14ac:dyDescent="0.3">
      <c r="A716">
        <v>3</v>
      </c>
      <c r="B716" t="s">
        <v>144</v>
      </c>
      <c r="C716" t="s">
        <v>141</v>
      </c>
      <c r="D716" t="s">
        <v>69</v>
      </c>
      <c r="E716" t="s">
        <v>43</v>
      </c>
      <c r="F716" s="2">
        <v>0</v>
      </c>
      <c r="G716" s="2">
        <f t="shared" si="369"/>
        <v>0</v>
      </c>
      <c r="H716" s="4">
        <f t="shared" si="370"/>
        <v>1</v>
      </c>
      <c r="I716">
        <f t="shared" si="371"/>
        <v>0</v>
      </c>
      <c r="J716">
        <f t="shared" si="364"/>
        <v>1</v>
      </c>
      <c r="K716">
        <f t="shared" si="372"/>
        <v>2</v>
      </c>
      <c r="L716">
        <f t="shared" si="373"/>
        <v>2</v>
      </c>
      <c r="M716" s="8">
        <f t="shared" ref="M716:W716" si="383">(M70-$M70)/$M70</f>
        <v>0</v>
      </c>
      <c r="N716" s="8">
        <f t="shared" si="383"/>
        <v>-0.90138317316242433</v>
      </c>
      <c r="O716" s="8">
        <f t="shared" si="383"/>
        <v>-0.90135290908967969</v>
      </c>
      <c r="P716" s="8">
        <f t="shared" si="383"/>
        <v>-0.6368446507069746</v>
      </c>
      <c r="Q716" s="8">
        <f t="shared" si="383"/>
        <v>-0.95168990708929668</v>
      </c>
      <c r="R716" s="8">
        <f t="shared" si="383"/>
        <v>2.1201369787382744</v>
      </c>
      <c r="S716" s="8">
        <f t="shared" si="383"/>
        <v>-0.97570773124951959</v>
      </c>
      <c r="T716" s="8">
        <f t="shared" si="383"/>
        <v>-0.52051779399462328</v>
      </c>
      <c r="U716" s="8">
        <f t="shared" si="383"/>
        <v>-0.62498343189726924</v>
      </c>
      <c r="V716" s="8">
        <f t="shared" si="383"/>
        <v>-0.68897543509199988</v>
      </c>
      <c r="W716" s="8">
        <f t="shared" si="383"/>
        <v>-0.95314839249521888</v>
      </c>
      <c r="X716"/>
      <c r="Y716" s="8">
        <f t="shared" ref="Y716:AI716" si="384">(Y70-$Y70)/$Y70</f>
        <v>0</v>
      </c>
      <c r="Z716" s="8">
        <f t="shared" si="384"/>
        <v>-0.79862300562507238</v>
      </c>
      <c r="AA716" s="8">
        <f t="shared" si="384"/>
        <v>-0.79919283932321683</v>
      </c>
      <c r="AB716" s="8">
        <f t="shared" si="384"/>
        <v>-0.4797292984190889</v>
      </c>
      <c r="AC716" s="8">
        <f t="shared" si="384"/>
        <v>-0.82174139058184248</v>
      </c>
      <c r="AD716" s="8">
        <f t="shared" si="384"/>
        <v>1.5320170434351625</v>
      </c>
      <c r="AE716" s="8">
        <f t="shared" si="384"/>
        <v>-0.84881019728935259</v>
      </c>
      <c r="AF716" s="8">
        <f t="shared" si="384"/>
        <v>-0.84935073924434079</v>
      </c>
      <c r="AG716" s="8">
        <f t="shared" si="384"/>
        <v>-0.7791474255029821</v>
      </c>
      <c r="AH716" s="8">
        <f t="shared" si="384"/>
        <v>-0.23707219238668792</v>
      </c>
      <c r="AI716" s="8">
        <f t="shared" si="384"/>
        <v>-0.5811946789018726</v>
      </c>
      <c r="AK716" s="8">
        <f t="shared" ref="AK716:AU716" si="385">(AK70-$AK70)/$AK70</f>
        <v>0</v>
      </c>
      <c r="AL716" s="8">
        <f t="shared" si="385"/>
        <v>-0.90089375610239353</v>
      </c>
      <c r="AM716" s="8">
        <f t="shared" si="385"/>
        <v>-0.90144366129444209</v>
      </c>
      <c r="AN716" s="8">
        <f t="shared" si="385"/>
        <v>-0.4797292984190889</v>
      </c>
      <c r="AO716" s="8">
        <f t="shared" si="385"/>
        <v>-0.90227279690603202</v>
      </c>
      <c r="AP716" s="8">
        <f t="shared" si="385"/>
        <v>1.5320170434351625</v>
      </c>
      <c r="AQ716" s="8">
        <f t="shared" si="385"/>
        <v>-0.90585856177259927</v>
      </c>
      <c r="AR716" s="8">
        <f t="shared" si="385"/>
        <v>-0.92339532514613176</v>
      </c>
      <c r="AS716" s="8">
        <f t="shared" si="385"/>
        <v>-0.91080989781155075</v>
      </c>
      <c r="AT716" s="8">
        <f t="shared" si="385"/>
        <v>-0.23707219238668792</v>
      </c>
      <c r="AU716" s="8">
        <f t="shared" si="385"/>
        <v>-0.84002947870764777</v>
      </c>
      <c r="AW716">
        <f t="shared" si="368"/>
        <v>0.50400000000000011</v>
      </c>
      <c r="AX716">
        <f t="shared" si="377"/>
        <v>0.50400000000000011</v>
      </c>
      <c r="AY716" t="str">
        <f t="shared" si="378"/>
        <v/>
      </c>
      <c r="AZ716">
        <f t="shared" si="379"/>
        <v>0.50400000000000011</v>
      </c>
    </row>
    <row r="717" spans="1:52" s="17" customFormat="1" x14ac:dyDescent="0.3">
      <c r="A717">
        <v>3</v>
      </c>
      <c r="B717" t="s">
        <v>145</v>
      </c>
      <c r="C717" t="s">
        <v>146</v>
      </c>
      <c r="D717" t="s">
        <v>69</v>
      </c>
      <c r="E717"/>
      <c r="F717" s="2">
        <v>0</v>
      </c>
      <c r="G717" s="2">
        <f t="shared" si="369"/>
        <v>0</v>
      </c>
      <c r="H717" s="4">
        <f t="shared" si="370"/>
        <v>0</v>
      </c>
      <c r="I717">
        <f t="shared" si="371"/>
        <v>1</v>
      </c>
      <c r="J717">
        <f t="shared" si="364"/>
        <v>0</v>
      </c>
      <c r="K717">
        <f t="shared" si="372"/>
        <v>2</v>
      </c>
      <c r="L717">
        <f t="shared" si="373"/>
        <v>0</v>
      </c>
      <c r="M717" s="8">
        <f t="shared" ref="M717:W717" si="386">(M71-$M71)/$M71</f>
        <v>0</v>
      </c>
      <c r="N717" s="8">
        <f t="shared" si="386"/>
        <v>-0.7559494743362617</v>
      </c>
      <c r="O717" s="8">
        <f t="shared" si="386"/>
        <v>-0.75523388610384901</v>
      </c>
      <c r="P717" s="8">
        <f t="shared" si="386"/>
        <v>-0.62246951771182679</v>
      </c>
      <c r="Q717" s="8">
        <f t="shared" si="386"/>
        <v>-0.91998531406385542</v>
      </c>
      <c r="R717" s="8">
        <f t="shared" si="386"/>
        <v>1.8452820338310052</v>
      </c>
      <c r="S717" s="8">
        <f t="shared" si="386"/>
        <v>-0.80680513490771011</v>
      </c>
      <c r="T717" s="8">
        <f t="shared" si="386"/>
        <v>-0.56936803142474002</v>
      </c>
      <c r="U717" s="8">
        <f t="shared" si="386"/>
        <v>-0.66174731478835525</v>
      </c>
      <c r="V717" s="8">
        <f t="shared" si="386"/>
        <v>-0.70460865969763409</v>
      </c>
      <c r="W717" s="8">
        <f t="shared" si="386"/>
        <v>-0.92407600001463641</v>
      </c>
      <c r="X717"/>
      <c r="Y717" s="8">
        <f t="shared" ref="Y717:AI717" si="387">(Y71-$Y71)/$Y71</f>
        <v>0</v>
      </c>
      <c r="Z717" s="8">
        <f t="shared" si="387"/>
        <v>-0.70143093471405704</v>
      </c>
      <c r="AA717" s="8">
        <f t="shared" si="387"/>
        <v>-0.70534276180243627</v>
      </c>
      <c r="AB717" s="8">
        <f t="shared" si="387"/>
        <v>-0.50054745315181659</v>
      </c>
      <c r="AC717" s="8">
        <f t="shared" si="387"/>
        <v>-0.82222158405154833</v>
      </c>
      <c r="AD717" s="8">
        <f t="shared" si="387"/>
        <v>1.4077015510881399</v>
      </c>
      <c r="AE717" s="8">
        <f t="shared" si="387"/>
        <v>-0.70762559264573999</v>
      </c>
      <c r="AF717" s="8">
        <f t="shared" si="387"/>
        <v>-0.86210872336398692</v>
      </c>
      <c r="AG717" s="8">
        <f t="shared" si="387"/>
        <v>-0.82416160983553866</v>
      </c>
      <c r="AH717" s="8">
        <f t="shared" si="387"/>
        <v>-0.29886975481682532</v>
      </c>
      <c r="AI717" s="8">
        <f t="shared" si="387"/>
        <v>-0.57495556304547846</v>
      </c>
      <c r="AK717" s="8">
        <f t="shared" ref="AK717:AU717" si="388">(AK71-$AK71)/$AK71</f>
        <v>0</v>
      </c>
      <c r="AL717" s="8">
        <f t="shared" si="388"/>
        <v>-0.90654480348227873</v>
      </c>
      <c r="AM717" s="8">
        <f t="shared" si="388"/>
        <v>-0.90935559445197978</v>
      </c>
      <c r="AN717" s="8">
        <f t="shared" si="388"/>
        <v>-0.50054745315181659</v>
      </c>
      <c r="AO717" s="8">
        <f t="shared" si="388"/>
        <v>-0.9341207484018067</v>
      </c>
      <c r="AP717" s="8">
        <f t="shared" si="388"/>
        <v>1.4077015510881399</v>
      </c>
      <c r="AQ717" s="8">
        <f t="shared" si="388"/>
        <v>-0.91656225877219499</v>
      </c>
      <c r="AR717" s="8">
        <f t="shared" si="388"/>
        <v>-0.93042914923313025</v>
      </c>
      <c r="AS717" s="8">
        <f t="shared" si="388"/>
        <v>-0.94761371623807722</v>
      </c>
      <c r="AT717" s="8">
        <f t="shared" si="388"/>
        <v>-0.29886975481682532</v>
      </c>
      <c r="AU717" s="8">
        <f t="shared" si="388"/>
        <v>-0.84235286377396601</v>
      </c>
      <c r="AW717">
        <f t="shared" si="368"/>
        <v>0</v>
      </c>
      <c r="AX717" t="str">
        <f t="shared" si="377"/>
        <v/>
      </c>
      <c r="AY717">
        <f t="shared" si="378"/>
        <v>0</v>
      </c>
      <c r="AZ717" t="str">
        <f t="shared" si="379"/>
        <v/>
      </c>
    </row>
    <row r="718" spans="1:52" s="17" customFormat="1" x14ac:dyDescent="0.3">
      <c r="A718">
        <v>3</v>
      </c>
      <c r="B718" t="s">
        <v>147</v>
      </c>
      <c r="C718" t="s">
        <v>146</v>
      </c>
      <c r="D718" t="s">
        <v>69</v>
      </c>
      <c r="E718" t="s">
        <v>43</v>
      </c>
      <c r="F718" s="2">
        <v>0</v>
      </c>
      <c r="G718" s="2">
        <f t="shared" si="369"/>
        <v>1</v>
      </c>
      <c r="H718" s="4">
        <f t="shared" si="370"/>
        <v>1</v>
      </c>
      <c r="I718">
        <f t="shared" si="371"/>
        <v>1</v>
      </c>
      <c r="J718">
        <f t="shared" si="364"/>
        <v>0</v>
      </c>
      <c r="K718">
        <f t="shared" si="372"/>
        <v>2</v>
      </c>
      <c r="L718">
        <f t="shared" si="373"/>
        <v>2</v>
      </c>
      <c r="M718" s="8">
        <f t="shared" ref="M718:W718" si="389">(M72-$M72)/$M72</f>
        <v>0</v>
      </c>
      <c r="N718" s="8">
        <f t="shared" si="389"/>
        <v>9.9814927945879005E-3</v>
      </c>
      <c r="O718" s="8">
        <f t="shared" si="389"/>
        <v>1.0019487057454236E-2</v>
      </c>
      <c r="P718" s="8">
        <f t="shared" si="389"/>
        <v>-1.549765985336214E-4</v>
      </c>
      <c r="Q718" s="8">
        <f t="shared" si="389"/>
        <v>1.2998037296368248E-4</v>
      </c>
      <c r="R718" s="8">
        <f t="shared" si="389"/>
        <v>-0.99998800181172642</v>
      </c>
      <c r="S718" s="8">
        <f t="shared" si="389"/>
        <v>-0.99955606703387789</v>
      </c>
      <c r="T718" s="8">
        <f t="shared" si="389"/>
        <v>13.588171186150889</v>
      </c>
      <c r="U718" s="8">
        <f t="shared" si="389"/>
        <v>10.304146073942835</v>
      </c>
      <c r="V718" s="8">
        <f t="shared" si="389"/>
        <v>-0.99872619234495597</v>
      </c>
      <c r="W718" s="8">
        <f t="shared" si="389"/>
        <v>-0.98259462821114008</v>
      </c>
      <c r="X718"/>
      <c r="Y718" s="8">
        <f t="shared" ref="Y718:AI718" si="390">(Y72-$Y72)/$Y72</f>
        <v>0</v>
      </c>
      <c r="Z718" s="8">
        <f t="shared" si="390"/>
        <v>0.54453013252454285</v>
      </c>
      <c r="AA718" s="8">
        <f t="shared" si="390"/>
        <v>0.52863189548556022</v>
      </c>
      <c r="AB718" s="8">
        <f t="shared" si="390"/>
        <v>-3.4724284872480561E-2</v>
      </c>
      <c r="AC718" s="8">
        <f t="shared" si="390"/>
        <v>0.58721841769966665</v>
      </c>
      <c r="AD718" s="8">
        <f t="shared" si="390"/>
        <v>-0.68209689707433885</v>
      </c>
      <c r="AE718" s="8">
        <f t="shared" si="390"/>
        <v>-0.10640171202887477</v>
      </c>
      <c r="AF718" s="8">
        <f t="shared" si="390"/>
        <v>1.0943217355561816</v>
      </c>
      <c r="AG718" s="8">
        <f t="shared" si="390"/>
        <v>1.577024045348667</v>
      </c>
      <c r="AH718" s="8">
        <f t="shared" si="390"/>
        <v>-0.98129136576732945</v>
      </c>
      <c r="AI718" s="8">
        <f t="shared" si="390"/>
        <v>-0.33775639172997146</v>
      </c>
      <c r="AK718" s="8">
        <f t="shared" ref="AK718:AU718" si="391">(AK72-$AK72)/$AK72</f>
        <v>0</v>
      </c>
      <c r="AL718" s="8">
        <f t="shared" si="391"/>
        <v>-0.21407337503344451</v>
      </c>
      <c r="AM718" s="8">
        <f t="shared" si="391"/>
        <v>-0.22494144087310586</v>
      </c>
      <c r="AN718" s="8">
        <f t="shared" si="391"/>
        <v>-3.4724284872480561E-2</v>
      </c>
      <c r="AO718" s="8">
        <f t="shared" si="391"/>
        <v>-0.22479858157884244</v>
      </c>
      <c r="AP718" s="8">
        <f t="shared" si="391"/>
        <v>-0.68209689707433885</v>
      </c>
      <c r="AQ718" s="8">
        <f t="shared" si="391"/>
        <v>-0.33280243432840856</v>
      </c>
      <c r="AR718" s="8">
        <f t="shared" si="391"/>
        <v>6.3622489264659826E-2</v>
      </c>
      <c r="AS718" s="8">
        <f t="shared" si="391"/>
        <v>-0.23804416643991086</v>
      </c>
      <c r="AT718" s="8">
        <f t="shared" si="391"/>
        <v>-0.98129136576732945</v>
      </c>
      <c r="AU718" s="8">
        <f t="shared" si="391"/>
        <v>-0.38733594338458072</v>
      </c>
      <c r="AW718">
        <f t="shared" si="368"/>
        <v>0</v>
      </c>
      <c r="AX718">
        <f t="shared" si="377"/>
        <v>0</v>
      </c>
      <c r="AY718">
        <f t="shared" si="378"/>
        <v>0</v>
      </c>
      <c r="AZ718" t="str">
        <f t="shared" si="379"/>
        <v/>
      </c>
    </row>
    <row r="719" spans="1:52" s="17" customFormat="1" x14ac:dyDescent="0.3">
      <c r="A719">
        <v>3</v>
      </c>
      <c r="B719" t="s">
        <v>148</v>
      </c>
      <c r="C719" t="s">
        <v>146</v>
      </c>
      <c r="D719" t="s">
        <v>69</v>
      </c>
      <c r="E719" t="s">
        <v>43</v>
      </c>
      <c r="F719" s="2">
        <v>0</v>
      </c>
      <c r="G719" s="2">
        <f t="shared" si="369"/>
        <v>1</v>
      </c>
      <c r="H719" s="4">
        <f t="shared" si="370"/>
        <v>1</v>
      </c>
      <c r="I719">
        <f t="shared" si="371"/>
        <v>1</v>
      </c>
      <c r="J719">
        <f t="shared" si="364"/>
        <v>0</v>
      </c>
      <c r="K719">
        <f t="shared" si="372"/>
        <v>2</v>
      </c>
      <c r="L719">
        <f t="shared" si="373"/>
        <v>2</v>
      </c>
      <c r="M719" s="8">
        <f t="shared" ref="M719:W719" si="392">(M73-$M73)/$M73</f>
        <v>0</v>
      </c>
      <c r="N719" s="8">
        <f t="shared" si="392"/>
        <v>1.1706115315434099E-2</v>
      </c>
      <c r="O719" s="8">
        <f t="shared" si="392"/>
        <v>1.1753107749652306E-2</v>
      </c>
      <c r="P719" s="8">
        <f t="shared" si="392"/>
        <v>-1.6597327830225153E-4</v>
      </c>
      <c r="Q719" s="8">
        <f t="shared" si="392"/>
        <v>2.2896313693489525E-4</v>
      </c>
      <c r="R719" s="8">
        <f t="shared" si="392"/>
        <v>-0.99999400096584445</v>
      </c>
      <c r="S719" s="8">
        <f t="shared" si="392"/>
        <v>-0.99937610044782799</v>
      </c>
      <c r="T719" s="8">
        <f t="shared" si="392"/>
        <v>13.587070481652452</v>
      </c>
      <c r="U719" s="8">
        <f t="shared" si="392"/>
        <v>10.304540968904007</v>
      </c>
      <c r="V719" s="8">
        <f t="shared" si="392"/>
        <v>-0.99900715984726451</v>
      </c>
      <c r="W719" s="8">
        <f t="shared" si="392"/>
        <v>-0.97901337884600581</v>
      </c>
      <c r="X719"/>
      <c r="Y719" s="8">
        <f t="shared" ref="Y719:AI719" si="393">(Y73-$Y73)/$Y73</f>
        <v>0</v>
      </c>
      <c r="Z719" s="8">
        <f t="shared" si="393"/>
        <v>0.45320790237257935</v>
      </c>
      <c r="AA719" s="8">
        <f t="shared" si="393"/>
        <v>0.43960773941481984</v>
      </c>
      <c r="AB719" s="8">
        <f t="shared" si="393"/>
        <v>-9.7453212097422234E-2</v>
      </c>
      <c r="AC719" s="8">
        <f t="shared" si="393"/>
        <v>0.47549527856521917</v>
      </c>
      <c r="AD719" s="8">
        <f t="shared" si="393"/>
        <v>-0.70856639588229897</v>
      </c>
      <c r="AE719" s="8">
        <f t="shared" si="393"/>
        <v>-0.1646535398994016</v>
      </c>
      <c r="AF719" s="8">
        <f t="shared" si="393"/>
        <v>0.92513667047812731</v>
      </c>
      <c r="AG719" s="8">
        <f t="shared" si="393"/>
        <v>1.3946499241793302</v>
      </c>
      <c r="AH719" s="8">
        <f t="shared" si="393"/>
        <v>-0.98320328202846485</v>
      </c>
      <c r="AI719" s="8">
        <f t="shared" si="393"/>
        <v>-0.37162894658039552</v>
      </c>
      <c r="AK719" s="8">
        <f t="shared" ref="AK719:AU719" si="394">(AK73-$AK73)/$AK73</f>
        <v>0</v>
      </c>
      <c r="AL719" s="8">
        <f t="shared" si="394"/>
        <v>-0.28124109562873895</v>
      </c>
      <c r="AM719" s="8">
        <f t="shared" si="394"/>
        <v>-0.2829799852840959</v>
      </c>
      <c r="AN719" s="8">
        <f t="shared" si="394"/>
        <v>-9.7453212097422234E-2</v>
      </c>
      <c r="AO719" s="8">
        <f t="shared" si="394"/>
        <v>-0.28695433948782639</v>
      </c>
      <c r="AP719" s="8">
        <f t="shared" si="394"/>
        <v>-0.70856639588229897</v>
      </c>
      <c r="AQ719" s="8">
        <f t="shared" si="394"/>
        <v>-0.37544500688040428</v>
      </c>
      <c r="AR719" s="8">
        <f t="shared" si="394"/>
        <v>-2.6205193448122954E-2</v>
      </c>
      <c r="AS719" s="8">
        <f t="shared" si="394"/>
        <v>-0.29178800206727951</v>
      </c>
      <c r="AT719" s="8">
        <f t="shared" si="394"/>
        <v>-0.98320328202846485</v>
      </c>
      <c r="AU719" s="8">
        <f t="shared" si="394"/>
        <v>-0.42689959736368766</v>
      </c>
      <c r="AW719">
        <f t="shared" si="368"/>
        <v>0</v>
      </c>
      <c r="AX719">
        <f t="shared" si="377"/>
        <v>0</v>
      </c>
      <c r="AY719">
        <f t="shared" si="378"/>
        <v>0</v>
      </c>
      <c r="AZ719" t="str">
        <f t="shared" si="379"/>
        <v/>
      </c>
    </row>
    <row r="720" spans="1:52" s="17" customFormat="1" x14ac:dyDescent="0.3">
      <c r="A720">
        <v>3</v>
      </c>
      <c r="B720" t="s">
        <v>149</v>
      </c>
      <c r="C720" t="s">
        <v>146</v>
      </c>
      <c r="D720" t="s">
        <v>69</v>
      </c>
      <c r="E720"/>
      <c r="F720" s="2">
        <v>0</v>
      </c>
      <c r="G720" s="2">
        <f t="shared" si="369"/>
        <v>0</v>
      </c>
      <c r="H720" s="4">
        <f t="shared" si="370"/>
        <v>0</v>
      </c>
      <c r="I720">
        <f t="shared" si="371"/>
        <v>1</v>
      </c>
      <c r="J720">
        <f t="shared" si="364"/>
        <v>0</v>
      </c>
      <c r="K720">
        <f t="shared" si="372"/>
        <v>2</v>
      </c>
      <c r="L720">
        <f t="shared" si="373"/>
        <v>0</v>
      </c>
      <c r="M720" s="8">
        <f t="shared" ref="M720:W720" si="395">(M74-$M74)/$M74</f>
        <v>0</v>
      </c>
      <c r="N720" s="8">
        <f t="shared" si="395"/>
        <v>-0.74917146356596243</v>
      </c>
      <c r="O720" s="8">
        <f t="shared" si="395"/>
        <v>-0.74873069787310531</v>
      </c>
      <c r="P720" s="8">
        <f t="shared" si="395"/>
        <v>-0.6368446507069746</v>
      </c>
      <c r="Q720" s="8">
        <f t="shared" si="395"/>
        <v>-0.91572775280462948</v>
      </c>
      <c r="R720" s="8">
        <f t="shared" si="395"/>
        <v>2.1201369787382744</v>
      </c>
      <c r="S720" s="8">
        <f t="shared" si="395"/>
        <v>-0.79864908663225409</v>
      </c>
      <c r="T720" s="8">
        <f t="shared" si="395"/>
        <v>-0.52051779399462328</v>
      </c>
      <c r="U720" s="8">
        <f t="shared" si="395"/>
        <v>-0.62455425320840208</v>
      </c>
      <c r="V720" s="8">
        <f t="shared" si="395"/>
        <v>-0.68897543509199988</v>
      </c>
      <c r="W720" s="8">
        <f t="shared" si="395"/>
        <v>-0.9206958859177069</v>
      </c>
      <c r="X720"/>
      <c r="Y720" s="8">
        <f t="shared" ref="Y720:AI720" si="396">(Y74-$Y74)/$Y74</f>
        <v>0</v>
      </c>
      <c r="Z720" s="8">
        <f t="shared" si="396"/>
        <v>-0.68971004095099209</v>
      </c>
      <c r="AA720" s="8">
        <f t="shared" si="396"/>
        <v>-0.69462220894382376</v>
      </c>
      <c r="AB720" s="8">
        <f t="shared" si="396"/>
        <v>-0.48601799754461239</v>
      </c>
      <c r="AC720" s="8">
        <f t="shared" si="396"/>
        <v>-0.80738894309569009</v>
      </c>
      <c r="AD720" s="8">
        <f t="shared" si="396"/>
        <v>1.5452355090146948</v>
      </c>
      <c r="AE720" s="8">
        <f t="shared" si="396"/>
        <v>-0.69604777019456954</v>
      </c>
      <c r="AF720" s="8">
        <f t="shared" si="396"/>
        <v>-0.8496803809507002</v>
      </c>
      <c r="AG720" s="8">
        <f t="shared" si="396"/>
        <v>-0.81091227686431755</v>
      </c>
      <c r="AH720" s="8">
        <f t="shared" si="396"/>
        <v>-0.23731742908601114</v>
      </c>
      <c r="AI720" s="8">
        <f t="shared" si="396"/>
        <v>-0.53881555874153386</v>
      </c>
      <c r="AK720" s="8">
        <f t="shared" ref="AK720:AU720" si="397">(AK74-$AK74)/$AK74</f>
        <v>0</v>
      </c>
      <c r="AL720" s="8">
        <f t="shared" si="397"/>
        <v>-0.90342519292551526</v>
      </c>
      <c r="AM720" s="8">
        <f t="shared" si="397"/>
        <v>-0.90695866719683538</v>
      </c>
      <c r="AN720" s="8">
        <f t="shared" si="397"/>
        <v>-0.48601799754461239</v>
      </c>
      <c r="AO720" s="8">
        <f t="shared" si="397"/>
        <v>-0.9298739504922463</v>
      </c>
      <c r="AP720" s="8">
        <f t="shared" si="397"/>
        <v>1.5452355090146948</v>
      </c>
      <c r="AQ720" s="8">
        <f t="shared" si="397"/>
        <v>-0.91061698927618362</v>
      </c>
      <c r="AR720" s="8">
        <f t="shared" si="397"/>
        <v>-0.92405760995917441</v>
      </c>
      <c r="AS720" s="8">
        <f t="shared" si="397"/>
        <v>-0.94378922419728961</v>
      </c>
      <c r="AT720" s="8">
        <f t="shared" si="397"/>
        <v>-0.23731742908601114</v>
      </c>
      <c r="AU720" s="8">
        <f t="shared" si="397"/>
        <v>-0.82879354754290913</v>
      </c>
      <c r="AW720">
        <f t="shared" si="368"/>
        <v>0</v>
      </c>
      <c r="AX720" t="str">
        <f t="shared" si="377"/>
        <v/>
      </c>
      <c r="AY720">
        <f t="shared" si="378"/>
        <v>0</v>
      </c>
      <c r="AZ720" t="str">
        <f t="shared" si="379"/>
        <v/>
      </c>
    </row>
    <row r="721" spans="1:52" s="17" customFormat="1" x14ac:dyDescent="0.3">
      <c r="A721">
        <v>3</v>
      </c>
      <c r="B721" t="s">
        <v>150</v>
      </c>
      <c r="C721" t="s">
        <v>151</v>
      </c>
      <c r="D721" t="s">
        <v>152</v>
      </c>
      <c r="E721" t="s">
        <v>43</v>
      </c>
      <c r="F721" s="2">
        <v>0</v>
      </c>
      <c r="G721" s="2">
        <f t="shared" si="369"/>
        <v>0</v>
      </c>
      <c r="H721" s="4">
        <f t="shared" si="370"/>
        <v>1</v>
      </c>
      <c r="I721">
        <f t="shared" si="371"/>
        <v>0</v>
      </c>
      <c r="J721">
        <f t="shared" si="364"/>
        <v>1</v>
      </c>
      <c r="K721">
        <f t="shared" si="372"/>
        <v>2</v>
      </c>
      <c r="L721">
        <f t="shared" si="373"/>
        <v>2</v>
      </c>
      <c r="M721" s="8">
        <f t="shared" ref="M721:W721" si="398">(M75-$M75)/$M75</f>
        <v>0</v>
      </c>
      <c r="N721" s="8">
        <f t="shared" si="398"/>
        <v>-0.89950186190250336</v>
      </c>
      <c r="O721" s="8">
        <f t="shared" si="398"/>
        <v>-0.89943161892049306</v>
      </c>
      <c r="P721" s="8">
        <f t="shared" si="398"/>
        <v>-0.52285919835454264</v>
      </c>
      <c r="Q721" s="8">
        <f t="shared" si="398"/>
        <v>-0.93971339421401767</v>
      </c>
      <c r="R721" s="8">
        <f t="shared" si="398"/>
        <v>1.710194244504285</v>
      </c>
      <c r="S721" s="8">
        <f t="shared" si="398"/>
        <v>-0.98314178731310808</v>
      </c>
      <c r="T721" s="8">
        <f t="shared" si="398"/>
        <v>-0.24814734134947888</v>
      </c>
      <c r="U721" s="8">
        <f t="shared" si="398"/>
        <v>-0.41294664674732257</v>
      </c>
      <c r="V721" s="8">
        <f t="shared" si="398"/>
        <v>1.6398023308928531</v>
      </c>
      <c r="W721" s="8">
        <f t="shared" si="398"/>
        <v>-0.93568240490547328</v>
      </c>
      <c r="X721"/>
      <c r="Y721" s="8">
        <f t="shared" ref="Y721:AI721" si="399">(Y75-$Y75)/$Y75</f>
        <v>0</v>
      </c>
      <c r="Z721" s="8">
        <f t="shared" si="399"/>
        <v>-0.74838553625962312</v>
      </c>
      <c r="AA721" s="8">
        <f t="shared" si="399"/>
        <v>-0.74903808866345323</v>
      </c>
      <c r="AB721" s="8">
        <f t="shared" si="399"/>
        <v>-0.38771996688735372</v>
      </c>
      <c r="AC721" s="8">
        <f t="shared" si="399"/>
        <v>-0.75781973424655169</v>
      </c>
      <c r="AD721" s="8">
        <f t="shared" si="399"/>
        <v>1.2972251632873257</v>
      </c>
      <c r="AE721" s="8">
        <f t="shared" si="399"/>
        <v>-0.82330700905422138</v>
      </c>
      <c r="AF721" s="8">
        <f t="shared" si="399"/>
        <v>-0.76656331629558594</v>
      </c>
      <c r="AG721" s="8">
        <f t="shared" si="399"/>
        <v>-0.67135367976009019</v>
      </c>
      <c r="AH721" s="8">
        <f t="shared" si="399"/>
        <v>0.98691792961600422</v>
      </c>
      <c r="AI721" s="8">
        <f t="shared" si="399"/>
        <v>-0.60054726480859633</v>
      </c>
      <c r="AK721" s="8">
        <f t="shared" ref="AK721:AU721" si="400">(AK75-$AK75)/$AK75</f>
        <v>0</v>
      </c>
      <c r="AL721" s="8">
        <f t="shared" si="400"/>
        <v>-0.8695277129420389</v>
      </c>
      <c r="AM721" s="8">
        <f t="shared" si="400"/>
        <v>-0.86959133558121193</v>
      </c>
      <c r="AN721" s="8">
        <f t="shared" si="400"/>
        <v>-0.38771996688735372</v>
      </c>
      <c r="AO721" s="8">
        <f t="shared" si="400"/>
        <v>-0.86371961151679777</v>
      </c>
      <c r="AP721" s="8">
        <f t="shared" si="400"/>
        <v>1.2972251632873257</v>
      </c>
      <c r="AQ721" s="8">
        <f t="shared" si="400"/>
        <v>-0.87365926820686068</v>
      </c>
      <c r="AR721" s="8">
        <f t="shared" si="400"/>
        <v>-0.8816740662604533</v>
      </c>
      <c r="AS721" s="8">
        <f t="shared" si="400"/>
        <v>-0.87470379513915353</v>
      </c>
      <c r="AT721" s="8">
        <f t="shared" si="400"/>
        <v>0.98691792961600422</v>
      </c>
      <c r="AU721" s="8">
        <f t="shared" si="400"/>
        <v>-0.82500071293566468</v>
      </c>
      <c r="AW721">
        <f t="shared" si="368"/>
        <v>0.252</v>
      </c>
      <c r="AX721">
        <f t="shared" si="377"/>
        <v>0.252</v>
      </c>
      <c r="AY721" t="str">
        <f t="shared" si="378"/>
        <v/>
      </c>
      <c r="AZ721">
        <f t="shared" si="379"/>
        <v>0.252</v>
      </c>
    </row>
    <row r="722" spans="1:52" s="17" customFormat="1" x14ac:dyDescent="0.3">
      <c r="A722">
        <v>3</v>
      </c>
      <c r="B722" t="s">
        <v>153</v>
      </c>
      <c r="C722" t="s">
        <v>151</v>
      </c>
      <c r="D722" t="s">
        <v>152</v>
      </c>
      <c r="E722"/>
      <c r="F722" s="2">
        <v>0</v>
      </c>
      <c r="G722" s="2">
        <f t="shared" si="369"/>
        <v>1</v>
      </c>
      <c r="H722" s="4">
        <f t="shared" si="370"/>
        <v>0</v>
      </c>
      <c r="I722">
        <f t="shared" si="371"/>
        <v>1</v>
      </c>
      <c r="J722">
        <f t="shared" si="364"/>
        <v>0</v>
      </c>
      <c r="K722">
        <f t="shared" si="372"/>
        <v>2</v>
      </c>
      <c r="L722">
        <f t="shared" si="373"/>
        <v>0</v>
      </c>
      <c r="M722" s="8">
        <f t="shared" ref="M722:W722" si="401">(M76-$M76)/$M76</f>
        <v>0</v>
      </c>
      <c r="N722" s="8">
        <f t="shared" si="401"/>
        <v>1.7373615683702537</v>
      </c>
      <c r="O722" s="8">
        <f t="shared" si="401"/>
        <v>1.7378124678196762</v>
      </c>
      <c r="P722" s="8">
        <f t="shared" si="401"/>
        <v>-2.2794916733571323E-4</v>
      </c>
      <c r="Q722" s="8">
        <f t="shared" si="401"/>
        <v>0.4196794114912375</v>
      </c>
      <c r="R722" s="8">
        <f t="shared" si="401"/>
        <v>-0.99999300156065196</v>
      </c>
      <c r="S722" s="8">
        <f t="shared" si="401"/>
        <v>-0.21008115190312562</v>
      </c>
      <c r="T722" s="8">
        <f t="shared" si="401"/>
        <v>13.58429870138959</v>
      </c>
      <c r="U722" s="8">
        <f t="shared" si="401"/>
        <v>10.373358741000756</v>
      </c>
      <c r="V722" s="8">
        <f t="shared" si="401"/>
        <v>-0.99879826798623905</v>
      </c>
      <c r="W722" s="8">
        <f t="shared" si="401"/>
        <v>0.93981942026928</v>
      </c>
      <c r="X722"/>
      <c r="Y722" s="8">
        <f t="shared" ref="Y722:AI722" si="402">(Y76-$Y76)/$Y76</f>
        <v>0</v>
      </c>
      <c r="Z722" s="8">
        <f t="shared" si="402"/>
        <v>1.4002790730998655</v>
      </c>
      <c r="AA722" s="8">
        <f t="shared" si="402"/>
        <v>1.3061279595897937</v>
      </c>
      <c r="AB722" s="8">
        <f t="shared" si="402"/>
        <v>-0.12541737209603707</v>
      </c>
      <c r="AC722" s="8">
        <f t="shared" si="402"/>
        <v>1.1363721556970015</v>
      </c>
      <c r="AD722" s="8">
        <f t="shared" si="402"/>
        <v>-0.74467376052523804</v>
      </c>
      <c r="AE722" s="8">
        <f t="shared" si="402"/>
        <v>0.46911687064879382</v>
      </c>
      <c r="AF722" s="8">
        <f t="shared" si="402"/>
        <v>0.71180532880271907</v>
      </c>
      <c r="AG722" s="8">
        <f t="shared" si="402"/>
        <v>1.4147922830323414</v>
      </c>
      <c r="AH722" s="8">
        <f t="shared" si="402"/>
        <v>-0.98547582620981966</v>
      </c>
      <c r="AI722" s="8">
        <f t="shared" si="402"/>
        <v>3.8295375959819631</v>
      </c>
      <c r="AK722" s="8">
        <f t="shared" ref="AK722:AU722" si="403">(AK76-$AK76)/$AK76</f>
        <v>0</v>
      </c>
      <c r="AL722" s="8">
        <f t="shared" si="403"/>
        <v>0.18520339483322354</v>
      </c>
      <c r="AM722" s="8">
        <f t="shared" si="403"/>
        <v>0.10853958190543805</v>
      </c>
      <c r="AN722" s="8">
        <f t="shared" si="403"/>
        <v>-0.12541737209603707</v>
      </c>
      <c r="AO722" s="8">
        <f t="shared" si="403"/>
        <v>0.13435893910748975</v>
      </c>
      <c r="AP722" s="8">
        <f t="shared" si="403"/>
        <v>-0.74467376052523804</v>
      </c>
      <c r="AQ722" s="8">
        <f t="shared" si="403"/>
        <v>-8.3195271562601369E-2</v>
      </c>
      <c r="AR722" s="8">
        <f t="shared" si="403"/>
        <v>-0.1299871821406916</v>
      </c>
      <c r="AS722" s="8">
        <f t="shared" si="403"/>
        <v>-7.7648860777392928E-2</v>
      </c>
      <c r="AT722" s="8">
        <f t="shared" si="403"/>
        <v>-0.98547582620981966</v>
      </c>
      <c r="AU722" s="8">
        <f t="shared" si="403"/>
        <v>0.79095245107437218</v>
      </c>
      <c r="AW722">
        <f t="shared" si="368"/>
        <v>-0.252</v>
      </c>
      <c r="AX722" t="str">
        <f t="shared" si="377"/>
        <v/>
      </c>
      <c r="AY722">
        <f t="shared" si="378"/>
        <v>-0.252</v>
      </c>
      <c r="AZ722" t="str">
        <f t="shared" si="379"/>
        <v/>
      </c>
    </row>
    <row r="723" spans="1:52" s="17" customFormat="1" x14ac:dyDescent="0.3">
      <c r="A723">
        <v>3</v>
      </c>
      <c r="B723" t="s">
        <v>154</v>
      </c>
      <c r="C723" t="s">
        <v>151</v>
      </c>
      <c r="D723" t="s">
        <v>152</v>
      </c>
      <c r="E723"/>
      <c r="F723" s="2">
        <v>0</v>
      </c>
      <c r="G723" s="2">
        <f t="shared" si="369"/>
        <v>1</v>
      </c>
      <c r="H723" s="4">
        <f t="shared" si="370"/>
        <v>0</v>
      </c>
      <c r="I723">
        <f t="shared" si="371"/>
        <v>1</v>
      </c>
      <c r="J723">
        <f t="shared" si="364"/>
        <v>0</v>
      </c>
      <c r="K723">
        <f t="shared" si="372"/>
        <v>2</v>
      </c>
      <c r="L723">
        <f t="shared" si="373"/>
        <v>0</v>
      </c>
      <c r="M723" s="8">
        <f t="shared" ref="M723:W723" si="404">(M77-$M77)/$M77</f>
        <v>0</v>
      </c>
      <c r="N723" s="8">
        <f t="shared" si="404"/>
        <v>1.5881214351058035</v>
      </c>
      <c r="O723" s="8">
        <f t="shared" si="404"/>
        <v>1.5886473272979038</v>
      </c>
      <c r="P723" s="8">
        <f t="shared" si="404"/>
        <v>-2.0495798361335927E-4</v>
      </c>
      <c r="Q723" s="8">
        <f t="shared" si="404"/>
        <v>0.49669017851340486</v>
      </c>
      <c r="R723" s="8">
        <f t="shared" si="404"/>
        <v>-0.9999830034842857</v>
      </c>
      <c r="S723" s="8">
        <f t="shared" si="404"/>
        <v>-0.21069380776940724</v>
      </c>
      <c r="T723" s="8">
        <f t="shared" si="404"/>
        <v>13.592555526117145</v>
      </c>
      <c r="U723" s="8">
        <f t="shared" si="404"/>
        <v>10.376922730840178</v>
      </c>
      <c r="V723" s="8">
        <f t="shared" si="404"/>
        <v>-0.99831734494428637</v>
      </c>
      <c r="W723" s="8">
        <f t="shared" si="404"/>
        <v>1.3447103343814519</v>
      </c>
      <c r="X723"/>
      <c r="Y723" s="8">
        <f t="shared" ref="Y723:AI723" si="405">(Y77-$Y77)/$Y77</f>
        <v>0</v>
      </c>
      <c r="Z723" s="8">
        <f t="shared" si="405"/>
        <v>1.543446692560019</v>
      </c>
      <c r="AA723" s="8">
        <f t="shared" si="405"/>
        <v>1.4771190963950953</v>
      </c>
      <c r="AB723" s="8">
        <f t="shared" si="405"/>
        <v>-0.10760826689793795</v>
      </c>
      <c r="AC723" s="8">
        <f t="shared" si="405"/>
        <v>1.2648676944402313</v>
      </c>
      <c r="AD723" s="8">
        <f t="shared" si="405"/>
        <v>-0.71909960453450983</v>
      </c>
      <c r="AE723" s="8">
        <f t="shared" si="405"/>
        <v>0.62798717934721948</v>
      </c>
      <c r="AF723" s="8">
        <f t="shared" si="405"/>
        <v>0.91154543686649436</v>
      </c>
      <c r="AG723" s="8">
        <f t="shared" si="405"/>
        <v>1.6779779600366134</v>
      </c>
      <c r="AH723" s="8">
        <f t="shared" si="405"/>
        <v>-0.98113470913581979</v>
      </c>
      <c r="AI723" s="8">
        <f t="shared" si="405"/>
        <v>4.2612400954119751</v>
      </c>
      <c r="AK723" s="8">
        <f t="shared" ref="AK723:AU723" si="406">(AK77-$AK77)/$AK77</f>
        <v>0</v>
      </c>
      <c r="AL723" s="8">
        <f t="shared" si="406"/>
        <v>0.21578808349803225</v>
      </c>
      <c r="AM723" s="8">
        <f t="shared" si="406"/>
        <v>0.17910023312159193</v>
      </c>
      <c r="AN723" s="8">
        <f t="shared" si="406"/>
        <v>-0.10760826689793795</v>
      </c>
      <c r="AO723" s="8">
        <f t="shared" si="406"/>
        <v>0.16360568568771247</v>
      </c>
      <c r="AP723" s="8">
        <f t="shared" si="406"/>
        <v>-0.71909960453450983</v>
      </c>
      <c r="AQ723" s="8">
        <f t="shared" si="406"/>
        <v>4.5473021383245944E-3</v>
      </c>
      <c r="AR723" s="8">
        <f t="shared" si="406"/>
        <v>-3.1736659935810062E-2</v>
      </c>
      <c r="AS723" s="8">
        <f t="shared" si="406"/>
        <v>1.9140580446687917E-2</v>
      </c>
      <c r="AT723" s="8">
        <f t="shared" si="406"/>
        <v>-0.98113470913581979</v>
      </c>
      <c r="AU723" s="8">
        <f t="shared" si="406"/>
        <v>0.93691258701458424</v>
      </c>
      <c r="AW723">
        <f t="shared" si="368"/>
        <v>-0.252</v>
      </c>
      <c r="AX723" t="str">
        <f t="shared" si="377"/>
        <v/>
      </c>
      <c r="AY723">
        <f t="shared" si="378"/>
        <v>-0.252</v>
      </c>
      <c r="AZ723" t="str">
        <f t="shared" si="379"/>
        <v/>
      </c>
    </row>
    <row r="724" spans="1:52" s="17" customFormat="1" x14ac:dyDescent="0.3">
      <c r="A724">
        <v>3</v>
      </c>
      <c r="B724" t="s">
        <v>155</v>
      </c>
      <c r="C724" t="s">
        <v>151</v>
      </c>
      <c r="D724" t="s">
        <v>152</v>
      </c>
      <c r="E724" t="s">
        <v>43</v>
      </c>
      <c r="F724" s="2">
        <v>0</v>
      </c>
      <c r="G724" s="2">
        <f t="shared" si="369"/>
        <v>0</v>
      </c>
      <c r="H724" s="4">
        <f t="shared" si="370"/>
        <v>1</v>
      </c>
      <c r="I724">
        <f t="shared" si="371"/>
        <v>0</v>
      </c>
      <c r="J724">
        <f t="shared" si="364"/>
        <v>1</v>
      </c>
      <c r="K724">
        <f t="shared" si="372"/>
        <v>2</v>
      </c>
      <c r="L724">
        <f t="shared" si="373"/>
        <v>2</v>
      </c>
      <c r="M724" s="8">
        <f t="shared" ref="M724:W724" si="407">(M78-$M78)/$M78</f>
        <v>0</v>
      </c>
      <c r="N724" s="8">
        <f t="shared" si="407"/>
        <v>-0.90331102674121122</v>
      </c>
      <c r="O724" s="8">
        <f t="shared" si="407"/>
        <v>-0.90332798316124441</v>
      </c>
      <c r="P724" s="8">
        <f t="shared" si="407"/>
        <v>-0.67514717188929085</v>
      </c>
      <c r="Q724" s="8">
        <f t="shared" si="407"/>
        <v>-0.94579440031559558</v>
      </c>
      <c r="R724" s="8">
        <f t="shared" si="407"/>
        <v>1.4538012499598338</v>
      </c>
      <c r="S724" s="8">
        <f t="shared" si="407"/>
        <v>-0.98563074556816788</v>
      </c>
      <c r="T724" s="8">
        <f t="shared" si="407"/>
        <v>-0.31601239711036372</v>
      </c>
      <c r="U724" s="8">
        <f t="shared" si="407"/>
        <v>-0.46684752890156217</v>
      </c>
      <c r="V724" s="8">
        <f t="shared" si="407"/>
        <v>1.5486845518488448</v>
      </c>
      <c r="W724" s="8">
        <f t="shared" si="407"/>
        <v>-0.93905492596649021</v>
      </c>
      <c r="X724"/>
      <c r="Y724" s="8">
        <f t="shared" ref="Y724:AI724" si="408">(Y78-$Y78)/$Y78</f>
        <v>0</v>
      </c>
      <c r="Z724" s="8">
        <f t="shared" si="408"/>
        <v>-0.76027931467890741</v>
      </c>
      <c r="AA724" s="8">
        <f t="shared" si="408"/>
        <v>-0.76276813466633309</v>
      </c>
      <c r="AB724" s="8">
        <f t="shared" si="408"/>
        <v>-0.54776126656142898</v>
      </c>
      <c r="AC724" s="8">
        <f t="shared" si="408"/>
        <v>-0.78970485877193652</v>
      </c>
      <c r="AD724" s="8">
        <f t="shared" si="408"/>
        <v>1.1156530458373421</v>
      </c>
      <c r="AE724" s="8">
        <f t="shared" si="408"/>
        <v>-0.84171040197807778</v>
      </c>
      <c r="AF724" s="8">
        <f t="shared" si="408"/>
        <v>-0.7891864594120015</v>
      </c>
      <c r="AG724" s="8">
        <f t="shared" si="408"/>
        <v>-0.70092244256747016</v>
      </c>
      <c r="AH724" s="8">
        <f t="shared" si="408"/>
        <v>0.88557189617847565</v>
      </c>
      <c r="AI724" s="8">
        <f t="shared" si="408"/>
        <v>-0.67009542142688527</v>
      </c>
      <c r="AK724" s="8">
        <f t="shared" ref="AK724:AU724" si="409">(AK78-$AK78)/$AK78</f>
        <v>0</v>
      </c>
      <c r="AL724" s="8">
        <f t="shared" si="409"/>
        <v>-0.87506823455402738</v>
      </c>
      <c r="AM724" s="8">
        <f t="shared" si="409"/>
        <v>-0.87547467594738415</v>
      </c>
      <c r="AN724" s="8">
        <f t="shared" si="409"/>
        <v>-0.54776126656142898</v>
      </c>
      <c r="AO724" s="8">
        <f t="shared" si="409"/>
        <v>-0.88411253535044809</v>
      </c>
      <c r="AP724" s="8">
        <f t="shared" si="409"/>
        <v>1.1156530458373421</v>
      </c>
      <c r="AQ724" s="8">
        <f t="shared" si="409"/>
        <v>-0.88390210323831186</v>
      </c>
      <c r="AR724" s="8">
        <f t="shared" si="409"/>
        <v>-0.89303483924245419</v>
      </c>
      <c r="AS724" s="8">
        <f t="shared" si="409"/>
        <v>-0.88503136871275845</v>
      </c>
      <c r="AT724" s="8">
        <f t="shared" si="409"/>
        <v>0.88557189617847565</v>
      </c>
      <c r="AU724" s="8">
        <f t="shared" si="409"/>
        <v>-0.84027667516483728</v>
      </c>
      <c r="AW724">
        <f t="shared" si="368"/>
        <v>0.252</v>
      </c>
      <c r="AX724">
        <f t="shared" si="377"/>
        <v>0.252</v>
      </c>
      <c r="AY724" t="str">
        <f t="shared" si="378"/>
        <v/>
      </c>
      <c r="AZ724">
        <f t="shared" si="379"/>
        <v>0.252</v>
      </c>
    </row>
    <row r="725" spans="1:52" s="17" customFormat="1" x14ac:dyDescent="0.3">
      <c r="A725">
        <v>3</v>
      </c>
      <c r="B725" t="s">
        <v>156</v>
      </c>
      <c r="C725" t="s">
        <v>157</v>
      </c>
      <c r="D725" t="s">
        <v>152</v>
      </c>
      <c r="E725"/>
      <c r="F725" s="2">
        <v>0</v>
      </c>
      <c r="G725" s="2">
        <f t="shared" si="369"/>
        <v>0</v>
      </c>
      <c r="H725" s="4">
        <f t="shared" si="370"/>
        <v>0</v>
      </c>
      <c r="I725">
        <f t="shared" si="371"/>
        <v>1</v>
      </c>
      <c r="J725">
        <f t="shared" si="364"/>
        <v>0</v>
      </c>
      <c r="K725">
        <f t="shared" si="372"/>
        <v>2</v>
      </c>
      <c r="L725">
        <f t="shared" si="373"/>
        <v>0</v>
      </c>
      <c r="M725" s="8">
        <f t="shared" ref="M725:W725" si="410">(M79-$M79)/$M79</f>
        <v>0</v>
      </c>
      <c r="N725" s="8">
        <f t="shared" si="410"/>
        <v>-0.81464334434871</v>
      </c>
      <c r="O725" s="8">
        <f t="shared" si="410"/>
        <v>-0.81394101752418202</v>
      </c>
      <c r="P725" s="8">
        <f t="shared" si="410"/>
        <v>-0.52285919835454264</v>
      </c>
      <c r="Q725" s="8">
        <f t="shared" si="410"/>
        <v>-0.92963244484200747</v>
      </c>
      <c r="R725" s="8">
        <f t="shared" si="410"/>
        <v>1.710194244504285</v>
      </c>
      <c r="S725" s="8">
        <f t="shared" si="410"/>
        <v>-0.94956878327722649</v>
      </c>
      <c r="T725" s="8">
        <f t="shared" si="410"/>
        <v>-0.24814734134947888</v>
      </c>
      <c r="U725" s="8">
        <f t="shared" si="410"/>
        <v>-0.41260434095449083</v>
      </c>
      <c r="V725" s="8">
        <f t="shared" si="410"/>
        <v>1.6398023308928531</v>
      </c>
      <c r="W725" s="8">
        <f t="shared" si="410"/>
        <v>-0.88616280201521136</v>
      </c>
      <c r="X725"/>
      <c r="Y725" s="8">
        <f t="shared" ref="Y725:AI725" si="411">(Y79-$Y79)/$Y79</f>
        <v>0</v>
      </c>
      <c r="Z725" s="8">
        <f t="shared" si="411"/>
        <v>-0.7215800107257978</v>
      </c>
      <c r="AA725" s="8">
        <f t="shared" si="411"/>
        <v>-0.72237868519675541</v>
      </c>
      <c r="AB725" s="8">
        <f t="shared" si="411"/>
        <v>-0.42084081188195638</v>
      </c>
      <c r="AC725" s="8">
        <f t="shared" si="411"/>
        <v>-0.79018949804051364</v>
      </c>
      <c r="AD725" s="8">
        <f t="shared" si="411"/>
        <v>1.1752041012391297</v>
      </c>
      <c r="AE725" s="8">
        <f t="shared" si="411"/>
        <v>-0.82505619252637319</v>
      </c>
      <c r="AF725" s="8">
        <f t="shared" si="411"/>
        <v>-0.77796572009891585</v>
      </c>
      <c r="AG725" s="8">
        <f t="shared" si="411"/>
        <v>-0.72583394928995226</v>
      </c>
      <c r="AH725" s="8">
        <f t="shared" si="411"/>
        <v>0.95214749007149913</v>
      </c>
      <c r="AI725" s="8">
        <f t="shared" si="411"/>
        <v>-0.40629155386771998</v>
      </c>
      <c r="AK725" s="8">
        <f t="shared" ref="AK725:AU725" si="412">(AK79-$AK79)/$AK79</f>
        <v>0</v>
      </c>
      <c r="AL725" s="8">
        <f t="shared" si="412"/>
        <v>-0.89693322888905425</v>
      </c>
      <c r="AM725" s="8">
        <f t="shared" si="412"/>
        <v>-0.89696904514531195</v>
      </c>
      <c r="AN725" s="8">
        <f t="shared" si="412"/>
        <v>-0.42084081188195638</v>
      </c>
      <c r="AO725" s="8">
        <f t="shared" si="412"/>
        <v>-0.91435724481765612</v>
      </c>
      <c r="AP725" s="8">
        <f t="shared" si="412"/>
        <v>1.1752041012391297</v>
      </c>
      <c r="AQ725" s="8">
        <f t="shared" si="412"/>
        <v>-0.91388817009604395</v>
      </c>
      <c r="AR725" s="8">
        <f t="shared" si="412"/>
        <v>-0.88773203893504227</v>
      </c>
      <c r="AS725" s="8">
        <f t="shared" si="412"/>
        <v>-0.91988641702986396</v>
      </c>
      <c r="AT725" s="8">
        <f t="shared" si="412"/>
        <v>0.95214749007149913</v>
      </c>
      <c r="AU725" s="8">
        <f t="shared" si="412"/>
        <v>-0.81206963146921163</v>
      </c>
      <c r="AW725">
        <f t="shared" si="368"/>
        <v>0</v>
      </c>
      <c r="AX725" t="str">
        <f t="shared" si="377"/>
        <v/>
      </c>
      <c r="AY725">
        <f t="shared" si="378"/>
        <v>0</v>
      </c>
      <c r="AZ725" t="str">
        <f t="shared" si="379"/>
        <v/>
      </c>
    </row>
    <row r="726" spans="1:52" s="17" customFormat="1" x14ac:dyDescent="0.3">
      <c r="A726">
        <v>3</v>
      </c>
      <c r="B726" t="s">
        <v>158</v>
      </c>
      <c r="C726" t="s">
        <v>157</v>
      </c>
      <c r="D726" t="s">
        <v>152</v>
      </c>
      <c r="E726" t="s">
        <v>43</v>
      </c>
      <c r="F726" s="2">
        <v>0</v>
      </c>
      <c r="G726" s="2">
        <f t="shared" si="369"/>
        <v>1</v>
      </c>
      <c r="H726" s="4">
        <f t="shared" si="370"/>
        <v>1</v>
      </c>
      <c r="I726">
        <f t="shared" si="371"/>
        <v>1</v>
      </c>
      <c r="J726">
        <f t="shared" si="364"/>
        <v>0</v>
      </c>
      <c r="K726">
        <f t="shared" si="372"/>
        <v>2</v>
      </c>
      <c r="L726">
        <f t="shared" si="373"/>
        <v>2</v>
      </c>
      <c r="M726" s="8">
        <f t="shared" ref="M726:W726" si="413">(M80-$M80)/$M80</f>
        <v>0</v>
      </c>
      <c r="N726" s="8">
        <f t="shared" si="413"/>
        <v>0.15136024666499365</v>
      </c>
      <c r="O726" s="8">
        <f t="shared" si="413"/>
        <v>0.15146922236341298</v>
      </c>
      <c r="P726" s="8">
        <f t="shared" si="413"/>
        <v>-2.2794916733571323E-4</v>
      </c>
      <c r="Q726" s="8">
        <f t="shared" si="413"/>
        <v>4.3860219171124549E-3</v>
      </c>
      <c r="R726" s="8">
        <f t="shared" si="413"/>
        <v>-0.99999300156065196</v>
      </c>
      <c r="S726" s="8">
        <f t="shared" si="413"/>
        <v>-0.9941683004689954</v>
      </c>
      <c r="T726" s="8">
        <f t="shared" si="413"/>
        <v>13.58429870138959</v>
      </c>
      <c r="U726" s="8">
        <f t="shared" si="413"/>
        <v>10.340022175054964</v>
      </c>
      <c r="V726" s="8">
        <f t="shared" si="413"/>
        <v>-0.99879826798623905</v>
      </c>
      <c r="W726" s="8">
        <f t="shared" si="413"/>
        <v>-0.94626198357766222</v>
      </c>
      <c r="X726"/>
      <c r="Y726" s="8">
        <f t="shared" ref="Y726:AI726" si="414">(Y80-$Y80)/$Y80</f>
        <v>0</v>
      </c>
      <c r="Z726" s="8">
        <f t="shared" si="414"/>
        <v>0.417122125943519</v>
      </c>
      <c r="AA726" s="8">
        <f t="shared" si="414"/>
        <v>0.42188017927079247</v>
      </c>
      <c r="AB726" s="8">
        <f t="shared" si="414"/>
        <v>-0.11986682690569507</v>
      </c>
      <c r="AC726" s="8">
        <f t="shared" si="414"/>
        <v>0.46797378321816163</v>
      </c>
      <c r="AD726" s="8">
        <f t="shared" si="414"/>
        <v>-0.71713624337977777</v>
      </c>
      <c r="AE726" s="8">
        <f t="shared" si="414"/>
        <v>-0.22690066815450524</v>
      </c>
      <c r="AF726" s="8">
        <f t="shared" si="414"/>
        <v>0.89023063755175014</v>
      </c>
      <c r="AG726" s="8">
        <f t="shared" si="414"/>
        <v>1.3094835020941611</v>
      </c>
      <c r="AH726" s="8">
        <f t="shared" si="414"/>
        <v>-0.97954013530351725</v>
      </c>
      <c r="AI726" s="8">
        <f t="shared" si="414"/>
        <v>-0.34748403932832</v>
      </c>
      <c r="AK726" s="8">
        <f t="shared" ref="AK726:AU726" si="415">(AK80-$AK80)/$AK80</f>
        <v>0</v>
      </c>
      <c r="AL726" s="8">
        <f t="shared" si="415"/>
        <v>-0.31302286750084857</v>
      </c>
      <c r="AM726" s="8">
        <f t="shared" si="415"/>
        <v>-0.30830518417480435</v>
      </c>
      <c r="AN726" s="8">
        <f t="shared" si="415"/>
        <v>-0.11986682690569507</v>
      </c>
      <c r="AO726" s="8">
        <f t="shared" si="415"/>
        <v>-0.29925725350885157</v>
      </c>
      <c r="AP726" s="8">
        <f t="shared" si="415"/>
        <v>-0.71713624337977777</v>
      </c>
      <c r="AQ726" s="8">
        <f t="shared" si="415"/>
        <v>-0.43631893958147</v>
      </c>
      <c r="AR726" s="8">
        <f t="shared" si="415"/>
        <v>-3.9073475463755628E-2</v>
      </c>
      <c r="AS726" s="8">
        <f t="shared" si="415"/>
        <v>-0.33189211523385431</v>
      </c>
      <c r="AT726" s="8">
        <f t="shared" si="415"/>
        <v>-0.97954013530351725</v>
      </c>
      <c r="AU726" s="8">
        <f t="shared" si="415"/>
        <v>-0.46533101199803617</v>
      </c>
      <c r="AW726">
        <f t="shared" si="368"/>
        <v>0</v>
      </c>
      <c r="AX726">
        <f t="shared" si="377"/>
        <v>0</v>
      </c>
      <c r="AY726">
        <f t="shared" si="378"/>
        <v>0</v>
      </c>
      <c r="AZ726" t="str">
        <f t="shared" si="379"/>
        <v/>
      </c>
    </row>
    <row r="727" spans="1:52" s="17" customFormat="1" x14ac:dyDescent="0.3">
      <c r="A727">
        <v>3</v>
      </c>
      <c r="B727" t="s">
        <v>159</v>
      </c>
      <c r="C727" t="s">
        <v>157</v>
      </c>
      <c r="D727" t="s">
        <v>152</v>
      </c>
      <c r="E727" t="s">
        <v>43</v>
      </c>
      <c r="F727" s="2">
        <v>0</v>
      </c>
      <c r="G727" s="2">
        <f t="shared" si="369"/>
        <v>1</v>
      </c>
      <c r="H727" s="4">
        <f t="shared" si="370"/>
        <v>1</v>
      </c>
      <c r="I727">
        <f t="shared" si="371"/>
        <v>1</v>
      </c>
      <c r="J727">
        <f t="shared" si="364"/>
        <v>0</v>
      </c>
      <c r="K727">
        <f t="shared" si="372"/>
        <v>2</v>
      </c>
      <c r="L727">
        <f t="shared" si="373"/>
        <v>2</v>
      </c>
      <c r="M727" s="8">
        <f t="shared" ref="M727:W727" si="416">(M81-$M81)/$M81</f>
        <v>0</v>
      </c>
      <c r="N727" s="8">
        <f t="shared" si="416"/>
        <v>0.11956648886978176</v>
      </c>
      <c r="O727" s="8">
        <f t="shared" si="416"/>
        <v>0.11964247329297491</v>
      </c>
      <c r="P727" s="8">
        <f t="shared" si="416"/>
        <v>-2.0495798361335927E-4</v>
      </c>
      <c r="Q727" s="8">
        <f t="shared" si="416"/>
        <v>5.2489239705860299E-3</v>
      </c>
      <c r="R727" s="8">
        <f t="shared" si="416"/>
        <v>-0.9999830034842857</v>
      </c>
      <c r="S727" s="8">
        <f t="shared" si="416"/>
        <v>-0.99432116416134697</v>
      </c>
      <c r="T727" s="8">
        <f t="shared" si="416"/>
        <v>13.592555526117145</v>
      </c>
      <c r="U727" s="8">
        <f t="shared" si="416"/>
        <v>10.335696182282632</v>
      </c>
      <c r="V727" s="8">
        <f t="shared" si="416"/>
        <v>-0.99831734494428637</v>
      </c>
      <c r="W727" s="8">
        <f t="shared" si="416"/>
        <v>-0.93775975924935384</v>
      </c>
      <c r="X727"/>
      <c r="Y727" s="8">
        <f t="shared" ref="Y727:AI727" si="417">(Y81-$Y81)/$Y81</f>
        <v>0</v>
      </c>
      <c r="Z727" s="8">
        <f t="shared" si="417"/>
        <v>0.60682390066362735</v>
      </c>
      <c r="AA727" s="8">
        <f t="shared" si="417"/>
        <v>0.61001336050390631</v>
      </c>
      <c r="AB727" s="8">
        <f t="shared" si="417"/>
        <v>2.656011354050607E-2</v>
      </c>
      <c r="AC727" s="8">
        <f t="shared" si="417"/>
        <v>0.67621510089413706</v>
      </c>
      <c r="AD727" s="8">
        <f t="shared" si="417"/>
        <v>-0.67751186293853849</v>
      </c>
      <c r="AE727" s="8">
        <f t="shared" si="417"/>
        <v>-0.10905970763685295</v>
      </c>
      <c r="AF727" s="8">
        <f t="shared" si="417"/>
        <v>1.1384116941103599</v>
      </c>
      <c r="AG727" s="8">
        <f t="shared" si="417"/>
        <v>1.6087483239229659</v>
      </c>
      <c r="AH727" s="8">
        <f t="shared" si="417"/>
        <v>-0.98317762271221276</v>
      </c>
      <c r="AI727" s="8">
        <f t="shared" si="417"/>
        <v>-0.24514223203246868</v>
      </c>
      <c r="AK727" s="8">
        <f t="shared" ref="AK727:AU727" si="418">(AK81-$AK81)/$AK81</f>
        <v>0</v>
      </c>
      <c r="AL727" s="8">
        <f t="shared" si="418"/>
        <v>-0.22540232815311087</v>
      </c>
      <c r="AM727" s="8">
        <f t="shared" si="418"/>
        <v>-0.22129393590780572</v>
      </c>
      <c r="AN727" s="8">
        <f t="shared" si="418"/>
        <v>2.656011354050607E-2</v>
      </c>
      <c r="AO727" s="8">
        <f t="shared" si="418"/>
        <v>-0.20684987253967516</v>
      </c>
      <c r="AP727" s="8">
        <f t="shared" si="418"/>
        <v>-0.67751186293853849</v>
      </c>
      <c r="AQ727" s="8">
        <f t="shared" si="418"/>
        <v>-0.34921935206105958</v>
      </c>
      <c r="AR727" s="8">
        <f t="shared" si="418"/>
        <v>8.3407016769478023E-2</v>
      </c>
      <c r="AS727" s="8">
        <f t="shared" si="418"/>
        <v>-0.24629634104448064</v>
      </c>
      <c r="AT727" s="8">
        <f t="shared" si="418"/>
        <v>-0.98317762271221276</v>
      </c>
      <c r="AU727" s="8">
        <f t="shared" si="418"/>
        <v>-0.38984083555378424</v>
      </c>
      <c r="AW727">
        <f t="shared" si="368"/>
        <v>0</v>
      </c>
      <c r="AX727">
        <f t="shared" si="377"/>
        <v>0</v>
      </c>
      <c r="AY727">
        <f t="shared" si="378"/>
        <v>0</v>
      </c>
      <c r="AZ727" t="str">
        <f t="shared" si="379"/>
        <v/>
      </c>
    </row>
    <row r="728" spans="1:52" s="17" customFormat="1" x14ac:dyDescent="0.3">
      <c r="A728">
        <v>3</v>
      </c>
      <c r="B728" t="s">
        <v>160</v>
      </c>
      <c r="C728" t="s">
        <v>157</v>
      </c>
      <c r="D728" t="s">
        <v>152</v>
      </c>
      <c r="E728"/>
      <c r="F728" s="2">
        <v>0</v>
      </c>
      <c r="G728" s="2">
        <f t="shared" si="369"/>
        <v>0</v>
      </c>
      <c r="H728" s="4">
        <f t="shared" si="370"/>
        <v>0</v>
      </c>
      <c r="I728">
        <f t="shared" si="371"/>
        <v>1</v>
      </c>
      <c r="J728">
        <f t="shared" si="364"/>
        <v>0</v>
      </c>
      <c r="K728">
        <f t="shared" si="372"/>
        <v>2</v>
      </c>
      <c r="L728">
        <f t="shared" si="373"/>
        <v>0</v>
      </c>
      <c r="M728" s="8">
        <f t="shared" ref="M728:W728" si="419">(M82-$M82)/$M82</f>
        <v>0</v>
      </c>
      <c r="N728" s="8">
        <f t="shared" si="419"/>
        <v>-0.82369388959009782</v>
      </c>
      <c r="O728" s="8">
        <f t="shared" si="419"/>
        <v>-0.82337391913361502</v>
      </c>
      <c r="P728" s="8">
        <f t="shared" si="419"/>
        <v>-0.67514717188929085</v>
      </c>
      <c r="Q728" s="8">
        <f t="shared" si="419"/>
        <v>-0.93556115398462292</v>
      </c>
      <c r="R728" s="8">
        <f t="shared" si="419"/>
        <v>1.4538012499598338</v>
      </c>
      <c r="S728" s="8">
        <f t="shared" si="419"/>
        <v>-0.95685785545504431</v>
      </c>
      <c r="T728" s="8">
        <f t="shared" si="419"/>
        <v>-0.31601239711036372</v>
      </c>
      <c r="U728" s="8">
        <f t="shared" si="419"/>
        <v>-0.46567463178103402</v>
      </c>
      <c r="V728" s="8">
        <f t="shared" si="419"/>
        <v>1.5486845518488448</v>
      </c>
      <c r="W728" s="8">
        <f t="shared" si="419"/>
        <v>-0.89184291272699245</v>
      </c>
      <c r="X728"/>
      <c r="Y728" s="8">
        <f t="shared" ref="Y728:AI728" si="420">(Y82-$Y82)/$Y82</f>
        <v>0</v>
      </c>
      <c r="Z728" s="8">
        <f t="shared" si="420"/>
        <v>-0.72578671060029998</v>
      </c>
      <c r="AA728" s="8">
        <f t="shared" si="420"/>
        <v>-0.72569353337256925</v>
      </c>
      <c r="AB728" s="8">
        <f t="shared" si="420"/>
        <v>-0.52844132551389289</v>
      </c>
      <c r="AC728" s="8">
        <f t="shared" si="420"/>
        <v>-0.79830257406480098</v>
      </c>
      <c r="AD728" s="8">
        <f t="shared" si="420"/>
        <v>1.2069425524345232</v>
      </c>
      <c r="AE728" s="8">
        <f t="shared" si="420"/>
        <v>-0.83431525299811371</v>
      </c>
      <c r="AF728" s="8">
        <f t="shared" si="420"/>
        <v>-0.78343850281982919</v>
      </c>
      <c r="AG728" s="8">
        <f t="shared" si="420"/>
        <v>-0.73200428034008214</v>
      </c>
      <c r="AH728" s="8">
        <f t="shared" si="420"/>
        <v>0.94826159256943965</v>
      </c>
      <c r="AI728" s="8">
        <f t="shared" si="420"/>
        <v>-0.40794912259552579</v>
      </c>
      <c r="AK728" s="8">
        <f t="shared" ref="AK728:AU728" si="421">(AK82-$AK82)/$AK82</f>
        <v>0</v>
      </c>
      <c r="AL728" s="8">
        <f t="shared" si="421"/>
        <v>-0.89854613658745053</v>
      </c>
      <c r="AM728" s="8">
        <f t="shared" si="421"/>
        <v>-0.8984669574464742</v>
      </c>
      <c r="AN728" s="8">
        <f t="shared" si="421"/>
        <v>-0.52844132551389289</v>
      </c>
      <c r="AO728" s="8">
        <f t="shared" si="421"/>
        <v>-0.91420428939156317</v>
      </c>
      <c r="AP728" s="8">
        <f t="shared" si="421"/>
        <v>1.2069425524345232</v>
      </c>
      <c r="AQ728" s="8">
        <f t="shared" si="421"/>
        <v>-0.91606600536252025</v>
      </c>
      <c r="AR728" s="8">
        <f t="shared" si="421"/>
        <v>-0.89096330609006702</v>
      </c>
      <c r="AS728" s="8">
        <f t="shared" si="421"/>
        <v>-0.92142029569706485</v>
      </c>
      <c r="AT728" s="8">
        <f t="shared" si="421"/>
        <v>0.94826159256943965</v>
      </c>
      <c r="AU728" s="8">
        <f t="shared" si="421"/>
        <v>-0.8134563049524105</v>
      </c>
      <c r="AW728">
        <f t="shared" si="368"/>
        <v>0</v>
      </c>
      <c r="AX728" t="str">
        <f t="shared" si="377"/>
        <v/>
      </c>
      <c r="AY728">
        <f t="shared" si="378"/>
        <v>0</v>
      </c>
      <c r="AZ728" t="str">
        <f t="shared" si="379"/>
        <v/>
      </c>
    </row>
    <row r="729" spans="1:52" s="17" customFormat="1" x14ac:dyDescent="0.3">
      <c r="A729">
        <v>3</v>
      </c>
      <c r="B729" t="s">
        <v>161</v>
      </c>
      <c r="C729" t="s">
        <v>162</v>
      </c>
      <c r="D729" t="s">
        <v>163</v>
      </c>
      <c r="E729" t="s">
        <v>43</v>
      </c>
      <c r="F729" s="2">
        <v>0</v>
      </c>
      <c r="G729" s="2">
        <f t="shared" si="369"/>
        <v>0</v>
      </c>
      <c r="H729" s="4">
        <f t="shared" si="370"/>
        <v>1</v>
      </c>
      <c r="I729">
        <f t="shared" si="371"/>
        <v>1</v>
      </c>
      <c r="J729">
        <f t="shared" si="364"/>
        <v>0</v>
      </c>
      <c r="K729">
        <f t="shared" si="372"/>
        <v>2</v>
      </c>
      <c r="L729">
        <f t="shared" si="373"/>
        <v>2</v>
      </c>
      <c r="M729" s="8">
        <f t="shared" ref="M729:W729" si="422">(M83-$M83)/$M83</f>
        <v>0</v>
      </c>
      <c r="N729" s="8">
        <f t="shared" si="422"/>
        <v>0.11954929690116625</v>
      </c>
      <c r="O729" s="8">
        <f t="shared" si="422"/>
        <v>0.11964827562074148</v>
      </c>
      <c r="P729" s="8">
        <f t="shared" si="422"/>
        <v>-2.1795314007491299E-4</v>
      </c>
      <c r="Q729" s="8">
        <f t="shared" si="422"/>
        <v>3.3352829141735109E-3</v>
      </c>
      <c r="R729" s="8">
        <f t="shared" si="422"/>
        <v>-0.99998800257944542</v>
      </c>
      <c r="S729" s="8">
        <f t="shared" si="422"/>
        <v>-0.99436021255430074</v>
      </c>
      <c r="T729" s="8">
        <f t="shared" si="422"/>
        <v>13.592399634078673</v>
      </c>
      <c r="U729" s="8">
        <f t="shared" si="422"/>
        <v>10.326826732252565</v>
      </c>
      <c r="V729" s="8">
        <f t="shared" si="422"/>
        <v>-0.99879925815949566</v>
      </c>
      <c r="W729" s="8">
        <f t="shared" si="422"/>
        <v>-0.94109866378728579</v>
      </c>
      <c r="X729"/>
      <c r="Y729" s="8">
        <f t="shared" ref="Y729:AI729" si="423">(Y83-$Y83)/$Y83</f>
        <v>0</v>
      </c>
      <c r="Z729" s="8">
        <f t="shared" si="423"/>
        <v>0.75460311290112159</v>
      </c>
      <c r="AA729" s="8">
        <f t="shared" si="423"/>
        <v>0.73643990330837295</v>
      </c>
      <c r="AB729" s="8">
        <f t="shared" si="423"/>
        <v>8.6490999756994855E-2</v>
      </c>
      <c r="AC729" s="8">
        <f t="shared" si="423"/>
        <v>0.80881880246603954</v>
      </c>
      <c r="AD729" s="8">
        <f t="shared" si="423"/>
        <v>-0.65816847329137373</v>
      </c>
      <c r="AE729" s="8">
        <f t="shared" si="423"/>
        <v>-3.2417251913780788E-2</v>
      </c>
      <c r="AF729" s="8">
        <f t="shared" si="423"/>
        <v>1.3256226916895579</v>
      </c>
      <c r="AG729" s="8">
        <f t="shared" si="423"/>
        <v>1.841726498616022</v>
      </c>
      <c r="AH729" s="8">
        <f t="shared" si="423"/>
        <v>-0.9669669245184096</v>
      </c>
      <c r="AI729" s="8">
        <f t="shared" si="423"/>
        <v>-0.15919234488976591</v>
      </c>
      <c r="AK729" s="8">
        <f t="shared" ref="AK729:AU729" si="424">(AK83-$AK83)/$AK83</f>
        <v>0</v>
      </c>
      <c r="AL729" s="8">
        <f t="shared" si="424"/>
        <v>-0.13669413801224228</v>
      </c>
      <c r="AM729" s="8">
        <f t="shared" si="424"/>
        <v>-0.14236485901546436</v>
      </c>
      <c r="AN729" s="8">
        <f t="shared" si="424"/>
        <v>8.6490999756994855E-2</v>
      </c>
      <c r="AO729" s="8">
        <f t="shared" si="424"/>
        <v>-0.12524635841140128</v>
      </c>
      <c r="AP729" s="8">
        <f t="shared" si="424"/>
        <v>-0.65816847329137373</v>
      </c>
      <c r="AQ729" s="8">
        <f t="shared" si="424"/>
        <v>-0.29369565275598614</v>
      </c>
      <c r="AR729" s="8">
        <f t="shared" si="424"/>
        <v>0.18119559335806532</v>
      </c>
      <c r="AS729" s="8">
        <f t="shared" si="424"/>
        <v>-0.14923221634461545</v>
      </c>
      <c r="AT729" s="8">
        <f t="shared" si="424"/>
        <v>-0.9669669245184096</v>
      </c>
      <c r="AU729" s="8">
        <f t="shared" si="424"/>
        <v>-0.31063878090373981</v>
      </c>
      <c r="AW729">
        <f t="shared" si="368"/>
        <v>0</v>
      </c>
      <c r="AX729">
        <f t="shared" si="377"/>
        <v>0</v>
      </c>
      <c r="AY729">
        <f t="shared" si="378"/>
        <v>0</v>
      </c>
      <c r="AZ729" t="str">
        <f t="shared" si="379"/>
        <v/>
      </c>
    </row>
    <row r="730" spans="1:52" s="17" customFormat="1" x14ac:dyDescent="0.3">
      <c r="A730">
        <v>3</v>
      </c>
      <c r="B730" t="s">
        <v>164</v>
      </c>
      <c r="C730" t="s">
        <v>162</v>
      </c>
      <c r="D730" t="s">
        <v>163</v>
      </c>
      <c r="E730"/>
      <c r="F730" s="2">
        <v>0</v>
      </c>
      <c r="G730" s="2">
        <f t="shared" si="369"/>
        <v>1</v>
      </c>
      <c r="H730" s="4">
        <f t="shared" si="370"/>
        <v>0</v>
      </c>
      <c r="I730">
        <f t="shared" si="371"/>
        <v>1</v>
      </c>
      <c r="J730">
        <f t="shared" si="364"/>
        <v>0</v>
      </c>
      <c r="K730">
        <f t="shared" si="372"/>
        <v>2</v>
      </c>
      <c r="L730">
        <f t="shared" si="373"/>
        <v>0</v>
      </c>
      <c r="M730" s="8">
        <f t="shared" ref="M730:W730" si="425">(M84-$M84)/$M84</f>
        <v>0</v>
      </c>
      <c r="N730" s="8">
        <f t="shared" si="425"/>
        <v>-0.81994603418022693</v>
      </c>
      <c r="O730" s="8">
        <f t="shared" si="425"/>
        <v>-0.8193978347552715</v>
      </c>
      <c r="P730" s="8">
        <f t="shared" si="425"/>
        <v>-0.6643201236451709</v>
      </c>
      <c r="Q730" s="8">
        <f t="shared" si="425"/>
        <v>-0.93079070726111923</v>
      </c>
      <c r="R730" s="8">
        <f t="shared" si="425"/>
        <v>1.4939237554409119</v>
      </c>
      <c r="S730" s="8">
        <f t="shared" si="425"/>
        <v>-0.94736272400968058</v>
      </c>
      <c r="T730" s="8">
        <f t="shared" si="425"/>
        <v>-0.29249742866402884</v>
      </c>
      <c r="U730" s="8">
        <f t="shared" si="425"/>
        <v>-0.44712737975217254</v>
      </c>
      <c r="V730" s="8">
        <f t="shared" si="425"/>
        <v>1.6417195128844075</v>
      </c>
      <c r="W730" s="8">
        <f t="shared" si="425"/>
        <v>-0.88107446311697402</v>
      </c>
      <c r="X730"/>
      <c r="Y730" s="8">
        <f t="shared" ref="Y730:AI730" si="426">(Y84-$Y84)/$Y84</f>
        <v>0</v>
      </c>
      <c r="Z730" s="8">
        <f t="shared" si="426"/>
        <v>-0.72332233189580153</v>
      </c>
      <c r="AA730" s="8">
        <f t="shared" si="426"/>
        <v>-0.72264018337735703</v>
      </c>
      <c r="AB730" s="8">
        <f t="shared" si="426"/>
        <v>-0.52097557240997205</v>
      </c>
      <c r="AC730" s="8">
        <f t="shared" si="426"/>
        <v>-0.78483045982276556</v>
      </c>
      <c r="AD730" s="8">
        <f t="shared" si="426"/>
        <v>1.1971019085338248</v>
      </c>
      <c r="AE730" s="8">
        <f t="shared" si="426"/>
        <v>-0.82120817097563348</v>
      </c>
      <c r="AF730" s="8">
        <f t="shared" si="426"/>
        <v>-0.78273798990856414</v>
      </c>
      <c r="AG730" s="8">
        <f t="shared" si="426"/>
        <v>-0.72976047321984427</v>
      </c>
      <c r="AH730" s="8">
        <f t="shared" si="426"/>
        <v>0.96981319400437427</v>
      </c>
      <c r="AI730" s="8">
        <f t="shared" si="426"/>
        <v>-0.40080476681178762</v>
      </c>
      <c r="AK730" s="8">
        <f t="shared" ref="AK730:AU730" si="427">(AK84-$AK84)/$AK84</f>
        <v>0</v>
      </c>
      <c r="AL730" s="8">
        <f t="shared" si="427"/>
        <v>-0.89287487003843713</v>
      </c>
      <c r="AM730" s="8">
        <f t="shared" si="427"/>
        <v>-0.89227066130858468</v>
      </c>
      <c r="AN730" s="8">
        <f t="shared" si="427"/>
        <v>-0.52097557240997205</v>
      </c>
      <c r="AO730" s="8">
        <f t="shared" si="427"/>
        <v>-0.90529676763783218</v>
      </c>
      <c r="AP730" s="8">
        <f t="shared" si="427"/>
        <v>1.1971019085338248</v>
      </c>
      <c r="AQ730" s="8">
        <f t="shared" si="427"/>
        <v>-0.90984502112203935</v>
      </c>
      <c r="AR730" s="8">
        <f t="shared" si="427"/>
        <v>-0.89016480790990116</v>
      </c>
      <c r="AS730" s="8">
        <f t="shared" si="427"/>
        <v>-0.91932839551798362</v>
      </c>
      <c r="AT730" s="8">
        <f t="shared" si="427"/>
        <v>0.96981319400437427</v>
      </c>
      <c r="AU730" s="8">
        <f t="shared" si="427"/>
        <v>-0.80462186473183217</v>
      </c>
      <c r="AW730">
        <f t="shared" si="368"/>
        <v>0</v>
      </c>
      <c r="AX730" t="str">
        <f t="shared" si="377"/>
        <v/>
      </c>
      <c r="AY730">
        <f t="shared" si="378"/>
        <v>0</v>
      </c>
      <c r="AZ730" t="str">
        <f t="shared" si="379"/>
        <v/>
      </c>
    </row>
    <row r="731" spans="1:52" s="17" customFormat="1" x14ac:dyDescent="0.3">
      <c r="A731">
        <v>3</v>
      </c>
      <c r="B731" t="s">
        <v>165</v>
      </c>
      <c r="C731" t="s">
        <v>162</v>
      </c>
      <c r="D731" t="s">
        <v>163</v>
      </c>
      <c r="E731"/>
      <c r="F731" s="2">
        <v>0</v>
      </c>
      <c r="G731" s="2">
        <f t="shared" si="369"/>
        <v>1</v>
      </c>
      <c r="H731" s="4">
        <f t="shared" si="370"/>
        <v>0</v>
      </c>
      <c r="I731">
        <f t="shared" si="371"/>
        <v>1</v>
      </c>
      <c r="J731">
        <f t="shared" si="364"/>
        <v>0</v>
      </c>
      <c r="K731">
        <f t="shared" si="372"/>
        <v>2</v>
      </c>
      <c r="L731">
        <f t="shared" si="373"/>
        <v>0</v>
      </c>
      <c r="M731" s="8">
        <f t="shared" ref="M731:W731" si="428">(M85-$M85)/$M85</f>
        <v>0</v>
      </c>
      <c r="N731" s="8">
        <f t="shared" si="428"/>
        <v>-0.79543958186039354</v>
      </c>
      <c r="O731" s="8">
        <f t="shared" si="428"/>
        <v>-0.7945578611814802</v>
      </c>
      <c r="P731" s="8">
        <f t="shared" si="428"/>
        <v>-0.67541077707432828</v>
      </c>
      <c r="Q731" s="8">
        <f t="shared" si="428"/>
        <v>-0.92632150102464073</v>
      </c>
      <c r="R731" s="8">
        <f t="shared" si="428"/>
        <v>1.6277267984177639</v>
      </c>
      <c r="S731" s="8">
        <f t="shared" si="428"/>
        <v>-0.94664751371645106</v>
      </c>
      <c r="T731" s="8">
        <f t="shared" si="428"/>
        <v>-0.22543996078694026</v>
      </c>
      <c r="U731" s="8">
        <f t="shared" si="428"/>
        <v>-0.3933695921105157</v>
      </c>
      <c r="V731" s="8">
        <f t="shared" si="428"/>
        <v>1.7093391913749947</v>
      </c>
      <c r="W731" s="8">
        <f t="shared" si="428"/>
        <v>-0.8776367635597061</v>
      </c>
      <c r="X731"/>
      <c r="Y731" s="8">
        <f t="shared" ref="Y731:AI731" si="429">(Y85-$Y85)/$Y85</f>
        <v>0</v>
      </c>
      <c r="Z731" s="8">
        <f t="shared" si="429"/>
        <v>-0.69960706960875163</v>
      </c>
      <c r="AA731" s="8">
        <f t="shared" si="429"/>
        <v>-0.70042767653162308</v>
      </c>
      <c r="AB731" s="8">
        <f t="shared" si="429"/>
        <v>-0.51737986758204668</v>
      </c>
      <c r="AC731" s="8">
        <f t="shared" si="429"/>
        <v>-0.77601972269680553</v>
      </c>
      <c r="AD731" s="8">
        <f t="shared" si="429"/>
        <v>1.2027673789620865</v>
      </c>
      <c r="AE731" s="8">
        <f t="shared" si="429"/>
        <v>-0.81611893840568017</v>
      </c>
      <c r="AF731" s="8">
        <f t="shared" si="429"/>
        <v>-0.76808372457321128</v>
      </c>
      <c r="AG731" s="8">
        <f t="shared" si="429"/>
        <v>-0.71084613067072511</v>
      </c>
      <c r="AH731" s="8">
        <f t="shared" si="429"/>
        <v>1.0556285514022858</v>
      </c>
      <c r="AI731" s="8">
        <f t="shared" si="429"/>
        <v>-0.3818271134360392</v>
      </c>
      <c r="AK731" s="8">
        <f t="shared" ref="AK731:AU731" si="430">(AK85-$AK85)/$AK85</f>
        <v>0</v>
      </c>
      <c r="AL731" s="8">
        <f t="shared" si="430"/>
        <v>-0.88221292863391254</v>
      </c>
      <c r="AM731" s="8">
        <f t="shared" si="430"/>
        <v>-0.88250756258773744</v>
      </c>
      <c r="AN731" s="8">
        <f t="shared" si="430"/>
        <v>-0.51737986758204668</v>
      </c>
      <c r="AO731" s="8">
        <f t="shared" si="430"/>
        <v>-0.90172162954348278</v>
      </c>
      <c r="AP731" s="8">
        <f t="shared" si="430"/>
        <v>1.2027673789620865</v>
      </c>
      <c r="AQ731" s="8">
        <f t="shared" si="430"/>
        <v>-0.90636801154590607</v>
      </c>
      <c r="AR731" s="8">
        <f t="shared" si="430"/>
        <v>-0.88285392421261588</v>
      </c>
      <c r="AS731" s="8">
        <f t="shared" si="430"/>
        <v>-0.91405287858321815</v>
      </c>
      <c r="AT731" s="8">
        <f t="shared" si="430"/>
        <v>1.0556285514022858</v>
      </c>
      <c r="AU731" s="8">
        <f t="shared" si="430"/>
        <v>-0.80240458483224097</v>
      </c>
      <c r="AW731">
        <f t="shared" si="368"/>
        <v>0</v>
      </c>
      <c r="AX731" t="str">
        <f t="shared" si="377"/>
        <v/>
      </c>
      <c r="AY731">
        <f t="shared" si="378"/>
        <v>0</v>
      </c>
      <c r="AZ731" t="str">
        <f t="shared" si="379"/>
        <v/>
      </c>
    </row>
    <row r="732" spans="1:52" s="17" customFormat="1" x14ac:dyDescent="0.3">
      <c r="A732">
        <v>3</v>
      </c>
      <c r="B732" t="s">
        <v>166</v>
      </c>
      <c r="C732" t="s">
        <v>162</v>
      </c>
      <c r="D732" t="s">
        <v>163</v>
      </c>
      <c r="E732" t="s">
        <v>43</v>
      </c>
      <c r="F732" s="2">
        <v>0</v>
      </c>
      <c r="G732" s="2">
        <f t="shared" si="369"/>
        <v>0</v>
      </c>
      <c r="H732" s="4">
        <f t="shared" si="370"/>
        <v>1</v>
      </c>
      <c r="I732">
        <f t="shared" si="371"/>
        <v>1</v>
      </c>
      <c r="J732">
        <f t="shared" si="364"/>
        <v>0</v>
      </c>
      <c r="K732">
        <f t="shared" si="372"/>
        <v>2</v>
      </c>
      <c r="L732">
        <f t="shared" si="373"/>
        <v>2</v>
      </c>
      <c r="M732" s="8">
        <f t="shared" ref="M732:W732" si="431">(M86-$M86)/$M86</f>
        <v>0</v>
      </c>
      <c r="N732" s="8">
        <f t="shared" si="431"/>
        <v>0.13325108698151567</v>
      </c>
      <c r="O732" s="8">
        <f t="shared" si="431"/>
        <v>0.13334106475700511</v>
      </c>
      <c r="P732" s="8">
        <f t="shared" si="431"/>
        <v>-2.4993826524848361E-4</v>
      </c>
      <c r="Q732" s="8">
        <f t="shared" si="431"/>
        <v>3.7940628664719814E-3</v>
      </c>
      <c r="R732" s="8">
        <f t="shared" si="431"/>
        <v>-0.99998800296326806</v>
      </c>
      <c r="S732" s="8">
        <f t="shared" si="431"/>
        <v>-0.99409245916258693</v>
      </c>
      <c r="T732" s="8">
        <f t="shared" si="431"/>
        <v>13.583954763173496</v>
      </c>
      <c r="U732" s="8">
        <f t="shared" si="431"/>
        <v>10.323843010776338</v>
      </c>
      <c r="V732" s="8">
        <f t="shared" si="431"/>
        <v>-0.99856535435747373</v>
      </c>
      <c r="W732" s="8">
        <f t="shared" si="431"/>
        <v>-0.94219127875414765</v>
      </c>
      <c r="X732"/>
      <c r="Y732" s="8">
        <f t="shared" ref="Y732:AI732" si="432">(Y86-$Y86)/$Y86</f>
        <v>0</v>
      </c>
      <c r="Z732" s="8">
        <f t="shared" si="432"/>
        <v>0.74856970516306509</v>
      </c>
      <c r="AA732" s="8">
        <f t="shared" si="432"/>
        <v>0.7562217728414814</v>
      </c>
      <c r="AB732" s="8">
        <f t="shared" si="432"/>
        <v>9.2667218188783873E-2</v>
      </c>
      <c r="AC732" s="8">
        <f t="shared" si="432"/>
        <v>0.86658713767145257</v>
      </c>
      <c r="AD732" s="8">
        <f t="shared" si="432"/>
        <v>-0.64996082110008935</v>
      </c>
      <c r="AE732" s="8">
        <f t="shared" si="432"/>
        <v>-2.9805355153267911E-3</v>
      </c>
      <c r="AF732" s="8">
        <f t="shared" si="432"/>
        <v>1.3025041363684142</v>
      </c>
      <c r="AG732" s="8">
        <f t="shared" si="432"/>
        <v>1.8396286003775701</v>
      </c>
      <c r="AH732" s="8">
        <f t="shared" si="432"/>
        <v>-0.98212126290783275</v>
      </c>
      <c r="AI732" s="8">
        <f t="shared" si="432"/>
        <v>-0.17241634202345599</v>
      </c>
      <c r="AK732" s="8">
        <f t="shared" ref="AK732:AU732" si="433">(AK86-$AK86)/$AK86</f>
        <v>0</v>
      </c>
      <c r="AL732" s="8">
        <f t="shared" si="433"/>
        <v>-0.13143950813062819</v>
      </c>
      <c r="AM732" s="8">
        <f t="shared" si="433"/>
        <v>-0.13408894011743719</v>
      </c>
      <c r="AN732" s="8">
        <f t="shared" si="433"/>
        <v>9.2667218188783873E-2</v>
      </c>
      <c r="AO732" s="8">
        <f t="shared" si="433"/>
        <v>-8.786424915622626E-2</v>
      </c>
      <c r="AP732" s="8">
        <f t="shared" si="433"/>
        <v>-0.64996082110008935</v>
      </c>
      <c r="AQ732" s="8">
        <f t="shared" si="433"/>
        <v>-0.26241733669962997</v>
      </c>
      <c r="AR732" s="8">
        <f t="shared" si="433"/>
        <v>0.16404582942715906</v>
      </c>
      <c r="AS732" s="8">
        <f t="shared" si="433"/>
        <v>-0.15082172001661506</v>
      </c>
      <c r="AT732" s="8">
        <f t="shared" si="433"/>
        <v>-0.98212126290783275</v>
      </c>
      <c r="AU732" s="8">
        <f t="shared" si="433"/>
        <v>-0.32396545680813332</v>
      </c>
      <c r="AW732">
        <f t="shared" si="368"/>
        <v>0</v>
      </c>
      <c r="AX732">
        <f t="shared" si="377"/>
        <v>0</v>
      </c>
      <c r="AY732">
        <f t="shared" si="378"/>
        <v>0</v>
      </c>
      <c r="AZ732" t="str">
        <f t="shared" si="379"/>
        <v/>
      </c>
    </row>
    <row r="733" spans="1:52" s="17" customFormat="1" x14ac:dyDescent="0.3">
      <c r="A733">
        <v>3</v>
      </c>
      <c r="B733" t="s">
        <v>167</v>
      </c>
      <c r="C733" t="s">
        <v>168</v>
      </c>
      <c r="D733" t="s">
        <v>163</v>
      </c>
      <c r="E733"/>
      <c r="F733" s="2">
        <v>0</v>
      </c>
      <c r="G733" s="2">
        <f t="shared" si="369"/>
        <v>0</v>
      </c>
      <c r="H733" s="4">
        <f t="shared" si="370"/>
        <v>0</v>
      </c>
      <c r="I733">
        <f t="shared" si="371"/>
        <v>1</v>
      </c>
      <c r="J733">
        <f t="shared" si="364"/>
        <v>0</v>
      </c>
      <c r="K733">
        <f t="shared" si="372"/>
        <v>2</v>
      </c>
      <c r="L733">
        <f t="shared" si="373"/>
        <v>0</v>
      </c>
      <c r="M733" s="8">
        <f t="shared" ref="M733:W733" si="434">(M87-$M87)/$M87</f>
        <v>0</v>
      </c>
      <c r="N733" s="8">
        <f t="shared" si="434"/>
        <v>1.6363621821308421</v>
      </c>
      <c r="O733" s="8">
        <f t="shared" si="434"/>
        <v>1.636822083252101</v>
      </c>
      <c r="P733" s="8">
        <f t="shared" si="434"/>
        <v>-2.1795314007491299E-4</v>
      </c>
      <c r="Q733" s="8">
        <f t="shared" si="434"/>
        <v>0.42357193203461246</v>
      </c>
      <c r="R733" s="8">
        <f t="shared" si="434"/>
        <v>-0.99998800257944542</v>
      </c>
      <c r="S733" s="8">
        <f t="shared" si="434"/>
        <v>-0.15046165074508974</v>
      </c>
      <c r="T733" s="8">
        <f t="shared" si="434"/>
        <v>13.592399634078673</v>
      </c>
      <c r="U733" s="8">
        <f t="shared" si="434"/>
        <v>10.345439730457951</v>
      </c>
      <c r="V733" s="8">
        <f t="shared" si="434"/>
        <v>-0.99879925815949566</v>
      </c>
      <c r="W733" s="8">
        <f t="shared" si="434"/>
        <v>1.1386751848352603</v>
      </c>
      <c r="X733"/>
      <c r="Y733" s="8">
        <f t="shared" ref="Y733:AI733" si="435">(Y87-$Y87)/$Y87</f>
        <v>0</v>
      </c>
      <c r="Z733" s="8">
        <f t="shared" si="435"/>
        <v>2.1909948466378228</v>
      </c>
      <c r="AA733" s="8">
        <f t="shared" si="435"/>
        <v>2.1270613053846925</v>
      </c>
      <c r="AB733" s="8">
        <f t="shared" si="435"/>
        <v>8.6830879636769415E-2</v>
      </c>
      <c r="AC733" s="8">
        <f t="shared" si="435"/>
        <v>1.9613686054181616</v>
      </c>
      <c r="AD733" s="8">
        <f t="shared" si="435"/>
        <v>-0.65710648647411363</v>
      </c>
      <c r="AE733" s="8">
        <f t="shared" si="435"/>
        <v>1.1201020049956927</v>
      </c>
      <c r="AF733" s="8">
        <f t="shared" si="435"/>
        <v>1.2986119464536399</v>
      </c>
      <c r="AG733" s="8">
        <f t="shared" si="435"/>
        <v>2.3573021189642529</v>
      </c>
      <c r="AH733" s="8">
        <f t="shared" si="435"/>
        <v>-0.97988624088191267</v>
      </c>
      <c r="AI733" s="8">
        <f t="shared" si="435"/>
        <v>5.6616057066394276</v>
      </c>
      <c r="AK733" s="8">
        <f t="shared" ref="AK733:AU733" si="436">(AK87-$AK87)/$AK87</f>
        <v>0</v>
      </c>
      <c r="AL733" s="8">
        <f t="shared" si="436"/>
        <v>0.55618472049056755</v>
      </c>
      <c r="AM733" s="8">
        <f t="shared" si="436"/>
        <v>0.52777908864483103</v>
      </c>
      <c r="AN733" s="8">
        <f t="shared" si="436"/>
        <v>8.6830879636769415E-2</v>
      </c>
      <c r="AO733" s="8">
        <f t="shared" si="436"/>
        <v>0.59083817736763067</v>
      </c>
      <c r="AP733" s="8">
        <f t="shared" si="436"/>
        <v>-0.65710648647411363</v>
      </c>
      <c r="AQ733" s="8">
        <f t="shared" si="436"/>
        <v>0.33339453890450799</v>
      </c>
      <c r="AR733" s="8">
        <f t="shared" si="436"/>
        <v>0.16448499311551601</v>
      </c>
      <c r="AS733" s="8">
        <f t="shared" si="436"/>
        <v>0.34583859559657959</v>
      </c>
      <c r="AT733" s="8">
        <f t="shared" si="436"/>
        <v>-0.97988624088191267</v>
      </c>
      <c r="AU733" s="8">
        <f t="shared" si="436"/>
        <v>1.5465760597534235</v>
      </c>
      <c r="AW733">
        <f t="shared" si="368"/>
        <v>-0.252</v>
      </c>
      <c r="AX733" t="str">
        <f t="shared" si="377"/>
        <v/>
      </c>
      <c r="AY733">
        <f t="shared" si="378"/>
        <v>-0.252</v>
      </c>
      <c r="AZ733" t="str">
        <f t="shared" si="379"/>
        <v/>
      </c>
    </row>
    <row r="734" spans="1:52" s="17" customFormat="1" x14ac:dyDescent="0.3">
      <c r="A734">
        <v>3</v>
      </c>
      <c r="B734" t="s">
        <v>169</v>
      </c>
      <c r="C734" t="s">
        <v>168</v>
      </c>
      <c r="D734" t="s">
        <v>163</v>
      </c>
      <c r="E734" t="s">
        <v>43</v>
      </c>
      <c r="F734" s="2">
        <v>0</v>
      </c>
      <c r="G734" s="2">
        <f t="shared" si="369"/>
        <v>1</v>
      </c>
      <c r="H734" s="4">
        <f t="shared" si="370"/>
        <v>1</v>
      </c>
      <c r="I734">
        <f t="shared" si="371"/>
        <v>0</v>
      </c>
      <c r="J734">
        <f t="shared" si="364"/>
        <v>1</v>
      </c>
      <c r="K734">
        <f t="shared" si="372"/>
        <v>2</v>
      </c>
      <c r="L734">
        <f t="shared" si="373"/>
        <v>2</v>
      </c>
      <c r="M734" s="8">
        <f t="shared" ref="M734:W734" si="437">(M88-$M88)/$M88</f>
        <v>0</v>
      </c>
      <c r="N734" s="8">
        <f t="shared" si="437"/>
        <v>-0.90363125282546419</v>
      </c>
      <c r="O734" s="8">
        <f t="shared" si="437"/>
        <v>-0.9036274718054671</v>
      </c>
      <c r="P734" s="8">
        <f t="shared" si="437"/>
        <v>-0.6643201236451709</v>
      </c>
      <c r="Q734" s="8">
        <f t="shared" si="437"/>
        <v>-0.94294494146544783</v>
      </c>
      <c r="R734" s="8">
        <f t="shared" si="437"/>
        <v>1.4939237554409119</v>
      </c>
      <c r="S734" s="8">
        <f t="shared" si="437"/>
        <v>-0.98576184208191886</v>
      </c>
      <c r="T734" s="8">
        <f t="shared" si="437"/>
        <v>-0.29249742866402884</v>
      </c>
      <c r="U734" s="8">
        <f t="shared" si="437"/>
        <v>-0.44832489664969627</v>
      </c>
      <c r="V734" s="8">
        <f t="shared" si="437"/>
        <v>1.6417195128844075</v>
      </c>
      <c r="W734" s="8">
        <f t="shared" si="437"/>
        <v>-0.93837097371056799</v>
      </c>
      <c r="X734"/>
      <c r="Y734" s="8">
        <f t="shared" ref="Y734:AI734" si="438">(Y88-$Y88)/$Y88</f>
        <v>0</v>
      </c>
      <c r="Z734" s="8">
        <f t="shared" si="438"/>
        <v>-0.745340945502316</v>
      </c>
      <c r="AA734" s="8">
        <f t="shared" si="438"/>
        <v>-0.74633572945827653</v>
      </c>
      <c r="AB734" s="8">
        <f t="shared" si="438"/>
        <v>-0.51815152131143349</v>
      </c>
      <c r="AC734" s="8">
        <f t="shared" si="438"/>
        <v>-0.75951617967605745</v>
      </c>
      <c r="AD734" s="8">
        <f t="shared" si="438"/>
        <v>1.2207089189873568</v>
      </c>
      <c r="AE734" s="8">
        <f t="shared" si="438"/>
        <v>-0.82275183519589157</v>
      </c>
      <c r="AF734" s="8">
        <f t="shared" si="438"/>
        <v>-0.78129137203631094</v>
      </c>
      <c r="AG734" s="8">
        <f t="shared" si="438"/>
        <v>-0.67862029332685514</v>
      </c>
      <c r="AH734" s="8">
        <f t="shared" si="438"/>
        <v>0.95958182187458785</v>
      </c>
      <c r="AI734" s="8">
        <f t="shared" si="438"/>
        <v>-0.6083124734900216</v>
      </c>
      <c r="AK734" s="8">
        <f t="shared" ref="AK734:AU734" si="439">(AK88-$AK88)/$AK88</f>
        <v>0</v>
      </c>
      <c r="AL734" s="8">
        <f t="shared" si="439"/>
        <v>-0.86220658307785703</v>
      </c>
      <c r="AM734" s="8">
        <f t="shared" si="439"/>
        <v>-0.86269594782544468</v>
      </c>
      <c r="AN734" s="8">
        <f t="shared" si="439"/>
        <v>-0.51815152131143349</v>
      </c>
      <c r="AO734" s="8">
        <f t="shared" si="439"/>
        <v>-0.86166172679086728</v>
      </c>
      <c r="AP734" s="8">
        <f t="shared" si="439"/>
        <v>1.2207089189873568</v>
      </c>
      <c r="AQ734" s="8">
        <f t="shared" si="439"/>
        <v>-0.87184021931874178</v>
      </c>
      <c r="AR734" s="8">
        <f t="shared" si="439"/>
        <v>-0.88938117128513072</v>
      </c>
      <c r="AS734" s="8">
        <f t="shared" si="439"/>
        <v>-0.87037922481136043</v>
      </c>
      <c r="AT734" s="8">
        <f t="shared" si="439"/>
        <v>0.95958182187458785</v>
      </c>
      <c r="AU734" s="8">
        <f t="shared" si="439"/>
        <v>-0.82073118638408893</v>
      </c>
      <c r="AW734">
        <f t="shared" si="368"/>
        <v>0.252</v>
      </c>
      <c r="AX734">
        <f t="shared" si="377"/>
        <v>0.252</v>
      </c>
      <c r="AY734" t="str">
        <f t="shared" si="378"/>
        <v/>
      </c>
      <c r="AZ734">
        <f t="shared" si="379"/>
        <v>0.252</v>
      </c>
    </row>
    <row r="735" spans="1:52" s="17" customFormat="1" x14ac:dyDescent="0.3">
      <c r="A735">
        <v>3</v>
      </c>
      <c r="B735" t="s">
        <v>170</v>
      </c>
      <c r="C735" t="s">
        <v>168</v>
      </c>
      <c r="D735" t="s">
        <v>163</v>
      </c>
      <c r="E735" t="s">
        <v>43</v>
      </c>
      <c r="F735" s="2">
        <v>0</v>
      </c>
      <c r="G735" s="2">
        <f t="shared" si="369"/>
        <v>1</v>
      </c>
      <c r="H735" s="4">
        <f t="shared" si="370"/>
        <v>1</v>
      </c>
      <c r="I735">
        <f t="shared" si="371"/>
        <v>0</v>
      </c>
      <c r="J735">
        <f t="shared" si="364"/>
        <v>1</v>
      </c>
      <c r="K735">
        <f t="shared" si="372"/>
        <v>2</v>
      </c>
      <c r="L735">
        <f t="shared" si="373"/>
        <v>2</v>
      </c>
      <c r="M735" s="8">
        <f t="shared" ref="M735:W735" si="440">(M89-$M89)/$M89</f>
        <v>0</v>
      </c>
      <c r="N735" s="8">
        <f t="shared" si="440"/>
        <v>-0.90046485902074969</v>
      </c>
      <c r="O735" s="8">
        <f t="shared" si="440"/>
        <v>-0.90050699735101691</v>
      </c>
      <c r="P735" s="8">
        <f t="shared" si="440"/>
        <v>-0.67541077707432828</v>
      </c>
      <c r="Q735" s="8">
        <f t="shared" si="440"/>
        <v>-0.93895870135822346</v>
      </c>
      <c r="R735" s="8">
        <f t="shared" si="440"/>
        <v>1.6277267984177639</v>
      </c>
      <c r="S735" s="8">
        <f t="shared" si="440"/>
        <v>-0.98625950779245986</v>
      </c>
      <c r="T735" s="8">
        <f t="shared" si="440"/>
        <v>-0.22543996078694026</v>
      </c>
      <c r="U735" s="8">
        <f t="shared" si="440"/>
        <v>-0.3959776575567559</v>
      </c>
      <c r="V735" s="8">
        <f t="shared" si="440"/>
        <v>1.7093391913749947</v>
      </c>
      <c r="W735" s="8">
        <f t="shared" si="440"/>
        <v>-0.93911388080117175</v>
      </c>
      <c r="X735"/>
      <c r="Y735" s="8">
        <f t="shared" ref="Y735:AI735" si="441">(Y89-$Y89)/$Y89</f>
        <v>0</v>
      </c>
      <c r="Z735" s="8">
        <f t="shared" si="441"/>
        <v>-0.73626564444419962</v>
      </c>
      <c r="AA735" s="8">
        <f t="shared" si="441"/>
        <v>-0.73763791294811998</v>
      </c>
      <c r="AB735" s="8">
        <f t="shared" si="441"/>
        <v>-0.51797432416275535</v>
      </c>
      <c r="AC735" s="8">
        <f t="shared" si="441"/>
        <v>-0.75219702635455998</v>
      </c>
      <c r="AD735" s="8">
        <f t="shared" si="441"/>
        <v>1.2018471860216833</v>
      </c>
      <c r="AE735" s="8">
        <f t="shared" si="441"/>
        <v>-0.81710149947032873</v>
      </c>
      <c r="AF735" s="8">
        <f t="shared" si="441"/>
        <v>-0.76884107278125446</v>
      </c>
      <c r="AG735" s="8">
        <f t="shared" si="441"/>
        <v>-0.66100626153773001</v>
      </c>
      <c r="AH735" s="8">
        <f t="shared" si="441"/>
        <v>0.98931921704609493</v>
      </c>
      <c r="AI735" s="8">
        <f t="shared" si="441"/>
        <v>-0.64698697974715114</v>
      </c>
      <c r="AK735" s="8">
        <f t="shared" ref="AK735:AU735" si="442">(AK89-$AK89)/$AK89</f>
        <v>0</v>
      </c>
      <c r="AL735" s="8">
        <f t="shared" si="442"/>
        <v>-0.8575460371067426</v>
      </c>
      <c r="AM735" s="8">
        <f t="shared" si="442"/>
        <v>-0.8591332560592474</v>
      </c>
      <c r="AN735" s="8">
        <f t="shared" si="442"/>
        <v>-0.51797432416275535</v>
      </c>
      <c r="AO735" s="8">
        <f t="shared" si="442"/>
        <v>-0.85790669315575807</v>
      </c>
      <c r="AP735" s="8">
        <f t="shared" si="442"/>
        <v>1.2018471860216833</v>
      </c>
      <c r="AQ735" s="8">
        <f t="shared" si="442"/>
        <v>-0.86689622379875275</v>
      </c>
      <c r="AR735" s="8">
        <f t="shared" si="442"/>
        <v>-0.88332105504152336</v>
      </c>
      <c r="AS735" s="8">
        <f t="shared" si="442"/>
        <v>-0.86466389504135543</v>
      </c>
      <c r="AT735" s="8">
        <f t="shared" si="442"/>
        <v>0.98931921704609493</v>
      </c>
      <c r="AU735" s="8">
        <f t="shared" si="442"/>
        <v>-0.8241227669192196</v>
      </c>
      <c r="AW735">
        <f t="shared" si="368"/>
        <v>0.252</v>
      </c>
      <c r="AX735">
        <f t="shared" si="377"/>
        <v>0.252</v>
      </c>
      <c r="AY735" t="str">
        <f t="shared" si="378"/>
        <v/>
      </c>
      <c r="AZ735">
        <f t="shared" si="379"/>
        <v>0.252</v>
      </c>
    </row>
    <row r="736" spans="1:52" s="17" customFormat="1" x14ac:dyDescent="0.3">
      <c r="A736">
        <v>3</v>
      </c>
      <c r="B736" t="s">
        <v>171</v>
      </c>
      <c r="C736" t="s">
        <v>168</v>
      </c>
      <c r="D736" t="s">
        <v>163</v>
      </c>
      <c r="E736"/>
      <c r="F736" s="2">
        <v>0</v>
      </c>
      <c r="G736" s="2">
        <f t="shared" si="369"/>
        <v>0</v>
      </c>
      <c r="H736" s="4">
        <f t="shared" si="370"/>
        <v>0</v>
      </c>
      <c r="I736">
        <f t="shared" si="371"/>
        <v>1</v>
      </c>
      <c r="J736">
        <f t="shared" si="364"/>
        <v>0</v>
      </c>
      <c r="K736">
        <f t="shared" si="372"/>
        <v>2</v>
      </c>
      <c r="L736">
        <f t="shared" si="373"/>
        <v>0</v>
      </c>
      <c r="M736" s="8">
        <f t="shared" ref="M736:W736" si="443">(M90-$M90)/$M90</f>
        <v>0</v>
      </c>
      <c r="N736" s="8">
        <f t="shared" si="443"/>
        <v>1.8734762513659122</v>
      </c>
      <c r="O736" s="8">
        <f t="shared" si="443"/>
        <v>1.873917142465811</v>
      </c>
      <c r="P736" s="8">
        <f t="shared" si="443"/>
        <v>-2.4993826524848361E-4</v>
      </c>
      <c r="Q736" s="8">
        <f t="shared" si="443"/>
        <v>0.35398956457754932</v>
      </c>
      <c r="R736" s="8">
        <f t="shared" si="443"/>
        <v>-0.99998800296326806</v>
      </c>
      <c r="S736" s="8">
        <f t="shared" si="443"/>
        <v>-0.24283901876236563</v>
      </c>
      <c r="T736" s="8">
        <f t="shared" si="443"/>
        <v>13.583954763173496</v>
      </c>
      <c r="U736" s="8">
        <f t="shared" si="443"/>
        <v>10.366507472654256</v>
      </c>
      <c r="V736" s="8">
        <f t="shared" si="443"/>
        <v>-0.99856535435747373</v>
      </c>
      <c r="W736" s="8">
        <f t="shared" si="443"/>
        <v>0.93150991705048869</v>
      </c>
      <c r="X736"/>
      <c r="Y736" s="8">
        <f t="shared" ref="Y736:AI736" si="444">(Y90-$Y90)/$Y90</f>
        <v>0</v>
      </c>
      <c r="Z736" s="8">
        <f t="shared" si="444"/>
        <v>1.9056892072568914</v>
      </c>
      <c r="AA736" s="8">
        <f t="shared" si="444"/>
        <v>1.8542296567513044</v>
      </c>
      <c r="AB736" s="8">
        <f t="shared" si="444"/>
        <v>2.433947649518052E-2</v>
      </c>
      <c r="AC736" s="8">
        <f t="shared" si="444"/>
        <v>1.5192664017903945</v>
      </c>
      <c r="AD736" s="8">
        <f t="shared" si="444"/>
        <v>-0.68707632898624005</v>
      </c>
      <c r="AE736" s="8">
        <f t="shared" si="444"/>
        <v>0.82546448460523381</v>
      </c>
      <c r="AF736" s="8">
        <f t="shared" si="444"/>
        <v>1.0540499480195225</v>
      </c>
      <c r="AG736" s="8">
        <f t="shared" si="444"/>
        <v>1.9732670375732602</v>
      </c>
      <c r="AH736" s="8">
        <f t="shared" si="444"/>
        <v>-0.9846148647630425</v>
      </c>
      <c r="AI736" s="8">
        <f t="shared" si="444"/>
        <v>4.6619792327629632</v>
      </c>
      <c r="AK736" s="8">
        <f t="shared" ref="AK736:AU736" si="445">(AK90-$AK90)/$AK90</f>
        <v>0</v>
      </c>
      <c r="AL736" s="8">
        <f t="shared" si="445"/>
        <v>0.4020153920445711</v>
      </c>
      <c r="AM736" s="8">
        <f t="shared" si="445"/>
        <v>0.37458472440917295</v>
      </c>
      <c r="AN736" s="8">
        <f t="shared" si="445"/>
        <v>2.433947649518052E-2</v>
      </c>
      <c r="AO736" s="8">
        <f t="shared" si="445"/>
        <v>0.35759823087767101</v>
      </c>
      <c r="AP736" s="8">
        <f t="shared" si="445"/>
        <v>-0.68707632898624005</v>
      </c>
      <c r="AQ736" s="8">
        <f t="shared" si="445"/>
        <v>0.18264823785996548</v>
      </c>
      <c r="AR736" s="8">
        <f t="shared" si="445"/>
        <v>4.4988014310498134E-2</v>
      </c>
      <c r="AS736" s="8">
        <f t="shared" si="445"/>
        <v>0.18963039860968903</v>
      </c>
      <c r="AT736" s="8">
        <f t="shared" si="445"/>
        <v>-0.9846148647630425</v>
      </c>
      <c r="AU736" s="8">
        <f t="shared" si="445"/>
        <v>1.1340525794520722</v>
      </c>
      <c r="AW736">
        <f t="shared" si="368"/>
        <v>-0.252</v>
      </c>
      <c r="AX736" t="str">
        <f t="shared" si="377"/>
        <v/>
      </c>
      <c r="AY736">
        <f t="shared" si="378"/>
        <v>-0.252</v>
      </c>
      <c r="AZ736" t="str">
        <f t="shared" si="379"/>
        <v/>
      </c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6:47" x14ac:dyDescent="0.3">
      <c r="F881" s="2"/>
      <c r="G881" s="2"/>
      <c r="H881" s="4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</row>
    <row r="882" spans="6:47" x14ac:dyDescent="0.3">
      <c r="F882" s="2"/>
      <c r="G882" s="2"/>
      <c r="H882" s="4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</row>
    <row r="883" spans="6:47" x14ac:dyDescent="0.3">
      <c r="F883" s="2"/>
      <c r="G883" s="2"/>
      <c r="H883" s="4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</row>
    <row r="884" spans="6:47" x14ac:dyDescent="0.3">
      <c r="F884" s="2"/>
      <c r="G884" s="2"/>
      <c r="H884" s="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</row>
    <row r="885" spans="6:47" x14ac:dyDescent="0.3">
      <c r="F885" s="2"/>
      <c r="G885" s="2"/>
      <c r="H885" s="4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</row>
    <row r="886" spans="6:47" x14ac:dyDescent="0.3">
      <c r="F886" s="2"/>
      <c r="G886" s="2"/>
      <c r="H886" s="4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</row>
    <row r="887" spans="6:47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6:47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6:47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6:47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6:47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6:47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6:47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6:47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6:47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6:47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9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9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9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9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9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9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9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9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8" spans="6:49" x14ac:dyDescent="0.3">
      <c r="L938" s="35" t="s">
        <v>61</v>
      </c>
      <c r="M938" s="15">
        <f>Y938</f>
        <v>0.8</v>
      </c>
      <c r="N938" s="3" t="s">
        <v>3</v>
      </c>
      <c r="O938" s="3" t="s">
        <v>4</v>
      </c>
      <c r="P938" s="3" t="s">
        <v>5</v>
      </c>
      <c r="Q938" s="3" t="s">
        <v>6</v>
      </c>
      <c r="R938" s="3" t="s">
        <v>7</v>
      </c>
      <c r="S938" s="3" t="s">
        <v>8</v>
      </c>
      <c r="T938" s="3" t="s">
        <v>9</v>
      </c>
      <c r="U938" s="3" t="s">
        <v>10</v>
      </c>
      <c r="V938" s="3" t="s">
        <v>11</v>
      </c>
      <c r="W938" s="3" t="s">
        <v>12</v>
      </c>
      <c r="Y938" s="7">
        <f>X292</f>
        <v>0.8</v>
      </c>
      <c r="Z938" s="3" t="s">
        <v>3</v>
      </c>
      <c r="AA938" s="3" t="s">
        <v>4</v>
      </c>
      <c r="AB938" s="3" t="s">
        <v>5</v>
      </c>
      <c r="AC938" s="3" t="s">
        <v>6</v>
      </c>
      <c r="AD938" s="3" t="s">
        <v>7</v>
      </c>
      <c r="AE938" s="3" t="s">
        <v>8</v>
      </c>
      <c r="AF938" s="3" t="s">
        <v>9</v>
      </c>
      <c r="AG938" s="3" t="s">
        <v>10</v>
      </c>
      <c r="AH938" s="3" t="s">
        <v>11</v>
      </c>
      <c r="AI938" s="3" t="s">
        <v>12</v>
      </c>
      <c r="AK938" s="15">
        <f t="shared" ref="AK938:AK948" si="446">Y938</f>
        <v>0.8</v>
      </c>
      <c r="AL938" s="3" t="s">
        <v>3</v>
      </c>
      <c r="AM938" s="3" t="s">
        <v>4</v>
      </c>
      <c r="AN938" s="3" t="s">
        <v>5</v>
      </c>
      <c r="AO938" s="3" t="s">
        <v>6</v>
      </c>
      <c r="AP938" s="3" t="s">
        <v>7</v>
      </c>
      <c r="AQ938" s="3" t="s">
        <v>8</v>
      </c>
      <c r="AR938" s="3" t="s">
        <v>9</v>
      </c>
      <c r="AS938" s="3" t="s">
        <v>10</v>
      </c>
      <c r="AT938" s="3" t="s">
        <v>11</v>
      </c>
      <c r="AU938" s="3" t="s">
        <v>12</v>
      </c>
    </row>
    <row r="939" spans="6:49" x14ac:dyDescent="0.3">
      <c r="M939" s="8" t="s">
        <v>16</v>
      </c>
      <c r="N939" s="8">
        <f>-1 *AVERAGE(N649:N936)</f>
        <v>0.21088017221413988</v>
      </c>
      <c r="O939" s="8">
        <f t="shared" ref="O939:W939" si="447">-1 *AVERAGE(O649:O936)</f>
        <v>0.20893900221189582</v>
      </c>
      <c r="P939" s="8">
        <f t="shared" si="447"/>
        <v>-0.71678999348678896</v>
      </c>
      <c r="Q939" s="8">
        <f t="shared" si="447"/>
        <v>0.47601893740474438</v>
      </c>
      <c r="R939" s="8">
        <f t="shared" si="447"/>
        <v>-1.2325546758900332</v>
      </c>
      <c r="S939" s="8">
        <f t="shared" si="447"/>
        <v>0.74139209236065118</v>
      </c>
      <c r="T939" s="8">
        <f t="shared" si="447"/>
        <v>-5.4662161533328142</v>
      </c>
      <c r="U939" s="8">
        <f t="shared" si="447"/>
        <v>-4.1454439536696004</v>
      </c>
      <c r="V939" s="8">
        <f t="shared" si="447"/>
        <v>-0.49111769150369605</v>
      </c>
      <c r="W939" s="8">
        <f t="shared" si="447"/>
        <v>0.69086852710386892</v>
      </c>
      <c r="Y939" s="8" t="s">
        <v>16</v>
      </c>
      <c r="Z939" s="8">
        <f>-1 *AVERAGE(Z649:Z936)</f>
        <v>-9.2248696463689814E-2</v>
      </c>
      <c r="AA939" s="8">
        <f t="shared" ref="AA939:AI939" si="448">-1 *AVERAGE(AA649:AA936)</f>
        <v>-6.9418153990042725E-2</v>
      </c>
      <c r="AB939" s="8">
        <f t="shared" si="448"/>
        <v>-0.64960129961517676</v>
      </c>
      <c r="AC939" s="8">
        <f t="shared" si="448"/>
        <v>-0.10160532834152038</v>
      </c>
      <c r="AD939" s="8">
        <f t="shared" si="448"/>
        <v>-0.82622904423685983</v>
      </c>
      <c r="AE939" s="8">
        <f t="shared" si="448"/>
        <v>0.23925189523957044</v>
      </c>
      <c r="AF939" s="8">
        <f t="shared" si="448"/>
        <v>-0.19422783622548376</v>
      </c>
      <c r="AG939" s="8">
        <f t="shared" si="448"/>
        <v>-0.52257370846518303</v>
      </c>
      <c r="AH939" s="8">
        <f t="shared" si="448"/>
        <v>0.14784860738625494</v>
      </c>
      <c r="AI939" s="8">
        <f t="shared" si="448"/>
        <v>-0.21291219992084115</v>
      </c>
      <c r="AK939" s="8" t="str">
        <f t="shared" si="446"/>
        <v>ALL</v>
      </c>
      <c r="AL939" s="8">
        <f>-1 *AVERAGE(AL649:AL936)</f>
        <v>0.46617914503742208</v>
      </c>
      <c r="AM939" s="8">
        <f t="shared" ref="AM939:AU939" si="449">-1 *AVERAGE(AM649:AM936)</f>
        <v>0.48820710976471299</v>
      </c>
      <c r="AN939" s="8">
        <f t="shared" si="449"/>
        <v>-0.64960129961517676</v>
      </c>
      <c r="AO939" s="8">
        <f t="shared" si="449"/>
        <v>0.43258069160179019</v>
      </c>
      <c r="AP939" s="8">
        <f t="shared" si="449"/>
        <v>-0.82622904423685983</v>
      </c>
      <c r="AQ939" s="8">
        <f t="shared" si="449"/>
        <v>0.53477548845201706</v>
      </c>
      <c r="AR939" s="8">
        <f t="shared" si="449"/>
        <v>0.39547266242436296</v>
      </c>
      <c r="AS939" s="8">
        <f t="shared" si="449"/>
        <v>0.53331149493591989</v>
      </c>
      <c r="AT939" s="8">
        <f t="shared" si="449"/>
        <v>0.14784860738625494</v>
      </c>
      <c r="AU939" s="8">
        <f t="shared" si="449"/>
        <v>0.40144737432736838</v>
      </c>
    </row>
    <row r="940" spans="6:49" x14ac:dyDescent="0.3">
      <c r="M940" s="8" t="str">
        <f>"Target; Gain &gt; "&amp;M938</f>
        <v>Target; Gain &gt; 0.8</v>
      </c>
      <c r="N940" s="8" t="e">
        <f t="shared" ref="N940:W940" si="450">-1* AVERAGEIF($AX649:$AX936,"&gt;"&amp;$Y938,N649:N936)</f>
        <v>#DIV/0!</v>
      </c>
      <c r="O940" s="8" t="e">
        <f t="shared" si="450"/>
        <v>#DIV/0!</v>
      </c>
      <c r="P940" s="8" t="e">
        <f t="shared" si="450"/>
        <v>#DIV/0!</v>
      </c>
      <c r="Q940" s="8" t="e">
        <f t="shared" si="450"/>
        <v>#DIV/0!</v>
      </c>
      <c r="R940" s="8" t="e">
        <f t="shared" si="450"/>
        <v>#DIV/0!</v>
      </c>
      <c r="S940" s="8" t="e">
        <f t="shared" si="450"/>
        <v>#DIV/0!</v>
      </c>
      <c r="T940" s="8" t="e">
        <f t="shared" si="450"/>
        <v>#DIV/0!</v>
      </c>
      <c r="U940" s="8" t="e">
        <f t="shared" si="450"/>
        <v>#DIV/0!</v>
      </c>
      <c r="V940" s="8" t="e">
        <f t="shared" si="450"/>
        <v>#DIV/0!</v>
      </c>
      <c r="W940" s="8" t="e">
        <f t="shared" si="450"/>
        <v>#DIV/0!</v>
      </c>
      <c r="Y940" s="8" t="str">
        <f>"Target; Gain &gt; "&amp;Y938</f>
        <v>Target; Gain &gt; 0.8</v>
      </c>
      <c r="Z940" s="8" t="e">
        <f t="shared" ref="Z940:AI940" si="451">-1* AVERAGEIF($AX649:$AX936,"&gt;"&amp;$Y938,Z649:Z936)</f>
        <v>#DIV/0!</v>
      </c>
      <c r="AA940" s="8" t="e">
        <f t="shared" si="451"/>
        <v>#DIV/0!</v>
      </c>
      <c r="AB940" s="8" t="e">
        <f t="shared" si="451"/>
        <v>#DIV/0!</v>
      </c>
      <c r="AC940" s="8" t="e">
        <f t="shared" si="451"/>
        <v>#DIV/0!</v>
      </c>
      <c r="AD940" s="8" t="e">
        <f t="shared" si="451"/>
        <v>#DIV/0!</v>
      </c>
      <c r="AE940" s="8" t="e">
        <f t="shared" si="451"/>
        <v>#DIV/0!</v>
      </c>
      <c r="AF940" s="8" t="e">
        <f t="shared" si="451"/>
        <v>#DIV/0!</v>
      </c>
      <c r="AG940" s="8" t="e">
        <f t="shared" si="451"/>
        <v>#DIV/0!</v>
      </c>
      <c r="AH940" s="8" t="e">
        <f t="shared" si="451"/>
        <v>#DIV/0!</v>
      </c>
      <c r="AI940" s="8" t="e">
        <f t="shared" si="451"/>
        <v>#DIV/0!</v>
      </c>
      <c r="AK940" s="8" t="str">
        <f t="shared" si="446"/>
        <v>Target; Gain &gt; 0.8</v>
      </c>
      <c r="AL940" s="8" t="e">
        <f t="shared" ref="AL940:AU940" si="452">-1* AVERAGEIF($AX649:$AX936,"&gt;"&amp;$Y938,AL649:AL936)</f>
        <v>#DIV/0!</v>
      </c>
      <c r="AM940" s="8" t="e">
        <f t="shared" si="452"/>
        <v>#DIV/0!</v>
      </c>
      <c r="AN940" s="8" t="e">
        <f t="shared" si="452"/>
        <v>#DIV/0!</v>
      </c>
      <c r="AO940" s="8" t="e">
        <f t="shared" si="452"/>
        <v>#DIV/0!</v>
      </c>
      <c r="AP940" s="8" t="e">
        <f t="shared" si="452"/>
        <v>#DIV/0!</v>
      </c>
      <c r="AQ940" s="8" t="e">
        <f t="shared" si="452"/>
        <v>#DIV/0!</v>
      </c>
      <c r="AR940" s="8" t="e">
        <f t="shared" si="452"/>
        <v>#DIV/0!</v>
      </c>
      <c r="AS940" s="8" t="e">
        <f t="shared" si="452"/>
        <v>#DIV/0!</v>
      </c>
      <c r="AT940" s="8" t="e">
        <f t="shared" si="452"/>
        <v>#DIV/0!</v>
      </c>
      <c r="AU940" s="8" t="e">
        <f t="shared" si="452"/>
        <v>#DIV/0!</v>
      </c>
      <c r="AV940" s="4"/>
      <c r="AW940" s="4" t="s">
        <v>14</v>
      </c>
    </row>
    <row r="941" spans="6:49" x14ac:dyDescent="0.3">
      <c r="M941" s="8" t="str">
        <f>"Gain &gt; "&amp;M938</f>
        <v>Gain &gt; 0.8</v>
      </c>
      <c r="N941" s="8" t="e">
        <f t="shared" ref="N941:W941" si="453">-1* AVERAGEIF($AW649:$AW936,"&gt;"&amp;$Y938,N649:N936)</f>
        <v>#DIV/0!</v>
      </c>
      <c r="O941" s="8" t="e">
        <f t="shared" si="453"/>
        <v>#DIV/0!</v>
      </c>
      <c r="P941" s="8" t="e">
        <f t="shared" si="453"/>
        <v>#DIV/0!</v>
      </c>
      <c r="Q941" s="8" t="e">
        <f t="shared" si="453"/>
        <v>#DIV/0!</v>
      </c>
      <c r="R941" s="8" t="e">
        <f t="shared" si="453"/>
        <v>#DIV/0!</v>
      </c>
      <c r="S941" s="8" t="e">
        <f t="shared" si="453"/>
        <v>#DIV/0!</v>
      </c>
      <c r="T941" s="8" t="e">
        <f t="shared" si="453"/>
        <v>#DIV/0!</v>
      </c>
      <c r="U941" s="8" t="e">
        <f t="shared" si="453"/>
        <v>#DIV/0!</v>
      </c>
      <c r="V941" s="8" t="e">
        <f t="shared" si="453"/>
        <v>#DIV/0!</v>
      </c>
      <c r="W941" s="8" t="e">
        <f t="shared" si="453"/>
        <v>#DIV/0!</v>
      </c>
      <c r="Y941" s="8" t="str">
        <f>"Gain &gt; "&amp;Y938</f>
        <v>Gain &gt; 0.8</v>
      </c>
      <c r="Z941" s="8" t="e">
        <f t="shared" ref="Z941:AI941" si="454">-1* AVERAGEIF($AW649:$AW936,"&gt;"&amp;$Y938,Z649:Z936)</f>
        <v>#DIV/0!</v>
      </c>
      <c r="AA941" s="8" t="e">
        <f t="shared" si="454"/>
        <v>#DIV/0!</v>
      </c>
      <c r="AB941" s="8" t="e">
        <f t="shared" si="454"/>
        <v>#DIV/0!</v>
      </c>
      <c r="AC941" s="8" t="e">
        <f t="shared" si="454"/>
        <v>#DIV/0!</v>
      </c>
      <c r="AD941" s="8" t="e">
        <f t="shared" si="454"/>
        <v>#DIV/0!</v>
      </c>
      <c r="AE941" s="8" t="e">
        <f t="shared" si="454"/>
        <v>#DIV/0!</v>
      </c>
      <c r="AF941" s="8" t="e">
        <f t="shared" si="454"/>
        <v>#DIV/0!</v>
      </c>
      <c r="AG941" s="8" t="e">
        <f t="shared" si="454"/>
        <v>#DIV/0!</v>
      </c>
      <c r="AH941" s="8" t="e">
        <f t="shared" si="454"/>
        <v>#DIV/0!</v>
      </c>
      <c r="AI941" s="8" t="e">
        <f t="shared" si="454"/>
        <v>#DIV/0!</v>
      </c>
      <c r="AK941" s="8" t="str">
        <f t="shared" si="446"/>
        <v>Gain &gt; 0.8</v>
      </c>
      <c r="AL941" s="8" t="e">
        <f t="shared" ref="AL941:AU941" si="455">-1* AVERAGEIF($AW649:$AW936,"&gt;"&amp;$Y938,AL649:AL936)</f>
        <v>#DIV/0!</v>
      </c>
      <c r="AM941" s="8" t="e">
        <f t="shared" si="455"/>
        <v>#DIV/0!</v>
      </c>
      <c r="AN941" s="8" t="e">
        <f t="shared" si="455"/>
        <v>#DIV/0!</v>
      </c>
      <c r="AO941" s="8" t="e">
        <f t="shared" si="455"/>
        <v>#DIV/0!</v>
      </c>
      <c r="AP941" s="8" t="e">
        <f t="shared" si="455"/>
        <v>#DIV/0!</v>
      </c>
      <c r="AQ941" s="8" t="e">
        <f t="shared" si="455"/>
        <v>#DIV/0!</v>
      </c>
      <c r="AR941" s="8" t="e">
        <f t="shared" si="455"/>
        <v>#DIV/0!</v>
      </c>
      <c r="AS941" s="8" t="e">
        <f t="shared" si="455"/>
        <v>#DIV/0!</v>
      </c>
      <c r="AT941" s="8" t="e">
        <f t="shared" si="455"/>
        <v>#DIV/0!</v>
      </c>
      <c r="AU941" s="8" t="e">
        <f t="shared" si="455"/>
        <v>#DIV/0!</v>
      </c>
      <c r="AV941" s="4" t="s">
        <v>39</v>
      </c>
      <c r="AW941" s="18">
        <f>AVERAGEIF($H649:$H936,"=1",AW649:AW936)</f>
        <v>0.19266666666666671</v>
      </c>
    </row>
    <row r="942" spans="6:49" x14ac:dyDescent="0.3">
      <c r="M942" t="s">
        <v>39</v>
      </c>
      <c r="N942" s="8">
        <f>-1* AVERAGEIF($H649:$H936,"=1",N649:N936)</f>
        <v>0.41137813515688643</v>
      </c>
      <c r="O942" s="8">
        <f t="shared" ref="O942:W942" si="456">-1* AVERAGEIF($H649:$H936,"=1",O649:O936)</f>
        <v>0.4109970573706756</v>
      </c>
      <c r="P942" s="8">
        <f t="shared" si="456"/>
        <v>-0.30868676011418961</v>
      </c>
      <c r="Q942" s="8">
        <f t="shared" si="456"/>
        <v>0.50691557912410767</v>
      </c>
      <c r="R942" s="8">
        <f t="shared" si="456"/>
        <v>-0.92951428933341751</v>
      </c>
      <c r="S942" s="8">
        <f t="shared" si="456"/>
        <v>0.9350645087838898</v>
      </c>
      <c r="T942" s="8">
        <f t="shared" si="456"/>
        <v>-5.888973239688255</v>
      </c>
      <c r="U942" s="8">
        <f t="shared" si="456"/>
        <v>-4.3723063252976173</v>
      </c>
      <c r="V942" s="8">
        <f t="shared" si="456"/>
        <v>-9.7685770677014741E-2</v>
      </c>
      <c r="W942" s="8">
        <f t="shared" si="456"/>
        <v>0.89237305728041116</v>
      </c>
      <c r="Y942" t="s">
        <v>39</v>
      </c>
      <c r="Z942" s="8">
        <f>-1* AVERAGEIF($H649:$H936,"=1",Z649:Z936)</f>
        <v>0.17402389989811651</v>
      </c>
      <c r="AA942" s="8">
        <f t="shared" ref="AA942:AI942" si="457">-1* AVERAGEIF($H649:$H936,"=1",AA649:AA936)</f>
        <v>0.17949611253272174</v>
      </c>
      <c r="AB942" s="8">
        <f t="shared" si="457"/>
        <v>-0.32885098390786782</v>
      </c>
      <c r="AC942" s="8">
        <f t="shared" si="457"/>
        <v>8.5322335647352893E-2</v>
      </c>
      <c r="AD942" s="8">
        <f t="shared" si="457"/>
        <v>-0.61591578822412563</v>
      </c>
      <c r="AE942" s="8">
        <f t="shared" si="457"/>
        <v>0.50098698031774946</v>
      </c>
      <c r="AF942" s="8">
        <f t="shared" si="457"/>
        <v>-0.129076993186657</v>
      </c>
      <c r="AG942" s="8">
        <f t="shared" si="457"/>
        <v>-0.33063861933777217</v>
      </c>
      <c r="AH942" s="8">
        <f t="shared" si="457"/>
        <v>0.29160183905834242</v>
      </c>
      <c r="AI942" s="8">
        <f t="shared" si="457"/>
        <v>0.43968459123083053</v>
      </c>
      <c r="AK942" t="str">
        <f t="shared" si="446"/>
        <v>Target (or sym)</v>
      </c>
      <c r="AL942" s="8">
        <f>-1* AVERAGEIF($H649:$H936,"=1",AL649:AL936)</f>
        <v>0.6052544495338994</v>
      </c>
      <c r="AM942" s="8">
        <f t="shared" ref="AM942:AU942" si="458">-1* AVERAGEIF($H649:$H936,"=1",AM649:AM936)</f>
        <v>0.60752096760216789</v>
      </c>
      <c r="AN942" s="8">
        <f t="shared" si="458"/>
        <v>-0.32885098390786782</v>
      </c>
      <c r="AO942" s="8">
        <f t="shared" si="458"/>
        <v>0.56036511253345767</v>
      </c>
      <c r="AP942" s="8">
        <f t="shared" si="458"/>
        <v>-0.61591578822412563</v>
      </c>
      <c r="AQ942" s="8">
        <f t="shared" si="458"/>
        <v>0.66872690038670113</v>
      </c>
      <c r="AR942" s="8">
        <f t="shared" si="458"/>
        <v>0.42820804014790814</v>
      </c>
      <c r="AS942" s="8">
        <f t="shared" si="458"/>
        <v>0.62179033341773315</v>
      </c>
      <c r="AT942" s="8">
        <f t="shared" si="458"/>
        <v>0.29160183905834242</v>
      </c>
      <c r="AU942" s="8">
        <f t="shared" si="458"/>
        <v>0.63240753458301657</v>
      </c>
      <c r="AV942" s="4" t="s">
        <v>44</v>
      </c>
      <c r="AW942" s="18">
        <f>AVERAGEIF($J649:$J936,"=1",AW649:AW936)</f>
        <v>0.38470588235294134</v>
      </c>
    </row>
    <row r="943" spans="6:49" x14ac:dyDescent="0.3">
      <c r="M943" t="str">
        <f t="shared" ref="M943:M948" si="459">Y943</f>
        <v>Gain &gt; 0</v>
      </c>
      <c r="N943" s="8">
        <f>-1* AVERAGEIF($J649:$J936,"=1",N649:N936)</f>
        <v>0.72926255227450143</v>
      </c>
      <c r="O943" s="8">
        <f t="shared" ref="O943:W943" si="460">-1* AVERAGEIF($J649:$J936,"=1",O649:O936)</f>
        <v>0.72795818693321701</v>
      </c>
      <c r="P943" s="8">
        <f t="shared" si="460"/>
        <v>-0.76553867704067224</v>
      </c>
      <c r="Q943" s="8">
        <f t="shared" si="460"/>
        <v>0.8899338880025871</v>
      </c>
      <c r="R943" s="8">
        <f t="shared" si="460"/>
        <v>-2.6080495242991795</v>
      </c>
      <c r="S943" s="8">
        <f t="shared" si="460"/>
        <v>0.67384042018841661</v>
      </c>
      <c r="T943" s="8">
        <f t="shared" si="460"/>
        <v>0.51556258297822644</v>
      </c>
      <c r="U943" s="8">
        <f t="shared" si="460"/>
        <v>0.62346297125757888</v>
      </c>
      <c r="V943" s="8">
        <f t="shared" si="460"/>
        <v>-0.99557438266541731</v>
      </c>
      <c r="W943" s="8">
        <f t="shared" si="460"/>
        <v>0.84986838718429225</v>
      </c>
      <c r="Y943" t="s">
        <v>18</v>
      </c>
      <c r="Z943" s="8">
        <f>-1* AVERAGEIF($J649:$J936,"=1",Z649:Z936)</f>
        <v>0.67609967257400883</v>
      </c>
      <c r="AA943" s="8">
        <f t="shared" ref="AA943:AI943" si="461">-1* AVERAGEIF($J649:$J936,"=1",AA649:AA936)</f>
        <v>0.68085625645571535</v>
      </c>
      <c r="AB943" s="8">
        <f t="shared" si="461"/>
        <v>-0.62176262614604094</v>
      </c>
      <c r="AC943" s="8">
        <f t="shared" si="461"/>
        <v>0.7813916811497309</v>
      </c>
      <c r="AD943" s="8">
        <f t="shared" si="461"/>
        <v>-1.7413027267319243</v>
      </c>
      <c r="AE943" s="8">
        <f t="shared" si="461"/>
        <v>0.626170034154792</v>
      </c>
      <c r="AF943" s="8">
        <f t="shared" si="461"/>
        <v>0.80647039963706924</v>
      </c>
      <c r="AG943" s="8">
        <f t="shared" si="461"/>
        <v>0.78070053528136019</v>
      </c>
      <c r="AH943" s="8">
        <f t="shared" si="461"/>
        <v>-0.22541275393388976</v>
      </c>
      <c r="AI943" s="8">
        <f t="shared" si="461"/>
        <v>0.59054137951667851</v>
      </c>
      <c r="AK943" t="str">
        <f t="shared" si="446"/>
        <v>Gain &gt; 0</v>
      </c>
      <c r="AL943" s="8">
        <f>-1* AVERAGEIF($J649:$J936,"=1",AL649:AL936)</f>
        <v>0.88970986071468661</v>
      </c>
      <c r="AM943" s="8">
        <f t="shared" ref="AM943:AU943" si="462">-1* AVERAGEIF($J649:$J936,"=1",AM649:AM936)</f>
        <v>0.89185207950253298</v>
      </c>
      <c r="AN943" s="8">
        <f t="shared" si="462"/>
        <v>-0.62176262614604094</v>
      </c>
      <c r="AO943" s="8">
        <f t="shared" si="462"/>
        <v>0.9092592056254325</v>
      </c>
      <c r="AP943" s="8">
        <f t="shared" si="462"/>
        <v>-1.7413027267319243</v>
      </c>
      <c r="AQ943" s="8">
        <f t="shared" si="462"/>
        <v>0.88769005013213287</v>
      </c>
      <c r="AR943" s="8">
        <f t="shared" si="462"/>
        <v>0.90231627645786472</v>
      </c>
      <c r="AS943" s="8">
        <f t="shared" si="462"/>
        <v>0.93652913843472907</v>
      </c>
      <c r="AT943" s="8">
        <f t="shared" si="462"/>
        <v>-0.22541275393388976</v>
      </c>
      <c r="AU943" s="8">
        <f t="shared" si="462"/>
        <v>0.8118082760254679</v>
      </c>
      <c r="AV943" s="4" t="s">
        <v>19</v>
      </c>
      <c r="AW943" s="18">
        <f>AVERAGEIF($I649:$I936,"=1",AW649:AW936)</f>
        <v>-0.24222222222222231</v>
      </c>
    </row>
    <row r="944" spans="6:49" x14ac:dyDescent="0.3">
      <c r="M944" t="str">
        <f t="shared" si="459"/>
        <v>Gain &lt;=0</v>
      </c>
      <c r="N944" s="8">
        <f>-1* AVERAGEIF($I649:$I936,"=1",N649:N936)</f>
        <v>-0.11550873374979141</v>
      </c>
      <c r="O944" s="8">
        <f t="shared" ref="O944:W944" si="463">-1* AVERAGEIF($I649:$I936,"=1",O649:O936)</f>
        <v>-0.11785085483486196</v>
      </c>
      <c r="P944" s="8">
        <f t="shared" si="463"/>
        <v>-0.68609637791582545</v>
      </c>
      <c r="Q944" s="8">
        <f t="shared" si="463"/>
        <v>0.21540582036165767</v>
      </c>
      <c r="R944" s="8">
        <f t="shared" si="463"/>
        <v>-0.36650236392871816</v>
      </c>
      <c r="S944" s="8">
        <f t="shared" si="463"/>
        <v>0.78392462669131735</v>
      </c>
      <c r="T944" s="8">
        <f t="shared" si="463"/>
        <v>-9.2325212836027273</v>
      </c>
      <c r="U944" s="8">
        <f t="shared" si="463"/>
        <v>-7.1480890545496774</v>
      </c>
      <c r="V944" s="8">
        <f t="shared" si="463"/>
        <v>-0.17349681188335259</v>
      </c>
      <c r="W944" s="8">
        <f t="shared" si="463"/>
        <v>0.59075750409026895</v>
      </c>
      <c r="Y944" t="s">
        <v>19</v>
      </c>
      <c r="Z944" s="8">
        <f>-1* AVERAGEIF($I649:$I936,"=1",Z649:Z936)</f>
        <v>-0.57602359548742599</v>
      </c>
      <c r="AA944" s="8">
        <f t="shared" ref="AA944:AI944" si="464">-1* AVERAGEIF($I649:$I936,"=1",AA649:AA936)</f>
        <v>-0.541813153159594</v>
      </c>
      <c r="AB944" s="8">
        <f t="shared" si="464"/>
        <v>-0.66712935328092893</v>
      </c>
      <c r="AC944" s="8">
        <f t="shared" si="464"/>
        <v>-0.65756640839156766</v>
      </c>
      <c r="AD944" s="8">
        <f t="shared" si="464"/>
        <v>-0.25007154044367114</v>
      </c>
      <c r="AE944" s="8">
        <f t="shared" si="464"/>
        <v>-4.3632292626060148E-3</v>
      </c>
      <c r="AF944" s="8">
        <f t="shared" si="464"/>
        <v>-0.82429709584264665</v>
      </c>
      <c r="AG944" s="8">
        <f t="shared" si="464"/>
        <v>-1.343153787861155</v>
      </c>
      <c r="AH944" s="8">
        <f t="shared" si="464"/>
        <v>0.38286502006930911</v>
      </c>
      <c r="AI944" s="8">
        <f t="shared" si="464"/>
        <v>-0.71879037956668701</v>
      </c>
      <c r="AK944" t="str">
        <f t="shared" si="446"/>
        <v>Gain &lt;=0</v>
      </c>
      <c r="AL944" s="8">
        <f>-1* AVERAGEIF($I649:$I936,"=1",AL649:AL936)</f>
        <v>0.19951165738877405</v>
      </c>
      <c r="AM944" s="8">
        <f t="shared" ref="AM944:AU944" si="465">-1* AVERAGEIF($I649:$I936,"=1",AM649:AM936)</f>
        <v>0.2340602769668266</v>
      </c>
      <c r="AN944" s="8">
        <f t="shared" si="465"/>
        <v>-0.66712935328092893</v>
      </c>
      <c r="AO944" s="8">
        <f t="shared" si="465"/>
        <v>0.13244977536468228</v>
      </c>
      <c r="AP944" s="8">
        <f t="shared" si="465"/>
        <v>-0.25007154044367114</v>
      </c>
      <c r="AQ944" s="8">
        <f t="shared" si="465"/>
        <v>0.31257002369046266</v>
      </c>
      <c r="AR944" s="8">
        <f t="shared" si="465"/>
        <v>7.6348905440306161E-2</v>
      </c>
      <c r="AS944" s="8">
        <f t="shared" si="465"/>
        <v>0.2794337193996328</v>
      </c>
      <c r="AT944" s="8">
        <f t="shared" si="465"/>
        <v>0.38286502006930911</v>
      </c>
      <c r="AU944" s="8">
        <f t="shared" si="465"/>
        <v>0.14307199177671331</v>
      </c>
    </row>
    <row r="945" spans="13:49" x14ac:dyDescent="0.3">
      <c r="M945" t="str">
        <f t="shared" si="459"/>
        <v>Target; Gain &gt; 0.8; #pref=2</v>
      </c>
      <c r="N945" s="8" t="e">
        <f t="shared" ref="N945:W945" si="466">-1* AVERAGEIFS(N649:N936, $H$649:$H$936,"=1",$K649:$K936,"=2",$AW649:$AW936,"&gt;"&amp;$Y$938)</f>
        <v>#DIV/0!</v>
      </c>
      <c r="O945" s="8" t="e">
        <f t="shared" si="466"/>
        <v>#DIV/0!</v>
      </c>
      <c r="P945" s="8" t="e">
        <f t="shared" si="466"/>
        <v>#DIV/0!</v>
      </c>
      <c r="Q945" s="8" t="e">
        <f t="shared" si="466"/>
        <v>#DIV/0!</v>
      </c>
      <c r="R945" s="8" t="e">
        <f t="shared" si="466"/>
        <v>#DIV/0!</v>
      </c>
      <c r="S945" s="8" t="e">
        <f t="shared" si="466"/>
        <v>#DIV/0!</v>
      </c>
      <c r="T945" s="8" t="e">
        <f t="shared" si="466"/>
        <v>#DIV/0!</v>
      </c>
      <c r="U945" s="8" t="e">
        <f t="shared" si="466"/>
        <v>#DIV/0!</v>
      </c>
      <c r="V945" s="8" t="e">
        <f t="shared" si="466"/>
        <v>#DIV/0!</v>
      </c>
      <c r="W945" s="8" t="e">
        <f t="shared" si="466"/>
        <v>#DIV/0!</v>
      </c>
      <c r="Y945" t="str">
        <f>"Target; Gain &gt; "&amp;Y938&amp;"; #pref=2"</f>
        <v>Target; Gain &gt; 0.8; #pref=2</v>
      </c>
      <c r="Z945" s="8" t="e">
        <f t="shared" ref="Z945:AI945" si="467">-1* AVERAGEIFS(Z649:Z936, $H$649:$H$936,"=1",$K649:$K936,"=2",$AW649:$AW936,"&gt;"&amp;$Y$938)</f>
        <v>#DIV/0!</v>
      </c>
      <c r="AA945" s="8" t="e">
        <f t="shared" si="467"/>
        <v>#DIV/0!</v>
      </c>
      <c r="AB945" s="8" t="e">
        <f t="shared" si="467"/>
        <v>#DIV/0!</v>
      </c>
      <c r="AC945" s="8" t="e">
        <f t="shared" si="467"/>
        <v>#DIV/0!</v>
      </c>
      <c r="AD945" s="8" t="e">
        <f t="shared" si="467"/>
        <v>#DIV/0!</v>
      </c>
      <c r="AE945" s="8" t="e">
        <f t="shared" si="467"/>
        <v>#DIV/0!</v>
      </c>
      <c r="AF945" s="8" t="e">
        <f t="shared" si="467"/>
        <v>#DIV/0!</v>
      </c>
      <c r="AG945" s="8" t="e">
        <f t="shared" si="467"/>
        <v>#DIV/0!</v>
      </c>
      <c r="AH945" s="8" t="e">
        <f t="shared" si="467"/>
        <v>#DIV/0!</v>
      </c>
      <c r="AI945" s="8" t="e">
        <f t="shared" si="467"/>
        <v>#DIV/0!</v>
      </c>
      <c r="AK945" t="str">
        <f t="shared" si="446"/>
        <v>Target; Gain &gt; 0.8; #pref=2</v>
      </c>
      <c r="AL945" s="8" t="e">
        <f t="shared" ref="AL945:AU945" si="468">-1* AVERAGEIFS(AL649:AL936, $H$649:$H$936,"=1",$K649:$K936,"=2",$AW649:$AW936,"&gt;"&amp;$Y$938)</f>
        <v>#DIV/0!</v>
      </c>
      <c r="AM945" s="8" t="e">
        <f t="shared" si="468"/>
        <v>#DIV/0!</v>
      </c>
      <c r="AN945" s="8" t="e">
        <f t="shared" si="468"/>
        <v>#DIV/0!</v>
      </c>
      <c r="AO945" s="8" t="e">
        <f t="shared" si="468"/>
        <v>#DIV/0!</v>
      </c>
      <c r="AP945" s="8" t="e">
        <f t="shared" si="468"/>
        <v>#DIV/0!</v>
      </c>
      <c r="AQ945" s="8" t="e">
        <f t="shared" si="468"/>
        <v>#DIV/0!</v>
      </c>
      <c r="AR945" s="8" t="e">
        <f t="shared" si="468"/>
        <v>#DIV/0!</v>
      </c>
      <c r="AS945" s="8" t="e">
        <f t="shared" si="468"/>
        <v>#DIV/0!</v>
      </c>
      <c r="AT945" s="8" t="e">
        <f t="shared" si="468"/>
        <v>#DIV/0!</v>
      </c>
      <c r="AU945" s="8" t="e">
        <f t="shared" si="468"/>
        <v>#DIV/0!</v>
      </c>
    </row>
    <row r="946" spans="13:49" x14ac:dyDescent="0.3">
      <c r="M946" t="str">
        <f t="shared" si="459"/>
        <v>Target; Gain &gt; 0.8; #pref=3</v>
      </c>
      <c r="N946" s="8" t="e">
        <f t="shared" ref="N946:W946" si="469">-1* AVERAGEIFS(N649:N936,  $H$649:$H$936,"=1",$K649:$K936,"=3",$AW649:$AW936,"&gt;"&amp;$Y$938)</f>
        <v>#DIV/0!</v>
      </c>
      <c r="O946" s="8" t="e">
        <f t="shared" si="469"/>
        <v>#DIV/0!</v>
      </c>
      <c r="P946" s="8" t="e">
        <f t="shared" si="469"/>
        <v>#DIV/0!</v>
      </c>
      <c r="Q946" s="8" t="e">
        <f t="shared" si="469"/>
        <v>#DIV/0!</v>
      </c>
      <c r="R946" s="8" t="e">
        <f t="shared" si="469"/>
        <v>#DIV/0!</v>
      </c>
      <c r="S946" s="8" t="e">
        <f t="shared" si="469"/>
        <v>#DIV/0!</v>
      </c>
      <c r="T946" s="8" t="e">
        <f t="shared" si="469"/>
        <v>#DIV/0!</v>
      </c>
      <c r="U946" s="8" t="e">
        <f t="shared" si="469"/>
        <v>#DIV/0!</v>
      </c>
      <c r="V946" s="8" t="e">
        <f t="shared" si="469"/>
        <v>#DIV/0!</v>
      </c>
      <c r="W946" s="8" t="e">
        <f t="shared" si="469"/>
        <v>#DIV/0!</v>
      </c>
      <c r="Y946" t="str">
        <f>"Target; Gain &gt; "&amp;Y938&amp;"; #pref=3"</f>
        <v>Target; Gain &gt; 0.8; #pref=3</v>
      </c>
      <c r="Z946" s="8" t="e">
        <f t="shared" ref="Z946:AI946" si="470">-1* AVERAGEIFS(Z649:Z936,  $H$649:$H$936,"=1",$K649:$K936,"=3",$AW649:$AW936,"&gt;"&amp;$Y$938)</f>
        <v>#DIV/0!</v>
      </c>
      <c r="AA946" s="8" t="e">
        <f t="shared" si="470"/>
        <v>#DIV/0!</v>
      </c>
      <c r="AB946" s="8" t="e">
        <f t="shared" si="470"/>
        <v>#DIV/0!</v>
      </c>
      <c r="AC946" s="8" t="e">
        <f t="shared" si="470"/>
        <v>#DIV/0!</v>
      </c>
      <c r="AD946" s="8" t="e">
        <f t="shared" si="470"/>
        <v>#DIV/0!</v>
      </c>
      <c r="AE946" s="8" t="e">
        <f t="shared" si="470"/>
        <v>#DIV/0!</v>
      </c>
      <c r="AF946" s="8" t="e">
        <f t="shared" si="470"/>
        <v>#DIV/0!</v>
      </c>
      <c r="AG946" s="8" t="e">
        <f t="shared" si="470"/>
        <v>#DIV/0!</v>
      </c>
      <c r="AH946" s="8" t="e">
        <f t="shared" si="470"/>
        <v>#DIV/0!</v>
      </c>
      <c r="AI946" s="8" t="e">
        <f t="shared" si="470"/>
        <v>#DIV/0!</v>
      </c>
      <c r="AK946" t="str">
        <f t="shared" si="446"/>
        <v>Target; Gain &gt; 0.8; #pref=3</v>
      </c>
      <c r="AL946" s="8" t="e">
        <f t="shared" ref="AL946:AU946" si="471">-1* AVERAGEIFS(AL649:AL936,  $H$649:$H$936,"=1",$K649:$K936,"=3",$AW649:$AW936,"&gt;"&amp;$Y$938)</f>
        <v>#DIV/0!</v>
      </c>
      <c r="AM946" s="8" t="e">
        <f t="shared" si="471"/>
        <v>#DIV/0!</v>
      </c>
      <c r="AN946" s="8" t="e">
        <f t="shared" si="471"/>
        <v>#DIV/0!</v>
      </c>
      <c r="AO946" s="8" t="e">
        <f t="shared" si="471"/>
        <v>#DIV/0!</v>
      </c>
      <c r="AP946" s="8" t="e">
        <f t="shared" si="471"/>
        <v>#DIV/0!</v>
      </c>
      <c r="AQ946" s="8" t="e">
        <f t="shared" si="471"/>
        <v>#DIV/0!</v>
      </c>
      <c r="AR946" s="8" t="e">
        <f t="shared" si="471"/>
        <v>#DIV/0!</v>
      </c>
      <c r="AS946" s="8" t="e">
        <f t="shared" si="471"/>
        <v>#DIV/0!</v>
      </c>
      <c r="AT946" s="8" t="e">
        <f t="shared" si="471"/>
        <v>#DIV/0!</v>
      </c>
      <c r="AU946" s="8" t="e">
        <f t="shared" si="471"/>
        <v>#DIV/0!</v>
      </c>
    </row>
    <row r="947" spans="13:49" x14ac:dyDescent="0.3">
      <c r="M947" t="str">
        <f t="shared" si="459"/>
        <v>Target; Gain &gt; 0.8; #pref=4</v>
      </c>
      <c r="N947" s="8" t="e">
        <f t="shared" ref="N947:W947" si="472">-1* AVERAGEIFS(N649:N936,  $H$649:$H$936,"=1",$K649:$K936,"=4",$AW649:$AW936,"&gt;"&amp;$Y$938)</f>
        <v>#DIV/0!</v>
      </c>
      <c r="O947" s="8" t="e">
        <f t="shared" si="472"/>
        <v>#DIV/0!</v>
      </c>
      <c r="P947" s="8" t="e">
        <f t="shared" si="472"/>
        <v>#DIV/0!</v>
      </c>
      <c r="Q947" s="8" t="e">
        <f t="shared" si="472"/>
        <v>#DIV/0!</v>
      </c>
      <c r="R947" s="8" t="e">
        <f t="shared" si="472"/>
        <v>#DIV/0!</v>
      </c>
      <c r="S947" s="8" t="e">
        <f t="shared" si="472"/>
        <v>#DIV/0!</v>
      </c>
      <c r="T947" s="8" t="e">
        <f t="shared" si="472"/>
        <v>#DIV/0!</v>
      </c>
      <c r="U947" s="8" t="e">
        <f t="shared" si="472"/>
        <v>#DIV/0!</v>
      </c>
      <c r="V947" s="8" t="e">
        <f t="shared" si="472"/>
        <v>#DIV/0!</v>
      </c>
      <c r="W947" s="8" t="e">
        <f t="shared" si="472"/>
        <v>#DIV/0!</v>
      </c>
      <c r="Y947" t="str">
        <f>"Target; Gain &gt; "&amp;Y938&amp;"; #pref=4"</f>
        <v>Target; Gain &gt; 0.8; #pref=4</v>
      </c>
      <c r="Z947" s="8" t="e">
        <f t="shared" ref="Z947:AI947" si="473">-1* AVERAGEIFS(Z649:Z936,  $H$649:$H$936,"=1",$K649:$K936,"=4",$AW649:$AW936,"&gt;"&amp;$Y$938)</f>
        <v>#DIV/0!</v>
      </c>
      <c r="AA947" s="8" t="e">
        <f t="shared" si="473"/>
        <v>#DIV/0!</v>
      </c>
      <c r="AB947" s="8" t="e">
        <f t="shared" si="473"/>
        <v>#DIV/0!</v>
      </c>
      <c r="AC947" s="8" t="e">
        <f t="shared" si="473"/>
        <v>#DIV/0!</v>
      </c>
      <c r="AD947" s="8" t="e">
        <f t="shared" si="473"/>
        <v>#DIV/0!</v>
      </c>
      <c r="AE947" s="8" t="e">
        <f t="shared" si="473"/>
        <v>#DIV/0!</v>
      </c>
      <c r="AF947" s="8" t="e">
        <f t="shared" si="473"/>
        <v>#DIV/0!</v>
      </c>
      <c r="AG947" s="8" t="e">
        <f t="shared" si="473"/>
        <v>#DIV/0!</v>
      </c>
      <c r="AH947" s="8" t="e">
        <f t="shared" si="473"/>
        <v>#DIV/0!</v>
      </c>
      <c r="AI947" s="8" t="e">
        <f t="shared" si="473"/>
        <v>#DIV/0!</v>
      </c>
      <c r="AK947" t="str">
        <f t="shared" si="446"/>
        <v>Target; Gain &gt; 0.8; #pref=4</v>
      </c>
      <c r="AL947" s="8" t="e">
        <f t="shared" ref="AL947:AU947" si="474">-1* AVERAGEIFS(AL649:AL936,  $H$649:$H$936,"=1",$K649:$K936,"=4",$AW649:$AW936,"&gt;"&amp;$Y$938)</f>
        <v>#DIV/0!</v>
      </c>
      <c r="AM947" s="8" t="e">
        <f t="shared" si="474"/>
        <v>#DIV/0!</v>
      </c>
      <c r="AN947" s="8" t="e">
        <f t="shared" si="474"/>
        <v>#DIV/0!</v>
      </c>
      <c r="AO947" s="8" t="e">
        <f t="shared" si="474"/>
        <v>#DIV/0!</v>
      </c>
      <c r="AP947" s="8" t="e">
        <f t="shared" si="474"/>
        <v>#DIV/0!</v>
      </c>
      <c r="AQ947" s="8" t="e">
        <f t="shared" si="474"/>
        <v>#DIV/0!</v>
      </c>
      <c r="AR947" s="8" t="e">
        <f t="shared" si="474"/>
        <v>#DIV/0!</v>
      </c>
      <c r="AS947" s="8" t="e">
        <f t="shared" si="474"/>
        <v>#DIV/0!</v>
      </c>
      <c r="AT947" s="8" t="e">
        <f t="shared" si="474"/>
        <v>#DIV/0!</v>
      </c>
      <c r="AU947" s="8" t="e">
        <f t="shared" si="474"/>
        <v>#DIV/0!</v>
      </c>
    </row>
    <row r="948" spans="13:49" x14ac:dyDescent="0.3">
      <c r="M948" t="str">
        <f t="shared" si="459"/>
        <v>Target (or sym); Gain &gt; 0</v>
      </c>
      <c r="N948" s="8">
        <f>-1* AVERAGEIFS(N649:N936,$H649:$H936,"=1",$J649:$J936,"=1")</f>
        <v>0.84486587475797936</v>
      </c>
      <c r="O948" s="8">
        <f t="shared" ref="O948:W948" si="475">-1* AVERAGEIFS(O649:O936,$H649:$H936,"=1",$J649:$J936,"=1")</f>
        <v>0.84426225068938532</v>
      </c>
      <c r="P948" s="8">
        <f t="shared" si="475"/>
        <v>-0.55578158950001832</v>
      </c>
      <c r="Q948" s="8">
        <f t="shared" si="475"/>
        <v>0.9299379061467844</v>
      </c>
      <c r="R948" s="8">
        <f t="shared" si="475"/>
        <v>-2.4731187221766038</v>
      </c>
      <c r="S948" s="8">
        <f t="shared" si="475"/>
        <v>0.91788758866670117</v>
      </c>
      <c r="T948" s="8">
        <f t="shared" si="475"/>
        <v>0.49252776936474685</v>
      </c>
      <c r="U948" s="8">
        <f t="shared" si="475"/>
        <v>0.60631943582390013</v>
      </c>
      <c r="V948" s="8">
        <f t="shared" si="475"/>
        <v>-0.97488726257089109</v>
      </c>
      <c r="W948" s="8">
        <f t="shared" si="475"/>
        <v>0.87864512323626298</v>
      </c>
      <c r="Y948" t="s">
        <v>53</v>
      </c>
      <c r="Z948" s="8">
        <f>-1* AVERAGEIFS(Z649:Z936,$H649:$H936,"=1",$J649:$J936,"=1")</f>
        <v>0.75523403066917538</v>
      </c>
      <c r="AA948" s="8">
        <f t="shared" ref="AA948:AI948" si="476">-1* AVERAGEIFS(AA649:AA936,$H649:$H936,"=1",$J649:$J936,"=1")</f>
        <v>0.76120904942167844</v>
      </c>
      <c r="AB948" s="8">
        <f t="shared" si="476"/>
        <v>-0.41570069907108997</v>
      </c>
      <c r="AC948" s="8">
        <f t="shared" si="476"/>
        <v>0.80941975126496712</v>
      </c>
      <c r="AD948" s="8">
        <f t="shared" si="476"/>
        <v>-1.6636579497064123</v>
      </c>
      <c r="AE948" s="8">
        <f t="shared" si="476"/>
        <v>0.81431637376465937</v>
      </c>
      <c r="AF948" s="8">
        <f t="shared" si="476"/>
        <v>0.80654136085877837</v>
      </c>
      <c r="AG948" s="8">
        <f t="shared" si="476"/>
        <v>0.76534535948152782</v>
      </c>
      <c r="AH948" s="8">
        <f t="shared" si="476"/>
        <v>-0.25929534794548831</v>
      </c>
      <c r="AI948" s="8">
        <f t="shared" si="476"/>
        <v>0.63321624989976033</v>
      </c>
      <c r="AK948" t="str">
        <f t="shared" si="446"/>
        <v>Target (or sym); Gain &gt; 0</v>
      </c>
      <c r="AL948" s="8">
        <f>-1* AVERAGEIFS(AL649:AL936,$H649:$H936,"=1",$J649:$J936,"=1")</f>
        <v>0.89326569482566875</v>
      </c>
      <c r="AM948" s="8">
        <f t="shared" ref="AM948:AU948" si="477">-1* AVERAGEIFS(AM649:AM936,$H649:$H936,"=1",$J649:$J936,"=1")</f>
        <v>0.89698335926752137</v>
      </c>
      <c r="AN948" s="8">
        <f t="shared" si="477"/>
        <v>-0.41570069907108997</v>
      </c>
      <c r="AO948" s="8">
        <f t="shared" si="477"/>
        <v>0.902935689665196</v>
      </c>
      <c r="AP948" s="8">
        <f t="shared" si="477"/>
        <v>-1.6636579497064123</v>
      </c>
      <c r="AQ948" s="8">
        <f t="shared" si="477"/>
        <v>0.91169577019120429</v>
      </c>
      <c r="AR948" s="8">
        <f t="shared" si="477"/>
        <v>0.90228502025765311</v>
      </c>
      <c r="AS948" s="8">
        <f t="shared" si="477"/>
        <v>0.9231838928049344</v>
      </c>
      <c r="AT948" s="8">
        <f t="shared" si="477"/>
        <v>-0.25929534794548831</v>
      </c>
      <c r="AU948" s="8">
        <f t="shared" si="477"/>
        <v>0.84384494807427735</v>
      </c>
      <c r="AV948" s="4" t="s">
        <v>44</v>
      </c>
      <c r="AW948" s="18">
        <f>AVERAGEIF($J649:$J936,"=1",AW649:AW936)</f>
        <v>0.38470588235294134</v>
      </c>
    </row>
    <row r="949" spans="13:49" x14ac:dyDescent="0.3">
      <c r="M949" s="19">
        <f t="shared" ref="M949:O959" si="478">M938</f>
        <v>0.8</v>
      </c>
      <c r="N949" s="19" t="str">
        <f t="shared" si="478"/>
        <v>BNL Causal</v>
      </c>
      <c r="O949" s="19" t="str">
        <f t="shared" si="478"/>
        <v>BNL Causal HM</v>
      </c>
      <c r="P949" s="19" t="str">
        <f>Q938</f>
        <v>SFS Causal</v>
      </c>
      <c r="Q949" s="19" t="str">
        <f>S938</f>
        <v>SaLSa Causal</v>
      </c>
      <c r="R949" s="19" t="str">
        <f>U938</f>
        <v>D&amp;C Causal</v>
      </c>
      <c r="S949" s="19" t="str">
        <f>W938</f>
        <v>BBS Causal</v>
      </c>
      <c r="T949" s="19"/>
      <c r="U949" s="19">
        <f t="shared" ref="U949:W959" si="479">Y938</f>
        <v>0.8</v>
      </c>
      <c r="V949" s="19" t="str">
        <f t="shared" si="479"/>
        <v>BNL Causal</v>
      </c>
      <c r="W949" s="19" t="str">
        <f t="shared" si="479"/>
        <v>BNL Causal HM</v>
      </c>
      <c r="X949" s="19" t="str">
        <f>AC938</f>
        <v>SFS Causal</v>
      </c>
      <c r="Y949" s="19" t="str">
        <f>AE938</f>
        <v>SaLSa Causal</v>
      </c>
      <c r="Z949" s="19" t="str">
        <f>AG938</f>
        <v>D&amp;C Causal</v>
      </c>
      <c r="AA949" s="19" t="str">
        <f>AI938</f>
        <v>BBS Causal</v>
      </c>
      <c r="AB949" s="17"/>
      <c r="AC949" s="32">
        <f>AK938</f>
        <v>0.8</v>
      </c>
      <c r="AD949" s="32" t="str">
        <f>AL938</f>
        <v>BNL Causal</v>
      </c>
      <c r="AE949" s="32" t="str">
        <f>AM938</f>
        <v>BNL Causal HM</v>
      </c>
      <c r="AF949" s="32" t="str">
        <f>AO938</f>
        <v>SFS Causal</v>
      </c>
      <c r="AG949" s="32" t="str">
        <f>AQ938</f>
        <v>SaLSa Causal</v>
      </c>
      <c r="AH949" s="32" t="str">
        <f>AS938</f>
        <v>D&amp;C Causal</v>
      </c>
      <c r="AI949" s="32" t="str">
        <f>AU938</f>
        <v>BBS Causal</v>
      </c>
      <c r="AK949" s="19"/>
      <c r="AL949" s="19"/>
      <c r="AM949" s="19"/>
      <c r="AN949" s="17"/>
      <c r="AO949" s="17"/>
      <c r="AP949" s="17"/>
      <c r="AQ949" s="17"/>
      <c r="AR949" s="17"/>
      <c r="AS949" s="17"/>
      <c r="AT949" s="17"/>
      <c r="AU949" s="17"/>
    </row>
    <row r="950" spans="13:49" x14ac:dyDescent="0.3">
      <c r="M950" t="str">
        <f t="shared" si="478"/>
        <v>ALL</v>
      </c>
      <c r="N950" s="8">
        <f t="shared" si="478"/>
        <v>0.21088017221413988</v>
      </c>
      <c r="O950" s="8">
        <f t="shared" si="478"/>
        <v>0.20893900221189582</v>
      </c>
      <c r="P950" s="8">
        <f>Q939</f>
        <v>0.47601893740474438</v>
      </c>
      <c r="Q950" s="8">
        <f>S939</f>
        <v>0.74139209236065118</v>
      </c>
      <c r="R950" s="8">
        <f>U939</f>
        <v>-4.1454439536696004</v>
      </c>
      <c r="S950" s="8">
        <f>W939</f>
        <v>0.69086852710386892</v>
      </c>
      <c r="T950" s="8"/>
      <c r="U950" s="8" t="str">
        <f t="shared" si="479"/>
        <v>ALL</v>
      </c>
      <c r="V950" s="8">
        <f t="shared" si="479"/>
        <v>-9.2248696463689814E-2</v>
      </c>
      <c r="W950" s="8">
        <f t="shared" si="479"/>
        <v>-6.9418153990042725E-2</v>
      </c>
      <c r="X950" s="8">
        <f>AC939</f>
        <v>-0.10160532834152038</v>
      </c>
      <c r="Y950" s="8">
        <f>AE939</f>
        <v>0.23925189523957044</v>
      </c>
      <c r="Z950" s="8">
        <f>AG939</f>
        <v>-0.52257370846518303</v>
      </c>
      <c r="AA950" s="8">
        <f>AI939</f>
        <v>-0.21291219992084115</v>
      </c>
      <c r="AB950" s="17"/>
      <c r="AC950" s="33" t="str">
        <f t="shared" ref="AC950:AE959" si="480">AK939</f>
        <v>ALL</v>
      </c>
      <c r="AD950" s="8">
        <f t="shared" si="480"/>
        <v>0.46617914503742208</v>
      </c>
      <c r="AE950" s="8">
        <f t="shared" si="480"/>
        <v>0.48820710976471299</v>
      </c>
      <c r="AF950" s="8">
        <f t="shared" ref="AF950:AF959" si="481">AO939</f>
        <v>0.43258069160179019</v>
      </c>
      <c r="AG950" s="8">
        <f t="shared" ref="AG950:AG959" si="482">AQ939</f>
        <v>0.53477548845201706</v>
      </c>
      <c r="AH950" s="8">
        <f t="shared" ref="AH950:AH959" si="483">AS939</f>
        <v>0.53331149493591989</v>
      </c>
      <c r="AI950" s="8">
        <f t="shared" ref="AI950:AI959" si="484">AU939</f>
        <v>0.40144737432736838</v>
      </c>
      <c r="AK950" s="8"/>
      <c r="AL950" s="8"/>
      <c r="AM950" s="8"/>
      <c r="AN950" s="17"/>
      <c r="AO950" s="17"/>
      <c r="AP950" s="17"/>
      <c r="AQ950" s="17"/>
      <c r="AR950" s="17"/>
      <c r="AS950" s="17"/>
      <c r="AT950" s="17"/>
      <c r="AU950" s="17"/>
    </row>
    <row r="951" spans="13:49" x14ac:dyDescent="0.3">
      <c r="M951" t="str">
        <f t="shared" si="478"/>
        <v>Target; Gain &gt; 0.8</v>
      </c>
      <c r="N951" s="8" t="e">
        <f t="shared" si="478"/>
        <v>#DIV/0!</v>
      </c>
      <c r="O951" s="8" t="e">
        <f t="shared" si="478"/>
        <v>#DIV/0!</v>
      </c>
      <c r="P951" s="8" t="e">
        <f>Q940</f>
        <v>#DIV/0!</v>
      </c>
      <c r="Q951" s="8" t="e">
        <f>S940</f>
        <v>#DIV/0!</v>
      </c>
      <c r="R951" s="8" t="e">
        <f>U940</f>
        <v>#DIV/0!</v>
      </c>
      <c r="S951" s="8" t="e">
        <f>W940</f>
        <v>#DIV/0!</v>
      </c>
      <c r="T951" s="8"/>
      <c r="U951" s="8" t="str">
        <f t="shared" si="479"/>
        <v>Target; Gain &gt; 0.8</v>
      </c>
      <c r="V951" s="8" t="e">
        <f t="shared" si="479"/>
        <v>#DIV/0!</v>
      </c>
      <c r="W951" s="8" t="e">
        <f t="shared" si="479"/>
        <v>#DIV/0!</v>
      </c>
      <c r="X951" s="8" t="e">
        <f>AC940</f>
        <v>#DIV/0!</v>
      </c>
      <c r="Y951" s="8" t="e">
        <f>AE940</f>
        <v>#DIV/0!</v>
      </c>
      <c r="Z951" s="8" t="e">
        <f>AG940</f>
        <v>#DIV/0!</v>
      </c>
      <c r="AA951" s="8" t="e">
        <f>AI940</f>
        <v>#DIV/0!</v>
      </c>
      <c r="AB951" s="17"/>
      <c r="AC951" s="33" t="str">
        <f t="shared" si="480"/>
        <v>Target; Gain &gt; 0.8</v>
      </c>
      <c r="AD951" s="8" t="e">
        <f t="shared" si="480"/>
        <v>#DIV/0!</v>
      </c>
      <c r="AE951" s="8" t="e">
        <f t="shared" si="480"/>
        <v>#DIV/0!</v>
      </c>
      <c r="AF951" s="8" t="e">
        <f t="shared" si="481"/>
        <v>#DIV/0!</v>
      </c>
      <c r="AG951" s="8" t="e">
        <f t="shared" si="482"/>
        <v>#DIV/0!</v>
      </c>
      <c r="AH951" s="8" t="e">
        <f t="shared" si="483"/>
        <v>#DIV/0!</v>
      </c>
      <c r="AI951" s="8" t="e">
        <f t="shared" si="484"/>
        <v>#DIV/0!</v>
      </c>
      <c r="AK951" s="8"/>
      <c r="AL951" s="8"/>
      <c r="AM951" s="8"/>
      <c r="AN951" s="17"/>
      <c r="AO951" s="17"/>
      <c r="AP951" s="17"/>
      <c r="AQ951" s="17"/>
      <c r="AR951" s="17"/>
      <c r="AS951" s="17"/>
      <c r="AT951" s="17"/>
      <c r="AU951" s="17"/>
    </row>
    <row r="952" spans="13:49" x14ac:dyDescent="0.3">
      <c r="M952" t="str">
        <f t="shared" si="478"/>
        <v>Gain &gt; 0.8</v>
      </c>
      <c r="N952" s="8" t="e">
        <f t="shared" si="478"/>
        <v>#DIV/0!</v>
      </c>
      <c r="O952" s="8" t="e">
        <f t="shared" si="478"/>
        <v>#DIV/0!</v>
      </c>
      <c r="P952" s="8" t="e">
        <f t="shared" ref="P952:P959" si="485">Q941</f>
        <v>#DIV/0!</v>
      </c>
      <c r="Q952" s="8" t="e">
        <f t="shared" ref="Q952:Q959" si="486">S941</f>
        <v>#DIV/0!</v>
      </c>
      <c r="R952" s="8" t="e">
        <f t="shared" ref="R952:R956" si="487">U941</f>
        <v>#DIV/0!</v>
      </c>
      <c r="S952" s="8" t="e">
        <f t="shared" ref="S952:S959" si="488">W941</f>
        <v>#DIV/0!</v>
      </c>
      <c r="T952" s="8"/>
      <c r="U952" s="8" t="str">
        <f t="shared" si="479"/>
        <v>Gain &gt; 0.8</v>
      </c>
      <c r="V952" s="8" t="e">
        <f t="shared" si="479"/>
        <v>#DIV/0!</v>
      </c>
      <c r="W952" s="8" t="e">
        <f t="shared" si="479"/>
        <v>#DIV/0!</v>
      </c>
      <c r="X952" s="8" t="e">
        <f t="shared" ref="X952:X959" si="489">AC941</f>
        <v>#DIV/0!</v>
      </c>
      <c r="Y952" s="8" t="e">
        <f t="shared" ref="Y952:Y956" si="490">AE941</f>
        <v>#DIV/0!</v>
      </c>
      <c r="Z952" s="8" t="e">
        <f t="shared" ref="Z952:Z959" si="491">AG941</f>
        <v>#DIV/0!</v>
      </c>
      <c r="AA952" s="8" t="e">
        <f t="shared" ref="AA952:AA959" si="492">AI941</f>
        <v>#DIV/0!</v>
      </c>
      <c r="AB952" s="17"/>
      <c r="AC952" s="33" t="str">
        <f t="shared" si="480"/>
        <v>Gain &gt; 0.8</v>
      </c>
      <c r="AD952" s="8" t="e">
        <f t="shared" si="480"/>
        <v>#DIV/0!</v>
      </c>
      <c r="AE952" s="8" t="e">
        <f t="shared" si="480"/>
        <v>#DIV/0!</v>
      </c>
      <c r="AF952" s="8" t="e">
        <f t="shared" si="481"/>
        <v>#DIV/0!</v>
      </c>
      <c r="AG952" s="8" t="e">
        <f t="shared" si="482"/>
        <v>#DIV/0!</v>
      </c>
      <c r="AH952" s="8" t="e">
        <f t="shared" si="483"/>
        <v>#DIV/0!</v>
      </c>
      <c r="AI952" s="8" t="e">
        <f t="shared" si="484"/>
        <v>#DIV/0!</v>
      </c>
      <c r="AK952" s="8"/>
      <c r="AL952" s="8"/>
      <c r="AM952" s="8"/>
      <c r="AN952" s="17"/>
      <c r="AO952" s="17"/>
      <c r="AP952" s="17"/>
      <c r="AQ952" s="17"/>
      <c r="AR952" s="17"/>
      <c r="AS952" s="17"/>
      <c r="AT952" s="17"/>
      <c r="AU952" s="17"/>
    </row>
    <row r="953" spans="13:49" x14ac:dyDescent="0.3">
      <c r="M953" t="str">
        <f t="shared" si="478"/>
        <v>Target (or sym)</v>
      </c>
      <c r="N953" s="8">
        <f t="shared" si="478"/>
        <v>0.41137813515688643</v>
      </c>
      <c r="O953" s="8">
        <f t="shared" si="478"/>
        <v>0.4109970573706756</v>
      </c>
      <c r="P953" s="8">
        <f t="shared" si="485"/>
        <v>0.50691557912410767</v>
      </c>
      <c r="Q953" s="8">
        <f t="shared" si="486"/>
        <v>0.9350645087838898</v>
      </c>
      <c r="R953" s="8">
        <f t="shared" si="487"/>
        <v>-4.3723063252976173</v>
      </c>
      <c r="S953" s="8">
        <f t="shared" si="488"/>
        <v>0.89237305728041116</v>
      </c>
      <c r="T953" s="8"/>
      <c r="U953" s="8" t="str">
        <f t="shared" si="479"/>
        <v>Target (or sym)</v>
      </c>
      <c r="V953" s="8">
        <f>Z942</f>
        <v>0.17402389989811651</v>
      </c>
      <c r="W953" s="8">
        <f t="shared" si="479"/>
        <v>0.17949611253272174</v>
      </c>
      <c r="X953" s="8">
        <f t="shared" si="489"/>
        <v>8.5322335647352893E-2</v>
      </c>
      <c r="Y953" s="8">
        <f t="shared" si="490"/>
        <v>0.50098698031774946</v>
      </c>
      <c r="Z953" s="8">
        <f t="shared" si="491"/>
        <v>-0.33063861933777217</v>
      </c>
      <c r="AA953" s="8">
        <f t="shared" si="492"/>
        <v>0.43968459123083053</v>
      </c>
      <c r="AB953" s="17"/>
      <c r="AC953" s="14" t="str">
        <f t="shared" si="480"/>
        <v>Target (or sym)</v>
      </c>
      <c r="AD953" s="8">
        <f t="shared" si="480"/>
        <v>0.6052544495338994</v>
      </c>
      <c r="AE953" s="8">
        <f t="shared" si="480"/>
        <v>0.60752096760216789</v>
      </c>
      <c r="AF953" s="8">
        <f t="shared" si="481"/>
        <v>0.56036511253345767</v>
      </c>
      <c r="AG953" s="8">
        <f t="shared" si="482"/>
        <v>0.66872690038670113</v>
      </c>
      <c r="AH953" s="8">
        <f t="shared" si="483"/>
        <v>0.62179033341773315</v>
      </c>
      <c r="AI953" s="8">
        <f t="shared" si="484"/>
        <v>0.63240753458301657</v>
      </c>
      <c r="AK953" s="8"/>
      <c r="AL953" s="8"/>
      <c r="AM953" s="8"/>
      <c r="AN953" s="17"/>
      <c r="AO953" s="17"/>
      <c r="AP953" s="17"/>
      <c r="AQ953" s="17"/>
      <c r="AR953" s="17"/>
      <c r="AS953" s="17"/>
      <c r="AT953" s="17"/>
      <c r="AU953" s="17"/>
    </row>
    <row r="954" spans="13:49" x14ac:dyDescent="0.3">
      <c r="M954" t="str">
        <f>M943</f>
        <v>Gain &gt; 0</v>
      </c>
      <c r="N954" s="8">
        <f t="shared" si="478"/>
        <v>0.72926255227450143</v>
      </c>
      <c r="O954" s="8">
        <f t="shared" si="478"/>
        <v>0.72795818693321701</v>
      </c>
      <c r="P954" s="8">
        <f t="shared" si="485"/>
        <v>0.8899338880025871</v>
      </c>
      <c r="Q954" s="8">
        <f t="shared" si="486"/>
        <v>0.67384042018841661</v>
      </c>
      <c r="R954" s="8">
        <f t="shared" si="487"/>
        <v>0.62346297125757888</v>
      </c>
      <c r="S954" s="8">
        <f t="shared" si="488"/>
        <v>0.84986838718429225</v>
      </c>
      <c r="T954" s="8"/>
      <c r="U954" s="8" t="str">
        <f t="shared" si="479"/>
        <v>Gain &gt; 0</v>
      </c>
      <c r="V954" s="8">
        <f t="shared" si="479"/>
        <v>0.67609967257400883</v>
      </c>
      <c r="W954" s="8">
        <f t="shared" si="479"/>
        <v>0.68085625645571535</v>
      </c>
      <c r="X954" s="8">
        <f t="shared" si="489"/>
        <v>0.7813916811497309</v>
      </c>
      <c r="Y954" s="8">
        <f t="shared" si="490"/>
        <v>0.626170034154792</v>
      </c>
      <c r="Z954" s="8">
        <f t="shared" si="491"/>
        <v>0.78070053528136019</v>
      </c>
      <c r="AA954" s="8">
        <f t="shared" si="492"/>
        <v>0.59054137951667851</v>
      </c>
      <c r="AB954" s="17"/>
      <c r="AC954" s="14" t="str">
        <f t="shared" si="480"/>
        <v>Gain &gt; 0</v>
      </c>
      <c r="AD954" s="8">
        <f t="shared" si="480"/>
        <v>0.88970986071468661</v>
      </c>
      <c r="AE954" s="8">
        <f t="shared" si="480"/>
        <v>0.89185207950253298</v>
      </c>
      <c r="AF954" s="8">
        <f t="shared" si="481"/>
        <v>0.9092592056254325</v>
      </c>
      <c r="AG954" s="8">
        <f t="shared" si="482"/>
        <v>0.88769005013213287</v>
      </c>
      <c r="AH954" s="8">
        <f t="shared" si="483"/>
        <v>0.93652913843472907</v>
      </c>
      <c r="AI954" s="8">
        <f t="shared" si="484"/>
        <v>0.8118082760254679</v>
      </c>
      <c r="AK954" s="8"/>
      <c r="AL954" s="8"/>
      <c r="AM954" s="8"/>
      <c r="AN954" s="17"/>
      <c r="AO954" s="17"/>
      <c r="AP954" s="17"/>
      <c r="AQ954" s="17"/>
      <c r="AR954" s="17"/>
      <c r="AS954" s="17"/>
      <c r="AT954" s="17"/>
      <c r="AU954" s="17"/>
    </row>
    <row r="955" spans="13:49" x14ac:dyDescent="0.3">
      <c r="M955" t="str">
        <f t="shared" ref="M955" si="493">M944</f>
        <v>Gain &lt;=0</v>
      </c>
      <c r="N955" s="8">
        <f t="shared" si="478"/>
        <v>-0.11550873374979141</v>
      </c>
      <c r="O955" s="8">
        <f t="shared" si="478"/>
        <v>-0.11785085483486196</v>
      </c>
      <c r="P955" s="8">
        <f t="shared" si="485"/>
        <v>0.21540582036165767</v>
      </c>
      <c r="Q955" s="8">
        <f>S944</f>
        <v>0.78392462669131735</v>
      </c>
      <c r="R955" s="8">
        <f>U944</f>
        <v>-7.1480890545496774</v>
      </c>
      <c r="S955" s="8">
        <f t="shared" si="488"/>
        <v>0.59075750409026895</v>
      </c>
      <c r="T955" s="8"/>
      <c r="U955" s="8" t="str">
        <f t="shared" si="479"/>
        <v>Gain &lt;=0</v>
      </c>
      <c r="V955" s="8">
        <f t="shared" si="479"/>
        <v>-0.57602359548742599</v>
      </c>
      <c r="W955" s="8">
        <f t="shared" si="479"/>
        <v>-0.541813153159594</v>
      </c>
      <c r="X955" s="8">
        <f t="shared" si="489"/>
        <v>-0.65756640839156766</v>
      </c>
      <c r="Y955" s="8">
        <f t="shared" si="490"/>
        <v>-4.3632292626060148E-3</v>
      </c>
      <c r="Z955" s="8">
        <f t="shared" si="491"/>
        <v>-1.343153787861155</v>
      </c>
      <c r="AA955" s="8">
        <f t="shared" si="492"/>
        <v>-0.71879037956668701</v>
      </c>
      <c r="AB955" s="17"/>
      <c r="AC955" s="14" t="str">
        <f t="shared" si="480"/>
        <v>Gain &lt;=0</v>
      </c>
      <c r="AD955" s="8">
        <f t="shared" si="480"/>
        <v>0.19951165738877405</v>
      </c>
      <c r="AE955" s="8">
        <f t="shared" si="480"/>
        <v>0.2340602769668266</v>
      </c>
      <c r="AF955" s="8">
        <f t="shared" si="481"/>
        <v>0.13244977536468228</v>
      </c>
      <c r="AG955" s="8">
        <f t="shared" si="482"/>
        <v>0.31257002369046266</v>
      </c>
      <c r="AH955" s="8">
        <f t="shared" si="483"/>
        <v>0.2794337193996328</v>
      </c>
      <c r="AI955" s="8">
        <f t="shared" si="484"/>
        <v>0.14307199177671331</v>
      </c>
      <c r="AK955" s="8"/>
      <c r="AL955" s="8"/>
      <c r="AM955" s="8"/>
      <c r="AN955" s="17"/>
      <c r="AO955" s="17"/>
      <c r="AP955" s="17"/>
      <c r="AQ955" s="17"/>
      <c r="AR955" s="17"/>
      <c r="AS955" s="17"/>
      <c r="AT955" s="17"/>
      <c r="AU955" s="17"/>
    </row>
    <row r="956" spans="13:49" x14ac:dyDescent="0.3">
      <c r="M956" t="str">
        <f>M945</f>
        <v>Target; Gain &gt; 0.8; #pref=2</v>
      </c>
      <c r="N956" s="8" t="e">
        <f t="shared" si="478"/>
        <v>#DIV/0!</v>
      </c>
      <c r="O956" s="8" t="e">
        <f t="shared" si="478"/>
        <v>#DIV/0!</v>
      </c>
      <c r="P956" s="8" t="e">
        <f t="shared" si="485"/>
        <v>#DIV/0!</v>
      </c>
      <c r="Q956" s="8" t="e">
        <f t="shared" si="486"/>
        <v>#DIV/0!</v>
      </c>
      <c r="R956" s="8" t="e">
        <f t="shared" si="487"/>
        <v>#DIV/0!</v>
      </c>
      <c r="S956" s="8" t="e">
        <f t="shared" si="488"/>
        <v>#DIV/0!</v>
      </c>
      <c r="T956" s="8"/>
      <c r="U956" s="8" t="str">
        <f t="shared" si="479"/>
        <v>Target; Gain &gt; 0.8; #pref=2</v>
      </c>
      <c r="V956" s="8" t="e">
        <f t="shared" si="479"/>
        <v>#DIV/0!</v>
      </c>
      <c r="W956" s="8" t="e">
        <f t="shared" si="479"/>
        <v>#DIV/0!</v>
      </c>
      <c r="X956" s="8" t="e">
        <f t="shared" si="489"/>
        <v>#DIV/0!</v>
      </c>
      <c r="Y956" s="8" t="e">
        <f t="shared" si="490"/>
        <v>#DIV/0!</v>
      </c>
      <c r="Z956" s="8" t="e">
        <f t="shared" si="491"/>
        <v>#DIV/0!</v>
      </c>
      <c r="AA956" s="8" t="e">
        <f t="shared" si="492"/>
        <v>#DIV/0!</v>
      </c>
      <c r="AB956" s="17"/>
      <c r="AC956" s="14" t="str">
        <f t="shared" si="480"/>
        <v>Target; Gain &gt; 0.8; #pref=2</v>
      </c>
      <c r="AD956" s="8" t="e">
        <f t="shared" si="480"/>
        <v>#DIV/0!</v>
      </c>
      <c r="AE956" s="8" t="e">
        <f t="shared" si="480"/>
        <v>#DIV/0!</v>
      </c>
      <c r="AF956" s="8" t="e">
        <f t="shared" si="481"/>
        <v>#DIV/0!</v>
      </c>
      <c r="AG956" s="8" t="e">
        <f t="shared" si="482"/>
        <v>#DIV/0!</v>
      </c>
      <c r="AH956" s="8" t="e">
        <f t="shared" si="483"/>
        <v>#DIV/0!</v>
      </c>
      <c r="AI956" s="8" t="e">
        <f t="shared" si="484"/>
        <v>#DIV/0!</v>
      </c>
      <c r="AK956" s="8"/>
      <c r="AL956" s="8"/>
      <c r="AM956" s="8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>M946</f>
        <v>Target; Gain &gt; 0.8; #pref=3</v>
      </c>
      <c r="N957" s="8" t="e">
        <f t="shared" si="478"/>
        <v>#DIV/0!</v>
      </c>
      <c r="O957" s="8" t="e">
        <f t="shared" si="478"/>
        <v>#DIV/0!</v>
      </c>
      <c r="P957" s="8" t="e">
        <f t="shared" si="485"/>
        <v>#DIV/0!</v>
      </c>
      <c r="Q957" s="8" t="e">
        <f t="shared" si="486"/>
        <v>#DIV/0!</v>
      </c>
      <c r="R957" s="8" t="e">
        <f>U946</f>
        <v>#DIV/0!</v>
      </c>
      <c r="S957" s="8" t="e">
        <f t="shared" si="488"/>
        <v>#DIV/0!</v>
      </c>
      <c r="T957" s="8"/>
      <c r="U957" s="8" t="str">
        <f t="shared" si="479"/>
        <v>Target; Gain &gt; 0.8; #pref=3</v>
      </c>
      <c r="V957" s="8" t="e">
        <f t="shared" si="479"/>
        <v>#DIV/0!</v>
      </c>
      <c r="W957" s="8" t="e">
        <f t="shared" si="479"/>
        <v>#DIV/0!</v>
      </c>
      <c r="X957" s="8" t="e">
        <f t="shared" si="489"/>
        <v>#DIV/0!</v>
      </c>
      <c r="Y957" s="8" t="e">
        <f>AE946</f>
        <v>#DIV/0!</v>
      </c>
      <c r="Z957" s="8" t="e">
        <f t="shared" si="491"/>
        <v>#DIV/0!</v>
      </c>
      <c r="AA957" s="8" t="e">
        <f t="shared" si="492"/>
        <v>#DIV/0!</v>
      </c>
      <c r="AB957" s="17"/>
      <c r="AC957" s="14" t="str">
        <f t="shared" si="480"/>
        <v>Target; Gain &gt; 0.8; #pref=3</v>
      </c>
      <c r="AD957" s="8" t="e">
        <f t="shared" si="480"/>
        <v>#DIV/0!</v>
      </c>
      <c r="AE957" s="8" t="e">
        <f t="shared" si="480"/>
        <v>#DIV/0!</v>
      </c>
      <c r="AF957" s="8" t="e">
        <f t="shared" si="481"/>
        <v>#DIV/0!</v>
      </c>
      <c r="AG957" s="8" t="e">
        <f t="shared" si="482"/>
        <v>#DIV/0!</v>
      </c>
      <c r="AH957" s="8" t="e">
        <f t="shared" si="483"/>
        <v>#DIV/0!</v>
      </c>
      <c r="AI957" s="8" t="e">
        <f t="shared" si="484"/>
        <v>#DIV/0!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>M947</f>
        <v>Target; Gain &gt; 0.8; #pref=4</v>
      </c>
      <c r="N958" s="8" t="e">
        <f t="shared" si="478"/>
        <v>#DIV/0!</v>
      </c>
      <c r="O958" s="8" t="e">
        <f t="shared" si="478"/>
        <v>#DIV/0!</v>
      </c>
      <c r="P958" s="8" t="e">
        <f t="shared" si="485"/>
        <v>#DIV/0!</v>
      </c>
      <c r="Q958" s="8" t="e">
        <f t="shared" si="486"/>
        <v>#DIV/0!</v>
      </c>
      <c r="R958" s="8" t="e">
        <f>U947</f>
        <v>#DIV/0!</v>
      </c>
      <c r="S958" s="8" t="e">
        <f t="shared" si="488"/>
        <v>#DIV/0!</v>
      </c>
      <c r="T958" s="8"/>
      <c r="U958" s="8" t="str">
        <f t="shared" si="479"/>
        <v>Target; Gain &gt; 0.8; #pref=4</v>
      </c>
      <c r="V958" s="8" t="e">
        <f t="shared" si="479"/>
        <v>#DIV/0!</v>
      </c>
      <c r="W958" s="8" t="e">
        <f t="shared" si="479"/>
        <v>#DIV/0!</v>
      </c>
      <c r="X958" s="8" t="e">
        <f t="shared" si="489"/>
        <v>#DIV/0!</v>
      </c>
      <c r="Y958" s="8" t="e">
        <f>AE947</f>
        <v>#DIV/0!</v>
      </c>
      <c r="Z958" s="8" t="e">
        <f t="shared" si="491"/>
        <v>#DIV/0!</v>
      </c>
      <c r="AA958" s="8" t="e">
        <f t="shared" si="492"/>
        <v>#DIV/0!</v>
      </c>
      <c r="AC958" s="14" t="str">
        <f t="shared" si="480"/>
        <v>Target; Gain &gt; 0.8; #pref=4</v>
      </c>
      <c r="AD958" s="8" t="e">
        <f t="shared" si="480"/>
        <v>#DIV/0!</v>
      </c>
      <c r="AE958" s="8" t="e">
        <f t="shared" si="480"/>
        <v>#DIV/0!</v>
      </c>
      <c r="AF958" s="8" t="e">
        <f t="shared" si="481"/>
        <v>#DIV/0!</v>
      </c>
      <c r="AG958" s="8" t="e">
        <f t="shared" si="482"/>
        <v>#DIV/0!</v>
      </c>
      <c r="AH958" s="8" t="e">
        <f t="shared" si="483"/>
        <v>#DIV/0!</v>
      </c>
      <c r="AI958" s="8" t="e">
        <f t="shared" si="484"/>
        <v>#DIV/0!</v>
      </c>
      <c r="AK958" s="8"/>
      <c r="AL958" s="8"/>
      <c r="AM958" s="8"/>
    </row>
    <row r="959" spans="13:49" x14ac:dyDescent="0.3">
      <c r="M959" t="str">
        <f>M948</f>
        <v>Target (or sym); Gain &gt; 0</v>
      </c>
      <c r="N959" s="8">
        <f t="shared" si="478"/>
        <v>0.84486587475797936</v>
      </c>
      <c r="O959" s="8">
        <f t="shared" si="478"/>
        <v>0.84426225068938532</v>
      </c>
      <c r="P959" s="8">
        <f t="shared" si="485"/>
        <v>0.9299379061467844</v>
      </c>
      <c r="Q959" s="8">
        <f t="shared" si="486"/>
        <v>0.91788758866670117</v>
      </c>
      <c r="R959" s="8">
        <f>U948</f>
        <v>0.60631943582390013</v>
      </c>
      <c r="S959" s="8">
        <f t="shared" si="488"/>
        <v>0.87864512323626298</v>
      </c>
      <c r="T959" s="8"/>
      <c r="U959" s="8" t="str">
        <f t="shared" si="479"/>
        <v>Target (or sym); Gain &gt; 0</v>
      </c>
      <c r="V959" s="8">
        <f t="shared" si="479"/>
        <v>0.75523403066917538</v>
      </c>
      <c r="W959" s="8">
        <f t="shared" si="479"/>
        <v>0.76120904942167844</v>
      </c>
      <c r="X959" s="8">
        <f t="shared" si="489"/>
        <v>0.80941975126496712</v>
      </c>
      <c r="Y959" s="8">
        <f>AE948</f>
        <v>0.81431637376465937</v>
      </c>
      <c r="Z959" s="8">
        <f t="shared" si="491"/>
        <v>0.76534535948152782</v>
      </c>
      <c r="AA959" s="8">
        <f t="shared" si="492"/>
        <v>0.63321624989976033</v>
      </c>
      <c r="AC959" s="14" t="str">
        <f t="shared" si="480"/>
        <v>Target (or sym); Gain &gt; 0</v>
      </c>
      <c r="AD959" s="8">
        <f t="shared" si="480"/>
        <v>0.89326569482566875</v>
      </c>
      <c r="AE959" s="8">
        <f t="shared" si="480"/>
        <v>0.89698335926752137</v>
      </c>
      <c r="AF959" s="8">
        <f t="shared" si="481"/>
        <v>0.902935689665196</v>
      </c>
      <c r="AG959" s="8">
        <f t="shared" si="482"/>
        <v>0.91169577019120429</v>
      </c>
      <c r="AH959" s="8">
        <f t="shared" si="483"/>
        <v>0.9231838928049344</v>
      </c>
      <c r="AI959" s="8">
        <f t="shared" si="484"/>
        <v>0.84384494807427735</v>
      </c>
      <c r="AK959" s="8"/>
      <c r="AL959" s="8"/>
      <c r="AM959" s="8"/>
    </row>
    <row r="961" spans="12:49" x14ac:dyDescent="0.3">
      <c r="L961" s="35" t="s">
        <v>62</v>
      </c>
      <c r="M961" s="15">
        <f>Y961</f>
        <v>0.8</v>
      </c>
      <c r="N961" s="3" t="s">
        <v>3</v>
      </c>
      <c r="O961" s="3" t="s">
        <v>4</v>
      </c>
      <c r="P961" s="3" t="s">
        <v>5</v>
      </c>
      <c r="Q961" s="3" t="s">
        <v>6</v>
      </c>
      <c r="R961" s="3" t="s">
        <v>7</v>
      </c>
      <c r="S961" s="3" t="s">
        <v>8</v>
      </c>
      <c r="T961" s="3" t="s">
        <v>9</v>
      </c>
      <c r="U961" s="3" t="s">
        <v>10</v>
      </c>
      <c r="V961" s="3" t="s">
        <v>11</v>
      </c>
      <c r="W961" s="3" t="s">
        <v>12</v>
      </c>
      <c r="Y961" s="7">
        <f>X292</f>
        <v>0.8</v>
      </c>
      <c r="Z961" s="3" t="s">
        <v>3</v>
      </c>
      <c r="AA961" s="3" t="s">
        <v>4</v>
      </c>
      <c r="AB961" s="3" t="s">
        <v>5</v>
      </c>
      <c r="AC961" s="3" t="s">
        <v>6</v>
      </c>
      <c r="AD961" s="3" t="s">
        <v>7</v>
      </c>
      <c r="AE961" s="3" t="s">
        <v>8</v>
      </c>
      <c r="AF961" s="3" t="s">
        <v>9</v>
      </c>
      <c r="AG961" s="3" t="s">
        <v>10</v>
      </c>
      <c r="AH961" s="3" t="s">
        <v>11</v>
      </c>
      <c r="AI961" s="3" t="s">
        <v>12</v>
      </c>
      <c r="AK961" s="15">
        <f t="shared" ref="AK961:AK971" si="494">Y961</f>
        <v>0.8</v>
      </c>
      <c r="AL961" s="3" t="s">
        <v>3</v>
      </c>
      <c r="AM961" s="3" t="s">
        <v>4</v>
      </c>
      <c r="AN961" s="3" t="s">
        <v>5</v>
      </c>
      <c r="AO961" s="3" t="s">
        <v>6</v>
      </c>
      <c r="AP961" s="3" t="s">
        <v>7</v>
      </c>
      <c r="AQ961" s="3" t="s">
        <v>8</v>
      </c>
      <c r="AR961" s="3" t="s">
        <v>9</v>
      </c>
      <c r="AS961" s="3" t="s">
        <v>10</v>
      </c>
      <c r="AT961" s="3" t="s">
        <v>11</v>
      </c>
      <c r="AU961" s="3" t="s">
        <v>12</v>
      </c>
    </row>
    <row r="962" spans="12:49" x14ac:dyDescent="0.3">
      <c r="M962" s="8" t="s">
        <v>16</v>
      </c>
      <c r="N962" s="8">
        <f>-1* MEDIAN(N649:N936)</f>
        <v>0.66261855535002423</v>
      </c>
      <c r="O962" s="8">
        <f t="shared" ref="O962:W962" si="495">-1* MEDIAN(O649:O936)</f>
        <v>0.65375690150741605</v>
      </c>
      <c r="P962" s="8">
        <f t="shared" si="495"/>
        <v>1.854656309578054E-4</v>
      </c>
      <c r="Q962" s="8">
        <f t="shared" si="495"/>
        <v>0.8158707920045486</v>
      </c>
      <c r="R962" s="8">
        <f t="shared" si="495"/>
        <v>-1.7512370541039042</v>
      </c>
      <c r="S962" s="8">
        <f t="shared" si="495"/>
        <v>0.86253505464388369</v>
      </c>
      <c r="T962" s="8">
        <f t="shared" si="495"/>
        <v>0.34646697104212187</v>
      </c>
      <c r="U962" s="8">
        <f t="shared" si="495"/>
        <v>0.45699976421536515</v>
      </c>
      <c r="V962" s="8">
        <f t="shared" si="495"/>
        <v>0.71860648766458168</v>
      </c>
      <c r="W962" s="8">
        <f t="shared" si="495"/>
        <v>0.86660790776194974</v>
      </c>
      <c r="Y962" s="8" t="s">
        <v>16</v>
      </c>
      <c r="Z962" s="8">
        <f>-1* MEDIAN(Z649:Z936)</f>
        <v>0.64317218741956639</v>
      </c>
      <c r="AA962" s="8">
        <f t="shared" ref="AA962:AI962" si="496">-1* MEDIAN(AA649:AA936)</f>
        <v>0.64442371540872734</v>
      </c>
      <c r="AB962" s="8">
        <f t="shared" si="496"/>
        <v>-8.6660939696882128E-2</v>
      </c>
      <c r="AC962" s="8">
        <f t="shared" si="496"/>
        <v>0.74742825088439191</v>
      </c>
      <c r="AD962" s="8">
        <f t="shared" si="496"/>
        <v>-1.1995055005621722</v>
      </c>
      <c r="AE962" s="8">
        <f t="shared" si="496"/>
        <v>0.67857210315719851</v>
      </c>
      <c r="AF962" s="8">
        <f t="shared" si="496"/>
        <v>0.6638911051936196</v>
      </c>
      <c r="AG962" s="8">
        <f t="shared" si="496"/>
        <v>0.65370419752318831</v>
      </c>
      <c r="AH962" s="8">
        <f t="shared" si="496"/>
        <v>0.36155389381713982</v>
      </c>
      <c r="AI962" s="8">
        <f t="shared" si="496"/>
        <v>0.44548199288369938</v>
      </c>
      <c r="AK962" s="8" t="str">
        <f t="shared" si="494"/>
        <v>ALL</v>
      </c>
      <c r="AL962" s="8">
        <f>-1* MEDIAN(AL649:AL936)</f>
        <v>0.863930624546415</v>
      </c>
      <c r="AM962" s="8">
        <f t="shared" ref="AM962:AU962" si="497">-1* MEDIAN(AM649:AM936)</f>
        <v>0.86851211841661979</v>
      </c>
      <c r="AN962" s="8">
        <f t="shared" si="497"/>
        <v>-8.6660939696882128E-2</v>
      </c>
      <c r="AO962" s="8">
        <f t="shared" si="497"/>
        <v>0.87808785057185823</v>
      </c>
      <c r="AP962" s="8">
        <f t="shared" si="497"/>
        <v>-1.1995055005621722</v>
      </c>
      <c r="AQ962" s="8">
        <f t="shared" si="497"/>
        <v>0.87528564182886981</v>
      </c>
      <c r="AR962" s="8">
        <f t="shared" si="497"/>
        <v>0.83087547224149594</v>
      </c>
      <c r="AS962" s="8">
        <f t="shared" si="497"/>
        <v>0.91399831621286154</v>
      </c>
      <c r="AT962" s="8">
        <f t="shared" si="497"/>
        <v>0.36155389381713982</v>
      </c>
      <c r="AU962" s="8">
        <f t="shared" si="497"/>
        <v>0.73015939570549149</v>
      </c>
    </row>
    <row r="963" spans="12:49" x14ac:dyDescent="0.3">
      <c r="M963" s="8" t="str">
        <f>"Target; Gain &gt; "&amp;M961</f>
        <v>Target; Gain &gt; 0.8</v>
      </c>
      <c r="N963" s="8" t="e" cm="1" vm="1">
        <f t="array" ref="N963">-1* MEDIAN(_xlfn._xlws.FILTER(N649:N936, ($AX649:$AX936 &gt; $Y938)*($AX649:$AX936&lt;&gt;"")))</f>
        <v>#VALUE!</v>
      </c>
      <c r="O963" s="8" t="e" cm="1" vm="1">
        <f t="array" ref="O963">-1* MEDIAN(_xlfn._xlws.FILTER(O649:O936, ($AX649:$AX936 &gt; $Y938)*($AX649:$AX936&lt;&gt;"")))</f>
        <v>#VALUE!</v>
      </c>
      <c r="P963" s="8" t="e" cm="1" vm="1">
        <f t="array" ref="P963">-1* MEDIAN(_xlfn._xlws.FILTER(P649:P936, ($AX649:$AX936 &gt; $Y938)*($AX649:$AX936&lt;&gt;"")))</f>
        <v>#VALUE!</v>
      </c>
      <c r="Q963" s="8" t="e" cm="1" vm="1">
        <f t="array" ref="Q963">-1* MEDIAN(_xlfn._xlws.FILTER(Q649:Q936, ($AX649:$AX936 &gt; $Y938)*($AX649:$AX936&lt;&gt;"")))</f>
        <v>#VALUE!</v>
      </c>
      <c r="R963" s="8" t="e" cm="1" vm="1">
        <f t="array" ref="R963">-1* MEDIAN(_xlfn._xlws.FILTER(R649:R936, ($AX649:$AX936 &gt; $Y938)*($AX649:$AX936&lt;&gt;"")))</f>
        <v>#VALUE!</v>
      </c>
      <c r="S963" s="8" t="e" cm="1" vm="1">
        <f t="array" ref="S963">-1* MEDIAN(_xlfn._xlws.FILTER(S649:S936, ($AX649:$AX936 &gt; $Y938)*($AX649:$AX936&lt;&gt;"")))</f>
        <v>#VALUE!</v>
      </c>
      <c r="T963" s="8" t="e" cm="1" vm="1">
        <f t="array" ref="T963">-1* MEDIAN(_xlfn._xlws.FILTER(T649:T936, ($AX649:$AX936 &gt; $Y938)*($AX649:$AX936&lt;&gt;"")))</f>
        <v>#VALUE!</v>
      </c>
      <c r="U963" s="8" t="e" cm="1" vm="1">
        <f t="array" ref="U963">-1* MEDIAN(_xlfn._xlws.FILTER(U649:U936, ($AX649:$AX936 &gt; $Y938)*($AX649:$AX936&lt;&gt;"")))</f>
        <v>#VALUE!</v>
      </c>
      <c r="V963" s="8" t="e" cm="1" vm="1">
        <f t="array" ref="V963">-1* MEDIAN(_xlfn._xlws.FILTER(V649:V936, ($AX649:$AX936 &gt; $Y938)*($AX649:$AX936&lt;&gt;"")))</f>
        <v>#VALUE!</v>
      </c>
      <c r="W963" s="8" t="e" cm="1" vm="1">
        <f t="array" ref="W963">-1* MEDIAN(_xlfn._xlws.FILTER(W649:W936, ($AX649:$AX936 &gt; $Y938)*($AX649:$AX936&lt;&gt;"")))</f>
        <v>#VALUE!</v>
      </c>
      <c r="Y963" s="8" t="str">
        <f>"Target; Gain &gt; "&amp;Y961</f>
        <v>Target; Gain &gt; 0.8</v>
      </c>
      <c r="Z963" s="8" t="e" cm="1" vm="1">
        <f t="array" ref="Z963">-1* MEDIAN(_xlfn._xlws.FILTER(Z649:Z936, ($AX649:$AX936 &gt; $Y938)*($AX649:$AX936 &lt;&gt; "")))</f>
        <v>#VALUE!</v>
      </c>
      <c r="AA963" s="8" t="e" cm="1" vm="1">
        <f t="array" ref="AA963">-1* MEDIAN(_xlfn._xlws.FILTER(AA649:AA936, ($AX649:$AX936 &gt; $Y938)*($AX649:$AX936 &lt;&gt; "")))</f>
        <v>#VALUE!</v>
      </c>
      <c r="AB963" s="8" t="e" cm="1" vm="1">
        <f t="array" ref="AB963">-1* MEDIAN(_xlfn._xlws.FILTER(AB649:AB936, ($AX649:$AX936 &gt; $Y938)*($AX649:$AX936 &lt;&gt; "")))</f>
        <v>#VALUE!</v>
      </c>
      <c r="AC963" s="8" t="e" cm="1" vm="1">
        <f t="array" ref="AC963">-1* MEDIAN(_xlfn._xlws.FILTER(AC649:AC936, ($AX649:$AX936 &gt; $Y938)*($AX649:$AX936 &lt;&gt; "")))</f>
        <v>#VALUE!</v>
      </c>
      <c r="AD963" s="8" t="e" cm="1" vm="1">
        <f t="array" ref="AD963">-1* MEDIAN(_xlfn._xlws.FILTER(AD649:AD936, ($AX649:$AX936 &gt; $Y938)*($AX649:$AX936 &lt;&gt; "")))</f>
        <v>#VALUE!</v>
      </c>
      <c r="AE963" s="8" t="e" cm="1" vm="1">
        <f t="array" ref="AE963">-1* MEDIAN(_xlfn._xlws.FILTER(AE649:AE936, ($AX649:$AX936 &gt; $Y938)*($AX649:$AX936 &lt;&gt; "")))</f>
        <v>#VALUE!</v>
      </c>
      <c r="AF963" s="8" t="e" cm="1" vm="1">
        <f t="array" ref="AF963">-1* MEDIAN(_xlfn._xlws.FILTER(AF649:AF936, ($AX649:$AX936 &gt; $Y938)*($AX649:$AX936 &lt;&gt; "")))</f>
        <v>#VALUE!</v>
      </c>
      <c r="AG963" s="8" t="e" cm="1" vm="1">
        <f t="array" ref="AG963">-1* MEDIAN(_xlfn._xlws.FILTER(AG649:AG936, ($AX649:$AX936 &gt; $Y938)*($AX649:$AX936 &lt;&gt; "")))</f>
        <v>#VALUE!</v>
      </c>
      <c r="AH963" s="8" t="e" cm="1" vm="1">
        <f t="array" ref="AH963">-1* MEDIAN(_xlfn._xlws.FILTER(AH649:AH936, ($AX649:$AX936 &gt; $Y938)*($AX649:$AX936 &lt;&gt; "")))</f>
        <v>#VALUE!</v>
      </c>
      <c r="AI963" s="8" t="e" cm="1" vm="1">
        <f t="array" ref="AI963">-1* MEDIAN(_xlfn._xlws.FILTER(AI649:AI936, ($AX649:$AX936 &gt; $Y938)*($AX649:$AX936 &lt;&gt; "")))</f>
        <v>#VALUE!</v>
      </c>
      <c r="AK963" s="8" t="str">
        <f t="shared" si="494"/>
        <v>Target; Gain &gt; 0.8</v>
      </c>
      <c r="AL963" s="8" t="e" cm="1" vm="1">
        <f t="array" ref="AL963">-1* MEDIAN(_xlfn._xlws.FILTER(AL649:AL936, ($AX649:$AX936 &gt; $Y938)*($AX649:$AX936 &lt;&gt; "")))</f>
        <v>#VALUE!</v>
      </c>
      <c r="AM963" s="8" t="e" cm="1" vm="1">
        <f t="array" ref="AM963">-1* MEDIAN(_xlfn._xlws.FILTER(AM649:AM936, ($AX649:$AX936 &gt; $Y938)*($AX649:$AX936 &lt;&gt; "")))</f>
        <v>#VALUE!</v>
      </c>
      <c r="AN963" s="8" t="e" cm="1" vm="1">
        <f t="array" ref="AN963">-1* MEDIAN(_xlfn._xlws.FILTER(AN649:AN936, ($AX649:$AX936 &gt; $Y938)*($AX649:$AX936 &lt;&gt; "")))</f>
        <v>#VALUE!</v>
      </c>
      <c r="AO963" s="8" t="e" cm="1" vm="1">
        <f t="array" ref="AO963">-1* MEDIAN(_xlfn._xlws.FILTER(AO649:AO936, ($AX649:$AX936 &gt; $Y938)*($AX649:$AX936 &lt;&gt; "")))</f>
        <v>#VALUE!</v>
      </c>
      <c r="AP963" s="8" t="e" cm="1" vm="1">
        <f t="array" ref="AP963">-1* MEDIAN(_xlfn._xlws.FILTER(AP649:AP936, ($AX649:$AX936 &gt; $Y938)*($AX649:$AX936 &lt;&gt; "")))</f>
        <v>#VALUE!</v>
      </c>
      <c r="AQ963" s="8" t="e" cm="1" vm="1">
        <f t="array" ref="AQ963">-1* MEDIAN(_xlfn._xlws.FILTER(AQ649:AQ936, ($AX649:$AX936 &gt; $Y938)*($AX649:$AX936 &lt;&gt; "")))</f>
        <v>#VALUE!</v>
      </c>
      <c r="AR963" s="8" t="e" cm="1" vm="1">
        <f t="array" ref="AR963">-1* MEDIAN(_xlfn._xlws.FILTER(AR649:AR936, ($AX649:$AX936 &gt; $Y938)*($AX649:$AX936 &lt;&gt; "")))</f>
        <v>#VALUE!</v>
      </c>
      <c r="AS963" s="8" t="e" cm="1" vm="1">
        <f t="array" ref="AS963">-1* MEDIAN(_xlfn._xlws.FILTER(AS649:AS936, ($AX649:$AX936 &gt; $Y938)*($AX649:$AX936 &lt;&gt; "")))</f>
        <v>#VALUE!</v>
      </c>
      <c r="AT963" s="8" t="e" cm="1" vm="1">
        <f t="array" ref="AT963">-1* MEDIAN(_xlfn._xlws.FILTER(AT649:AT936, ($AX649:$AX936 &gt; $Y938)*($AX649:$AX936 &lt;&gt; "")))</f>
        <v>#VALUE!</v>
      </c>
      <c r="AU963" s="8" t="e" cm="1" vm="1">
        <f t="array" ref="AU963">-1* MEDIAN(_xlfn._xlws.FILTER(AU649:AU936, ($AX649:$AX936 &gt; $Y938)*($AX649:$AX936 &lt;&gt; "")))</f>
        <v>#VALUE!</v>
      </c>
      <c r="AV963" s="4"/>
      <c r="AW963" s="4" t="s">
        <v>14</v>
      </c>
    </row>
    <row r="964" spans="12:49" x14ac:dyDescent="0.3">
      <c r="M964" s="8" t="str">
        <f>"Gain &gt; "&amp;M961</f>
        <v>Gain &gt; 0.8</v>
      </c>
      <c r="N964" s="8" t="e" cm="1" vm="1">
        <f t="array" ref="N964">-1* MEDIAN(_xlfn._xlws.FILTER(N649:N936, $AW649:$AW936 &gt; $Y938))</f>
        <v>#VALUE!</v>
      </c>
      <c r="O964" s="8" t="e" cm="1" vm="1">
        <f t="array" ref="O964">-1* MEDIAN(_xlfn._xlws.FILTER(O649:O936, $AW649:$AW936 &gt; $Y938))</f>
        <v>#VALUE!</v>
      </c>
      <c r="P964" s="8" t="e" cm="1" vm="1">
        <f t="array" ref="P964">-1* MEDIAN(_xlfn._xlws.FILTER(P649:P936, $AW649:$AW936 &gt; $Y938))</f>
        <v>#VALUE!</v>
      </c>
      <c r="Q964" s="8" t="e" cm="1" vm="1">
        <f t="array" ref="Q964">-1* MEDIAN(_xlfn._xlws.FILTER(Q649:Q936, $AW649:$AW936 &gt; $Y938))</f>
        <v>#VALUE!</v>
      </c>
      <c r="R964" s="8" t="e" cm="1" vm="1">
        <f t="array" ref="R964">-1* MEDIAN(_xlfn._xlws.FILTER(R649:R936, $AW649:$AW936 &gt; $Y938))</f>
        <v>#VALUE!</v>
      </c>
      <c r="S964" s="8" t="e" cm="1" vm="1">
        <f t="array" ref="S964">-1* MEDIAN(_xlfn._xlws.FILTER(S649:S936, $AW649:$AW936 &gt; $Y938))</f>
        <v>#VALUE!</v>
      </c>
      <c r="T964" s="8" t="e" cm="1" vm="1">
        <f t="array" ref="T964">-1* MEDIAN(_xlfn._xlws.FILTER(T649:T936, $AW649:$AW936 &gt; $Y938))</f>
        <v>#VALUE!</v>
      </c>
      <c r="U964" s="8" t="e" cm="1" vm="1">
        <f t="array" ref="U964">-1* MEDIAN(_xlfn._xlws.FILTER(U649:U936, $AW649:$AW936 &gt; $Y938))</f>
        <v>#VALUE!</v>
      </c>
      <c r="V964" s="8" t="e" cm="1" vm="1">
        <f t="array" ref="V964">-1* MEDIAN(_xlfn._xlws.FILTER(V649:V936, $AW649:$AW936 &gt; $Y938))</f>
        <v>#VALUE!</v>
      </c>
      <c r="W964" s="8" t="e" cm="1" vm="1">
        <f t="array" ref="W964">-1* MEDIAN(_xlfn._xlws.FILTER(W649:W936, $AW649:$AW936 &gt; $Y938))</f>
        <v>#VALUE!</v>
      </c>
      <c r="Y964" s="8" t="str">
        <f>"Gain &gt; "&amp;Y961</f>
        <v>Gain &gt; 0.8</v>
      </c>
      <c r="Z964" s="8" t="e" cm="1" vm="1">
        <f t="array" ref="Z964">-1* MEDIAN(_xlfn._xlws.FILTER(Z649:Z936, $AW649:$AW936 &gt; $Y938))</f>
        <v>#VALUE!</v>
      </c>
      <c r="AA964" s="8" t="e" cm="1" vm="1">
        <f t="array" ref="AA964">-1* MEDIAN(_xlfn._xlws.FILTER(AA649:AA936, $AW649:$AW936 &gt; $Y938))</f>
        <v>#VALUE!</v>
      </c>
      <c r="AB964" s="8" t="e" cm="1" vm="1">
        <f t="array" ref="AB964">-1* MEDIAN(_xlfn._xlws.FILTER(AB649:AB936, $AW649:$AW936 &gt; $Y938))</f>
        <v>#VALUE!</v>
      </c>
      <c r="AC964" s="8" t="e" cm="1" vm="1">
        <f t="array" ref="AC964">-1* MEDIAN(_xlfn._xlws.FILTER(AC649:AC936, $AW649:$AW936 &gt; $Y938))</f>
        <v>#VALUE!</v>
      </c>
      <c r="AD964" s="8" t="e" cm="1" vm="1">
        <f t="array" ref="AD964">-1* MEDIAN(_xlfn._xlws.FILTER(AD649:AD936, $AW649:$AW936 &gt; $Y938))</f>
        <v>#VALUE!</v>
      </c>
      <c r="AE964" s="8" t="e" cm="1" vm="1">
        <f t="array" ref="AE964">-1* MEDIAN(_xlfn._xlws.FILTER(AE649:AE936, $AW649:$AW936 &gt; $Y938))</f>
        <v>#VALUE!</v>
      </c>
      <c r="AF964" s="8" t="e" cm="1" vm="1">
        <f t="array" ref="AF964">-1* MEDIAN(_xlfn._xlws.FILTER(AF649:AF936, $AW649:$AW936 &gt; $Y938))</f>
        <v>#VALUE!</v>
      </c>
      <c r="AG964" s="8" t="e" cm="1" vm="1">
        <f t="array" ref="AG964">-1* MEDIAN(_xlfn._xlws.FILTER(AG649:AG936, $AW649:$AW936 &gt; $Y938))</f>
        <v>#VALUE!</v>
      </c>
      <c r="AH964" s="8" t="e" cm="1" vm="1">
        <f t="array" ref="AH964">-1* MEDIAN(_xlfn._xlws.FILTER(AH649:AH936, $AW649:$AW936 &gt; $Y938))</f>
        <v>#VALUE!</v>
      </c>
      <c r="AI964" s="8" t="e" cm="1" vm="1">
        <f t="array" ref="AI964">-1* MEDIAN(_xlfn._xlws.FILTER(AI649:AI936, $AW649:$AW936 &gt; $Y938))</f>
        <v>#VALUE!</v>
      </c>
      <c r="AK964" s="8" t="str">
        <f t="shared" si="494"/>
        <v>Gain &gt; 0.8</v>
      </c>
      <c r="AL964" s="8" t="e" cm="1" vm="1">
        <f t="array" ref="AL964">-1* MEDIAN(_xlfn._xlws.FILTER(AL649:AL936, $AW649:$AW936 &gt; $Y938))</f>
        <v>#VALUE!</v>
      </c>
      <c r="AM964" s="8" t="e" cm="1" vm="1">
        <f t="array" ref="AM964">-1* MEDIAN(_xlfn._xlws.FILTER(AM649:AM936, $AW649:$AW936 &gt; $Y938))</f>
        <v>#VALUE!</v>
      </c>
      <c r="AN964" s="8" t="e" cm="1" vm="1">
        <f t="array" ref="AN964">-1* MEDIAN(_xlfn._xlws.FILTER(AN649:AN936, $AW649:$AW936 &gt; $Y938))</f>
        <v>#VALUE!</v>
      </c>
      <c r="AO964" s="8" t="e" cm="1" vm="1">
        <f t="array" ref="AO964">-1* MEDIAN(_xlfn._xlws.FILTER(AO649:AO936, $AW649:$AW936 &gt; $Y938))</f>
        <v>#VALUE!</v>
      </c>
      <c r="AP964" s="8" t="e" cm="1" vm="1">
        <f t="array" ref="AP964">-1* MEDIAN(_xlfn._xlws.FILTER(AP649:AP936, $AW649:$AW936 &gt; $Y938))</f>
        <v>#VALUE!</v>
      </c>
      <c r="AQ964" s="8" t="e" cm="1" vm="1">
        <f t="array" ref="AQ964">-1* MEDIAN(_xlfn._xlws.FILTER(AQ649:AQ936, $AW649:$AW936 &gt; $Y938))</f>
        <v>#VALUE!</v>
      </c>
      <c r="AR964" s="8" t="e" cm="1" vm="1">
        <f t="array" ref="AR964">-1* MEDIAN(_xlfn._xlws.FILTER(AR649:AR936, $AW649:$AW936 &gt; $Y938))</f>
        <v>#VALUE!</v>
      </c>
      <c r="AS964" s="8" t="e" cm="1" vm="1">
        <f t="array" ref="AS964">-1* MEDIAN(_xlfn._xlws.FILTER(AS649:AS936, $AW649:$AW936 &gt; $Y938))</f>
        <v>#VALUE!</v>
      </c>
      <c r="AT964" s="8" t="e" cm="1" vm="1">
        <f t="array" ref="AT964">-1* MEDIAN(_xlfn._xlws.FILTER(AT649:AT936, $AW649:$AW936 &gt; $Y938))</f>
        <v>#VALUE!</v>
      </c>
      <c r="AU964" s="8" t="e" cm="1" vm="1">
        <f t="array" ref="AU964">-1* MEDIAN(_xlfn._xlws.FILTER(AU649:AU936, $AW649:$AW936 &gt; $Y938))</f>
        <v>#VALUE!</v>
      </c>
      <c r="AV964" s="4" t="s">
        <v>39</v>
      </c>
      <c r="AW964" s="18">
        <f>AVERAGEIF($H649:$H936,"=1",AW649:AW936)</f>
        <v>0.19266666666666671</v>
      </c>
    </row>
    <row r="965" spans="12:49" x14ac:dyDescent="0.3">
      <c r="M965" t="s">
        <v>39</v>
      </c>
      <c r="N965" s="8" cm="1">
        <f t="array" ref="N965">-1* MEDIAN(_xlfn._xlws.FILTER(N649:N936, $H649:$H936=1))</f>
        <v>0.73986869776926434</v>
      </c>
      <c r="O965" s="8" cm="1">
        <f t="array" ref="O965">-1* MEDIAN(_xlfn._xlws.FILTER(O649:O936, $H649:$H936=1))</f>
        <v>0.73904117268014868</v>
      </c>
      <c r="P965" s="8" cm="1">
        <f t="array" ref="P965">-1* MEDIAN(_xlfn._xlws.FILTER(P649:P936, $H649:$H936=1))</f>
        <v>2.2295115370531311E-4</v>
      </c>
      <c r="Q965" s="8" cm="1">
        <f t="array" ref="Q965">-1* MEDIAN(_xlfn._xlws.FILTER(Q649:Q936, $H649:$H936=1))</f>
        <v>0.90443651443313</v>
      </c>
      <c r="R965" s="8" cm="1">
        <f t="array" ref="R965">-1* MEDIAN(_xlfn._xlws.FILTER(R649:R936, $H649:$H936=1))</f>
        <v>-1.560825276929338</v>
      </c>
      <c r="S965" s="8" cm="1">
        <f t="array" ref="S965">-1* MEDIAN(_xlfn._xlws.FILTER(S649:S936, $H649:$H936=1))</f>
        <v>0.97873791612243966</v>
      </c>
      <c r="T965" s="8" cm="1">
        <f t="array" ref="T965">-1* MEDIAN(_xlfn._xlws.FILTER(T649:T936, $H649:$H936=1))</f>
        <v>0.27032238500675387</v>
      </c>
      <c r="U965" s="8" cm="1">
        <f t="array" ref="U965">-1* MEDIAN(_xlfn._xlws.FILTER(U649:U936, $H649:$H936=1))</f>
        <v>0.43063577169850942</v>
      </c>
      <c r="V965" s="8" cm="1">
        <f t="array" ref="V965">-1* MEDIAN(_xlfn._xlws.FILTER(V649:V936, $H649:$H936=1))</f>
        <v>0.7326414636201144</v>
      </c>
      <c r="W965" s="8" cm="1">
        <f t="array" ref="W965">-1* MEDIAN(_xlfn._xlws.FILTER(W649:W936, $H649:$H936=1))</f>
        <v>0.93806536647996097</v>
      </c>
      <c r="Y965" t="s">
        <v>39</v>
      </c>
      <c r="Z965" s="8" cm="1">
        <f t="array" ref="Z965">-1* MEDIAN(_xlfn._xlws.FILTER(Z649:Z936, $H649:$H936=1))</f>
        <v>0.64109622064692151</v>
      </c>
      <c r="AA965" s="8" cm="1">
        <f t="array" ref="AA965">-1* MEDIAN(_xlfn._xlws.FILTER(AA649:AA936, $H649:$H936=1))</f>
        <v>0.65213274143341038</v>
      </c>
      <c r="AB965" s="8" cm="1">
        <f t="array" ref="AB965">-1* MEDIAN(_xlfn._xlws.FILTER(AB649:AB936, $H649:$H936=1))</f>
        <v>4.98366951348473E-2</v>
      </c>
      <c r="AC965" s="8" cm="1">
        <f t="array" ref="AC965">-1* MEDIAN(_xlfn._xlws.FILTER(AC649:AC936, $H649:$H936=1))</f>
        <v>0.75500838030055584</v>
      </c>
      <c r="AD965" s="8" cm="1">
        <f t="array" ref="AD965">-1* MEDIAN(_xlfn._xlws.FILTER(AD649:AD936, $H649:$H936=1))</f>
        <v>-1.1587501159295126</v>
      </c>
      <c r="AE965" s="8" cm="1">
        <f t="array" ref="AE965">-1* MEDIAN(_xlfn._xlws.FILTER(AE649:AE936, $H649:$H936=1))</f>
        <v>0.67330058676918036</v>
      </c>
      <c r="AF965" s="8" cm="1">
        <f t="array" ref="AF965">-1* MEDIAN(_xlfn._xlws.FILTER(AF649:AF936, $H649:$H936=1))</f>
        <v>0.70102799341706423</v>
      </c>
      <c r="AG965" s="8" cm="1">
        <f t="array" ref="AG965">-1* MEDIAN(_xlfn._xlws.FILTER(AG649:AG936, $H649:$H936=1))</f>
        <v>0.67498698654347267</v>
      </c>
      <c r="AH965" s="8" cm="1">
        <f t="array" ref="AH965">-1* MEDIAN(_xlfn._xlws.FILTER(AH649:AH936, $H649:$H936=1))</f>
        <v>0.4847424408566734</v>
      </c>
      <c r="AI965" s="8" cm="1">
        <f t="array" ref="AI965">-1* MEDIAN(_xlfn._xlws.FILTER(AI649:AI936, $H649:$H936=1))</f>
        <v>0.50975336536035165</v>
      </c>
      <c r="AK965" t="str">
        <f t="shared" si="494"/>
        <v>Target (or sym)</v>
      </c>
      <c r="AL965" s="8" cm="1">
        <f t="array" ref="AL965">-1* MEDIAN(_xlfn._xlws.FILTER(AL649:AL936, $H649:$H936=1))</f>
        <v>0.8544454505981729</v>
      </c>
      <c r="AM965" s="8" cm="1">
        <f t="array" ref="AM965">-1* MEDIAN(_xlfn._xlws.FILTER(AM649:AM936, $H649:$H936=1))</f>
        <v>0.86363467471436772</v>
      </c>
      <c r="AN965" s="8" cm="1">
        <f t="array" ref="AN965">-1* MEDIAN(_xlfn._xlws.FILTER(AN649:AN936, $H649:$H936=1))</f>
        <v>4.98366951348473E-2</v>
      </c>
      <c r="AO965" s="8" cm="1">
        <f t="array" ref="AO965">-1* MEDIAN(_xlfn._xlws.FILTER(AO649:AO936, $H649:$H936=1))</f>
        <v>0.86038146274623162</v>
      </c>
      <c r="AP965" s="8" cm="1">
        <f t="array" ref="AP965">-1* MEDIAN(_xlfn._xlws.FILTER(AP649:AP936, $H649:$H936=1))</f>
        <v>-1.1587501159295126</v>
      </c>
      <c r="AQ965" s="8" cm="1">
        <f t="array" ref="AQ965">-1* MEDIAN(_xlfn._xlws.FILTER(AQ649:AQ936, $H649:$H936=1))</f>
        <v>0.86936822155874727</v>
      </c>
      <c r="AR965" s="8" cm="1">
        <f t="array" ref="AR965">-1* MEDIAN(_xlfn._xlws.FILTER(AR649:AR936, $H649:$H936=1))</f>
        <v>0.84937075616687741</v>
      </c>
      <c r="AS965" s="8" cm="1">
        <f t="array" ref="AS965">-1* MEDIAN(_xlfn._xlws.FILTER(AS649:AS936, $H649:$H936=1))</f>
        <v>0.87254150997525692</v>
      </c>
      <c r="AT965" s="8" cm="1">
        <f t="array" ref="AT965">-1* MEDIAN(_xlfn._xlws.FILTER(AT649:AT936, $H649:$H936=1))</f>
        <v>0.4847424408566734</v>
      </c>
      <c r="AU965" s="8" cm="1">
        <f t="array" ref="AU965">-1* MEDIAN(_xlfn._xlws.FILTER(AU649:AU936, $H649:$H936=1))</f>
        <v>0.80496197591257646</v>
      </c>
      <c r="AV965" s="4" t="s">
        <v>44</v>
      </c>
      <c r="AW965" s="18">
        <f>AVERAGEIF($J649:$J936,"=1",AW649:AW936)</f>
        <v>0.38470588235294134</v>
      </c>
    </row>
    <row r="966" spans="12:49" x14ac:dyDescent="0.3">
      <c r="M966" t="str">
        <f t="shared" ref="M966:M971" si="498">Y966</f>
        <v>Gain &gt; 0</v>
      </c>
      <c r="N966" s="8" cm="1">
        <f t="array" ref="N966">-1* MEDIAN(_xlfn._xlws.FILTER(N649:N936, $J649:$J936=1))</f>
        <v>0.82506804932992506</v>
      </c>
      <c r="O966" s="8" cm="1">
        <f t="array" ref="O966">-1* MEDIAN(_xlfn._xlws.FILTER(O649:O936, $J649:$J936=1))</f>
        <v>0.82448059633157722</v>
      </c>
      <c r="P966" s="8" cm="1">
        <f t="array" ref="P966">-1* MEDIAN(_xlfn._xlws.FILTER(P649:P936, $J649:$J936=1))</f>
        <v>0.67367313620278713</v>
      </c>
      <c r="Q966" s="8" cm="1">
        <f t="array" ref="Q966">-1* MEDIAN(_xlfn._xlws.FILTER(Q649:Q936, $J649:$J936=1))</f>
        <v>0.91439574780479704</v>
      </c>
      <c r="R966" s="8" cm="1">
        <f t="array" ref="R966">-1* MEDIAN(_xlfn._xlws.FILTER(R649:R936, $J649:$J936=1))</f>
        <v>-2.0861858941012414</v>
      </c>
      <c r="S966" s="8" cm="1">
        <f t="array" ref="S966">-1* MEDIAN(_xlfn._xlws.FILTER(S649:S936, $J649:$J936=1))</f>
        <v>0.90014916258021804</v>
      </c>
      <c r="T966" s="8" cm="1">
        <f t="array" ref="T966">-1* MEDIAN(_xlfn._xlws.FILTER(T649:T936, $J649:$J936=1))</f>
        <v>0.55086088542856548</v>
      </c>
      <c r="U966" s="8" cm="1">
        <f t="array" ref="U966">-1* MEDIAN(_xlfn._xlws.FILTER(U649:U936, $J649:$J936=1))</f>
        <v>0.64709382615119115</v>
      </c>
      <c r="V966" s="8" cm="1">
        <f t="array" ref="V966">-1* MEDIAN(_xlfn._xlws.FILTER(V649:V936, $J649:$J936=1))</f>
        <v>0.69034248633753981</v>
      </c>
      <c r="W966" s="8" cm="1">
        <f t="array" ref="W966">-1* MEDIAN(_xlfn._xlws.FILTER(W649:W936, $J649:$J936=1))</f>
        <v>0.91296630884224017</v>
      </c>
      <c r="Y966" t="s">
        <v>18</v>
      </c>
      <c r="Z966" s="8" cm="1">
        <f t="array" ref="Z966">-1* MEDIAN(_xlfn._xlws.FILTER(Z649:Z936, $J649:$J936=1))</f>
        <v>0.77288894804358121</v>
      </c>
      <c r="AA966" s="8" cm="1">
        <f t="array" ref="AA966">-1* MEDIAN(_xlfn._xlws.FILTER(AA649:AA936, $J649:$J936=1))</f>
        <v>0.77862659625167174</v>
      </c>
      <c r="AB966" s="8" cm="1">
        <f t="array" ref="AB966">-1* MEDIAN(_xlfn._xlws.FILTER(AB649:AB936, $J649:$J936=1))</f>
        <v>0.39351296895758836</v>
      </c>
      <c r="AC966" s="8" cm="1">
        <f t="array" ref="AC966">-1* MEDIAN(_xlfn._xlws.FILTER(AC649:AC936, $J649:$J936=1))</f>
        <v>0.8085837215019267</v>
      </c>
      <c r="AD966" s="8" cm="1">
        <f t="array" ref="AD966">-1* MEDIAN(_xlfn._xlws.FILTER(AD649:AD936, $J649:$J936=1))</f>
        <v>-1.5019242289088282</v>
      </c>
      <c r="AE966" s="8" cm="1">
        <f t="array" ref="AE966">-1* MEDIAN(_xlfn._xlws.FILTER(AE649:AE936, $J649:$J936=1))</f>
        <v>0.83765521251820996</v>
      </c>
      <c r="AF966" s="8" cm="1">
        <f t="array" ref="AF966">-1* MEDIAN(_xlfn._xlws.FILTER(AF649:AF936, $J649:$J936=1))</f>
        <v>0.84755922585617893</v>
      </c>
      <c r="AG966" s="8" cm="1">
        <f t="array" ref="AG966">-1* MEDIAN(_xlfn._xlws.FILTER(AG649:AG936, $J649:$J936=1))</f>
        <v>0.79866728048447322</v>
      </c>
      <c r="AH966" s="8" cm="1">
        <f t="array" ref="AH966">-1* MEDIAN(_xlfn._xlws.FILTER(AH649:AH936, $J649:$J936=1))</f>
        <v>0.22688842175143145</v>
      </c>
      <c r="AI966" s="8" cm="1">
        <f t="array" ref="AI966">-1* MEDIAN(_xlfn._xlws.FILTER(AI649:AI936, $J649:$J936=1))</f>
        <v>0.60588914792094806</v>
      </c>
      <c r="AK966" t="str">
        <f t="shared" si="494"/>
        <v>Gain &gt; 0</v>
      </c>
      <c r="AL966" s="8" cm="1">
        <f t="array" ref="AL966">-1* MEDIAN(_xlfn._xlws.FILTER(AL649:AL936, $J649:$J936=1))</f>
        <v>0.90308268702364836</v>
      </c>
      <c r="AM966" s="8" cm="1">
        <f t="array" ref="AM966">-1* MEDIAN(_xlfn._xlws.FILTER(AM649:AM936, $J649:$J936=1))</f>
        <v>0.90436259441324018</v>
      </c>
      <c r="AN966" s="8" cm="1">
        <f t="array" ref="AN966">-1* MEDIAN(_xlfn._xlws.FILTER(AN649:AN936, $J649:$J936=1))</f>
        <v>0.39351296895758836</v>
      </c>
      <c r="AO966" s="8" cm="1">
        <f t="array" ref="AO966">-1* MEDIAN(_xlfn._xlws.FILTER(AO649:AO936, $J649:$J936=1))</f>
        <v>0.90585388584661919</v>
      </c>
      <c r="AP966" s="8" cm="1">
        <f t="array" ref="AP966">-1* MEDIAN(_xlfn._xlws.FILTER(AP649:AP936, $J649:$J936=1))</f>
        <v>-1.5019242289088282</v>
      </c>
      <c r="AQ966" s="8" cm="1">
        <f t="array" ref="AQ966">-1* MEDIAN(_xlfn._xlws.FILTER(AQ649:AQ936, $J649:$J936=1))</f>
        <v>0.92443639514510467</v>
      </c>
      <c r="AR966" s="8" cm="1">
        <f t="array" ref="AR966">-1* MEDIAN(_xlfn._xlws.FILTER(AR649:AR936, $J649:$J936=1))</f>
        <v>0.92272357511805303</v>
      </c>
      <c r="AS966" s="8" cm="1">
        <f t="array" ref="AS966">-1* MEDIAN(_xlfn._xlws.FILTER(AS649:AS936, $J649:$J936=1))</f>
        <v>0.94399477085013905</v>
      </c>
      <c r="AT966" s="8" cm="1">
        <f t="array" ref="AT966">-1* MEDIAN(_xlfn._xlws.FILTER(AT649:AT936, $J649:$J936=1))</f>
        <v>0.22688842175143145</v>
      </c>
      <c r="AU966" s="8" cm="1">
        <f t="array" ref="AU966">-1* MEDIAN(_xlfn._xlws.FILTER(AU649:AU936, $J649:$J936=1))</f>
        <v>0.84015307693624253</v>
      </c>
      <c r="AV966" s="4" t="s">
        <v>19</v>
      </c>
      <c r="AW966" s="18">
        <f>AVERAGEIF($I649:$I936,"=1",AW649:AW936)</f>
        <v>-0.24222222222222231</v>
      </c>
    </row>
    <row r="967" spans="12:49" x14ac:dyDescent="0.3">
      <c r="M967" t="str">
        <f t="shared" si="498"/>
        <v>Gain &lt;=0</v>
      </c>
      <c r="N967" s="8" cm="1">
        <f t="array" ref="N967">-1* MEDIAN(_xlfn._xlws.FILTER(N649:N936, $I649:$I936=1))</f>
        <v>-0.14022807671330773</v>
      </c>
      <c r="O967" s="8" cm="1">
        <f t="array" ref="O967">-1* MEDIAN(_xlfn._xlws.FILTER(O649:O936, $I649:$I936=1))</f>
        <v>-0.14044004072175945</v>
      </c>
      <c r="P967" s="8" cm="1">
        <f t="array" ref="P967">-1* MEDIAN(_xlfn._xlws.FILTER(P649:P936, $I649:$I936=1))</f>
        <v>1.5397705741838647E-4</v>
      </c>
      <c r="Q967" s="8" cm="1">
        <f t="array" ref="Q967">-1* MEDIAN(_xlfn._xlws.FILTER(Q649:Q936, $I649:$I936=1))</f>
        <v>-4.8174729438492424E-3</v>
      </c>
      <c r="R967" s="8" cm="1">
        <f t="array" ref="R967">-1* MEDIAN(_xlfn._xlws.FILTER(R649:R936, $I649:$I936=1))</f>
        <v>0.99998800257944542</v>
      </c>
      <c r="S967" s="8" cm="1">
        <f t="array" ref="S967">-1* MEDIAN(_xlfn._xlws.FILTER(S649:S936, $I649:$I936=1))</f>
        <v>0.79003840840066297</v>
      </c>
      <c r="T967" s="8" cm="1">
        <f t="array" ref="T967">-1* MEDIAN(_xlfn._xlws.FILTER(T649:T936, $I649:$I936=1))</f>
        <v>-13.579529650082138</v>
      </c>
      <c r="U967" s="8" cm="1">
        <f t="array" ref="U967">-1* MEDIAN(_xlfn._xlws.FILTER(U649:U936, $I649:$I936=1))</f>
        <v>-10.304343521423421</v>
      </c>
      <c r="V967" s="8" cm="1">
        <f t="array" ref="V967">-1* MEDIAN(_xlfn._xlws.FILTER(V649:V936, $I649:$I936=1))</f>
        <v>0.99862319688284573</v>
      </c>
      <c r="W967" s="8" cm="1">
        <f t="array" ref="W967">-1* MEDIAN(_xlfn._xlws.FILTER(W649:W936, $I649:$I936=1))</f>
        <v>0.85860745400974325</v>
      </c>
      <c r="Y967" t="s">
        <v>19</v>
      </c>
      <c r="Z967" s="8" cm="1">
        <f t="array" ref="Z967">-1* MEDIAN(_xlfn._xlws.FILTER(Z649:Z936, $I649:$I936=1))</f>
        <v>-0.55887546325223081</v>
      </c>
      <c r="AA967" s="8" cm="1">
        <f t="array" ref="AA967">-1* MEDIAN(_xlfn._xlws.FILTER(AA649:AA936, $I649:$I936=1))</f>
        <v>-0.56775065285449955</v>
      </c>
      <c r="AB967" s="8" cm="1">
        <f t="array" ref="AB967">-1* MEDIAN(_xlfn._xlws.FILTER(AB649:AB936, $I649:$I936=1))</f>
        <v>-0.13070028580101514</v>
      </c>
      <c r="AC967" s="8" cm="1">
        <f t="array" ref="AC967">-1* MEDIAN(_xlfn._xlws.FILTER(AC649:AC936, $I649:$I936=1))</f>
        <v>-0.74893065917414658</v>
      </c>
      <c r="AD967" s="8" cm="1">
        <f t="array" ref="AD967">-1* MEDIAN(_xlfn._xlws.FILTER(AD649:AD936, $I649:$I936=1))</f>
        <v>0.65444396953341943</v>
      </c>
      <c r="AE967" s="8" cm="1">
        <f t="array" ref="AE967">-1* MEDIAN(_xlfn._xlws.FILTER(AE649:AE936, $I649:$I936=1))</f>
        <v>0.10392004621011132</v>
      </c>
      <c r="AF967" s="8" cm="1">
        <f t="array" ref="AF967">-1* MEDIAN(_xlfn._xlws.FILTER(AF649:AF936, $I649:$I936=1))</f>
        <v>-0.97776108564799347</v>
      </c>
      <c r="AG967" s="8" cm="1">
        <f t="array" ref="AG967">-1* MEDIAN(_xlfn._xlws.FILTER(AG649:AG936, $I649:$I936=1))</f>
        <v>-1.5771958375213604</v>
      </c>
      <c r="AH967" s="8" cm="1">
        <f t="array" ref="AH967">-1* MEDIAN(_xlfn._xlws.FILTER(AH649:AH936, $I649:$I936=1))</f>
        <v>0.97971318809271501</v>
      </c>
      <c r="AI967" s="8" cm="1">
        <f t="array" ref="AI967">-1* MEDIAN(_xlfn._xlws.FILTER(AI649:AI936, $I649:$I936=1))</f>
        <v>0.20877928702796233</v>
      </c>
      <c r="AK967" t="str">
        <f t="shared" si="494"/>
        <v>Gain &lt;=0</v>
      </c>
      <c r="AL967" s="8" cm="1">
        <f t="array" ref="AL967">-1* MEDIAN(_xlfn._xlws.FILTER(AL649:AL936, $I649:$I936=1))</f>
        <v>0.26793757704736132</v>
      </c>
      <c r="AM967" s="8" cm="1">
        <f t="array" ref="AM967">-1* MEDIAN(_xlfn._xlws.FILTER(AM649:AM936, $I649:$I936=1))</f>
        <v>0.26544676171751075</v>
      </c>
      <c r="AN967" s="8" cm="1">
        <f t="array" ref="AN967">-1* MEDIAN(_xlfn._xlws.FILTER(AN649:AN936, $I649:$I936=1))</f>
        <v>-0.13070028580101514</v>
      </c>
      <c r="AO967" s="8" cm="1">
        <f t="array" ref="AO967">-1* MEDIAN(_xlfn._xlws.FILTER(AO649:AO936, $I649:$I936=1))</f>
        <v>0.20995318337807362</v>
      </c>
      <c r="AP967" s="8" cm="1">
        <f t="array" ref="AP967">-1* MEDIAN(_xlfn._xlws.FILTER(AP649:AP936, $I649:$I936=1))</f>
        <v>0.65444396953341943</v>
      </c>
      <c r="AQ967" s="8" cm="1">
        <f t="array" ref="AQ967">-1* MEDIAN(_xlfn._xlws.FILTER(AQ649:AQ936, $I649:$I936=1))</f>
        <v>0.38205281026019877</v>
      </c>
      <c r="AR967" s="8" cm="1">
        <f t="array" ref="AR967">-1* MEDIAN(_xlfn._xlws.FILTER(AR649:AR936, $I649:$I936=1))</f>
        <v>1.8874349887071894E-4</v>
      </c>
      <c r="AS967" s="8" cm="1">
        <f t="array" ref="AS967">-1* MEDIAN(_xlfn._xlws.FILTER(AS649:AS936, $I649:$I936=1))</f>
        <v>0.2384891071152998</v>
      </c>
      <c r="AT967" s="8" cm="1">
        <f t="array" ref="AT967">-1* MEDIAN(_xlfn._xlws.FILTER(AT649:AT936, $I649:$I936=1))</f>
        <v>0.97971318809271501</v>
      </c>
      <c r="AU967" s="8" cm="1">
        <f t="array" ref="AU967">-1* MEDIAN(_xlfn._xlws.FILTER(AU649:AU936, $I649:$I936=1))</f>
        <v>0.3560645060359906</v>
      </c>
    </row>
    <row r="968" spans="12:49" x14ac:dyDescent="0.3">
      <c r="M968" t="str">
        <f t="shared" si="498"/>
        <v>Target; Gain &gt; 0.8; #pref=2</v>
      </c>
      <c r="N968" s="8" t="e" cm="1" vm="1">
        <f t="array" ref="N968">-1* AVERAGE(_xlfn._xlws.FILTER(N649:N936,($H$649:$H$936=1)*($K$649:$K$936=2)*($AW649:$AW936&gt;$Y$938)))</f>
        <v>#VALUE!</v>
      </c>
      <c r="O968" s="8" t="e" cm="1" vm="1">
        <f t="array" ref="O968">-1* AVERAGE(_xlfn._xlws.FILTER(O649:O936,($H$649:$H$936=1)*($K$649:$K$936=2)*($AW649:$AW936&gt;$Y$938)))</f>
        <v>#VALUE!</v>
      </c>
      <c r="P968" s="8" t="e" cm="1" vm="1">
        <f t="array" ref="P968">-1* AVERAGE(_xlfn._xlws.FILTER(P649:P936,($H$649:$H$936=1)*($K$649:$K$936=2)*($AW649:$AW936&gt;$Y$938)))</f>
        <v>#VALUE!</v>
      </c>
      <c r="Q968" s="8" t="e" cm="1" vm="1">
        <f t="array" ref="Q968">-1* AVERAGE(_xlfn._xlws.FILTER(Q649:Q936,($H$649:$H$936=1)*($K$649:$K$936=2)*($AW649:$AW936&gt;$Y$938)))</f>
        <v>#VALUE!</v>
      </c>
      <c r="R968" s="8" t="e" cm="1" vm="1">
        <f t="array" ref="R968">-1* AVERAGE(_xlfn._xlws.FILTER(R649:R936,($H$649:$H$936=1)*($K$649:$K$936=2)*($AW649:$AW936&gt;$Y$938)))</f>
        <v>#VALUE!</v>
      </c>
      <c r="S968" s="8" t="e" cm="1" vm="1">
        <f t="array" ref="S968">-1* AVERAGE(_xlfn._xlws.FILTER(S649:S936,($H$649:$H$936=1)*($K$649:$K$936=2)*($AW649:$AW936&gt;$Y$938)))</f>
        <v>#VALUE!</v>
      </c>
      <c r="T968" s="8" t="e" cm="1" vm="1">
        <f t="array" ref="T968">-1* AVERAGE(_xlfn._xlws.FILTER(T649:T936,($H$649:$H$936=1)*($K$649:$K$936=2)*($AW649:$AW936&gt;$Y$938)))</f>
        <v>#VALUE!</v>
      </c>
      <c r="U968" s="8" t="e" cm="1" vm="1">
        <f t="array" ref="U968">-1* AVERAGE(_xlfn._xlws.FILTER(U649:U936,($H$649:$H$936=1)*($K$649:$K$936=2)*($AW649:$AW936&gt;$Y$938)))</f>
        <v>#VALUE!</v>
      </c>
      <c r="V968" s="8" t="e" cm="1" vm="1">
        <f t="array" ref="V968">-1* AVERAGE(_xlfn._xlws.FILTER(V649:V936,($H$649:$H$936=1)*($K$649:$K$936=2)*($AW649:$AW936&gt;$Y$938)))</f>
        <v>#VALUE!</v>
      </c>
      <c r="W968" s="8" t="e" cm="1" vm="1">
        <f t="array" ref="W968">-1* AVERAGE(_xlfn._xlws.FILTER(W649:W936,($H$649:$H$936=1)*($K$649:$K$936=2)*($AW649:$AW936&gt;$Y$938)))</f>
        <v>#VALUE!</v>
      </c>
      <c r="Y968" t="str">
        <f>"Target; Gain &gt; "&amp;Y961&amp;"; #pref=2"</f>
        <v>Target; Gain &gt; 0.8; #pref=2</v>
      </c>
      <c r="Z968" s="8" t="e" cm="1" vm="1">
        <f t="array" ref="Z968">-1* AVERAGE(_xlfn._xlws.FILTER(Z649:Z936,($H$649:$H$936=1)*($K$649:$K$936=2)*($AW649:$AW936&gt;$Y$938)))</f>
        <v>#VALUE!</v>
      </c>
      <c r="AA968" s="8" t="e" cm="1" vm="1">
        <f t="array" ref="AA968">-1* AVERAGE(_xlfn._xlws.FILTER(AA649:AA936,($H$649:$H$936=1)*($K$649:$K$936=2)*($AW649:$AW936&gt;$Y$938)))</f>
        <v>#VALUE!</v>
      </c>
      <c r="AB968" s="8" t="e" cm="1" vm="1">
        <f t="array" ref="AB968">-1* AVERAGE(_xlfn._xlws.FILTER(AB649:AB936,($H$649:$H$936=1)*($K$649:$K$936=2)*($AW649:$AW936&gt;$Y$938)))</f>
        <v>#VALUE!</v>
      </c>
      <c r="AC968" s="8" t="e" cm="1" vm="1">
        <f t="array" ref="AC968">-1* AVERAGE(_xlfn._xlws.FILTER(AC649:AC936,($H$649:$H$936=1)*($K$649:$K$936=2)*($AW649:$AW936&gt;$Y$938)))</f>
        <v>#VALUE!</v>
      </c>
      <c r="AD968" s="8" t="e" cm="1" vm="1">
        <f t="array" ref="AD968">-1* AVERAGE(_xlfn._xlws.FILTER(AD649:AD936,($H$649:$H$936=1)*($K$649:$K$936=2)*($AW649:$AW936&gt;$Y$938)))</f>
        <v>#VALUE!</v>
      </c>
      <c r="AE968" s="8" t="e" cm="1" vm="1">
        <f t="array" ref="AE968">-1* AVERAGE(_xlfn._xlws.FILTER(AE649:AE936,($H$649:$H$936=1)*($K$649:$K$936=2)*($AW649:$AW936&gt;$Y$938)))</f>
        <v>#VALUE!</v>
      </c>
      <c r="AF968" s="8" t="e" cm="1" vm="1">
        <f t="array" ref="AF968">-1* AVERAGE(_xlfn._xlws.FILTER(AF649:AF936,($H$649:$H$936=1)*($K$649:$K$936=2)*($AW649:$AW936&gt;$Y$938)))</f>
        <v>#VALUE!</v>
      </c>
      <c r="AG968" s="8" t="e" cm="1" vm="1">
        <f t="array" ref="AG968">-1* AVERAGE(_xlfn._xlws.FILTER(AG649:AG936,($H$649:$H$936=1)*($K$649:$K$936=2)*($AW649:$AW936&gt;$Y$938)))</f>
        <v>#VALUE!</v>
      </c>
      <c r="AH968" s="8" t="e" cm="1" vm="1">
        <f t="array" ref="AH968">-1* AVERAGE(_xlfn._xlws.FILTER(AH649:AH936,($H$649:$H$936=1)*($K$649:$K$936=2)*($AW649:$AW936&gt;$Y$938)))</f>
        <v>#VALUE!</v>
      </c>
      <c r="AI968" s="8" t="e" cm="1" vm="1">
        <f t="array" ref="AI968">-1* AVERAGE(_xlfn._xlws.FILTER(AI649:AI936,($H$649:$H$936=1)*($K$649:$K$936=2)*($AW649:$AW936&gt;$Y$938)))</f>
        <v>#VALUE!</v>
      </c>
      <c r="AK968" t="str">
        <f t="shared" si="494"/>
        <v>Target; Gain &gt; 0.8; #pref=2</v>
      </c>
      <c r="AL968" s="8" t="e" cm="1" vm="1">
        <f t="array" ref="AL968">-1* AVERAGE(_xlfn._xlws.FILTER(AL649:AL936,($H$649:$H$936=1)*($K$649:$K$936=2)*($AW649:$AW936&gt;$Y$938)))</f>
        <v>#VALUE!</v>
      </c>
      <c r="AM968" s="8" t="e" cm="1" vm="1">
        <f t="array" ref="AM968">-1* AVERAGE(_xlfn._xlws.FILTER(AM649:AM936,($H$649:$H$936=1)*($K$649:$K$936=2)*($AW649:$AW936&gt;$Y$938)))</f>
        <v>#VALUE!</v>
      </c>
      <c r="AN968" s="8" t="e" cm="1" vm="1">
        <f t="array" ref="AN968">-1* AVERAGE(_xlfn._xlws.FILTER(AN649:AN936,($H$649:$H$936=1)*($K$649:$K$936=2)*($AW649:$AW936&gt;$Y$938)))</f>
        <v>#VALUE!</v>
      </c>
      <c r="AO968" s="8" t="e" cm="1" vm="1">
        <f t="array" ref="AO968">-1* AVERAGE(_xlfn._xlws.FILTER(AO649:AO936,($H$649:$H$936=1)*($K$649:$K$936=2)*($AW649:$AW936&gt;$Y$938)))</f>
        <v>#VALUE!</v>
      </c>
      <c r="AP968" s="8" t="e" cm="1" vm="1">
        <f t="array" ref="AP968">-1* AVERAGE(_xlfn._xlws.FILTER(AP649:AP936,($H$649:$H$936=1)*($K$649:$K$936=2)*($AW649:$AW936&gt;$Y$938)))</f>
        <v>#VALUE!</v>
      </c>
      <c r="AQ968" s="8" t="e" cm="1" vm="1">
        <f t="array" ref="AQ968">-1* AVERAGE(_xlfn._xlws.FILTER(AQ649:AQ936,($H$649:$H$936=1)*($K$649:$K$936=2)*($AW649:$AW936&gt;$Y$938)))</f>
        <v>#VALUE!</v>
      </c>
      <c r="AR968" s="8" t="e" cm="1" vm="1">
        <f t="array" ref="AR968">-1* AVERAGE(_xlfn._xlws.FILTER(AR649:AR936,($H$649:$H$936=1)*($K$649:$K$936=2)*($AW649:$AW936&gt;$Y$938)))</f>
        <v>#VALUE!</v>
      </c>
      <c r="AS968" s="8" t="e" cm="1" vm="1">
        <f t="array" ref="AS968">-1* AVERAGE(_xlfn._xlws.FILTER(AS649:AS936,($H$649:$H$936=1)*($K$649:$K$936=2)*($AW649:$AW936&gt;$Y$938)))</f>
        <v>#VALUE!</v>
      </c>
      <c r="AT968" s="8" t="e" cm="1" vm="1">
        <f t="array" ref="AT968">-1* AVERAGE(_xlfn._xlws.FILTER(AT649:AT936,($H$649:$H$936=1)*($K$649:$K$936=2)*($AW649:$AW936&gt;$Y$938)))</f>
        <v>#VALUE!</v>
      </c>
      <c r="AU968" s="8" t="e" cm="1" vm="1">
        <f t="array" ref="AU968">-1* AVERAGE(_xlfn._xlws.FILTER(AU649:AU936,($H$649:$H$936=1)*($K$649:$K$936=2)*($AW649:$AW936&gt;$Y$938)))</f>
        <v>#VALUE!</v>
      </c>
    </row>
    <row r="969" spans="12:49" x14ac:dyDescent="0.3">
      <c r="M969" t="str">
        <f t="shared" si="498"/>
        <v>Target; Gain &gt; 0.8; #pref=3</v>
      </c>
      <c r="N969" s="8" t="e" cm="1" vm="1">
        <f t="array" ref="N969">-1* MEDIAN(_xlfn._xlws.FILTER(N649:N936,($H$649:$H$936=1)*($K$649:$K$936=3)*($AW649:$AW936&gt;$Y$938)))</f>
        <v>#VALUE!</v>
      </c>
      <c r="O969" s="8" t="e" cm="1" vm="1">
        <f t="array" ref="O969">-1* MEDIAN(_xlfn._xlws.FILTER(O649:O936,($H$649:$H$936=1)*($K$649:$K$936=3)*($AW649:$AW936&gt;$Y$938)))</f>
        <v>#VALUE!</v>
      </c>
      <c r="P969" s="8" t="e" cm="1" vm="1">
        <f t="array" ref="P969">-1* MEDIAN(_xlfn._xlws.FILTER(P649:P936,($H$649:$H$936=1)*($K$649:$K$936=3)*($AW649:$AW936&gt;$Y$938)))</f>
        <v>#VALUE!</v>
      </c>
      <c r="Q969" s="8" t="e" cm="1" vm="1">
        <f t="array" ref="Q969">-1* MEDIAN(_xlfn._xlws.FILTER(Q649:Q936,($H$649:$H$936=1)*($K$649:$K$936=3)*($AW649:$AW936&gt;$Y$938)))</f>
        <v>#VALUE!</v>
      </c>
      <c r="R969" s="8" t="e" cm="1" vm="1">
        <f t="array" ref="R969">-1* MEDIAN(_xlfn._xlws.FILTER(R649:R936,($H$649:$H$936=1)*($K$649:$K$936=3)*($AW649:$AW936&gt;$Y$938)))</f>
        <v>#VALUE!</v>
      </c>
      <c r="S969" s="8" t="e" cm="1" vm="1">
        <f t="array" ref="S969">-1* MEDIAN(_xlfn._xlws.FILTER(S649:S936,($H$649:$H$936=1)*($K$649:$K$936=3)*($AW649:$AW936&gt;$Y$938)))</f>
        <v>#VALUE!</v>
      </c>
      <c r="T969" s="8" t="e" cm="1" vm="1">
        <f t="array" ref="T969">-1* MEDIAN(_xlfn._xlws.FILTER(T649:T936,($H$649:$H$936=1)*($K$649:$K$936=3)*($AW649:$AW936&gt;$Y$938)))</f>
        <v>#VALUE!</v>
      </c>
      <c r="U969" s="8" t="e" cm="1" vm="1">
        <f t="array" ref="U969">-1* MEDIAN(_xlfn._xlws.FILTER(U649:U936,($H$649:$H$936=1)*($K$649:$K$936=3)*($AW649:$AW936&gt;$Y$938)))</f>
        <v>#VALUE!</v>
      </c>
      <c r="V969" s="8" t="e" cm="1" vm="1">
        <f t="array" ref="V969">-1* MEDIAN(_xlfn._xlws.FILTER(V649:V936,($H$649:$H$936=1)*($K$649:$K$936=3)*($AW649:$AW936&gt;$Y$938)))</f>
        <v>#VALUE!</v>
      </c>
      <c r="W969" s="8" t="e" cm="1" vm="1">
        <f t="array" ref="W969">-1* MEDIAN(_xlfn._xlws.FILTER(W649:W936,($H$649:$H$936=1)*($K$649:$K$936=3)*($AW649:$AW936&gt;$Y$938)))</f>
        <v>#VALUE!</v>
      </c>
      <c r="Y969" t="str">
        <f>"Target; Gain &gt; "&amp;Y961&amp;"; #pref=3"</f>
        <v>Target; Gain &gt; 0.8; #pref=3</v>
      </c>
      <c r="Z969" s="8" t="e" cm="1" vm="1">
        <f t="array" ref="Z969">-1* MEDIAN(_xlfn._xlws.FILTER(Z649:Z936,($H$649:$H$936=1)*($K$649:$K$936=3)*($AW649:$AW936&gt;$Y$938)))</f>
        <v>#VALUE!</v>
      </c>
      <c r="AA969" s="8" t="e" cm="1" vm="1">
        <f t="array" ref="AA969">-1* MEDIAN(_xlfn._xlws.FILTER(AA649:AA936,($H$649:$H$936=1)*($K$649:$K$936=3)*($AW649:$AW936&gt;$Y$938)))</f>
        <v>#VALUE!</v>
      </c>
      <c r="AB969" s="8" t="e" cm="1" vm="1">
        <f t="array" ref="AB969">-1* MEDIAN(_xlfn._xlws.FILTER(AB649:AB936,($H$649:$H$936=1)*($K$649:$K$936=3)*($AW649:$AW936&gt;$Y$938)))</f>
        <v>#VALUE!</v>
      </c>
      <c r="AC969" s="8" t="e" cm="1" vm="1">
        <f t="array" ref="AC969">-1* MEDIAN(_xlfn._xlws.FILTER(AC649:AC936,($H$649:$H$936=1)*($K$649:$K$936=3)*($AW649:$AW936&gt;$Y$938)))</f>
        <v>#VALUE!</v>
      </c>
      <c r="AD969" s="8" t="e" cm="1" vm="1">
        <f t="array" ref="AD969">-1* MEDIAN(_xlfn._xlws.FILTER(AD649:AD936,($H$649:$H$936=1)*($K$649:$K$936=3)*($AW649:$AW936&gt;$Y$938)))</f>
        <v>#VALUE!</v>
      </c>
      <c r="AE969" s="8" t="e" cm="1" vm="1">
        <f t="array" ref="AE969">-1* MEDIAN(_xlfn._xlws.FILTER(AE649:AE936,($H$649:$H$936=1)*($K$649:$K$936=3)*($AW649:$AW936&gt;$Y$938)))</f>
        <v>#VALUE!</v>
      </c>
      <c r="AF969" s="8" t="e" cm="1" vm="1">
        <f t="array" ref="AF969">-1* MEDIAN(_xlfn._xlws.FILTER(AF649:AF936,($H$649:$H$936=1)*($K$649:$K$936=3)*($AW649:$AW936&gt;$Y$938)))</f>
        <v>#VALUE!</v>
      </c>
      <c r="AG969" s="8" t="e" cm="1" vm="1">
        <f t="array" ref="AG969">-1* MEDIAN(_xlfn._xlws.FILTER(AG649:AG936,($H$649:$H$936=1)*($K$649:$K$936=3)*($AW649:$AW936&gt;$Y$938)))</f>
        <v>#VALUE!</v>
      </c>
      <c r="AH969" s="8" t="e" cm="1" vm="1">
        <f t="array" ref="AH969">-1* MEDIAN(_xlfn._xlws.FILTER(AH649:AH936,($H$649:$H$936=1)*($K$649:$K$936=3)*($AW649:$AW936&gt;$Y$938)))</f>
        <v>#VALUE!</v>
      </c>
      <c r="AI969" s="8" t="e" cm="1" vm="1">
        <f t="array" ref="AI969">-1* MEDIAN(_xlfn._xlws.FILTER(AI649:AI936,($H$649:$H$936=1)*($K$649:$K$936=3)*($AW649:$AW936&gt;$Y$938)))</f>
        <v>#VALUE!</v>
      </c>
      <c r="AK969" t="str">
        <f t="shared" si="494"/>
        <v>Target; Gain &gt; 0.8; #pref=3</v>
      </c>
      <c r="AL969" s="8" t="e" cm="1" vm="1">
        <f t="array" ref="AL969">-1* MEDIAN(_xlfn._xlws.FILTER(AL649:AL936,($H$649:$H$936=1)*($K$649:$K$936=3)*($AW649:$AW936&gt;$Y$938)))</f>
        <v>#VALUE!</v>
      </c>
      <c r="AM969" s="8" t="e" cm="1" vm="1">
        <f t="array" ref="AM969">-1* MEDIAN(_xlfn._xlws.FILTER(AM649:AM936,($H$649:$H$936=1)*($K$649:$K$936=3)*($AW649:$AW936&gt;$Y$938)))</f>
        <v>#VALUE!</v>
      </c>
      <c r="AN969" s="8" t="e" cm="1" vm="1">
        <f t="array" ref="AN969">-1* MEDIAN(_xlfn._xlws.FILTER(AN649:AN936,($H$649:$H$936=1)*($K$649:$K$936=3)*($AW649:$AW936&gt;$Y$938)))</f>
        <v>#VALUE!</v>
      </c>
      <c r="AO969" s="8" t="e" cm="1" vm="1">
        <f t="array" ref="AO969">-1* MEDIAN(_xlfn._xlws.FILTER(AO649:AO936,($H$649:$H$936=1)*($K$649:$K$936=3)*($AW649:$AW936&gt;$Y$938)))</f>
        <v>#VALUE!</v>
      </c>
      <c r="AP969" s="8" t="e" cm="1" vm="1">
        <f t="array" ref="AP969">-1* MEDIAN(_xlfn._xlws.FILTER(AP649:AP936,($H$649:$H$936=1)*($K$649:$K$936=3)*($AW649:$AW936&gt;$Y$938)))</f>
        <v>#VALUE!</v>
      </c>
      <c r="AQ969" s="8" t="e" cm="1" vm="1">
        <f t="array" ref="AQ969">-1* MEDIAN(_xlfn._xlws.FILTER(AQ649:AQ936,($H$649:$H$936=1)*($K$649:$K$936=3)*($AW649:$AW936&gt;$Y$938)))</f>
        <v>#VALUE!</v>
      </c>
      <c r="AR969" s="8" t="e" cm="1" vm="1">
        <f t="array" ref="AR969">-1* MEDIAN(_xlfn._xlws.FILTER(AR649:AR936,($H$649:$H$936=1)*($K$649:$K$936=3)*($AW649:$AW936&gt;$Y$938)))</f>
        <v>#VALUE!</v>
      </c>
      <c r="AS969" s="8" t="e" cm="1" vm="1">
        <f t="array" ref="AS969">-1* MEDIAN(_xlfn._xlws.FILTER(AS649:AS936,($H$649:$H$936=1)*($K$649:$K$936=3)*($AW649:$AW936&gt;$Y$938)))</f>
        <v>#VALUE!</v>
      </c>
      <c r="AT969" s="8" t="e" cm="1" vm="1">
        <f t="array" ref="AT969">-1* MEDIAN(_xlfn._xlws.FILTER(AT649:AT936,($H$649:$H$936=1)*($K$649:$K$936=3)*($AW649:$AW936&gt;$Y$938)))</f>
        <v>#VALUE!</v>
      </c>
      <c r="AU969" s="8" t="e" cm="1" vm="1">
        <f t="array" ref="AU969">-1* MEDIAN(_xlfn._xlws.FILTER(AU649:AU936,($H$649:$H$936=1)*($K$649:$K$936=3)*($AW649:$AW936&gt;$Y$938)))</f>
        <v>#VALUE!</v>
      </c>
    </row>
    <row r="970" spans="12:49" x14ac:dyDescent="0.3">
      <c r="M970" t="str">
        <f t="shared" si="498"/>
        <v>Target; Gain &gt; 0.8; #pref=4</v>
      </c>
      <c r="N970" s="8" t="e" cm="1" vm="1">
        <f t="array" ref="N970">-1* MEDIAN(_xlfn._xlws.FILTER(N649:N936,($H$649:$H$936=1)*($K$649:$K$936=4)*($AW649:$AW936&gt;$Y$938)))</f>
        <v>#VALUE!</v>
      </c>
      <c r="O970" s="8" t="e" cm="1" vm="1">
        <f t="array" ref="O970">-1* MEDIAN(_xlfn._xlws.FILTER(O649:O936,($H$649:$H$936=1)*($K$649:$K$936=4)*($AW649:$AW936&gt;$Y$938)))</f>
        <v>#VALUE!</v>
      </c>
      <c r="P970" s="8" t="e" cm="1" vm="1">
        <f t="array" ref="P970">-1* MEDIAN(_xlfn._xlws.FILTER(P649:P936,($H$649:$H$936=1)*($K$649:$K$936=4)*($AW649:$AW936&gt;$Y$938)))</f>
        <v>#VALUE!</v>
      </c>
      <c r="Q970" s="8" t="e" cm="1" vm="1">
        <f t="array" ref="Q970">-1* MEDIAN(_xlfn._xlws.FILTER(Q649:Q936,($H$649:$H$936=1)*($K$649:$K$936=4)*($AW649:$AW936&gt;$Y$938)))</f>
        <v>#VALUE!</v>
      </c>
      <c r="R970" s="8" t="e" cm="1" vm="1">
        <f t="array" ref="R970">-1* MEDIAN(_xlfn._xlws.FILTER(R649:R936,($H$649:$H$936=1)*($K$649:$K$936=4)*($AW649:$AW936&gt;$Y$938)))</f>
        <v>#VALUE!</v>
      </c>
      <c r="S970" s="8" t="e" cm="1" vm="1">
        <f t="array" ref="S970">-1* MEDIAN(_xlfn._xlws.FILTER(S649:S936,($H$649:$H$936=1)*($K$649:$K$936=4)*($AW649:$AW936&gt;$Y$938)))</f>
        <v>#VALUE!</v>
      </c>
      <c r="T970" s="8" t="e" cm="1" vm="1">
        <f t="array" ref="T970">-1* MEDIAN(_xlfn._xlws.FILTER(T649:T936,($H$649:$H$936=1)*($K$649:$K$936=4)*($AW649:$AW936&gt;$Y$938)))</f>
        <v>#VALUE!</v>
      </c>
      <c r="U970" s="8" t="e" cm="1" vm="1">
        <f t="array" ref="U970">-1* MEDIAN(_xlfn._xlws.FILTER(U649:U936,($H$649:$H$936=1)*($K$649:$K$936=4)*($AW649:$AW936&gt;$Y$938)))</f>
        <v>#VALUE!</v>
      </c>
      <c r="V970" s="8" t="e" cm="1" vm="1">
        <f t="array" ref="V970">-1* MEDIAN(_xlfn._xlws.FILTER(V649:V936,($H$649:$H$936=1)*($K$649:$K$936=4)*($AW649:$AW936&gt;$Y$938)))</f>
        <v>#VALUE!</v>
      </c>
      <c r="W970" s="8" t="e" cm="1" vm="1">
        <f t="array" ref="W970">-1* MEDIAN(_xlfn._xlws.FILTER(W649:W936,($H$649:$H$936=1)*($K$649:$K$936=4)*($AW649:$AW936&gt;$Y$938)))</f>
        <v>#VALUE!</v>
      </c>
      <c r="Y970" t="str">
        <f>"Target; Gain &gt; "&amp;Y961&amp;"; #pref=4"</f>
        <v>Target; Gain &gt; 0.8; #pref=4</v>
      </c>
      <c r="Z970" s="8" t="e" cm="1" vm="1">
        <f t="array" ref="Z970">-1* MEDIAN(_xlfn._xlws.FILTER(Z649:Z936,($H$649:$H$936=1)*($K$649:$K$936=4)*($AW649:$AW936&gt;$Y$938)))</f>
        <v>#VALUE!</v>
      </c>
      <c r="AA970" s="8" t="e" cm="1" vm="1">
        <f t="array" ref="AA970">-1* MEDIAN(_xlfn._xlws.FILTER(AA649:AA936,($H$649:$H$936=1)*($K$649:$K$936=4)*($AW649:$AW936&gt;$Y$938)))</f>
        <v>#VALUE!</v>
      </c>
      <c r="AB970" s="8" t="e" cm="1" vm="1">
        <f t="array" ref="AB970">-1* MEDIAN(_xlfn._xlws.FILTER(AB649:AB936,($H$649:$H$936=1)*($K$649:$K$936=4)*($AW649:$AW936&gt;$Y$938)))</f>
        <v>#VALUE!</v>
      </c>
      <c r="AC970" s="8" t="e" cm="1" vm="1">
        <f t="array" ref="AC970">-1* MEDIAN(_xlfn._xlws.FILTER(AC649:AC936,($H$649:$H$936=1)*($K$649:$K$936=4)*($AW649:$AW936&gt;$Y$938)))</f>
        <v>#VALUE!</v>
      </c>
      <c r="AD970" s="8" t="e" cm="1" vm="1">
        <f t="array" ref="AD970">-1* MEDIAN(_xlfn._xlws.FILTER(AD649:AD936,($H$649:$H$936=1)*($K$649:$K$936=4)*($AW649:$AW936&gt;$Y$938)))</f>
        <v>#VALUE!</v>
      </c>
      <c r="AE970" s="8" t="e" cm="1" vm="1">
        <f t="array" ref="AE970">-1* MEDIAN(_xlfn._xlws.FILTER(AE649:AE936,($H$649:$H$936=1)*($K$649:$K$936=4)*($AW649:$AW936&gt;$Y$938)))</f>
        <v>#VALUE!</v>
      </c>
      <c r="AF970" s="8" t="e" cm="1" vm="1">
        <f t="array" ref="AF970">-1* MEDIAN(_xlfn._xlws.FILTER(AF649:AF936,($H$649:$H$936=1)*($K$649:$K$936=4)*($AW649:$AW936&gt;$Y$938)))</f>
        <v>#VALUE!</v>
      </c>
      <c r="AG970" s="8" t="e" cm="1" vm="1">
        <f t="array" ref="AG970">-1* MEDIAN(_xlfn._xlws.FILTER(AG649:AG936,($H$649:$H$936=1)*($K$649:$K$936=4)*($AW649:$AW936&gt;$Y$938)))</f>
        <v>#VALUE!</v>
      </c>
      <c r="AH970" s="8" t="e" cm="1" vm="1">
        <f t="array" ref="AH970">-1* MEDIAN(_xlfn._xlws.FILTER(AH649:AH936,($H$649:$H$936=1)*($K$649:$K$936=4)*($AW649:$AW936&gt;$Y$938)))</f>
        <v>#VALUE!</v>
      </c>
      <c r="AI970" s="8" t="e" cm="1" vm="1">
        <f t="array" ref="AI970">-1* MEDIAN(_xlfn._xlws.FILTER(AI649:AI936,($H$649:$H$936=1)*($K$649:$K$936=4)*($AW649:$AW936&gt;$Y$938)))</f>
        <v>#VALUE!</v>
      </c>
      <c r="AK970" t="str">
        <f t="shared" si="494"/>
        <v>Target; Gain &gt; 0.8; #pref=4</v>
      </c>
      <c r="AL970" s="8" t="e" cm="1" vm="1">
        <f t="array" ref="AL970">-1* MEDIAN(_xlfn._xlws.FILTER(AL649:AL936,($H$649:$H$936=1)*($K$649:$K$936=4)*($AW649:$AW936&gt;$Y$938)))</f>
        <v>#VALUE!</v>
      </c>
      <c r="AM970" s="8" t="e" cm="1" vm="1">
        <f t="array" ref="AM970">-1* MEDIAN(_xlfn._xlws.FILTER(AM649:AM936,($H$649:$H$936=1)*($K$649:$K$936=4)*($AW649:$AW936&gt;$Y$938)))</f>
        <v>#VALUE!</v>
      </c>
      <c r="AN970" s="8" t="e" cm="1" vm="1">
        <f t="array" ref="AN970">-1* MEDIAN(_xlfn._xlws.FILTER(AN649:AN936,($H$649:$H$936=1)*($K$649:$K$936=4)*($AW649:$AW936&gt;$Y$938)))</f>
        <v>#VALUE!</v>
      </c>
      <c r="AO970" s="8" t="e" cm="1" vm="1">
        <f t="array" ref="AO970">-1* MEDIAN(_xlfn._xlws.FILTER(AO649:AO936,($H$649:$H$936=1)*($K$649:$K$936=4)*($AW649:$AW936&gt;$Y$938)))</f>
        <v>#VALUE!</v>
      </c>
      <c r="AP970" s="8" t="e" cm="1" vm="1">
        <f t="array" ref="AP970">-1* MEDIAN(_xlfn._xlws.FILTER(AP649:AP936,($H$649:$H$936=1)*($K$649:$K$936=4)*($AW649:$AW936&gt;$Y$938)))</f>
        <v>#VALUE!</v>
      </c>
      <c r="AQ970" s="8" t="e" cm="1" vm="1">
        <f t="array" ref="AQ970">-1* MEDIAN(_xlfn._xlws.FILTER(AQ649:AQ936,($H$649:$H$936=1)*($K$649:$K$936=4)*($AW649:$AW936&gt;$Y$938)))</f>
        <v>#VALUE!</v>
      </c>
      <c r="AR970" s="8" t="e" cm="1" vm="1">
        <f t="array" ref="AR970">-1* MEDIAN(_xlfn._xlws.FILTER(AR649:AR936,($H$649:$H$936=1)*($K$649:$K$936=4)*($AW649:$AW936&gt;$Y$938)))</f>
        <v>#VALUE!</v>
      </c>
      <c r="AS970" s="8" t="e" cm="1" vm="1">
        <f t="array" ref="AS970">-1* MEDIAN(_xlfn._xlws.FILTER(AS649:AS936,($H$649:$H$936=1)*($K$649:$K$936=4)*($AW649:$AW936&gt;$Y$938)))</f>
        <v>#VALUE!</v>
      </c>
      <c r="AT970" s="8" t="e" cm="1" vm="1">
        <f t="array" ref="AT970">-1* MEDIAN(_xlfn._xlws.FILTER(AT649:AT936,($H$649:$H$936=1)*($K$649:$K$936=4)*($AW649:$AW936&gt;$Y$938)))</f>
        <v>#VALUE!</v>
      </c>
      <c r="AU970" s="8" t="e" cm="1" vm="1">
        <f t="array" ref="AU970">-1* MEDIAN(_xlfn._xlws.FILTER(AU649:AU936,($H$649:$H$936=1)*($K$649:$K$936=4)*($AW649:$AW936&gt;$Y$938)))</f>
        <v>#VALUE!</v>
      </c>
    </row>
    <row r="971" spans="12:49" x14ac:dyDescent="0.3">
      <c r="M971" t="str">
        <f t="shared" si="498"/>
        <v>Target (or sym); Gain &gt; 0</v>
      </c>
      <c r="N971" s="8" cm="1">
        <f t="array" ref="N971">-1* MEDIAN(_xlfn._xlws.FILTER(N649:N936,($H649:$H936=1)*($J649:$J936=1)))</f>
        <v>0.8655291630694143</v>
      </c>
      <c r="O971" s="8" cm="1">
        <f t="array" ref="O971">-1* MEDIAN(_xlfn._xlws.FILTER(O649:O936,($H649:$H936=1)*($J649:$J936=1)))</f>
        <v>0.86404678769326704</v>
      </c>
      <c r="P971" s="8" cm="1">
        <f t="array" ref="P971">-1* MEDIAN(_xlfn._xlws.FILTER(P649:P936,($H649:$H936=1)*($J649:$J936=1)))</f>
        <v>0.66899662992397901</v>
      </c>
      <c r="Q971" s="8" cm="1">
        <f t="array" ref="Q971">-1* MEDIAN(_xlfn._xlws.FILTER(Q649:Q936,($H649:$H936=1)*($J649:$J936=1)))</f>
        <v>0.92957493729299745</v>
      </c>
      <c r="R971" s="8" cm="1">
        <f t="array" ref="R971">-1* MEDIAN(_xlfn._xlws.FILTER(R649:R936,($H649:$H936=1)*($J649:$J936=1)))</f>
        <v>-2.0522348094642084</v>
      </c>
      <c r="S971" s="8" cm="1">
        <f t="array" ref="S971">-1* MEDIAN(_xlfn._xlws.FILTER(S649:S936,($H649:$H936=1)*($J649:$J936=1)))</f>
        <v>0.94735919787566869</v>
      </c>
      <c r="T971" s="8" cm="1">
        <f t="array" ref="T971">-1* MEDIAN(_xlfn._xlws.FILTER(T649:T936,($H649:$H936=1)*($J649:$J936=1)))</f>
        <v>0.54821227269128836</v>
      </c>
      <c r="U971" s="8" cm="1">
        <f t="array" ref="U971">-1* MEDIAN(_xlfn._xlws.FILTER(U649:U936,($H649:$H936=1)*($J649:$J936=1)))</f>
        <v>0.64666169341873181</v>
      </c>
      <c r="V971" s="8" cm="1">
        <f t="array" ref="V971">-1* MEDIAN(_xlfn._xlws.FILTER(V649:V936,($H649:$H936=1)*($J649:$J936=1)))</f>
        <v>-0.42985455837842235</v>
      </c>
      <c r="W971" s="8" cm="1">
        <f t="array" ref="W971">-1* MEDIAN(_xlfn._xlws.FILTER(W649:W936,($H649:$H936=1)*($J649:$J936=1)))</f>
        <v>0.92778070791044187</v>
      </c>
      <c r="Y971" t="s">
        <v>53</v>
      </c>
      <c r="Z971" s="8" cm="1">
        <f t="array" ref="Z971">-1* MEDIAN(_xlfn._xlws.FILTER(Z649:Z936,($H649:$H936=1)*($J649:$J936=1)))</f>
        <v>0.77027385221261424</v>
      </c>
      <c r="AA971" s="8" cm="1">
        <f t="array" ref="AA971">-1* MEDIAN(_xlfn._xlws.FILTER(AA649:AA936,($H649:$H936=1)*($J649:$J936=1)))</f>
        <v>0.77862659625167174</v>
      </c>
      <c r="AB971" s="8" cm="1">
        <f t="array" ref="AB971">-1* MEDIAN(_xlfn._xlws.FILTER(AB649:AB936,($H649:$H936=1)*($J649:$J936=1)))</f>
        <v>0.43325537296679451</v>
      </c>
      <c r="AC971" s="8" cm="1">
        <f t="array" ref="AC971">-1* MEDIAN(_xlfn._xlws.FILTER(AC649:AC936,($H649:$H936=1)*($J649:$J936=1)))</f>
        <v>0.80427097474243747</v>
      </c>
      <c r="AD971" s="8" cm="1">
        <f t="array" ref="AD971">-1* MEDIAN(_xlfn._xlws.FILTER(AD649:AD936,($H649:$H936=1)*($J649:$J936=1)))</f>
        <v>-1.4405777879571926</v>
      </c>
      <c r="AE971" s="8" cm="1">
        <f t="array" ref="AE971">-1* MEDIAN(_xlfn._xlws.FILTER(AE649:AE936,($H649:$H936=1)*($J649:$J936=1)))</f>
        <v>0.84115283915548344</v>
      </c>
      <c r="AF971" s="8" cm="1">
        <f t="array" ref="AF971">-1* MEDIAN(_xlfn._xlws.FILTER(AF649:AF936,($H649:$H936=1)*($J649:$J936=1)))</f>
        <v>0.8192685993281712</v>
      </c>
      <c r="AG971" s="8" cm="1">
        <f t="array" ref="AG971">-1* MEDIAN(_xlfn._xlws.FILTER(AG649:AG936,($H649:$H936=1)*($J649:$J936=1)))</f>
        <v>0.78208773035399348</v>
      </c>
      <c r="AH971" s="8" cm="1">
        <f t="array" ref="AH971">-1* MEDIAN(_xlfn._xlws.FILTER(AH649:AH936,($H649:$H936=1)*($J649:$J936=1)))</f>
        <v>-3.5486561933325167E-2</v>
      </c>
      <c r="AI971" s="8" cm="1">
        <f t="array" ref="AI971">-1* MEDIAN(_xlfn._xlws.FILTER(AI649:AI936,($H649:$H936=1)*($J649:$J936=1)))</f>
        <v>0.62764972661858631</v>
      </c>
      <c r="AK971" t="str">
        <f t="shared" si="494"/>
        <v>Target (or sym); Gain &gt; 0</v>
      </c>
      <c r="AL971" s="8" cm="1">
        <f t="array" ref="AL971">-1* MEDIAN(_xlfn._xlws.FILTER(AL649:AL936,($H649:$H936=1)*($J649:$J936=1)))</f>
        <v>0.89976250806905866</v>
      </c>
      <c r="AM971" s="8" cm="1">
        <f t="array" ref="AM971">-1* MEDIAN(_xlfn._xlws.FILTER(AM649:AM936,($H649:$H936=1)*($J649:$J936=1)))</f>
        <v>0.89540493522160225</v>
      </c>
      <c r="AN971" s="8" cm="1">
        <f t="array" ref="AN971">-1* MEDIAN(_xlfn._xlws.FILTER(AN649:AN936,($H649:$H936=1)*($J649:$J936=1)))</f>
        <v>0.43325537296679451</v>
      </c>
      <c r="AO971" s="8" cm="1">
        <f t="array" ref="AO971">-1* MEDIAN(_xlfn._xlws.FILTER(AO649:AO936,($H649:$H936=1)*($J649:$J936=1)))</f>
        <v>0.89766052617214032</v>
      </c>
      <c r="AP971" s="8" cm="1">
        <f t="array" ref="AP971">-1* MEDIAN(_xlfn._xlws.FILTER(AP649:AP936,($H649:$H936=1)*($J649:$J936=1)))</f>
        <v>-1.4405777879571926</v>
      </c>
      <c r="AQ971" s="8" cm="1">
        <f t="array" ref="AQ971">-1* MEDIAN(_xlfn._xlws.FILTER(AQ649:AQ936,($H649:$H936=1)*($J649:$J936=1)))</f>
        <v>0.91158332938369024</v>
      </c>
      <c r="AR971" s="8" cm="1">
        <f t="array" ref="AR971">-1* MEDIAN(_xlfn._xlws.FILTER(AR649:AR936,($H649:$H936=1)*($J649:$J936=1)))</f>
        <v>0.90821508219429292</v>
      </c>
      <c r="AS971" s="8" cm="1">
        <f t="array" ref="AS971">-1* MEDIAN(_xlfn._xlws.FILTER(AS649:AS936,($H649:$H936=1)*($J649:$J936=1)))</f>
        <v>0.92124404404209037</v>
      </c>
      <c r="AT971" s="8" cm="1">
        <f t="array" ref="AT971">-1* MEDIAN(_xlfn._xlws.FILTER(AT649:AT936,($H649:$H936=1)*($J649:$J936=1)))</f>
        <v>-3.5486561933325167E-2</v>
      </c>
      <c r="AU971" s="8" cm="1">
        <f t="array" ref="AU971">-1* MEDIAN(_xlfn._xlws.FILTER(AU649:AU936,($H649:$H936=1)*($J649:$J936=1)))</f>
        <v>0.84066085788737155</v>
      </c>
      <c r="AV971" s="4" t="s">
        <v>44</v>
      </c>
      <c r="AW971" s="18">
        <f>AVERAGEIF($J649:$J936,"=1",AW649:AW936)</f>
        <v>0.38470588235294134</v>
      </c>
    </row>
    <row r="972" spans="12:49" x14ac:dyDescent="0.3">
      <c r="M972" s="19">
        <f t="shared" ref="M972:O977" si="499">M961</f>
        <v>0.8</v>
      </c>
      <c r="N972" s="19" t="str">
        <f t="shared" si="499"/>
        <v>BNL Causal</v>
      </c>
      <c r="O972" s="19" t="str">
        <f t="shared" si="499"/>
        <v>BNL Causal HM</v>
      </c>
      <c r="P972" s="19" t="str">
        <f>Q961</f>
        <v>SFS Causal</v>
      </c>
      <c r="Q972" s="19" t="str">
        <f>S961</f>
        <v>SaLSa Causal</v>
      </c>
      <c r="R972" s="19" t="str">
        <f>U961</f>
        <v>D&amp;C Causal</v>
      </c>
      <c r="S972" s="19" t="str">
        <f>W961</f>
        <v>BBS Causal</v>
      </c>
      <c r="T972" s="19"/>
      <c r="U972" s="19">
        <f t="shared" ref="U972:W982" si="500">Y961</f>
        <v>0.8</v>
      </c>
      <c r="V972" s="19" t="str">
        <f t="shared" si="500"/>
        <v>BNL Causal</v>
      </c>
      <c r="W972" s="19" t="str">
        <f t="shared" si="500"/>
        <v>BNL Causal HM</v>
      </c>
      <c r="X972" s="19" t="str">
        <f>AC961</f>
        <v>SFS Causal</v>
      </c>
      <c r="Y972" s="19" t="str">
        <f>AE961</f>
        <v>SaLSa Causal</v>
      </c>
      <c r="Z972" s="19" t="str">
        <f>AG961</f>
        <v>D&amp;C Causal</v>
      </c>
      <c r="AA972" s="19" t="str">
        <f>AI961</f>
        <v>BBS Causal</v>
      </c>
      <c r="AB972" s="17"/>
      <c r="AC972" s="32">
        <f>AK961</f>
        <v>0.8</v>
      </c>
      <c r="AD972" s="32" t="str">
        <f>AL961</f>
        <v>BNL Causal</v>
      </c>
      <c r="AE972" s="32" t="str">
        <f>AM961</f>
        <v>BNL Causal HM</v>
      </c>
      <c r="AF972" s="32" t="str">
        <f>AO961</f>
        <v>SFS Causal</v>
      </c>
      <c r="AG972" s="32" t="str">
        <f>AQ961</f>
        <v>SaLSa Causal</v>
      </c>
      <c r="AH972" s="32" t="str">
        <f>AS961</f>
        <v>D&amp;C Causal</v>
      </c>
      <c r="AI972" s="32" t="str">
        <f>AU961</f>
        <v>BBS Causal</v>
      </c>
      <c r="AK972" s="19"/>
      <c r="AL972" s="19"/>
      <c r="AM972" s="19"/>
      <c r="AN972" s="17"/>
      <c r="AO972" s="17"/>
      <c r="AP972" s="17"/>
      <c r="AQ972" s="17"/>
      <c r="AR972" s="17"/>
      <c r="AS972" s="17"/>
      <c r="AT972" s="17"/>
      <c r="AU972" s="17"/>
    </row>
    <row r="973" spans="12:49" x14ac:dyDescent="0.3">
      <c r="M973" t="str">
        <f t="shared" si="499"/>
        <v>ALL</v>
      </c>
      <c r="N973" s="8">
        <f t="shared" si="499"/>
        <v>0.66261855535002423</v>
      </c>
      <c r="O973" s="8">
        <f t="shared" si="499"/>
        <v>0.65375690150741605</v>
      </c>
      <c r="P973" s="8">
        <f>Q962</f>
        <v>0.8158707920045486</v>
      </c>
      <c r="Q973" s="8">
        <f>S962</f>
        <v>0.86253505464388369</v>
      </c>
      <c r="R973" s="8">
        <f>U962</f>
        <v>0.45699976421536515</v>
      </c>
      <c r="S973" s="8">
        <f>W962</f>
        <v>0.86660790776194974</v>
      </c>
      <c r="T973" s="8"/>
      <c r="U973" s="8" t="str">
        <f t="shared" si="500"/>
        <v>ALL</v>
      </c>
      <c r="V973" s="8">
        <f t="shared" si="500"/>
        <v>0.64317218741956639</v>
      </c>
      <c r="W973" s="8">
        <f t="shared" si="500"/>
        <v>0.64442371540872734</v>
      </c>
      <c r="X973" s="8">
        <f>AC962</f>
        <v>0.74742825088439191</v>
      </c>
      <c r="Y973" s="8">
        <f>AE962</f>
        <v>0.67857210315719851</v>
      </c>
      <c r="Z973" s="8">
        <f>AG962</f>
        <v>0.65370419752318831</v>
      </c>
      <c r="AA973" s="8">
        <f>AI962</f>
        <v>0.44548199288369938</v>
      </c>
      <c r="AB973" s="17"/>
      <c r="AC973" s="33" t="str">
        <f t="shared" ref="AC973:AE982" si="501">AK962</f>
        <v>ALL</v>
      </c>
      <c r="AD973" s="8">
        <f t="shared" si="501"/>
        <v>0.863930624546415</v>
      </c>
      <c r="AE973" s="8">
        <f t="shared" si="501"/>
        <v>0.86851211841661979</v>
      </c>
      <c r="AF973" s="8">
        <f t="shared" ref="AF973:AF982" si="502">AO962</f>
        <v>0.87808785057185823</v>
      </c>
      <c r="AG973" s="8">
        <f t="shared" ref="AG973:AG982" si="503">AQ962</f>
        <v>0.87528564182886981</v>
      </c>
      <c r="AH973" s="8">
        <f t="shared" ref="AH973:AH982" si="504">AS962</f>
        <v>0.91399831621286154</v>
      </c>
      <c r="AI973" s="8">
        <f t="shared" ref="AI973:AI982" si="505">AU962</f>
        <v>0.73015939570549149</v>
      </c>
      <c r="AK973" s="8"/>
      <c r="AL973" s="8"/>
      <c r="AM973" s="8"/>
      <c r="AN973" s="17"/>
      <c r="AO973" s="17"/>
      <c r="AP973" s="17"/>
      <c r="AQ973" s="17"/>
      <c r="AR973" s="17"/>
      <c r="AS973" s="17"/>
      <c r="AT973" s="17"/>
      <c r="AU973" s="17"/>
    </row>
    <row r="974" spans="12:49" x14ac:dyDescent="0.3">
      <c r="M974" t="str">
        <f t="shared" si="499"/>
        <v>Target; Gain &gt; 0.8</v>
      </c>
      <c r="N974" s="8" t="e" vm="2">
        <f t="shared" si="499"/>
        <v>#VALUE!</v>
      </c>
      <c r="O974" s="8" t="e" vm="2">
        <f t="shared" si="499"/>
        <v>#VALUE!</v>
      </c>
      <c r="P974" s="8" t="e" vm="2">
        <f>Q963</f>
        <v>#VALUE!</v>
      </c>
      <c r="Q974" s="8" t="e" vm="2">
        <f>S963</f>
        <v>#VALUE!</v>
      </c>
      <c r="R974" s="8" t="e" vm="2">
        <f>U963</f>
        <v>#VALUE!</v>
      </c>
      <c r="S974" s="8" t="e" vm="2">
        <f>W963</f>
        <v>#VALUE!</v>
      </c>
      <c r="T974" s="8"/>
      <c r="U974" s="8" t="str">
        <f t="shared" si="500"/>
        <v>Target; Gain &gt; 0.8</v>
      </c>
      <c r="V974" s="8" t="e" vm="2">
        <f t="shared" si="500"/>
        <v>#VALUE!</v>
      </c>
      <c r="W974" s="8" t="e" vm="2">
        <f t="shared" si="500"/>
        <v>#VALUE!</v>
      </c>
      <c r="X974" s="8" t="e" vm="2">
        <f>AC963</f>
        <v>#VALUE!</v>
      </c>
      <c r="Y974" s="8" t="e" vm="2">
        <f>AE963</f>
        <v>#VALUE!</v>
      </c>
      <c r="Z974" s="8" t="e" vm="2">
        <f>AG963</f>
        <v>#VALUE!</v>
      </c>
      <c r="AA974" s="8" t="e" vm="2">
        <f>AI963</f>
        <v>#VALUE!</v>
      </c>
      <c r="AB974" s="17"/>
      <c r="AC974" s="33" t="str">
        <f t="shared" si="501"/>
        <v>Target; Gain &gt; 0.8</v>
      </c>
      <c r="AD974" s="8" t="e" vm="2">
        <f t="shared" si="501"/>
        <v>#VALUE!</v>
      </c>
      <c r="AE974" s="8" t="e" vm="2">
        <f t="shared" si="501"/>
        <v>#VALUE!</v>
      </c>
      <c r="AF974" s="8" t="e" vm="2">
        <f t="shared" si="502"/>
        <v>#VALUE!</v>
      </c>
      <c r="AG974" s="8" t="e" vm="2">
        <f t="shared" si="503"/>
        <v>#VALUE!</v>
      </c>
      <c r="AH974" s="8" t="e" vm="2">
        <f t="shared" si="504"/>
        <v>#VALUE!</v>
      </c>
      <c r="AI974" s="8" t="e" vm="2">
        <f t="shared" si="505"/>
        <v>#VALUE!</v>
      </c>
      <c r="AK974" s="8"/>
      <c r="AL974" s="8"/>
      <c r="AM974" s="8"/>
      <c r="AN974" s="17"/>
      <c r="AO974" s="17"/>
      <c r="AP974" s="17"/>
      <c r="AQ974" s="17"/>
      <c r="AR974" s="17"/>
      <c r="AS974" s="17"/>
      <c r="AT974" s="17"/>
      <c r="AU974" s="17"/>
    </row>
    <row r="975" spans="12:49" x14ac:dyDescent="0.3">
      <c r="M975" t="str">
        <f t="shared" si="499"/>
        <v>Gain &gt; 0.8</v>
      </c>
      <c r="N975" s="8" t="e" vm="2">
        <f t="shared" si="499"/>
        <v>#VALUE!</v>
      </c>
      <c r="O975" s="8" t="e" vm="2">
        <f t="shared" si="499"/>
        <v>#VALUE!</v>
      </c>
      <c r="P975" s="8" t="e" vm="2">
        <f t="shared" ref="P975:P982" si="506">Q964</f>
        <v>#VALUE!</v>
      </c>
      <c r="Q975" s="8" t="e" vm="2">
        <f t="shared" ref="Q975:Q977" si="507">S964</f>
        <v>#VALUE!</v>
      </c>
      <c r="R975" s="8" t="e" vm="2">
        <f t="shared" ref="R975:R977" si="508">U964</f>
        <v>#VALUE!</v>
      </c>
      <c r="S975" s="8" t="e" vm="2">
        <f t="shared" ref="S975:S982" si="509">W964</f>
        <v>#VALUE!</v>
      </c>
      <c r="T975" s="8"/>
      <c r="U975" s="8" t="str">
        <f t="shared" si="500"/>
        <v>Gain &gt; 0.8</v>
      </c>
      <c r="V975" s="8" t="e" vm="2">
        <f t="shared" si="500"/>
        <v>#VALUE!</v>
      </c>
      <c r="W975" s="8" t="e" vm="2">
        <f t="shared" si="500"/>
        <v>#VALUE!</v>
      </c>
      <c r="X975" s="8" t="e" vm="2">
        <f t="shared" ref="X975:X982" si="510">AC964</f>
        <v>#VALUE!</v>
      </c>
      <c r="Y975" s="8" t="e" vm="2">
        <f t="shared" ref="Y975:Y979" si="511">AE964</f>
        <v>#VALUE!</v>
      </c>
      <c r="Z975" s="8" t="e" vm="2">
        <f t="shared" ref="Z975:Z982" si="512">AG964</f>
        <v>#VALUE!</v>
      </c>
      <c r="AA975" s="8" t="e" vm="2">
        <f t="shared" ref="AA975:AA982" si="513">AI964</f>
        <v>#VALUE!</v>
      </c>
      <c r="AB975" s="17"/>
      <c r="AC975" s="33" t="str">
        <f t="shared" si="501"/>
        <v>Gain &gt; 0.8</v>
      </c>
      <c r="AD975" s="8" t="e" vm="2">
        <f t="shared" si="501"/>
        <v>#VALUE!</v>
      </c>
      <c r="AE975" s="8" t="e" vm="2">
        <f t="shared" si="501"/>
        <v>#VALUE!</v>
      </c>
      <c r="AF975" s="8" t="e" vm="2">
        <f t="shared" si="502"/>
        <v>#VALUE!</v>
      </c>
      <c r="AG975" s="8" t="e" vm="2">
        <f t="shared" si="503"/>
        <v>#VALUE!</v>
      </c>
      <c r="AH975" s="8" t="e" vm="2">
        <f t="shared" si="504"/>
        <v>#VALUE!</v>
      </c>
      <c r="AI975" s="8" t="e" vm="2">
        <f t="shared" si="505"/>
        <v>#VALUE!</v>
      </c>
      <c r="AK975" s="8"/>
      <c r="AL975" s="8"/>
      <c r="AM975" s="8"/>
      <c r="AN975" s="17"/>
      <c r="AO975" s="17"/>
      <c r="AP975" s="17"/>
      <c r="AQ975" s="17"/>
      <c r="AR975" s="17"/>
      <c r="AS975" s="17"/>
      <c r="AT975" s="17"/>
      <c r="AU975" s="17"/>
    </row>
    <row r="976" spans="12:49" x14ac:dyDescent="0.3">
      <c r="M976" t="str">
        <f t="shared" si="499"/>
        <v>Target (or sym)</v>
      </c>
      <c r="N976" s="8">
        <f t="shared" si="499"/>
        <v>0.73986869776926434</v>
      </c>
      <c r="O976" s="8">
        <f t="shared" si="499"/>
        <v>0.73904117268014868</v>
      </c>
      <c r="P976" s="8">
        <f t="shared" si="506"/>
        <v>0.90443651443313</v>
      </c>
      <c r="Q976" s="8">
        <f t="shared" si="507"/>
        <v>0.97873791612243966</v>
      </c>
      <c r="R976" s="8">
        <f t="shared" si="508"/>
        <v>0.43063577169850942</v>
      </c>
      <c r="S976" s="8">
        <f t="shared" si="509"/>
        <v>0.93806536647996097</v>
      </c>
      <c r="T976" s="8"/>
      <c r="U976" s="8" t="str">
        <f t="shared" si="500"/>
        <v>Target (or sym)</v>
      </c>
      <c r="V976" s="8">
        <f>Z965</f>
        <v>0.64109622064692151</v>
      </c>
      <c r="W976" s="8">
        <f t="shared" si="500"/>
        <v>0.65213274143341038</v>
      </c>
      <c r="X976" s="8">
        <f t="shared" si="510"/>
        <v>0.75500838030055584</v>
      </c>
      <c r="Y976" s="8">
        <f t="shared" si="511"/>
        <v>0.67330058676918036</v>
      </c>
      <c r="Z976" s="8">
        <f t="shared" si="512"/>
        <v>0.67498698654347267</v>
      </c>
      <c r="AA976" s="8">
        <f t="shared" si="513"/>
        <v>0.50975336536035165</v>
      </c>
      <c r="AB976" s="17"/>
      <c r="AC976" s="14" t="str">
        <f t="shared" si="501"/>
        <v>Target (or sym)</v>
      </c>
      <c r="AD976" s="8">
        <f t="shared" si="501"/>
        <v>0.8544454505981729</v>
      </c>
      <c r="AE976" s="8">
        <f t="shared" si="501"/>
        <v>0.86363467471436772</v>
      </c>
      <c r="AF976" s="8">
        <f t="shared" si="502"/>
        <v>0.86038146274623162</v>
      </c>
      <c r="AG976" s="8">
        <f t="shared" si="503"/>
        <v>0.86936822155874727</v>
      </c>
      <c r="AH976" s="8">
        <f t="shared" si="504"/>
        <v>0.87254150997525692</v>
      </c>
      <c r="AI976" s="8">
        <f t="shared" si="505"/>
        <v>0.80496197591257646</v>
      </c>
      <c r="AK976" s="8"/>
      <c r="AL976" s="8"/>
      <c r="AM976" s="8"/>
      <c r="AN976" s="17"/>
      <c r="AO976" s="17"/>
      <c r="AP976" s="17"/>
      <c r="AQ976" s="17"/>
      <c r="AR976" s="17"/>
      <c r="AS976" s="17"/>
      <c r="AT976" s="17"/>
      <c r="AU976" s="17"/>
    </row>
    <row r="977" spans="13:47" x14ac:dyDescent="0.3">
      <c r="M977" t="str">
        <f>M966</f>
        <v>Gain &gt; 0</v>
      </c>
      <c r="N977" s="8">
        <f t="shared" si="499"/>
        <v>0.82506804932992506</v>
      </c>
      <c r="O977" s="8">
        <f t="shared" si="499"/>
        <v>0.82448059633157722</v>
      </c>
      <c r="P977" s="8">
        <f t="shared" si="506"/>
        <v>0.91439574780479704</v>
      </c>
      <c r="Q977" s="8">
        <f t="shared" si="507"/>
        <v>0.90014916258021804</v>
      </c>
      <c r="R977" s="8">
        <f t="shared" si="508"/>
        <v>0.64709382615119115</v>
      </c>
      <c r="S977" s="8">
        <f t="shared" si="509"/>
        <v>0.91296630884224017</v>
      </c>
      <c r="T977" s="8"/>
      <c r="U977" s="8" t="str">
        <f t="shared" si="500"/>
        <v>Gain &gt; 0</v>
      </c>
      <c r="V977" s="8">
        <f t="shared" si="500"/>
        <v>0.77288894804358121</v>
      </c>
      <c r="W977" s="8">
        <f t="shared" si="500"/>
        <v>0.77862659625167174</v>
      </c>
      <c r="X977" s="8">
        <f t="shared" si="510"/>
        <v>0.8085837215019267</v>
      </c>
      <c r="Y977" s="8">
        <f t="shared" si="511"/>
        <v>0.83765521251820996</v>
      </c>
      <c r="Z977" s="8">
        <f t="shared" si="512"/>
        <v>0.79866728048447322</v>
      </c>
      <c r="AA977" s="8">
        <f t="shared" si="513"/>
        <v>0.60588914792094806</v>
      </c>
      <c r="AB977" s="17"/>
      <c r="AC977" s="14" t="str">
        <f t="shared" si="501"/>
        <v>Gain &gt; 0</v>
      </c>
      <c r="AD977" s="8">
        <f t="shared" si="501"/>
        <v>0.90308268702364836</v>
      </c>
      <c r="AE977" s="8">
        <f t="shared" si="501"/>
        <v>0.90436259441324018</v>
      </c>
      <c r="AF977" s="8">
        <f t="shared" si="502"/>
        <v>0.90585388584661919</v>
      </c>
      <c r="AG977" s="8">
        <f t="shared" si="503"/>
        <v>0.92443639514510467</v>
      </c>
      <c r="AH977" s="8">
        <f t="shared" si="504"/>
        <v>0.94399477085013905</v>
      </c>
      <c r="AI977" s="8">
        <f t="shared" si="505"/>
        <v>0.84015307693624253</v>
      </c>
      <c r="AK977" s="8"/>
      <c r="AL977" s="8"/>
      <c r="AM977" s="8"/>
      <c r="AN977" s="17"/>
      <c r="AO977" s="17"/>
      <c r="AP977" s="17"/>
      <c r="AQ977" s="17"/>
      <c r="AR977" s="17"/>
      <c r="AS977" s="17"/>
      <c r="AT977" s="17"/>
      <c r="AU977" s="17"/>
    </row>
    <row r="978" spans="13:47" x14ac:dyDescent="0.3">
      <c r="M978" t="str">
        <f t="shared" ref="M978:O982" si="514">M967</f>
        <v>Gain &lt;=0</v>
      </c>
      <c r="N978" s="8">
        <f t="shared" si="514"/>
        <v>-0.14022807671330773</v>
      </c>
      <c r="O978" s="8">
        <f t="shared" si="514"/>
        <v>-0.14044004072175945</v>
      </c>
      <c r="P978" s="8">
        <f t="shared" si="506"/>
        <v>-4.8174729438492424E-3</v>
      </c>
      <c r="Q978" s="8">
        <f>S967</f>
        <v>0.79003840840066297</v>
      </c>
      <c r="R978" s="8">
        <f>U967</f>
        <v>-10.304343521423421</v>
      </c>
      <c r="S978" s="8">
        <f t="shared" si="509"/>
        <v>0.85860745400974325</v>
      </c>
      <c r="T978" s="8"/>
      <c r="U978" s="8" t="str">
        <f t="shared" si="500"/>
        <v>Gain &lt;=0</v>
      </c>
      <c r="V978" s="8">
        <f t="shared" si="500"/>
        <v>-0.55887546325223081</v>
      </c>
      <c r="W978" s="8">
        <f t="shared" si="500"/>
        <v>-0.56775065285449955</v>
      </c>
      <c r="X978" s="8">
        <f t="shared" si="510"/>
        <v>-0.74893065917414658</v>
      </c>
      <c r="Y978" s="8">
        <f t="shared" si="511"/>
        <v>0.10392004621011132</v>
      </c>
      <c r="Z978" s="8">
        <f t="shared" si="512"/>
        <v>-1.5771958375213604</v>
      </c>
      <c r="AA978" s="8">
        <f t="shared" si="513"/>
        <v>0.20877928702796233</v>
      </c>
      <c r="AB978" s="17"/>
      <c r="AC978" s="14" t="str">
        <f t="shared" si="501"/>
        <v>Gain &lt;=0</v>
      </c>
      <c r="AD978" s="8">
        <f t="shared" si="501"/>
        <v>0.26793757704736132</v>
      </c>
      <c r="AE978" s="8">
        <f t="shared" si="501"/>
        <v>0.26544676171751075</v>
      </c>
      <c r="AF978" s="8">
        <f t="shared" si="502"/>
        <v>0.20995318337807362</v>
      </c>
      <c r="AG978" s="8">
        <f t="shared" si="503"/>
        <v>0.38205281026019877</v>
      </c>
      <c r="AH978" s="8">
        <f t="shared" si="504"/>
        <v>0.2384891071152998</v>
      </c>
      <c r="AI978" s="8">
        <f t="shared" si="505"/>
        <v>0.3560645060359906</v>
      </c>
      <c r="AK978" s="8"/>
      <c r="AL978" s="8"/>
      <c r="AM978" s="8"/>
      <c r="AN978" s="17"/>
      <c r="AO978" s="17"/>
      <c r="AP978" s="17"/>
      <c r="AQ978" s="17"/>
      <c r="AR978" s="17"/>
      <c r="AS978" s="17"/>
      <c r="AT978" s="17"/>
      <c r="AU978" s="17"/>
    </row>
    <row r="979" spans="13:47" x14ac:dyDescent="0.3">
      <c r="M979" t="str">
        <f>M968</f>
        <v>Target; Gain &gt; 0.8; #pref=2</v>
      </c>
      <c r="N979" s="8" t="e" vm="2">
        <f t="shared" si="514"/>
        <v>#VALUE!</v>
      </c>
      <c r="O979" s="8" t="e" vm="2">
        <f t="shared" si="514"/>
        <v>#VALUE!</v>
      </c>
      <c r="P979" s="8" t="e" vm="2">
        <f t="shared" si="506"/>
        <v>#VALUE!</v>
      </c>
      <c r="Q979" s="8" t="e" vm="2">
        <f t="shared" ref="Q979:Q982" si="515">S968</f>
        <v>#VALUE!</v>
      </c>
      <c r="R979" s="8" t="e" vm="2">
        <f t="shared" ref="R979" si="516">U968</f>
        <v>#VALUE!</v>
      </c>
      <c r="S979" s="8" t="e" vm="2">
        <f t="shared" si="509"/>
        <v>#VALUE!</v>
      </c>
      <c r="T979" s="8"/>
      <c r="U979" s="8" t="str">
        <f t="shared" si="500"/>
        <v>Target; Gain &gt; 0.8; #pref=2</v>
      </c>
      <c r="V979" s="8" t="e" vm="2">
        <f t="shared" si="500"/>
        <v>#VALUE!</v>
      </c>
      <c r="W979" s="8" t="e" vm="2">
        <f t="shared" si="500"/>
        <v>#VALUE!</v>
      </c>
      <c r="X979" s="8" t="e" vm="2">
        <f t="shared" si="510"/>
        <v>#VALUE!</v>
      </c>
      <c r="Y979" s="8" t="e" vm="2">
        <f t="shared" si="511"/>
        <v>#VALUE!</v>
      </c>
      <c r="Z979" s="8" t="e" vm="2">
        <f t="shared" si="512"/>
        <v>#VALUE!</v>
      </c>
      <c r="AA979" s="8" t="e" vm="2">
        <f t="shared" si="513"/>
        <v>#VALUE!</v>
      </c>
      <c r="AB979" s="17"/>
      <c r="AC979" s="14" t="str">
        <f t="shared" si="501"/>
        <v>Target; Gain &gt; 0.8; #pref=2</v>
      </c>
      <c r="AD979" s="8" t="e" vm="2">
        <f t="shared" si="501"/>
        <v>#VALUE!</v>
      </c>
      <c r="AE979" s="8" t="e" vm="2">
        <f t="shared" si="501"/>
        <v>#VALUE!</v>
      </c>
      <c r="AF979" s="8" t="e" vm="2">
        <f t="shared" si="502"/>
        <v>#VALUE!</v>
      </c>
      <c r="AG979" s="8" t="e" vm="2">
        <f t="shared" si="503"/>
        <v>#VALUE!</v>
      </c>
      <c r="AH979" s="8" t="e" vm="2">
        <f t="shared" si="504"/>
        <v>#VALUE!</v>
      </c>
      <c r="AI979" s="8" t="e" vm="2">
        <f t="shared" si="505"/>
        <v>#VALUE!</v>
      </c>
      <c r="AK979" s="8"/>
      <c r="AL979" s="8"/>
      <c r="AM979" s="8"/>
      <c r="AN979" s="17"/>
      <c r="AO979" s="17"/>
      <c r="AP979" s="17"/>
      <c r="AQ979" s="17"/>
      <c r="AR979" s="17"/>
      <c r="AS979" s="17"/>
      <c r="AT979" s="17"/>
      <c r="AU979" s="17"/>
    </row>
    <row r="980" spans="13:47" x14ac:dyDescent="0.3">
      <c r="M980" t="str">
        <f>M969</f>
        <v>Target; Gain &gt; 0.8; #pref=3</v>
      </c>
      <c r="N980" s="8" t="e" vm="2">
        <f t="shared" si="514"/>
        <v>#VALUE!</v>
      </c>
      <c r="O980" s="8" t="e" vm="2">
        <f t="shared" si="514"/>
        <v>#VALUE!</v>
      </c>
      <c r="P980" s="8" t="e" vm="2">
        <f t="shared" si="506"/>
        <v>#VALUE!</v>
      </c>
      <c r="Q980" s="8" t="e" vm="2">
        <f t="shared" si="515"/>
        <v>#VALUE!</v>
      </c>
      <c r="R980" s="8" t="e" vm="2">
        <f>U969</f>
        <v>#VALUE!</v>
      </c>
      <c r="S980" s="8" t="e" vm="2">
        <f t="shared" si="509"/>
        <v>#VALUE!</v>
      </c>
      <c r="T980" s="8"/>
      <c r="U980" s="8" t="str">
        <f t="shared" si="500"/>
        <v>Target; Gain &gt; 0.8; #pref=3</v>
      </c>
      <c r="V980" s="8" t="e" vm="2">
        <f t="shared" si="500"/>
        <v>#VALUE!</v>
      </c>
      <c r="W980" s="8" t="e" vm="2">
        <f t="shared" si="500"/>
        <v>#VALUE!</v>
      </c>
      <c r="X980" s="8" t="e" vm="2">
        <f t="shared" si="510"/>
        <v>#VALUE!</v>
      </c>
      <c r="Y980" s="8" t="e" vm="2">
        <f>AE969</f>
        <v>#VALUE!</v>
      </c>
      <c r="Z980" s="8" t="e" vm="2">
        <f t="shared" si="512"/>
        <v>#VALUE!</v>
      </c>
      <c r="AA980" s="8" t="e" vm="2">
        <f t="shared" si="513"/>
        <v>#VALUE!</v>
      </c>
      <c r="AB980" s="17"/>
      <c r="AC980" s="14" t="str">
        <f t="shared" si="501"/>
        <v>Target; Gain &gt; 0.8; #pref=3</v>
      </c>
      <c r="AD980" s="8" t="e" vm="2">
        <f t="shared" si="501"/>
        <v>#VALUE!</v>
      </c>
      <c r="AE980" s="8" t="e" vm="2">
        <f t="shared" si="501"/>
        <v>#VALUE!</v>
      </c>
      <c r="AF980" s="8" t="e" vm="2">
        <f t="shared" si="502"/>
        <v>#VALUE!</v>
      </c>
      <c r="AG980" s="8" t="e" vm="2">
        <f t="shared" si="503"/>
        <v>#VALUE!</v>
      </c>
      <c r="AH980" s="8" t="e" vm="2">
        <f t="shared" si="504"/>
        <v>#VALUE!</v>
      </c>
      <c r="AI980" s="8" t="e" vm="2">
        <f t="shared" si="505"/>
        <v>#VALUE!</v>
      </c>
      <c r="AK980" s="8"/>
      <c r="AL980" s="8"/>
      <c r="AM980" s="8"/>
      <c r="AN980" s="17"/>
      <c r="AO980" s="17"/>
      <c r="AP980" s="17"/>
      <c r="AQ980" s="17"/>
      <c r="AR980" s="17"/>
      <c r="AS980" s="17"/>
      <c r="AT980" s="17"/>
      <c r="AU980" s="17"/>
    </row>
    <row r="981" spans="13:47" x14ac:dyDescent="0.3">
      <c r="M981" t="str">
        <f>M970</f>
        <v>Target; Gain &gt; 0.8; #pref=4</v>
      </c>
      <c r="N981" s="8" t="e" vm="2">
        <f t="shared" si="514"/>
        <v>#VALUE!</v>
      </c>
      <c r="O981" s="8" t="e" vm="2">
        <f t="shared" si="514"/>
        <v>#VALUE!</v>
      </c>
      <c r="P981" s="8" t="e" vm="2">
        <f t="shared" si="506"/>
        <v>#VALUE!</v>
      </c>
      <c r="Q981" s="8" t="e" vm="2">
        <f t="shared" si="515"/>
        <v>#VALUE!</v>
      </c>
      <c r="R981" s="8" t="e" vm="2">
        <f>U970</f>
        <v>#VALUE!</v>
      </c>
      <c r="S981" s="8" t="e" vm="2">
        <f t="shared" si="509"/>
        <v>#VALUE!</v>
      </c>
      <c r="T981" s="8"/>
      <c r="U981" s="8" t="str">
        <f t="shared" si="500"/>
        <v>Target; Gain &gt; 0.8; #pref=4</v>
      </c>
      <c r="V981" s="8" t="e" vm="2">
        <f t="shared" si="500"/>
        <v>#VALUE!</v>
      </c>
      <c r="W981" s="8" t="e" vm="2">
        <f t="shared" si="500"/>
        <v>#VALUE!</v>
      </c>
      <c r="X981" s="8" t="e" vm="2">
        <f t="shared" si="510"/>
        <v>#VALUE!</v>
      </c>
      <c r="Y981" s="8" t="e" vm="2">
        <f>AE970</f>
        <v>#VALUE!</v>
      </c>
      <c r="Z981" s="8" t="e" vm="2">
        <f t="shared" si="512"/>
        <v>#VALUE!</v>
      </c>
      <c r="AA981" s="8" t="e" vm="2">
        <f t="shared" si="513"/>
        <v>#VALUE!</v>
      </c>
      <c r="AC981" s="14" t="str">
        <f t="shared" si="501"/>
        <v>Target; Gain &gt; 0.8; #pref=4</v>
      </c>
      <c r="AD981" s="8" t="e" vm="2">
        <f t="shared" si="501"/>
        <v>#VALUE!</v>
      </c>
      <c r="AE981" s="8" t="e" vm="2">
        <f t="shared" si="501"/>
        <v>#VALUE!</v>
      </c>
      <c r="AF981" s="8" t="e" vm="2">
        <f t="shared" si="502"/>
        <v>#VALUE!</v>
      </c>
      <c r="AG981" s="8" t="e" vm="2">
        <f t="shared" si="503"/>
        <v>#VALUE!</v>
      </c>
      <c r="AH981" s="8" t="e" vm="2">
        <f t="shared" si="504"/>
        <v>#VALUE!</v>
      </c>
      <c r="AI981" s="8" t="e" vm="2">
        <f t="shared" si="505"/>
        <v>#VALUE!</v>
      </c>
      <c r="AK981" s="8"/>
      <c r="AL981" s="8"/>
      <c r="AM981" s="8"/>
    </row>
    <row r="982" spans="13:47" x14ac:dyDescent="0.3">
      <c r="M982" t="str">
        <f>M971</f>
        <v>Target (or sym); Gain &gt; 0</v>
      </c>
      <c r="N982" s="8">
        <f t="shared" si="514"/>
        <v>0.8655291630694143</v>
      </c>
      <c r="O982" s="8">
        <f t="shared" si="514"/>
        <v>0.86404678769326704</v>
      </c>
      <c r="P982" s="8">
        <f t="shared" si="506"/>
        <v>0.92957493729299745</v>
      </c>
      <c r="Q982" s="8">
        <f t="shared" si="515"/>
        <v>0.94735919787566869</v>
      </c>
      <c r="R982" s="8">
        <f>U971</f>
        <v>0.64666169341873181</v>
      </c>
      <c r="S982" s="8">
        <f t="shared" si="509"/>
        <v>0.92778070791044187</v>
      </c>
      <c r="T982" s="8"/>
      <c r="U982" s="8" t="str">
        <f t="shared" si="500"/>
        <v>Target (or sym); Gain &gt; 0</v>
      </c>
      <c r="V982" s="8">
        <f t="shared" si="500"/>
        <v>0.77027385221261424</v>
      </c>
      <c r="W982" s="8">
        <f t="shared" si="500"/>
        <v>0.77862659625167174</v>
      </c>
      <c r="X982" s="8">
        <f t="shared" si="510"/>
        <v>0.80427097474243747</v>
      </c>
      <c r="Y982" s="8">
        <f>AE971</f>
        <v>0.84115283915548344</v>
      </c>
      <c r="Z982" s="8">
        <f t="shared" si="512"/>
        <v>0.78208773035399348</v>
      </c>
      <c r="AA982" s="8">
        <f t="shared" si="513"/>
        <v>0.62764972661858631</v>
      </c>
      <c r="AC982" s="14" t="str">
        <f t="shared" si="501"/>
        <v>Target (or sym); Gain &gt; 0</v>
      </c>
      <c r="AD982" s="8">
        <f t="shared" si="501"/>
        <v>0.89976250806905866</v>
      </c>
      <c r="AE982" s="8">
        <f t="shared" si="501"/>
        <v>0.89540493522160225</v>
      </c>
      <c r="AF982" s="8">
        <f t="shared" si="502"/>
        <v>0.89766052617214032</v>
      </c>
      <c r="AG982" s="8">
        <f t="shared" si="503"/>
        <v>0.91158332938369024</v>
      </c>
      <c r="AH982" s="8">
        <f t="shared" si="504"/>
        <v>0.92124404404209037</v>
      </c>
      <c r="AI982" s="8">
        <f t="shared" si="505"/>
        <v>0.84066085788737155</v>
      </c>
      <c r="AK982" s="8"/>
      <c r="AL982" s="8"/>
      <c r="AM982" s="8"/>
    </row>
  </sheetData>
  <mergeCells count="11">
    <mergeCell ref="M647:W647"/>
    <mergeCell ref="Y647:AI647"/>
    <mergeCell ref="AK647:AU647"/>
    <mergeCell ref="M1:W1"/>
    <mergeCell ref="Y1:AI1"/>
    <mergeCell ref="AK1:AU1"/>
    <mergeCell ref="M337:R337"/>
    <mergeCell ref="T337:Y337"/>
    <mergeCell ref="AA337:AF337"/>
    <mergeCell ref="AJ337:AQ337"/>
    <mergeCell ref="AS337:AZ337"/>
  </mergeCells>
  <conditionalFormatting sqref="G629:K629 M339:R626 T339:Y626 M649:W936 Y649:AI936 AG339:AG626">
    <cfRule type="colorScale" priority="1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0:K630"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8:K638">
    <cfRule type="colorScale" priority="7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9:K639">
    <cfRule type="colorScale" priority="7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7:K647">
    <cfRule type="colorScale" priority="11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5:L646 L647">
    <cfRule type="colorScale" priority="1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29:L636 L638:L644">
    <cfRule type="colorScale" priority="11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39">
    <cfRule type="colorScale" priority="12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0">
    <cfRule type="colorScale" priority="12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1">
    <cfRule type="colorScale" priority="1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2">
    <cfRule type="colorScale" priority="6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3">
    <cfRule type="colorScale" priority="6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4">
    <cfRule type="colorScale" priority="6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29:R636 N950:S959 V950:AA959 M638:R644">
    <cfRule type="colorScale" priority="11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90">
    <cfRule type="colorScale" priority="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1:W290">
    <cfRule type="colorScale" priority="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5:W32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4:S312">
    <cfRule type="colorScale" priority="110">
      <colorScale>
        <cfvo type="min"/>
        <cfvo type="max"/>
        <color rgb="FF63BE7B"/>
        <color rgb="FFFCFCFF"/>
      </colorScale>
    </cfRule>
  </conditionalFormatting>
  <conditionalFormatting sqref="N326:S334">
    <cfRule type="colorScale" priority="41">
      <colorScale>
        <cfvo type="min"/>
        <cfvo type="max"/>
        <color rgb="FF63BE7B"/>
        <color rgb="FFFCFCFF"/>
      </colorScale>
    </cfRule>
  </conditionalFormatting>
  <conditionalFormatting sqref="N973:S982 V973:AA982">
    <cfRule type="colorScale" priority="6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39:W948">
    <cfRule type="colorScale" priority="1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62:W971">
    <cfRule type="colorScale" priority="6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1:S632">
    <cfRule type="colorScale" priority="1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0:S641">
    <cfRule type="colorScale" priority="7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29:Y634">
    <cfRule type="colorScale" priority="10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5:Y636 T644:Y644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8:Y643">
    <cfRule type="colorScale" priority="7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4:AA312">
    <cfRule type="colorScale" priority="109">
      <colorScale>
        <cfvo type="min"/>
        <cfvo type="max"/>
        <color rgb="FF63BE7B"/>
        <color rgb="FFFCFCFF"/>
      </colorScale>
    </cfRule>
  </conditionalFormatting>
  <conditionalFormatting sqref="V326:AA334">
    <cfRule type="colorScale" priority="40">
      <colorScale>
        <cfvo type="min"/>
        <cfvo type="max"/>
        <color rgb="FF63BE7B"/>
        <color rgb="FFFCFCFF"/>
      </colorScale>
    </cfRule>
  </conditionalFormatting>
  <conditionalFormatting sqref="Y3:AI90">
    <cfRule type="colorScale" priority="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91:AI290">
    <cfRule type="colorScale" priority="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5:AI315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6:AI316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29:Z636 Z638:Z644">
    <cfRule type="colorScale" priority="7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39:AI946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7:AI947">
    <cfRule type="colorScale" priority="10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8:AI948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2:AI965">
    <cfRule type="colorScale" priority="5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6:AI966">
    <cfRule type="colorScale" priority="5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7:AI967">
    <cfRule type="colorScale" priority="5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8:AI968">
    <cfRule type="colorScale" priority="5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9:AI969">
    <cfRule type="colorScale" priority="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0">
    <cfRule type="colorScale" priority="4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1:AI971">
    <cfRule type="colorScale" priority="4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39:AF626">
    <cfRule type="colorScale" priority="7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29:AF634">
    <cfRule type="colorScale" priority="7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5:AF636 AA644:AF644">
    <cfRule type="colorScale" priority="7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8:AF643">
    <cfRule type="colorScale" priority="6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4:AI312">
    <cfRule type="colorScale" priority="80">
      <colorScale>
        <cfvo type="min"/>
        <cfvo type="max"/>
        <color rgb="FF63BE7B"/>
        <color rgb="FFFCFCFF"/>
      </colorScale>
    </cfRule>
  </conditionalFormatting>
  <conditionalFormatting sqref="AD326:AI334">
    <cfRule type="colorScale" priority="37">
      <colorScale>
        <cfvo type="min"/>
        <cfvo type="max"/>
        <color rgb="FF63BE7B"/>
        <color rgb="FFFCFCFF"/>
      </colorScale>
    </cfRule>
  </conditionalFormatting>
  <conditionalFormatting sqref="AD950:AI959">
    <cfRule type="colorScale" priority="7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73:AI982">
    <cfRule type="colorScale" priority="5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39:AH426">
    <cfRule type="colorScale" priority="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427:AH626">
    <cfRule type="colorScale" priority="1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39:AQ426">
    <cfRule type="colorScale" priority="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427:AQ626">
    <cfRule type="colorScale" priority="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29:AK634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5:AK636 AK644">
    <cfRule type="colorScale" priority="8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8:AK643">
    <cfRule type="colorScale" priority="6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4:AM312">
    <cfRule type="colorScale" priority="91">
      <colorScale>
        <cfvo type="min"/>
        <cfvo type="max"/>
        <color rgb="FF63BE7B"/>
        <color rgb="FFFCFCFF"/>
      </colorScale>
    </cfRule>
  </conditionalFormatting>
  <conditionalFormatting sqref="AK326:AM334">
    <cfRule type="colorScale" priority="38">
      <colorScale>
        <cfvo type="min"/>
        <cfvo type="max"/>
        <color rgb="FF63BE7B"/>
        <color rgb="FFFCFCFF"/>
      </colorScale>
    </cfRule>
  </conditionalFormatting>
  <conditionalFormatting sqref="AK950:AM959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73:AM982">
    <cfRule type="colorScale" priority="5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90">
    <cfRule type="colorScale" priority="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91:AU290">
    <cfRule type="colorScale" priority="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5:AU315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6:AU31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49:AU936">
    <cfRule type="colorScale" priority="9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29:AO629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0:AO630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8:AO638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9:AO639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39:AU946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7:AU947">
    <cfRule type="colorScale" priority="8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8:AU948">
    <cfRule type="colorScale" priority="8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2:AU962 AL964:AU964">
    <cfRule type="colorScale" priority="5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3:AU963">
    <cfRule type="colorScale" priority="3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5:AU965">
    <cfRule type="colorScale" priority="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6:AU966">
    <cfRule type="colorScale" priority="5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7:AU967">
    <cfRule type="colorScale" priority="5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8:AU968">
    <cfRule type="colorScale" priority="4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9:AU969">
    <cfRule type="colorScale" priority="4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">
    <cfRule type="colorScale" priority="4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4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39:AZ426">
    <cfRule type="colorScale" priority="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427:AZ626">
    <cfRule type="colorScale" priority="12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90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91:AW29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49:AW936">
    <cfRule type="colorScale" priority="10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49:AY936">
    <cfRule type="cellIs" dxfId="5" priority="122" operator="lessThan">
      <formula>0</formula>
    </cfRule>
  </conditionalFormatting>
  <conditionalFormatting sqref="AX291:BB335 AZ336:BD336">
    <cfRule type="colorScale" priority="8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1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49:AZ936">
    <cfRule type="cellIs" dxfId="4" priority="121" operator="greaterThan">
      <formula>0</formula>
    </cfRule>
  </conditionalFormatting>
  <conditionalFormatting sqref="BB339:BB626">
    <cfRule type="colorScale" priority="1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9AF6-5440-441F-92A6-0734CBF017A3}">
  <dimension ref="A1:BB982"/>
  <sheetViews>
    <sheetView zoomScale="85" zoomScaleNormal="85" workbookViewId="0"/>
  </sheetViews>
  <sheetFormatPr defaultColWidth="8.77734375" defaultRowHeight="14.4" x14ac:dyDescent="0.3"/>
  <cols>
    <col min="1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56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55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F648</f>
        <v>TargetN</v>
      </c>
      <c r="G2" s="2" t="str">
        <f t="shared" ref="G2:K2" si="0">G648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L648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65" si="1">AX648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1</v>
      </c>
      <c r="B3" t="s">
        <v>67</v>
      </c>
      <c r="C3" t="s">
        <v>68</v>
      </c>
      <c r="D3" t="s">
        <v>69</v>
      </c>
      <c r="F3" s="2">
        <f t="shared" ref="F3:L18" si="2">F649</f>
        <v>0</v>
      </c>
      <c r="G3" s="2">
        <f t="shared" si="2"/>
        <v>0</v>
      </c>
      <c r="H3" s="4">
        <f>H649</f>
        <v>1</v>
      </c>
      <c r="I3">
        <f t="shared" si="2"/>
        <v>0</v>
      </c>
      <c r="J3">
        <f t="shared" si="2"/>
        <v>1</v>
      </c>
      <c r="K3">
        <f t="shared" si="2"/>
        <v>2</v>
      </c>
      <c r="L3">
        <f>L649</f>
        <v>2</v>
      </c>
      <c r="M3">
        <v>6472497.2000000002</v>
      </c>
      <c r="N3">
        <v>592580.4</v>
      </c>
      <c r="O3">
        <v>592656.80000000005</v>
      </c>
      <c r="P3">
        <v>2003733</v>
      </c>
      <c r="Q3">
        <v>297400.59999999998</v>
      </c>
      <c r="R3">
        <v>19403441.600000001</v>
      </c>
      <c r="S3">
        <v>131050.6</v>
      </c>
      <c r="T3">
        <v>2924194.8</v>
      </c>
      <c r="U3">
        <v>2286981.2000000002</v>
      </c>
      <c r="V3">
        <v>1778593.2</v>
      </c>
      <c r="W3">
        <v>298595.40000000002</v>
      </c>
      <c r="Y3">
        <v>6.2167992575792592</v>
      </c>
      <c r="Z3">
        <v>1.3184678388293829</v>
      </c>
      <c r="AA3">
        <v>1.30559522776166</v>
      </c>
      <c r="AB3">
        <v>2.660713929205667</v>
      </c>
      <c r="AC3">
        <v>1.1823618072143289</v>
      </c>
      <c r="AD3">
        <v>14.88266991499113</v>
      </c>
      <c r="AE3">
        <v>0.71125532136065883</v>
      </c>
      <c r="AF3">
        <v>0.75045988938072694</v>
      </c>
      <c r="AG3">
        <v>1.0632319602766069</v>
      </c>
      <c r="AH3">
        <v>3.0073075342108502</v>
      </c>
      <c r="AI3">
        <v>1.7234664498362691</v>
      </c>
      <c r="AK3">
        <v>6.2167992575792592</v>
      </c>
      <c r="AL3">
        <v>0.63789118800777944</v>
      </c>
      <c r="AM3">
        <v>0.6246147411759011</v>
      </c>
      <c r="AN3">
        <v>2.660713929205667</v>
      </c>
      <c r="AO3">
        <v>0.65837574079632755</v>
      </c>
      <c r="AP3">
        <v>14.88266991499113</v>
      </c>
      <c r="AQ3">
        <v>0.41381988141220061</v>
      </c>
      <c r="AR3">
        <v>0.37817593797808507</v>
      </c>
      <c r="AS3">
        <v>0.40611087981378657</v>
      </c>
      <c r="AT3">
        <v>3.0073075342108502</v>
      </c>
      <c r="AU3">
        <v>0.66589633719995622</v>
      </c>
      <c r="AW3">
        <v>0.47440587659366429</v>
      </c>
      <c r="AY3">
        <f t="shared" ref="AY3:AY66" si="3">BB339</f>
        <v>0.31599999999999989</v>
      </c>
      <c r="AZ3">
        <f t="shared" si="1"/>
        <v>0.31599999999999989</v>
      </c>
      <c r="BA3" t="str">
        <f t="shared" si="1"/>
        <v/>
      </c>
      <c r="BB3">
        <f t="shared" si="1"/>
        <v>0.31599999999999989</v>
      </c>
    </row>
    <row r="4" spans="1:54" x14ac:dyDescent="0.3">
      <c r="A4">
        <v>1</v>
      </c>
      <c r="B4" t="s">
        <v>70</v>
      </c>
      <c r="C4" t="s">
        <v>68</v>
      </c>
      <c r="D4" t="s">
        <v>69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1</v>
      </c>
      <c r="J4">
        <f t="shared" si="2"/>
        <v>0</v>
      </c>
      <c r="K4">
        <f t="shared" si="2"/>
        <v>2</v>
      </c>
      <c r="L4">
        <f t="shared" si="2"/>
        <v>0</v>
      </c>
      <c r="M4">
        <v>200022.6</v>
      </c>
      <c r="N4">
        <v>386785.4</v>
      </c>
      <c r="O4">
        <v>386869.6</v>
      </c>
      <c r="P4">
        <v>199999</v>
      </c>
      <c r="Q4">
        <v>233663.6</v>
      </c>
      <c r="R4">
        <v>1</v>
      </c>
      <c r="S4">
        <v>70275.8</v>
      </c>
      <c r="T4">
        <v>2915786.6</v>
      </c>
      <c r="U4">
        <v>2276897.4</v>
      </c>
      <c r="V4">
        <v>181.4</v>
      </c>
      <c r="W4">
        <v>212205.2</v>
      </c>
      <c r="Y4">
        <v>0.25301462840288869</v>
      </c>
      <c r="Z4">
        <v>1.2440165187814269</v>
      </c>
      <c r="AA4">
        <v>1.428088253340684</v>
      </c>
      <c r="AB4">
        <v>0.29033896959736011</v>
      </c>
      <c r="AC4">
        <v>1.0825592448003589</v>
      </c>
      <c r="AD4">
        <v>0.15303907860070459</v>
      </c>
      <c r="AE4">
        <v>0.83648558780550952</v>
      </c>
      <c r="AF4">
        <v>1.212239922035951</v>
      </c>
      <c r="AG4">
        <v>1.6803369846078571</v>
      </c>
      <c r="AH4">
        <v>5.6481924024410204E-3</v>
      </c>
      <c r="AI4">
        <v>1.598291943839286</v>
      </c>
      <c r="AK4">
        <v>0.25301462840288869</v>
      </c>
      <c r="AL4">
        <v>0.6986614443943836</v>
      </c>
      <c r="AM4">
        <v>0.71871018896345051</v>
      </c>
      <c r="AN4">
        <v>0.29033896959736011</v>
      </c>
      <c r="AO4">
        <v>0.68667164599173702</v>
      </c>
      <c r="AP4">
        <v>0.15303907860070459</v>
      </c>
      <c r="AQ4">
        <v>0.60266048001358286</v>
      </c>
      <c r="AR4">
        <v>0.6185697440174408</v>
      </c>
      <c r="AS4">
        <v>0.61647560535930102</v>
      </c>
      <c r="AT4">
        <v>5.6481924024410204E-3</v>
      </c>
      <c r="AU4">
        <v>0.6325474356068298</v>
      </c>
      <c r="AW4">
        <v>0.56567623200826345</v>
      </c>
      <c r="AY4">
        <f t="shared" si="3"/>
        <v>-0.31599999999999989</v>
      </c>
      <c r="AZ4" t="str">
        <f t="shared" si="1"/>
        <v/>
      </c>
      <c r="BA4">
        <f t="shared" si="1"/>
        <v>-0.31599999999999989</v>
      </c>
      <c r="BB4" t="str">
        <f t="shared" si="1"/>
        <v/>
      </c>
    </row>
    <row r="5" spans="1:54" x14ac:dyDescent="0.3">
      <c r="A5">
        <v>1</v>
      </c>
      <c r="B5" t="s">
        <v>71</v>
      </c>
      <c r="C5" t="s">
        <v>68</v>
      </c>
      <c r="D5" t="s">
        <v>69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1</v>
      </c>
      <c r="J5">
        <f t="shared" si="2"/>
        <v>0</v>
      </c>
      <c r="K5">
        <f t="shared" si="2"/>
        <v>2</v>
      </c>
      <c r="L5">
        <f t="shared" si="2"/>
        <v>0</v>
      </c>
      <c r="M5">
        <v>200028.6</v>
      </c>
      <c r="N5">
        <v>384602.4</v>
      </c>
      <c r="O5">
        <v>384676.8</v>
      </c>
      <c r="P5">
        <v>199999</v>
      </c>
      <c r="Q5">
        <v>230800.6</v>
      </c>
      <c r="R5">
        <v>1.6</v>
      </c>
      <c r="S5">
        <v>69106.2</v>
      </c>
      <c r="T5">
        <v>2915994.6</v>
      </c>
      <c r="U5">
        <v>2272816.4</v>
      </c>
      <c r="V5">
        <v>275.39999999999998</v>
      </c>
      <c r="W5">
        <v>210544.4</v>
      </c>
      <c r="Y5">
        <v>0.25292008239775898</v>
      </c>
      <c r="Z5">
        <v>1.1697775272303259</v>
      </c>
      <c r="AA5">
        <v>1.167412610747852</v>
      </c>
      <c r="AB5">
        <v>0.2940266499936115</v>
      </c>
      <c r="AC5">
        <v>1.171583625621861</v>
      </c>
      <c r="AD5">
        <v>0.13828781739575791</v>
      </c>
      <c r="AE5">
        <v>0.74940739619778474</v>
      </c>
      <c r="AF5">
        <v>0.9085472845239565</v>
      </c>
      <c r="AG5">
        <v>1.329293538932689</v>
      </c>
      <c r="AH5">
        <v>7.2498506051487614E-3</v>
      </c>
      <c r="AI5">
        <v>1.5853063364163971</v>
      </c>
      <c r="AK5">
        <v>0.25292008239775898</v>
      </c>
      <c r="AL5">
        <v>0.7109750196221285</v>
      </c>
      <c r="AM5">
        <v>0.64516866257181393</v>
      </c>
      <c r="AN5">
        <v>0.2940266499936115</v>
      </c>
      <c r="AO5">
        <v>0.70520497921970671</v>
      </c>
      <c r="AP5">
        <v>0.13828781739575791</v>
      </c>
      <c r="AQ5">
        <v>0.56130745920818303</v>
      </c>
      <c r="AR5">
        <v>0.4639732651412487</v>
      </c>
      <c r="AS5">
        <v>0.53536947480170061</v>
      </c>
      <c r="AT5">
        <v>7.2498506051487614E-3</v>
      </c>
      <c r="AU5">
        <v>0.62459534800145777</v>
      </c>
      <c r="AW5">
        <v>0.58911929400637741</v>
      </c>
      <c r="AY5">
        <f t="shared" si="3"/>
        <v>-0.31599999999999989</v>
      </c>
      <c r="AZ5" t="str">
        <f t="shared" si="1"/>
        <v/>
      </c>
      <c r="BA5">
        <f t="shared" si="1"/>
        <v>-0.31599999999999989</v>
      </c>
      <c r="BB5" t="str">
        <f t="shared" si="1"/>
        <v/>
      </c>
    </row>
    <row r="6" spans="1:54" x14ac:dyDescent="0.3">
      <c r="A6">
        <v>1</v>
      </c>
      <c r="B6" t="s">
        <v>72</v>
      </c>
      <c r="C6" t="s">
        <v>68</v>
      </c>
      <c r="D6" t="s">
        <v>69</v>
      </c>
      <c r="F6" s="2">
        <f t="shared" si="2"/>
        <v>0</v>
      </c>
      <c r="G6" s="2">
        <f t="shared" si="2"/>
        <v>0</v>
      </c>
      <c r="H6" s="4">
        <f t="shared" si="2"/>
        <v>1</v>
      </c>
      <c r="I6">
        <f t="shared" si="2"/>
        <v>0</v>
      </c>
      <c r="J6">
        <f t="shared" si="2"/>
        <v>1</v>
      </c>
      <c r="K6">
        <f t="shared" si="2"/>
        <v>2</v>
      </c>
      <c r="L6">
        <f t="shared" si="2"/>
        <v>2</v>
      </c>
      <c r="M6">
        <v>6241646.2000000002</v>
      </c>
      <c r="N6">
        <v>591011.4</v>
      </c>
      <c r="O6">
        <v>590854.6</v>
      </c>
      <c r="P6">
        <v>1951224.2</v>
      </c>
      <c r="Q6">
        <v>283760.59999999998</v>
      </c>
      <c r="R6">
        <v>19050969.800000001</v>
      </c>
      <c r="S6">
        <v>119521.2</v>
      </c>
      <c r="T6">
        <v>2921896.8</v>
      </c>
      <c r="U6">
        <v>2286217.4</v>
      </c>
      <c r="V6">
        <v>1797560.4</v>
      </c>
      <c r="W6">
        <v>285342.2</v>
      </c>
      <c r="Y6">
        <v>5.1183440099935984</v>
      </c>
      <c r="Z6">
        <v>0.98521968044806274</v>
      </c>
      <c r="AA6">
        <v>0.97905007962835955</v>
      </c>
      <c r="AB6">
        <v>2.7458246355992739</v>
      </c>
      <c r="AC6">
        <v>1.117235723842168</v>
      </c>
      <c r="AD6">
        <v>11.265929828607479</v>
      </c>
      <c r="AE6">
        <v>0.61687956106616182</v>
      </c>
      <c r="AF6">
        <v>0.63883985837455837</v>
      </c>
      <c r="AG6">
        <v>0.93019492528401315</v>
      </c>
      <c r="AH6">
        <v>3.0600653595873148</v>
      </c>
      <c r="AI6">
        <v>1.698261526646093</v>
      </c>
      <c r="AK6">
        <v>5.1183440099935984</v>
      </c>
      <c r="AL6">
        <v>0.47391363803762943</v>
      </c>
      <c r="AM6">
        <v>0.47030187300406401</v>
      </c>
      <c r="AN6">
        <v>2.7458246355992739</v>
      </c>
      <c r="AO6">
        <v>0.63406252881977709</v>
      </c>
      <c r="AP6">
        <v>11.265929828607479</v>
      </c>
      <c r="AQ6">
        <v>0.36931844521313911</v>
      </c>
      <c r="AR6">
        <v>0.32393184576649209</v>
      </c>
      <c r="AS6">
        <v>0.37139762556180361</v>
      </c>
      <c r="AT6">
        <v>3.0600653595873148</v>
      </c>
      <c r="AU6">
        <v>0.65042303079972041</v>
      </c>
      <c r="AW6">
        <v>0.36141749281669028</v>
      </c>
      <c r="AY6">
        <f t="shared" si="3"/>
        <v>0.31599999999999989</v>
      </c>
      <c r="AZ6">
        <f t="shared" si="1"/>
        <v>0.31599999999999989</v>
      </c>
      <c r="BA6" t="str">
        <f t="shared" si="1"/>
        <v/>
      </c>
      <c r="BB6">
        <f t="shared" si="1"/>
        <v>0.31599999999999989</v>
      </c>
    </row>
    <row r="7" spans="1:54" x14ac:dyDescent="0.3">
      <c r="A7">
        <v>1</v>
      </c>
      <c r="B7" t="s">
        <v>73</v>
      </c>
      <c r="C7" t="s">
        <v>74</v>
      </c>
      <c r="D7" t="s">
        <v>69</v>
      </c>
      <c r="F7" s="2">
        <f t="shared" si="2"/>
        <v>0</v>
      </c>
      <c r="G7" s="2">
        <f t="shared" si="2"/>
        <v>0</v>
      </c>
      <c r="H7" s="4">
        <f t="shared" si="2"/>
        <v>0</v>
      </c>
      <c r="I7">
        <f t="shared" si="2"/>
        <v>0</v>
      </c>
      <c r="J7">
        <f t="shared" si="2"/>
        <v>1</v>
      </c>
      <c r="K7">
        <f t="shared" si="2"/>
        <v>2</v>
      </c>
      <c r="L7">
        <f t="shared" si="2"/>
        <v>0</v>
      </c>
      <c r="M7">
        <v>6472497.2000000002</v>
      </c>
      <c r="N7">
        <v>865280.2</v>
      </c>
      <c r="O7">
        <v>866468.4</v>
      </c>
      <c r="P7">
        <v>2003733</v>
      </c>
      <c r="Q7">
        <v>379478.06666666671</v>
      </c>
      <c r="R7">
        <v>19403441.600000001</v>
      </c>
      <c r="S7">
        <v>303560.33333333337</v>
      </c>
      <c r="T7">
        <v>2924194.8</v>
      </c>
      <c r="U7">
        <v>2289944.6</v>
      </c>
      <c r="V7">
        <v>1778593.2</v>
      </c>
      <c r="W7">
        <v>490359.1333333333</v>
      </c>
      <c r="Y7">
        <v>6.9612533806008283</v>
      </c>
      <c r="Z7">
        <v>0.97867168067799271</v>
      </c>
      <c r="AA7">
        <v>0.95838938941014928</v>
      </c>
      <c r="AB7">
        <v>3.2651884141960181</v>
      </c>
      <c r="AC7">
        <v>0.73972745752738167</v>
      </c>
      <c r="AD7">
        <v>14.436173469992349</v>
      </c>
      <c r="AE7">
        <v>0.67938297842629258</v>
      </c>
      <c r="AF7">
        <v>0.73737612123368312</v>
      </c>
      <c r="AG7">
        <v>0.79037515738746156</v>
      </c>
      <c r="AH7">
        <v>3.0298373125842768</v>
      </c>
      <c r="AI7">
        <v>1.708649808145128</v>
      </c>
      <c r="AK7">
        <v>6.9612533806008283</v>
      </c>
      <c r="AL7">
        <v>0.35212680421148729</v>
      </c>
      <c r="AM7">
        <v>0.33762408959058421</v>
      </c>
      <c r="AN7">
        <v>3.2651884141960181</v>
      </c>
      <c r="AO7">
        <v>0.32155227687132232</v>
      </c>
      <c r="AP7">
        <v>14.436173469992349</v>
      </c>
      <c r="AQ7">
        <v>0.27256635319984818</v>
      </c>
      <c r="AR7">
        <v>0.3805877792299725</v>
      </c>
      <c r="AS7">
        <v>0.22591669324707861</v>
      </c>
      <c r="AT7">
        <v>3.0298373125842768</v>
      </c>
      <c r="AU7">
        <v>0.57059295808818811</v>
      </c>
      <c r="AW7">
        <v>0.19997713260042169</v>
      </c>
      <c r="AY7">
        <f t="shared" si="3"/>
        <v>0.1959999999999999</v>
      </c>
      <c r="AZ7" t="str">
        <f t="shared" si="1"/>
        <v/>
      </c>
      <c r="BA7" t="str">
        <f t="shared" si="1"/>
        <v/>
      </c>
      <c r="BB7">
        <f t="shared" si="1"/>
        <v>0.1959999999999999</v>
      </c>
    </row>
    <row r="8" spans="1:54" x14ac:dyDescent="0.3">
      <c r="A8">
        <v>1</v>
      </c>
      <c r="B8" t="s">
        <v>75</v>
      </c>
      <c r="C8" t="s">
        <v>74</v>
      </c>
      <c r="D8" t="s">
        <v>69</v>
      </c>
      <c r="F8" s="2">
        <f t="shared" si="2"/>
        <v>0</v>
      </c>
      <c r="G8" s="2">
        <f t="shared" si="2"/>
        <v>1</v>
      </c>
      <c r="H8" s="4">
        <f t="shared" si="2"/>
        <v>1</v>
      </c>
      <c r="I8">
        <f t="shared" si="2"/>
        <v>1</v>
      </c>
      <c r="J8">
        <f t="shared" si="2"/>
        <v>0</v>
      </c>
      <c r="K8">
        <f t="shared" si="2"/>
        <v>2</v>
      </c>
      <c r="L8">
        <f t="shared" si="2"/>
        <v>2</v>
      </c>
      <c r="M8">
        <v>200022.6</v>
      </c>
      <c r="N8">
        <v>233922.93333333329</v>
      </c>
      <c r="O8">
        <v>233945.60000000001</v>
      </c>
      <c r="P8">
        <v>199999</v>
      </c>
      <c r="Q8">
        <v>206360.8666666667</v>
      </c>
      <c r="R8">
        <v>1</v>
      </c>
      <c r="S8">
        <v>12329.13333333333</v>
      </c>
      <c r="T8">
        <v>2915786.6</v>
      </c>
      <c r="U8">
        <v>2271348.666666667</v>
      </c>
      <c r="V8">
        <v>181.4</v>
      </c>
      <c r="W8">
        <v>27911.133333333331</v>
      </c>
      <c r="Y8">
        <v>0.50318071879446502</v>
      </c>
      <c r="Z8">
        <v>0.59967637339529267</v>
      </c>
      <c r="AA8">
        <v>0.58341539634081219</v>
      </c>
      <c r="AB8">
        <v>0.54091513920575385</v>
      </c>
      <c r="AC8">
        <v>0.6783594427960149</v>
      </c>
      <c r="AD8">
        <v>0.1730034443899057</v>
      </c>
      <c r="AE8">
        <v>0.33402642233995722</v>
      </c>
      <c r="AF8">
        <v>1.119242239370942</v>
      </c>
      <c r="AG8">
        <v>0.94738733648167306</v>
      </c>
      <c r="AH8">
        <v>8.3374369773081998E-3</v>
      </c>
      <c r="AI8">
        <v>0.28042384654982022</v>
      </c>
      <c r="AK8">
        <v>0.50318071879446502</v>
      </c>
      <c r="AL8">
        <v>0.28222158906282863</v>
      </c>
      <c r="AM8">
        <v>0.26910778144762543</v>
      </c>
      <c r="AN8">
        <v>0.54091513920575385</v>
      </c>
      <c r="AO8">
        <v>0.34040714539393468</v>
      </c>
      <c r="AP8">
        <v>0.1730034443899057</v>
      </c>
      <c r="AQ8">
        <v>0.23683838899402571</v>
      </c>
      <c r="AR8">
        <v>0.5748711489723064</v>
      </c>
      <c r="AS8">
        <v>0.26807020785442243</v>
      </c>
      <c r="AT8">
        <v>8.3374369773081998E-3</v>
      </c>
      <c r="AU8">
        <v>0.1950073571371225</v>
      </c>
      <c r="AW8">
        <v>0.21702743972806879</v>
      </c>
      <c r="AY8">
        <f t="shared" si="3"/>
        <v>-0.1959999999999999</v>
      </c>
      <c r="AZ8">
        <f t="shared" si="1"/>
        <v>-0.1959999999999999</v>
      </c>
      <c r="BA8">
        <f t="shared" si="1"/>
        <v>-0.1959999999999999</v>
      </c>
      <c r="BB8" t="str">
        <f t="shared" si="1"/>
        <v/>
      </c>
    </row>
    <row r="9" spans="1:54" x14ac:dyDescent="0.3">
      <c r="A9">
        <v>1</v>
      </c>
      <c r="B9" t="s">
        <v>76</v>
      </c>
      <c r="C9" t="s">
        <v>74</v>
      </c>
      <c r="D9" t="s">
        <v>69</v>
      </c>
      <c r="F9" s="2">
        <f t="shared" si="2"/>
        <v>0</v>
      </c>
      <c r="G9" s="2">
        <f t="shared" si="2"/>
        <v>1</v>
      </c>
      <c r="H9" s="4">
        <f t="shared" si="2"/>
        <v>1</v>
      </c>
      <c r="I9">
        <f t="shared" si="2"/>
        <v>1</v>
      </c>
      <c r="J9">
        <f t="shared" si="2"/>
        <v>0</v>
      </c>
      <c r="K9">
        <f t="shared" si="2"/>
        <v>2</v>
      </c>
      <c r="L9">
        <f t="shared" si="2"/>
        <v>2</v>
      </c>
      <c r="M9">
        <v>200028.6</v>
      </c>
      <c r="N9">
        <v>238632.6</v>
      </c>
      <c r="O9">
        <v>238661</v>
      </c>
      <c r="P9">
        <v>199999</v>
      </c>
      <c r="Q9">
        <v>205721.4</v>
      </c>
      <c r="R9">
        <v>1.6</v>
      </c>
      <c r="S9">
        <v>12515.6</v>
      </c>
      <c r="T9">
        <v>2915994.6</v>
      </c>
      <c r="U9">
        <v>2270037.666666667</v>
      </c>
      <c r="V9">
        <v>275.39999999999998</v>
      </c>
      <c r="W9">
        <v>26697.599999999999</v>
      </c>
      <c r="Y9">
        <v>0.47983650660607963</v>
      </c>
      <c r="Z9">
        <v>0.59314490852411839</v>
      </c>
      <c r="AA9">
        <v>0.57005102259572593</v>
      </c>
      <c r="AB9">
        <v>0.54064875640906396</v>
      </c>
      <c r="AC9">
        <v>0.74499202821752986</v>
      </c>
      <c r="AD9">
        <v>0.16360106578795239</v>
      </c>
      <c r="AE9">
        <v>0.32696816974785181</v>
      </c>
      <c r="AF9">
        <v>1.025173964817077</v>
      </c>
      <c r="AG9">
        <v>0.90060000531375406</v>
      </c>
      <c r="AH9">
        <v>6.5482125966808986E-3</v>
      </c>
      <c r="AI9">
        <v>0.27688151773375769</v>
      </c>
      <c r="AK9">
        <v>0.47983650660607963</v>
      </c>
      <c r="AL9">
        <v>0.28620030146169778</v>
      </c>
      <c r="AM9">
        <v>0.26568458878900852</v>
      </c>
      <c r="AN9">
        <v>0.54064875640906396</v>
      </c>
      <c r="AO9">
        <v>0.3519042970088776</v>
      </c>
      <c r="AP9">
        <v>0.16360106578795239</v>
      </c>
      <c r="AQ9">
        <v>0.23347227401100101</v>
      </c>
      <c r="AR9">
        <v>0.52087516820756719</v>
      </c>
      <c r="AS9">
        <v>0.26118087957923608</v>
      </c>
      <c r="AT9">
        <v>6.5482125966808986E-3</v>
      </c>
      <c r="AU9">
        <v>0.19386074534462139</v>
      </c>
      <c r="AW9">
        <v>0.22117635066776231</v>
      </c>
      <c r="AY9">
        <f t="shared" si="3"/>
        <v>-0.1959999999999999</v>
      </c>
      <c r="AZ9">
        <f t="shared" si="1"/>
        <v>-0.1959999999999999</v>
      </c>
      <c r="BA9">
        <f t="shared" si="1"/>
        <v>-0.1959999999999999</v>
      </c>
      <c r="BB9" t="str">
        <f t="shared" si="1"/>
        <v/>
      </c>
    </row>
    <row r="10" spans="1:54" x14ac:dyDescent="0.3">
      <c r="A10">
        <v>1</v>
      </c>
      <c r="B10" t="s">
        <v>77</v>
      </c>
      <c r="C10" t="s">
        <v>74</v>
      </c>
      <c r="D10" t="s">
        <v>69</v>
      </c>
      <c r="F10" s="2">
        <f t="shared" si="2"/>
        <v>0</v>
      </c>
      <c r="G10" s="2">
        <f t="shared" si="2"/>
        <v>0</v>
      </c>
      <c r="H10" s="4">
        <f t="shared" si="2"/>
        <v>0</v>
      </c>
      <c r="I10">
        <f t="shared" si="2"/>
        <v>0</v>
      </c>
      <c r="J10">
        <f t="shared" si="2"/>
        <v>1</v>
      </c>
      <c r="K10">
        <f t="shared" si="2"/>
        <v>2</v>
      </c>
      <c r="L10">
        <f t="shared" si="2"/>
        <v>0</v>
      </c>
      <c r="M10">
        <v>6241646.2000000002</v>
      </c>
      <c r="N10">
        <v>836845.66666666674</v>
      </c>
      <c r="O10">
        <v>838235.2</v>
      </c>
      <c r="P10">
        <v>1951224.2</v>
      </c>
      <c r="Q10">
        <v>363246.46666666667</v>
      </c>
      <c r="R10">
        <v>19050969.800000001</v>
      </c>
      <c r="S10">
        <v>295603.1333333333</v>
      </c>
      <c r="T10">
        <v>2921896.8</v>
      </c>
      <c r="U10">
        <v>2286245.9333333331</v>
      </c>
      <c r="V10">
        <v>1797560.4</v>
      </c>
      <c r="W10">
        <v>508098.33333333337</v>
      </c>
      <c r="Y10">
        <v>6.5341151415719647</v>
      </c>
      <c r="Z10">
        <v>0.95980197246341648</v>
      </c>
      <c r="AA10">
        <v>0.95383026320875308</v>
      </c>
      <c r="AB10">
        <v>3.104139299801318</v>
      </c>
      <c r="AC10">
        <v>0.76007917546861192</v>
      </c>
      <c r="AD10">
        <v>14.42442077080486</v>
      </c>
      <c r="AE10">
        <v>0.6775383467397964</v>
      </c>
      <c r="AF10">
        <v>0.72822037026053299</v>
      </c>
      <c r="AG10">
        <v>0.79166074392851438</v>
      </c>
      <c r="AH10">
        <v>3.0956591599970129</v>
      </c>
      <c r="AI10">
        <v>1.718113972902453</v>
      </c>
      <c r="AK10">
        <v>6.5341151415719647</v>
      </c>
      <c r="AL10">
        <v>0.33429387900202218</v>
      </c>
      <c r="AM10">
        <v>0.33069340100046252</v>
      </c>
      <c r="AN10">
        <v>3.104139299801318</v>
      </c>
      <c r="AO10">
        <v>0.32469167819751121</v>
      </c>
      <c r="AP10">
        <v>14.42442077080486</v>
      </c>
      <c r="AQ10">
        <v>0.27231730480367938</v>
      </c>
      <c r="AR10">
        <v>0.37167407926172008</v>
      </c>
      <c r="AS10">
        <v>0.22838218699907881</v>
      </c>
      <c r="AT10">
        <v>3.0956591599970129</v>
      </c>
      <c r="AU10">
        <v>0.5607840431272052</v>
      </c>
      <c r="AW10">
        <v>0.19180676706988981</v>
      </c>
      <c r="AY10">
        <f t="shared" si="3"/>
        <v>0.1959999999999999</v>
      </c>
      <c r="AZ10" t="str">
        <f t="shared" si="1"/>
        <v/>
      </c>
      <c r="BA10" t="str">
        <f t="shared" si="1"/>
        <v/>
      </c>
      <c r="BB10">
        <f t="shared" si="1"/>
        <v>0.1959999999999999</v>
      </c>
    </row>
    <row r="11" spans="1:54" x14ac:dyDescent="0.3">
      <c r="A11">
        <v>1</v>
      </c>
      <c r="B11" t="s">
        <v>78</v>
      </c>
      <c r="C11" t="s">
        <v>74</v>
      </c>
      <c r="D11" t="s">
        <v>69</v>
      </c>
      <c r="F11" s="2">
        <f t="shared" si="2"/>
        <v>0</v>
      </c>
      <c r="G11" s="2">
        <f t="shared" si="2"/>
        <v>0</v>
      </c>
      <c r="H11" s="4">
        <f t="shared" si="2"/>
        <v>0</v>
      </c>
      <c r="I11">
        <f t="shared" si="2"/>
        <v>0</v>
      </c>
      <c r="J11">
        <f t="shared" si="2"/>
        <v>1</v>
      </c>
      <c r="K11">
        <f t="shared" si="2"/>
        <v>2</v>
      </c>
      <c r="L11">
        <f t="shared" si="2"/>
        <v>0</v>
      </c>
      <c r="M11">
        <v>6472497.2000000002</v>
      </c>
      <c r="N11">
        <v>865280.2</v>
      </c>
      <c r="O11">
        <v>866468.4</v>
      </c>
      <c r="P11">
        <v>2003733</v>
      </c>
      <c r="Q11">
        <v>379478.06666666671</v>
      </c>
      <c r="R11">
        <v>19403441.600000001</v>
      </c>
      <c r="S11">
        <v>303560.33333333337</v>
      </c>
      <c r="T11">
        <v>2924194.8</v>
      </c>
      <c r="U11">
        <v>2289944.6</v>
      </c>
      <c r="V11">
        <v>1778593.2</v>
      </c>
      <c r="W11">
        <v>490359.1333333333</v>
      </c>
      <c r="Y11">
        <v>4.0762775224167864</v>
      </c>
      <c r="Z11">
        <v>0.83061508554189145</v>
      </c>
      <c r="AA11">
        <v>0.82966694373171779</v>
      </c>
      <c r="AB11">
        <v>2.6806739709980318</v>
      </c>
      <c r="AC11">
        <v>0.78265117381233718</v>
      </c>
      <c r="AD11">
        <v>10.811906707589509</v>
      </c>
      <c r="AE11">
        <v>0.6424556477266985</v>
      </c>
      <c r="AF11">
        <v>0.59664564579725266</v>
      </c>
      <c r="AG11">
        <v>0.74450523179257289</v>
      </c>
      <c r="AH11">
        <v>3.0044594863895329</v>
      </c>
      <c r="AI11">
        <v>1.6938403974752869</v>
      </c>
      <c r="AK11">
        <v>4.0762775224167864</v>
      </c>
      <c r="AL11">
        <v>0.2964949963342709</v>
      </c>
      <c r="AM11">
        <v>0.29526460660466303</v>
      </c>
      <c r="AN11">
        <v>2.6806739709980318</v>
      </c>
      <c r="AO11">
        <v>0.32641515233553953</v>
      </c>
      <c r="AP11">
        <v>10.811906707589509</v>
      </c>
      <c r="AQ11">
        <v>0.2608163632646513</v>
      </c>
      <c r="AR11">
        <v>0.30149708460085101</v>
      </c>
      <c r="AS11">
        <v>0.21746088485233481</v>
      </c>
      <c r="AT11">
        <v>3.0044594863895329</v>
      </c>
      <c r="AU11">
        <v>0.55462217480720333</v>
      </c>
      <c r="AW11">
        <v>0.16972257946229849</v>
      </c>
      <c r="AY11">
        <f t="shared" si="3"/>
        <v>0.1959999999999999</v>
      </c>
      <c r="AZ11" t="str">
        <f t="shared" si="1"/>
        <v/>
      </c>
      <c r="BA11" t="str">
        <f t="shared" si="1"/>
        <v/>
      </c>
      <c r="BB11">
        <f t="shared" si="1"/>
        <v>0.1959999999999999</v>
      </c>
    </row>
    <row r="12" spans="1:54" x14ac:dyDescent="0.3">
      <c r="A12">
        <v>1</v>
      </c>
      <c r="B12" t="s">
        <v>79</v>
      </c>
      <c r="C12" t="s">
        <v>74</v>
      </c>
      <c r="D12" t="s">
        <v>69</v>
      </c>
      <c r="F12" s="2">
        <f t="shared" si="2"/>
        <v>0</v>
      </c>
      <c r="G12" s="2">
        <f t="shared" si="2"/>
        <v>1</v>
      </c>
      <c r="H12" s="4">
        <f t="shared" si="2"/>
        <v>1</v>
      </c>
      <c r="I12">
        <f t="shared" si="2"/>
        <v>1</v>
      </c>
      <c r="J12">
        <f t="shared" si="2"/>
        <v>0</v>
      </c>
      <c r="K12">
        <f t="shared" si="2"/>
        <v>2</v>
      </c>
      <c r="L12">
        <f t="shared" si="2"/>
        <v>2</v>
      </c>
      <c r="M12">
        <v>200022.6</v>
      </c>
      <c r="N12">
        <v>233922.93333333329</v>
      </c>
      <c r="O12">
        <v>233945.60000000001</v>
      </c>
      <c r="P12">
        <v>199999</v>
      </c>
      <c r="Q12">
        <v>206360.8666666667</v>
      </c>
      <c r="R12">
        <v>1</v>
      </c>
      <c r="S12">
        <v>12329.13333333333</v>
      </c>
      <c r="T12">
        <v>2915786.6</v>
      </c>
      <c r="U12">
        <v>2271348.666666667</v>
      </c>
      <c r="V12">
        <v>181.4</v>
      </c>
      <c r="W12">
        <v>27911.133333333331</v>
      </c>
      <c r="Y12">
        <v>0.29933035440044481</v>
      </c>
      <c r="Z12">
        <v>0.46333045701806741</v>
      </c>
      <c r="AA12">
        <v>0.46028341710722698</v>
      </c>
      <c r="AB12">
        <v>0.38496315899537881</v>
      </c>
      <c r="AC12">
        <v>0.64814886099193247</v>
      </c>
      <c r="AD12">
        <v>8.7712415598798499E-2</v>
      </c>
      <c r="AE12">
        <v>0.26804562176888191</v>
      </c>
      <c r="AF12">
        <v>0.602669156412594</v>
      </c>
      <c r="AG12">
        <v>0.73421323935811711</v>
      </c>
      <c r="AH12">
        <v>5.1546379923819996E-3</v>
      </c>
      <c r="AI12">
        <v>0.27853881123398122</v>
      </c>
      <c r="AK12">
        <v>0.29933035440044481</v>
      </c>
      <c r="AL12">
        <v>0.221317012530441</v>
      </c>
      <c r="AM12">
        <v>0.2195237379327106</v>
      </c>
      <c r="AN12">
        <v>0.38496315899537881</v>
      </c>
      <c r="AO12">
        <v>0.29583616165909921</v>
      </c>
      <c r="AP12">
        <v>8.7712415598798499E-2</v>
      </c>
      <c r="AQ12">
        <v>0.18452643553027881</v>
      </c>
      <c r="AR12">
        <v>0.30710952761583032</v>
      </c>
      <c r="AS12">
        <v>0.2136407946236431</v>
      </c>
      <c r="AT12">
        <v>5.1546379923819996E-3</v>
      </c>
      <c r="AU12">
        <v>0.19348907479240249</v>
      </c>
      <c r="AW12">
        <v>0.17125203227236241</v>
      </c>
      <c r="AY12">
        <f t="shared" si="3"/>
        <v>-0.1959999999999999</v>
      </c>
      <c r="AZ12">
        <f t="shared" si="1"/>
        <v>-0.1959999999999999</v>
      </c>
      <c r="BA12">
        <f t="shared" si="1"/>
        <v>-0.1959999999999999</v>
      </c>
      <c r="BB12" t="str">
        <f t="shared" si="1"/>
        <v/>
      </c>
    </row>
    <row r="13" spans="1:54" x14ac:dyDescent="0.3">
      <c r="A13">
        <v>1</v>
      </c>
      <c r="B13" t="s">
        <v>80</v>
      </c>
      <c r="C13" t="s">
        <v>74</v>
      </c>
      <c r="D13" t="s">
        <v>69</v>
      </c>
      <c r="F13" s="2">
        <f t="shared" si="2"/>
        <v>0</v>
      </c>
      <c r="G13" s="2">
        <f t="shared" si="2"/>
        <v>1</v>
      </c>
      <c r="H13" s="4">
        <f t="shared" si="2"/>
        <v>1</v>
      </c>
      <c r="I13">
        <f t="shared" si="2"/>
        <v>1</v>
      </c>
      <c r="J13">
        <f t="shared" si="2"/>
        <v>0</v>
      </c>
      <c r="K13">
        <f t="shared" si="2"/>
        <v>2</v>
      </c>
      <c r="L13">
        <f t="shared" si="2"/>
        <v>2</v>
      </c>
      <c r="M13">
        <v>200028.6</v>
      </c>
      <c r="N13">
        <v>238632.6</v>
      </c>
      <c r="O13">
        <v>238661</v>
      </c>
      <c r="P13">
        <v>199999</v>
      </c>
      <c r="Q13">
        <v>205721.4</v>
      </c>
      <c r="R13">
        <v>1.6</v>
      </c>
      <c r="S13">
        <v>12515.6</v>
      </c>
      <c r="T13">
        <v>2915994.6</v>
      </c>
      <c r="U13">
        <v>2270037.666666667</v>
      </c>
      <c r="V13">
        <v>275.39999999999998</v>
      </c>
      <c r="W13">
        <v>26697.599999999999</v>
      </c>
      <c r="Y13">
        <v>0.3082280040136538</v>
      </c>
      <c r="Z13">
        <v>0.47565002949753149</v>
      </c>
      <c r="AA13">
        <v>0.46631916495583331</v>
      </c>
      <c r="AB13">
        <v>0.51234451959608118</v>
      </c>
      <c r="AC13">
        <v>0.72022360968015464</v>
      </c>
      <c r="AD13">
        <v>9.2009876400697937E-2</v>
      </c>
      <c r="AE13">
        <v>0.27064120919288442</v>
      </c>
      <c r="AF13">
        <v>0.59426614242838693</v>
      </c>
      <c r="AG13">
        <v>0.73737758273491638</v>
      </c>
      <c r="AH13">
        <v>5.6785591994411803E-3</v>
      </c>
      <c r="AI13">
        <v>0.27923026574232301</v>
      </c>
      <c r="AK13">
        <v>0.3082280040136538</v>
      </c>
      <c r="AL13">
        <v>0.2310317625990137</v>
      </c>
      <c r="AM13">
        <v>0.2225480426762563</v>
      </c>
      <c r="AN13">
        <v>0.51234451959608118</v>
      </c>
      <c r="AO13">
        <v>0.3354550626633378</v>
      </c>
      <c r="AP13">
        <v>9.2009876400697937E-2</v>
      </c>
      <c r="AQ13">
        <v>0.18805539892443141</v>
      </c>
      <c r="AR13">
        <v>0.30085512785008178</v>
      </c>
      <c r="AS13">
        <v>0.21550775361635399</v>
      </c>
      <c r="AT13">
        <v>5.6785591994411803E-3</v>
      </c>
      <c r="AU13">
        <v>0.19552202105599761</v>
      </c>
      <c r="AW13">
        <v>0.17955327053399131</v>
      </c>
      <c r="AY13">
        <f t="shared" si="3"/>
        <v>-0.1959999999999999</v>
      </c>
      <c r="AZ13">
        <f t="shared" si="1"/>
        <v>-0.1959999999999999</v>
      </c>
      <c r="BA13">
        <f t="shared" si="1"/>
        <v>-0.1959999999999999</v>
      </c>
      <c r="BB13" t="str">
        <f t="shared" si="1"/>
        <v/>
      </c>
    </row>
    <row r="14" spans="1:54" x14ac:dyDescent="0.3">
      <c r="A14">
        <v>1</v>
      </c>
      <c r="B14" t="s">
        <v>81</v>
      </c>
      <c r="C14" t="s">
        <v>74</v>
      </c>
      <c r="D14" t="s">
        <v>69</v>
      </c>
      <c r="F14" s="2">
        <f t="shared" si="2"/>
        <v>0</v>
      </c>
      <c r="G14" s="2">
        <f t="shared" si="2"/>
        <v>0</v>
      </c>
      <c r="H14" s="4">
        <f t="shared" si="2"/>
        <v>0</v>
      </c>
      <c r="I14">
        <f t="shared" si="2"/>
        <v>0</v>
      </c>
      <c r="J14">
        <f t="shared" si="2"/>
        <v>1</v>
      </c>
      <c r="K14">
        <f t="shared" si="2"/>
        <v>2</v>
      </c>
      <c r="L14">
        <f t="shared" si="2"/>
        <v>0</v>
      </c>
      <c r="M14">
        <v>6241646.2000000002</v>
      </c>
      <c r="N14">
        <v>836845.66666666674</v>
      </c>
      <c r="O14">
        <v>838235.2</v>
      </c>
      <c r="P14">
        <v>1951224.2</v>
      </c>
      <c r="Q14">
        <v>363246.46666666667</v>
      </c>
      <c r="R14">
        <v>19050969.800000001</v>
      </c>
      <c r="S14">
        <v>295603.1333333333</v>
      </c>
      <c r="T14">
        <v>2921896.8</v>
      </c>
      <c r="U14">
        <v>2286245.9333333331</v>
      </c>
      <c r="V14">
        <v>1797560.4</v>
      </c>
      <c r="W14">
        <v>508098.33333333337</v>
      </c>
      <c r="Y14">
        <v>4.0107611644081773</v>
      </c>
      <c r="Z14">
        <v>0.81038332666503266</v>
      </c>
      <c r="AA14">
        <v>0.8096857278724201</v>
      </c>
      <c r="AB14">
        <v>2.6334062322042882</v>
      </c>
      <c r="AC14">
        <v>0.69111268544996474</v>
      </c>
      <c r="AD14">
        <v>10.303322003607169</v>
      </c>
      <c r="AE14">
        <v>0.64082861855858941</v>
      </c>
      <c r="AF14">
        <v>0.59339591261232272</v>
      </c>
      <c r="AG14">
        <v>0.7416738194646314</v>
      </c>
      <c r="AH14">
        <v>3.0189066194114269</v>
      </c>
      <c r="AI14">
        <v>1.702775237398843</v>
      </c>
      <c r="AK14">
        <v>4.0107611644081773</v>
      </c>
      <c r="AL14">
        <v>0.28697163552278648</v>
      </c>
      <c r="AM14">
        <v>0.28756769740333149</v>
      </c>
      <c r="AN14">
        <v>2.6334062322042882</v>
      </c>
      <c r="AO14">
        <v>0.28834531707301109</v>
      </c>
      <c r="AP14">
        <v>10.303322003607169</v>
      </c>
      <c r="AQ14">
        <v>0.25507031640736377</v>
      </c>
      <c r="AR14">
        <v>0.30024515301920468</v>
      </c>
      <c r="AS14">
        <v>0.21669965725159271</v>
      </c>
      <c r="AT14">
        <v>3.0189066194114269</v>
      </c>
      <c r="AU14">
        <v>0.54876191292423759</v>
      </c>
      <c r="AW14">
        <v>0.16610045759783429</v>
      </c>
      <c r="AY14">
        <f t="shared" si="3"/>
        <v>0.1959999999999999</v>
      </c>
      <c r="AZ14" t="str">
        <f t="shared" si="1"/>
        <v/>
      </c>
      <c r="BA14" t="str">
        <f t="shared" si="1"/>
        <v/>
      </c>
      <c r="BB14">
        <f t="shared" si="1"/>
        <v>0.1959999999999999</v>
      </c>
    </row>
    <row r="15" spans="1:54" x14ac:dyDescent="0.3">
      <c r="A15">
        <v>1</v>
      </c>
      <c r="B15" t="s">
        <v>82</v>
      </c>
      <c r="C15" t="s">
        <v>68</v>
      </c>
      <c r="D15" t="s">
        <v>69</v>
      </c>
      <c r="F15" s="2">
        <f t="shared" si="2"/>
        <v>0</v>
      </c>
      <c r="G15" s="2">
        <f t="shared" si="2"/>
        <v>0</v>
      </c>
      <c r="H15" s="4">
        <f t="shared" si="2"/>
        <v>1</v>
      </c>
      <c r="I15">
        <f t="shared" si="2"/>
        <v>0</v>
      </c>
      <c r="J15">
        <f t="shared" si="2"/>
        <v>1</v>
      </c>
      <c r="K15">
        <f t="shared" si="2"/>
        <v>2</v>
      </c>
      <c r="L15">
        <f t="shared" si="2"/>
        <v>2</v>
      </c>
      <c r="M15">
        <v>6472497.2000000002</v>
      </c>
      <c r="N15">
        <v>592580.4</v>
      </c>
      <c r="O15">
        <v>592656.80000000005</v>
      </c>
      <c r="P15">
        <v>2003733</v>
      </c>
      <c r="Q15">
        <v>297400.59999999998</v>
      </c>
      <c r="R15">
        <v>19403441.600000001</v>
      </c>
      <c r="S15">
        <v>131050.6</v>
      </c>
      <c r="T15">
        <v>2924194.8</v>
      </c>
      <c r="U15">
        <v>2286981.2000000002</v>
      </c>
      <c r="V15">
        <v>1778593.2</v>
      </c>
      <c r="W15">
        <v>298595.40000000002</v>
      </c>
      <c r="Y15">
        <v>4.0771988368127499</v>
      </c>
      <c r="Z15">
        <v>0.80418623633449893</v>
      </c>
      <c r="AA15">
        <v>0.79709069331875071</v>
      </c>
      <c r="AB15">
        <v>2.653682652197312</v>
      </c>
      <c r="AC15">
        <v>0.88302393939229662</v>
      </c>
      <c r="AD15">
        <v>10.87092269900022</v>
      </c>
      <c r="AE15">
        <v>0.61039977365871889</v>
      </c>
      <c r="AF15">
        <v>0.59677468960871916</v>
      </c>
      <c r="AG15">
        <v>0.89132776365149768</v>
      </c>
      <c r="AH15">
        <v>3.096833385003265</v>
      </c>
      <c r="AI15">
        <v>1.7243499173899179</v>
      </c>
      <c r="AK15">
        <v>4.0771988368127499</v>
      </c>
      <c r="AL15">
        <v>0.39830805520759888</v>
      </c>
      <c r="AM15">
        <v>0.39047691379673782</v>
      </c>
      <c r="AN15">
        <v>2.653682652197312</v>
      </c>
      <c r="AO15">
        <v>0.48996515559847459</v>
      </c>
      <c r="AP15">
        <v>10.87092269900022</v>
      </c>
      <c r="AQ15">
        <v>0.36390009981114407</v>
      </c>
      <c r="AR15">
        <v>0.30233635280746962</v>
      </c>
      <c r="AS15">
        <v>0.36649818613659579</v>
      </c>
      <c r="AT15">
        <v>3.096833385003265</v>
      </c>
      <c r="AU15">
        <v>0.66770013418281449</v>
      </c>
      <c r="AW15">
        <v>0.30103240219177679</v>
      </c>
      <c r="AY15">
        <f t="shared" si="3"/>
        <v>0.31599999999999989</v>
      </c>
      <c r="AZ15">
        <f t="shared" si="1"/>
        <v>0.31599999999999989</v>
      </c>
      <c r="BA15" t="str">
        <f t="shared" si="1"/>
        <v/>
      </c>
      <c r="BB15">
        <f t="shared" si="1"/>
        <v>0.31599999999999989</v>
      </c>
    </row>
    <row r="16" spans="1:54" x14ac:dyDescent="0.3">
      <c r="A16">
        <v>1</v>
      </c>
      <c r="B16" t="s">
        <v>83</v>
      </c>
      <c r="C16" t="s">
        <v>68</v>
      </c>
      <c r="D16" t="s">
        <v>69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1</v>
      </c>
      <c r="J16">
        <f t="shared" si="2"/>
        <v>0</v>
      </c>
      <c r="K16">
        <f t="shared" si="2"/>
        <v>2</v>
      </c>
      <c r="L16">
        <f t="shared" si="2"/>
        <v>0</v>
      </c>
      <c r="M16">
        <v>200022.6</v>
      </c>
      <c r="N16">
        <v>386785.4</v>
      </c>
      <c r="O16">
        <v>386869.6</v>
      </c>
      <c r="P16">
        <v>199999</v>
      </c>
      <c r="Q16">
        <v>233663.6</v>
      </c>
      <c r="R16">
        <v>1</v>
      </c>
      <c r="S16">
        <v>70275.8</v>
      </c>
      <c r="T16">
        <v>2915786.6</v>
      </c>
      <c r="U16">
        <v>2276897.4</v>
      </c>
      <c r="V16">
        <v>181.4</v>
      </c>
      <c r="W16">
        <v>212205.2</v>
      </c>
      <c r="Y16">
        <v>0.35802123282337561</v>
      </c>
      <c r="Z16">
        <v>0.77102341094287108</v>
      </c>
      <c r="AA16">
        <v>0.73497797283343969</v>
      </c>
      <c r="AB16">
        <v>0.42022484240005731</v>
      </c>
      <c r="AC16">
        <v>0.93120701162260955</v>
      </c>
      <c r="AD16">
        <v>8.5701306792907356E-2</v>
      </c>
      <c r="AE16">
        <v>0.45570772177306929</v>
      </c>
      <c r="AF16">
        <v>0.60002663384657351</v>
      </c>
      <c r="AG16">
        <v>0.9057218074449338</v>
      </c>
      <c r="AH16">
        <v>4.2421824065967794E-3</v>
      </c>
      <c r="AI16">
        <v>1.5873334722244179</v>
      </c>
      <c r="AK16">
        <v>0.35802123282337561</v>
      </c>
      <c r="AL16">
        <v>0.41930851237848399</v>
      </c>
      <c r="AM16">
        <v>0.39258702762890613</v>
      </c>
      <c r="AN16">
        <v>0.42022484240005731</v>
      </c>
      <c r="AO16">
        <v>0.51782428420847282</v>
      </c>
      <c r="AP16">
        <v>8.5701306792907356E-2</v>
      </c>
      <c r="AQ16">
        <v>0.32543445277260619</v>
      </c>
      <c r="AR16">
        <v>0.30277785944053898</v>
      </c>
      <c r="AS16">
        <v>0.37727792526129628</v>
      </c>
      <c r="AT16">
        <v>4.2421824065967794E-3</v>
      </c>
      <c r="AU16">
        <v>0.63059147080639377</v>
      </c>
      <c r="AW16">
        <v>0.33809711419744409</v>
      </c>
      <c r="AY16">
        <f t="shared" si="3"/>
        <v>-0.31599999999999989</v>
      </c>
      <c r="AZ16" t="str">
        <f t="shared" si="1"/>
        <v/>
      </c>
      <c r="BA16">
        <f t="shared" si="1"/>
        <v>-0.31599999999999989</v>
      </c>
      <c r="BB16" t="str">
        <f t="shared" si="1"/>
        <v/>
      </c>
    </row>
    <row r="17" spans="1:54" x14ac:dyDescent="0.3">
      <c r="A17">
        <v>1</v>
      </c>
      <c r="B17" t="s">
        <v>84</v>
      </c>
      <c r="C17" t="s">
        <v>68</v>
      </c>
      <c r="D17" t="s">
        <v>69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1</v>
      </c>
      <c r="J17">
        <f t="shared" si="2"/>
        <v>0</v>
      </c>
      <c r="K17">
        <f t="shared" si="2"/>
        <v>2</v>
      </c>
      <c r="L17">
        <f t="shared" si="2"/>
        <v>0</v>
      </c>
      <c r="M17">
        <v>200028.6</v>
      </c>
      <c r="N17">
        <v>384602.4</v>
      </c>
      <c r="O17">
        <v>384676.8</v>
      </c>
      <c r="P17">
        <v>199999</v>
      </c>
      <c r="Q17">
        <v>230800.6</v>
      </c>
      <c r="R17">
        <v>1.6</v>
      </c>
      <c r="S17">
        <v>69106.2</v>
      </c>
      <c r="T17">
        <v>2915994.6</v>
      </c>
      <c r="U17">
        <v>2272816.4</v>
      </c>
      <c r="V17">
        <v>275.39999999999998</v>
      </c>
      <c r="W17">
        <v>210544.4</v>
      </c>
      <c r="Y17">
        <v>0.30069119579857218</v>
      </c>
      <c r="Z17">
        <v>0.7664714914397337</v>
      </c>
      <c r="AA17">
        <v>0.73100074644898994</v>
      </c>
      <c r="AB17">
        <v>0.49140669359476308</v>
      </c>
      <c r="AC17">
        <v>0.99830147739266972</v>
      </c>
      <c r="AD17">
        <v>8.7536325189284933E-2</v>
      </c>
      <c r="AE17">
        <v>0.45728963215369728</v>
      </c>
      <c r="AF17">
        <v>0.5950271616107784</v>
      </c>
      <c r="AG17">
        <v>0.87061859236564487</v>
      </c>
      <c r="AH17">
        <v>4.7305063926614196E-3</v>
      </c>
      <c r="AI17">
        <v>1.5538108034408651</v>
      </c>
      <c r="AK17">
        <v>0.30069119579857218</v>
      </c>
      <c r="AL17">
        <v>0.42535765521461139</v>
      </c>
      <c r="AM17">
        <v>0.39586854199878868</v>
      </c>
      <c r="AN17">
        <v>0.49140669359476308</v>
      </c>
      <c r="AO17">
        <v>0.58359459739876907</v>
      </c>
      <c r="AP17">
        <v>8.7536325189284933E-2</v>
      </c>
      <c r="AQ17">
        <v>0.330770880181808</v>
      </c>
      <c r="AR17">
        <v>0.30166851781541482</v>
      </c>
      <c r="AS17">
        <v>0.35033461507409808</v>
      </c>
      <c r="AT17">
        <v>4.7305063926614196E-3</v>
      </c>
      <c r="AU17">
        <v>0.60834083498921243</v>
      </c>
      <c r="AW17">
        <v>0.33688789460575203</v>
      </c>
      <c r="AY17">
        <f t="shared" si="3"/>
        <v>-0.31599999999999989</v>
      </c>
      <c r="AZ17" t="str">
        <f t="shared" si="1"/>
        <v/>
      </c>
      <c r="BA17">
        <f t="shared" si="1"/>
        <v>-0.31599999999999989</v>
      </c>
      <c r="BB17" t="str">
        <f t="shared" si="1"/>
        <v/>
      </c>
    </row>
    <row r="18" spans="1:54" x14ac:dyDescent="0.3">
      <c r="A18">
        <v>1</v>
      </c>
      <c r="B18" t="s">
        <v>85</v>
      </c>
      <c r="C18" t="s">
        <v>68</v>
      </c>
      <c r="D18" t="s">
        <v>69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0</v>
      </c>
      <c r="J18">
        <f t="shared" si="2"/>
        <v>1</v>
      </c>
      <c r="K18">
        <f t="shared" si="2"/>
        <v>2</v>
      </c>
      <c r="L18">
        <f t="shared" si="2"/>
        <v>2</v>
      </c>
      <c r="M18">
        <v>6241646.2000000002</v>
      </c>
      <c r="N18">
        <v>591011.4</v>
      </c>
      <c r="O18">
        <v>590854.6</v>
      </c>
      <c r="P18">
        <v>1951224.2</v>
      </c>
      <c r="Q18">
        <v>283760.59999999998</v>
      </c>
      <c r="R18">
        <v>19050969.800000001</v>
      </c>
      <c r="S18">
        <v>119521.2</v>
      </c>
      <c r="T18">
        <v>2921896.8</v>
      </c>
      <c r="U18">
        <v>2286217.4</v>
      </c>
      <c r="V18">
        <v>1797560.4</v>
      </c>
      <c r="W18">
        <v>285342.2</v>
      </c>
      <c r="Y18">
        <v>4.0825414465973164</v>
      </c>
      <c r="Z18">
        <v>0.84424685498233887</v>
      </c>
      <c r="AA18">
        <v>0.80840140326181431</v>
      </c>
      <c r="AB18">
        <v>2.3639874939981378</v>
      </c>
      <c r="AC18">
        <v>0.80424680084688593</v>
      </c>
      <c r="AD18">
        <v>10.4058886231971</v>
      </c>
      <c r="AE18">
        <v>0.60579248943831776</v>
      </c>
      <c r="AF18">
        <v>0.60107879339484493</v>
      </c>
      <c r="AG18">
        <v>0.88294150853762399</v>
      </c>
      <c r="AH18">
        <v>3.0859179394086822</v>
      </c>
      <c r="AI18">
        <v>1.7132237336016261</v>
      </c>
      <c r="AK18">
        <v>4.0825414465973164</v>
      </c>
      <c r="AL18">
        <v>0.42091042583342642</v>
      </c>
      <c r="AM18">
        <v>0.39565991821000351</v>
      </c>
      <c r="AN18">
        <v>2.3639874939981378</v>
      </c>
      <c r="AO18">
        <v>0.46468739001429638</v>
      </c>
      <c r="AP18">
        <v>10.4058886231971</v>
      </c>
      <c r="AQ18">
        <v>0.36902878220425922</v>
      </c>
      <c r="AR18">
        <v>0.30408166800625619</v>
      </c>
      <c r="AS18">
        <v>0.36208716882392772</v>
      </c>
      <c r="AT18">
        <v>3.0859179394086822</v>
      </c>
      <c r="AU18">
        <v>0.65764419879997149</v>
      </c>
      <c r="AW18">
        <v>0.32860487721627579</v>
      </c>
      <c r="AY18">
        <f t="shared" si="3"/>
        <v>0.31599999999999989</v>
      </c>
      <c r="AZ18">
        <f t="shared" si="1"/>
        <v>0.31599999999999989</v>
      </c>
      <c r="BA18" t="str">
        <f t="shared" si="1"/>
        <v/>
      </c>
      <c r="BB18">
        <f t="shared" si="1"/>
        <v>0.31599999999999989</v>
      </c>
    </row>
    <row r="19" spans="1:54" x14ac:dyDescent="0.3">
      <c r="A19">
        <v>2</v>
      </c>
      <c r="B19" t="s">
        <v>86</v>
      </c>
      <c r="C19" t="s">
        <v>87</v>
      </c>
      <c r="D19" t="s">
        <v>69</v>
      </c>
      <c r="F19" s="2">
        <f t="shared" ref="F19:L34" si="4">F665</f>
        <v>0</v>
      </c>
      <c r="G19" s="2">
        <f t="shared" si="4"/>
        <v>0</v>
      </c>
      <c r="H19" s="4">
        <f t="shared" si="4"/>
        <v>1</v>
      </c>
      <c r="I19">
        <f t="shared" si="4"/>
        <v>0</v>
      </c>
      <c r="J19">
        <f t="shared" si="4"/>
        <v>1</v>
      </c>
      <c r="K19">
        <f t="shared" si="4"/>
        <v>2</v>
      </c>
      <c r="L19">
        <f t="shared" si="4"/>
        <v>2</v>
      </c>
      <c r="M19">
        <v>7645979</v>
      </c>
      <c r="N19">
        <v>1917771.8</v>
      </c>
      <c r="O19">
        <v>1924130</v>
      </c>
      <c r="P19">
        <v>2251794</v>
      </c>
      <c r="Q19">
        <v>644093.6</v>
      </c>
      <c r="R19">
        <v>21349713.199999999</v>
      </c>
      <c r="S19">
        <v>1503446.6</v>
      </c>
      <c r="T19">
        <v>2923754.4</v>
      </c>
      <c r="U19">
        <v>2257290.4</v>
      </c>
      <c r="V19">
        <v>1987378.4</v>
      </c>
      <c r="W19">
        <v>612603.4</v>
      </c>
      <c r="Y19">
        <v>7.6545777801889923</v>
      </c>
      <c r="Z19">
        <v>2.6191526422044258</v>
      </c>
      <c r="AA19">
        <v>2.388641299575101</v>
      </c>
      <c r="AB19">
        <v>2.6268652059952728</v>
      </c>
      <c r="AC19">
        <v>1.5845053688157349</v>
      </c>
      <c r="AD19">
        <v>14.226182143203911</v>
      </c>
      <c r="AE19">
        <v>1.927679551218171</v>
      </c>
      <c r="AF19">
        <v>0.66014666336122896</v>
      </c>
      <c r="AG19">
        <v>0.99523176279617476</v>
      </c>
      <c r="AH19">
        <v>3.0373296746052798</v>
      </c>
      <c r="AI19">
        <v>2.061924340401311</v>
      </c>
      <c r="AK19">
        <v>7.6545777801889923</v>
      </c>
      <c r="AL19">
        <v>0.85649340938543905</v>
      </c>
      <c r="AM19">
        <v>0.80907130618579681</v>
      </c>
      <c r="AN19">
        <v>2.6268652059952728</v>
      </c>
      <c r="AO19">
        <v>0.72919525799807161</v>
      </c>
      <c r="AP19">
        <v>14.226182143203911</v>
      </c>
      <c r="AQ19">
        <v>0.63715986759634691</v>
      </c>
      <c r="AR19">
        <v>0.33430362436920402</v>
      </c>
      <c r="AS19">
        <v>0.41928119299700478</v>
      </c>
      <c r="AT19">
        <v>3.0373296746052798</v>
      </c>
      <c r="AU19">
        <v>0.90350167257711289</v>
      </c>
      <c r="AW19">
        <v>0.50112179499119525</v>
      </c>
      <c r="AY19">
        <f t="shared" si="3"/>
        <v>0.39499999999999991</v>
      </c>
      <c r="AZ19">
        <f t="shared" si="1"/>
        <v>0.39499999999999991</v>
      </c>
      <c r="BA19" t="str">
        <f t="shared" si="1"/>
        <v/>
      </c>
      <c r="BB19">
        <f t="shared" si="1"/>
        <v>0.39499999999999991</v>
      </c>
    </row>
    <row r="20" spans="1:54" x14ac:dyDescent="0.3">
      <c r="A20">
        <v>2</v>
      </c>
      <c r="B20" t="s">
        <v>88</v>
      </c>
      <c r="C20" t="s">
        <v>87</v>
      </c>
      <c r="D20" t="s">
        <v>69</v>
      </c>
      <c r="F20" s="2">
        <f t="shared" si="4"/>
        <v>0</v>
      </c>
      <c r="G20" s="2">
        <f t="shared" si="4"/>
        <v>1</v>
      </c>
      <c r="H20" s="4">
        <f t="shared" si="4"/>
        <v>0</v>
      </c>
      <c r="I20">
        <f t="shared" si="4"/>
        <v>1</v>
      </c>
      <c r="J20">
        <f t="shared" si="4"/>
        <v>0</v>
      </c>
      <c r="K20">
        <f t="shared" si="4"/>
        <v>2</v>
      </c>
      <c r="L20">
        <f t="shared" si="4"/>
        <v>0</v>
      </c>
      <c r="M20">
        <v>200029.8</v>
      </c>
      <c r="N20">
        <v>229475.20000000001</v>
      </c>
      <c r="O20">
        <v>229542</v>
      </c>
      <c r="P20">
        <v>199999</v>
      </c>
      <c r="Q20">
        <v>204322.8</v>
      </c>
      <c r="R20">
        <v>1.2</v>
      </c>
      <c r="S20">
        <v>8174</v>
      </c>
      <c r="T20">
        <v>2916340.4</v>
      </c>
      <c r="U20">
        <v>2223945.4</v>
      </c>
      <c r="V20">
        <v>206.6</v>
      </c>
      <c r="W20">
        <v>49553.599999999999</v>
      </c>
      <c r="Y20">
        <v>0.264391311397776</v>
      </c>
      <c r="Z20">
        <v>1.171155570831615</v>
      </c>
      <c r="AA20">
        <v>1.0355042014387441</v>
      </c>
      <c r="AB20">
        <v>0.35288954460411331</v>
      </c>
      <c r="AC20">
        <v>1.171432534779888</v>
      </c>
      <c r="AD20">
        <v>0.14995969500159839</v>
      </c>
      <c r="AE20">
        <v>0.75383886321214955</v>
      </c>
      <c r="AF20">
        <v>0.9863377788220532</v>
      </c>
      <c r="AG20">
        <v>1.467803111101966</v>
      </c>
      <c r="AH20">
        <v>5.1180978072806593E-3</v>
      </c>
      <c r="AI20">
        <v>0.60495547299506147</v>
      </c>
      <c r="AK20">
        <v>0.264391311397776</v>
      </c>
      <c r="AL20">
        <v>0.76321285781450565</v>
      </c>
      <c r="AM20">
        <v>0.63219099482521413</v>
      </c>
      <c r="AN20">
        <v>0.35288954460411331</v>
      </c>
      <c r="AO20">
        <v>0.76768669320154004</v>
      </c>
      <c r="AP20">
        <v>0.14995969500159839</v>
      </c>
      <c r="AQ20">
        <v>0.65438189838314431</v>
      </c>
      <c r="AR20">
        <v>0.5023163122357801</v>
      </c>
      <c r="AS20">
        <v>0.63590270059648901</v>
      </c>
      <c r="AT20">
        <v>5.1180978072806593E-3</v>
      </c>
      <c r="AU20">
        <v>0.43740870160982009</v>
      </c>
      <c r="AW20">
        <v>0.66987988540204246</v>
      </c>
      <c r="AY20">
        <f t="shared" si="3"/>
        <v>-0.39499999999999991</v>
      </c>
      <c r="AZ20" t="str">
        <f t="shared" si="1"/>
        <v/>
      </c>
      <c r="BA20">
        <f t="shared" si="1"/>
        <v>-0.39499999999999991</v>
      </c>
      <c r="BB20" t="str">
        <f t="shared" si="1"/>
        <v/>
      </c>
    </row>
    <row r="21" spans="1:54" x14ac:dyDescent="0.3">
      <c r="A21">
        <v>2</v>
      </c>
      <c r="B21" t="s">
        <v>89</v>
      </c>
      <c r="C21" t="s">
        <v>87</v>
      </c>
      <c r="D21" t="s">
        <v>69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2</v>
      </c>
      <c r="L21">
        <f t="shared" si="4"/>
        <v>0</v>
      </c>
      <c r="M21">
        <v>200023.8</v>
      </c>
      <c r="N21">
        <v>232060.4</v>
      </c>
      <c r="O21">
        <v>232100.6</v>
      </c>
      <c r="P21">
        <v>199999</v>
      </c>
      <c r="Q21">
        <v>205558.39999999999</v>
      </c>
      <c r="R21">
        <v>1</v>
      </c>
      <c r="S21">
        <v>7218.4</v>
      </c>
      <c r="T21">
        <v>2917860.6</v>
      </c>
      <c r="U21">
        <v>2226779.7999999998</v>
      </c>
      <c r="V21">
        <v>181.2</v>
      </c>
      <c r="W21">
        <v>51186</v>
      </c>
      <c r="Y21">
        <v>0.26024214680073782</v>
      </c>
      <c r="Z21">
        <v>1.217513671948109</v>
      </c>
      <c r="AA21">
        <v>1.0966075992095281</v>
      </c>
      <c r="AB21">
        <v>0.30117601519450538</v>
      </c>
      <c r="AC21">
        <v>1.270551499800058</v>
      </c>
      <c r="AD21">
        <v>0.17112889441195869</v>
      </c>
      <c r="AE21">
        <v>0.80979559442494065</v>
      </c>
      <c r="AF21">
        <v>1.0201343222171999</v>
      </c>
      <c r="AG21">
        <v>1.5675640243920499</v>
      </c>
      <c r="AH21">
        <v>4.6569741913116986E-3</v>
      </c>
      <c r="AI21">
        <v>0.60403658860595899</v>
      </c>
      <c r="AK21">
        <v>0.26024214680073782</v>
      </c>
      <c r="AL21">
        <v>0.80937659414485097</v>
      </c>
      <c r="AM21">
        <v>0.67839240821776914</v>
      </c>
      <c r="AN21">
        <v>0.30117601519450538</v>
      </c>
      <c r="AO21">
        <v>0.88837413339060733</v>
      </c>
      <c r="AP21">
        <v>0.17112889441195869</v>
      </c>
      <c r="AQ21">
        <v>0.70669524261029437</v>
      </c>
      <c r="AR21">
        <v>0.51975028241286059</v>
      </c>
      <c r="AS21">
        <v>0.68760150717571378</v>
      </c>
      <c r="AT21">
        <v>4.6569741913116986E-3</v>
      </c>
      <c r="AU21">
        <v>0.43486197560559958</v>
      </c>
      <c r="AW21">
        <v>0.7161719155847095</v>
      </c>
      <c r="AY21">
        <f t="shared" si="3"/>
        <v>-0.39499999999999991</v>
      </c>
      <c r="AZ21" t="str">
        <f t="shared" si="1"/>
        <v/>
      </c>
      <c r="BA21">
        <f t="shared" si="1"/>
        <v>-0.39499999999999991</v>
      </c>
      <c r="BB21" t="str">
        <f t="shared" si="1"/>
        <v/>
      </c>
    </row>
    <row r="22" spans="1:54" x14ac:dyDescent="0.3">
      <c r="A22">
        <v>2</v>
      </c>
      <c r="B22" t="s">
        <v>90</v>
      </c>
      <c r="C22" t="s">
        <v>87</v>
      </c>
      <c r="D22" t="s">
        <v>69</v>
      </c>
      <c r="F22" s="2">
        <f t="shared" si="4"/>
        <v>0</v>
      </c>
      <c r="G22" s="2">
        <f t="shared" si="4"/>
        <v>0</v>
      </c>
      <c r="H22" s="4">
        <f t="shared" si="4"/>
        <v>1</v>
      </c>
      <c r="I22">
        <f t="shared" si="4"/>
        <v>0</v>
      </c>
      <c r="J22">
        <f t="shared" si="4"/>
        <v>1</v>
      </c>
      <c r="K22">
        <f t="shared" si="4"/>
        <v>2</v>
      </c>
      <c r="L22">
        <f t="shared" si="4"/>
        <v>2</v>
      </c>
      <c r="M22">
        <v>6594486.2000000002</v>
      </c>
      <c r="N22">
        <v>1776829.2</v>
      </c>
      <c r="O22">
        <v>1782259.6</v>
      </c>
      <c r="P22">
        <v>2151958</v>
      </c>
      <c r="Q22">
        <v>653170</v>
      </c>
      <c r="R22">
        <v>22278667.600000001</v>
      </c>
      <c r="S22">
        <v>1462933.6</v>
      </c>
      <c r="T22">
        <v>2924448.2</v>
      </c>
      <c r="U22">
        <v>2260148.6</v>
      </c>
      <c r="V22">
        <v>2033017.2</v>
      </c>
      <c r="W22">
        <v>610437.19999999995</v>
      </c>
      <c r="Y22">
        <v>6.539252050593495</v>
      </c>
      <c r="Z22">
        <v>2.454302705975715</v>
      </c>
      <c r="AA22">
        <v>2.3736430626013321</v>
      </c>
      <c r="AB22">
        <v>3.277000943600433</v>
      </c>
      <c r="AC22">
        <v>1.5936593389953491</v>
      </c>
      <c r="AD22">
        <v>16.502123094606208</v>
      </c>
      <c r="AE22">
        <v>1.8303078217431901</v>
      </c>
      <c r="AF22">
        <v>0.63402053178288043</v>
      </c>
      <c r="AG22">
        <v>0.96258529588812958</v>
      </c>
      <c r="AH22">
        <v>3.1043617264018391</v>
      </c>
      <c r="AI22">
        <v>2.0561345923575569</v>
      </c>
      <c r="AK22">
        <v>6.539252050593495</v>
      </c>
      <c r="AL22">
        <v>0.86294197080424051</v>
      </c>
      <c r="AM22">
        <v>0.80382330019492654</v>
      </c>
      <c r="AN22">
        <v>3.277000943600433</v>
      </c>
      <c r="AO22">
        <v>0.74253203939297241</v>
      </c>
      <c r="AP22">
        <v>16.502123094606208</v>
      </c>
      <c r="AQ22">
        <v>0.59886276940815153</v>
      </c>
      <c r="AR22">
        <v>0.32136868359521031</v>
      </c>
      <c r="AS22">
        <v>0.40492837100755419</v>
      </c>
      <c r="AT22">
        <v>3.1043617264018391</v>
      </c>
      <c r="AU22">
        <v>0.88593235061271114</v>
      </c>
      <c r="AW22">
        <v>0.50788984481478106</v>
      </c>
      <c r="AY22">
        <f t="shared" si="3"/>
        <v>0.39499999999999991</v>
      </c>
      <c r="AZ22">
        <f t="shared" si="1"/>
        <v>0.39499999999999991</v>
      </c>
      <c r="BA22" t="str">
        <f t="shared" si="1"/>
        <v/>
      </c>
      <c r="BB22">
        <f t="shared" si="1"/>
        <v>0.39499999999999991</v>
      </c>
    </row>
    <row r="23" spans="1:54" x14ac:dyDescent="0.3">
      <c r="A23">
        <v>2</v>
      </c>
      <c r="B23" t="s">
        <v>91</v>
      </c>
      <c r="C23" t="s">
        <v>92</v>
      </c>
      <c r="D23" t="s">
        <v>69</v>
      </c>
      <c r="F23" s="2">
        <f t="shared" si="4"/>
        <v>0</v>
      </c>
      <c r="G23" s="2">
        <f t="shared" si="4"/>
        <v>0</v>
      </c>
      <c r="H23" s="4">
        <f t="shared" si="4"/>
        <v>0</v>
      </c>
      <c r="I23">
        <f t="shared" si="4"/>
        <v>0</v>
      </c>
      <c r="J23">
        <f t="shared" si="4"/>
        <v>1</v>
      </c>
      <c r="K23">
        <f t="shared" si="4"/>
        <v>2</v>
      </c>
      <c r="L23">
        <f t="shared" si="4"/>
        <v>0</v>
      </c>
      <c r="M23">
        <v>7645979</v>
      </c>
      <c r="N23">
        <v>7741142.4000000004</v>
      </c>
      <c r="O23">
        <v>7766438</v>
      </c>
      <c r="P23">
        <v>2251794</v>
      </c>
      <c r="Q23">
        <v>2389947.2000000002</v>
      </c>
      <c r="R23">
        <v>21349713.199999999</v>
      </c>
      <c r="S23">
        <v>15144927.800000001</v>
      </c>
      <c r="T23">
        <v>2923754.4</v>
      </c>
      <c r="U23">
        <v>2328404.2000000002</v>
      </c>
      <c r="V23">
        <v>1987378.4</v>
      </c>
      <c r="W23">
        <v>2190763.2000000002</v>
      </c>
      <c r="Y23">
        <v>4.8066359934047798</v>
      </c>
      <c r="Z23">
        <v>4.7770510751521211</v>
      </c>
      <c r="AA23">
        <v>4.7764127470203679</v>
      </c>
      <c r="AB23">
        <v>2.4009064463956751</v>
      </c>
      <c r="AC23">
        <v>2.670941161189694</v>
      </c>
      <c r="AD23">
        <v>11.705436066002591</v>
      </c>
      <c r="AE23">
        <v>8.7767867515794933</v>
      </c>
      <c r="AF23">
        <v>0.59763823561370377</v>
      </c>
      <c r="AG23">
        <v>0.76976727942237633</v>
      </c>
      <c r="AH23">
        <v>3.2361894797883002</v>
      </c>
      <c r="AI23">
        <v>3.7103730474249459</v>
      </c>
      <c r="AK23">
        <v>4.8066359934047798</v>
      </c>
      <c r="AL23">
        <v>1.0519103649538011</v>
      </c>
      <c r="AM23">
        <v>1.066769113426562</v>
      </c>
      <c r="AN23">
        <v>2.4009064463956751</v>
      </c>
      <c r="AO23">
        <v>0.70874678240506905</v>
      </c>
      <c r="AP23">
        <v>11.705436066002591</v>
      </c>
      <c r="AQ23">
        <v>1.782813533826265</v>
      </c>
      <c r="AR23">
        <v>0.30246619819663462</v>
      </c>
      <c r="AS23">
        <v>0.22761365500045941</v>
      </c>
      <c r="AT23">
        <v>3.2361894797883002</v>
      </c>
      <c r="AU23">
        <v>2.1545522774104029</v>
      </c>
      <c r="AW23">
        <v>0.17794199339114131</v>
      </c>
      <c r="AY23">
        <f t="shared" si="3"/>
        <v>4.8999999999999898E-2</v>
      </c>
      <c r="AZ23" t="str">
        <f t="shared" si="1"/>
        <v/>
      </c>
      <c r="BA23" t="str">
        <f t="shared" si="1"/>
        <v/>
      </c>
      <c r="BB23">
        <f t="shared" si="1"/>
        <v>4.8999999999999898E-2</v>
      </c>
    </row>
    <row r="24" spans="1:54" x14ac:dyDescent="0.3">
      <c r="A24">
        <v>2</v>
      </c>
      <c r="B24" t="s">
        <v>93</v>
      </c>
      <c r="C24" t="s">
        <v>92</v>
      </c>
      <c r="D24" t="s">
        <v>69</v>
      </c>
      <c r="F24" s="2">
        <f t="shared" si="4"/>
        <v>0</v>
      </c>
      <c r="G24" s="2">
        <f t="shared" si="4"/>
        <v>1</v>
      </c>
      <c r="H24" s="4">
        <f t="shared" si="4"/>
        <v>1</v>
      </c>
      <c r="I24">
        <f t="shared" si="4"/>
        <v>1</v>
      </c>
      <c r="J24">
        <f t="shared" si="4"/>
        <v>0</v>
      </c>
      <c r="K24">
        <f t="shared" si="4"/>
        <v>2</v>
      </c>
      <c r="L24">
        <f t="shared" si="4"/>
        <v>2</v>
      </c>
      <c r="M24">
        <v>200029.8</v>
      </c>
      <c r="N24">
        <v>200195.6</v>
      </c>
      <c r="O24">
        <v>200199.2</v>
      </c>
      <c r="P24">
        <v>199999</v>
      </c>
      <c r="Q24">
        <v>200002.8</v>
      </c>
      <c r="R24">
        <v>1.2</v>
      </c>
      <c r="S24">
        <v>15.4</v>
      </c>
      <c r="T24">
        <v>2916340.4</v>
      </c>
      <c r="U24">
        <v>2248504.4</v>
      </c>
      <c r="V24">
        <v>206.6</v>
      </c>
      <c r="W24">
        <v>1801.6</v>
      </c>
      <c r="Y24">
        <v>0.26241892740363248</v>
      </c>
      <c r="Z24">
        <v>0.44513179834466432</v>
      </c>
      <c r="AA24">
        <v>0.43809973858296869</v>
      </c>
      <c r="AB24">
        <v>0.44309048558934588</v>
      </c>
      <c r="AC24">
        <v>0.6307586948270909</v>
      </c>
      <c r="AD24">
        <v>9.2463597212918053E-2</v>
      </c>
      <c r="AE24">
        <v>0.25491398161975659</v>
      </c>
      <c r="AF24">
        <v>0.60164292015833776</v>
      </c>
      <c r="AG24">
        <v>0.73719627158716317</v>
      </c>
      <c r="AH24">
        <v>7.9307708190753598E-3</v>
      </c>
      <c r="AI24">
        <v>0.19023228361038491</v>
      </c>
      <c r="AK24">
        <v>0.26241892740363248</v>
      </c>
      <c r="AL24">
        <v>0.22902598640648639</v>
      </c>
      <c r="AM24">
        <v>0.22323399237357069</v>
      </c>
      <c r="AN24">
        <v>0.44309048558934588</v>
      </c>
      <c r="AO24">
        <v>0.30812102180207152</v>
      </c>
      <c r="AP24">
        <v>9.2463597212918053E-2</v>
      </c>
      <c r="AQ24">
        <v>0.1914523218059912</v>
      </c>
      <c r="AR24">
        <v>0.30381842736387632</v>
      </c>
      <c r="AS24">
        <v>0.22563385741086681</v>
      </c>
      <c r="AT24">
        <v>7.9307708190753598E-3</v>
      </c>
      <c r="AU24">
        <v>0.18037200240651141</v>
      </c>
      <c r="AW24">
        <v>0.1873827524017542</v>
      </c>
      <c r="AY24">
        <f t="shared" si="3"/>
        <v>-4.8999999999999898E-2</v>
      </c>
      <c r="AZ24">
        <f t="shared" si="1"/>
        <v>-4.8999999999999898E-2</v>
      </c>
      <c r="BA24">
        <f t="shared" si="1"/>
        <v>-4.8999999999999898E-2</v>
      </c>
      <c r="BB24" t="str">
        <f t="shared" si="1"/>
        <v/>
      </c>
    </row>
    <row r="25" spans="1:54" x14ac:dyDescent="0.3">
      <c r="A25">
        <v>2</v>
      </c>
      <c r="B25" t="s">
        <v>94</v>
      </c>
      <c r="C25" t="s">
        <v>92</v>
      </c>
      <c r="D25" t="s">
        <v>69</v>
      </c>
      <c r="F25" s="2">
        <f t="shared" si="4"/>
        <v>0</v>
      </c>
      <c r="G25" s="2">
        <f t="shared" si="4"/>
        <v>1</v>
      </c>
      <c r="H25" s="4">
        <f t="shared" si="4"/>
        <v>1</v>
      </c>
      <c r="I25">
        <f t="shared" si="4"/>
        <v>1</v>
      </c>
      <c r="J25">
        <f t="shared" si="4"/>
        <v>0</v>
      </c>
      <c r="K25">
        <f t="shared" si="4"/>
        <v>2</v>
      </c>
      <c r="L25">
        <f t="shared" si="4"/>
        <v>2</v>
      </c>
      <c r="M25">
        <v>200023.8</v>
      </c>
      <c r="N25">
        <v>200240.8</v>
      </c>
      <c r="O25">
        <v>200247.2</v>
      </c>
      <c r="P25">
        <v>199999</v>
      </c>
      <c r="Q25">
        <v>200002.8</v>
      </c>
      <c r="R25">
        <v>1</v>
      </c>
      <c r="S25">
        <v>15.2</v>
      </c>
      <c r="T25">
        <v>2917860.6</v>
      </c>
      <c r="U25">
        <v>2247799</v>
      </c>
      <c r="V25">
        <v>181.2</v>
      </c>
      <c r="W25">
        <v>1863.2</v>
      </c>
      <c r="Y25">
        <v>0.33662876540329312</v>
      </c>
      <c r="Z25">
        <v>0.44173241863027207</v>
      </c>
      <c r="AA25">
        <v>0.43703636757563802</v>
      </c>
      <c r="AB25">
        <v>0.40420641420059839</v>
      </c>
      <c r="AC25">
        <v>0.5138981682073791</v>
      </c>
      <c r="AD25">
        <v>8.8161457004025529E-2</v>
      </c>
      <c r="AE25">
        <v>0.2624497634125873</v>
      </c>
      <c r="AF25">
        <v>0.60187573581933973</v>
      </c>
      <c r="AG25">
        <v>0.73867381798336285</v>
      </c>
      <c r="AH25">
        <v>7.8008776064961999E-3</v>
      </c>
      <c r="AI25">
        <v>0.1885106720263138</v>
      </c>
      <c r="AK25">
        <v>0.33662876540329312</v>
      </c>
      <c r="AL25">
        <v>0.2324294746154919</v>
      </c>
      <c r="AM25">
        <v>0.2246413761982694</v>
      </c>
      <c r="AN25">
        <v>0.40420641420059839</v>
      </c>
      <c r="AO25">
        <v>0.26263891501002951</v>
      </c>
      <c r="AP25">
        <v>8.8161457004025529E-2</v>
      </c>
      <c r="AQ25">
        <v>0.19661701158620409</v>
      </c>
      <c r="AR25">
        <v>0.30481691003078593</v>
      </c>
      <c r="AS25">
        <v>0.22651860213372851</v>
      </c>
      <c r="AT25">
        <v>7.8008776064961999E-3</v>
      </c>
      <c r="AU25">
        <v>0.17839896337827671</v>
      </c>
      <c r="AW25">
        <v>0.19203194939764209</v>
      </c>
      <c r="AY25">
        <f t="shared" si="3"/>
        <v>-4.8999999999999898E-2</v>
      </c>
      <c r="AZ25">
        <f t="shared" si="1"/>
        <v>-4.8999999999999898E-2</v>
      </c>
      <c r="BA25">
        <f t="shared" si="1"/>
        <v>-4.8999999999999898E-2</v>
      </c>
      <c r="BB25" t="str">
        <f t="shared" si="1"/>
        <v/>
      </c>
    </row>
    <row r="26" spans="1:54" x14ac:dyDescent="0.3">
      <c r="A26">
        <v>2</v>
      </c>
      <c r="B26" t="s">
        <v>95</v>
      </c>
      <c r="C26" t="s">
        <v>92</v>
      </c>
      <c r="D26" t="s">
        <v>69</v>
      </c>
      <c r="F26" s="2">
        <f t="shared" si="4"/>
        <v>0</v>
      </c>
      <c r="G26" s="2">
        <f t="shared" si="4"/>
        <v>0</v>
      </c>
      <c r="H26" s="4">
        <f t="shared" si="4"/>
        <v>0</v>
      </c>
      <c r="I26">
        <f t="shared" si="4"/>
        <v>0</v>
      </c>
      <c r="J26">
        <f t="shared" si="4"/>
        <v>1</v>
      </c>
      <c r="K26">
        <f t="shared" si="4"/>
        <v>2</v>
      </c>
      <c r="L26">
        <f t="shared" si="4"/>
        <v>0</v>
      </c>
      <c r="M26">
        <v>6594486.2000000002</v>
      </c>
      <c r="N26">
        <v>7439479.4000000004</v>
      </c>
      <c r="O26">
        <v>7467520.7999999998</v>
      </c>
      <c r="P26">
        <v>2151958</v>
      </c>
      <c r="Q26">
        <v>2199103.7999999998</v>
      </c>
      <c r="R26">
        <v>22278667.600000001</v>
      </c>
      <c r="S26">
        <v>14658537.6</v>
      </c>
      <c r="T26">
        <v>2924448.2</v>
      </c>
      <c r="U26">
        <v>2324385.2000000002</v>
      </c>
      <c r="V26">
        <v>2033017.2</v>
      </c>
      <c r="W26">
        <v>2088094</v>
      </c>
      <c r="Y26">
        <v>4.2978525288170202</v>
      </c>
      <c r="Z26">
        <v>4.6104387104511257</v>
      </c>
      <c r="AA26">
        <v>4.5672715188120492</v>
      </c>
      <c r="AB26">
        <v>2.99924870459945</v>
      </c>
      <c r="AC26">
        <v>2.7951827604032591</v>
      </c>
      <c r="AD26">
        <v>11.821348623395901</v>
      </c>
      <c r="AE26">
        <v>8.3957021548296318</v>
      </c>
      <c r="AF26">
        <v>0.59595363417174663</v>
      </c>
      <c r="AG26">
        <v>0.76764148138463495</v>
      </c>
      <c r="AH26">
        <v>3.2185121460119261</v>
      </c>
      <c r="AI26">
        <v>3.6454608552157879</v>
      </c>
      <c r="AK26">
        <v>4.2978525288170202</v>
      </c>
      <c r="AL26">
        <v>1.0117960629868319</v>
      </c>
      <c r="AM26">
        <v>1.0124351377948191</v>
      </c>
      <c r="AN26">
        <v>2.99924870459945</v>
      </c>
      <c r="AO26">
        <v>0.76497042078990485</v>
      </c>
      <c r="AP26">
        <v>11.821348623395901</v>
      </c>
      <c r="AQ26">
        <v>1.6322629890288229</v>
      </c>
      <c r="AR26">
        <v>0.30166142897214743</v>
      </c>
      <c r="AS26">
        <v>0.22539382346440101</v>
      </c>
      <c r="AT26">
        <v>3.2185121460119261</v>
      </c>
      <c r="AU26">
        <v>2.094275164802093</v>
      </c>
      <c r="AW26">
        <v>0.177937668794766</v>
      </c>
      <c r="AY26">
        <f t="shared" si="3"/>
        <v>4.8999999999999898E-2</v>
      </c>
      <c r="AZ26" t="str">
        <f t="shared" si="1"/>
        <v/>
      </c>
      <c r="BA26" t="str">
        <f t="shared" si="1"/>
        <v/>
      </c>
      <c r="BB26">
        <f t="shared" si="1"/>
        <v>4.8999999999999898E-2</v>
      </c>
    </row>
    <row r="27" spans="1:54" x14ac:dyDescent="0.3">
      <c r="A27">
        <v>2</v>
      </c>
      <c r="B27" t="s">
        <v>96</v>
      </c>
      <c r="C27" t="s">
        <v>92</v>
      </c>
      <c r="D27" t="s">
        <v>69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0</v>
      </c>
      <c r="J27">
        <f t="shared" si="4"/>
        <v>1</v>
      </c>
      <c r="K27">
        <f t="shared" si="4"/>
        <v>2</v>
      </c>
      <c r="L27">
        <f t="shared" si="4"/>
        <v>0</v>
      </c>
      <c r="M27">
        <v>7645979</v>
      </c>
      <c r="N27">
        <v>7741142.4000000004</v>
      </c>
      <c r="O27">
        <v>7766438</v>
      </c>
      <c r="P27">
        <v>2251794</v>
      </c>
      <c r="Q27">
        <v>2389947.2000000002</v>
      </c>
      <c r="R27">
        <v>21349713.199999999</v>
      </c>
      <c r="S27">
        <v>15144927.800000001</v>
      </c>
      <c r="T27">
        <v>2923754.4</v>
      </c>
      <c r="U27">
        <v>2328404.2000000002</v>
      </c>
      <c r="V27">
        <v>1987378.4</v>
      </c>
      <c r="W27">
        <v>2190763.2000000002</v>
      </c>
      <c r="Y27">
        <v>4.8443393820198253</v>
      </c>
      <c r="Z27">
        <v>4.8772607430466453</v>
      </c>
      <c r="AA27">
        <v>4.7599152689683253</v>
      </c>
      <c r="AB27">
        <v>2.714150308596436</v>
      </c>
      <c r="AC27">
        <v>2.4843665045977099</v>
      </c>
      <c r="AD27">
        <v>11.686176888796041</v>
      </c>
      <c r="AE27">
        <v>8.8058596559450955</v>
      </c>
      <c r="AF27">
        <v>0.61369436556706203</v>
      </c>
      <c r="AG27">
        <v>0.79084387030452485</v>
      </c>
      <c r="AH27">
        <v>3.092042265401687</v>
      </c>
      <c r="AI27">
        <v>3.7060717466054478</v>
      </c>
      <c r="AK27">
        <v>4.8443393820198253</v>
      </c>
      <c r="AL27">
        <v>1.070209456363227</v>
      </c>
      <c r="AM27">
        <v>1.0531679005711341</v>
      </c>
      <c r="AN27">
        <v>2.714150308596436</v>
      </c>
      <c r="AO27">
        <v>0.67144213360152205</v>
      </c>
      <c r="AP27">
        <v>11.686176888796041</v>
      </c>
      <c r="AQ27">
        <v>1.783428088389337</v>
      </c>
      <c r="AR27">
        <v>0.31116307820193467</v>
      </c>
      <c r="AS27">
        <v>0.23414339972659939</v>
      </c>
      <c r="AT27">
        <v>3.092042265401687</v>
      </c>
      <c r="AU27">
        <v>2.151545925030951</v>
      </c>
      <c r="AW27">
        <v>0.18053445538971569</v>
      </c>
      <c r="AY27">
        <f t="shared" si="3"/>
        <v>4.8999999999999898E-2</v>
      </c>
      <c r="AZ27" t="str">
        <f t="shared" si="1"/>
        <v/>
      </c>
      <c r="BA27" t="str">
        <f t="shared" si="1"/>
        <v/>
      </c>
      <c r="BB27">
        <f t="shared" si="1"/>
        <v>4.8999999999999898E-2</v>
      </c>
    </row>
    <row r="28" spans="1:54" x14ac:dyDescent="0.3">
      <c r="A28">
        <v>2</v>
      </c>
      <c r="B28" t="s">
        <v>97</v>
      </c>
      <c r="C28" t="s">
        <v>92</v>
      </c>
      <c r="D28" t="s">
        <v>69</v>
      </c>
      <c r="F28" s="2">
        <f t="shared" si="4"/>
        <v>0</v>
      </c>
      <c r="G28" s="2">
        <f t="shared" si="4"/>
        <v>1</v>
      </c>
      <c r="H28" s="4">
        <f t="shared" si="4"/>
        <v>1</v>
      </c>
      <c r="I28">
        <f t="shared" si="4"/>
        <v>1</v>
      </c>
      <c r="J28">
        <f t="shared" si="4"/>
        <v>0</v>
      </c>
      <c r="K28">
        <f t="shared" si="4"/>
        <v>2</v>
      </c>
      <c r="L28">
        <f t="shared" si="4"/>
        <v>2</v>
      </c>
      <c r="M28">
        <v>200029.8</v>
      </c>
      <c r="N28">
        <v>200195.6</v>
      </c>
      <c r="O28">
        <v>200199.2</v>
      </c>
      <c r="P28">
        <v>199999</v>
      </c>
      <c r="Q28">
        <v>200002.8</v>
      </c>
      <c r="R28">
        <v>1.2</v>
      </c>
      <c r="S28">
        <v>15.4</v>
      </c>
      <c r="T28">
        <v>2916340.4</v>
      </c>
      <c r="U28">
        <v>2248504.4</v>
      </c>
      <c r="V28">
        <v>206.6</v>
      </c>
      <c r="W28">
        <v>1801.6</v>
      </c>
      <c r="Y28">
        <v>0.34123647160595277</v>
      </c>
      <c r="Z28">
        <v>0.46136691978899758</v>
      </c>
      <c r="AA28">
        <v>0.45157358322758229</v>
      </c>
      <c r="AB28">
        <v>0.49389644999755539</v>
      </c>
      <c r="AC28">
        <v>0.58657670242828319</v>
      </c>
      <c r="AD28">
        <v>0.1009078333852812</v>
      </c>
      <c r="AE28">
        <v>0.25863164059119292</v>
      </c>
      <c r="AF28">
        <v>0.60972591957543043</v>
      </c>
      <c r="AG28">
        <v>0.74841942359926183</v>
      </c>
      <c r="AH28">
        <v>5.5081425933167002E-3</v>
      </c>
      <c r="AI28">
        <v>0.18843178801471369</v>
      </c>
      <c r="AK28">
        <v>0.34123647160595277</v>
      </c>
      <c r="AL28">
        <v>0.2413555440027266</v>
      </c>
      <c r="AM28">
        <v>0.23164565121987829</v>
      </c>
      <c r="AN28">
        <v>0.49389644999755539</v>
      </c>
      <c r="AO28">
        <v>0.28607112839818</v>
      </c>
      <c r="AP28">
        <v>0.1009078333852812</v>
      </c>
      <c r="AQ28">
        <v>0.19445283658569679</v>
      </c>
      <c r="AR28">
        <v>0.30987396978307508</v>
      </c>
      <c r="AS28">
        <v>0.22766912581864751</v>
      </c>
      <c r="AT28">
        <v>5.5081425933167002E-3</v>
      </c>
      <c r="AU28">
        <v>0.17830017139203841</v>
      </c>
      <c r="AW28">
        <v>0.19854328042129049</v>
      </c>
      <c r="AY28">
        <f t="shared" si="3"/>
        <v>-4.8999999999999898E-2</v>
      </c>
      <c r="AZ28">
        <f t="shared" si="1"/>
        <v>-4.8999999999999898E-2</v>
      </c>
      <c r="BA28">
        <f t="shared" si="1"/>
        <v>-4.8999999999999898E-2</v>
      </c>
      <c r="BB28" t="str">
        <f t="shared" si="1"/>
        <v/>
      </c>
    </row>
    <row r="29" spans="1:54" x14ac:dyDescent="0.3">
      <c r="A29">
        <v>2</v>
      </c>
      <c r="B29" t="s">
        <v>98</v>
      </c>
      <c r="C29" t="s">
        <v>92</v>
      </c>
      <c r="D29" t="s">
        <v>69</v>
      </c>
      <c r="F29" s="2">
        <f t="shared" si="4"/>
        <v>0</v>
      </c>
      <c r="G29" s="2">
        <f t="shared" si="4"/>
        <v>1</v>
      </c>
      <c r="H29" s="4">
        <f t="shared" si="4"/>
        <v>1</v>
      </c>
      <c r="I29">
        <f t="shared" si="4"/>
        <v>1</v>
      </c>
      <c r="J29">
        <f t="shared" si="4"/>
        <v>0</v>
      </c>
      <c r="K29">
        <f t="shared" si="4"/>
        <v>2</v>
      </c>
      <c r="L29">
        <f t="shared" si="4"/>
        <v>2</v>
      </c>
      <c r="M29">
        <v>200023.8</v>
      </c>
      <c r="N29">
        <v>200240.8</v>
      </c>
      <c r="O29">
        <v>200247.2</v>
      </c>
      <c r="P29">
        <v>199999</v>
      </c>
      <c r="Q29">
        <v>200002.8</v>
      </c>
      <c r="R29">
        <v>1</v>
      </c>
      <c r="S29">
        <v>15.2</v>
      </c>
      <c r="T29">
        <v>2917860.6</v>
      </c>
      <c r="U29">
        <v>2247799</v>
      </c>
      <c r="V29">
        <v>181.2</v>
      </c>
      <c r="W29">
        <v>1863.2</v>
      </c>
      <c r="Y29">
        <v>0.32420826099114491</v>
      </c>
      <c r="Z29">
        <v>0.44848385682562358</v>
      </c>
      <c r="AA29">
        <v>0.45396405796054751</v>
      </c>
      <c r="AB29">
        <v>0.32647833299706691</v>
      </c>
      <c r="AC29">
        <v>0.5108557147730608</v>
      </c>
      <c r="AD29">
        <v>9.5021347014699081E-2</v>
      </c>
      <c r="AE29">
        <v>0.26187847940018399</v>
      </c>
      <c r="AF29">
        <v>0.60640170540427785</v>
      </c>
      <c r="AG29">
        <v>0.74435366939287628</v>
      </c>
      <c r="AH29">
        <v>4.2652553995139401E-3</v>
      </c>
      <c r="AI29">
        <v>0.18821141384541981</v>
      </c>
      <c r="AK29">
        <v>0.32420826099114491</v>
      </c>
      <c r="AL29">
        <v>0.22706168502336371</v>
      </c>
      <c r="AM29">
        <v>0.23544857078231871</v>
      </c>
      <c r="AN29">
        <v>0.32647833299706691</v>
      </c>
      <c r="AO29">
        <v>0.25598520779749367</v>
      </c>
      <c r="AP29">
        <v>9.5021347014699081E-2</v>
      </c>
      <c r="AQ29">
        <v>0.19768121760571369</v>
      </c>
      <c r="AR29">
        <v>0.30688479158561682</v>
      </c>
      <c r="AS29">
        <v>0.2254047410329803</v>
      </c>
      <c r="AT29">
        <v>4.2652553995139401E-3</v>
      </c>
      <c r="AU29">
        <v>0.1778581814258359</v>
      </c>
      <c r="AW29">
        <v>0.1841612868127413</v>
      </c>
      <c r="AY29">
        <f t="shared" si="3"/>
        <v>-4.8999999999999898E-2</v>
      </c>
      <c r="AZ29">
        <f t="shared" si="1"/>
        <v>-4.8999999999999898E-2</v>
      </c>
      <c r="BA29">
        <f t="shared" si="1"/>
        <v>-4.8999999999999898E-2</v>
      </c>
      <c r="BB29" t="str">
        <f t="shared" si="1"/>
        <v/>
      </c>
    </row>
    <row r="30" spans="1:54" x14ac:dyDescent="0.3">
      <c r="A30">
        <v>2</v>
      </c>
      <c r="B30" t="s">
        <v>99</v>
      </c>
      <c r="C30" t="s">
        <v>92</v>
      </c>
      <c r="D30" t="s">
        <v>69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0</v>
      </c>
      <c r="J30">
        <f t="shared" si="4"/>
        <v>1</v>
      </c>
      <c r="K30">
        <f t="shared" si="4"/>
        <v>2</v>
      </c>
      <c r="L30">
        <f t="shared" si="4"/>
        <v>0</v>
      </c>
      <c r="M30">
        <v>6594486.2000000002</v>
      </c>
      <c r="N30">
        <v>7439479.4000000004</v>
      </c>
      <c r="O30">
        <v>7467520.7999999998</v>
      </c>
      <c r="P30">
        <v>2151958</v>
      </c>
      <c r="Q30">
        <v>2199103.7999999998</v>
      </c>
      <c r="R30">
        <v>22278667.600000001</v>
      </c>
      <c r="S30">
        <v>14658537.6</v>
      </c>
      <c r="T30">
        <v>2924448.2</v>
      </c>
      <c r="U30">
        <v>2324385.2000000002</v>
      </c>
      <c r="V30">
        <v>2033017.2</v>
      </c>
      <c r="W30">
        <v>2088094</v>
      </c>
      <c r="Y30">
        <v>4.3075704969931392</v>
      </c>
      <c r="Z30">
        <v>4.5559862625668757</v>
      </c>
      <c r="AA30">
        <v>4.5549914348404856</v>
      </c>
      <c r="AB30">
        <v>2.297266723797657</v>
      </c>
      <c r="AC30">
        <v>2.4437871933972928</v>
      </c>
      <c r="AD30">
        <v>12.114362323610109</v>
      </c>
      <c r="AE30">
        <v>8.4933954836218621</v>
      </c>
      <c r="AF30">
        <v>0.5985710660228506</v>
      </c>
      <c r="AG30">
        <v>0.77121938563650472</v>
      </c>
      <c r="AH30">
        <v>3.1738956584013072</v>
      </c>
      <c r="AI30">
        <v>3.6485705478000461</v>
      </c>
      <c r="AK30">
        <v>4.3075704969931392</v>
      </c>
      <c r="AL30">
        <v>0.9992665446014144</v>
      </c>
      <c r="AM30">
        <v>1.0088011904153971</v>
      </c>
      <c r="AN30">
        <v>2.297266723797657</v>
      </c>
      <c r="AO30">
        <v>0.62672365940525199</v>
      </c>
      <c r="AP30">
        <v>12.114362323610109</v>
      </c>
      <c r="AQ30">
        <v>1.650399643811397</v>
      </c>
      <c r="AR30">
        <v>0.30160144041292358</v>
      </c>
      <c r="AS30">
        <v>0.22857404029928149</v>
      </c>
      <c r="AT30">
        <v>3.1738956584013072</v>
      </c>
      <c r="AU30">
        <v>2.0903376573813151</v>
      </c>
      <c r="AW30">
        <v>0.17703107559354969</v>
      </c>
      <c r="AY30">
        <f t="shared" si="3"/>
        <v>4.8999999999999898E-2</v>
      </c>
      <c r="AZ30" t="str">
        <f t="shared" si="1"/>
        <v/>
      </c>
      <c r="BA30" t="str">
        <f t="shared" si="1"/>
        <v/>
      </c>
      <c r="BB30">
        <f t="shared" si="1"/>
        <v>4.8999999999999898E-2</v>
      </c>
    </row>
    <row r="31" spans="1:54" x14ac:dyDescent="0.3">
      <c r="A31">
        <v>2</v>
      </c>
      <c r="B31" t="s">
        <v>100</v>
      </c>
      <c r="C31" t="s">
        <v>87</v>
      </c>
      <c r="D31" t="s">
        <v>69</v>
      </c>
      <c r="F31" s="2">
        <f t="shared" si="4"/>
        <v>0</v>
      </c>
      <c r="G31" s="2">
        <f t="shared" si="4"/>
        <v>0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2</v>
      </c>
      <c r="L31">
        <f t="shared" si="4"/>
        <v>2</v>
      </c>
      <c r="M31">
        <v>7645979</v>
      </c>
      <c r="N31">
        <v>1917771.8</v>
      </c>
      <c r="O31">
        <v>1924130</v>
      </c>
      <c r="P31">
        <v>2251794</v>
      </c>
      <c r="Q31">
        <v>644093.6</v>
      </c>
      <c r="R31">
        <v>21349713.199999999</v>
      </c>
      <c r="S31">
        <v>1503446.6</v>
      </c>
      <c r="T31">
        <v>2923754.4</v>
      </c>
      <c r="U31">
        <v>2257290.4</v>
      </c>
      <c r="V31">
        <v>1987378.4</v>
      </c>
      <c r="W31">
        <v>612603.4</v>
      </c>
      <c r="Y31">
        <v>4.7741336487932129</v>
      </c>
      <c r="Z31">
        <v>1.5913555377279409</v>
      </c>
      <c r="AA31">
        <v>1.587430566863623</v>
      </c>
      <c r="AB31">
        <v>1.9948172556003561</v>
      </c>
      <c r="AC31">
        <v>1.0498579933715519</v>
      </c>
      <c r="AD31">
        <v>11.63003879019525</v>
      </c>
      <c r="AE31">
        <v>1.7532861212617721</v>
      </c>
      <c r="AF31">
        <v>0.59647100778529416</v>
      </c>
      <c r="AG31">
        <v>0.9103040612651967</v>
      </c>
      <c r="AH31">
        <v>3.1271008914103731</v>
      </c>
      <c r="AI31">
        <v>2.0753239192417818</v>
      </c>
      <c r="AK31">
        <v>4.7741336487932129</v>
      </c>
      <c r="AL31">
        <v>0.54850009121000765</v>
      </c>
      <c r="AM31">
        <v>0.55001822222257035</v>
      </c>
      <c r="AN31">
        <v>1.9948172556003561</v>
      </c>
      <c r="AO31">
        <v>0.46209283219068309</v>
      </c>
      <c r="AP31">
        <v>11.63003879019525</v>
      </c>
      <c r="AQ31">
        <v>0.58718019401421773</v>
      </c>
      <c r="AR31">
        <v>0.30205727859865872</v>
      </c>
      <c r="AS31">
        <v>0.38883779115276412</v>
      </c>
      <c r="AT31">
        <v>3.1271008914103731</v>
      </c>
      <c r="AU31">
        <v>0.90608281760942189</v>
      </c>
      <c r="AW31">
        <v>0.34004258080385619</v>
      </c>
      <c r="AY31">
        <f t="shared" si="3"/>
        <v>0.39499999999999991</v>
      </c>
      <c r="AZ31">
        <f t="shared" si="1"/>
        <v>0.39499999999999991</v>
      </c>
      <c r="BA31" t="str">
        <f t="shared" si="1"/>
        <v/>
      </c>
      <c r="BB31">
        <f t="shared" si="1"/>
        <v>0.39499999999999991</v>
      </c>
    </row>
    <row r="32" spans="1:54" x14ac:dyDescent="0.3">
      <c r="A32">
        <v>2</v>
      </c>
      <c r="B32" t="s">
        <v>101</v>
      </c>
      <c r="C32" t="s">
        <v>87</v>
      </c>
      <c r="D32" t="s">
        <v>69</v>
      </c>
      <c r="F32" s="2">
        <f t="shared" si="4"/>
        <v>0</v>
      </c>
      <c r="G32" s="2">
        <f t="shared" si="4"/>
        <v>1</v>
      </c>
      <c r="H32" s="4">
        <f t="shared" si="4"/>
        <v>0</v>
      </c>
      <c r="I32">
        <f t="shared" si="4"/>
        <v>1</v>
      </c>
      <c r="J32">
        <f t="shared" si="4"/>
        <v>0</v>
      </c>
      <c r="K32">
        <f t="shared" si="4"/>
        <v>2</v>
      </c>
      <c r="L32">
        <f t="shared" si="4"/>
        <v>0</v>
      </c>
      <c r="M32">
        <v>200029.8</v>
      </c>
      <c r="N32">
        <v>229475.20000000001</v>
      </c>
      <c r="O32">
        <v>229542</v>
      </c>
      <c r="P32">
        <v>199999</v>
      </c>
      <c r="Q32">
        <v>204322.8</v>
      </c>
      <c r="R32">
        <v>1.2</v>
      </c>
      <c r="S32">
        <v>8174</v>
      </c>
      <c r="T32">
        <v>2916340.4</v>
      </c>
      <c r="U32">
        <v>2223945.4</v>
      </c>
      <c r="V32">
        <v>206.6</v>
      </c>
      <c r="W32">
        <v>49553.599999999999</v>
      </c>
      <c r="Y32">
        <v>0.2604943647864274</v>
      </c>
      <c r="Z32">
        <v>0.69008675742661585</v>
      </c>
      <c r="AA32">
        <v>0.64880652899155389</v>
      </c>
      <c r="AB32">
        <v>0.33605684459907942</v>
      </c>
      <c r="AC32">
        <v>0.86706615120638164</v>
      </c>
      <c r="AD32">
        <v>9.1570060991216423E-2</v>
      </c>
      <c r="AE32">
        <v>0.43559405218111352</v>
      </c>
      <c r="AF32">
        <v>0.5975814752047881</v>
      </c>
      <c r="AG32">
        <v>0.90875592037336905</v>
      </c>
      <c r="AH32">
        <v>4.4063240056856998E-3</v>
      </c>
      <c r="AI32">
        <v>0.60523643741616984</v>
      </c>
      <c r="AK32">
        <v>0.2604943647864274</v>
      </c>
      <c r="AL32">
        <v>0.44000038180965928</v>
      </c>
      <c r="AM32">
        <v>0.40617016941541811</v>
      </c>
      <c r="AN32">
        <v>0.33605684459907942</v>
      </c>
      <c r="AO32">
        <v>0.57007188920397311</v>
      </c>
      <c r="AP32">
        <v>9.1570060991216423E-2</v>
      </c>
      <c r="AQ32">
        <v>0.36385794521775089</v>
      </c>
      <c r="AR32">
        <v>0.30224301139824089</v>
      </c>
      <c r="AS32">
        <v>0.39562611737055697</v>
      </c>
      <c r="AT32">
        <v>4.4063240056856998E-3</v>
      </c>
      <c r="AU32">
        <v>0.43110963819781323</v>
      </c>
      <c r="AW32">
        <v>0.38341725561767809</v>
      </c>
      <c r="AY32">
        <f t="shared" si="3"/>
        <v>-0.39499999999999991</v>
      </c>
      <c r="AZ32" t="str">
        <f t="shared" si="1"/>
        <v/>
      </c>
      <c r="BA32">
        <f t="shared" si="1"/>
        <v>-0.39499999999999991</v>
      </c>
      <c r="BB32" t="str">
        <f t="shared" si="1"/>
        <v/>
      </c>
    </row>
    <row r="33" spans="1:54" x14ac:dyDescent="0.3">
      <c r="A33">
        <v>2</v>
      </c>
      <c r="B33" t="s">
        <v>102</v>
      </c>
      <c r="C33" t="s">
        <v>87</v>
      </c>
      <c r="D33" t="s">
        <v>69</v>
      </c>
      <c r="F33" s="2">
        <f t="shared" si="4"/>
        <v>0</v>
      </c>
      <c r="G33" s="2">
        <f t="shared" si="4"/>
        <v>1</v>
      </c>
      <c r="H33" s="4">
        <f t="shared" si="4"/>
        <v>0</v>
      </c>
      <c r="I33">
        <f t="shared" si="4"/>
        <v>1</v>
      </c>
      <c r="J33">
        <f t="shared" si="4"/>
        <v>0</v>
      </c>
      <c r="K33">
        <f t="shared" si="4"/>
        <v>2</v>
      </c>
      <c r="L33">
        <f t="shared" si="4"/>
        <v>0</v>
      </c>
      <c r="M33">
        <v>200023.8</v>
      </c>
      <c r="N33">
        <v>232060.4</v>
      </c>
      <c r="O33">
        <v>232100.6</v>
      </c>
      <c r="P33">
        <v>199999</v>
      </c>
      <c r="Q33">
        <v>205558.39999999999</v>
      </c>
      <c r="R33">
        <v>1</v>
      </c>
      <c r="S33">
        <v>7218.4</v>
      </c>
      <c r="T33">
        <v>2917860.6</v>
      </c>
      <c r="U33">
        <v>2226779.7999999998</v>
      </c>
      <c r="V33">
        <v>181.2</v>
      </c>
      <c r="W33">
        <v>51186</v>
      </c>
      <c r="Y33">
        <v>0.30113200320629402</v>
      </c>
      <c r="Z33">
        <v>0.666713393770624</v>
      </c>
      <c r="AA33">
        <v>0.66107964193215596</v>
      </c>
      <c r="AB33">
        <v>0.36698809599620291</v>
      </c>
      <c r="AC33">
        <v>0.77532322520855812</v>
      </c>
      <c r="AD33">
        <v>9.2942911223508368E-2</v>
      </c>
      <c r="AE33">
        <v>0.44474347000941628</v>
      </c>
      <c r="AF33">
        <v>0.60131271982099865</v>
      </c>
      <c r="AG33">
        <v>0.91646865207003425</v>
      </c>
      <c r="AH33">
        <v>4.2569301789626198E-3</v>
      </c>
      <c r="AI33">
        <v>0.60671446264022966</v>
      </c>
      <c r="AK33">
        <v>0.30113200320629402</v>
      </c>
      <c r="AL33">
        <v>0.42286955218296501</v>
      </c>
      <c r="AM33">
        <v>0.41738032855791968</v>
      </c>
      <c r="AN33">
        <v>0.36698809599620291</v>
      </c>
      <c r="AO33">
        <v>0.45745788781205188</v>
      </c>
      <c r="AP33">
        <v>9.2942911223508368E-2</v>
      </c>
      <c r="AQ33">
        <v>0.37335658081574358</v>
      </c>
      <c r="AR33">
        <v>0.30446455940837042</v>
      </c>
      <c r="AS33">
        <v>0.40102539883228022</v>
      </c>
      <c r="AT33">
        <v>4.2569301789626198E-3</v>
      </c>
      <c r="AU33">
        <v>0.43512824459467081</v>
      </c>
      <c r="AW33">
        <v>0.369596332788933</v>
      </c>
      <c r="AY33">
        <f t="shared" si="3"/>
        <v>-0.39499999999999991</v>
      </c>
      <c r="AZ33" t="str">
        <f t="shared" si="1"/>
        <v/>
      </c>
      <c r="BA33">
        <f t="shared" si="1"/>
        <v>-0.39499999999999991</v>
      </c>
      <c r="BB33" t="str">
        <f t="shared" si="1"/>
        <v/>
      </c>
    </row>
    <row r="34" spans="1:54" x14ac:dyDescent="0.3">
      <c r="A34">
        <v>2</v>
      </c>
      <c r="B34" t="s">
        <v>103</v>
      </c>
      <c r="C34" t="s">
        <v>87</v>
      </c>
      <c r="D34" t="s">
        <v>69</v>
      </c>
      <c r="F34" s="2">
        <f t="shared" si="4"/>
        <v>0</v>
      </c>
      <c r="G34" s="2">
        <f t="shared" si="4"/>
        <v>0</v>
      </c>
      <c r="H34" s="4">
        <f t="shared" si="4"/>
        <v>1</v>
      </c>
      <c r="I34">
        <f t="shared" si="4"/>
        <v>0</v>
      </c>
      <c r="J34">
        <f t="shared" si="4"/>
        <v>1</v>
      </c>
      <c r="K34">
        <f t="shared" si="4"/>
        <v>2</v>
      </c>
      <c r="L34">
        <f t="shared" si="4"/>
        <v>2</v>
      </c>
      <c r="M34">
        <v>6594486.2000000002</v>
      </c>
      <c r="N34">
        <v>1776829.2</v>
      </c>
      <c r="O34">
        <v>1782259.6</v>
      </c>
      <c r="P34">
        <v>2151958</v>
      </c>
      <c r="Q34">
        <v>653170</v>
      </c>
      <c r="R34">
        <v>22278667.600000001</v>
      </c>
      <c r="S34">
        <v>1462933.6</v>
      </c>
      <c r="T34">
        <v>2924448.2</v>
      </c>
      <c r="U34">
        <v>2260148.6</v>
      </c>
      <c r="V34">
        <v>2033017.2</v>
      </c>
      <c r="W34">
        <v>610437.19999999995</v>
      </c>
      <c r="Y34">
        <v>4.2199780325987373</v>
      </c>
      <c r="Z34">
        <v>1.520332107611466</v>
      </c>
      <c r="AA34">
        <v>1.5112868381547739</v>
      </c>
      <c r="AB34">
        <v>2.7045662147866101</v>
      </c>
      <c r="AC34">
        <v>1.224451972590759</v>
      </c>
      <c r="AD34">
        <v>11.94789872539695</v>
      </c>
      <c r="AE34">
        <v>1.725762464408763</v>
      </c>
      <c r="AF34">
        <v>0.60191444576485087</v>
      </c>
      <c r="AG34">
        <v>0.91012940858490765</v>
      </c>
      <c r="AH34">
        <v>3.0952353102155028</v>
      </c>
      <c r="AI34">
        <v>2.0590884564211591</v>
      </c>
      <c r="AK34">
        <v>4.2199780325987373</v>
      </c>
      <c r="AL34">
        <v>0.56525477983523165</v>
      </c>
      <c r="AM34">
        <v>0.55724343620240691</v>
      </c>
      <c r="AN34">
        <v>2.7045662147866101</v>
      </c>
      <c r="AO34">
        <v>0.57749395818682392</v>
      </c>
      <c r="AP34">
        <v>11.94789872539695</v>
      </c>
      <c r="AQ34">
        <v>0.56323377721710133</v>
      </c>
      <c r="AR34">
        <v>0.30416468398179858</v>
      </c>
      <c r="AS34">
        <v>0.3826601107721217</v>
      </c>
      <c r="AT34">
        <v>3.0952353102155028</v>
      </c>
      <c r="AU34">
        <v>0.88506796461297199</v>
      </c>
      <c r="AW34">
        <v>0.34603424001252281</v>
      </c>
      <c r="AY34">
        <f t="shared" si="3"/>
        <v>0.39499999999999991</v>
      </c>
      <c r="AZ34">
        <f t="shared" si="1"/>
        <v>0.39499999999999991</v>
      </c>
      <c r="BA34" t="str">
        <f t="shared" si="1"/>
        <v/>
      </c>
      <c r="BB34">
        <f t="shared" si="1"/>
        <v>0.39499999999999991</v>
      </c>
    </row>
    <row r="35" spans="1:54" x14ac:dyDescent="0.3">
      <c r="A35">
        <v>3</v>
      </c>
      <c r="B35" t="s">
        <v>104</v>
      </c>
      <c r="C35" t="s">
        <v>105</v>
      </c>
      <c r="D35" t="s">
        <v>15</v>
      </c>
      <c r="F35" s="2">
        <f t="shared" ref="F35:L50" si="5">F681</f>
        <v>0</v>
      </c>
      <c r="G35" s="2">
        <f t="shared" si="5"/>
        <v>0</v>
      </c>
      <c r="H35" s="4">
        <f t="shared" si="5"/>
        <v>1</v>
      </c>
      <c r="I35">
        <f t="shared" si="5"/>
        <v>0</v>
      </c>
      <c r="J35">
        <f t="shared" si="5"/>
        <v>1</v>
      </c>
      <c r="K35">
        <f t="shared" si="5"/>
        <v>3</v>
      </c>
      <c r="L35">
        <f t="shared" si="5"/>
        <v>3</v>
      </c>
      <c r="M35">
        <v>18052569.600000001</v>
      </c>
      <c r="N35">
        <v>2799603.8</v>
      </c>
      <c r="O35">
        <v>2804905.8</v>
      </c>
      <c r="P35">
        <v>72311227.599999994</v>
      </c>
      <c r="Q35">
        <v>1613344.8</v>
      </c>
      <c r="R35">
        <v>83478477.599999994</v>
      </c>
      <c r="S35">
        <v>1412892.2</v>
      </c>
      <c r="T35">
        <v>7025333.4000000004</v>
      </c>
      <c r="U35">
        <v>4960661.5999999996</v>
      </c>
      <c r="V35">
        <v>69230914.799999997</v>
      </c>
      <c r="W35">
        <v>2344215.4</v>
      </c>
      <c r="Y35">
        <v>22.257024201005699</v>
      </c>
      <c r="Z35">
        <v>3.6408439112245099</v>
      </c>
      <c r="AA35">
        <v>3.3762047600117508</v>
      </c>
      <c r="AB35">
        <v>55.288290732196756</v>
      </c>
      <c r="AC35">
        <v>1.9055093474045861</v>
      </c>
      <c r="AD35">
        <v>46.313562123209707</v>
      </c>
      <c r="AE35">
        <v>1.588998011336662</v>
      </c>
      <c r="AF35">
        <v>4.0416467900038704</v>
      </c>
      <c r="AG35">
        <v>3.1416784576256762</v>
      </c>
      <c r="AH35">
        <v>25.238664998405149</v>
      </c>
      <c r="AI35">
        <v>3.326634650188498</v>
      </c>
      <c r="AK35">
        <v>22.257024201005699</v>
      </c>
      <c r="AL35">
        <v>1.372568480612244</v>
      </c>
      <c r="AM35">
        <v>1.2608557269908489</v>
      </c>
      <c r="AN35">
        <v>55.288290732196756</v>
      </c>
      <c r="AO35">
        <v>0.979517616413068</v>
      </c>
      <c r="AP35">
        <v>46.313562123209707</v>
      </c>
      <c r="AQ35">
        <v>0.6901544749969617</v>
      </c>
      <c r="AR35">
        <v>2.0369506096001708</v>
      </c>
      <c r="AS35">
        <v>0.51226993080927063</v>
      </c>
      <c r="AT35">
        <v>25.238664998405149</v>
      </c>
      <c r="AU35">
        <v>1.7262956489576029</v>
      </c>
      <c r="AW35">
        <v>0.33994594999821859</v>
      </c>
      <c r="AY35">
        <f t="shared" si="3"/>
        <v>0.3219999999999999</v>
      </c>
      <c r="AZ35">
        <f t="shared" si="1"/>
        <v>0.3219999999999999</v>
      </c>
      <c r="BA35" t="str">
        <f t="shared" si="1"/>
        <v/>
      </c>
      <c r="BB35">
        <f t="shared" si="1"/>
        <v>0.3219999999999999</v>
      </c>
    </row>
    <row r="36" spans="1:54" x14ac:dyDescent="0.3">
      <c r="A36">
        <v>3</v>
      </c>
      <c r="B36" t="s">
        <v>106</v>
      </c>
      <c r="C36" t="s">
        <v>105</v>
      </c>
      <c r="D36" t="s">
        <v>15</v>
      </c>
      <c r="F36" s="2">
        <f t="shared" si="5"/>
        <v>0</v>
      </c>
      <c r="G36" s="2">
        <f t="shared" si="5"/>
        <v>1</v>
      </c>
      <c r="H36" s="4">
        <f t="shared" si="5"/>
        <v>0</v>
      </c>
      <c r="I36">
        <f t="shared" si="5"/>
        <v>0</v>
      </c>
      <c r="J36">
        <f t="shared" si="5"/>
        <v>1</v>
      </c>
      <c r="K36">
        <f t="shared" si="5"/>
        <v>3</v>
      </c>
      <c r="L36">
        <f t="shared" si="5"/>
        <v>0</v>
      </c>
      <c r="M36">
        <v>17982606.199999999</v>
      </c>
      <c r="N36">
        <v>3109499.2</v>
      </c>
      <c r="O36">
        <v>3118927.6</v>
      </c>
      <c r="P36">
        <v>72290236.200000003</v>
      </c>
      <c r="Q36">
        <v>1963385</v>
      </c>
      <c r="R36">
        <v>82975801.200000003</v>
      </c>
      <c r="S36">
        <v>1891609.4</v>
      </c>
      <c r="T36">
        <v>7027277</v>
      </c>
      <c r="U36">
        <v>4985089.2</v>
      </c>
      <c r="V36">
        <v>69001816.400000006</v>
      </c>
      <c r="W36">
        <v>1376269.6</v>
      </c>
      <c r="Y36">
        <v>18.015656198794019</v>
      </c>
      <c r="Z36">
        <v>3.2862001790315838</v>
      </c>
      <c r="AA36">
        <v>2.9850998733541929</v>
      </c>
      <c r="AB36">
        <v>31.906956639402779</v>
      </c>
      <c r="AC36">
        <v>1.6735908959934021</v>
      </c>
      <c r="AD36">
        <v>43.079591230174991</v>
      </c>
      <c r="AE36">
        <v>1.8374582099844701</v>
      </c>
      <c r="AF36">
        <v>4.0240153920371089</v>
      </c>
      <c r="AG36">
        <v>3.1519677152740768</v>
      </c>
      <c r="AH36">
        <v>20.049454292596781</v>
      </c>
      <c r="AI36">
        <v>3.21611152786063</v>
      </c>
      <c r="AK36">
        <v>18.015656198794019</v>
      </c>
      <c r="AL36">
        <v>1.2270106820040381</v>
      </c>
      <c r="AM36">
        <v>1.143295704980847</v>
      </c>
      <c r="AN36">
        <v>31.906956639402779</v>
      </c>
      <c r="AO36">
        <v>0.67223597340052943</v>
      </c>
      <c r="AP36">
        <v>43.079591230174991</v>
      </c>
      <c r="AQ36">
        <v>0.74648917659651493</v>
      </c>
      <c r="AR36">
        <v>2.025284806406126</v>
      </c>
      <c r="AS36">
        <v>0.51809220756404106</v>
      </c>
      <c r="AT36">
        <v>20.049454292596781</v>
      </c>
      <c r="AU36">
        <v>1.866542054014281</v>
      </c>
      <c r="AW36">
        <v>0.32225440499605612</v>
      </c>
      <c r="AY36">
        <f t="shared" si="3"/>
        <v>0.23799999999999991</v>
      </c>
      <c r="AZ36" t="str">
        <f t="shared" si="1"/>
        <v/>
      </c>
      <c r="BA36" t="str">
        <f t="shared" si="1"/>
        <v/>
      </c>
      <c r="BB36">
        <f t="shared" si="1"/>
        <v>0.23799999999999991</v>
      </c>
    </row>
    <row r="37" spans="1:54" x14ac:dyDescent="0.3">
      <c r="A37">
        <v>3</v>
      </c>
      <c r="B37" t="s">
        <v>107</v>
      </c>
      <c r="C37" t="s">
        <v>105</v>
      </c>
      <c r="D37" t="s">
        <v>15</v>
      </c>
      <c r="F37" s="2">
        <f t="shared" si="5"/>
        <v>0</v>
      </c>
      <c r="G37" s="2">
        <f t="shared" si="5"/>
        <v>1</v>
      </c>
      <c r="H37" s="4">
        <f t="shared" si="5"/>
        <v>0</v>
      </c>
      <c r="I37">
        <f t="shared" si="5"/>
        <v>1</v>
      </c>
      <c r="J37">
        <f t="shared" si="5"/>
        <v>0</v>
      </c>
      <c r="K37">
        <f t="shared" si="5"/>
        <v>3</v>
      </c>
      <c r="L37">
        <f t="shared" si="5"/>
        <v>0</v>
      </c>
      <c r="M37">
        <v>200060.4</v>
      </c>
      <c r="N37">
        <v>640467.6</v>
      </c>
      <c r="O37">
        <v>640692.19999999995</v>
      </c>
      <c r="P37">
        <v>200000.2</v>
      </c>
      <c r="Q37">
        <v>293534.8</v>
      </c>
      <c r="R37">
        <v>3.4</v>
      </c>
      <c r="S37">
        <v>188515.8</v>
      </c>
      <c r="T37">
        <v>3369400.2</v>
      </c>
      <c r="U37">
        <v>3197746.8</v>
      </c>
      <c r="V37">
        <v>287</v>
      </c>
      <c r="W37">
        <v>320627</v>
      </c>
      <c r="Y37">
        <v>0.50020845500985156</v>
      </c>
      <c r="Z37">
        <v>1.7094931069645101</v>
      </c>
      <c r="AA37">
        <v>1.534250304463785</v>
      </c>
      <c r="AB37">
        <v>0.66968382761115208</v>
      </c>
      <c r="AC37">
        <v>1.660833620408084</v>
      </c>
      <c r="AD37">
        <v>0.12545793460449201</v>
      </c>
      <c r="AE37">
        <v>0.6909841510350816</v>
      </c>
      <c r="AF37">
        <v>1.75096247374313</v>
      </c>
      <c r="AG37">
        <v>2.503933597356081</v>
      </c>
      <c r="AH37">
        <v>1.20078200125135E-2</v>
      </c>
      <c r="AI37">
        <v>1.822513464605436</v>
      </c>
      <c r="AK37">
        <v>0.50020845500985156</v>
      </c>
      <c r="AL37">
        <v>0.66467614436987787</v>
      </c>
      <c r="AM37">
        <v>0.63535642721690233</v>
      </c>
      <c r="AN37">
        <v>0.66968382761115208</v>
      </c>
      <c r="AO37">
        <v>0.92956254820455797</v>
      </c>
      <c r="AP37">
        <v>0.12545793460449201</v>
      </c>
      <c r="AQ37">
        <v>0.40988483382388952</v>
      </c>
      <c r="AR37">
        <v>0.89367913337191562</v>
      </c>
      <c r="AS37">
        <v>0.53316135604400183</v>
      </c>
      <c r="AT37">
        <v>1.20078200125135E-2</v>
      </c>
      <c r="AU37">
        <v>0.89679644842399286</v>
      </c>
      <c r="AW37">
        <v>0.40825260300189259</v>
      </c>
      <c r="AY37">
        <f t="shared" si="3"/>
        <v>-0.51799999999999979</v>
      </c>
      <c r="AZ37" t="str">
        <f t="shared" si="1"/>
        <v/>
      </c>
      <c r="BA37">
        <f t="shared" si="1"/>
        <v>-0.51799999999999979</v>
      </c>
      <c r="BB37" t="str">
        <f t="shared" si="1"/>
        <v/>
      </c>
    </row>
    <row r="38" spans="1:54" x14ac:dyDescent="0.3">
      <c r="A38">
        <v>3</v>
      </c>
      <c r="B38" t="s">
        <v>108</v>
      </c>
      <c r="C38" t="s">
        <v>105</v>
      </c>
      <c r="D38" t="s">
        <v>15</v>
      </c>
      <c r="F38" s="2">
        <f t="shared" si="5"/>
        <v>0</v>
      </c>
      <c r="G38" s="2">
        <f t="shared" si="5"/>
        <v>0</v>
      </c>
      <c r="H38" s="4">
        <f t="shared" si="5"/>
        <v>0</v>
      </c>
      <c r="I38">
        <f t="shared" si="5"/>
        <v>1</v>
      </c>
      <c r="J38">
        <f t="shared" si="5"/>
        <v>0</v>
      </c>
      <c r="K38">
        <f t="shared" si="5"/>
        <v>3</v>
      </c>
      <c r="L38">
        <f t="shared" si="5"/>
        <v>0</v>
      </c>
      <c r="M38">
        <v>6205822</v>
      </c>
      <c r="N38">
        <v>1677737.8</v>
      </c>
      <c r="O38">
        <v>1689861.6</v>
      </c>
      <c r="P38">
        <v>27026234.800000001</v>
      </c>
      <c r="Q38">
        <v>859834.4</v>
      </c>
      <c r="R38">
        <v>27346416.800000001</v>
      </c>
      <c r="S38">
        <v>931592.6</v>
      </c>
      <c r="T38">
        <v>3388908.2</v>
      </c>
      <c r="U38">
        <v>3240071.4</v>
      </c>
      <c r="V38">
        <v>28157676.800000001</v>
      </c>
      <c r="W38">
        <v>961546</v>
      </c>
      <c r="Y38">
        <v>9.3043493465869691</v>
      </c>
      <c r="Z38">
        <v>2.6162180211627861</v>
      </c>
      <c r="AA38">
        <v>2.5573602958000259</v>
      </c>
      <c r="AB38">
        <v>27.675329669995701</v>
      </c>
      <c r="AC38">
        <v>1.516645628435072</v>
      </c>
      <c r="AD38">
        <v>20.248947271995711</v>
      </c>
      <c r="AE38">
        <v>1.1952231213916089</v>
      </c>
      <c r="AF38">
        <v>1.2928330763592379</v>
      </c>
      <c r="AG38">
        <v>1.9209108243812809</v>
      </c>
      <c r="AH38">
        <v>12.66286418659147</v>
      </c>
      <c r="AI38">
        <v>2.6465551131637768</v>
      </c>
      <c r="AK38">
        <v>9.3043493465869691</v>
      </c>
      <c r="AL38">
        <v>0.90580603076377886</v>
      </c>
      <c r="AM38">
        <v>0.8787866472033784</v>
      </c>
      <c r="AN38">
        <v>27.675329669995701</v>
      </c>
      <c r="AO38">
        <v>0.67006087000481784</v>
      </c>
      <c r="AP38">
        <v>20.248947271995711</v>
      </c>
      <c r="AQ38">
        <v>0.51034183521987875</v>
      </c>
      <c r="AR38">
        <v>0.65328408736968413</v>
      </c>
      <c r="AS38">
        <v>0.41095384461805218</v>
      </c>
      <c r="AT38">
        <v>12.66286418659147</v>
      </c>
      <c r="AU38">
        <v>1.2730436951504089</v>
      </c>
      <c r="AW38">
        <v>0.33624048957135533</v>
      </c>
      <c r="AY38">
        <f t="shared" si="3"/>
        <v>-4.1999999999999899E-2</v>
      </c>
      <c r="AZ38" t="str">
        <f t="shared" si="1"/>
        <v/>
      </c>
      <c r="BA38">
        <f t="shared" si="1"/>
        <v>-4.1999999999999899E-2</v>
      </c>
      <c r="BB38" t="str">
        <f t="shared" si="1"/>
        <v/>
      </c>
    </row>
    <row r="39" spans="1:54" x14ac:dyDescent="0.3">
      <c r="A39">
        <v>3</v>
      </c>
      <c r="B39" t="s">
        <v>109</v>
      </c>
      <c r="C39" t="s">
        <v>105</v>
      </c>
      <c r="D39" t="s">
        <v>15</v>
      </c>
      <c r="F39" s="2">
        <f t="shared" si="5"/>
        <v>0</v>
      </c>
      <c r="G39" s="2">
        <f t="shared" si="5"/>
        <v>1</v>
      </c>
      <c r="H39" s="4">
        <f t="shared" si="5"/>
        <v>0</v>
      </c>
      <c r="I39">
        <f t="shared" si="5"/>
        <v>1</v>
      </c>
      <c r="J39">
        <f t="shared" si="5"/>
        <v>0</v>
      </c>
      <c r="K39">
        <f t="shared" si="5"/>
        <v>3</v>
      </c>
      <c r="L39">
        <f t="shared" si="5"/>
        <v>0</v>
      </c>
      <c r="M39">
        <v>5432998</v>
      </c>
      <c r="N39">
        <v>1781532</v>
      </c>
      <c r="O39">
        <v>1796638.4</v>
      </c>
      <c r="P39">
        <v>28997134</v>
      </c>
      <c r="Q39">
        <v>762520.2</v>
      </c>
      <c r="R39">
        <v>27655062</v>
      </c>
      <c r="S39">
        <v>969975.8</v>
      </c>
      <c r="T39">
        <v>3385184</v>
      </c>
      <c r="U39">
        <v>3247464.2</v>
      </c>
      <c r="V39">
        <v>30140612.399999999</v>
      </c>
      <c r="W39">
        <v>868868.8</v>
      </c>
      <c r="Y39">
        <v>9.4859499173937358</v>
      </c>
      <c r="Z39">
        <v>2.9499403763213201</v>
      </c>
      <c r="AA39">
        <v>2.7394309449591669</v>
      </c>
      <c r="AB39">
        <v>35.024777059198833</v>
      </c>
      <c r="AC39">
        <v>1.4656938265892681</v>
      </c>
      <c r="AD39">
        <v>20.29654289740138</v>
      </c>
      <c r="AE39">
        <v>1.27599966119742</v>
      </c>
      <c r="AF39">
        <v>1.2906929861754179</v>
      </c>
      <c r="AG39">
        <v>1.9360532010090541</v>
      </c>
      <c r="AH39">
        <v>13.386519546795171</v>
      </c>
      <c r="AI39">
        <v>2.6427653457620179</v>
      </c>
      <c r="AK39">
        <v>9.4859499173937358</v>
      </c>
      <c r="AL39">
        <v>1.0178434071829541</v>
      </c>
      <c r="AM39">
        <v>0.97622117680730303</v>
      </c>
      <c r="AN39">
        <v>35.024777059198833</v>
      </c>
      <c r="AO39">
        <v>0.57853996460326018</v>
      </c>
      <c r="AP39">
        <v>20.29654289740138</v>
      </c>
      <c r="AQ39">
        <v>0.5249608821817674</v>
      </c>
      <c r="AR39">
        <v>0.65304676058003674</v>
      </c>
      <c r="AS39">
        <v>0.41571034778608013</v>
      </c>
      <c r="AT39">
        <v>13.386519546795171</v>
      </c>
      <c r="AU39">
        <v>1.3013263603788801</v>
      </c>
      <c r="AW39">
        <v>0.34947551639052099</v>
      </c>
      <c r="AY39">
        <f t="shared" si="3"/>
        <v>-4.1999999999999899E-2</v>
      </c>
      <c r="AZ39" t="str">
        <f t="shared" si="1"/>
        <v/>
      </c>
      <c r="BA39">
        <f t="shared" si="1"/>
        <v>-4.1999999999999899E-2</v>
      </c>
      <c r="BB39" t="str">
        <f t="shared" si="1"/>
        <v/>
      </c>
    </row>
    <row r="40" spans="1:54" x14ac:dyDescent="0.3">
      <c r="A40">
        <v>3</v>
      </c>
      <c r="B40" t="s">
        <v>110</v>
      </c>
      <c r="C40" t="s">
        <v>105</v>
      </c>
      <c r="D40" t="s">
        <v>15</v>
      </c>
      <c r="F40" s="2">
        <f t="shared" si="5"/>
        <v>0</v>
      </c>
      <c r="G40" s="2">
        <f t="shared" si="5"/>
        <v>0</v>
      </c>
      <c r="H40" s="4">
        <f t="shared" si="5"/>
        <v>0</v>
      </c>
      <c r="I40">
        <f t="shared" si="5"/>
        <v>1</v>
      </c>
      <c r="J40">
        <f t="shared" si="5"/>
        <v>0</v>
      </c>
      <c r="K40">
        <f t="shared" si="5"/>
        <v>3</v>
      </c>
      <c r="L40">
        <f t="shared" si="5"/>
        <v>0</v>
      </c>
      <c r="M40">
        <v>200058.6</v>
      </c>
      <c r="N40">
        <v>687318.6</v>
      </c>
      <c r="O40">
        <v>687506.2</v>
      </c>
      <c r="P40">
        <v>199999</v>
      </c>
      <c r="Q40">
        <v>308895</v>
      </c>
      <c r="R40">
        <v>1.8</v>
      </c>
      <c r="S40">
        <v>193744</v>
      </c>
      <c r="T40">
        <v>3368723.8</v>
      </c>
      <c r="U40">
        <v>3201471</v>
      </c>
      <c r="V40">
        <v>255.4</v>
      </c>
      <c r="W40">
        <v>354351.8</v>
      </c>
      <c r="Y40">
        <v>0.54247216240037233</v>
      </c>
      <c r="Z40">
        <v>1.8108774996129799</v>
      </c>
      <c r="AA40">
        <v>1.7615442494163289</v>
      </c>
      <c r="AB40">
        <v>0.6592225016036537</v>
      </c>
      <c r="AC40">
        <v>1.767824687605025</v>
      </c>
      <c r="AD40">
        <v>0.13834102537948639</v>
      </c>
      <c r="AE40">
        <v>0.8138310528127477</v>
      </c>
      <c r="AF40">
        <v>2.167212287022267</v>
      </c>
      <c r="AG40">
        <v>3.1265301385778002</v>
      </c>
      <c r="AH40">
        <v>6.7438493715598789E-3</v>
      </c>
      <c r="AI40">
        <v>1.8677392255747689</v>
      </c>
      <c r="AK40">
        <v>0.54247216240037233</v>
      </c>
      <c r="AL40">
        <v>0.71842587561113758</v>
      </c>
      <c r="AM40">
        <v>0.67616867520846424</v>
      </c>
      <c r="AN40">
        <v>0.6592225016036537</v>
      </c>
      <c r="AO40">
        <v>0.78906519599840974</v>
      </c>
      <c r="AP40">
        <v>0.13834102537948639</v>
      </c>
      <c r="AQ40">
        <v>0.46563992921728642</v>
      </c>
      <c r="AR40">
        <v>1.09557322942419</v>
      </c>
      <c r="AS40">
        <v>0.63158610003301874</v>
      </c>
      <c r="AT40">
        <v>6.7438493715598789E-3</v>
      </c>
      <c r="AU40">
        <v>0.91708853980526328</v>
      </c>
      <c r="AW40">
        <v>0.4462378661846742</v>
      </c>
      <c r="AY40">
        <f t="shared" si="3"/>
        <v>-0.51799999999999979</v>
      </c>
      <c r="AZ40" t="str">
        <f t="shared" si="1"/>
        <v/>
      </c>
      <c r="BA40">
        <f t="shared" si="1"/>
        <v>-0.51799999999999979</v>
      </c>
      <c r="BB40" t="str">
        <f t="shared" si="1"/>
        <v/>
      </c>
    </row>
    <row r="41" spans="1:54" x14ac:dyDescent="0.3">
      <c r="A41">
        <v>3</v>
      </c>
      <c r="B41" t="s">
        <v>111</v>
      </c>
      <c r="C41" t="s">
        <v>105</v>
      </c>
      <c r="D41" t="s">
        <v>15</v>
      </c>
      <c r="F41" s="2">
        <f t="shared" si="5"/>
        <v>0</v>
      </c>
      <c r="G41" s="2">
        <f t="shared" si="5"/>
        <v>0</v>
      </c>
      <c r="H41" s="4">
        <f t="shared" si="5"/>
        <v>0</v>
      </c>
      <c r="I41">
        <f t="shared" si="5"/>
        <v>0</v>
      </c>
      <c r="J41">
        <f t="shared" si="5"/>
        <v>1</v>
      </c>
      <c r="K41">
        <f t="shared" si="5"/>
        <v>3</v>
      </c>
      <c r="L41">
        <f t="shared" si="5"/>
        <v>0</v>
      </c>
      <c r="M41">
        <v>15727331.199999999</v>
      </c>
      <c r="N41">
        <v>3026687</v>
      </c>
      <c r="O41">
        <v>3028861.2</v>
      </c>
      <c r="P41">
        <v>68694863.599999994</v>
      </c>
      <c r="Q41">
        <v>2143914.2000000002</v>
      </c>
      <c r="R41">
        <v>77310329.400000006</v>
      </c>
      <c r="S41">
        <v>1771492.4</v>
      </c>
      <c r="T41">
        <v>7022104</v>
      </c>
      <c r="U41">
        <v>4967351.5999999996</v>
      </c>
      <c r="V41">
        <v>65373740.399999999</v>
      </c>
      <c r="W41">
        <v>1493463.6</v>
      </c>
      <c r="Y41">
        <v>16.871636777173261</v>
      </c>
      <c r="Z41">
        <v>2.7542520513408819</v>
      </c>
      <c r="AA41">
        <v>2.4779645344242449</v>
      </c>
      <c r="AB41">
        <v>30.065736832789849</v>
      </c>
      <c r="AC41">
        <v>1.7247101395798381</v>
      </c>
      <c r="AD41">
        <v>39.459596925997182</v>
      </c>
      <c r="AE41">
        <v>1.7833188342396169</v>
      </c>
      <c r="AF41">
        <v>4.0289808306144552</v>
      </c>
      <c r="AG41">
        <v>3.1455965181114149</v>
      </c>
      <c r="AH41">
        <v>18.931882379017772</v>
      </c>
      <c r="AI41">
        <v>3.0807542897877278</v>
      </c>
      <c r="AK41">
        <v>16.871636777173261</v>
      </c>
      <c r="AL41">
        <v>1.0222711348091249</v>
      </c>
      <c r="AM41">
        <v>0.94079134858911861</v>
      </c>
      <c r="AN41">
        <v>30.065736832789849</v>
      </c>
      <c r="AO41">
        <v>0.65922464539180514</v>
      </c>
      <c r="AP41">
        <v>39.459596925997182</v>
      </c>
      <c r="AQ41">
        <v>0.7231145630357787</v>
      </c>
      <c r="AR41">
        <v>2.025826022413094</v>
      </c>
      <c r="AS41">
        <v>0.51277955218683924</v>
      </c>
      <c r="AT41">
        <v>18.931882379017772</v>
      </c>
      <c r="AU41">
        <v>1.708685738197528</v>
      </c>
      <c r="AW41">
        <v>0.29535748921334742</v>
      </c>
      <c r="AY41">
        <f t="shared" si="3"/>
        <v>0.23799999999999991</v>
      </c>
      <c r="AZ41" t="str">
        <f t="shared" si="1"/>
        <v/>
      </c>
      <c r="BA41" t="str">
        <f t="shared" si="1"/>
        <v/>
      </c>
      <c r="BB41">
        <f t="shared" si="1"/>
        <v>0.23799999999999991</v>
      </c>
    </row>
    <row r="42" spans="1:54" x14ac:dyDescent="0.3">
      <c r="A42">
        <v>3</v>
      </c>
      <c r="B42" t="s">
        <v>112</v>
      </c>
      <c r="C42" t="s">
        <v>105</v>
      </c>
      <c r="D42" t="s">
        <v>15</v>
      </c>
      <c r="F42" s="2">
        <f t="shared" si="5"/>
        <v>0</v>
      </c>
      <c r="G42" s="2">
        <f t="shared" si="5"/>
        <v>1</v>
      </c>
      <c r="H42" s="4">
        <f t="shared" si="5"/>
        <v>1</v>
      </c>
      <c r="I42">
        <f t="shared" si="5"/>
        <v>0</v>
      </c>
      <c r="J42">
        <f t="shared" si="5"/>
        <v>1</v>
      </c>
      <c r="K42">
        <f t="shared" si="5"/>
        <v>3</v>
      </c>
      <c r="L42">
        <f t="shared" si="5"/>
        <v>3</v>
      </c>
      <c r="M42">
        <v>16165831.800000001</v>
      </c>
      <c r="N42">
        <v>2576671.2000000002</v>
      </c>
      <c r="O42">
        <v>2582945.2000000002</v>
      </c>
      <c r="P42">
        <v>70175281</v>
      </c>
      <c r="Q42">
        <v>1354951.8</v>
      </c>
      <c r="R42">
        <v>82753004.799999997</v>
      </c>
      <c r="S42">
        <v>1322083.2</v>
      </c>
      <c r="T42">
        <v>7020468.4000000004</v>
      </c>
      <c r="U42">
        <v>4947433</v>
      </c>
      <c r="V42">
        <v>67508266.200000003</v>
      </c>
      <c r="W42">
        <v>1971910</v>
      </c>
      <c r="Y42">
        <v>16.371313671988901</v>
      </c>
      <c r="Z42">
        <v>2.7437158956076022</v>
      </c>
      <c r="AA42">
        <v>2.6352281770319679</v>
      </c>
      <c r="AB42">
        <v>55.544315341801848</v>
      </c>
      <c r="AC42">
        <v>1.722288975777337</v>
      </c>
      <c r="AD42">
        <v>44.948635210178317</v>
      </c>
      <c r="AE42">
        <v>1.530558307364118</v>
      </c>
      <c r="AF42">
        <v>4.0254407537635419</v>
      </c>
      <c r="AG42">
        <v>3.1314413410611448</v>
      </c>
      <c r="AH42">
        <v>24.5946045992081</v>
      </c>
      <c r="AI42">
        <v>3.1906541782431299</v>
      </c>
      <c r="AK42">
        <v>16.371313671988901</v>
      </c>
      <c r="AL42">
        <v>1.079687071195804</v>
      </c>
      <c r="AM42">
        <v>1.026978740398772</v>
      </c>
      <c r="AN42">
        <v>55.544315341801848</v>
      </c>
      <c r="AO42">
        <v>0.79997030819649806</v>
      </c>
      <c r="AP42">
        <v>44.948635210178317</v>
      </c>
      <c r="AQ42">
        <v>0.66960358601063485</v>
      </c>
      <c r="AR42">
        <v>2.0223758285632361</v>
      </c>
      <c r="AS42">
        <v>0.51211461720522489</v>
      </c>
      <c r="AT42">
        <v>24.5946045992081</v>
      </c>
      <c r="AU42">
        <v>1.651956633618102</v>
      </c>
      <c r="AW42">
        <v>0.32175715579651298</v>
      </c>
      <c r="AY42">
        <f t="shared" si="3"/>
        <v>0.3219999999999999</v>
      </c>
      <c r="AZ42">
        <f t="shared" si="1"/>
        <v>0.3219999999999999</v>
      </c>
      <c r="BA42" t="str">
        <f t="shared" si="1"/>
        <v/>
      </c>
      <c r="BB42">
        <f t="shared" si="1"/>
        <v>0.3219999999999999</v>
      </c>
    </row>
    <row r="43" spans="1:54" x14ac:dyDescent="0.3">
      <c r="A43">
        <v>3</v>
      </c>
      <c r="B43" t="s">
        <v>113</v>
      </c>
      <c r="C43" t="s">
        <v>114</v>
      </c>
      <c r="D43" t="s">
        <v>15</v>
      </c>
      <c r="F43" s="2">
        <f t="shared" si="5"/>
        <v>0</v>
      </c>
      <c r="G43" s="2">
        <f t="shared" si="5"/>
        <v>0</v>
      </c>
      <c r="H43" s="4">
        <f t="shared" si="5"/>
        <v>0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0</v>
      </c>
      <c r="M43">
        <v>18052569.600000001</v>
      </c>
      <c r="N43">
        <v>3233358.2</v>
      </c>
      <c r="O43">
        <v>3263242.2</v>
      </c>
      <c r="P43">
        <v>72311227.599999994</v>
      </c>
      <c r="Q43">
        <v>2079589.6</v>
      </c>
      <c r="R43">
        <v>83478477.599999994</v>
      </c>
      <c r="S43">
        <v>1965329.8</v>
      </c>
      <c r="T43">
        <v>7025333.4000000004</v>
      </c>
      <c r="U43">
        <v>4956982.5999999996</v>
      </c>
      <c r="V43">
        <v>69230914.799999997</v>
      </c>
      <c r="W43">
        <v>1430386.2</v>
      </c>
      <c r="Y43">
        <v>12.314530125807501</v>
      </c>
      <c r="Z43">
        <v>2.5099574889754881</v>
      </c>
      <c r="AA43">
        <v>2.5023762848344631</v>
      </c>
      <c r="AB43">
        <v>53.320643953402758</v>
      </c>
      <c r="AC43">
        <v>2.160837517608889</v>
      </c>
      <c r="AD43">
        <v>45.560714521806219</v>
      </c>
      <c r="AE43">
        <v>2.0006929356371979</v>
      </c>
      <c r="AF43">
        <v>4.0761512276250871</v>
      </c>
      <c r="AG43">
        <v>3.1681388207129202</v>
      </c>
      <c r="AH43">
        <v>25.341406902391459</v>
      </c>
      <c r="AI43">
        <v>3.3186118280631489</v>
      </c>
      <c r="AK43">
        <v>12.314530125807501</v>
      </c>
      <c r="AL43">
        <v>0.92999154579592869</v>
      </c>
      <c r="AM43">
        <v>0.92944211901631202</v>
      </c>
      <c r="AN43">
        <v>53.320643953402758</v>
      </c>
      <c r="AO43">
        <v>0.90118611500365664</v>
      </c>
      <c r="AP43">
        <v>45.560714521806219</v>
      </c>
      <c r="AQ43">
        <v>0.75809992082649846</v>
      </c>
      <c r="AR43">
        <v>2.050747234839946</v>
      </c>
      <c r="AS43">
        <v>0.50700553198112175</v>
      </c>
      <c r="AT43">
        <v>25.341406902391459</v>
      </c>
      <c r="AU43">
        <v>1.9238302706158721</v>
      </c>
      <c r="AW43">
        <v>0.2499938306049444</v>
      </c>
      <c r="AY43">
        <f t="shared" si="3"/>
        <v>0.23799999999999991</v>
      </c>
      <c r="AZ43" t="str">
        <f t="shared" si="1"/>
        <v/>
      </c>
      <c r="BA43" t="str">
        <f t="shared" si="1"/>
        <v/>
      </c>
      <c r="BB43">
        <f t="shared" si="1"/>
        <v>0.23799999999999991</v>
      </c>
    </row>
    <row r="44" spans="1:54" x14ac:dyDescent="0.3">
      <c r="A44">
        <v>3</v>
      </c>
      <c r="B44" t="s">
        <v>115</v>
      </c>
      <c r="C44" t="s">
        <v>114</v>
      </c>
      <c r="D44" t="s">
        <v>15</v>
      </c>
      <c r="F44" s="2">
        <f t="shared" si="5"/>
        <v>0</v>
      </c>
      <c r="G44" s="2">
        <f t="shared" si="5"/>
        <v>1</v>
      </c>
      <c r="H44" s="4">
        <f t="shared" si="5"/>
        <v>1</v>
      </c>
      <c r="I44">
        <f t="shared" si="5"/>
        <v>0</v>
      </c>
      <c r="J44">
        <f t="shared" si="5"/>
        <v>1</v>
      </c>
      <c r="K44">
        <f t="shared" si="5"/>
        <v>3</v>
      </c>
      <c r="L44">
        <f t="shared" si="5"/>
        <v>3</v>
      </c>
      <c r="M44">
        <v>17982606.199999999</v>
      </c>
      <c r="N44">
        <v>2627746.7999999998</v>
      </c>
      <c r="O44">
        <v>2639573.2000000002</v>
      </c>
      <c r="P44">
        <v>72290236.200000003</v>
      </c>
      <c r="Q44">
        <v>1303774.6000000001</v>
      </c>
      <c r="R44">
        <v>82975801.200000003</v>
      </c>
      <c r="S44">
        <v>1324269.2</v>
      </c>
      <c r="T44">
        <v>7027277</v>
      </c>
      <c r="U44">
        <v>4956309</v>
      </c>
      <c r="V44">
        <v>69001816.400000006</v>
      </c>
      <c r="W44">
        <v>1970371.6</v>
      </c>
      <c r="Y44">
        <v>12.280100536404641</v>
      </c>
      <c r="Z44">
        <v>2.1367994980304501</v>
      </c>
      <c r="AA44">
        <v>2.1203486845712178</v>
      </c>
      <c r="AB44">
        <v>28.76899675499881</v>
      </c>
      <c r="AC44">
        <v>1.355503306782339</v>
      </c>
      <c r="AD44">
        <v>42.943845255998887</v>
      </c>
      <c r="AE44">
        <v>1.503572941781022</v>
      </c>
      <c r="AF44">
        <v>4.0537686964380546</v>
      </c>
      <c r="AG44">
        <v>3.1569320290349419</v>
      </c>
      <c r="AH44">
        <v>20.69354497258319</v>
      </c>
      <c r="AI44">
        <v>3.1479727579746402</v>
      </c>
      <c r="AK44">
        <v>12.280100536404641</v>
      </c>
      <c r="AL44">
        <v>0.82764660858083516</v>
      </c>
      <c r="AM44">
        <v>0.81887848678743469</v>
      </c>
      <c r="AN44">
        <v>28.76899675499881</v>
      </c>
      <c r="AO44">
        <v>0.54563306919299071</v>
      </c>
      <c r="AP44">
        <v>42.943845255998887</v>
      </c>
      <c r="AQ44">
        <v>0.6545454962062649</v>
      </c>
      <c r="AR44">
        <v>2.0370704574394041</v>
      </c>
      <c r="AS44">
        <v>0.51270035296911376</v>
      </c>
      <c r="AT44">
        <v>20.69354497258319</v>
      </c>
      <c r="AU44">
        <v>1.677953019202687</v>
      </c>
      <c r="AW44">
        <v>0.25487746059661731</v>
      </c>
      <c r="AY44">
        <f t="shared" si="3"/>
        <v>0.3219999999999999</v>
      </c>
      <c r="AZ44">
        <f t="shared" si="1"/>
        <v>0.3219999999999999</v>
      </c>
      <c r="BA44" t="str">
        <f t="shared" si="1"/>
        <v/>
      </c>
      <c r="BB44">
        <f t="shared" si="1"/>
        <v>0.3219999999999999</v>
      </c>
    </row>
    <row r="45" spans="1:54" x14ac:dyDescent="0.3">
      <c r="A45">
        <v>3</v>
      </c>
      <c r="B45" t="s">
        <v>116</v>
      </c>
      <c r="C45" t="s">
        <v>114</v>
      </c>
      <c r="D45" t="s">
        <v>15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1</v>
      </c>
      <c r="J45">
        <f t="shared" si="5"/>
        <v>0</v>
      </c>
      <c r="K45">
        <f t="shared" si="5"/>
        <v>3</v>
      </c>
      <c r="L45">
        <f t="shared" si="5"/>
        <v>0</v>
      </c>
      <c r="M45">
        <v>200060.4</v>
      </c>
      <c r="N45">
        <v>650401.4</v>
      </c>
      <c r="O45">
        <v>650585.4</v>
      </c>
      <c r="P45">
        <v>200000.2</v>
      </c>
      <c r="Q45">
        <v>287119.2</v>
      </c>
      <c r="R45">
        <v>3.4</v>
      </c>
      <c r="S45">
        <v>186693</v>
      </c>
      <c r="T45">
        <v>3369400.2</v>
      </c>
      <c r="U45">
        <v>3196935.2</v>
      </c>
      <c r="V45">
        <v>287</v>
      </c>
      <c r="W45">
        <v>298241.8</v>
      </c>
      <c r="Y45">
        <v>0.40083170861471451</v>
      </c>
      <c r="Z45">
        <v>1.035204383241944</v>
      </c>
      <c r="AA45">
        <v>1.0064802603214049</v>
      </c>
      <c r="AB45">
        <v>0.65260450080386367</v>
      </c>
      <c r="AC45">
        <v>1.193879247986479</v>
      </c>
      <c r="AD45">
        <v>9.0840485994704026E-2</v>
      </c>
      <c r="AE45">
        <v>0.50682579501299185</v>
      </c>
      <c r="AF45">
        <v>1.277281436591875</v>
      </c>
      <c r="AG45">
        <v>1.890466579631902</v>
      </c>
      <c r="AH45">
        <v>7.4500009999609986E-3</v>
      </c>
      <c r="AI45">
        <v>1.756965076597407</v>
      </c>
      <c r="AK45">
        <v>0.40083170861471451</v>
      </c>
      <c r="AL45">
        <v>0.4163073579664342</v>
      </c>
      <c r="AM45">
        <v>0.39892287296243012</v>
      </c>
      <c r="AN45">
        <v>0.65260450080386367</v>
      </c>
      <c r="AO45">
        <v>0.49307931780931541</v>
      </c>
      <c r="AP45">
        <v>9.0840485994704026E-2</v>
      </c>
      <c r="AQ45">
        <v>0.2977898913668468</v>
      </c>
      <c r="AR45">
        <v>0.64414247778477152</v>
      </c>
      <c r="AS45">
        <v>0.40160678792744869</v>
      </c>
      <c r="AT45">
        <v>7.4500009999609986E-3</v>
      </c>
      <c r="AU45">
        <v>0.84106094860471781</v>
      </c>
      <c r="AW45">
        <v>0.26610023376997549</v>
      </c>
      <c r="AY45">
        <f t="shared" si="3"/>
        <v>-0.51799999999999979</v>
      </c>
      <c r="AZ45" t="str">
        <f t="shared" si="1"/>
        <v/>
      </c>
      <c r="BA45">
        <f t="shared" si="1"/>
        <v>-0.51799999999999979</v>
      </c>
      <c r="BB45" t="str">
        <f t="shared" si="1"/>
        <v/>
      </c>
    </row>
    <row r="46" spans="1:54" x14ac:dyDescent="0.3">
      <c r="A46">
        <v>3</v>
      </c>
      <c r="B46" t="s">
        <v>117</v>
      </c>
      <c r="C46" t="s">
        <v>114</v>
      </c>
      <c r="D46" t="s">
        <v>15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1</v>
      </c>
      <c r="J46">
        <f t="shared" si="5"/>
        <v>0</v>
      </c>
      <c r="K46">
        <f t="shared" si="5"/>
        <v>3</v>
      </c>
      <c r="L46">
        <f t="shared" si="5"/>
        <v>0</v>
      </c>
      <c r="M46">
        <v>6205822</v>
      </c>
      <c r="N46">
        <v>1713595</v>
      </c>
      <c r="O46">
        <v>1732595.6</v>
      </c>
      <c r="P46">
        <v>27026234.800000001</v>
      </c>
      <c r="Q46">
        <v>774053.2</v>
      </c>
      <c r="R46">
        <v>27346416.800000001</v>
      </c>
      <c r="S46">
        <v>870222</v>
      </c>
      <c r="T46">
        <v>3388908.2</v>
      </c>
      <c r="U46">
        <v>3248436.4</v>
      </c>
      <c r="V46">
        <v>28157676.800000001</v>
      </c>
      <c r="W46">
        <v>845705.2</v>
      </c>
      <c r="Y46">
        <v>5.4637265377910804</v>
      </c>
      <c r="Z46">
        <v>1.794410239567515</v>
      </c>
      <c r="AA46">
        <v>1.7722124605788849</v>
      </c>
      <c r="AB46">
        <v>31.1181186228001</v>
      </c>
      <c r="AC46">
        <v>1.4220959446043711</v>
      </c>
      <c r="AD46">
        <v>19.94795028578956</v>
      </c>
      <c r="AE46">
        <v>1.1850601441692561</v>
      </c>
      <c r="AF46">
        <v>1.3144811185542491</v>
      </c>
      <c r="AG46">
        <v>1.9585281212115659</v>
      </c>
      <c r="AH46">
        <v>12.49673936381005</v>
      </c>
      <c r="AI46">
        <v>2.6072510394151318</v>
      </c>
      <c r="AK46">
        <v>5.4637265377910804</v>
      </c>
      <c r="AL46">
        <v>0.65612058182014155</v>
      </c>
      <c r="AM46">
        <v>0.64936154357856135</v>
      </c>
      <c r="AN46">
        <v>31.1181186228001</v>
      </c>
      <c r="AO46">
        <v>0.5810266340093222</v>
      </c>
      <c r="AP46">
        <v>19.94795028578956</v>
      </c>
      <c r="AQ46">
        <v>0.4890078284079209</v>
      </c>
      <c r="AR46">
        <v>0.66175952976336705</v>
      </c>
      <c r="AS46">
        <v>0.4111484561813995</v>
      </c>
      <c r="AT46">
        <v>12.49673936381005</v>
      </c>
      <c r="AU46">
        <v>1.2863854292314501</v>
      </c>
      <c r="AW46">
        <v>0.25746489261509847</v>
      </c>
      <c r="AY46">
        <f t="shared" si="3"/>
        <v>-4.1999999999999899E-2</v>
      </c>
      <c r="AZ46" t="str">
        <f t="shared" si="1"/>
        <v/>
      </c>
      <c r="BA46">
        <f t="shared" si="1"/>
        <v>-4.1999999999999899E-2</v>
      </c>
      <c r="BB46" t="str">
        <f t="shared" si="1"/>
        <v/>
      </c>
    </row>
    <row r="47" spans="1:54" x14ac:dyDescent="0.3">
      <c r="A47">
        <v>3</v>
      </c>
      <c r="B47" t="s">
        <v>118</v>
      </c>
      <c r="C47" t="s">
        <v>114</v>
      </c>
      <c r="D47" t="s">
        <v>15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1</v>
      </c>
      <c r="J47">
        <f t="shared" si="5"/>
        <v>0</v>
      </c>
      <c r="K47">
        <f t="shared" si="5"/>
        <v>3</v>
      </c>
      <c r="L47">
        <f t="shared" si="5"/>
        <v>0</v>
      </c>
      <c r="M47">
        <v>5432998</v>
      </c>
      <c r="N47">
        <v>1717969.8</v>
      </c>
      <c r="O47">
        <v>1734214.4</v>
      </c>
      <c r="P47">
        <v>28997134</v>
      </c>
      <c r="Q47">
        <v>747378.6</v>
      </c>
      <c r="R47">
        <v>27655062</v>
      </c>
      <c r="S47">
        <v>910808</v>
      </c>
      <c r="T47">
        <v>3385184</v>
      </c>
      <c r="U47">
        <v>3245131</v>
      </c>
      <c r="V47">
        <v>30140612.399999999</v>
      </c>
      <c r="W47">
        <v>841366.4</v>
      </c>
      <c r="Y47">
        <v>5.1020304615958594</v>
      </c>
      <c r="Z47">
        <v>1.806233425613027</v>
      </c>
      <c r="AA47">
        <v>1.7938013583887371</v>
      </c>
      <c r="AB47">
        <v>30.38542111440329</v>
      </c>
      <c r="AC47">
        <v>1.4186175397946501</v>
      </c>
      <c r="AD47">
        <v>20.022022323217239</v>
      </c>
      <c r="AE47">
        <v>1.2326262163696811</v>
      </c>
      <c r="AF47">
        <v>1.294553074799478</v>
      </c>
      <c r="AG47">
        <v>1.928643585240934</v>
      </c>
      <c r="AH47">
        <v>13.4116290061851</v>
      </c>
      <c r="AI47">
        <v>2.605382094800007</v>
      </c>
      <c r="AK47">
        <v>5.1020304615958594</v>
      </c>
      <c r="AL47">
        <v>0.66444321719463917</v>
      </c>
      <c r="AM47">
        <v>0.65243927781702948</v>
      </c>
      <c r="AN47">
        <v>30.38542111440329</v>
      </c>
      <c r="AO47">
        <v>0.56060693861800248</v>
      </c>
      <c r="AP47">
        <v>20.022022323217239</v>
      </c>
      <c r="AQ47">
        <v>0.49285598682472481</v>
      </c>
      <c r="AR47">
        <v>0.65438746998552233</v>
      </c>
      <c r="AS47">
        <v>0.40375974000198772</v>
      </c>
      <c r="AT47">
        <v>13.4116290061851</v>
      </c>
      <c r="AU47">
        <v>1.272276180412155</v>
      </c>
      <c r="AW47">
        <v>0.26621196639025579</v>
      </c>
      <c r="AY47">
        <f t="shared" si="3"/>
        <v>-4.1999999999999899E-2</v>
      </c>
      <c r="AZ47" t="str">
        <f t="shared" si="1"/>
        <v/>
      </c>
      <c r="BA47">
        <f t="shared" si="1"/>
        <v>-4.1999999999999899E-2</v>
      </c>
      <c r="BB47" t="str">
        <f t="shared" si="1"/>
        <v/>
      </c>
    </row>
    <row r="48" spans="1:54" x14ac:dyDescent="0.3">
      <c r="A48">
        <v>3</v>
      </c>
      <c r="B48" t="s">
        <v>119</v>
      </c>
      <c r="C48" t="s">
        <v>114</v>
      </c>
      <c r="D48" t="s">
        <v>15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1</v>
      </c>
      <c r="J48">
        <f t="shared" si="5"/>
        <v>0</v>
      </c>
      <c r="K48">
        <f t="shared" si="5"/>
        <v>3</v>
      </c>
      <c r="L48">
        <f t="shared" si="5"/>
        <v>0</v>
      </c>
      <c r="M48">
        <v>200058.6</v>
      </c>
      <c r="N48">
        <v>693359</v>
      </c>
      <c r="O48">
        <v>693506.8</v>
      </c>
      <c r="P48">
        <v>199999</v>
      </c>
      <c r="Q48">
        <v>299383.59999999998</v>
      </c>
      <c r="R48">
        <v>1.8</v>
      </c>
      <c r="S48">
        <v>198523.2</v>
      </c>
      <c r="T48">
        <v>3368723.8</v>
      </c>
      <c r="U48">
        <v>3204605.8</v>
      </c>
      <c r="V48">
        <v>255.4</v>
      </c>
      <c r="W48">
        <v>330036</v>
      </c>
      <c r="Y48">
        <v>0.32833003598498178</v>
      </c>
      <c r="Z48">
        <v>1.088208440248855</v>
      </c>
      <c r="AA48">
        <v>1.0510256688226951</v>
      </c>
      <c r="AB48">
        <v>0.51315387000213375</v>
      </c>
      <c r="AC48">
        <v>1.2413281047949569</v>
      </c>
      <c r="AD48">
        <v>9.405124840559434E-2</v>
      </c>
      <c r="AE48">
        <v>0.52318456440698358</v>
      </c>
      <c r="AF48">
        <v>1.28649157139007</v>
      </c>
      <c r="AG48">
        <v>1.9060645270510581</v>
      </c>
      <c r="AH48">
        <v>5.1833844045176599E-3</v>
      </c>
      <c r="AI48">
        <v>1.8338615527609361</v>
      </c>
      <c r="AK48">
        <v>0.32833003598498178</v>
      </c>
      <c r="AL48">
        <v>0.435252108622808</v>
      </c>
      <c r="AM48">
        <v>0.4057726990315132</v>
      </c>
      <c r="AN48">
        <v>0.51315387000213375</v>
      </c>
      <c r="AO48">
        <v>0.49823927119141442</v>
      </c>
      <c r="AP48">
        <v>9.405124840559434E-2</v>
      </c>
      <c r="AQ48">
        <v>0.3041262545972131</v>
      </c>
      <c r="AR48">
        <v>0.65024169699754564</v>
      </c>
      <c r="AS48">
        <v>0.39990834301570433</v>
      </c>
      <c r="AT48">
        <v>5.1833844045176599E-3</v>
      </c>
      <c r="AU48">
        <v>0.88864452278940009</v>
      </c>
      <c r="AW48">
        <v>0.27635297862580038</v>
      </c>
      <c r="AY48">
        <f t="shared" si="3"/>
        <v>-0.51799999999999979</v>
      </c>
      <c r="AZ48" t="str">
        <f t="shared" si="1"/>
        <v/>
      </c>
      <c r="BA48">
        <f t="shared" si="1"/>
        <v>-0.51799999999999979</v>
      </c>
      <c r="BB48" t="str">
        <f t="shared" si="1"/>
        <v/>
      </c>
    </row>
    <row r="49" spans="1:54" x14ac:dyDescent="0.3">
      <c r="A49">
        <v>3</v>
      </c>
      <c r="B49" t="s">
        <v>120</v>
      </c>
      <c r="C49" t="s">
        <v>114</v>
      </c>
      <c r="D49" t="s">
        <v>15</v>
      </c>
      <c r="F49" s="2">
        <f t="shared" si="5"/>
        <v>0</v>
      </c>
      <c r="G49" s="2">
        <f t="shared" si="5"/>
        <v>0</v>
      </c>
      <c r="H49" s="4">
        <f t="shared" si="5"/>
        <v>1</v>
      </c>
      <c r="I49">
        <f t="shared" si="5"/>
        <v>0</v>
      </c>
      <c r="J49">
        <f t="shared" si="5"/>
        <v>1</v>
      </c>
      <c r="K49">
        <f t="shared" si="5"/>
        <v>3</v>
      </c>
      <c r="L49">
        <f t="shared" si="5"/>
        <v>3</v>
      </c>
      <c r="M49">
        <v>15727331.199999999</v>
      </c>
      <c r="N49">
        <v>2529571.7999999998</v>
      </c>
      <c r="O49">
        <v>2538967</v>
      </c>
      <c r="P49">
        <v>68694863.599999994</v>
      </c>
      <c r="Q49">
        <v>1245955.2</v>
      </c>
      <c r="R49">
        <v>77310329.400000006</v>
      </c>
      <c r="S49">
        <v>1236118.6000000001</v>
      </c>
      <c r="T49">
        <v>7022104</v>
      </c>
      <c r="U49">
        <v>4932098</v>
      </c>
      <c r="V49">
        <v>65373740.399999999</v>
      </c>
      <c r="W49">
        <v>1825254.3999999999</v>
      </c>
      <c r="Y49">
        <v>11.186985098815059</v>
      </c>
      <c r="Z49">
        <v>2.1100796428276229</v>
      </c>
      <c r="AA49">
        <v>2.0865720636327749</v>
      </c>
      <c r="AB49">
        <v>26.426965018804189</v>
      </c>
      <c r="AC49">
        <v>1.345533429190982</v>
      </c>
      <c r="AD49">
        <v>40.024232543213287</v>
      </c>
      <c r="AE49">
        <v>1.4463116560014899</v>
      </c>
      <c r="AF49">
        <v>4.0644127181963992</v>
      </c>
      <c r="AG49">
        <v>3.168964474718087</v>
      </c>
      <c r="AH49">
        <v>19.121696898399389</v>
      </c>
      <c r="AI49">
        <v>3.0127414627466349</v>
      </c>
      <c r="AK49">
        <v>11.186985098815059</v>
      </c>
      <c r="AL49">
        <v>0.81546473440248524</v>
      </c>
      <c r="AM49">
        <v>0.79709271159954365</v>
      </c>
      <c r="AN49">
        <v>26.426965018804189</v>
      </c>
      <c r="AO49">
        <v>0.5837527224037331</v>
      </c>
      <c r="AP49">
        <v>40.024232543213287</v>
      </c>
      <c r="AQ49">
        <v>0.62167012339923533</v>
      </c>
      <c r="AR49">
        <v>2.0427263397956268</v>
      </c>
      <c r="AS49">
        <v>0.50965737298829483</v>
      </c>
      <c r="AT49">
        <v>19.121696898399389</v>
      </c>
      <c r="AU49">
        <v>1.57668229379924</v>
      </c>
      <c r="AW49">
        <v>0.26486412381054841</v>
      </c>
      <c r="AY49">
        <f t="shared" si="3"/>
        <v>0.3219999999999999</v>
      </c>
      <c r="AZ49">
        <f t="shared" si="1"/>
        <v>0.3219999999999999</v>
      </c>
      <c r="BA49" t="str">
        <f t="shared" si="1"/>
        <v/>
      </c>
      <c r="BB49">
        <f t="shared" si="1"/>
        <v>0.3219999999999999</v>
      </c>
    </row>
    <row r="50" spans="1:54" x14ac:dyDescent="0.3">
      <c r="A50">
        <v>3</v>
      </c>
      <c r="B50" t="s">
        <v>121</v>
      </c>
      <c r="C50" t="s">
        <v>114</v>
      </c>
      <c r="D50" t="s">
        <v>15</v>
      </c>
      <c r="F50" s="2">
        <f t="shared" si="5"/>
        <v>0</v>
      </c>
      <c r="G50" s="2">
        <f t="shared" si="5"/>
        <v>1</v>
      </c>
      <c r="H50" s="4">
        <f t="shared" si="5"/>
        <v>0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0</v>
      </c>
      <c r="M50">
        <v>16165831.800000001</v>
      </c>
      <c r="N50">
        <v>2956423.2</v>
      </c>
      <c r="O50">
        <v>2963611.2</v>
      </c>
      <c r="P50">
        <v>70175281</v>
      </c>
      <c r="Q50">
        <v>1907080.2</v>
      </c>
      <c r="R50">
        <v>82753004.799999997</v>
      </c>
      <c r="S50">
        <v>1706374</v>
      </c>
      <c r="T50">
        <v>7020468.4000000004</v>
      </c>
      <c r="U50">
        <v>4943900.2</v>
      </c>
      <c r="V50">
        <v>67508266.200000003</v>
      </c>
      <c r="W50">
        <v>1305082.3999999999</v>
      </c>
      <c r="Y50">
        <v>11.39205105600413</v>
      </c>
      <c r="Z50">
        <v>2.3751466730493118</v>
      </c>
      <c r="AA50">
        <v>2.3512651180149988</v>
      </c>
      <c r="AB50">
        <v>48.449918733595403</v>
      </c>
      <c r="AC50">
        <v>2.0663268296106252</v>
      </c>
      <c r="AD50">
        <v>45.290782895195299</v>
      </c>
      <c r="AE50">
        <v>1.833446551358793</v>
      </c>
      <c r="AF50">
        <v>4.0602383486228062</v>
      </c>
      <c r="AG50">
        <v>3.145653729850892</v>
      </c>
      <c r="AH50">
        <v>24.660750376805659</v>
      </c>
      <c r="AI50">
        <v>3.204269422392827</v>
      </c>
      <c r="AK50">
        <v>11.39205105600413</v>
      </c>
      <c r="AL50">
        <v>0.91585181478876621</v>
      </c>
      <c r="AM50">
        <v>0.89853758679237217</v>
      </c>
      <c r="AN50">
        <v>48.449918733595403</v>
      </c>
      <c r="AO50">
        <v>0.78667133179842497</v>
      </c>
      <c r="AP50">
        <v>45.290782895195299</v>
      </c>
      <c r="AQ50">
        <v>0.72448443998582657</v>
      </c>
      <c r="AR50">
        <v>2.041056562028825</v>
      </c>
      <c r="AS50">
        <v>0.50545829901238903</v>
      </c>
      <c r="AT50">
        <v>24.660750376805659</v>
      </c>
      <c r="AU50">
        <v>1.8388831948046569</v>
      </c>
      <c r="AW50">
        <v>0.26462798579595981</v>
      </c>
      <c r="AY50">
        <f t="shared" si="3"/>
        <v>0.23799999999999991</v>
      </c>
      <c r="AZ50" t="str">
        <f t="shared" si="1"/>
        <v/>
      </c>
      <c r="BA50" t="str">
        <f t="shared" si="1"/>
        <v/>
      </c>
      <c r="BB50">
        <f t="shared" si="1"/>
        <v>0.23799999999999991</v>
      </c>
    </row>
    <row r="51" spans="1:54" x14ac:dyDescent="0.3">
      <c r="A51">
        <v>3</v>
      </c>
      <c r="B51" t="s">
        <v>122</v>
      </c>
      <c r="C51" t="s">
        <v>123</v>
      </c>
      <c r="D51" t="s">
        <v>15</v>
      </c>
      <c r="F51" s="2">
        <f t="shared" ref="F51:L66" si="6">F697</f>
        <v>0</v>
      </c>
      <c r="G51" s="2">
        <f t="shared" si="6"/>
        <v>0</v>
      </c>
      <c r="H51" s="4">
        <f t="shared" si="6"/>
        <v>0</v>
      </c>
      <c r="I51">
        <f t="shared" si="6"/>
        <v>1</v>
      </c>
      <c r="J51">
        <f t="shared" si="6"/>
        <v>0</v>
      </c>
      <c r="K51">
        <f t="shared" si="6"/>
        <v>3</v>
      </c>
      <c r="L51">
        <f t="shared" si="6"/>
        <v>0</v>
      </c>
      <c r="M51">
        <v>18052569.600000001</v>
      </c>
      <c r="N51">
        <v>5766611.5999999996</v>
      </c>
      <c r="O51">
        <v>5951549.2000000002</v>
      </c>
      <c r="P51">
        <v>72311227.599999994</v>
      </c>
      <c r="Q51">
        <v>3234019.4</v>
      </c>
      <c r="R51">
        <v>83478477.599999994</v>
      </c>
      <c r="S51">
        <v>4571998.8</v>
      </c>
      <c r="T51">
        <v>7025333.4000000004</v>
      </c>
      <c r="U51">
        <v>6545864.4000000004</v>
      </c>
      <c r="V51">
        <v>69230914.799999997</v>
      </c>
      <c r="W51">
        <v>2406683.2000000002</v>
      </c>
      <c r="Y51">
        <v>12.404258215613661</v>
      </c>
      <c r="Z51">
        <v>4.0118581206304951</v>
      </c>
      <c r="AA51">
        <v>4.1035649466328321</v>
      </c>
      <c r="AB51">
        <v>48.535350398597068</v>
      </c>
      <c r="AC51">
        <v>3.0531240589916711</v>
      </c>
      <c r="AD51">
        <v>45.937357699777927</v>
      </c>
      <c r="AE51">
        <v>3.8311666208552202</v>
      </c>
      <c r="AF51">
        <v>4.0461409841896963</v>
      </c>
      <c r="AG51">
        <v>4.2275171831017362</v>
      </c>
      <c r="AH51">
        <v>25.64851457860787</v>
      </c>
      <c r="AI51">
        <v>4.9108773620217114</v>
      </c>
      <c r="AK51">
        <v>12.404258215613661</v>
      </c>
      <c r="AL51">
        <v>1.283086118195206</v>
      </c>
      <c r="AM51">
        <v>1.3724657140090131</v>
      </c>
      <c r="AN51">
        <v>48.535350398597068</v>
      </c>
      <c r="AO51">
        <v>1.069519458600553</v>
      </c>
      <c r="AP51">
        <v>45.937357699777927</v>
      </c>
      <c r="AQ51">
        <v>1.1253429912030699</v>
      </c>
      <c r="AR51">
        <v>2.035539577004966</v>
      </c>
      <c r="AS51">
        <v>0.58471563701750706</v>
      </c>
      <c r="AT51">
        <v>25.64851457860787</v>
      </c>
      <c r="AU51">
        <v>3.3301422722171989</v>
      </c>
      <c r="AW51">
        <v>0.17814433100866151</v>
      </c>
      <c r="AY51">
        <f t="shared" si="3"/>
        <v>0</v>
      </c>
      <c r="AZ51" t="str">
        <f t="shared" si="1"/>
        <v/>
      </c>
      <c r="BA51">
        <f t="shared" si="1"/>
        <v>0</v>
      </c>
      <c r="BB51" t="str">
        <f t="shared" si="1"/>
        <v/>
      </c>
    </row>
    <row r="52" spans="1:54" x14ac:dyDescent="0.3">
      <c r="A52">
        <v>3</v>
      </c>
      <c r="B52" t="s">
        <v>124</v>
      </c>
      <c r="C52" t="s">
        <v>123</v>
      </c>
      <c r="D52" t="s">
        <v>15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17982606.199999999</v>
      </c>
      <c r="N52">
        <v>5783606.2000000002</v>
      </c>
      <c r="O52">
        <v>6022872.4000000004</v>
      </c>
      <c r="P52">
        <v>72290236.200000003</v>
      </c>
      <c r="Q52">
        <v>2991250</v>
      </c>
      <c r="R52">
        <v>82975801.200000003</v>
      </c>
      <c r="S52">
        <v>4578775.2</v>
      </c>
      <c r="T52">
        <v>7027277</v>
      </c>
      <c r="U52">
        <v>6565041.2000000002</v>
      </c>
      <c r="V52">
        <v>69001816.400000006</v>
      </c>
      <c r="W52">
        <v>2101377.7999999998</v>
      </c>
      <c r="Y52">
        <v>12.211793574807229</v>
      </c>
      <c r="Z52">
        <v>3.993701085238718</v>
      </c>
      <c r="AA52">
        <v>4.1064494318095974</v>
      </c>
      <c r="AB52">
        <v>26.239820665790472</v>
      </c>
      <c r="AC52">
        <v>2.1367220882035332</v>
      </c>
      <c r="AD52">
        <v>43.125824000593283</v>
      </c>
      <c r="AE52">
        <v>3.213654423807748</v>
      </c>
      <c r="AF52">
        <v>4.0663946161861526</v>
      </c>
      <c r="AG52">
        <v>4.2467232055729252</v>
      </c>
      <c r="AH52">
        <v>20.204961089009881</v>
      </c>
      <c r="AI52">
        <v>4.6562528762035074</v>
      </c>
      <c r="AK52">
        <v>12.211793574807229</v>
      </c>
      <c r="AL52">
        <v>1.33064992778236</v>
      </c>
      <c r="AM52">
        <v>1.4456593275885099</v>
      </c>
      <c r="AN52">
        <v>26.239820665790472</v>
      </c>
      <c r="AO52">
        <v>0.71116665221052244</v>
      </c>
      <c r="AP52">
        <v>43.125824000593283</v>
      </c>
      <c r="AQ52">
        <v>1.018491200776771</v>
      </c>
      <c r="AR52">
        <v>2.0467959351837641</v>
      </c>
      <c r="AS52">
        <v>0.59153437680797649</v>
      </c>
      <c r="AT52">
        <v>20.204961089009881</v>
      </c>
      <c r="AU52">
        <v>3.1873102340032351</v>
      </c>
      <c r="AW52">
        <v>0.1746720304014161</v>
      </c>
      <c r="AY52">
        <f t="shared" si="3"/>
        <v>0</v>
      </c>
      <c r="AZ52" t="str">
        <f t="shared" si="1"/>
        <v/>
      </c>
      <c r="BA52">
        <f t="shared" si="1"/>
        <v>0</v>
      </c>
      <c r="BB52" t="str">
        <f t="shared" si="1"/>
        <v/>
      </c>
    </row>
    <row r="53" spans="1:54" x14ac:dyDescent="0.3">
      <c r="A53">
        <v>3</v>
      </c>
      <c r="B53" t="s">
        <v>125</v>
      </c>
      <c r="C53" t="s">
        <v>123</v>
      </c>
      <c r="D53" t="s">
        <v>15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1</v>
      </c>
      <c r="J53">
        <f t="shared" si="6"/>
        <v>0</v>
      </c>
      <c r="K53">
        <f t="shared" si="6"/>
        <v>3</v>
      </c>
      <c r="L53">
        <f t="shared" si="6"/>
        <v>3</v>
      </c>
      <c r="M53">
        <v>200060.4</v>
      </c>
      <c r="N53">
        <v>290489.59999999998</v>
      </c>
      <c r="O53">
        <v>290552.8</v>
      </c>
      <c r="P53">
        <v>200000.2</v>
      </c>
      <c r="Q53">
        <v>222823.8</v>
      </c>
      <c r="R53">
        <v>3.4</v>
      </c>
      <c r="S53">
        <v>42005</v>
      </c>
      <c r="T53">
        <v>3369400.2</v>
      </c>
      <c r="U53">
        <v>2723300.4</v>
      </c>
      <c r="V53">
        <v>287</v>
      </c>
      <c r="W53">
        <v>59260.800000000003</v>
      </c>
      <c r="Y53">
        <v>0.38015205160481857</v>
      </c>
      <c r="Z53">
        <v>0.62569975955411794</v>
      </c>
      <c r="AA53">
        <v>0.60791887339437378</v>
      </c>
      <c r="AB53">
        <v>0.53004874021280557</v>
      </c>
      <c r="AC53">
        <v>0.73208135020686316</v>
      </c>
      <c r="AD53">
        <v>9.2493550002109196E-2</v>
      </c>
      <c r="AE53">
        <v>0.34126532198861242</v>
      </c>
      <c r="AF53">
        <v>1.281283621618059</v>
      </c>
      <c r="AG53">
        <v>1.397391328460071</v>
      </c>
      <c r="AH53">
        <v>5.42200180934738E-3</v>
      </c>
      <c r="AI53">
        <v>0.41817706378642472</v>
      </c>
      <c r="AK53">
        <v>0.38015205160481857</v>
      </c>
      <c r="AL53">
        <v>0.27247348477831113</v>
      </c>
      <c r="AM53">
        <v>0.26329398360103368</v>
      </c>
      <c r="AN53">
        <v>0.53004874021280557</v>
      </c>
      <c r="AO53">
        <v>0.30733889460680069</v>
      </c>
      <c r="AP53">
        <v>9.2493550002109196E-2</v>
      </c>
      <c r="AQ53">
        <v>0.2091407713945955</v>
      </c>
      <c r="AR53">
        <v>0.64817831922555347</v>
      </c>
      <c r="AS53">
        <v>0.29027065578848121</v>
      </c>
      <c r="AT53">
        <v>5.42200180934738E-3</v>
      </c>
      <c r="AU53">
        <v>0.27834656400373198</v>
      </c>
      <c r="AW53">
        <v>0.1792442887905053</v>
      </c>
      <c r="AY53">
        <f t="shared" si="3"/>
        <v>-0.1959999999999999</v>
      </c>
      <c r="AZ53">
        <f t="shared" si="1"/>
        <v>-0.1959999999999999</v>
      </c>
      <c r="BA53">
        <f t="shared" si="1"/>
        <v>-0.1959999999999999</v>
      </c>
      <c r="BB53" t="str">
        <f t="shared" si="1"/>
        <v/>
      </c>
    </row>
    <row r="54" spans="1:54" x14ac:dyDescent="0.3">
      <c r="A54">
        <v>3</v>
      </c>
      <c r="B54" t="s">
        <v>126</v>
      </c>
      <c r="C54" t="s">
        <v>123</v>
      </c>
      <c r="D54" t="s">
        <v>15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0</v>
      </c>
      <c r="J54">
        <f t="shared" si="6"/>
        <v>1</v>
      </c>
      <c r="K54">
        <f t="shared" si="6"/>
        <v>3</v>
      </c>
      <c r="L54">
        <f t="shared" si="6"/>
        <v>0</v>
      </c>
      <c r="M54">
        <v>6205822</v>
      </c>
      <c r="N54">
        <v>1045330.6</v>
      </c>
      <c r="O54">
        <v>1063293.3999999999</v>
      </c>
      <c r="P54">
        <v>27026234.800000001</v>
      </c>
      <c r="Q54">
        <v>551520.19999999995</v>
      </c>
      <c r="R54">
        <v>27346416.800000001</v>
      </c>
      <c r="S54">
        <v>502605.4</v>
      </c>
      <c r="T54">
        <v>3388908.2</v>
      </c>
      <c r="U54">
        <v>2765229.4</v>
      </c>
      <c r="V54">
        <v>28157676.800000001</v>
      </c>
      <c r="W54">
        <v>2267009.2000000002</v>
      </c>
      <c r="Y54">
        <v>5.5971028993721124</v>
      </c>
      <c r="Z54">
        <v>1.2004888491705059</v>
      </c>
      <c r="AA54">
        <v>1.214020288782194</v>
      </c>
      <c r="AB54">
        <v>26.877486338606101</v>
      </c>
      <c r="AC54">
        <v>1.0116616538201919</v>
      </c>
      <c r="AD54">
        <v>20.079920565197241</v>
      </c>
      <c r="AE54">
        <v>0.8717396490857936</v>
      </c>
      <c r="AF54">
        <v>1.317479298019316</v>
      </c>
      <c r="AG54">
        <v>1.4469447611365469</v>
      </c>
      <c r="AH54">
        <v>12.930223245604431</v>
      </c>
      <c r="AI54">
        <v>2.6571561174350791</v>
      </c>
      <c r="AK54">
        <v>5.5971028993721124</v>
      </c>
      <c r="AL54">
        <v>0.42764455559663472</v>
      </c>
      <c r="AM54">
        <v>0.44099775579525158</v>
      </c>
      <c r="AN54">
        <v>26.877486338606101</v>
      </c>
      <c r="AO54">
        <v>0.41104549641022459</v>
      </c>
      <c r="AP54">
        <v>20.079920565197241</v>
      </c>
      <c r="AQ54">
        <v>0.34425594204803928</v>
      </c>
      <c r="AR54">
        <v>0.66506860700901593</v>
      </c>
      <c r="AS54">
        <v>0.30116731643211092</v>
      </c>
      <c r="AT54">
        <v>12.930223245604431</v>
      </c>
      <c r="AU54">
        <v>0.97728870520368216</v>
      </c>
      <c r="AW54">
        <v>0.17464442219352341</v>
      </c>
      <c r="AY54">
        <f t="shared" si="3"/>
        <v>0.1959999999999999</v>
      </c>
      <c r="AZ54" t="str">
        <f t="shared" si="1"/>
        <v/>
      </c>
      <c r="BA54" t="str">
        <f t="shared" si="1"/>
        <v/>
      </c>
      <c r="BB54">
        <f t="shared" si="1"/>
        <v>0.1959999999999999</v>
      </c>
    </row>
    <row r="55" spans="1:54" x14ac:dyDescent="0.3">
      <c r="A55">
        <v>3</v>
      </c>
      <c r="B55" t="s">
        <v>127</v>
      </c>
      <c r="C55" t="s">
        <v>123</v>
      </c>
      <c r="D55" t="s">
        <v>15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0</v>
      </c>
      <c r="J55">
        <f t="shared" si="6"/>
        <v>1</v>
      </c>
      <c r="K55">
        <f t="shared" si="6"/>
        <v>3</v>
      </c>
      <c r="L55">
        <f t="shared" si="6"/>
        <v>0</v>
      </c>
      <c r="M55">
        <v>5432998</v>
      </c>
      <c r="N55">
        <v>1160855.2</v>
      </c>
      <c r="O55">
        <v>1174656.6000000001</v>
      </c>
      <c r="P55">
        <v>28997134</v>
      </c>
      <c r="Q55">
        <v>490379.4</v>
      </c>
      <c r="R55">
        <v>27655062</v>
      </c>
      <c r="S55">
        <v>542489.4</v>
      </c>
      <c r="T55">
        <v>3385184</v>
      </c>
      <c r="U55">
        <v>2760717.6</v>
      </c>
      <c r="V55">
        <v>30140612.399999999</v>
      </c>
      <c r="W55">
        <v>2354631.4</v>
      </c>
      <c r="Y55">
        <v>4.970083668001462</v>
      </c>
      <c r="Z55">
        <v>1.275431974185631</v>
      </c>
      <c r="AA55">
        <v>1.2906277056317781</v>
      </c>
      <c r="AB55">
        <v>30.225446602999</v>
      </c>
      <c r="AC55">
        <v>0.9485429225780535</v>
      </c>
      <c r="AD55">
        <v>20.163240703812331</v>
      </c>
      <c r="AE55">
        <v>0.91121317575452854</v>
      </c>
      <c r="AF55">
        <v>1.3116456894204021</v>
      </c>
      <c r="AG55">
        <v>1.4287694422877391</v>
      </c>
      <c r="AH55">
        <v>13.532541486190169</v>
      </c>
      <c r="AI55">
        <v>2.7062616489944049</v>
      </c>
      <c r="AK55">
        <v>4.970083668001462</v>
      </c>
      <c r="AL55">
        <v>0.4526123339892365</v>
      </c>
      <c r="AM55">
        <v>0.4675823285826482</v>
      </c>
      <c r="AN55">
        <v>30.225446602999</v>
      </c>
      <c r="AO55">
        <v>0.36242815700825298</v>
      </c>
      <c r="AP55">
        <v>20.163240703812331</v>
      </c>
      <c r="AQ55">
        <v>0.35818524321075529</v>
      </c>
      <c r="AR55">
        <v>0.66222177201416343</v>
      </c>
      <c r="AS55">
        <v>0.29508668353082612</v>
      </c>
      <c r="AT55">
        <v>13.532541486190169</v>
      </c>
      <c r="AU55">
        <v>1.00918134477688</v>
      </c>
      <c r="AW55">
        <v>0.17519498099572961</v>
      </c>
      <c r="AY55">
        <f t="shared" si="3"/>
        <v>0.1959999999999999</v>
      </c>
      <c r="AZ55" t="str">
        <f t="shared" si="1"/>
        <v/>
      </c>
      <c r="BA55" t="str">
        <f t="shared" si="1"/>
        <v/>
      </c>
      <c r="BB55">
        <f t="shared" si="1"/>
        <v>0.1959999999999999</v>
      </c>
    </row>
    <row r="56" spans="1:54" x14ac:dyDescent="0.3">
      <c r="A56">
        <v>3</v>
      </c>
      <c r="B56" t="s">
        <v>128</v>
      </c>
      <c r="C56" t="s">
        <v>123</v>
      </c>
      <c r="D56" t="s">
        <v>15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1</v>
      </c>
      <c r="J56">
        <f t="shared" si="6"/>
        <v>0</v>
      </c>
      <c r="K56">
        <f t="shared" si="6"/>
        <v>3</v>
      </c>
      <c r="L56">
        <f t="shared" si="6"/>
        <v>3</v>
      </c>
      <c r="M56">
        <v>200058.6</v>
      </c>
      <c r="N56">
        <v>272380.40000000002</v>
      </c>
      <c r="O56">
        <v>272432.59999999998</v>
      </c>
      <c r="P56">
        <v>199999</v>
      </c>
      <c r="Q56">
        <v>219879.6</v>
      </c>
      <c r="R56">
        <v>1.8</v>
      </c>
      <c r="S56">
        <v>42536.6</v>
      </c>
      <c r="T56">
        <v>3368723.8</v>
      </c>
      <c r="U56">
        <v>2724175.8</v>
      </c>
      <c r="V56">
        <v>255.4</v>
      </c>
      <c r="W56">
        <v>59520.800000000003</v>
      </c>
      <c r="Y56">
        <v>0.38495369639713323</v>
      </c>
      <c r="Z56">
        <v>0.61364953843876724</v>
      </c>
      <c r="AA56">
        <v>0.60452626263722775</v>
      </c>
      <c r="AB56">
        <v>0.5347264970070682</v>
      </c>
      <c r="AC56">
        <v>0.72950981560861694</v>
      </c>
      <c r="AD56">
        <v>9.4327423989307074E-2</v>
      </c>
      <c r="AE56">
        <v>0.34799129443708798</v>
      </c>
      <c r="AF56">
        <v>1.2755735283833931</v>
      </c>
      <c r="AG56">
        <v>1.399156465032138</v>
      </c>
      <c r="AH56">
        <v>7.2450311970896396E-3</v>
      </c>
      <c r="AI56">
        <v>0.42641996114980429</v>
      </c>
      <c r="AK56">
        <v>0.38495369639713323</v>
      </c>
      <c r="AL56">
        <v>0.26976824079174549</v>
      </c>
      <c r="AM56">
        <v>0.26188891438068818</v>
      </c>
      <c r="AN56">
        <v>0.5347264970070682</v>
      </c>
      <c r="AO56">
        <v>0.30274612139910462</v>
      </c>
      <c r="AP56">
        <v>9.4327423989307074E-2</v>
      </c>
      <c r="AQ56">
        <v>0.21039607260609039</v>
      </c>
      <c r="AR56">
        <v>0.6427333062049001</v>
      </c>
      <c r="AS56">
        <v>0.29160937841515988</v>
      </c>
      <c r="AT56">
        <v>7.2450311970896396E-3</v>
      </c>
      <c r="AU56">
        <v>0.2683270313660614</v>
      </c>
      <c r="AW56">
        <v>0.18709333818405871</v>
      </c>
      <c r="AY56">
        <f t="shared" si="3"/>
        <v>-0.1959999999999999</v>
      </c>
      <c r="AZ56">
        <f t="shared" si="1"/>
        <v>-0.1959999999999999</v>
      </c>
      <c r="BA56">
        <f t="shared" si="1"/>
        <v>-0.1959999999999999</v>
      </c>
      <c r="BB56" t="str">
        <f t="shared" si="1"/>
        <v/>
      </c>
    </row>
    <row r="57" spans="1:54" x14ac:dyDescent="0.3">
      <c r="A57">
        <v>3</v>
      </c>
      <c r="B57" t="s">
        <v>129</v>
      </c>
      <c r="C57" t="s">
        <v>123</v>
      </c>
      <c r="D57" t="s">
        <v>15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15727331.199999999</v>
      </c>
      <c r="N57">
        <v>5693258.4000000004</v>
      </c>
      <c r="O57">
        <v>5886922.7999999998</v>
      </c>
      <c r="P57">
        <v>68694863.599999994</v>
      </c>
      <c r="Q57">
        <v>3271678.6</v>
      </c>
      <c r="R57">
        <v>77310329.400000006</v>
      </c>
      <c r="S57">
        <v>4625299</v>
      </c>
      <c r="T57">
        <v>7022104</v>
      </c>
      <c r="U57">
        <v>6533125.5999999996</v>
      </c>
      <c r="V57">
        <v>65373740.399999999</v>
      </c>
      <c r="W57">
        <v>2223727.4</v>
      </c>
      <c r="Y57">
        <v>11.066851617814971</v>
      </c>
      <c r="Z57">
        <v>3.939520620927214</v>
      </c>
      <c r="AA57">
        <v>4.0376738936291066</v>
      </c>
      <c r="AB57">
        <v>28.080323382600909</v>
      </c>
      <c r="AC57">
        <v>2.1920476584055</v>
      </c>
      <c r="AD57">
        <v>39.265863330196588</v>
      </c>
      <c r="AE57">
        <v>3.2177920657326471</v>
      </c>
      <c r="AF57">
        <v>4.0457901864079746</v>
      </c>
      <c r="AG57">
        <v>4.18227555261692</v>
      </c>
      <c r="AH57">
        <v>19.227121242787689</v>
      </c>
      <c r="AI57">
        <v>4.5091148907784371</v>
      </c>
      <c r="AK57">
        <v>11.066851617814971</v>
      </c>
      <c r="AL57">
        <v>1.2647932267747819</v>
      </c>
      <c r="AM57">
        <v>1.36321849640226</v>
      </c>
      <c r="AN57">
        <v>28.080323382600909</v>
      </c>
      <c r="AO57">
        <v>0.74523219639086169</v>
      </c>
      <c r="AP57">
        <v>39.265863330196588</v>
      </c>
      <c r="AQ57">
        <v>0.9954167215735652</v>
      </c>
      <c r="AR57">
        <v>2.0346589674125419</v>
      </c>
      <c r="AS57">
        <v>0.58202239018864932</v>
      </c>
      <c r="AT57">
        <v>19.227121242787689</v>
      </c>
      <c r="AU57">
        <v>3.031438590819016</v>
      </c>
      <c r="AW57">
        <v>0.1763504471862688</v>
      </c>
      <c r="AY57">
        <f t="shared" si="3"/>
        <v>0</v>
      </c>
      <c r="AZ57" t="str">
        <f t="shared" si="1"/>
        <v/>
      </c>
      <c r="BA57">
        <f t="shared" si="1"/>
        <v>0</v>
      </c>
      <c r="BB57" t="str">
        <f t="shared" si="1"/>
        <v/>
      </c>
    </row>
    <row r="58" spans="1:54" x14ac:dyDescent="0.3">
      <c r="A58">
        <v>3</v>
      </c>
      <c r="B58" t="s">
        <v>130</v>
      </c>
      <c r="C58" t="s">
        <v>123</v>
      </c>
      <c r="D58" t="s">
        <v>15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1</v>
      </c>
      <c r="J58">
        <f t="shared" si="6"/>
        <v>0</v>
      </c>
      <c r="K58">
        <f t="shared" si="6"/>
        <v>3</v>
      </c>
      <c r="L58">
        <f t="shared" si="6"/>
        <v>0</v>
      </c>
      <c r="M58">
        <v>16165831.800000001</v>
      </c>
      <c r="N58">
        <v>5566544</v>
      </c>
      <c r="O58">
        <v>5761376.4000000004</v>
      </c>
      <c r="P58">
        <v>70175281</v>
      </c>
      <c r="Q58">
        <v>3057183</v>
      </c>
      <c r="R58">
        <v>82753004.799999997</v>
      </c>
      <c r="S58">
        <v>4454515.8</v>
      </c>
      <c r="T58">
        <v>7020468.4000000004</v>
      </c>
      <c r="U58">
        <v>6534620.2000000002</v>
      </c>
      <c r="V58">
        <v>67508266.200000003</v>
      </c>
      <c r="W58">
        <v>2059895</v>
      </c>
      <c r="Y58">
        <v>11.271484279388099</v>
      </c>
      <c r="Z58">
        <v>3.8392583664041009</v>
      </c>
      <c r="AA58">
        <v>3.9450210764072842</v>
      </c>
      <c r="AB58">
        <v>48.890825694001983</v>
      </c>
      <c r="AC58">
        <v>2.85444764997228</v>
      </c>
      <c r="AD58">
        <v>44.288873203401451</v>
      </c>
      <c r="AE58">
        <v>3.729270667792298</v>
      </c>
      <c r="AF58">
        <v>4.0162636250141066</v>
      </c>
      <c r="AG58">
        <v>4.1746303120162338</v>
      </c>
      <c r="AH58">
        <v>25.0598112939857</v>
      </c>
      <c r="AI58">
        <v>4.5017033260315653</v>
      </c>
      <c r="AK58">
        <v>11.271484279388099</v>
      </c>
      <c r="AL58">
        <v>1.2823914542212149</v>
      </c>
      <c r="AM58">
        <v>1.377616385614965</v>
      </c>
      <c r="AN58">
        <v>48.890825694001983</v>
      </c>
      <c r="AO58">
        <v>1.0245716201956381</v>
      </c>
      <c r="AP58">
        <v>44.288873203401451</v>
      </c>
      <c r="AQ58">
        <v>1.147408353188075</v>
      </c>
      <c r="AR58">
        <v>2.020374071400147</v>
      </c>
      <c r="AS58">
        <v>0.57732375215273346</v>
      </c>
      <c r="AT58">
        <v>25.0598112939857</v>
      </c>
      <c r="AU58">
        <v>3.0194401047891</v>
      </c>
      <c r="AW58">
        <v>0.17487467662431291</v>
      </c>
      <c r="AY58">
        <f t="shared" si="3"/>
        <v>0</v>
      </c>
      <c r="AZ58" t="str">
        <f t="shared" si="1"/>
        <v/>
      </c>
      <c r="BA58">
        <f t="shared" si="1"/>
        <v>0</v>
      </c>
      <c r="BB58" t="str">
        <f t="shared" si="1"/>
        <v/>
      </c>
    </row>
    <row r="59" spans="1:54" x14ac:dyDescent="0.3">
      <c r="A59">
        <v>3</v>
      </c>
      <c r="B59" t="s">
        <v>131</v>
      </c>
      <c r="C59" t="s">
        <v>132</v>
      </c>
      <c r="D59" t="s">
        <v>15</v>
      </c>
      <c r="F59" s="2">
        <f t="shared" si="6"/>
        <v>0</v>
      </c>
      <c r="G59" s="2">
        <f t="shared" si="6"/>
        <v>0</v>
      </c>
      <c r="H59" s="4">
        <f t="shared" si="6"/>
        <v>0</v>
      </c>
      <c r="I59">
        <f t="shared" si="6"/>
        <v>1</v>
      </c>
      <c r="J59">
        <f t="shared" si="6"/>
        <v>0</v>
      </c>
      <c r="K59">
        <f t="shared" si="6"/>
        <v>3</v>
      </c>
      <c r="L59">
        <f t="shared" si="6"/>
        <v>0</v>
      </c>
      <c r="M59">
        <v>18052569.600000001</v>
      </c>
      <c r="N59">
        <v>5766611.5999999996</v>
      </c>
      <c r="O59">
        <v>5951549.2000000002</v>
      </c>
      <c r="P59">
        <v>72311227.599999994</v>
      </c>
      <c r="Q59">
        <v>3234019.4</v>
      </c>
      <c r="R59">
        <v>83478477.599999994</v>
      </c>
      <c r="S59">
        <v>4571998.8</v>
      </c>
      <c r="T59">
        <v>7025333.4000000004</v>
      </c>
      <c r="U59">
        <v>6545864.4000000004</v>
      </c>
      <c r="V59">
        <v>69230914.799999997</v>
      </c>
      <c r="W59">
        <v>2406683.2000000002</v>
      </c>
      <c r="Y59">
        <v>12.170938138791829</v>
      </c>
      <c r="Z59">
        <v>3.9980327891884371</v>
      </c>
      <c r="AA59">
        <v>4.0597957557882181</v>
      </c>
      <c r="AB59">
        <v>50.976014051598028</v>
      </c>
      <c r="AC59">
        <v>2.8591570709890219</v>
      </c>
      <c r="AD59">
        <v>45.410463080415497</v>
      </c>
      <c r="AE59">
        <v>3.7726938259671439</v>
      </c>
      <c r="AF59">
        <v>4.0477657553856261</v>
      </c>
      <c r="AG59">
        <v>4.1831772962003013</v>
      </c>
      <c r="AH59">
        <v>25.850557265395761</v>
      </c>
      <c r="AI59">
        <v>4.8656250629690474</v>
      </c>
      <c r="AK59">
        <v>12.170938138791829</v>
      </c>
      <c r="AL59">
        <v>1.2737301025888881</v>
      </c>
      <c r="AM59">
        <v>1.3544665858033109</v>
      </c>
      <c r="AN59">
        <v>50.976014051598028</v>
      </c>
      <c r="AO59">
        <v>1.0039601931872311</v>
      </c>
      <c r="AP59">
        <v>45.410463080415497</v>
      </c>
      <c r="AQ59">
        <v>1.1105729634175081</v>
      </c>
      <c r="AR59">
        <v>2.0365303361904812</v>
      </c>
      <c r="AS59">
        <v>0.57886533563723785</v>
      </c>
      <c r="AT59">
        <v>25.850557265395761</v>
      </c>
      <c r="AU59">
        <v>3.2928401424200269</v>
      </c>
      <c r="AW59">
        <v>0.1736448722076602</v>
      </c>
      <c r="AY59">
        <f t="shared" si="3"/>
        <v>0</v>
      </c>
      <c r="AZ59" t="str">
        <f t="shared" si="1"/>
        <v/>
      </c>
      <c r="BA59">
        <f t="shared" si="1"/>
        <v>0</v>
      </c>
      <c r="BB59" t="str">
        <f t="shared" si="1"/>
        <v/>
      </c>
    </row>
    <row r="60" spans="1:54" x14ac:dyDescent="0.3">
      <c r="A60">
        <v>3</v>
      </c>
      <c r="B60" t="s">
        <v>133</v>
      </c>
      <c r="C60" t="s">
        <v>132</v>
      </c>
      <c r="D60" t="s">
        <v>15</v>
      </c>
      <c r="F60" s="2">
        <f t="shared" si="6"/>
        <v>0</v>
      </c>
      <c r="G60" s="2">
        <f t="shared" si="6"/>
        <v>1</v>
      </c>
      <c r="H60" s="4">
        <f t="shared" si="6"/>
        <v>0</v>
      </c>
      <c r="I60">
        <f t="shared" si="6"/>
        <v>1</v>
      </c>
      <c r="J60">
        <f t="shared" si="6"/>
        <v>0</v>
      </c>
      <c r="K60">
        <f t="shared" si="6"/>
        <v>3</v>
      </c>
      <c r="L60">
        <f t="shared" si="6"/>
        <v>0</v>
      </c>
      <c r="M60">
        <v>17982606.199999999</v>
      </c>
      <c r="N60">
        <v>5783606.2000000002</v>
      </c>
      <c r="O60">
        <v>6022872.4000000004</v>
      </c>
      <c r="P60">
        <v>72290236.200000003</v>
      </c>
      <c r="Q60">
        <v>2991250</v>
      </c>
      <c r="R60">
        <v>82975801.200000003</v>
      </c>
      <c r="S60">
        <v>4578775.2</v>
      </c>
      <c r="T60">
        <v>7027277</v>
      </c>
      <c r="U60">
        <v>6565041.2000000002</v>
      </c>
      <c r="V60">
        <v>69001816.400000006</v>
      </c>
      <c r="W60">
        <v>2101377.7999999998</v>
      </c>
      <c r="Y60">
        <v>12.21303655040683</v>
      </c>
      <c r="Z60">
        <v>3.994755398191046</v>
      </c>
      <c r="AA60">
        <v>4.0800736575853076</v>
      </c>
      <c r="AB60">
        <v>26.269500967202479</v>
      </c>
      <c r="AC60">
        <v>2.0884839193837248</v>
      </c>
      <c r="AD60">
        <v>42.570534753799443</v>
      </c>
      <c r="AE60">
        <v>3.1512524263351218</v>
      </c>
      <c r="AF60">
        <v>4.0316905547981152</v>
      </c>
      <c r="AG60">
        <v>4.1959468065528203</v>
      </c>
      <c r="AH60">
        <v>20.47065070137614</v>
      </c>
      <c r="AI60">
        <v>4.6396799489739351</v>
      </c>
      <c r="AK60">
        <v>12.21303655040683</v>
      </c>
      <c r="AL60">
        <v>1.331615255190991</v>
      </c>
      <c r="AM60">
        <v>1.4394722028053371</v>
      </c>
      <c r="AN60">
        <v>26.269500967202479</v>
      </c>
      <c r="AO60">
        <v>0.70087258359417315</v>
      </c>
      <c r="AP60">
        <v>42.570534753799443</v>
      </c>
      <c r="AQ60">
        <v>0.99229223999427629</v>
      </c>
      <c r="AR60">
        <v>2.028774213185534</v>
      </c>
      <c r="AS60">
        <v>0.57838765693595628</v>
      </c>
      <c r="AT60">
        <v>20.47065070137614</v>
      </c>
      <c r="AU60">
        <v>3.175902235566173</v>
      </c>
      <c r="AW60">
        <v>0.17329191619064649</v>
      </c>
      <c r="AY60">
        <f t="shared" si="3"/>
        <v>0</v>
      </c>
      <c r="AZ60" t="str">
        <f t="shared" si="1"/>
        <v/>
      </c>
      <c r="BA60">
        <f t="shared" si="1"/>
        <v>0</v>
      </c>
      <c r="BB60" t="str">
        <f t="shared" si="1"/>
        <v/>
      </c>
    </row>
    <row r="61" spans="1:54" x14ac:dyDescent="0.3">
      <c r="A61">
        <v>3</v>
      </c>
      <c r="B61" t="s">
        <v>134</v>
      </c>
      <c r="C61" t="s">
        <v>132</v>
      </c>
      <c r="D61" t="s">
        <v>15</v>
      </c>
      <c r="F61" s="2">
        <f t="shared" si="6"/>
        <v>0</v>
      </c>
      <c r="G61" s="2">
        <f t="shared" si="6"/>
        <v>1</v>
      </c>
      <c r="H61" s="4">
        <f t="shared" si="6"/>
        <v>0</v>
      </c>
      <c r="I61">
        <f t="shared" si="6"/>
        <v>1</v>
      </c>
      <c r="J61">
        <f t="shared" si="6"/>
        <v>0</v>
      </c>
      <c r="K61">
        <f t="shared" si="6"/>
        <v>3</v>
      </c>
      <c r="L61">
        <f t="shared" si="6"/>
        <v>0</v>
      </c>
      <c r="M61">
        <v>200060.4</v>
      </c>
      <c r="N61">
        <v>290489.59999999998</v>
      </c>
      <c r="O61">
        <v>290552.8</v>
      </c>
      <c r="P61">
        <v>200000.2</v>
      </c>
      <c r="Q61">
        <v>222823.8</v>
      </c>
      <c r="R61">
        <v>3.4</v>
      </c>
      <c r="S61">
        <v>42005</v>
      </c>
      <c r="T61">
        <v>3369400.2</v>
      </c>
      <c r="U61">
        <v>2723300.4</v>
      </c>
      <c r="V61">
        <v>287</v>
      </c>
      <c r="W61">
        <v>59260.800000000003</v>
      </c>
      <c r="Y61">
        <v>0.31707458199234678</v>
      </c>
      <c r="Z61">
        <v>0.61123634997056797</v>
      </c>
      <c r="AA61">
        <v>0.60058185117086393</v>
      </c>
      <c r="AB61">
        <v>0.41203904620488169</v>
      </c>
      <c r="AC61">
        <v>0.61952578678610737</v>
      </c>
      <c r="AD61">
        <v>9.6336520998738656E-2</v>
      </c>
      <c r="AE61">
        <v>0.34210802379529931</v>
      </c>
      <c r="AF61">
        <v>1.286807491187937</v>
      </c>
      <c r="AG61">
        <v>1.396781235467643</v>
      </c>
      <c r="AH61">
        <v>5.8732407982460596E-3</v>
      </c>
      <c r="AI61">
        <v>0.42086106834467502</v>
      </c>
      <c r="AK61">
        <v>0.31707458199234678</v>
      </c>
      <c r="AL61">
        <v>0.26808692477643492</v>
      </c>
      <c r="AM61">
        <v>0.26135771417757497</v>
      </c>
      <c r="AN61">
        <v>0.41203904620488169</v>
      </c>
      <c r="AO61">
        <v>0.26018801819882348</v>
      </c>
      <c r="AP61">
        <v>9.6336520998738656E-2</v>
      </c>
      <c r="AQ61">
        <v>0.20898520458722489</v>
      </c>
      <c r="AR61">
        <v>0.64943179179681465</v>
      </c>
      <c r="AS61">
        <v>0.28776042246026912</v>
      </c>
      <c r="AT61">
        <v>5.8732407982460596E-3</v>
      </c>
      <c r="AU61">
        <v>0.28122405618196361</v>
      </c>
      <c r="AW61">
        <v>0.181107885192614</v>
      </c>
      <c r="AY61">
        <f t="shared" si="3"/>
        <v>-0.1959999999999999</v>
      </c>
      <c r="AZ61" t="str">
        <f t="shared" si="1"/>
        <v/>
      </c>
      <c r="BA61">
        <f t="shared" si="1"/>
        <v>-0.1959999999999999</v>
      </c>
      <c r="BB61" t="str">
        <f t="shared" si="1"/>
        <v/>
      </c>
    </row>
    <row r="62" spans="1:54" x14ac:dyDescent="0.3">
      <c r="A62">
        <v>3</v>
      </c>
      <c r="B62" t="s">
        <v>135</v>
      </c>
      <c r="C62" t="s">
        <v>132</v>
      </c>
      <c r="D62" t="s">
        <v>15</v>
      </c>
      <c r="F62" s="2">
        <f t="shared" si="6"/>
        <v>0</v>
      </c>
      <c r="G62" s="2">
        <f t="shared" si="6"/>
        <v>0</v>
      </c>
      <c r="H62" s="4">
        <f t="shared" si="6"/>
        <v>1</v>
      </c>
      <c r="I62">
        <f t="shared" si="6"/>
        <v>0</v>
      </c>
      <c r="J62">
        <f t="shared" si="6"/>
        <v>1</v>
      </c>
      <c r="K62">
        <f t="shared" si="6"/>
        <v>3</v>
      </c>
      <c r="L62">
        <f t="shared" si="6"/>
        <v>3</v>
      </c>
      <c r="M62">
        <v>6205822</v>
      </c>
      <c r="N62">
        <v>1045330.6</v>
      </c>
      <c r="O62">
        <v>1063293.3999999999</v>
      </c>
      <c r="P62">
        <v>27026234.800000001</v>
      </c>
      <c r="Q62">
        <v>551520.19999999995</v>
      </c>
      <c r="R62">
        <v>27346416.800000001</v>
      </c>
      <c r="S62">
        <v>502605.4</v>
      </c>
      <c r="T62">
        <v>3388908.2</v>
      </c>
      <c r="U62">
        <v>2765229.4</v>
      </c>
      <c r="V62">
        <v>28157676.800000001</v>
      </c>
      <c r="W62">
        <v>2267009.2000000002</v>
      </c>
      <c r="Y62">
        <v>5.4962379987817256</v>
      </c>
      <c r="Z62">
        <v>1.1931421549874359</v>
      </c>
      <c r="AA62">
        <v>1.197489897022024</v>
      </c>
      <c r="AB62">
        <v>26.614486586197749</v>
      </c>
      <c r="AC62">
        <v>1.0087197149579881</v>
      </c>
      <c r="AD62">
        <v>20.068124523782171</v>
      </c>
      <c r="AE62">
        <v>0.86620787874562666</v>
      </c>
      <c r="AF62">
        <v>1.3138372183893809</v>
      </c>
      <c r="AG62">
        <v>1.447844638978131</v>
      </c>
      <c r="AH62">
        <v>12.687240239395759</v>
      </c>
      <c r="AI62">
        <v>2.6597269958001561</v>
      </c>
      <c r="AK62">
        <v>5.4962379987817256</v>
      </c>
      <c r="AL62">
        <v>0.42764805823098873</v>
      </c>
      <c r="AM62">
        <v>0.43482818360207598</v>
      </c>
      <c r="AN62">
        <v>26.614486586197749</v>
      </c>
      <c r="AO62">
        <v>0.40734575300011783</v>
      </c>
      <c r="AP62">
        <v>20.068124523782171</v>
      </c>
      <c r="AQ62">
        <v>0.34237198402406649</v>
      </c>
      <c r="AR62">
        <v>0.66278966139070694</v>
      </c>
      <c r="AS62">
        <v>0.30657309361267843</v>
      </c>
      <c r="AT62">
        <v>12.687240239395759</v>
      </c>
      <c r="AU62">
        <v>0.97993021639995281</v>
      </c>
      <c r="AW62">
        <v>0.17634036180097609</v>
      </c>
      <c r="AY62">
        <f t="shared" si="3"/>
        <v>0.1959999999999999</v>
      </c>
      <c r="AZ62">
        <f t="shared" si="1"/>
        <v>0.1959999999999999</v>
      </c>
      <c r="BA62" t="str">
        <f t="shared" si="1"/>
        <v/>
      </c>
      <c r="BB62">
        <f t="shared" si="1"/>
        <v>0.1959999999999999</v>
      </c>
    </row>
    <row r="63" spans="1:54" x14ac:dyDescent="0.3">
      <c r="A63">
        <v>3</v>
      </c>
      <c r="B63" t="s">
        <v>136</v>
      </c>
      <c r="C63" t="s">
        <v>132</v>
      </c>
      <c r="D63" t="s">
        <v>15</v>
      </c>
      <c r="F63" s="2">
        <f t="shared" si="6"/>
        <v>0</v>
      </c>
      <c r="G63" s="2">
        <f t="shared" si="6"/>
        <v>1</v>
      </c>
      <c r="H63" s="4">
        <f t="shared" si="6"/>
        <v>1</v>
      </c>
      <c r="I63">
        <f t="shared" si="6"/>
        <v>0</v>
      </c>
      <c r="J63">
        <f t="shared" si="6"/>
        <v>1</v>
      </c>
      <c r="K63">
        <f t="shared" si="6"/>
        <v>3</v>
      </c>
      <c r="L63">
        <f t="shared" si="6"/>
        <v>3</v>
      </c>
      <c r="M63">
        <v>5432998</v>
      </c>
      <c r="N63">
        <v>1160855.2</v>
      </c>
      <c r="O63">
        <v>1174656.6000000001</v>
      </c>
      <c r="P63">
        <v>28997134</v>
      </c>
      <c r="Q63">
        <v>490379.4</v>
      </c>
      <c r="R63">
        <v>27655062</v>
      </c>
      <c r="S63">
        <v>542489.4</v>
      </c>
      <c r="T63">
        <v>3385184</v>
      </c>
      <c r="U63">
        <v>2760717.6</v>
      </c>
      <c r="V63">
        <v>30140612.399999999</v>
      </c>
      <c r="W63">
        <v>2354631.4</v>
      </c>
      <c r="Y63">
        <v>4.9721269547939304</v>
      </c>
      <c r="Z63">
        <v>1.2796438803663479</v>
      </c>
      <c r="AA63">
        <v>1.275786725163925</v>
      </c>
      <c r="AB63">
        <v>28.731903057004089</v>
      </c>
      <c r="AC63">
        <v>0.92420210475684139</v>
      </c>
      <c r="AD63">
        <v>20.108826497790869</v>
      </c>
      <c r="AE63">
        <v>0.90669413813157007</v>
      </c>
      <c r="AF63">
        <v>1.30137806457933</v>
      </c>
      <c r="AG63">
        <v>1.4278130417456849</v>
      </c>
      <c r="AH63">
        <v>13.49143752100645</v>
      </c>
      <c r="AI63">
        <v>2.7035628004465249</v>
      </c>
      <c r="AK63">
        <v>4.9721269547939304</v>
      </c>
      <c r="AL63">
        <v>0.45720358261605731</v>
      </c>
      <c r="AM63">
        <v>0.4607915083761327</v>
      </c>
      <c r="AN63">
        <v>28.731903057004089</v>
      </c>
      <c r="AO63">
        <v>0.35148633779026561</v>
      </c>
      <c r="AP63">
        <v>20.108826497790869</v>
      </c>
      <c r="AQ63">
        <v>0.35612541297450662</v>
      </c>
      <c r="AR63">
        <v>0.65817614636616784</v>
      </c>
      <c r="AS63">
        <v>0.2943847383954562</v>
      </c>
      <c r="AT63">
        <v>13.49143752100645</v>
      </c>
      <c r="AU63">
        <v>1.000539380381815</v>
      </c>
      <c r="AW63">
        <v>0.1781504212063737</v>
      </c>
      <c r="AY63">
        <f t="shared" si="3"/>
        <v>0.1959999999999999</v>
      </c>
      <c r="AZ63">
        <f t="shared" si="1"/>
        <v>0.1959999999999999</v>
      </c>
      <c r="BA63" t="str">
        <f t="shared" si="1"/>
        <v/>
      </c>
      <c r="BB63">
        <f t="shared" si="1"/>
        <v>0.1959999999999999</v>
      </c>
    </row>
    <row r="64" spans="1:54" x14ac:dyDescent="0.3">
      <c r="A64">
        <v>3</v>
      </c>
      <c r="B64" t="s">
        <v>137</v>
      </c>
      <c r="C64" t="s">
        <v>132</v>
      </c>
      <c r="D64" t="s">
        <v>15</v>
      </c>
      <c r="F64" s="2">
        <f t="shared" si="6"/>
        <v>0</v>
      </c>
      <c r="G64" s="2">
        <f t="shared" si="6"/>
        <v>0</v>
      </c>
      <c r="H64" s="4">
        <f t="shared" si="6"/>
        <v>0</v>
      </c>
      <c r="I64">
        <f t="shared" si="6"/>
        <v>1</v>
      </c>
      <c r="J64">
        <f t="shared" si="6"/>
        <v>0</v>
      </c>
      <c r="K64">
        <f t="shared" si="6"/>
        <v>3</v>
      </c>
      <c r="L64">
        <f t="shared" si="6"/>
        <v>0</v>
      </c>
      <c r="M64">
        <v>200058.6</v>
      </c>
      <c r="N64">
        <v>272380.40000000002</v>
      </c>
      <c r="O64">
        <v>272432.59999999998</v>
      </c>
      <c r="P64">
        <v>199999</v>
      </c>
      <c r="Q64">
        <v>219879.6</v>
      </c>
      <c r="R64">
        <v>1.8</v>
      </c>
      <c r="S64">
        <v>42536.6</v>
      </c>
      <c r="T64">
        <v>3368723.8</v>
      </c>
      <c r="U64">
        <v>2724175.8</v>
      </c>
      <c r="V64">
        <v>255.4</v>
      </c>
      <c r="W64">
        <v>59520.800000000003</v>
      </c>
      <c r="Y64">
        <v>0.42706512440927319</v>
      </c>
      <c r="Z64">
        <v>0.59727569939568637</v>
      </c>
      <c r="AA64">
        <v>0.5921180321951397</v>
      </c>
      <c r="AB64">
        <v>0.36029055179096747</v>
      </c>
      <c r="AC64">
        <v>0.63309323200373913</v>
      </c>
      <c r="AD64">
        <v>9.4573760998900955E-2</v>
      </c>
      <c r="AE64">
        <v>0.34059056286932898</v>
      </c>
      <c r="AF64">
        <v>1.276956028793939</v>
      </c>
      <c r="AG64">
        <v>1.3839523295406251</v>
      </c>
      <c r="AH64">
        <v>5.3131357999518002E-3</v>
      </c>
      <c r="AI64">
        <v>0.42831213913159438</v>
      </c>
      <c r="AK64">
        <v>0.42706512440927319</v>
      </c>
      <c r="AL64">
        <v>0.25731854378245772</v>
      </c>
      <c r="AM64">
        <v>0.25450199138140311</v>
      </c>
      <c r="AN64">
        <v>0.36029055179096747</v>
      </c>
      <c r="AO64">
        <v>0.26832725580316041</v>
      </c>
      <c r="AP64">
        <v>9.4573760998900955E-2</v>
      </c>
      <c r="AQ64">
        <v>0.20668042442994189</v>
      </c>
      <c r="AR64">
        <v>0.64337948897155006</v>
      </c>
      <c r="AS64">
        <v>0.28491320714820167</v>
      </c>
      <c r="AT64">
        <v>5.3131357999518002E-3</v>
      </c>
      <c r="AU64">
        <v>0.2700396159663796</v>
      </c>
      <c r="AW64">
        <v>0.17709399579325691</v>
      </c>
      <c r="AY64">
        <f t="shared" si="3"/>
        <v>-0.1959999999999999</v>
      </c>
      <c r="AZ64" t="str">
        <f t="shared" si="1"/>
        <v/>
      </c>
      <c r="BA64">
        <f t="shared" si="1"/>
        <v>-0.1959999999999999</v>
      </c>
      <c r="BB64" t="str">
        <f t="shared" si="1"/>
        <v/>
      </c>
    </row>
    <row r="65" spans="1:54" x14ac:dyDescent="0.3">
      <c r="A65">
        <v>3</v>
      </c>
      <c r="B65" t="s">
        <v>138</v>
      </c>
      <c r="C65" t="s">
        <v>132</v>
      </c>
      <c r="D65" t="s">
        <v>15</v>
      </c>
      <c r="F65" s="2">
        <f t="shared" si="6"/>
        <v>0</v>
      </c>
      <c r="G65" s="2">
        <f t="shared" si="6"/>
        <v>0</v>
      </c>
      <c r="H65" s="4">
        <f t="shared" si="6"/>
        <v>0</v>
      </c>
      <c r="I65">
        <f t="shared" si="6"/>
        <v>1</v>
      </c>
      <c r="J65">
        <f t="shared" si="6"/>
        <v>0</v>
      </c>
      <c r="K65">
        <f t="shared" si="6"/>
        <v>3</v>
      </c>
      <c r="L65">
        <f t="shared" si="6"/>
        <v>0</v>
      </c>
      <c r="M65">
        <v>15727331.199999999</v>
      </c>
      <c r="N65">
        <v>5693258.4000000004</v>
      </c>
      <c r="O65">
        <v>5886922.7999999998</v>
      </c>
      <c r="P65">
        <v>68694863.599999994</v>
      </c>
      <c r="Q65">
        <v>3271678.6</v>
      </c>
      <c r="R65">
        <v>77310329.400000006</v>
      </c>
      <c r="S65">
        <v>4625299</v>
      </c>
      <c r="T65">
        <v>7022104</v>
      </c>
      <c r="U65">
        <v>6533125.5999999996</v>
      </c>
      <c r="V65">
        <v>65373740.399999999</v>
      </c>
      <c r="W65">
        <v>2223727.4</v>
      </c>
      <c r="Y65">
        <v>10.98326672798721</v>
      </c>
      <c r="Z65">
        <v>3.968530860217288</v>
      </c>
      <c r="AA65">
        <v>4.0173072736128237</v>
      </c>
      <c r="AB65">
        <v>23.96779045120347</v>
      </c>
      <c r="AC65">
        <v>2.1713325006014199</v>
      </c>
      <c r="AD65">
        <v>39.27399275978096</v>
      </c>
      <c r="AE65">
        <v>3.2751523004728371</v>
      </c>
      <c r="AF65">
        <v>4.0722872414276932</v>
      </c>
      <c r="AG65">
        <v>4.2215265301405456</v>
      </c>
      <c r="AH65">
        <v>18.911236418597401</v>
      </c>
      <c r="AI65">
        <v>4.497722706198692</v>
      </c>
      <c r="AK65">
        <v>10.98326672798721</v>
      </c>
      <c r="AL65">
        <v>1.283620240585879</v>
      </c>
      <c r="AM65">
        <v>1.3533840798307211</v>
      </c>
      <c r="AN65">
        <v>23.96779045120347</v>
      </c>
      <c r="AO65">
        <v>0.74087282281252553</v>
      </c>
      <c r="AP65">
        <v>39.27399275978096</v>
      </c>
      <c r="AQ65">
        <v>1.012656582205091</v>
      </c>
      <c r="AR65">
        <v>2.0483489292208099</v>
      </c>
      <c r="AS65">
        <v>0.58823182360501958</v>
      </c>
      <c r="AT65">
        <v>18.911236418597401</v>
      </c>
      <c r="AU65">
        <v>3.0226037157932302</v>
      </c>
      <c r="AW65">
        <v>0.1869477274012751</v>
      </c>
      <c r="AY65">
        <f t="shared" si="3"/>
        <v>0</v>
      </c>
      <c r="AZ65" t="str">
        <f t="shared" si="1"/>
        <v/>
      </c>
      <c r="BA65">
        <f t="shared" si="1"/>
        <v>0</v>
      </c>
      <c r="BB65" t="str">
        <f t="shared" si="1"/>
        <v/>
      </c>
    </row>
    <row r="66" spans="1:54" x14ac:dyDescent="0.3">
      <c r="A66">
        <v>3</v>
      </c>
      <c r="B66" t="s">
        <v>139</v>
      </c>
      <c r="C66" t="s">
        <v>132</v>
      </c>
      <c r="D66" t="s">
        <v>15</v>
      </c>
      <c r="F66" s="2">
        <f t="shared" si="6"/>
        <v>0</v>
      </c>
      <c r="G66" s="2">
        <f t="shared" si="6"/>
        <v>1</v>
      </c>
      <c r="H66" s="4">
        <f t="shared" si="6"/>
        <v>0</v>
      </c>
      <c r="I66">
        <f t="shared" si="6"/>
        <v>1</v>
      </c>
      <c r="J66">
        <f t="shared" si="6"/>
        <v>0</v>
      </c>
      <c r="K66">
        <f t="shared" si="6"/>
        <v>3</v>
      </c>
      <c r="L66">
        <f t="shared" si="6"/>
        <v>0</v>
      </c>
      <c r="M66">
        <v>16165831.800000001</v>
      </c>
      <c r="N66">
        <v>5566544</v>
      </c>
      <c r="O66">
        <v>5761376.4000000004</v>
      </c>
      <c r="P66">
        <v>70175281</v>
      </c>
      <c r="Q66">
        <v>3057183</v>
      </c>
      <c r="R66">
        <v>82753004.799999997</v>
      </c>
      <c r="S66">
        <v>4454515.8</v>
      </c>
      <c r="T66">
        <v>7020468.4000000004</v>
      </c>
      <c r="U66">
        <v>6534620.2000000002</v>
      </c>
      <c r="V66">
        <v>67508266.200000003</v>
      </c>
      <c r="W66">
        <v>2059895</v>
      </c>
      <c r="Y66">
        <v>11.257220080599661</v>
      </c>
      <c r="Z66">
        <v>3.84955001284834</v>
      </c>
      <c r="AA66">
        <v>3.9147254239767788</v>
      </c>
      <c r="AB66">
        <v>45.715297774202192</v>
      </c>
      <c r="AC66">
        <v>2.6779450957954389</v>
      </c>
      <c r="AD66">
        <v>44.982726284605448</v>
      </c>
      <c r="AE66">
        <v>3.7758653050521391</v>
      </c>
      <c r="AF66">
        <v>4.0615770777803846</v>
      </c>
      <c r="AG66">
        <v>4.235426228947472</v>
      </c>
      <c r="AH66">
        <v>24.872009228798561</v>
      </c>
      <c r="AI66">
        <v>4.5321045293821953</v>
      </c>
      <c r="AK66">
        <v>11.257220080599661</v>
      </c>
      <c r="AL66">
        <v>1.290693936788011</v>
      </c>
      <c r="AM66">
        <v>1.372013676376082</v>
      </c>
      <c r="AN66">
        <v>45.715297774202192</v>
      </c>
      <c r="AO66">
        <v>0.96942234479938638</v>
      </c>
      <c r="AP66">
        <v>44.982726284605448</v>
      </c>
      <c r="AQ66">
        <v>1.1658333558123559</v>
      </c>
      <c r="AR66">
        <v>2.0416064496035689</v>
      </c>
      <c r="AS66">
        <v>0.58479060376994307</v>
      </c>
      <c r="AT66">
        <v>24.872009228798561</v>
      </c>
      <c r="AU66">
        <v>3.040123436588329</v>
      </c>
      <c r="AW66">
        <v>0.18550280339550221</v>
      </c>
      <c r="AY66">
        <f t="shared" si="3"/>
        <v>0</v>
      </c>
      <c r="AZ66" t="str">
        <f t="shared" ref="AZ66:BB90" si="7">AX712</f>
        <v/>
      </c>
      <c r="BA66">
        <f t="shared" si="7"/>
        <v>0</v>
      </c>
      <c r="BB66" t="str">
        <f t="shared" si="7"/>
        <v/>
      </c>
    </row>
    <row r="67" spans="1:54" x14ac:dyDescent="0.3">
      <c r="A67">
        <v>3</v>
      </c>
      <c r="B67" t="s">
        <v>140</v>
      </c>
      <c r="C67" t="s">
        <v>141</v>
      </c>
      <c r="D67" t="s">
        <v>69</v>
      </c>
      <c r="F67" s="2">
        <f t="shared" ref="F67:L82" si="8">F713</f>
        <v>0</v>
      </c>
      <c r="G67" s="2">
        <f t="shared" si="8"/>
        <v>0</v>
      </c>
      <c r="H67" s="4">
        <f t="shared" si="8"/>
        <v>1</v>
      </c>
      <c r="I67">
        <f t="shared" si="8"/>
        <v>0</v>
      </c>
      <c r="J67">
        <f t="shared" si="8"/>
        <v>1</v>
      </c>
      <c r="K67">
        <f t="shared" si="8"/>
        <v>2</v>
      </c>
      <c r="L67">
        <f t="shared" si="8"/>
        <v>2</v>
      </c>
      <c r="M67">
        <v>6777640.7999999998</v>
      </c>
      <c r="N67">
        <v>604586.19999999995</v>
      </c>
      <c r="O67">
        <v>604909.4</v>
      </c>
      <c r="P67">
        <v>2558766</v>
      </c>
      <c r="Q67">
        <v>296069.59999999998</v>
      </c>
      <c r="R67">
        <v>19284299.600000001</v>
      </c>
      <c r="S67">
        <v>150984.6</v>
      </c>
      <c r="T67">
        <v>2918668.8</v>
      </c>
      <c r="U67">
        <v>2284453</v>
      </c>
      <c r="V67">
        <v>2002056.4</v>
      </c>
      <c r="W67">
        <v>291933.8</v>
      </c>
      <c r="Y67">
        <v>4.2560713005950674</v>
      </c>
      <c r="Z67">
        <v>0.82577377661364149</v>
      </c>
      <c r="AA67">
        <v>0.820002252003178</v>
      </c>
      <c r="AB67">
        <v>2.3108559996064288</v>
      </c>
      <c r="AC67">
        <v>0.69224868558812891</v>
      </c>
      <c r="AD67">
        <v>10.591963255207521</v>
      </c>
      <c r="AE67">
        <v>0.60832160761347043</v>
      </c>
      <c r="AF67">
        <v>0.59593493700958788</v>
      </c>
      <c r="AG67">
        <v>0.87762679674196986</v>
      </c>
      <c r="AH67">
        <v>3.1320587607915509</v>
      </c>
      <c r="AI67">
        <v>1.705086822842713</v>
      </c>
      <c r="AK67">
        <v>4.2560713005950674</v>
      </c>
      <c r="AL67">
        <v>0.4043268176028505</v>
      </c>
      <c r="AM67">
        <v>0.40222468856954952</v>
      </c>
      <c r="AN67">
        <v>2.3108559996064288</v>
      </c>
      <c r="AO67">
        <v>0.38615658459602847</v>
      </c>
      <c r="AP67">
        <v>10.591963255207521</v>
      </c>
      <c r="AQ67">
        <v>0.37641219000797721</v>
      </c>
      <c r="AR67">
        <v>0.30083778860280291</v>
      </c>
      <c r="AS67">
        <v>0.35132979102199891</v>
      </c>
      <c r="AT67">
        <v>3.1320587607915509</v>
      </c>
      <c r="AU67">
        <v>0.63596400060923775</v>
      </c>
      <c r="AW67">
        <v>0.31332401060499249</v>
      </c>
      <c r="AY67">
        <f t="shared" ref="AY67:AY90" si="9">BB403</f>
        <v>0.31599999999999989</v>
      </c>
      <c r="AZ67">
        <f t="shared" si="7"/>
        <v>0.31599999999999989</v>
      </c>
      <c r="BA67" t="str">
        <f t="shared" si="7"/>
        <v/>
      </c>
      <c r="BB67">
        <f t="shared" si="7"/>
        <v>0.31599999999999989</v>
      </c>
    </row>
    <row r="68" spans="1:54" x14ac:dyDescent="0.3">
      <c r="A68">
        <v>3</v>
      </c>
      <c r="B68" t="s">
        <v>142</v>
      </c>
      <c r="C68" t="s">
        <v>141</v>
      </c>
      <c r="D68" t="s">
        <v>69</v>
      </c>
      <c r="F68" s="2">
        <f t="shared" si="8"/>
        <v>0</v>
      </c>
      <c r="G68" s="2">
        <f t="shared" si="8"/>
        <v>1</v>
      </c>
      <c r="H68" s="4">
        <f t="shared" si="8"/>
        <v>0</v>
      </c>
      <c r="I68">
        <f t="shared" si="8"/>
        <v>1</v>
      </c>
      <c r="J68">
        <f t="shared" si="8"/>
        <v>0</v>
      </c>
      <c r="K68">
        <f t="shared" si="8"/>
        <v>2</v>
      </c>
      <c r="L68">
        <f t="shared" si="8"/>
        <v>0</v>
      </c>
      <c r="M68">
        <v>200030.2</v>
      </c>
      <c r="N68">
        <v>425226.4</v>
      </c>
      <c r="O68">
        <v>425308.6</v>
      </c>
      <c r="P68">
        <v>199999.2</v>
      </c>
      <c r="Q68">
        <v>229675.4</v>
      </c>
      <c r="R68">
        <v>2.4</v>
      </c>
      <c r="S68">
        <v>74913.8</v>
      </c>
      <c r="T68">
        <v>2918074.8</v>
      </c>
      <c r="U68">
        <v>2271249.4</v>
      </c>
      <c r="V68">
        <v>254.8</v>
      </c>
      <c r="W68">
        <v>209505.4</v>
      </c>
      <c r="Y68">
        <v>0.33299529080977658</v>
      </c>
      <c r="Z68">
        <v>0.77759955128422009</v>
      </c>
      <c r="AA68">
        <v>0.75422172705875712</v>
      </c>
      <c r="AB68">
        <v>0.40690678841201589</v>
      </c>
      <c r="AC68">
        <v>1.025675271224463</v>
      </c>
      <c r="AD68">
        <v>9.052696701837698E-2</v>
      </c>
      <c r="AE68">
        <v>0.46826780702685938</v>
      </c>
      <c r="AF68">
        <v>0.59242977822432297</v>
      </c>
      <c r="AG68">
        <v>0.8869131340761669</v>
      </c>
      <c r="AH68">
        <v>4.59942059824238E-3</v>
      </c>
      <c r="AI68">
        <v>1.57870909741614</v>
      </c>
      <c r="AK68">
        <v>0.33299529080977658</v>
      </c>
      <c r="AL68">
        <v>0.41351984064094721</v>
      </c>
      <c r="AM68">
        <v>0.40032603119034321</v>
      </c>
      <c r="AN68">
        <v>0.40690678841201589</v>
      </c>
      <c r="AO68">
        <v>0.61222483801539052</v>
      </c>
      <c r="AP68">
        <v>9.052696701837698E-2</v>
      </c>
      <c r="AQ68">
        <v>0.33735748281469558</v>
      </c>
      <c r="AR68">
        <v>0.29952963622054091</v>
      </c>
      <c r="AS68">
        <v>0.3654251575702801</v>
      </c>
      <c r="AT68">
        <v>4.59942059824238E-3</v>
      </c>
      <c r="AU68">
        <v>0.60996316198725253</v>
      </c>
      <c r="AW68">
        <v>0.33135152501054099</v>
      </c>
      <c r="AY68">
        <f t="shared" si="9"/>
        <v>-0.31599999999999989</v>
      </c>
      <c r="AZ68" t="str">
        <f t="shared" si="7"/>
        <v/>
      </c>
      <c r="BA68">
        <f t="shared" si="7"/>
        <v>-0.31599999999999989</v>
      </c>
      <c r="BB68" t="str">
        <f t="shared" si="7"/>
        <v/>
      </c>
    </row>
    <row r="69" spans="1:54" x14ac:dyDescent="0.3">
      <c r="A69">
        <v>3</v>
      </c>
      <c r="B69" t="s">
        <v>143</v>
      </c>
      <c r="C69" t="s">
        <v>141</v>
      </c>
      <c r="D69" t="s">
        <v>69</v>
      </c>
      <c r="F69" s="2">
        <f t="shared" si="8"/>
        <v>0</v>
      </c>
      <c r="G69" s="2">
        <f t="shared" si="8"/>
        <v>1</v>
      </c>
      <c r="H69" s="4">
        <f t="shared" si="8"/>
        <v>0</v>
      </c>
      <c r="I69">
        <f t="shared" si="8"/>
        <v>1</v>
      </c>
      <c r="J69">
        <f t="shared" si="8"/>
        <v>0</v>
      </c>
      <c r="K69">
        <f t="shared" si="8"/>
        <v>2</v>
      </c>
      <c r="L69">
        <f t="shared" si="8"/>
        <v>0</v>
      </c>
      <c r="M69">
        <v>200032.2</v>
      </c>
      <c r="N69">
        <v>414564.8</v>
      </c>
      <c r="O69">
        <v>414626.4</v>
      </c>
      <c r="P69">
        <v>199999</v>
      </c>
      <c r="Q69">
        <v>235305.60000000001</v>
      </c>
      <c r="R69">
        <v>1.2</v>
      </c>
      <c r="S69">
        <v>74873.399999999994</v>
      </c>
      <c r="T69">
        <v>2917883.8</v>
      </c>
      <c r="U69">
        <v>2270144.4</v>
      </c>
      <c r="V69">
        <v>198.6</v>
      </c>
      <c r="W69">
        <v>215950.6</v>
      </c>
      <c r="Y69">
        <v>0.29760097661055618</v>
      </c>
      <c r="Z69">
        <v>0.80177338519133623</v>
      </c>
      <c r="AA69">
        <v>0.77279217278119172</v>
      </c>
      <c r="AB69">
        <v>0.4328056233993266</v>
      </c>
      <c r="AC69">
        <v>1.004115959006594</v>
      </c>
      <c r="AD69">
        <v>9.2228559416253075E-2</v>
      </c>
      <c r="AE69">
        <v>0.47459932218771428</v>
      </c>
      <c r="AF69">
        <v>0.60226089757634327</v>
      </c>
      <c r="AG69">
        <v>0.88891437302809206</v>
      </c>
      <c r="AH69">
        <v>4.7256289981305001E-3</v>
      </c>
      <c r="AI69">
        <v>1.5944430275820201</v>
      </c>
      <c r="AK69">
        <v>0.29760097661055618</v>
      </c>
      <c r="AL69">
        <v>0.44261102881282571</v>
      </c>
      <c r="AM69">
        <v>0.42456480702385307</v>
      </c>
      <c r="AN69">
        <v>0.4328056233993266</v>
      </c>
      <c r="AO69">
        <v>0.56438162878621367</v>
      </c>
      <c r="AP69">
        <v>9.2228559416253075E-2</v>
      </c>
      <c r="AQ69">
        <v>0.34150500900577752</v>
      </c>
      <c r="AR69">
        <v>0.3054050387698225</v>
      </c>
      <c r="AS69">
        <v>0.36803748497040939</v>
      </c>
      <c r="AT69">
        <v>4.7256289981305001E-3</v>
      </c>
      <c r="AU69">
        <v>0.61435647679027172</v>
      </c>
      <c r="AW69">
        <v>0.35253815100295471</v>
      </c>
      <c r="AY69">
        <f t="shared" si="9"/>
        <v>-0.31599999999999989</v>
      </c>
      <c r="AZ69" t="str">
        <f t="shared" si="7"/>
        <v/>
      </c>
      <c r="BA69">
        <f t="shared" si="7"/>
        <v>-0.31599999999999989</v>
      </c>
      <c r="BB69" t="str">
        <f t="shared" si="7"/>
        <v/>
      </c>
    </row>
    <row r="70" spans="1:54" x14ac:dyDescent="0.3">
      <c r="A70">
        <v>3</v>
      </c>
      <c r="B70" t="s">
        <v>144</v>
      </c>
      <c r="C70" t="s">
        <v>141</v>
      </c>
      <c r="D70" t="s">
        <v>69</v>
      </c>
      <c r="F70" s="2">
        <f t="shared" si="8"/>
        <v>0</v>
      </c>
      <c r="G70" s="2">
        <f t="shared" si="8"/>
        <v>0</v>
      </c>
      <c r="H70" s="4">
        <f t="shared" si="8"/>
        <v>1</v>
      </c>
      <c r="I70">
        <f t="shared" si="8"/>
        <v>0</v>
      </c>
      <c r="J70">
        <f t="shared" si="8"/>
        <v>1</v>
      </c>
      <c r="K70">
        <f t="shared" si="8"/>
        <v>2</v>
      </c>
      <c r="L70">
        <f t="shared" si="8"/>
        <v>2</v>
      </c>
      <c r="M70">
        <v>6093033.2000000002</v>
      </c>
      <c r="N70">
        <v>600875.6</v>
      </c>
      <c r="O70">
        <v>601060</v>
      </c>
      <c r="P70">
        <v>2212717.6</v>
      </c>
      <c r="Q70">
        <v>294355</v>
      </c>
      <c r="R70">
        <v>19011098.199999999</v>
      </c>
      <c r="S70">
        <v>148013.6</v>
      </c>
      <c r="T70">
        <v>2921501</v>
      </c>
      <c r="U70">
        <v>2284988.4</v>
      </c>
      <c r="V70">
        <v>1895083</v>
      </c>
      <c r="W70">
        <v>285468.40000000002</v>
      </c>
      <c r="Y70">
        <v>4.0376747207832526</v>
      </c>
      <c r="Z70">
        <v>0.82572890546871347</v>
      </c>
      <c r="AA70">
        <v>0.81953691119560967</v>
      </c>
      <c r="AB70">
        <v>2.70769012820092</v>
      </c>
      <c r="AC70">
        <v>0.75224664098350336</v>
      </c>
      <c r="AD70">
        <v>10.35292675099336</v>
      </c>
      <c r="AE70">
        <v>0.61404566243290903</v>
      </c>
      <c r="AF70">
        <v>0.60652195897419003</v>
      </c>
      <c r="AG70">
        <v>0.88943999834591525</v>
      </c>
      <c r="AH70">
        <v>3.0515493215876628</v>
      </c>
      <c r="AI70">
        <v>1.68246610556962</v>
      </c>
      <c r="AK70">
        <v>4.0376747207832526</v>
      </c>
      <c r="AL70">
        <v>0.40026937880320468</v>
      </c>
      <c r="AM70">
        <v>0.39963017838308579</v>
      </c>
      <c r="AN70">
        <v>2.70769012820092</v>
      </c>
      <c r="AO70">
        <v>0.41446570979896941</v>
      </c>
      <c r="AP70">
        <v>10.35292675099336</v>
      </c>
      <c r="AQ70">
        <v>0.38002238060580568</v>
      </c>
      <c r="AR70">
        <v>0.30845757338684049</v>
      </c>
      <c r="AS70">
        <v>0.35839848298346622</v>
      </c>
      <c r="AT70">
        <v>3.0515493215876628</v>
      </c>
      <c r="AU70">
        <v>0.63509517976781349</v>
      </c>
      <c r="AW70">
        <v>0.30904450519010418</v>
      </c>
      <c r="AY70">
        <f t="shared" si="9"/>
        <v>0.31599999999999989</v>
      </c>
      <c r="AZ70">
        <f t="shared" si="7"/>
        <v>0.31599999999999989</v>
      </c>
      <c r="BA70" t="str">
        <f t="shared" si="7"/>
        <v/>
      </c>
      <c r="BB70">
        <f t="shared" si="7"/>
        <v>0.31599999999999989</v>
      </c>
    </row>
    <row r="71" spans="1:54" x14ac:dyDescent="0.3">
      <c r="A71">
        <v>3</v>
      </c>
      <c r="B71" t="s">
        <v>145</v>
      </c>
      <c r="C71" t="s">
        <v>146</v>
      </c>
      <c r="D71" t="s">
        <v>69</v>
      </c>
      <c r="F71" s="2">
        <f t="shared" si="8"/>
        <v>0</v>
      </c>
      <c r="G71" s="2">
        <f t="shared" si="8"/>
        <v>0</v>
      </c>
      <c r="H71" s="4">
        <f t="shared" si="8"/>
        <v>0</v>
      </c>
      <c r="I71">
        <f t="shared" si="8"/>
        <v>1</v>
      </c>
      <c r="J71">
        <f t="shared" si="8"/>
        <v>0</v>
      </c>
      <c r="K71">
        <f t="shared" si="8"/>
        <v>2</v>
      </c>
      <c r="L71">
        <f t="shared" si="8"/>
        <v>0</v>
      </c>
      <c r="M71">
        <v>6777640.7999999998</v>
      </c>
      <c r="N71">
        <v>1654086.8</v>
      </c>
      <c r="O71">
        <v>1658936.8</v>
      </c>
      <c r="P71">
        <v>2558766</v>
      </c>
      <c r="Q71">
        <v>542310.80000000005</v>
      </c>
      <c r="R71">
        <v>19284299.600000001</v>
      </c>
      <c r="S71">
        <v>1309405.3999999999</v>
      </c>
      <c r="T71">
        <v>2918668.8</v>
      </c>
      <c r="U71">
        <v>2292555.2000000002</v>
      </c>
      <c r="V71">
        <v>2002056.4</v>
      </c>
      <c r="W71">
        <v>514585.59999999998</v>
      </c>
      <c r="Y71">
        <v>4.2947488290257754</v>
      </c>
      <c r="Z71">
        <v>1.299017585394904</v>
      </c>
      <c r="AA71">
        <v>1.293913348240312</v>
      </c>
      <c r="AB71">
        <v>2.1977115766028872</v>
      </c>
      <c r="AC71">
        <v>0.77413083880674094</v>
      </c>
      <c r="AD71">
        <v>10.63752454540227</v>
      </c>
      <c r="AE71">
        <v>1.2908213169896039</v>
      </c>
      <c r="AF71">
        <v>0.59542417397024106</v>
      </c>
      <c r="AG71">
        <v>0.75569891271879897</v>
      </c>
      <c r="AH71">
        <v>3.16537735859165</v>
      </c>
      <c r="AI71">
        <v>1.87592366761528</v>
      </c>
      <c r="AK71">
        <v>4.2947488290257754</v>
      </c>
      <c r="AL71">
        <v>0.39776929258368898</v>
      </c>
      <c r="AM71">
        <v>0.39578020320041102</v>
      </c>
      <c r="AN71">
        <v>2.1977115766028872</v>
      </c>
      <c r="AO71">
        <v>0.28487571900477632</v>
      </c>
      <c r="AP71">
        <v>10.63752454540227</v>
      </c>
      <c r="AQ71">
        <v>0.3659375778166577</v>
      </c>
      <c r="AR71">
        <v>0.30012037819251419</v>
      </c>
      <c r="AS71">
        <v>0.22418880781624459</v>
      </c>
      <c r="AT71">
        <v>3.16537735859165</v>
      </c>
      <c r="AU71">
        <v>0.70037656482309107</v>
      </c>
      <c r="AW71">
        <v>0.17607414338272059</v>
      </c>
      <c r="AY71">
        <f t="shared" si="9"/>
        <v>0</v>
      </c>
      <c r="AZ71" t="str">
        <f t="shared" si="7"/>
        <v/>
      </c>
      <c r="BA71">
        <f t="shared" si="7"/>
        <v>0</v>
      </c>
      <c r="BB71" t="str">
        <f t="shared" si="7"/>
        <v/>
      </c>
    </row>
    <row r="72" spans="1:54" x14ac:dyDescent="0.3">
      <c r="A72">
        <v>3</v>
      </c>
      <c r="B72" t="s">
        <v>147</v>
      </c>
      <c r="C72" t="s">
        <v>146</v>
      </c>
      <c r="D72" t="s">
        <v>69</v>
      </c>
      <c r="F72" s="2">
        <f t="shared" si="8"/>
        <v>0</v>
      </c>
      <c r="G72" s="2">
        <f t="shared" si="8"/>
        <v>1</v>
      </c>
      <c r="H72" s="4">
        <f t="shared" si="8"/>
        <v>1</v>
      </c>
      <c r="I72">
        <f t="shared" si="8"/>
        <v>1</v>
      </c>
      <c r="J72">
        <f t="shared" si="8"/>
        <v>0</v>
      </c>
      <c r="K72">
        <f t="shared" si="8"/>
        <v>2</v>
      </c>
      <c r="L72">
        <f t="shared" si="8"/>
        <v>2</v>
      </c>
      <c r="M72">
        <v>200030.2</v>
      </c>
      <c r="N72">
        <v>202026.8</v>
      </c>
      <c r="O72">
        <v>202034.4</v>
      </c>
      <c r="P72">
        <v>199999.2</v>
      </c>
      <c r="Q72">
        <v>200056.2</v>
      </c>
      <c r="R72">
        <v>2.4</v>
      </c>
      <c r="S72">
        <v>88.8</v>
      </c>
      <c r="T72">
        <v>2918074.8</v>
      </c>
      <c r="U72">
        <v>2261170.6</v>
      </c>
      <c r="V72">
        <v>254.8</v>
      </c>
      <c r="W72">
        <v>3481.6</v>
      </c>
      <c r="Y72">
        <v>0.25285146499518307</v>
      </c>
      <c r="Z72">
        <v>0.43800630578771232</v>
      </c>
      <c r="AA72">
        <v>0.44658062030794099</v>
      </c>
      <c r="AB72">
        <v>0.28733783619245512</v>
      </c>
      <c r="AC72">
        <v>0.46803325062501239</v>
      </c>
      <c r="AD72">
        <v>8.8966603390872409E-2</v>
      </c>
      <c r="AE72">
        <v>0.25597420538542792</v>
      </c>
      <c r="AF72">
        <v>0.59375811837380754</v>
      </c>
      <c r="AG72">
        <v>0.74465898838825528</v>
      </c>
      <c r="AH72">
        <v>5.7168297818861414E-3</v>
      </c>
      <c r="AI72">
        <v>0.1982098918175324</v>
      </c>
      <c r="AK72">
        <v>0.25285146499518307</v>
      </c>
      <c r="AL72">
        <v>0.2213047924102283</v>
      </c>
      <c r="AM72">
        <v>0.22521410838235159</v>
      </c>
      <c r="AN72">
        <v>0.28733783619245512</v>
      </c>
      <c r="AO72">
        <v>0.22887206819723349</v>
      </c>
      <c r="AP72">
        <v>8.8966603390872409E-2</v>
      </c>
      <c r="AQ72">
        <v>0.19096939495066181</v>
      </c>
      <c r="AR72">
        <v>0.29974247857462621</v>
      </c>
      <c r="AS72">
        <v>0.22099223687546321</v>
      </c>
      <c r="AT72">
        <v>5.7168297818861414E-3</v>
      </c>
      <c r="AU72">
        <v>0.18326062839478249</v>
      </c>
      <c r="AW72">
        <v>0.18155515700345859</v>
      </c>
      <c r="AY72">
        <f t="shared" si="9"/>
        <v>0</v>
      </c>
      <c r="AZ72">
        <f t="shared" si="7"/>
        <v>0</v>
      </c>
      <c r="BA72">
        <f t="shared" si="7"/>
        <v>0</v>
      </c>
      <c r="BB72" t="str">
        <f t="shared" si="7"/>
        <v/>
      </c>
    </row>
    <row r="73" spans="1:54" x14ac:dyDescent="0.3">
      <c r="A73">
        <v>3</v>
      </c>
      <c r="B73" t="s">
        <v>148</v>
      </c>
      <c r="C73" t="s">
        <v>146</v>
      </c>
      <c r="D73" t="s">
        <v>69</v>
      </c>
      <c r="F73" s="2">
        <f t="shared" si="8"/>
        <v>0</v>
      </c>
      <c r="G73" s="2">
        <f t="shared" si="8"/>
        <v>1</v>
      </c>
      <c r="H73" s="4">
        <f t="shared" si="8"/>
        <v>1</v>
      </c>
      <c r="I73">
        <f t="shared" si="8"/>
        <v>1</v>
      </c>
      <c r="J73">
        <f t="shared" si="8"/>
        <v>0</v>
      </c>
      <c r="K73">
        <f t="shared" si="8"/>
        <v>2</v>
      </c>
      <c r="L73">
        <f t="shared" si="8"/>
        <v>2</v>
      </c>
      <c r="M73">
        <v>200032.2</v>
      </c>
      <c r="N73">
        <v>202373.8</v>
      </c>
      <c r="O73">
        <v>202383.2</v>
      </c>
      <c r="P73">
        <v>199999</v>
      </c>
      <c r="Q73">
        <v>200078</v>
      </c>
      <c r="R73">
        <v>1.2</v>
      </c>
      <c r="S73">
        <v>124.8</v>
      </c>
      <c r="T73">
        <v>2917883.8</v>
      </c>
      <c r="U73">
        <v>2261272.2000000002</v>
      </c>
      <c r="V73">
        <v>198.6</v>
      </c>
      <c r="W73">
        <v>4198</v>
      </c>
      <c r="Y73">
        <v>0.25313296619569881</v>
      </c>
      <c r="Z73">
        <v>0.4490812078001909</v>
      </c>
      <c r="AA73">
        <v>0.44589296478079632</v>
      </c>
      <c r="AB73">
        <v>0.28207422919804231</v>
      </c>
      <c r="AC73">
        <v>0.46292975497199218</v>
      </c>
      <c r="AD73">
        <v>8.7795089394785419E-2</v>
      </c>
      <c r="AE73">
        <v>0.25795107262674721</v>
      </c>
      <c r="AF73">
        <v>0.60169980274513368</v>
      </c>
      <c r="AG73">
        <v>0.74638443347066641</v>
      </c>
      <c r="AH73">
        <v>4.3396497843786403E-3</v>
      </c>
      <c r="AI73">
        <v>0.1985874317819252</v>
      </c>
      <c r="AK73">
        <v>0.25313296619569881</v>
      </c>
      <c r="AL73">
        <v>0.23013075320050119</v>
      </c>
      <c r="AM73">
        <v>0.22397874358575789</v>
      </c>
      <c r="AN73">
        <v>0.28207422919804231</v>
      </c>
      <c r="AO73">
        <v>0.223668724403251</v>
      </c>
      <c r="AP73">
        <v>8.7795089394785419E-2</v>
      </c>
      <c r="AQ73">
        <v>0.19297361017670481</v>
      </c>
      <c r="AR73">
        <v>0.30361514796968547</v>
      </c>
      <c r="AS73">
        <v>0.22230310601880771</v>
      </c>
      <c r="AT73">
        <v>4.3396497843786403E-3</v>
      </c>
      <c r="AU73">
        <v>0.18181572258472439</v>
      </c>
      <c r="AW73">
        <v>0.1896326732006855</v>
      </c>
      <c r="AY73">
        <f t="shared" si="9"/>
        <v>0</v>
      </c>
      <c r="AZ73">
        <f t="shared" si="7"/>
        <v>0</v>
      </c>
      <c r="BA73">
        <f t="shared" si="7"/>
        <v>0</v>
      </c>
      <c r="BB73" t="str">
        <f t="shared" si="7"/>
        <v/>
      </c>
    </row>
    <row r="74" spans="1:54" x14ac:dyDescent="0.3">
      <c r="A74">
        <v>3</v>
      </c>
      <c r="B74" t="s">
        <v>149</v>
      </c>
      <c r="C74" t="s">
        <v>146</v>
      </c>
      <c r="D74" t="s">
        <v>69</v>
      </c>
      <c r="F74" s="2">
        <f t="shared" si="8"/>
        <v>0</v>
      </c>
      <c r="G74" s="2">
        <f t="shared" si="8"/>
        <v>0</v>
      </c>
      <c r="H74" s="4">
        <f t="shared" si="8"/>
        <v>0</v>
      </c>
      <c r="I74">
        <f t="shared" si="8"/>
        <v>1</v>
      </c>
      <c r="J74">
        <f t="shared" si="8"/>
        <v>0</v>
      </c>
      <c r="K74">
        <f t="shared" si="8"/>
        <v>2</v>
      </c>
      <c r="L74">
        <f t="shared" si="8"/>
        <v>0</v>
      </c>
      <c r="M74">
        <v>6093033.2000000002</v>
      </c>
      <c r="N74">
        <v>1528306.6</v>
      </c>
      <c r="O74">
        <v>1530992.2</v>
      </c>
      <c r="P74">
        <v>2212717.6</v>
      </c>
      <c r="Q74">
        <v>513473.6</v>
      </c>
      <c r="R74">
        <v>19011098.199999999</v>
      </c>
      <c r="S74">
        <v>1226837.8</v>
      </c>
      <c r="T74">
        <v>2921501</v>
      </c>
      <c r="U74">
        <v>2287603.4</v>
      </c>
      <c r="V74">
        <v>1895083</v>
      </c>
      <c r="W74">
        <v>483202.6</v>
      </c>
      <c r="Y74">
        <v>3.9237027761875649</v>
      </c>
      <c r="Z74">
        <v>1.2534020926104861</v>
      </c>
      <c r="AA74">
        <v>1.240441181010101</v>
      </c>
      <c r="AB74">
        <v>2.0941760059969972</v>
      </c>
      <c r="AC74">
        <v>0.80686070919036867</v>
      </c>
      <c r="AD74">
        <v>10.37892513500992</v>
      </c>
      <c r="AE74">
        <v>1.232839436188806</v>
      </c>
      <c r="AF74">
        <v>0.60027560184244066</v>
      </c>
      <c r="AG74">
        <v>0.76724816989153621</v>
      </c>
      <c r="AH74">
        <v>3.1166674579959359</v>
      </c>
      <c r="AI74">
        <v>1.8783136923913839</v>
      </c>
      <c r="AK74">
        <v>3.9237027761875649</v>
      </c>
      <c r="AL74">
        <v>0.39001732260221611</v>
      </c>
      <c r="AM74">
        <v>0.38065924759721381</v>
      </c>
      <c r="AN74">
        <v>2.0941760059969972</v>
      </c>
      <c r="AO74">
        <v>0.29815928600728508</v>
      </c>
      <c r="AP74">
        <v>10.37892513500992</v>
      </c>
      <c r="AQ74">
        <v>0.36181977100204671</v>
      </c>
      <c r="AR74">
        <v>0.30341699604177852</v>
      </c>
      <c r="AS74">
        <v>0.22981111159315329</v>
      </c>
      <c r="AT74">
        <v>3.1166674579959359</v>
      </c>
      <c r="AU74">
        <v>0.69531168079702188</v>
      </c>
      <c r="AW74">
        <v>0.1903989548212848</v>
      </c>
      <c r="AY74">
        <f t="shared" si="9"/>
        <v>0</v>
      </c>
      <c r="AZ74" t="str">
        <f t="shared" si="7"/>
        <v/>
      </c>
      <c r="BA74">
        <f t="shared" si="7"/>
        <v>0</v>
      </c>
      <c r="BB74" t="str">
        <f t="shared" si="7"/>
        <v/>
      </c>
    </row>
    <row r="75" spans="1:54" x14ac:dyDescent="0.3">
      <c r="A75">
        <v>3</v>
      </c>
      <c r="B75" t="s">
        <v>150</v>
      </c>
      <c r="C75" t="s">
        <v>151</v>
      </c>
      <c r="D75" t="s">
        <v>152</v>
      </c>
      <c r="F75" s="2">
        <f t="shared" si="8"/>
        <v>0</v>
      </c>
      <c r="G75" s="2">
        <f t="shared" si="8"/>
        <v>0</v>
      </c>
      <c r="H75" s="4">
        <f t="shared" si="8"/>
        <v>1</v>
      </c>
      <c r="I75">
        <f t="shared" si="8"/>
        <v>0</v>
      </c>
      <c r="J75">
        <f t="shared" si="8"/>
        <v>1</v>
      </c>
      <c r="K75">
        <f t="shared" si="8"/>
        <v>2</v>
      </c>
      <c r="L75">
        <f t="shared" si="8"/>
        <v>2</v>
      </c>
      <c r="M75">
        <v>3883662</v>
      </c>
      <c r="N75">
        <v>390300.8</v>
      </c>
      <c r="O75">
        <v>390573.6</v>
      </c>
      <c r="P75">
        <v>1853053.6</v>
      </c>
      <c r="Q75">
        <v>234132.8</v>
      </c>
      <c r="R75">
        <v>10525478.4</v>
      </c>
      <c r="S75">
        <v>65471.6</v>
      </c>
      <c r="T75">
        <v>2919941.6</v>
      </c>
      <c r="U75">
        <v>2279916.7999999998</v>
      </c>
      <c r="V75">
        <v>10252100</v>
      </c>
      <c r="W75">
        <v>249787.8</v>
      </c>
      <c r="Y75">
        <v>2.707905484410003</v>
      </c>
      <c r="Z75">
        <v>0.67239881794666867</v>
      </c>
      <c r="AA75">
        <v>0.66290742839919403</v>
      </c>
      <c r="AB75">
        <v>1.6079228626040281</v>
      </c>
      <c r="AC75">
        <v>0.66194662102498114</v>
      </c>
      <c r="AD75">
        <v>5.9358988731983118</v>
      </c>
      <c r="AE75">
        <v>0.46277015600353483</v>
      </c>
      <c r="AF75">
        <v>0.59831021140562368</v>
      </c>
      <c r="AG75">
        <v>0.85405711639905346</v>
      </c>
      <c r="AH75">
        <v>5.3519535057945173</v>
      </c>
      <c r="AI75">
        <v>1.0574405221967029</v>
      </c>
      <c r="AK75">
        <v>2.707905484410003</v>
      </c>
      <c r="AL75">
        <v>0.34727697697235271</v>
      </c>
      <c r="AM75">
        <v>0.34516307421727099</v>
      </c>
      <c r="AN75">
        <v>1.6079228626040281</v>
      </c>
      <c r="AO75">
        <v>0.37130059421178879</v>
      </c>
      <c r="AP75">
        <v>5.9358988731983118</v>
      </c>
      <c r="AQ75">
        <v>0.33176139099523427</v>
      </c>
      <c r="AR75">
        <v>0.30222249061334872</v>
      </c>
      <c r="AS75">
        <v>0.32905720564303909</v>
      </c>
      <c r="AT75">
        <v>5.3519535057945173</v>
      </c>
      <c r="AU75">
        <v>0.4617997854016721</v>
      </c>
      <c r="AW75">
        <v>0.28242557218763981</v>
      </c>
      <c r="AY75">
        <f t="shared" si="9"/>
        <v>0.15799999999999989</v>
      </c>
      <c r="AZ75">
        <f t="shared" si="7"/>
        <v>0.15799999999999989</v>
      </c>
      <c r="BA75" t="str">
        <f t="shared" si="7"/>
        <v/>
      </c>
      <c r="BB75">
        <f t="shared" si="7"/>
        <v>0.15799999999999989</v>
      </c>
    </row>
    <row r="76" spans="1:54" x14ac:dyDescent="0.3">
      <c r="A76">
        <v>3</v>
      </c>
      <c r="B76" t="s">
        <v>153</v>
      </c>
      <c r="C76" t="s">
        <v>151</v>
      </c>
      <c r="D76" t="s">
        <v>152</v>
      </c>
      <c r="F76" s="2">
        <f t="shared" si="8"/>
        <v>0</v>
      </c>
      <c r="G76" s="2">
        <f t="shared" si="8"/>
        <v>1</v>
      </c>
      <c r="H76" s="4">
        <f t="shared" si="8"/>
        <v>0</v>
      </c>
      <c r="I76">
        <f t="shared" si="8"/>
        <v>1</v>
      </c>
      <c r="J76">
        <f t="shared" si="8"/>
        <v>0</v>
      </c>
      <c r="K76">
        <f t="shared" si="8"/>
        <v>2</v>
      </c>
      <c r="L76">
        <f t="shared" si="8"/>
        <v>0</v>
      </c>
      <c r="M76">
        <v>200044.6</v>
      </c>
      <c r="N76">
        <v>547594.4</v>
      </c>
      <c r="O76">
        <v>547684.6</v>
      </c>
      <c r="P76">
        <v>199999</v>
      </c>
      <c r="Q76">
        <v>283999.2</v>
      </c>
      <c r="R76">
        <v>1.4</v>
      </c>
      <c r="S76">
        <v>158019</v>
      </c>
      <c r="T76">
        <v>2917510.2</v>
      </c>
      <c r="U76">
        <v>2275179</v>
      </c>
      <c r="V76">
        <v>240.4</v>
      </c>
      <c r="W76">
        <v>388050.4</v>
      </c>
      <c r="Y76">
        <v>0.38398889139061793</v>
      </c>
      <c r="Z76">
        <v>0.84592824302380909</v>
      </c>
      <c r="AA76">
        <v>0.81951210325350987</v>
      </c>
      <c r="AB76">
        <v>0.36810459520202132</v>
      </c>
      <c r="AC76">
        <v>0.72846437199041247</v>
      </c>
      <c r="AD76">
        <v>9.0228710381779792E-2</v>
      </c>
      <c r="AE76">
        <v>0.52722747623920441</v>
      </c>
      <c r="AF76">
        <v>0.61064472342841325</v>
      </c>
      <c r="AG76">
        <v>0.86644477871013803</v>
      </c>
      <c r="AH76">
        <v>4.3773937853984002E-3</v>
      </c>
      <c r="AI76">
        <v>1.713960489199962</v>
      </c>
      <c r="AK76">
        <v>0.38398889139061793</v>
      </c>
      <c r="AL76">
        <v>0.39957182221114629</v>
      </c>
      <c r="AM76">
        <v>0.38685093580279489</v>
      </c>
      <c r="AN76">
        <v>0.36810459520202132</v>
      </c>
      <c r="AO76">
        <v>0.37303178859874597</v>
      </c>
      <c r="AP76">
        <v>9.0228710381779792E-2</v>
      </c>
      <c r="AQ76">
        <v>0.33002761619864029</v>
      </c>
      <c r="AR76">
        <v>0.31101958083454517</v>
      </c>
      <c r="AS76">
        <v>0.33203642299631608</v>
      </c>
      <c r="AT76">
        <v>4.3773937853984002E-3</v>
      </c>
      <c r="AU76">
        <v>0.63713010040810336</v>
      </c>
      <c r="AW76">
        <v>0.29505288599757479</v>
      </c>
      <c r="AY76">
        <f t="shared" si="9"/>
        <v>-0.15799999999999989</v>
      </c>
      <c r="AZ76" t="str">
        <f t="shared" si="7"/>
        <v/>
      </c>
      <c r="BA76">
        <f t="shared" si="7"/>
        <v>-0.15799999999999989</v>
      </c>
      <c r="BB76" t="str">
        <f t="shared" si="7"/>
        <v/>
      </c>
    </row>
    <row r="77" spans="1:54" x14ac:dyDescent="0.3">
      <c r="A77">
        <v>3</v>
      </c>
      <c r="B77" t="s">
        <v>154</v>
      </c>
      <c r="C77" t="s">
        <v>151</v>
      </c>
      <c r="D77" t="s">
        <v>152</v>
      </c>
      <c r="F77" s="2">
        <f t="shared" si="8"/>
        <v>0</v>
      </c>
      <c r="G77" s="2">
        <f t="shared" si="8"/>
        <v>1</v>
      </c>
      <c r="H77" s="4">
        <f t="shared" si="8"/>
        <v>0</v>
      </c>
      <c r="I77">
        <f t="shared" si="8"/>
        <v>1</v>
      </c>
      <c r="J77">
        <f t="shared" si="8"/>
        <v>0</v>
      </c>
      <c r="K77">
        <f t="shared" si="8"/>
        <v>2</v>
      </c>
      <c r="L77">
        <f t="shared" si="8"/>
        <v>0</v>
      </c>
      <c r="M77">
        <v>200041</v>
      </c>
      <c r="N77">
        <v>517730.4</v>
      </c>
      <c r="O77">
        <v>517835.6</v>
      </c>
      <c r="P77">
        <v>200000</v>
      </c>
      <c r="Q77">
        <v>299399.40000000002</v>
      </c>
      <c r="R77">
        <v>3.4</v>
      </c>
      <c r="S77">
        <v>157893.6</v>
      </c>
      <c r="T77">
        <v>2919109.4</v>
      </c>
      <c r="U77">
        <v>2275851</v>
      </c>
      <c r="V77">
        <v>336.6</v>
      </c>
      <c r="W77">
        <v>469038.2</v>
      </c>
      <c r="Y77">
        <v>0.308547616796568</v>
      </c>
      <c r="Z77">
        <v>0.81506478522205728</v>
      </c>
      <c r="AA77">
        <v>0.8066549487761222</v>
      </c>
      <c r="AB77">
        <v>0.38099158499389879</v>
      </c>
      <c r="AC77">
        <v>0.77900711341644635</v>
      </c>
      <c r="AD77">
        <v>9.0608797222375831E-2</v>
      </c>
      <c r="AE77">
        <v>0.52330366603564471</v>
      </c>
      <c r="AF77">
        <v>0.6093542432179675</v>
      </c>
      <c r="AG77">
        <v>0.85454957020701838</v>
      </c>
      <c r="AH77">
        <v>4.7721761860884202E-3</v>
      </c>
      <c r="AI77">
        <v>1.716141578904353</v>
      </c>
      <c r="AK77">
        <v>0.308547616796568</v>
      </c>
      <c r="AL77">
        <v>0.38712228920776393</v>
      </c>
      <c r="AM77">
        <v>0.38398555938620121</v>
      </c>
      <c r="AN77">
        <v>0.38099158499389879</v>
      </c>
      <c r="AO77">
        <v>0.40652463919832371</v>
      </c>
      <c r="AP77">
        <v>9.0608797222375831E-2</v>
      </c>
      <c r="AQ77">
        <v>0.32336425581015649</v>
      </c>
      <c r="AR77">
        <v>0.31010012662736702</v>
      </c>
      <c r="AS77">
        <v>0.32709886819357048</v>
      </c>
      <c r="AT77">
        <v>4.7721761860884202E-3</v>
      </c>
      <c r="AU77">
        <v>0.63267419803887603</v>
      </c>
      <c r="AW77">
        <v>0.29030070999870072</v>
      </c>
      <c r="AY77">
        <f t="shared" si="9"/>
        <v>-0.15799999999999989</v>
      </c>
      <c r="AZ77" t="str">
        <f t="shared" si="7"/>
        <v/>
      </c>
      <c r="BA77">
        <f t="shared" si="7"/>
        <v>-0.15799999999999989</v>
      </c>
      <c r="BB77" t="str">
        <f t="shared" si="7"/>
        <v/>
      </c>
    </row>
    <row r="78" spans="1:54" x14ac:dyDescent="0.3">
      <c r="A78">
        <v>3</v>
      </c>
      <c r="B78" t="s">
        <v>155</v>
      </c>
      <c r="C78" t="s">
        <v>151</v>
      </c>
      <c r="D78" t="s">
        <v>152</v>
      </c>
      <c r="F78" s="2">
        <f t="shared" si="8"/>
        <v>0</v>
      </c>
      <c r="G78" s="2">
        <f t="shared" si="8"/>
        <v>0</v>
      </c>
      <c r="H78" s="4">
        <f t="shared" si="8"/>
        <v>1</v>
      </c>
      <c r="I78">
        <f t="shared" si="8"/>
        <v>0</v>
      </c>
      <c r="J78">
        <f t="shared" si="8"/>
        <v>1</v>
      </c>
      <c r="K78">
        <f t="shared" si="8"/>
        <v>2</v>
      </c>
      <c r="L78">
        <f t="shared" si="8"/>
        <v>2</v>
      </c>
      <c r="M78">
        <v>4269769.2</v>
      </c>
      <c r="N78">
        <v>412839.6</v>
      </c>
      <c r="O78">
        <v>412767.2</v>
      </c>
      <c r="P78">
        <v>1387046.6</v>
      </c>
      <c r="Q78">
        <v>231445.4</v>
      </c>
      <c r="R78">
        <v>10477165</v>
      </c>
      <c r="S78">
        <v>61353.4</v>
      </c>
      <c r="T78">
        <v>2920469.2</v>
      </c>
      <c r="U78">
        <v>2276438</v>
      </c>
      <c r="V78">
        <v>10882294.800000001</v>
      </c>
      <c r="W78">
        <v>260221.4</v>
      </c>
      <c r="Y78">
        <v>2.880506344209425</v>
      </c>
      <c r="Z78">
        <v>0.68624079356668521</v>
      </c>
      <c r="AA78">
        <v>0.6803543400135823</v>
      </c>
      <c r="AB78">
        <v>1.3589317308040341</v>
      </c>
      <c r="AC78">
        <v>0.63300863539334384</v>
      </c>
      <c r="AD78">
        <v>6.2529898612177934</v>
      </c>
      <c r="AE78">
        <v>0.45629232163773847</v>
      </c>
      <c r="AF78">
        <v>0.60611987841548398</v>
      </c>
      <c r="AG78">
        <v>0.85702494925353678</v>
      </c>
      <c r="AH78">
        <v>5.515901543200016</v>
      </c>
      <c r="AI78">
        <v>0.96949871440883728</v>
      </c>
      <c r="AK78">
        <v>2.880506344209425</v>
      </c>
      <c r="AL78">
        <v>0.35135414717951791</v>
      </c>
      <c r="AM78">
        <v>0.34736638179747381</v>
      </c>
      <c r="AN78">
        <v>1.3589317308040341</v>
      </c>
      <c r="AO78">
        <v>0.35181455919519072</v>
      </c>
      <c r="AP78">
        <v>6.2529898612177934</v>
      </c>
      <c r="AQ78">
        <v>0.33360235820291562</v>
      </c>
      <c r="AR78">
        <v>0.30749073061160742</v>
      </c>
      <c r="AS78">
        <v>0.32697145562851798</v>
      </c>
      <c r="AT78">
        <v>5.515901543200016</v>
      </c>
      <c r="AU78">
        <v>0.47018210180103781</v>
      </c>
      <c r="AW78">
        <v>0.28533678477397179</v>
      </c>
      <c r="AY78">
        <f t="shared" si="9"/>
        <v>0.15799999999999989</v>
      </c>
      <c r="AZ78">
        <f t="shared" si="7"/>
        <v>0.15799999999999989</v>
      </c>
      <c r="BA78" t="str">
        <f t="shared" si="7"/>
        <v/>
      </c>
      <c r="BB78">
        <f t="shared" si="7"/>
        <v>0.15799999999999989</v>
      </c>
    </row>
    <row r="79" spans="1:54" x14ac:dyDescent="0.3">
      <c r="A79">
        <v>3</v>
      </c>
      <c r="B79" t="s">
        <v>156</v>
      </c>
      <c r="C79" t="s">
        <v>157</v>
      </c>
      <c r="D79" t="s">
        <v>152</v>
      </c>
      <c r="F79" s="2">
        <f t="shared" si="8"/>
        <v>0</v>
      </c>
      <c r="G79" s="2">
        <f t="shared" si="8"/>
        <v>0</v>
      </c>
      <c r="H79" s="4">
        <f t="shared" si="8"/>
        <v>0</v>
      </c>
      <c r="I79">
        <f t="shared" si="8"/>
        <v>1</v>
      </c>
      <c r="J79">
        <f t="shared" si="8"/>
        <v>0</v>
      </c>
      <c r="K79">
        <f t="shared" si="8"/>
        <v>2</v>
      </c>
      <c r="L79">
        <f t="shared" si="8"/>
        <v>0</v>
      </c>
      <c r="M79">
        <v>3883662</v>
      </c>
      <c r="N79">
        <v>719862.6</v>
      </c>
      <c r="O79">
        <v>722590.2</v>
      </c>
      <c r="P79">
        <v>1853053.6</v>
      </c>
      <c r="Q79">
        <v>273283.8</v>
      </c>
      <c r="R79">
        <v>10525478.4</v>
      </c>
      <c r="S79">
        <v>195857.8</v>
      </c>
      <c r="T79">
        <v>2919941.6</v>
      </c>
      <c r="U79">
        <v>2281246.2000000002</v>
      </c>
      <c r="V79">
        <v>10252100</v>
      </c>
      <c r="W79">
        <v>442105.2</v>
      </c>
      <c r="Y79">
        <v>2.7341638483922002</v>
      </c>
      <c r="Z79">
        <v>0.76197401983663438</v>
      </c>
      <c r="AA79">
        <v>0.760662998247426</v>
      </c>
      <c r="AB79">
        <v>1.4869584974017931</v>
      </c>
      <c r="AC79">
        <v>0.57222838898305783</v>
      </c>
      <c r="AD79">
        <v>6.0152356393984521</v>
      </c>
      <c r="AE79">
        <v>0.47782712519401682</v>
      </c>
      <c r="AF79">
        <v>0.59621079725911841</v>
      </c>
      <c r="AG79">
        <v>0.74462807620875537</v>
      </c>
      <c r="AH79">
        <v>5.3606941140023991</v>
      </c>
      <c r="AI79">
        <v>1.6422678721835839</v>
      </c>
      <c r="AK79">
        <v>2.7341638483922002</v>
      </c>
      <c r="AL79">
        <v>0.27854512219782912</v>
      </c>
      <c r="AM79">
        <v>0.27966852159006522</v>
      </c>
      <c r="AN79">
        <v>1.4869584974017931</v>
      </c>
      <c r="AO79">
        <v>0.24318019920028749</v>
      </c>
      <c r="AP79">
        <v>6.0152356393984521</v>
      </c>
      <c r="AQ79">
        <v>0.23348882017889991</v>
      </c>
      <c r="AR79">
        <v>0.30117333584930739</v>
      </c>
      <c r="AS79">
        <v>0.21753274321090429</v>
      </c>
      <c r="AT79">
        <v>5.3606941140023991</v>
      </c>
      <c r="AU79">
        <v>0.52121574057964604</v>
      </c>
      <c r="AW79">
        <v>0.16909962339559559</v>
      </c>
      <c r="AY79">
        <f t="shared" si="9"/>
        <v>0</v>
      </c>
      <c r="AZ79" t="str">
        <f t="shared" si="7"/>
        <v/>
      </c>
      <c r="BA79">
        <f t="shared" si="7"/>
        <v>0</v>
      </c>
      <c r="BB79" t="str">
        <f t="shared" si="7"/>
        <v/>
      </c>
    </row>
    <row r="80" spans="1:54" x14ac:dyDescent="0.3">
      <c r="A80">
        <v>3</v>
      </c>
      <c r="B80" t="s">
        <v>158</v>
      </c>
      <c r="C80" t="s">
        <v>157</v>
      </c>
      <c r="D80" t="s">
        <v>152</v>
      </c>
      <c r="F80" s="2">
        <f t="shared" si="8"/>
        <v>0</v>
      </c>
      <c r="G80" s="2">
        <f t="shared" si="8"/>
        <v>1</v>
      </c>
      <c r="H80" s="4">
        <f t="shared" si="8"/>
        <v>1</v>
      </c>
      <c r="I80">
        <f t="shared" si="8"/>
        <v>1</v>
      </c>
      <c r="J80">
        <f t="shared" si="8"/>
        <v>0</v>
      </c>
      <c r="K80">
        <f t="shared" si="8"/>
        <v>2</v>
      </c>
      <c r="L80">
        <f t="shared" si="8"/>
        <v>2</v>
      </c>
      <c r="M80">
        <v>200044.6</v>
      </c>
      <c r="N80">
        <v>230323.4</v>
      </c>
      <c r="O80">
        <v>230345.2</v>
      </c>
      <c r="P80">
        <v>199999</v>
      </c>
      <c r="Q80">
        <v>200922</v>
      </c>
      <c r="R80">
        <v>1.4</v>
      </c>
      <c r="S80">
        <v>1166.5999999999999</v>
      </c>
      <c r="T80">
        <v>2917510.2</v>
      </c>
      <c r="U80">
        <v>2268510.2000000002</v>
      </c>
      <c r="V80">
        <v>240.4</v>
      </c>
      <c r="W80">
        <v>10750</v>
      </c>
      <c r="Y80">
        <v>0.31373710221378132</v>
      </c>
      <c r="Z80">
        <v>0.46771132719004532</v>
      </c>
      <c r="AA80">
        <v>0.46678038836689673</v>
      </c>
      <c r="AB80">
        <v>0.42326362200547007</v>
      </c>
      <c r="AC80">
        <v>0.49605190082220357</v>
      </c>
      <c r="AD80">
        <v>9.5456820388790192E-2</v>
      </c>
      <c r="AE80">
        <v>0.25213557997485619</v>
      </c>
      <c r="AF80">
        <v>0.60120867663063104</v>
      </c>
      <c r="AG80">
        <v>0.74670464287046345</v>
      </c>
      <c r="AH80">
        <v>6.21918761171396E-3</v>
      </c>
      <c r="AI80">
        <v>0.21070763337193049</v>
      </c>
      <c r="AK80">
        <v>0.31373710221378132</v>
      </c>
      <c r="AL80">
        <v>0.22775961260776961</v>
      </c>
      <c r="AM80">
        <v>0.22766703577944999</v>
      </c>
      <c r="AN80">
        <v>0.42326362200547007</v>
      </c>
      <c r="AO80">
        <v>0.24101004500407719</v>
      </c>
      <c r="AP80">
        <v>9.5456820388790192E-2</v>
      </c>
      <c r="AQ80">
        <v>0.18392469460377461</v>
      </c>
      <c r="AR80">
        <v>0.30518313503125682</v>
      </c>
      <c r="AS80">
        <v>0.21918041178723791</v>
      </c>
      <c r="AT80">
        <v>6.21918761171396E-3</v>
      </c>
      <c r="AU80">
        <v>0.17298842940945169</v>
      </c>
      <c r="AW80">
        <v>0.17684047440998249</v>
      </c>
      <c r="AY80">
        <f t="shared" si="9"/>
        <v>0</v>
      </c>
      <c r="AZ80">
        <f t="shared" si="7"/>
        <v>0</v>
      </c>
      <c r="BA80">
        <f t="shared" si="7"/>
        <v>0</v>
      </c>
      <c r="BB80" t="str">
        <f t="shared" si="7"/>
        <v/>
      </c>
    </row>
    <row r="81" spans="1:54" x14ac:dyDescent="0.3">
      <c r="A81">
        <v>3</v>
      </c>
      <c r="B81" t="s">
        <v>159</v>
      </c>
      <c r="C81" t="s">
        <v>157</v>
      </c>
      <c r="D81" t="s">
        <v>152</v>
      </c>
      <c r="F81" s="2">
        <f t="shared" si="8"/>
        <v>0</v>
      </c>
      <c r="G81" s="2">
        <f t="shared" si="8"/>
        <v>1</v>
      </c>
      <c r="H81" s="4">
        <f t="shared" si="8"/>
        <v>1</v>
      </c>
      <c r="I81">
        <f t="shared" si="8"/>
        <v>1</v>
      </c>
      <c r="J81">
        <f t="shared" si="8"/>
        <v>0</v>
      </c>
      <c r="K81">
        <f t="shared" si="8"/>
        <v>2</v>
      </c>
      <c r="L81">
        <f t="shared" si="8"/>
        <v>2</v>
      </c>
      <c r="M81">
        <v>200041</v>
      </c>
      <c r="N81">
        <v>223959.2</v>
      </c>
      <c r="O81">
        <v>223974.39999999999</v>
      </c>
      <c r="P81">
        <v>200000</v>
      </c>
      <c r="Q81">
        <v>201091</v>
      </c>
      <c r="R81">
        <v>3.4</v>
      </c>
      <c r="S81">
        <v>1136</v>
      </c>
      <c r="T81">
        <v>2919109.4</v>
      </c>
      <c r="U81">
        <v>2267604</v>
      </c>
      <c r="V81">
        <v>336.6</v>
      </c>
      <c r="W81">
        <v>12450.6</v>
      </c>
      <c r="Y81">
        <v>0.35355359480017801</v>
      </c>
      <c r="Z81">
        <v>0.46691317482618622</v>
      </c>
      <c r="AA81">
        <v>0.48281199699267752</v>
      </c>
      <c r="AB81">
        <v>0.29401607799809432</v>
      </c>
      <c r="AC81">
        <v>0.48396248121280222</v>
      </c>
      <c r="AD81">
        <v>9.0708049002569124E-2</v>
      </c>
      <c r="AE81">
        <v>0.25580168754095212</v>
      </c>
      <c r="AF81">
        <v>0.60964615743141626</v>
      </c>
      <c r="AG81">
        <v>0.73825218119891356</v>
      </c>
      <c r="AH81">
        <v>4.8421364161185601E-3</v>
      </c>
      <c r="AI81">
        <v>0.21560038180323321</v>
      </c>
      <c r="AK81">
        <v>0.35355359480017801</v>
      </c>
      <c r="AL81">
        <v>0.2227555174147709</v>
      </c>
      <c r="AM81">
        <v>0.239848463202361</v>
      </c>
      <c r="AN81">
        <v>0.29401607799809432</v>
      </c>
      <c r="AO81">
        <v>0.23114640780840989</v>
      </c>
      <c r="AP81">
        <v>9.0708049002569124E-2</v>
      </c>
      <c r="AQ81">
        <v>0.18555249981582159</v>
      </c>
      <c r="AR81">
        <v>0.31065354201709849</v>
      </c>
      <c r="AS81">
        <v>0.21695532583398741</v>
      </c>
      <c r="AT81">
        <v>4.8421364161185601E-3</v>
      </c>
      <c r="AU81">
        <v>0.1739404955878853</v>
      </c>
      <c r="AW81">
        <v>0.1734194280114025</v>
      </c>
      <c r="AY81">
        <f t="shared" si="9"/>
        <v>0</v>
      </c>
      <c r="AZ81">
        <f t="shared" si="7"/>
        <v>0</v>
      </c>
      <c r="BA81">
        <f t="shared" si="7"/>
        <v>0</v>
      </c>
      <c r="BB81" t="str">
        <f t="shared" si="7"/>
        <v/>
      </c>
    </row>
    <row r="82" spans="1:54" x14ac:dyDescent="0.3">
      <c r="A82">
        <v>3</v>
      </c>
      <c r="B82" t="s">
        <v>160</v>
      </c>
      <c r="C82" t="s">
        <v>157</v>
      </c>
      <c r="D82" t="s">
        <v>152</v>
      </c>
      <c r="F82" s="2">
        <f t="shared" si="8"/>
        <v>0</v>
      </c>
      <c r="G82" s="2">
        <f t="shared" si="8"/>
        <v>0</v>
      </c>
      <c r="H82" s="4">
        <f t="shared" si="8"/>
        <v>0</v>
      </c>
      <c r="I82">
        <f t="shared" si="8"/>
        <v>1</v>
      </c>
      <c r="J82">
        <f t="shared" si="8"/>
        <v>0</v>
      </c>
      <c r="K82">
        <f t="shared" si="8"/>
        <v>2</v>
      </c>
      <c r="L82">
        <f t="shared" si="8"/>
        <v>0</v>
      </c>
      <c r="M82">
        <v>4269769.2</v>
      </c>
      <c r="N82">
        <v>752786.4</v>
      </c>
      <c r="O82">
        <v>754152.6</v>
      </c>
      <c r="P82">
        <v>1387046.6</v>
      </c>
      <c r="Q82">
        <v>275139</v>
      </c>
      <c r="R82">
        <v>10477165</v>
      </c>
      <c r="S82">
        <v>184207</v>
      </c>
      <c r="T82">
        <v>2920469.2</v>
      </c>
      <c r="U82">
        <v>2281446</v>
      </c>
      <c r="V82">
        <v>10882294.800000001</v>
      </c>
      <c r="W82">
        <v>461805.8</v>
      </c>
      <c r="Y82">
        <v>2.8424580353894271</v>
      </c>
      <c r="Z82">
        <v>0.78016505116829649</v>
      </c>
      <c r="AA82">
        <v>0.77460357504896815</v>
      </c>
      <c r="AB82">
        <v>1.483248018007725</v>
      </c>
      <c r="AC82">
        <v>0.63259982580202634</v>
      </c>
      <c r="AD82">
        <v>6.162584345205687</v>
      </c>
      <c r="AE82">
        <v>0.46476203140337019</v>
      </c>
      <c r="AF82">
        <v>0.59309381017228591</v>
      </c>
      <c r="AG82">
        <v>0.74507750668562944</v>
      </c>
      <c r="AH82">
        <v>5.5734570576110851</v>
      </c>
      <c r="AI82">
        <v>1.6603217459516599</v>
      </c>
      <c r="AK82">
        <v>2.8424580353894271</v>
      </c>
      <c r="AL82">
        <v>0.28764005837729201</v>
      </c>
      <c r="AM82">
        <v>0.28489979581208902</v>
      </c>
      <c r="AN82">
        <v>1.483248018007725</v>
      </c>
      <c r="AO82">
        <v>0.27482569201383727</v>
      </c>
      <c r="AP82">
        <v>6.162584345205687</v>
      </c>
      <c r="AQ82">
        <v>0.2353508935892023</v>
      </c>
      <c r="AR82">
        <v>0.29915012898854909</v>
      </c>
      <c r="AS82">
        <v>0.22049614434363321</v>
      </c>
      <c r="AT82">
        <v>5.5734570576110851</v>
      </c>
      <c r="AU82">
        <v>0.52447945359162984</v>
      </c>
      <c r="AW82">
        <v>0.17159786738920951</v>
      </c>
      <c r="AY82">
        <f t="shared" si="9"/>
        <v>0</v>
      </c>
      <c r="AZ82" t="str">
        <f t="shared" si="7"/>
        <v/>
      </c>
      <c r="BA82">
        <f t="shared" si="7"/>
        <v>0</v>
      </c>
      <c r="BB82" t="str">
        <f t="shared" si="7"/>
        <v/>
      </c>
    </row>
    <row r="83" spans="1:54" x14ac:dyDescent="0.3">
      <c r="A83">
        <v>3</v>
      </c>
      <c r="B83" t="s">
        <v>161</v>
      </c>
      <c r="C83" t="s">
        <v>162</v>
      </c>
      <c r="D83" t="s">
        <v>163</v>
      </c>
      <c r="F83" s="2">
        <f t="shared" ref="F83:L90" si="10">F729</f>
        <v>0</v>
      </c>
      <c r="G83" s="2">
        <f t="shared" si="10"/>
        <v>0</v>
      </c>
      <c r="H83" s="4">
        <f t="shared" si="10"/>
        <v>1</v>
      </c>
      <c r="I83">
        <f t="shared" si="10"/>
        <v>1</v>
      </c>
      <c r="J83">
        <f t="shared" si="10"/>
        <v>0</v>
      </c>
      <c r="K83">
        <f t="shared" si="10"/>
        <v>2</v>
      </c>
      <c r="L83">
        <f t="shared" si="10"/>
        <v>2</v>
      </c>
      <c r="M83">
        <v>200043</v>
      </c>
      <c r="N83">
        <v>223958</v>
      </c>
      <c r="O83">
        <v>223977.8</v>
      </c>
      <c r="P83">
        <v>199999.4</v>
      </c>
      <c r="Q83">
        <v>200710.2</v>
      </c>
      <c r="R83">
        <v>2.4</v>
      </c>
      <c r="S83">
        <v>1128.2</v>
      </c>
      <c r="T83">
        <v>2919107.4</v>
      </c>
      <c r="U83">
        <v>2265852.4</v>
      </c>
      <c r="V83">
        <v>240.2</v>
      </c>
      <c r="W83">
        <v>11782.8</v>
      </c>
      <c r="Y83">
        <v>0.32561828839825457</v>
      </c>
      <c r="Z83">
        <v>0.46780371243366969</v>
      </c>
      <c r="AA83">
        <v>0.45667138982098548</v>
      </c>
      <c r="AB83">
        <v>0.35978127880371169</v>
      </c>
      <c r="AC83">
        <v>0.51302786157466473</v>
      </c>
      <c r="AD83">
        <v>0.1013783263973891</v>
      </c>
      <c r="AE83">
        <v>0.25779641993576657</v>
      </c>
      <c r="AF83">
        <v>0.60031757098622618</v>
      </c>
      <c r="AG83">
        <v>0.7382720181485638</v>
      </c>
      <c r="AH83">
        <v>4.95088922325516E-3</v>
      </c>
      <c r="AI83">
        <v>0.219065252598375</v>
      </c>
      <c r="AK83">
        <v>0.32561828839825457</v>
      </c>
      <c r="AL83">
        <v>0.23531764037907121</v>
      </c>
      <c r="AM83">
        <v>0.227073075401131</v>
      </c>
      <c r="AN83">
        <v>0.35978127880371169</v>
      </c>
      <c r="AO83">
        <v>0.25158793778973632</v>
      </c>
      <c r="AP83">
        <v>0.1013783263973891</v>
      </c>
      <c r="AQ83">
        <v>0.19058380859205501</v>
      </c>
      <c r="AR83">
        <v>0.30409488738514479</v>
      </c>
      <c r="AS83">
        <v>0.22143341820919879</v>
      </c>
      <c r="AT83">
        <v>4.95088922325516E-3</v>
      </c>
      <c r="AU83">
        <v>0.17876481962157409</v>
      </c>
      <c r="AW83">
        <v>0.18469268740154801</v>
      </c>
      <c r="AY83">
        <f t="shared" si="9"/>
        <v>0</v>
      </c>
      <c r="AZ83">
        <f t="shared" si="7"/>
        <v>0</v>
      </c>
      <c r="BA83">
        <f t="shared" si="7"/>
        <v>0</v>
      </c>
      <c r="BB83" t="str">
        <f t="shared" si="7"/>
        <v/>
      </c>
    </row>
    <row r="84" spans="1:54" x14ac:dyDescent="0.3">
      <c r="A84">
        <v>3</v>
      </c>
      <c r="B84" t="s">
        <v>164</v>
      </c>
      <c r="C84" t="s">
        <v>162</v>
      </c>
      <c r="D84" t="s">
        <v>163</v>
      </c>
      <c r="F84" s="2">
        <f t="shared" si="10"/>
        <v>0</v>
      </c>
      <c r="G84" s="2">
        <f t="shared" si="10"/>
        <v>1</v>
      </c>
      <c r="H84" s="4">
        <f t="shared" si="10"/>
        <v>0</v>
      </c>
      <c r="I84">
        <f t="shared" si="10"/>
        <v>1</v>
      </c>
      <c r="J84">
        <f t="shared" si="10"/>
        <v>0</v>
      </c>
      <c r="K84">
        <f t="shared" si="10"/>
        <v>2</v>
      </c>
      <c r="L84">
        <f t="shared" si="10"/>
        <v>0</v>
      </c>
      <c r="M84">
        <v>4125870.8</v>
      </c>
      <c r="N84">
        <v>742879.4</v>
      </c>
      <c r="O84">
        <v>745141.2</v>
      </c>
      <c r="P84">
        <v>1384971.8</v>
      </c>
      <c r="Q84">
        <v>285548.59999999998</v>
      </c>
      <c r="R84">
        <v>10289607.199999999</v>
      </c>
      <c r="S84">
        <v>217174.6</v>
      </c>
      <c r="T84">
        <v>2919064.2</v>
      </c>
      <c r="U84">
        <v>2281081</v>
      </c>
      <c r="V84">
        <v>10899393.4</v>
      </c>
      <c r="W84">
        <v>490671.4</v>
      </c>
      <c r="Y84">
        <v>2.706334043387324</v>
      </c>
      <c r="Z84">
        <v>0.77224467004416508</v>
      </c>
      <c r="AA84">
        <v>0.76820810420904306</v>
      </c>
      <c r="AB84">
        <v>1.4459318420093039</v>
      </c>
      <c r="AC84">
        <v>0.64243334299535493</v>
      </c>
      <c r="AD84">
        <v>6.129258138197474</v>
      </c>
      <c r="AE84">
        <v>0.49510140578495337</v>
      </c>
      <c r="AF84">
        <v>0.59588258963776752</v>
      </c>
      <c r="AG84">
        <v>0.74359006430022423</v>
      </c>
      <c r="AH84">
        <v>5.4613762225955726</v>
      </c>
      <c r="AI84">
        <v>1.6520880826166831</v>
      </c>
      <c r="AK84">
        <v>2.706334043387324</v>
      </c>
      <c r="AL84">
        <v>0.30103768203407533</v>
      </c>
      <c r="AM84">
        <v>0.29897993520135058</v>
      </c>
      <c r="AN84">
        <v>1.4459318420093039</v>
      </c>
      <c r="AO84">
        <v>0.27938116101431648</v>
      </c>
      <c r="AP84">
        <v>6.129258138197474</v>
      </c>
      <c r="AQ84">
        <v>0.24995168324094261</v>
      </c>
      <c r="AR84">
        <v>0.30031973283039398</v>
      </c>
      <c r="AS84">
        <v>0.2213068543700501</v>
      </c>
      <c r="AT84">
        <v>5.4613762225955726</v>
      </c>
      <c r="AU84">
        <v>0.53012808139901613</v>
      </c>
      <c r="AW84">
        <v>0.17403848380781711</v>
      </c>
      <c r="AY84">
        <f t="shared" si="9"/>
        <v>0</v>
      </c>
      <c r="AZ84" t="str">
        <f t="shared" si="7"/>
        <v/>
      </c>
      <c r="BA84">
        <f t="shared" si="7"/>
        <v>0</v>
      </c>
      <c r="BB84" t="str">
        <f t="shared" si="7"/>
        <v/>
      </c>
    </row>
    <row r="85" spans="1:54" x14ac:dyDescent="0.3">
      <c r="A85">
        <v>3</v>
      </c>
      <c r="B85" t="s">
        <v>165</v>
      </c>
      <c r="C85" t="s">
        <v>162</v>
      </c>
      <c r="D85" t="s">
        <v>163</v>
      </c>
      <c r="F85" s="2">
        <f t="shared" si="10"/>
        <v>0</v>
      </c>
      <c r="G85" s="2">
        <f t="shared" si="10"/>
        <v>1</v>
      </c>
      <c r="H85" s="4">
        <f t="shared" si="10"/>
        <v>0</v>
      </c>
      <c r="I85">
        <f t="shared" si="10"/>
        <v>1</v>
      </c>
      <c r="J85">
        <f t="shared" si="10"/>
        <v>0</v>
      </c>
      <c r="K85">
        <f t="shared" si="10"/>
        <v>2</v>
      </c>
      <c r="L85">
        <f t="shared" si="10"/>
        <v>0</v>
      </c>
      <c r="M85">
        <v>3768540.4</v>
      </c>
      <c r="N85">
        <v>770894.2</v>
      </c>
      <c r="O85">
        <v>774217</v>
      </c>
      <c r="P85">
        <v>1223227.6000000001</v>
      </c>
      <c r="Q85">
        <v>277660.40000000002</v>
      </c>
      <c r="R85">
        <v>9902694.5999999996</v>
      </c>
      <c r="S85">
        <v>201061</v>
      </c>
      <c r="T85">
        <v>2918960.8</v>
      </c>
      <c r="U85">
        <v>2286111.2000000002</v>
      </c>
      <c r="V85">
        <v>10210254.199999999</v>
      </c>
      <c r="W85">
        <v>461130.8</v>
      </c>
      <c r="Y85">
        <v>2.5497564912075181</v>
      </c>
      <c r="Z85">
        <v>0.78764062297996129</v>
      </c>
      <c r="AA85">
        <v>0.78453813955420626</v>
      </c>
      <c r="AB85">
        <v>1.5291823121893691</v>
      </c>
      <c r="AC85">
        <v>0.67402083776541988</v>
      </c>
      <c r="AD85">
        <v>5.7403575435979288</v>
      </c>
      <c r="AE85">
        <v>0.47850011712871487</v>
      </c>
      <c r="AF85">
        <v>0.59514818576863038</v>
      </c>
      <c r="AG85">
        <v>0.74749539385084063</v>
      </c>
      <c r="AH85">
        <v>5.3361786233959716</v>
      </c>
      <c r="AI85">
        <v>1.62251662123017</v>
      </c>
      <c r="AK85">
        <v>2.5497564912075181</v>
      </c>
      <c r="AL85">
        <v>0.30606215359875932</v>
      </c>
      <c r="AM85">
        <v>0.30555271260673178</v>
      </c>
      <c r="AN85">
        <v>1.5291823121893691</v>
      </c>
      <c r="AO85">
        <v>0.28112630699179131</v>
      </c>
      <c r="AP85">
        <v>5.7403575435979288</v>
      </c>
      <c r="AQ85">
        <v>0.24201588380383329</v>
      </c>
      <c r="AR85">
        <v>0.30032021576771512</v>
      </c>
      <c r="AS85">
        <v>0.221524473815225</v>
      </c>
      <c r="AT85">
        <v>5.3361786233959716</v>
      </c>
      <c r="AU85">
        <v>0.51863060080213474</v>
      </c>
      <c r="AW85">
        <v>0.1727995102060958</v>
      </c>
      <c r="AY85">
        <f t="shared" si="9"/>
        <v>0</v>
      </c>
      <c r="AZ85" t="str">
        <f t="shared" si="7"/>
        <v/>
      </c>
      <c r="BA85">
        <f t="shared" si="7"/>
        <v>0</v>
      </c>
      <c r="BB85" t="str">
        <f t="shared" si="7"/>
        <v/>
      </c>
    </row>
    <row r="86" spans="1:54" x14ac:dyDescent="0.3">
      <c r="A86">
        <v>3</v>
      </c>
      <c r="B86" t="s">
        <v>166</v>
      </c>
      <c r="C86" t="s">
        <v>162</v>
      </c>
      <c r="D86" t="s">
        <v>163</v>
      </c>
      <c r="F86" s="2">
        <f t="shared" si="10"/>
        <v>0</v>
      </c>
      <c r="G86" s="2">
        <f t="shared" si="10"/>
        <v>0</v>
      </c>
      <c r="H86" s="4">
        <f t="shared" si="10"/>
        <v>1</v>
      </c>
      <c r="I86">
        <f t="shared" si="10"/>
        <v>1</v>
      </c>
      <c r="J86">
        <f t="shared" si="10"/>
        <v>0</v>
      </c>
      <c r="K86">
        <f t="shared" si="10"/>
        <v>2</v>
      </c>
      <c r="L86">
        <f t="shared" si="10"/>
        <v>2</v>
      </c>
      <c r="M86">
        <v>200049.4</v>
      </c>
      <c r="N86">
        <v>226706.2</v>
      </c>
      <c r="O86">
        <v>226724.2</v>
      </c>
      <c r="P86">
        <v>199999.4</v>
      </c>
      <c r="Q86">
        <v>200808.4</v>
      </c>
      <c r="R86">
        <v>2.4</v>
      </c>
      <c r="S86">
        <v>1181.8</v>
      </c>
      <c r="T86">
        <v>2917511.4</v>
      </c>
      <c r="U86">
        <v>2265328</v>
      </c>
      <c r="V86">
        <v>287</v>
      </c>
      <c r="W86">
        <v>11564.6</v>
      </c>
      <c r="Y86">
        <v>0.25962795100640512</v>
      </c>
      <c r="Z86">
        <v>0.46621739364927628</v>
      </c>
      <c r="AA86">
        <v>0.46832816500682378</v>
      </c>
      <c r="AB86">
        <v>0.43237792379222811</v>
      </c>
      <c r="AC86">
        <v>0.5880496451864019</v>
      </c>
      <c r="AD86">
        <v>9.6553980221506158E-2</v>
      </c>
      <c r="AE86">
        <v>0.25943859822582449</v>
      </c>
      <c r="AF86">
        <v>0.59784179058624431</v>
      </c>
      <c r="AG86">
        <v>0.73666105974698437</v>
      </c>
      <c r="AH86">
        <v>7.5628407881594807E-3</v>
      </c>
      <c r="AI86">
        <v>0.21984069234458731</v>
      </c>
      <c r="AK86">
        <v>0.25962795100640512</v>
      </c>
      <c r="AL86">
        <v>0.2298631172277964</v>
      </c>
      <c r="AM86">
        <v>0.23033816779498009</v>
      </c>
      <c r="AN86">
        <v>0.43237792379222811</v>
      </c>
      <c r="AO86">
        <v>0.27588612802210272</v>
      </c>
      <c r="AP86">
        <v>9.6553980221506158E-2</v>
      </c>
      <c r="AQ86">
        <v>0.19195300781866531</v>
      </c>
      <c r="AR86">
        <v>0.30289628878235819</v>
      </c>
      <c r="AS86">
        <v>0.21969806819688531</v>
      </c>
      <c r="AT86">
        <v>7.5628407881594807E-3</v>
      </c>
      <c r="AU86">
        <v>0.180115078180097</v>
      </c>
      <c r="AW86">
        <v>0.1775727724074386</v>
      </c>
      <c r="AY86">
        <f t="shared" si="9"/>
        <v>0</v>
      </c>
      <c r="AZ86">
        <f t="shared" si="7"/>
        <v>0</v>
      </c>
      <c r="BA86">
        <f t="shared" si="7"/>
        <v>0</v>
      </c>
      <c r="BB86" t="str">
        <f t="shared" si="7"/>
        <v/>
      </c>
    </row>
    <row r="87" spans="1:54" x14ac:dyDescent="0.3">
      <c r="A87">
        <v>3</v>
      </c>
      <c r="B87" t="s">
        <v>167</v>
      </c>
      <c r="C87" t="s">
        <v>168</v>
      </c>
      <c r="D87" t="s">
        <v>163</v>
      </c>
      <c r="F87" s="2">
        <f t="shared" si="10"/>
        <v>0</v>
      </c>
      <c r="G87" s="2">
        <f t="shared" si="10"/>
        <v>0</v>
      </c>
      <c r="H87" s="4">
        <f t="shared" si="10"/>
        <v>0</v>
      </c>
      <c r="I87">
        <f t="shared" si="10"/>
        <v>1</v>
      </c>
      <c r="J87">
        <f t="shared" si="10"/>
        <v>0</v>
      </c>
      <c r="K87">
        <f t="shared" si="10"/>
        <v>2</v>
      </c>
      <c r="L87">
        <f t="shared" si="10"/>
        <v>0</v>
      </c>
      <c r="M87">
        <v>200043</v>
      </c>
      <c r="N87">
        <v>527385.80000000005</v>
      </c>
      <c r="O87">
        <v>527477.80000000005</v>
      </c>
      <c r="P87">
        <v>199999.4</v>
      </c>
      <c r="Q87">
        <v>284775.59999999998</v>
      </c>
      <c r="R87">
        <v>2.4</v>
      </c>
      <c r="S87">
        <v>169944.2</v>
      </c>
      <c r="T87">
        <v>2919107.4</v>
      </c>
      <c r="U87">
        <v>2269575.7999999998</v>
      </c>
      <c r="V87">
        <v>240.2</v>
      </c>
      <c r="W87">
        <v>427827</v>
      </c>
      <c r="Y87">
        <v>0.26430309980642053</v>
      </c>
      <c r="Z87">
        <v>0.84303439642535527</v>
      </c>
      <c r="AA87">
        <v>0.8246892743511125</v>
      </c>
      <c r="AB87">
        <v>0.316736761201173</v>
      </c>
      <c r="AC87">
        <v>0.91081228260300118</v>
      </c>
      <c r="AD87">
        <v>9.3887118808925113E-2</v>
      </c>
      <c r="AE87">
        <v>0.56185035794042049</v>
      </c>
      <c r="AF87">
        <v>0.60141025283373895</v>
      </c>
      <c r="AG87">
        <v>0.88251576663460585</v>
      </c>
      <c r="AH87">
        <v>4.4906175928189802E-3</v>
      </c>
      <c r="AI87">
        <v>1.7616657249745911</v>
      </c>
      <c r="AK87">
        <v>0.26430309980642053</v>
      </c>
      <c r="AL87">
        <v>0.40681700243148949</v>
      </c>
      <c r="AM87">
        <v>0.39808380698086693</v>
      </c>
      <c r="AN87">
        <v>0.316736761201173</v>
      </c>
      <c r="AO87">
        <v>0.51704763320158231</v>
      </c>
      <c r="AP87">
        <v>9.3887118808925113E-2</v>
      </c>
      <c r="AQ87">
        <v>0.35626018779585139</v>
      </c>
      <c r="AR87">
        <v>0.3039133592159487</v>
      </c>
      <c r="AS87">
        <v>0.35800568722188469</v>
      </c>
      <c r="AT87">
        <v>4.4906175928189802E-3</v>
      </c>
      <c r="AU87">
        <v>0.67361718616448341</v>
      </c>
      <c r="AW87">
        <v>0.31936119139427321</v>
      </c>
      <c r="AY87">
        <f t="shared" si="9"/>
        <v>-0.15799999999999989</v>
      </c>
      <c r="AZ87" t="str">
        <f t="shared" si="7"/>
        <v/>
      </c>
      <c r="BA87">
        <f t="shared" si="7"/>
        <v>-0.15799999999999989</v>
      </c>
      <c r="BB87" t="str">
        <f t="shared" si="7"/>
        <v/>
      </c>
    </row>
    <row r="88" spans="1:54" x14ac:dyDescent="0.3">
      <c r="A88">
        <v>3</v>
      </c>
      <c r="B88" t="s">
        <v>169</v>
      </c>
      <c r="C88" t="s">
        <v>168</v>
      </c>
      <c r="D88" t="s">
        <v>163</v>
      </c>
      <c r="F88" s="2">
        <f t="shared" si="10"/>
        <v>0</v>
      </c>
      <c r="G88" s="2">
        <f t="shared" si="10"/>
        <v>1</v>
      </c>
      <c r="H88" s="4">
        <f t="shared" si="10"/>
        <v>1</v>
      </c>
      <c r="I88">
        <f t="shared" si="10"/>
        <v>0</v>
      </c>
      <c r="J88">
        <f t="shared" si="10"/>
        <v>1</v>
      </c>
      <c r="K88">
        <f t="shared" si="10"/>
        <v>2</v>
      </c>
      <c r="L88">
        <f t="shared" si="10"/>
        <v>2</v>
      </c>
      <c r="M88">
        <v>4125870.8</v>
      </c>
      <c r="N88">
        <v>397605</v>
      </c>
      <c r="O88">
        <v>397620.6</v>
      </c>
      <c r="P88">
        <v>1384971.8</v>
      </c>
      <c r="Q88">
        <v>235401.8</v>
      </c>
      <c r="R88">
        <v>10289607.199999999</v>
      </c>
      <c r="S88">
        <v>58744.800000000003</v>
      </c>
      <c r="T88">
        <v>2919064.2</v>
      </c>
      <c r="U88">
        <v>2276140.2000000002</v>
      </c>
      <c r="V88">
        <v>10899393.4</v>
      </c>
      <c r="W88">
        <v>254273.4</v>
      </c>
      <c r="Y88">
        <v>2.7730575477937238</v>
      </c>
      <c r="Z88">
        <v>0.70506881278706712</v>
      </c>
      <c r="AA88">
        <v>0.70074809142388406</v>
      </c>
      <c r="AB88">
        <v>1.597893938998459</v>
      </c>
      <c r="AC88">
        <v>0.64396301581291482</v>
      </c>
      <c r="AD88">
        <v>6.1798521873890424</v>
      </c>
      <c r="AE88">
        <v>0.4837753166211769</v>
      </c>
      <c r="AF88">
        <v>0.60709665078902619</v>
      </c>
      <c r="AG88">
        <v>0.88471169661497695</v>
      </c>
      <c r="AH88">
        <v>5.6211329750134613</v>
      </c>
      <c r="AI88">
        <v>1.076648313202895</v>
      </c>
      <c r="AK88">
        <v>2.7730575477937238</v>
      </c>
      <c r="AL88">
        <v>0.37511289541143922</v>
      </c>
      <c r="AM88">
        <v>0.37267794635845353</v>
      </c>
      <c r="AN88">
        <v>1.597893938998459</v>
      </c>
      <c r="AO88">
        <v>0.36721679959446191</v>
      </c>
      <c r="AP88">
        <v>6.1798521873890424</v>
      </c>
      <c r="AQ88">
        <v>0.34795070460531857</v>
      </c>
      <c r="AR88">
        <v>0.30639598279958591</v>
      </c>
      <c r="AS88">
        <v>0.35328390179201957</v>
      </c>
      <c r="AT88">
        <v>5.6211329750134613</v>
      </c>
      <c r="AU88">
        <v>0.49397777600679549</v>
      </c>
      <c r="AW88">
        <v>0.31192070700926711</v>
      </c>
      <c r="AY88">
        <f t="shared" si="9"/>
        <v>0.15799999999999989</v>
      </c>
      <c r="AZ88">
        <f t="shared" si="7"/>
        <v>0.15799999999999989</v>
      </c>
      <c r="BA88" t="str">
        <f t="shared" si="7"/>
        <v/>
      </c>
      <c r="BB88">
        <f t="shared" si="7"/>
        <v>0.15799999999999989</v>
      </c>
    </row>
    <row r="89" spans="1:54" x14ac:dyDescent="0.3">
      <c r="A89">
        <v>3</v>
      </c>
      <c r="B89" t="s">
        <v>170</v>
      </c>
      <c r="C89" t="s">
        <v>168</v>
      </c>
      <c r="D89" t="s">
        <v>163</v>
      </c>
      <c r="F89" s="2">
        <f t="shared" si="10"/>
        <v>0</v>
      </c>
      <c r="G89" s="2">
        <f t="shared" si="10"/>
        <v>1</v>
      </c>
      <c r="H89" s="4">
        <f t="shared" si="10"/>
        <v>1</v>
      </c>
      <c r="I89">
        <f t="shared" si="10"/>
        <v>0</v>
      </c>
      <c r="J89">
        <f t="shared" si="10"/>
        <v>1</v>
      </c>
      <c r="K89">
        <f t="shared" si="10"/>
        <v>2</v>
      </c>
      <c r="L89">
        <f t="shared" si="10"/>
        <v>2</v>
      </c>
      <c r="M89">
        <v>3768540.4</v>
      </c>
      <c r="N89">
        <v>375102.2</v>
      </c>
      <c r="O89">
        <v>374943.4</v>
      </c>
      <c r="P89">
        <v>1223227.6000000001</v>
      </c>
      <c r="Q89">
        <v>230036.6</v>
      </c>
      <c r="R89">
        <v>9902694.5999999996</v>
      </c>
      <c r="S89">
        <v>51781.599999999999</v>
      </c>
      <c r="T89">
        <v>2918960.8</v>
      </c>
      <c r="U89">
        <v>2276282.6</v>
      </c>
      <c r="V89">
        <v>10210254.199999999</v>
      </c>
      <c r="W89">
        <v>229451.8</v>
      </c>
      <c r="Y89">
        <v>2.6261437968001702</v>
      </c>
      <c r="Z89">
        <v>0.69358430422144013</v>
      </c>
      <c r="AA89">
        <v>0.68374820436583827</v>
      </c>
      <c r="AB89">
        <v>1.501040067808936</v>
      </c>
      <c r="AC89">
        <v>0.66398096434422771</v>
      </c>
      <c r="AD89">
        <v>5.787135423987638</v>
      </c>
      <c r="AE89">
        <v>0.47562078180490058</v>
      </c>
      <c r="AF89">
        <v>0.59964485443197191</v>
      </c>
      <c r="AG89">
        <v>0.88031344225164498</v>
      </c>
      <c r="AH89">
        <v>5.2644367550034072</v>
      </c>
      <c r="AI89">
        <v>0.92215316568035632</v>
      </c>
      <c r="AK89">
        <v>2.6261437968001702</v>
      </c>
      <c r="AL89">
        <v>0.37451620961073778</v>
      </c>
      <c r="AM89">
        <v>0.36946726535679769</v>
      </c>
      <c r="AN89">
        <v>1.501040067808936</v>
      </c>
      <c r="AO89">
        <v>0.38495002838317299</v>
      </c>
      <c r="AP89">
        <v>5.787135423987638</v>
      </c>
      <c r="AQ89">
        <v>0.34552075520623482</v>
      </c>
      <c r="AR89">
        <v>0.30366022404050452</v>
      </c>
      <c r="AS89">
        <v>0.35321831961628047</v>
      </c>
      <c r="AT89">
        <v>5.2644367550034072</v>
      </c>
      <c r="AU89">
        <v>0.45928637660108512</v>
      </c>
      <c r="AW89">
        <v>0.31397927721263841</v>
      </c>
      <c r="AY89">
        <f t="shared" si="9"/>
        <v>0.15799999999999989</v>
      </c>
      <c r="AZ89">
        <f t="shared" si="7"/>
        <v>0.15799999999999989</v>
      </c>
      <c r="BA89" t="str">
        <f t="shared" si="7"/>
        <v/>
      </c>
      <c r="BB89">
        <f t="shared" si="7"/>
        <v>0.15799999999999989</v>
      </c>
    </row>
    <row r="90" spans="1:54" x14ac:dyDescent="0.3">
      <c r="A90">
        <v>3</v>
      </c>
      <c r="B90" t="s">
        <v>171</v>
      </c>
      <c r="C90" t="s">
        <v>168</v>
      </c>
      <c r="D90" t="s">
        <v>163</v>
      </c>
      <c r="F90" s="2">
        <f t="shared" si="10"/>
        <v>0</v>
      </c>
      <c r="G90" s="2">
        <f t="shared" si="10"/>
        <v>0</v>
      </c>
      <c r="H90" s="4">
        <f t="shared" si="10"/>
        <v>0</v>
      </c>
      <c r="I90">
        <f t="shared" si="10"/>
        <v>1</v>
      </c>
      <c r="J90">
        <f t="shared" si="10"/>
        <v>0</v>
      </c>
      <c r="K90">
        <f t="shared" si="10"/>
        <v>2</v>
      </c>
      <c r="L90">
        <f t="shared" si="10"/>
        <v>0</v>
      </c>
      <c r="M90">
        <v>200049.4</v>
      </c>
      <c r="N90">
        <v>574837.19999999995</v>
      </c>
      <c r="O90">
        <v>574925.4</v>
      </c>
      <c r="P90">
        <v>199999.4</v>
      </c>
      <c r="Q90">
        <v>270864.8</v>
      </c>
      <c r="R90">
        <v>2.4</v>
      </c>
      <c r="S90">
        <v>151469.6</v>
      </c>
      <c r="T90">
        <v>2917511.4</v>
      </c>
      <c r="U90">
        <v>2273863</v>
      </c>
      <c r="V90">
        <v>287</v>
      </c>
      <c r="W90">
        <v>386397.4</v>
      </c>
      <c r="Y90">
        <v>0.26423607341712341</v>
      </c>
      <c r="Z90">
        <v>0.88523239325731995</v>
      </c>
      <c r="AA90">
        <v>0.86761362021788957</v>
      </c>
      <c r="AB90">
        <v>0.28615557939629072</v>
      </c>
      <c r="AC90">
        <v>0.75233167320839134</v>
      </c>
      <c r="AD90">
        <v>9.2332744202576533E-2</v>
      </c>
      <c r="AE90">
        <v>0.55209842537296938</v>
      </c>
      <c r="AF90">
        <v>0.60524672317551453</v>
      </c>
      <c r="AG90">
        <v>0.89375381665304299</v>
      </c>
      <c r="AH90">
        <v>4.5649075997061597E-3</v>
      </c>
      <c r="AI90">
        <v>1.7001791681512259</v>
      </c>
      <c r="AK90">
        <v>0.26423607341712341</v>
      </c>
      <c r="AL90">
        <v>0.41795313684269791</v>
      </c>
      <c r="AM90">
        <v>0.40829739860491832</v>
      </c>
      <c r="AN90">
        <v>0.28615557939629072</v>
      </c>
      <c r="AO90">
        <v>0.40867103820201012</v>
      </c>
      <c r="AP90">
        <v>9.2332744202576533E-2</v>
      </c>
      <c r="AQ90">
        <v>0.3598968459875323</v>
      </c>
      <c r="AR90">
        <v>0.30537546998821202</v>
      </c>
      <c r="AS90">
        <v>0.36121059062425048</v>
      </c>
      <c r="AT90">
        <v>4.5649075997061597E-3</v>
      </c>
      <c r="AU90">
        <v>0.63871801218483593</v>
      </c>
      <c r="AW90">
        <v>0.32166463321773342</v>
      </c>
      <c r="AY90">
        <f t="shared" si="9"/>
        <v>-0.15799999999999989</v>
      </c>
      <c r="AZ90" t="str">
        <f t="shared" si="7"/>
        <v/>
      </c>
      <c r="BA90">
        <f t="shared" si="7"/>
        <v>-0.15799999999999989</v>
      </c>
      <c r="BB90" t="str">
        <f t="shared" si="7"/>
        <v/>
      </c>
    </row>
    <row r="91" spans="1:54" x14ac:dyDescent="0.3">
      <c r="F91" s="2"/>
      <c r="G91" s="2"/>
      <c r="H91" s="4"/>
    </row>
    <row r="92" spans="1:54" x14ac:dyDescent="0.3">
      <c r="F92" s="2"/>
      <c r="G92" s="2"/>
      <c r="H92" s="4"/>
    </row>
    <row r="93" spans="1:54" x14ac:dyDescent="0.3">
      <c r="F93" s="2"/>
      <c r="G93" s="2"/>
      <c r="H93" s="4"/>
    </row>
    <row r="94" spans="1:54" x14ac:dyDescent="0.3">
      <c r="F94" s="2"/>
      <c r="G94" s="2"/>
      <c r="H94" s="4"/>
    </row>
    <row r="95" spans="1:54" x14ac:dyDescent="0.3">
      <c r="F95" s="2"/>
      <c r="G95" s="2"/>
      <c r="H95" s="4"/>
    </row>
    <row r="96" spans="1:54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61</v>
      </c>
      <c r="L292" s="5">
        <f>X292</f>
        <v>0.7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0.7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2" si="11">X292</f>
        <v>0.7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16</v>
      </c>
      <c r="M293" s="9">
        <f t="shared" ref="M293:W293" si="12">AVERAGE(M3:M290)</f>
        <v>5580971.3454545448</v>
      </c>
      <c r="N293" s="9">
        <f t="shared" si="12"/>
        <v>1642961.5659090912</v>
      </c>
      <c r="O293" s="9">
        <f t="shared" si="12"/>
        <v>1665554.0795454546</v>
      </c>
      <c r="P293" s="9">
        <f t="shared" si="12"/>
        <v>16134707.781818176</v>
      </c>
      <c r="Q293" s="9">
        <f t="shared" si="12"/>
        <v>798999.91818181833</v>
      </c>
      <c r="R293" s="9">
        <f t="shared" si="12"/>
        <v>22879412.368181828</v>
      </c>
      <c r="S293" s="9">
        <f t="shared" si="12"/>
        <v>1455249.8613636361</v>
      </c>
      <c r="T293" s="9">
        <f t="shared" si="12"/>
        <v>3749162.5772727267</v>
      </c>
      <c r="U293" s="9">
        <f t="shared" si="12"/>
        <v>3034831.7128787874</v>
      </c>
      <c r="V293" s="9">
        <f t="shared" si="12"/>
        <v>16367378.768181825</v>
      </c>
      <c r="W293" s="9">
        <f t="shared" si="12"/>
        <v>767155.14999999991</v>
      </c>
      <c r="X293" s="9" t="s">
        <v>16</v>
      </c>
      <c r="Y293" s="9">
        <f t="shared" ref="Y293:AI293" si="13">AVERAGE(Y3:Y290)</f>
        <v>4.5171723253974685</v>
      </c>
      <c r="Z293" s="9">
        <f t="shared" si="13"/>
        <v>1.5830648771174973</v>
      </c>
      <c r="AA293" s="9">
        <f t="shared" si="13"/>
        <v>1.5605293505433075</v>
      </c>
      <c r="AB293" s="9">
        <f t="shared" si="13"/>
        <v>10.734609888681801</v>
      </c>
      <c r="AC293" s="9">
        <f t="shared" si="13"/>
        <v>1.1903747134889611</v>
      </c>
      <c r="AD293" s="9">
        <f t="shared" si="13"/>
        <v>13.027406410247208</v>
      </c>
      <c r="AE293" s="9">
        <f t="shared" si="13"/>
        <v>1.3648136599958174</v>
      </c>
      <c r="AF293" s="9">
        <f t="shared" si="13"/>
        <v>1.4050104825137004</v>
      </c>
      <c r="AG293" s="9">
        <f t="shared" si="13"/>
        <v>1.5510992561180357</v>
      </c>
      <c r="AH293" s="9">
        <f t="shared" si="13"/>
        <v>6.4672549155896633</v>
      </c>
      <c r="AI293" s="9">
        <f t="shared" si="13"/>
        <v>1.9221358169161249</v>
      </c>
      <c r="AJ293" s="8" t="str">
        <f t="shared" si="11"/>
        <v>ALL</v>
      </c>
      <c r="AK293" s="9">
        <f t="shared" ref="AK293:AU293" si="14">AVERAGE(AK3:AK290)</f>
        <v>4.5171723253974685</v>
      </c>
      <c r="AL293" s="9">
        <f t="shared" si="14"/>
        <v>0.58748915986740902</v>
      </c>
      <c r="AM293" s="9">
        <f t="shared" si="14"/>
        <v>0.58116560896058655</v>
      </c>
      <c r="AN293" s="9">
        <f t="shared" si="14"/>
        <v>10.734609888681801</v>
      </c>
      <c r="AO293" s="9">
        <f t="shared" si="14"/>
        <v>0.51523862862866887</v>
      </c>
      <c r="AP293" s="9">
        <f t="shared" si="14"/>
        <v>13.027406410247208</v>
      </c>
      <c r="AQ293" s="9">
        <f t="shared" si="14"/>
        <v>0.50260075844117014</v>
      </c>
      <c r="AR293" s="9">
        <f t="shared" si="14"/>
        <v>0.70902317077231025</v>
      </c>
      <c r="AS293" s="9">
        <f t="shared" si="14"/>
        <v>0.36732126086593991</v>
      </c>
      <c r="AT293" s="9">
        <f t="shared" si="14"/>
        <v>6.4672549155896633</v>
      </c>
      <c r="AU293" s="9">
        <f t="shared" si="14"/>
        <v>0.98876173934461842</v>
      </c>
    </row>
    <row r="294" spans="6:49" x14ac:dyDescent="0.3">
      <c r="L294" s="8" t="str">
        <f>"Target; Gain &gt; "&amp;L292</f>
        <v>Target; Gain &gt; 0.7</v>
      </c>
      <c r="M294" s="9" t="e">
        <f>AVERAGEIF($AZ3:$AZ290,"&gt;"&amp;$X292,M3:M290)</f>
        <v>#DIV/0!</v>
      </c>
      <c r="N294" s="9" t="e">
        <f t="shared" ref="N294:W294" si="15">AVERAGEIF($AZ3:$AZ290,"&gt;"&amp;$X292,N3:N290)</f>
        <v>#DIV/0!</v>
      </c>
      <c r="O294" s="9" t="e">
        <f t="shared" si="15"/>
        <v>#DIV/0!</v>
      </c>
      <c r="P294" s="9" t="e">
        <f t="shared" si="15"/>
        <v>#DIV/0!</v>
      </c>
      <c r="Q294" s="9" t="e">
        <f t="shared" si="15"/>
        <v>#DIV/0!</v>
      </c>
      <c r="R294" s="9" t="e">
        <f t="shared" si="15"/>
        <v>#DIV/0!</v>
      </c>
      <c r="S294" s="9" t="e">
        <f t="shared" si="15"/>
        <v>#DIV/0!</v>
      </c>
      <c r="T294" s="9" t="e">
        <f t="shared" si="15"/>
        <v>#DIV/0!</v>
      </c>
      <c r="U294" s="9" t="e">
        <f t="shared" si="15"/>
        <v>#DIV/0!</v>
      </c>
      <c r="V294" s="9" t="e">
        <f t="shared" si="15"/>
        <v>#DIV/0!</v>
      </c>
      <c r="W294" s="9" t="e">
        <f t="shared" si="15"/>
        <v>#DIV/0!</v>
      </c>
      <c r="X294" s="9" t="str">
        <f>"Target; Gain &gt; "&amp;X292</f>
        <v>Target; Gain &gt; 0.7</v>
      </c>
      <c r="Y294" s="9" t="e">
        <f t="shared" ref="Y294:AI294" si="16">AVERAGEIF($AZ3:$AZ290,"&gt;"&amp;$X292,Y3:Y290)</f>
        <v>#DIV/0!</v>
      </c>
      <c r="Z294" s="9" t="e">
        <f t="shared" si="16"/>
        <v>#DIV/0!</v>
      </c>
      <c r="AA294" s="9" t="e">
        <f t="shared" si="16"/>
        <v>#DIV/0!</v>
      </c>
      <c r="AB294" s="9" t="e">
        <f t="shared" si="16"/>
        <v>#DIV/0!</v>
      </c>
      <c r="AC294" s="9" t="e">
        <f t="shared" si="16"/>
        <v>#DIV/0!</v>
      </c>
      <c r="AD294" s="9" t="e">
        <f t="shared" si="16"/>
        <v>#DIV/0!</v>
      </c>
      <c r="AE294" s="9" t="e">
        <f t="shared" si="16"/>
        <v>#DIV/0!</v>
      </c>
      <c r="AF294" s="9" t="e">
        <f t="shared" si="16"/>
        <v>#DIV/0!</v>
      </c>
      <c r="AG294" s="9" t="e">
        <f t="shared" si="16"/>
        <v>#DIV/0!</v>
      </c>
      <c r="AH294" s="9" t="e">
        <f t="shared" si="16"/>
        <v>#DIV/0!</v>
      </c>
      <c r="AI294" s="9" t="e">
        <f t="shared" si="16"/>
        <v>#DIV/0!</v>
      </c>
      <c r="AJ294" s="8" t="str">
        <f t="shared" si="11"/>
        <v>Target; Gain &gt; 0.7</v>
      </c>
      <c r="AK294" s="9" t="e">
        <f t="shared" ref="AK294:AU294" si="17">AVERAGEIF($AZ3:$AZ290,"&gt;"&amp;$X292,AK3:AK290)</f>
        <v>#DIV/0!</v>
      </c>
      <c r="AL294" s="9" t="e">
        <f t="shared" si="17"/>
        <v>#DIV/0!</v>
      </c>
      <c r="AM294" s="9" t="e">
        <f t="shared" si="17"/>
        <v>#DIV/0!</v>
      </c>
      <c r="AN294" s="9" t="e">
        <f t="shared" si="17"/>
        <v>#DIV/0!</v>
      </c>
      <c r="AO294" s="9" t="e">
        <f t="shared" si="17"/>
        <v>#DIV/0!</v>
      </c>
      <c r="AP294" s="9" t="e">
        <f t="shared" si="17"/>
        <v>#DIV/0!</v>
      </c>
      <c r="AQ294" s="9" t="e">
        <f t="shared" si="17"/>
        <v>#DIV/0!</v>
      </c>
      <c r="AR294" s="9" t="e">
        <f t="shared" si="17"/>
        <v>#DIV/0!</v>
      </c>
      <c r="AS294" s="9" t="e">
        <f t="shared" si="17"/>
        <v>#DIV/0!</v>
      </c>
      <c r="AT294" s="9" t="e">
        <f t="shared" si="17"/>
        <v>#DIV/0!</v>
      </c>
      <c r="AU294" s="9" t="e">
        <f t="shared" si="17"/>
        <v>#DIV/0!</v>
      </c>
    </row>
    <row r="295" spans="6:49" x14ac:dyDescent="0.3">
      <c r="L295" s="8" t="str">
        <f>"Gain &gt; "&amp;L292</f>
        <v>Gain &gt; 0.7</v>
      </c>
      <c r="M295" s="9" t="e">
        <f t="shared" ref="M295:W295" si="18" xml:space="preserve"> AVERAGEIF($AY3:$AY290,"&gt;"&amp;$X292,M3:M290)</f>
        <v>#DIV/0!</v>
      </c>
      <c r="N295" s="9" t="e">
        <f t="shared" si="18"/>
        <v>#DIV/0!</v>
      </c>
      <c r="O295" s="9" t="e">
        <f t="shared" si="18"/>
        <v>#DIV/0!</v>
      </c>
      <c r="P295" s="9" t="e">
        <f t="shared" si="18"/>
        <v>#DIV/0!</v>
      </c>
      <c r="Q295" s="9" t="e">
        <f t="shared" si="18"/>
        <v>#DIV/0!</v>
      </c>
      <c r="R295" s="9" t="e">
        <f t="shared" si="18"/>
        <v>#DIV/0!</v>
      </c>
      <c r="S295" s="9" t="e">
        <f t="shared" si="18"/>
        <v>#DIV/0!</v>
      </c>
      <c r="T295" s="9" t="e">
        <f t="shared" si="18"/>
        <v>#DIV/0!</v>
      </c>
      <c r="U295" s="9" t="e">
        <f t="shared" si="18"/>
        <v>#DIV/0!</v>
      </c>
      <c r="V295" s="9" t="e">
        <f t="shared" si="18"/>
        <v>#DIV/0!</v>
      </c>
      <c r="W295" s="9" t="e">
        <f t="shared" si="18"/>
        <v>#DIV/0!</v>
      </c>
      <c r="X295" s="9" t="str">
        <f>"Gain &gt; "&amp;X292</f>
        <v>Gain &gt; 0.7</v>
      </c>
      <c r="Y295" s="9" t="e">
        <f t="shared" ref="Y295:AI295" si="19" xml:space="preserve"> AVERAGEIF($AY3:$AY290,"&gt;"&amp;$X292,Y3:Y290)</f>
        <v>#DIV/0!</v>
      </c>
      <c r="Z295" s="9" t="e">
        <f t="shared" si="19"/>
        <v>#DIV/0!</v>
      </c>
      <c r="AA295" s="9" t="e">
        <f t="shared" si="19"/>
        <v>#DIV/0!</v>
      </c>
      <c r="AB295" s="9" t="e">
        <f t="shared" si="19"/>
        <v>#DIV/0!</v>
      </c>
      <c r="AC295" s="9" t="e">
        <f t="shared" si="19"/>
        <v>#DIV/0!</v>
      </c>
      <c r="AD295" s="9" t="e">
        <f t="shared" si="19"/>
        <v>#DIV/0!</v>
      </c>
      <c r="AE295" s="9" t="e">
        <f t="shared" si="19"/>
        <v>#DIV/0!</v>
      </c>
      <c r="AF295" s="9" t="e">
        <f t="shared" si="19"/>
        <v>#DIV/0!</v>
      </c>
      <c r="AG295" s="9" t="e">
        <f t="shared" si="19"/>
        <v>#DIV/0!</v>
      </c>
      <c r="AH295" s="9" t="e">
        <f t="shared" si="19"/>
        <v>#DIV/0!</v>
      </c>
      <c r="AI295" s="9" t="e">
        <f t="shared" si="19"/>
        <v>#DIV/0!</v>
      </c>
      <c r="AJ295" s="8" t="str">
        <f t="shared" si="11"/>
        <v>Gain &gt; 0.7</v>
      </c>
      <c r="AK295" s="9" t="e">
        <f t="shared" ref="AK295:AU295" si="20" xml:space="preserve"> AVERAGEIF($AY3:$AY290,"&gt;"&amp;$X292,AK3:AK290)</f>
        <v>#DIV/0!</v>
      </c>
      <c r="AL295" s="9" t="e">
        <f t="shared" si="20"/>
        <v>#DIV/0!</v>
      </c>
      <c r="AM295" s="9" t="e">
        <f t="shared" si="20"/>
        <v>#DIV/0!</v>
      </c>
      <c r="AN295" s="9" t="e">
        <f t="shared" si="20"/>
        <v>#DIV/0!</v>
      </c>
      <c r="AO295" s="9" t="e">
        <f t="shared" si="20"/>
        <v>#DIV/0!</v>
      </c>
      <c r="AP295" s="9" t="e">
        <f t="shared" si="20"/>
        <v>#DIV/0!</v>
      </c>
      <c r="AQ295" s="9" t="e">
        <f t="shared" si="20"/>
        <v>#DIV/0!</v>
      </c>
      <c r="AR295" s="9" t="e">
        <f t="shared" si="20"/>
        <v>#DIV/0!</v>
      </c>
      <c r="AS295" s="9" t="e">
        <f t="shared" si="20"/>
        <v>#DIV/0!</v>
      </c>
      <c r="AT295" s="9" t="e">
        <f t="shared" si="20"/>
        <v>#DIV/0!</v>
      </c>
      <c r="AU295" s="9" t="e">
        <f t="shared" si="20"/>
        <v>#DIV/0!</v>
      </c>
      <c r="AW295" s="10"/>
    </row>
    <row r="296" spans="6:49" x14ac:dyDescent="0.3">
      <c r="L296" t="s">
        <v>17</v>
      </c>
      <c r="M296" s="9">
        <f>AVERAGEIF($H3:$H290,"=1",M3:M290)</f>
        <v>4599873.9277777784</v>
      </c>
      <c r="N296" s="9">
        <f t="shared" ref="N296:W296" si="21">AVERAGEIF($H3:$H290,"=1",N3:N290)</f>
        <v>802657.65740740742</v>
      </c>
      <c r="O296" s="9">
        <f t="shared" si="21"/>
        <v>805126.33333333326</v>
      </c>
      <c r="P296" s="9">
        <f t="shared" si="21"/>
        <v>10278671.277777778</v>
      </c>
      <c r="Q296" s="9">
        <f t="shared" si="21"/>
        <v>419687.82592592592</v>
      </c>
      <c r="R296" s="9">
        <f t="shared" si="21"/>
        <v>17365973.533333335</v>
      </c>
      <c r="S296" s="9">
        <f t="shared" si="21"/>
        <v>373606.39074074075</v>
      </c>
      <c r="T296" s="9">
        <f t="shared" si="21"/>
        <v>3426548.7333333334</v>
      </c>
      <c r="U296" s="9">
        <f t="shared" si="21"/>
        <v>2619292.6629629633</v>
      </c>
      <c r="V296" s="9">
        <f t="shared" si="21"/>
        <v>10854197.122222221</v>
      </c>
      <c r="W296" s="9">
        <f t="shared" si="21"/>
        <v>505778.92407407414</v>
      </c>
      <c r="X296" s="9" t="s">
        <v>17</v>
      </c>
      <c r="Y296" s="9">
        <f>AVERAGEIF($H3:$H290,"=1",Y3:Y290)</f>
        <v>3.8862963290102521</v>
      </c>
      <c r="Z296" s="9">
        <f t="shared" ref="Z296:AI296" si="22">AVERAGEIF($H3:$H290,"=1",Z3:Z290)</f>
        <v>1.043718977207404</v>
      </c>
      <c r="AA296" s="9">
        <f t="shared" si="22"/>
        <v>1.0180644476570673</v>
      </c>
      <c r="AB296" s="9">
        <f t="shared" si="22"/>
        <v>7.2299144447836126</v>
      </c>
      <c r="AC296" s="9">
        <f t="shared" si="22"/>
        <v>0.86822093525600674</v>
      </c>
      <c r="AD296" s="9">
        <f t="shared" si="22"/>
        <v>10.080005755692962</v>
      </c>
      <c r="AE296" s="9">
        <f t="shared" si="22"/>
        <v>0.69973448199495936</v>
      </c>
      <c r="AF296" s="9">
        <f t="shared" si="22"/>
        <v>1.0948929350719683</v>
      </c>
      <c r="AG296" s="9">
        <f t="shared" si="22"/>
        <v>1.1610971425783916</v>
      </c>
      <c r="AH296" s="9">
        <f t="shared" si="22"/>
        <v>4.6798860103063316</v>
      </c>
      <c r="AI296" s="9">
        <f t="shared" si="22"/>
        <v>1.2373174536835265</v>
      </c>
      <c r="AJ296" s="10" t="str">
        <f t="shared" si="11"/>
        <v>Target</v>
      </c>
      <c r="AK296" s="9">
        <f>AVERAGEIF($H3:$H290,"=1",AK3:AK290)</f>
        <v>3.8862963290102521</v>
      </c>
      <c r="AL296" s="9">
        <f t="shared" ref="AL296:AU296" si="23">AVERAGEIF($H3:$H290,"=1",AL3:AL290)</f>
        <v>0.44048069539033657</v>
      </c>
      <c r="AM296" s="9">
        <f t="shared" si="23"/>
        <v>0.42856391213825668</v>
      </c>
      <c r="AN296" s="9">
        <f t="shared" si="23"/>
        <v>7.2299144447836126</v>
      </c>
      <c r="AO296" s="9">
        <f t="shared" si="23"/>
        <v>0.42224139590937376</v>
      </c>
      <c r="AP296" s="9">
        <f t="shared" si="23"/>
        <v>10.080005755692962</v>
      </c>
      <c r="AQ296" s="9">
        <f t="shared" si="23"/>
        <v>0.34807873386426191</v>
      </c>
      <c r="AR296" s="9">
        <f t="shared" si="23"/>
        <v>0.55293822458091502</v>
      </c>
      <c r="AS296" s="9">
        <f t="shared" si="23"/>
        <v>0.32188414311461178</v>
      </c>
      <c r="AT296" s="9">
        <f t="shared" si="23"/>
        <v>4.6798860103063316</v>
      </c>
      <c r="AU296" s="9">
        <f t="shared" si="23"/>
        <v>0.5861743945839677</v>
      </c>
      <c r="AW296" s="10"/>
    </row>
    <row r="297" spans="6:49" x14ac:dyDescent="0.3">
      <c r="L297" t="str">
        <f t="shared" ref="L297:L302" si="24">X297</f>
        <v>Gain &gt; 0</v>
      </c>
      <c r="M297" s="9">
        <f>AVERAGEIF($J3:$J290,"=1",M3:M290)</f>
        <v>8702096.1294117644</v>
      </c>
      <c r="N297" s="9">
        <f t="shared" ref="N297:W297" si="25">AVERAGEIF($J3:$J290,"=1",N3:N290)</f>
        <v>2163974.2098039212</v>
      </c>
      <c r="O297" s="9">
        <f t="shared" si="25"/>
        <v>2172233.364705883</v>
      </c>
      <c r="P297" s="9">
        <f t="shared" si="25"/>
        <v>21266016.894117642</v>
      </c>
      <c r="Q297" s="9">
        <f t="shared" si="25"/>
        <v>930518.7196078432</v>
      </c>
      <c r="R297" s="9">
        <f t="shared" si="25"/>
        <v>34437049.864705876</v>
      </c>
      <c r="S297" s="9">
        <f t="shared" si="25"/>
        <v>2426349.109803922</v>
      </c>
      <c r="T297" s="9">
        <f t="shared" si="25"/>
        <v>3942186.2470588242</v>
      </c>
      <c r="U297" s="9">
        <f t="shared" si="25"/>
        <v>2971152.1549019609</v>
      </c>
      <c r="V297" s="9">
        <f t="shared" si="25"/>
        <v>21628042.135294113</v>
      </c>
      <c r="W297" s="9">
        <f t="shared" si="25"/>
        <v>1138234.0215686271</v>
      </c>
      <c r="X297" s="9" t="s">
        <v>18</v>
      </c>
      <c r="Y297" s="9">
        <f>AVERAGEIF($J3:$J290,"=1",Y3:Y290)</f>
        <v>7.1625835016154102</v>
      </c>
      <c r="Z297" s="9">
        <f t="shared" ref="Z297:AI297" si="26">AVERAGEIF($J3:$J290,"=1",Z3:Z290)</f>
        <v>1.9250579432376624</v>
      </c>
      <c r="AA297" s="9">
        <f t="shared" si="26"/>
        <v>1.8776936413207796</v>
      </c>
      <c r="AB297" s="9">
        <f t="shared" si="26"/>
        <v>14.60082116915865</v>
      </c>
      <c r="AC297" s="9">
        <f t="shared" si="26"/>
        <v>1.31476507229775</v>
      </c>
      <c r="AD297" s="9">
        <f t="shared" si="26"/>
        <v>19.769901177098436</v>
      </c>
      <c r="AE297" s="9">
        <f t="shared" si="26"/>
        <v>1.9727750257975831</v>
      </c>
      <c r="AF297" s="9">
        <f t="shared" si="26"/>
        <v>1.510994845572585</v>
      </c>
      <c r="AG297" s="9">
        <f t="shared" si="26"/>
        <v>1.468192724286757</v>
      </c>
      <c r="AH297" s="9">
        <f t="shared" si="26"/>
        <v>9.0792392565242217</v>
      </c>
      <c r="AI297" s="9">
        <f t="shared" si="26"/>
        <v>2.3612758786087698</v>
      </c>
      <c r="AJ297" s="10" t="str">
        <f t="shared" si="11"/>
        <v>Gain &gt; 0</v>
      </c>
      <c r="AK297" s="9">
        <f>AVERAGEIF($J3:$J290,"=1",AK3:AK290)</f>
        <v>7.1625835016154102</v>
      </c>
      <c r="AL297" s="9">
        <f t="shared" ref="AL297:AU297" si="27">AVERAGEIF($J3:$J290,"=1",AL3:AL290)</f>
        <v>0.6581100097205721</v>
      </c>
      <c r="AM297" s="9">
        <f t="shared" si="27"/>
        <v>0.64265101717627493</v>
      </c>
      <c r="AN297" s="9">
        <f t="shared" si="27"/>
        <v>14.60082116915865</v>
      </c>
      <c r="AO297" s="9">
        <f t="shared" si="27"/>
        <v>0.54493218016075717</v>
      </c>
      <c r="AP297" s="9">
        <f t="shared" si="27"/>
        <v>19.769901177098436</v>
      </c>
      <c r="AQ297" s="9">
        <f t="shared" si="27"/>
        <v>0.61519260448666147</v>
      </c>
      <c r="AR297" s="9">
        <f t="shared" si="27"/>
        <v>0.76178456337999223</v>
      </c>
      <c r="AS297" s="9">
        <f t="shared" si="27"/>
        <v>0.36075101530820808</v>
      </c>
      <c r="AT297" s="9">
        <f t="shared" si="27"/>
        <v>9.0792392565242217</v>
      </c>
      <c r="AU297" s="9">
        <f t="shared" si="27"/>
        <v>1.1188763041213594</v>
      </c>
      <c r="AW297" s="10"/>
    </row>
    <row r="298" spans="6:49" x14ac:dyDescent="0.3">
      <c r="L298" t="str">
        <f t="shared" si="24"/>
        <v>Gain &lt;=0</v>
      </c>
      <c r="M298" s="9">
        <f>AVERAGEIF($I3:$I290,"=1",M3:M290)</f>
        <v>3615818.7037037034</v>
      </c>
      <c r="N298" s="9">
        <f t="shared" ref="N298:W298" si="28">AVERAGEIF($I3:$I290,"=1",N3:N290)</f>
        <v>1314916.5679012346</v>
      </c>
      <c r="O298" s="9">
        <f t="shared" si="28"/>
        <v>1346533.7888888891</v>
      </c>
      <c r="P298" s="9">
        <f t="shared" si="28"/>
        <v>12903883.525925931</v>
      </c>
      <c r="Q298" s="9">
        <f t="shared" si="28"/>
        <v>716191.7839506173</v>
      </c>
      <c r="R298" s="9">
        <f t="shared" si="28"/>
        <v>15602381.351851849</v>
      </c>
      <c r="S298" s="9">
        <f t="shared" si="28"/>
        <v>843817.00123456784</v>
      </c>
      <c r="T298" s="9">
        <f t="shared" si="28"/>
        <v>3627629.1555555575</v>
      </c>
      <c r="U298" s="9">
        <f t="shared" si="28"/>
        <v>3074926.2493827161</v>
      </c>
      <c r="V298" s="9">
        <f t="shared" si="28"/>
        <v>13055109.240740741</v>
      </c>
      <c r="W298" s="9">
        <f t="shared" si="28"/>
        <v>533512.89753086434</v>
      </c>
      <c r="X298" s="9" t="s">
        <v>19</v>
      </c>
      <c r="Y298" s="9">
        <f>AVERAGEIF($I3:$I290,"=1",Y3:Y290)</f>
        <v>2.8515430662972876</v>
      </c>
      <c r="Z298" s="9">
        <f t="shared" ref="Z298:AI298" si="29">AVERAGEIF($I3:$I290,"=1",Z3:Z290)</f>
        <v>1.3677359095603561</v>
      </c>
      <c r="AA298" s="9">
        <f t="shared" si="29"/>
        <v>1.3608333156093451</v>
      </c>
      <c r="AB298" s="9">
        <f t="shared" si="29"/>
        <v>8.3003287120852676</v>
      </c>
      <c r="AC298" s="9">
        <f t="shared" si="29"/>
        <v>1.1120548579426852</v>
      </c>
      <c r="AD298" s="9">
        <f t="shared" si="29"/>
        <v>8.7821319274149445</v>
      </c>
      <c r="AE298" s="9">
        <f t="shared" si="29"/>
        <v>0.98202317041692755</v>
      </c>
      <c r="AF298" s="9">
        <f t="shared" si="29"/>
        <v>1.3382795872544022</v>
      </c>
      <c r="AG298" s="9">
        <f t="shared" si="29"/>
        <v>1.6032996650488418</v>
      </c>
      <c r="AH298" s="9">
        <f t="shared" si="29"/>
        <v>4.8226721824086454</v>
      </c>
      <c r="AI298" s="9">
        <f t="shared" si="29"/>
        <v>1.6456402225170519</v>
      </c>
      <c r="AJ298" s="10" t="str">
        <f t="shared" si="11"/>
        <v>Gain &lt;=0</v>
      </c>
      <c r="AK298" s="9">
        <f>AVERAGEIF($I3:$I290,"=1",AK3:AK290)</f>
        <v>2.8515430662972876</v>
      </c>
      <c r="AL298" s="9">
        <f t="shared" ref="AL298:AU298" si="30">AVERAGEIF($I3:$I290,"=1",AL3:AL290)</f>
        <v>0.54302418033023259</v>
      </c>
      <c r="AM298" s="9">
        <f t="shared" si="30"/>
        <v>0.5424525741581161</v>
      </c>
      <c r="AN298" s="9">
        <f t="shared" si="30"/>
        <v>8.3003287120852676</v>
      </c>
      <c r="AO298" s="9">
        <f t="shared" si="30"/>
        <v>0.49654268877513213</v>
      </c>
      <c r="AP298" s="9">
        <f t="shared" si="30"/>
        <v>8.7821319274149445</v>
      </c>
      <c r="AQ298" s="9">
        <f t="shared" si="30"/>
        <v>0.43170959611623094</v>
      </c>
      <c r="AR298" s="9">
        <f t="shared" si="30"/>
        <v>0.67580303468599212</v>
      </c>
      <c r="AS298" s="9">
        <f t="shared" si="30"/>
        <v>0.37145808214303028</v>
      </c>
      <c r="AT298" s="9">
        <f t="shared" si="30"/>
        <v>4.8226721824086454</v>
      </c>
      <c r="AU298" s="9">
        <f t="shared" si="30"/>
        <v>0.90683775411481848</v>
      </c>
    </row>
    <row r="299" spans="6:49" x14ac:dyDescent="0.3">
      <c r="L299" t="str">
        <f t="shared" si="24"/>
        <v>Target;Gain &gt; 0.7; #pref=2</v>
      </c>
      <c r="M299" s="9" t="e">
        <f t="shared" ref="M299:W299" si="31">AVERAGEIFS(M3:M290, $H$3:$H$290, "=1",$K3:$K290,"=2",$AY3:$AY290,"&gt;"&amp;$X$292)</f>
        <v>#DIV/0!</v>
      </c>
      <c r="N299" s="9" t="e">
        <f t="shared" si="31"/>
        <v>#DIV/0!</v>
      </c>
      <c r="O299" s="9" t="e">
        <f t="shared" si="31"/>
        <v>#DIV/0!</v>
      </c>
      <c r="P299" s="9" t="e">
        <f t="shared" si="31"/>
        <v>#DIV/0!</v>
      </c>
      <c r="Q299" s="9" t="e">
        <f t="shared" si="31"/>
        <v>#DIV/0!</v>
      </c>
      <c r="R299" s="9" t="e">
        <f t="shared" si="31"/>
        <v>#DIV/0!</v>
      </c>
      <c r="S299" s="9" t="e">
        <f t="shared" si="31"/>
        <v>#DIV/0!</v>
      </c>
      <c r="T299" s="9" t="e">
        <f t="shared" si="31"/>
        <v>#DIV/0!</v>
      </c>
      <c r="U299" s="9" t="e">
        <f t="shared" si="31"/>
        <v>#DIV/0!</v>
      </c>
      <c r="V299" s="9" t="e">
        <f t="shared" si="31"/>
        <v>#DIV/0!</v>
      </c>
      <c r="W299" s="9" t="e">
        <f t="shared" si="31"/>
        <v>#DIV/0!</v>
      </c>
      <c r="X299" s="9" t="str">
        <f>"Target;Gain &gt; "&amp;X292&amp;"; #pref=2"</f>
        <v>Target;Gain &gt; 0.7; #pref=2</v>
      </c>
      <c r="Y299" s="9" t="e">
        <f t="shared" ref="Y299:AI299" si="32">AVERAGEIFS(Y3:Y290, $H$3:$H$290, "=1",$K3:$K290,"=2",$AY3:$AY290,"&gt;"&amp;$X$292)</f>
        <v>#DIV/0!</v>
      </c>
      <c r="Z299" s="9" t="e">
        <f t="shared" si="32"/>
        <v>#DIV/0!</v>
      </c>
      <c r="AA299" s="9" t="e">
        <f t="shared" si="32"/>
        <v>#DIV/0!</v>
      </c>
      <c r="AB299" s="9" t="e">
        <f t="shared" si="32"/>
        <v>#DIV/0!</v>
      </c>
      <c r="AC299" s="9" t="e">
        <f t="shared" si="32"/>
        <v>#DIV/0!</v>
      </c>
      <c r="AD299" s="9" t="e">
        <f t="shared" si="32"/>
        <v>#DIV/0!</v>
      </c>
      <c r="AE299" s="9" t="e">
        <f t="shared" si="32"/>
        <v>#DIV/0!</v>
      </c>
      <c r="AF299" s="9" t="e">
        <f t="shared" si="32"/>
        <v>#DIV/0!</v>
      </c>
      <c r="AG299" s="9" t="e">
        <f t="shared" si="32"/>
        <v>#DIV/0!</v>
      </c>
      <c r="AH299" s="9" t="e">
        <f t="shared" si="32"/>
        <v>#DIV/0!</v>
      </c>
      <c r="AI299" s="9" t="e">
        <f t="shared" si="32"/>
        <v>#DIV/0!</v>
      </c>
      <c r="AJ299" s="10" t="str">
        <f t="shared" si="11"/>
        <v>Target;Gain &gt; 0.7; #pref=2</v>
      </c>
      <c r="AK299" s="9" t="e">
        <f t="shared" ref="AK299:AU299" si="33">AVERAGEIFS(AK3:AK290, $H$3:$H$290, "=1",$K3:$K290,"=2",$AY3:$AY290,"&gt;"&amp;$X$292)</f>
        <v>#DIV/0!</v>
      </c>
      <c r="AL299" s="9" t="e">
        <f t="shared" si="33"/>
        <v>#DIV/0!</v>
      </c>
      <c r="AM299" s="9" t="e">
        <f t="shared" si="33"/>
        <v>#DIV/0!</v>
      </c>
      <c r="AN299" s="9" t="e">
        <f t="shared" si="33"/>
        <v>#DIV/0!</v>
      </c>
      <c r="AO299" s="9" t="e">
        <f t="shared" si="33"/>
        <v>#DIV/0!</v>
      </c>
      <c r="AP299" s="9" t="e">
        <f t="shared" si="33"/>
        <v>#DIV/0!</v>
      </c>
      <c r="AQ299" s="9" t="e">
        <f t="shared" si="33"/>
        <v>#DIV/0!</v>
      </c>
      <c r="AR299" s="9" t="e">
        <f t="shared" si="33"/>
        <v>#DIV/0!</v>
      </c>
      <c r="AS299" s="9" t="e">
        <f t="shared" si="33"/>
        <v>#DIV/0!</v>
      </c>
      <c r="AT299" s="9" t="e">
        <f t="shared" si="33"/>
        <v>#DIV/0!</v>
      </c>
      <c r="AU299" s="9" t="e">
        <f t="shared" si="33"/>
        <v>#DIV/0!</v>
      </c>
    </row>
    <row r="300" spans="6:49" x14ac:dyDescent="0.3">
      <c r="L300" t="str">
        <f t="shared" si="24"/>
        <v>Target; Gain &gt; 0.7; #pref=3</v>
      </c>
      <c r="M300" s="9" t="e">
        <f t="shared" ref="M300:W300" si="34">AVERAGEIFS(M3:M290, $H$3:$H$290, "=1",$K3:$K290,"=3",$AY3:$AY290,"&gt;"&amp;$X$292)</f>
        <v>#DIV/0!</v>
      </c>
      <c r="N300" s="9" t="e">
        <f t="shared" si="34"/>
        <v>#DIV/0!</v>
      </c>
      <c r="O300" s="9" t="e">
        <f t="shared" si="34"/>
        <v>#DIV/0!</v>
      </c>
      <c r="P300" s="9" t="e">
        <f t="shared" si="34"/>
        <v>#DIV/0!</v>
      </c>
      <c r="Q300" s="9" t="e">
        <f t="shared" si="34"/>
        <v>#DIV/0!</v>
      </c>
      <c r="R300" s="9" t="e">
        <f t="shared" si="34"/>
        <v>#DIV/0!</v>
      </c>
      <c r="S300" s="9" t="e">
        <f t="shared" si="34"/>
        <v>#DIV/0!</v>
      </c>
      <c r="T300" s="9" t="e">
        <f t="shared" si="34"/>
        <v>#DIV/0!</v>
      </c>
      <c r="U300" s="9" t="e">
        <f t="shared" si="34"/>
        <v>#DIV/0!</v>
      </c>
      <c r="V300" s="9" t="e">
        <f t="shared" si="34"/>
        <v>#DIV/0!</v>
      </c>
      <c r="W300" s="9" t="e">
        <f t="shared" si="34"/>
        <v>#DIV/0!</v>
      </c>
      <c r="X300" s="9" t="str">
        <f>"Target; Gain &gt; "&amp;X292&amp;"; #pref=3"</f>
        <v>Target; Gain &gt; 0.7; #pref=3</v>
      </c>
      <c r="Y300" s="9" t="e">
        <f t="shared" ref="Y300:AI300" si="35">AVERAGEIFS(Y3:Y290, $H$3:$H$290, "=1",$K3:$K290,"=3",$AY3:$AY290,"&gt;"&amp;$X$292)</f>
        <v>#DIV/0!</v>
      </c>
      <c r="Z300" s="9" t="e">
        <f t="shared" si="35"/>
        <v>#DIV/0!</v>
      </c>
      <c r="AA300" s="9" t="e">
        <f t="shared" si="35"/>
        <v>#DIV/0!</v>
      </c>
      <c r="AB300" s="9" t="e">
        <f t="shared" si="35"/>
        <v>#DIV/0!</v>
      </c>
      <c r="AC300" s="9" t="e">
        <f t="shared" si="35"/>
        <v>#DIV/0!</v>
      </c>
      <c r="AD300" s="9" t="e">
        <f t="shared" si="35"/>
        <v>#DIV/0!</v>
      </c>
      <c r="AE300" s="9" t="e">
        <f t="shared" si="35"/>
        <v>#DIV/0!</v>
      </c>
      <c r="AF300" s="9" t="e">
        <f t="shared" si="35"/>
        <v>#DIV/0!</v>
      </c>
      <c r="AG300" s="9" t="e">
        <f t="shared" si="35"/>
        <v>#DIV/0!</v>
      </c>
      <c r="AH300" s="9" t="e">
        <f t="shared" si="35"/>
        <v>#DIV/0!</v>
      </c>
      <c r="AI300" s="9" t="e">
        <f t="shared" si="35"/>
        <v>#DIV/0!</v>
      </c>
      <c r="AJ300" s="10" t="str">
        <f t="shared" si="11"/>
        <v>Target; Gain &gt; 0.7; #pref=3</v>
      </c>
      <c r="AK300" s="9" t="e">
        <f t="shared" ref="AK300:AU300" si="36">AVERAGEIFS(AK3:AK290, $H$3:$H$290, "=1",$K3:$K290,"=3",$AY3:$AY290,"&gt;"&amp;$X$292)</f>
        <v>#DIV/0!</v>
      </c>
      <c r="AL300" s="9" t="e">
        <f t="shared" si="36"/>
        <v>#DIV/0!</v>
      </c>
      <c r="AM300" s="9" t="e">
        <f t="shared" si="36"/>
        <v>#DIV/0!</v>
      </c>
      <c r="AN300" s="9" t="e">
        <f t="shared" si="36"/>
        <v>#DIV/0!</v>
      </c>
      <c r="AO300" s="9" t="e">
        <f t="shared" si="36"/>
        <v>#DIV/0!</v>
      </c>
      <c r="AP300" s="9" t="e">
        <f t="shared" si="36"/>
        <v>#DIV/0!</v>
      </c>
      <c r="AQ300" s="9" t="e">
        <f t="shared" si="36"/>
        <v>#DIV/0!</v>
      </c>
      <c r="AR300" s="9" t="e">
        <f t="shared" si="36"/>
        <v>#DIV/0!</v>
      </c>
      <c r="AS300" s="9" t="e">
        <f t="shared" si="36"/>
        <v>#DIV/0!</v>
      </c>
      <c r="AT300" s="9" t="e">
        <f t="shared" si="36"/>
        <v>#DIV/0!</v>
      </c>
      <c r="AU300" s="9" t="e">
        <f t="shared" si="36"/>
        <v>#DIV/0!</v>
      </c>
    </row>
    <row r="301" spans="6:49" x14ac:dyDescent="0.3">
      <c r="L301" t="str">
        <f t="shared" si="24"/>
        <v>Target; Gain &gt; 0.7; #pref=4</v>
      </c>
      <c r="M301" s="9" t="e">
        <f t="shared" ref="M301:W301" si="37">AVERAGEIFS(M3:M290, $H$3:$H$290, "=1",$K3:$K290,"=4",$AY3:$AY290,"&gt;"&amp;$X$292)</f>
        <v>#DIV/0!</v>
      </c>
      <c r="N301" s="9" t="e">
        <f t="shared" si="37"/>
        <v>#DIV/0!</v>
      </c>
      <c r="O301" s="9" t="e">
        <f t="shared" si="37"/>
        <v>#DIV/0!</v>
      </c>
      <c r="P301" s="9" t="e">
        <f t="shared" si="37"/>
        <v>#DIV/0!</v>
      </c>
      <c r="Q301" s="9" t="e">
        <f t="shared" si="37"/>
        <v>#DIV/0!</v>
      </c>
      <c r="R301" s="9" t="e">
        <f t="shared" si="37"/>
        <v>#DIV/0!</v>
      </c>
      <c r="S301" s="9" t="e">
        <f t="shared" si="37"/>
        <v>#DIV/0!</v>
      </c>
      <c r="T301" s="9" t="e">
        <f t="shared" si="37"/>
        <v>#DIV/0!</v>
      </c>
      <c r="U301" s="9" t="e">
        <f t="shared" si="37"/>
        <v>#DIV/0!</v>
      </c>
      <c r="V301" s="9" t="e">
        <f t="shared" si="37"/>
        <v>#DIV/0!</v>
      </c>
      <c r="W301" s="9" t="e">
        <f t="shared" si="37"/>
        <v>#DIV/0!</v>
      </c>
      <c r="X301" s="9" t="str">
        <f>"Target; Gain &gt; "&amp;X292&amp;"; #pref=4"</f>
        <v>Target; Gain &gt; 0.7; #pref=4</v>
      </c>
      <c r="Y301" s="9" t="e">
        <f t="shared" ref="Y301:AI301" si="38">AVERAGEIFS(Y3:Y290, $H$3:$H$290, "=1",$K3:$K290,"=4",$AY3:$AY290,"&gt;"&amp;$X$292)</f>
        <v>#DIV/0!</v>
      </c>
      <c r="Z301" s="9" t="e">
        <f t="shared" si="38"/>
        <v>#DIV/0!</v>
      </c>
      <c r="AA301" s="9" t="e">
        <f t="shared" si="38"/>
        <v>#DIV/0!</v>
      </c>
      <c r="AB301" s="9" t="e">
        <f t="shared" si="38"/>
        <v>#DIV/0!</v>
      </c>
      <c r="AC301" s="9" t="e">
        <f t="shared" si="38"/>
        <v>#DIV/0!</v>
      </c>
      <c r="AD301" s="9" t="e">
        <f t="shared" si="38"/>
        <v>#DIV/0!</v>
      </c>
      <c r="AE301" s="9" t="e">
        <f t="shared" si="38"/>
        <v>#DIV/0!</v>
      </c>
      <c r="AF301" s="9" t="e">
        <f t="shared" si="38"/>
        <v>#DIV/0!</v>
      </c>
      <c r="AG301" s="9" t="e">
        <f t="shared" si="38"/>
        <v>#DIV/0!</v>
      </c>
      <c r="AH301" s="9" t="e">
        <f t="shared" si="38"/>
        <v>#DIV/0!</v>
      </c>
      <c r="AI301" s="9" t="e">
        <f t="shared" si="38"/>
        <v>#DIV/0!</v>
      </c>
      <c r="AJ301" s="10" t="str">
        <f t="shared" si="11"/>
        <v>Target; Gain &gt; 0.7; #pref=4</v>
      </c>
      <c r="AK301" s="9" t="e">
        <f t="shared" ref="AK301:AU301" si="39">AVERAGEIFS(AK3:AK290, $H$3:$H$290, "=1",$K3:$K290,"=4",$AY3:$AY290,"&gt;"&amp;$X$292)</f>
        <v>#DIV/0!</v>
      </c>
      <c r="AL301" s="9" t="e">
        <f t="shared" si="39"/>
        <v>#DIV/0!</v>
      </c>
      <c r="AM301" s="9" t="e">
        <f t="shared" si="39"/>
        <v>#DIV/0!</v>
      </c>
      <c r="AN301" s="9" t="e">
        <f t="shared" si="39"/>
        <v>#DIV/0!</v>
      </c>
      <c r="AO301" s="9" t="e">
        <f t="shared" si="39"/>
        <v>#DIV/0!</v>
      </c>
      <c r="AP301" s="9" t="e">
        <f t="shared" si="39"/>
        <v>#DIV/0!</v>
      </c>
      <c r="AQ301" s="9" t="e">
        <f t="shared" si="39"/>
        <v>#DIV/0!</v>
      </c>
      <c r="AR301" s="9" t="e">
        <f t="shared" si="39"/>
        <v>#DIV/0!</v>
      </c>
      <c r="AS301" s="9" t="e">
        <f t="shared" si="39"/>
        <v>#DIV/0!</v>
      </c>
      <c r="AT301" s="9" t="e">
        <f t="shared" si="39"/>
        <v>#DIV/0!</v>
      </c>
      <c r="AU301" s="9" t="e">
        <f t="shared" si="39"/>
        <v>#DIV/0!</v>
      </c>
    </row>
    <row r="302" spans="6:49" x14ac:dyDescent="0.3">
      <c r="L302" s="9" t="str">
        <f t="shared" si="24"/>
        <v>Target; Gain &gt; 0</v>
      </c>
      <c r="M302" s="9">
        <f>AVERAGEIFS(M3:M290,$H3:$H290,"=1",$J3:$J290,"=1")</f>
        <v>8119744.6200000001</v>
      </c>
      <c r="N302" s="9">
        <f t="shared" ref="N302:W302" si="40">AVERAGEIFS(N3:N290,$H3:$H290,"=1",$J3:$J290,"=1")</f>
        <v>1263873.7200000002</v>
      </c>
      <c r="O302" s="9">
        <f t="shared" si="40"/>
        <v>1268300.8699999999</v>
      </c>
      <c r="P302" s="9">
        <f t="shared" si="40"/>
        <v>18341608.940000005</v>
      </c>
      <c r="Q302" s="9">
        <f t="shared" si="40"/>
        <v>591910.84000000008</v>
      </c>
      <c r="R302" s="9">
        <f t="shared" si="40"/>
        <v>31258750.960000008</v>
      </c>
      <c r="S302" s="9">
        <f t="shared" si="40"/>
        <v>665535.57999999996</v>
      </c>
      <c r="T302" s="9">
        <f t="shared" si="40"/>
        <v>3788823.45</v>
      </c>
      <c r="U302" s="9">
        <f t="shared" si="40"/>
        <v>2859097.1399999997</v>
      </c>
      <c r="V302" s="9">
        <f t="shared" si="40"/>
        <v>19537365.359999996</v>
      </c>
      <c r="W302" s="9">
        <f t="shared" si="40"/>
        <v>895924.25</v>
      </c>
      <c r="X302" s="9" t="s">
        <v>52</v>
      </c>
      <c r="Y302" s="9">
        <f>AVERAGEIFS(Y3:Y290,$H3:$H290,"=1",$J3:$J290,"=1")</f>
        <v>6.7263986359769472</v>
      </c>
      <c r="Z302" s="9">
        <f t="shared" ref="Z302:AI302" si="41">AVERAGEIFS(Z3:Z290,$H3:$H290,"=1",$J3:$J290,"=1")</f>
        <v>1.4825141998881004</v>
      </c>
      <c r="AA302" s="9">
        <f t="shared" si="41"/>
        <v>1.4405033353000181</v>
      </c>
      <c r="AB302" s="9">
        <f t="shared" si="41"/>
        <v>12.674337527500466</v>
      </c>
      <c r="AC302" s="9">
        <f t="shared" si="41"/>
        <v>1.0874247193543123</v>
      </c>
      <c r="AD302" s="9">
        <f t="shared" si="41"/>
        <v>18.061982316268253</v>
      </c>
      <c r="AE302" s="9">
        <f t="shared" si="41"/>
        <v>1.0362265941814983</v>
      </c>
      <c r="AF302" s="9">
        <f t="shared" si="41"/>
        <v>1.3746909305924784</v>
      </c>
      <c r="AG302" s="9">
        <f t="shared" si="41"/>
        <v>1.4131897334527459</v>
      </c>
      <c r="AH302" s="9">
        <f t="shared" si="41"/>
        <v>8.4189186955615885</v>
      </c>
      <c r="AI302" s="9">
        <f t="shared" si="41"/>
        <v>2.0283179712598209</v>
      </c>
      <c r="AJ302" s="9" t="str">
        <f t="shared" si="11"/>
        <v>Target; Gain &gt; 0</v>
      </c>
      <c r="AK302" s="9">
        <f>AVERAGEIFS(AK3:AK290,$H3:$H290,"=1",$J3:$J290,"=1")</f>
        <v>6.7263986359769472</v>
      </c>
      <c r="AL302" s="9">
        <f t="shared" ref="AL302:AU302" si="42">AVERAGEIFS(AL3:AL290,$H3:$H290,"=1",$J3:$J290,"=1")</f>
        <v>0.59986442597699341</v>
      </c>
      <c r="AM302" s="9">
        <f t="shared" si="42"/>
        <v>0.58185823017149252</v>
      </c>
      <c r="AN302" s="9">
        <f t="shared" si="42"/>
        <v>12.674337527500466</v>
      </c>
      <c r="AO302" s="9">
        <f t="shared" si="42"/>
        <v>0.53510074928868556</v>
      </c>
      <c r="AP302" s="9">
        <f t="shared" si="42"/>
        <v>18.061982316268253</v>
      </c>
      <c r="AQ302" s="9">
        <f t="shared" si="42"/>
        <v>0.4676122337055858</v>
      </c>
      <c r="AR302" s="9">
        <f t="shared" si="42"/>
        <v>0.69297869541565893</v>
      </c>
      <c r="AS302" s="9">
        <f t="shared" si="42"/>
        <v>0.39108802944654603</v>
      </c>
      <c r="AT302" s="9">
        <f t="shared" si="42"/>
        <v>8.4189186955615885</v>
      </c>
      <c r="AU302" s="9">
        <f t="shared" si="42"/>
        <v>0.89959554594708613</v>
      </c>
      <c r="AW302" s="10"/>
    </row>
    <row r="303" spans="6:49" x14ac:dyDescent="0.3">
      <c r="L303" s="11">
        <f>L292</f>
        <v>0.7</v>
      </c>
      <c r="M303" s="11"/>
      <c r="N303" s="12" t="str">
        <f>N292</f>
        <v>BNL Causal</v>
      </c>
      <c r="O303" s="12" t="str">
        <f>O292</f>
        <v>BNL Causal HM</v>
      </c>
      <c r="P303" s="12" t="str">
        <f>Q292</f>
        <v>SFS Causal</v>
      </c>
      <c r="Q303" s="12" t="str">
        <f>S292</f>
        <v>SaLSa Causal</v>
      </c>
      <c r="R303" s="12" t="str">
        <f>U292</f>
        <v>D&amp;C Causal</v>
      </c>
      <c r="S303" s="12" t="str">
        <f>W292</f>
        <v>BBS Causal</v>
      </c>
      <c r="T303" s="12"/>
      <c r="U303" s="11">
        <f>X292</f>
        <v>0.7</v>
      </c>
      <c r="V303" s="12" t="str">
        <f>Z292</f>
        <v>BNL Causal</v>
      </c>
      <c r="W303" s="12" t="str">
        <f>AA292</f>
        <v>BNL Causal HM</v>
      </c>
      <c r="X303" s="12" t="str">
        <f>AC292</f>
        <v>SFS Causal</v>
      </c>
      <c r="Y303" s="12" t="str">
        <f>AE292</f>
        <v>SaLSa Causal</v>
      </c>
      <c r="Z303" s="12" t="str">
        <f>AG292</f>
        <v>D&amp;C Causal</v>
      </c>
      <c r="AA303" s="12" t="str">
        <f>AI292</f>
        <v>BBS Causal</v>
      </c>
      <c r="AB303" s="13"/>
      <c r="AC303" s="11">
        <f>AJ292</f>
        <v>0.7</v>
      </c>
      <c r="AD303" s="12" t="str">
        <f>AL292</f>
        <v>BNL Causal</v>
      </c>
      <c r="AE303" s="12" t="str">
        <f>AM292</f>
        <v>BNL Causal HM</v>
      </c>
      <c r="AF303" s="12" t="str">
        <f>AO292</f>
        <v>SFS Causal</v>
      </c>
      <c r="AG303" s="12" t="str">
        <f>AQ292</f>
        <v>SaLSa Causal</v>
      </c>
      <c r="AH303" s="12" t="str">
        <f>AS292</f>
        <v>D&amp;C Causal</v>
      </c>
      <c r="AI303" s="12" t="str">
        <f>AU292</f>
        <v>BBS Causal</v>
      </c>
      <c r="AK303" s="12"/>
      <c r="AL303" s="12"/>
      <c r="AM303" s="12"/>
      <c r="AN303" s="13"/>
      <c r="AO303" s="13"/>
      <c r="AP303" s="13"/>
      <c r="AQ303" s="13"/>
      <c r="AR303" s="13"/>
      <c r="AS303" s="13"/>
      <c r="AT303" s="13"/>
      <c r="AU303" s="13"/>
    </row>
    <row r="304" spans="6:49" x14ac:dyDescent="0.3">
      <c r="L304" t="str">
        <f>L293</f>
        <v>ALL</v>
      </c>
      <c r="N304" s="9">
        <f>N293</f>
        <v>1642961.5659090912</v>
      </c>
      <c r="O304" s="9">
        <f>O293</f>
        <v>1665554.0795454546</v>
      </c>
      <c r="P304" s="9">
        <f>Q293</f>
        <v>798999.91818181833</v>
      </c>
      <c r="Q304" s="9">
        <f>S293</f>
        <v>1455249.8613636361</v>
      </c>
      <c r="R304" s="9">
        <f>U293</f>
        <v>3034831.7128787874</v>
      </c>
      <c r="S304" s="9">
        <f>W293</f>
        <v>767155.14999999991</v>
      </c>
      <c r="T304" s="9"/>
      <c r="U304" s="9" t="str">
        <f>X293</f>
        <v>ALL</v>
      </c>
      <c r="V304" s="9">
        <f>Z293</f>
        <v>1.5830648771174973</v>
      </c>
      <c r="W304" s="9">
        <f>AA293</f>
        <v>1.5605293505433075</v>
      </c>
      <c r="X304" s="9">
        <f>AC293</f>
        <v>1.1903747134889611</v>
      </c>
      <c r="Y304" s="9">
        <f>AE293</f>
        <v>1.3648136599958174</v>
      </c>
      <c r="Z304" s="9">
        <f>AG293</f>
        <v>1.5510992561180357</v>
      </c>
      <c r="AA304" s="9">
        <f>AI293</f>
        <v>1.9221358169161249</v>
      </c>
      <c r="AB304" s="13"/>
      <c r="AC304" s="9" t="str">
        <f>AJ293</f>
        <v>ALL</v>
      </c>
      <c r="AD304" s="9">
        <f>AL293</f>
        <v>0.58748915986740902</v>
      </c>
      <c r="AE304" s="9">
        <f>AM293</f>
        <v>0.58116560896058655</v>
      </c>
      <c r="AF304" s="9">
        <f>AO293</f>
        <v>0.51523862862866887</v>
      </c>
      <c r="AG304" s="9">
        <f>AQ293</f>
        <v>0.50260075844117014</v>
      </c>
      <c r="AH304" s="9">
        <f>AS293</f>
        <v>0.36732126086593991</v>
      </c>
      <c r="AI304" s="9">
        <f>AU293</f>
        <v>0.98876173934461842</v>
      </c>
      <c r="AK304" s="9"/>
      <c r="AL304" s="9"/>
      <c r="AM304" s="9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L295</f>
        <v>Gain &gt; 0.7</v>
      </c>
      <c r="N305" s="9" t="e">
        <f t="shared" ref="N305:O312" si="43">N295</f>
        <v>#DIV/0!</v>
      </c>
      <c r="O305" s="9" t="e">
        <f t="shared" si="43"/>
        <v>#DIV/0!</v>
      </c>
      <c r="P305" s="9" t="e">
        <f t="shared" ref="P305:P312" si="44">Q295</f>
        <v>#DIV/0!</v>
      </c>
      <c r="Q305" s="9" t="e">
        <f t="shared" ref="Q305:Q312" si="45">S295</f>
        <v>#DIV/0!</v>
      </c>
      <c r="R305" s="9" t="e">
        <f>U295</f>
        <v>#DIV/0!</v>
      </c>
      <c r="S305" s="9" t="e">
        <f t="shared" ref="S305:S312" si="46">W295</f>
        <v>#DIV/0!</v>
      </c>
      <c r="T305" s="9"/>
      <c r="U305" s="9" t="str">
        <f t="shared" ref="U305:U312" si="47">X295</f>
        <v>Gain &gt; 0.7</v>
      </c>
      <c r="V305" s="9" t="e">
        <f t="shared" ref="V305:W312" si="48">Z295</f>
        <v>#DIV/0!</v>
      </c>
      <c r="W305" s="9" t="e">
        <f t="shared" si="48"/>
        <v>#DIV/0!</v>
      </c>
      <c r="X305" s="9" t="e">
        <f t="shared" ref="X305:X312" si="49">AC295</f>
        <v>#DIV/0!</v>
      </c>
      <c r="Y305" s="9" t="e">
        <f t="shared" ref="Y305:Y312" si="50">AE295</f>
        <v>#DIV/0!</v>
      </c>
      <c r="Z305" s="9" t="e">
        <f t="shared" ref="Z305:Z312" si="51">AG295</f>
        <v>#DIV/0!</v>
      </c>
      <c r="AA305" s="9" t="e">
        <f t="shared" ref="AA305:AA312" si="52">AI295</f>
        <v>#DIV/0!</v>
      </c>
      <c r="AB305" s="13"/>
      <c r="AC305" s="9" t="str">
        <f t="shared" ref="AC305:AC312" si="53">AJ295</f>
        <v>Gain &gt; 0.7</v>
      </c>
      <c r="AD305" s="9" t="e">
        <f t="shared" ref="AD305:AE312" si="54">AL295</f>
        <v>#DIV/0!</v>
      </c>
      <c r="AE305" s="9" t="e">
        <f t="shared" si="54"/>
        <v>#DIV/0!</v>
      </c>
      <c r="AF305" s="9" t="e">
        <f t="shared" ref="AF305:AF312" si="55">AO295</f>
        <v>#DIV/0!</v>
      </c>
      <c r="AG305" s="9" t="e">
        <f t="shared" ref="AG305:AG312" si="56">AQ295</f>
        <v>#DIV/0!</v>
      </c>
      <c r="AH305" s="9" t="e">
        <f t="shared" ref="AH305:AH312" si="57">AS295</f>
        <v>#DIV/0!</v>
      </c>
      <c r="AI305" s="9" t="e">
        <f t="shared" ref="AI305:AI312" si="58">AU295</f>
        <v>#DIV/0!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>L296</f>
        <v>Target</v>
      </c>
      <c r="N306" s="9">
        <f t="shared" si="43"/>
        <v>802657.65740740742</v>
      </c>
      <c r="O306" s="9">
        <f t="shared" si="43"/>
        <v>805126.33333333326</v>
      </c>
      <c r="P306" s="9">
        <f t="shared" si="44"/>
        <v>419687.82592592592</v>
      </c>
      <c r="Q306" s="9">
        <f t="shared" si="45"/>
        <v>373606.39074074075</v>
      </c>
      <c r="R306" s="9">
        <f>U296</f>
        <v>2619292.6629629633</v>
      </c>
      <c r="S306" s="9">
        <f t="shared" si="46"/>
        <v>505778.92407407414</v>
      </c>
      <c r="T306" s="9"/>
      <c r="U306" s="9" t="str">
        <f t="shared" si="47"/>
        <v>Target</v>
      </c>
      <c r="V306" s="9">
        <f t="shared" si="48"/>
        <v>1.043718977207404</v>
      </c>
      <c r="W306" s="9">
        <f t="shared" si="48"/>
        <v>1.0180644476570673</v>
      </c>
      <c r="X306" s="9">
        <f t="shared" si="49"/>
        <v>0.86822093525600674</v>
      </c>
      <c r="Y306" s="9">
        <f t="shared" si="50"/>
        <v>0.69973448199495936</v>
      </c>
      <c r="Z306" s="9">
        <f t="shared" si="51"/>
        <v>1.1610971425783916</v>
      </c>
      <c r="AA306" s="9">
        <f t="shared" si="52"/>
        <v>1.2373174536835265</v>
      </c>
      <c r="AB306" s="13"/>
      <c r="AC306" s="9" t="str">
        <f t="shared" si="53"/>
        <v>Target</v>
      </c>
      <c r="AD306" s="9">
        <f t="shared" si="54"/>
        <v>0.44048069539033657</v>
      </c>
      <c r="AE306" s="9">
        <f t="shared" si="54"/>
        <v>0.42856391213825668</v>
      </c>
      <c r="AF306" s="9">
        <f t="shared" si="55"/>
        <v>0.42224139590937376</v>
      </c>
      <c r="AG306" s="9">
        <f t="shared" si="56"/>
        <v>0.34807873386426191</v>
      </c>
      <c r="AH306" s="9">
        <f t="shared" si="57"/>
        <v>0.32188414311461178</v>
      </c>
      <c r="AI306" s="9">
        <f t="shared" si="58"/>
        <v>0.5861743945839677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>L297</f>
        <v>Gain &gt; 0</v>
      </c>
      <c r="N307" s="9">
        <f t="shared" si="43"/>
        <v>2163974.2098039212</v>
      </c>
      <c r="O307" s="9">
        <f t="shared" si="43"/>
        <v>2172233.364705883</v>
      </c>
      <c r="P307" s="9">
        <f t="shared" si="44"/>
        <v>930518.7196078432</v>
      </c>
      <c r="Q307" s="9">
        <f t="shared" si="45"/>
        <v>2426349.109803922</v>
      </c>
      <c r="R307" s="9">
        <f>U297</f>
        <v>2971152.1549019609</v>
      </c>
      <c r="S307" s="9">
        <f t="shared" si="46"/>
        <v>1138234.0215686271</v>
      </c>
      <c r="T307" s="9"/>
      <c r="U307" s="9" t="str">
        <f t="shared" si="47"/>
        <v>Gain &gt; 0</v>
      </c>
      <c r="V307" s="9">
        <f t="shared" si="48"/>
        <v>1.9250579432376624</v>
      </c>
      <c r="W307" s="9">
        <f t="shared" si="48"/>
        <v>1.8776936413207796</v>
      </c>
      <c r="X307" s="9">
        <f t="shared" si="49"/>
        <v>1.31476507229775</v>
      </c>
      <c r="Y307" s="9">
        <f t="shared" si="50"/>
        <v>1.9727750257975831</v>
      </c>
      <c r="Z307" s="9">
        <f t="shared" si="51"/>
        <v>1.468192724286757</v>
      </c>
      <c r="AA307" s="9">
        <f t="shared" si="52"/>
        <v>2.3612758786087698</v>
      </c>
      <c r="AB307" s="13"/>
      <c r="AC307" s="9" t="str">
        <f t="shared" si="53"/>
        <v>Gain &gt; 0</v>
      </c>
      <c r="AD307" s="9">
        <f t="shared" si="54"/>
        <v>0.6581100097205721</v>
      </c>
      <c r="AE307" s="9">
        <f t="shared" si="54"/>
        <v>0.64265101717627493</v>
      </c>
      <c r="AF307" s="9">
        <f t="shared" si="55"/>
        <v>0.54493218016075717</v>
      </c>
      <c r="AG307" s="9">
        <f t="shared" si="56"/>
        <v>0.61519260448666147</v>
      </c>
      <c r="AH307" s="9">
        <f t="shared" si="57"/>
        <v>0.36075101530820808</v>
      </c>
      <c r="AI307" s="9">
        <f t="shared" si="58"/>
        <v>1.1188763041213594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 t="shared" ref="L308" si="59">L298</f>
        <v>Gain &lt;=0</v>
      </c>
      <c r="N308" s="9">
        <f t="shared" si="43"/>
        <v>1314916.5679012346</v>
      </c>
      <c r="O308" s="9">
        <f t="shared" si="43"/>
        <v>1346533.7888888891</v>
      </c>
      <c r="P308" s="9">
        <f t="shared" si="44"/>
        <v>716191.7839506173</v>
      </c>
      <c r="Q308" s="9">
        <f t="shared" si="45"/>
        <v>843817.00123456784</v>
      </c>
      <c r="R308" s="9">
        <f>U298</f>
        <v>3074926.2493827161</v>
      </c>
      <c r="S308" s="9">
        <f t="shared" si="46"/>
        <v>533512.89753086434</v>
      </c>
      <c r="T308" s="9"/>
      <c r="U308" s="9" t="str">
        <f t="shared" si="47"/>
        <v>Gain &lt;=0</v>
      </c>
      <c r="V308" s="9">
        <f t="shared" si="48"/>
        <v>1.3677359095603561</v>
      </c>
      <c r="W308" s="9">
        <f t="shared" si="48"/>
        <v>1.3608333156093451</v>
      </c>
      <c r="X308" s="9">
        <f t="shared" si="49"/>
        <v>1.1120548579426852</v>
      </c>
      <c r="Y308" s="9">
        <f t="shared" si="50"/>
        <v>0.98202317041692755</v>
      </c>
      <c r="Z308" s="9">
        <f t="shared" si="51"/>
        <v>1.6032996650488418</v>
      </c>
      <c r="AA308" s="9">
        <f t="shared" si="52"/>
        <v>1.6456402225170519</v>
      </c>
      <c r="AB308" s="13"/>
      <c r="AC308" s="9" t="str">
        <f t="shared" si="53"/>
        <v>Gain &lt;=0</v>
      </c>
      <c r="AD308" s="9">
        <f t="shared" si="54"/>
        <v>0.54302418033023259</v>
      </c>
      <c r="AE308" s="9">
        <f t="shared" si="54"/>
        <v>0.5424525741581161</v>
      </c>
      <c r="AF308" s="9">
        <f t="shared" si="55"/>
        <v>0.49654268877513213</v>
      </c>
      <c r="AG308" s="9">
        <f t="shared" si="56"/>
        <v>0.43170959611623094</v>
      </c>
      <c r="AH308" s="9">
        <f t="shared" si="57"/>
        <v>0.37145808214303028</v>
      </c>
      <c r="AI308" s="9">
        <f t="shared" si="58"/>
        <v>0.90683775411481848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>L299</f>
        <v>Target;Gain &gt; 0.7; #pref=2</v>
      </c>
      <c r="N309" s="9" t="e">
        <f t="shared" si="43"/>
        <v>#DIV/0!</v>
      </c>
      <c r="O309" s="9" t="e">
        <f t="shared" si="43"/>
        <v>#DIV/0!</v>
      </c>
      <c r="P309" s="9" t="e">
        <f t="shared" si="44"/>
        <v>#DIV/0!</v>
      </c>
      <c r="Q309" s="9" t="e">
        <f t="shared" si="45"/>
        <v>#DIV/0!</v>
      </c>
      <c r="R309" s="9" t="e">
        <f t="shared" ref="R309" si="60">U299</f>
        <v>#DIV/0!</v>
      </c>
      <c r="S309" s="9" t="e">
        <f t="shared" si="46"/>
        <v>#DIV/0!</v>
      </c>
      <c r="T309" s="9"/>
      <c r="U309" s="9" t="str">
        <f t="shared" si="47"/>
        <v>Target;Gain &gt; 0.7; #pref=2</v>
      </c>
      <c r="V309" s="9" t="e">
        <f t="shared" si="48"/>
        <v>#DIV/0!</v>
      </c>
      <c r="W309" s="9" t="e">
        <f t="shared" si="48"/>
        <v>#DIV/0!</v>
      </c>
      <c r="X309" s="9" t="e">
        <f t="shared" si="49"/>
        <v>#DIV/0!</v>
      </c>
      <c r="Y309" s="9" t="e">
        <f t="shared" si="50"/>
        <v>#DIV/0!</v>
      </c>
      <c r="Z309" s="9" t="e">
        <f t="shared" si="51"/>
        <v>#DIV/0!</v>
      </c>
      <c r="AA309" s="9" t="e">
        <f t="shared" si="52"/>
        <v>#DIV/0!</v>
      </c>
      <c r="AB309" s="13"/>
      <c r="AC309" s="9" t="str">
        <f t="shared" si="53"/>
        <v>Target;Gain &gt; 0.7; #pref=2</v>
      </c>
      <c r="AD309" s="9" t="e">
        <f t="shared" si="54"/>
        <v>#DIV/0!</v>
      </c>
      <c r="AE309" s="9" t="e">
        <f t="shared" si="54"/>
        <v>#DIV/0!</v>
      </c>
      <c r="AF309" s="9" t="e">
        <f t="shared" si="55"/>
        <v>#DIV/0!</v>
      </c>
      <c r="AG309" s="9" t="e">
        <f t="shared" si="56"/>
        <v>#DIV/0!</v>
      </c>
      <c r="AH309" s="9" t="e">
        <f t="shared" si="57"/>
        <v>#DIV/0!</v>
      </c>
      <c r="AI309" s="9" t="e">
        <f t="shared" si="58"/>
        <v>#DIV/0!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>L300</f>
        <v>Target; Gain &gt; 0.7; #pref=3</v>
      </c>
      <c r="N310" s="9" t="e">
        <f t="shared" si="43"/>
        <v>#DIV/0!</v>
      </c>
      <c r="O310" s="9" t="e">
        <f t="shared" si="43"/>
        <v>#DIV/0!</v>
      </c>
      <c r="P310" s="9" t="e">
        <f t="shared" si="44"/>
        <v>#DIV/0!</v>
      </c>
      <c r="Q310" s="9" t="e">
        <f t="shared" si="45"/>
        <v>#DIV/0!</v>
      </c>
      <c r="R310" s="9" t="e">
        <f>U300</f>
        <v>#DIV/0!</v>
      </c>
      <c r="S310" s="9" t="e">
        <f t="shared" si="46"/>
        <v>#DIV/0!</v>
      </c>
      <c r="T310" s="9"/>
      <c r="U310" s="9" t="str">
        <f t="shared" si="47"/>
        <v>Target; Gain &gt; 0.7; #pref=3</v>
      </c>
      <c r="V310" s="9" t="e">
        <f t="shared" si="48"/>
        <v>#DIV/0!</v>
      </c>
      <c r="W310" s="9" t="e">
        <f t="shared" si="48"/>
        <v>#DIV/0!</v>
      </c>
      <c r="X310" s="9" t="e">
        <f t="shared" si="49"/>
        <v>#DIV/0!</v>
      </c>
      <c r="Y310" s="9" t="e">
        <f t="shared" si="50"/>
        <v>#DIV/0!</v>
      </c>
      <c r="Z310" s="9" t="e">
        <f t="shared" si="51"/>
        <v>#DIV/0!</v>
      </c>
      <c r="AA310" s="9" t="e">
        <f t="shared" si="52"/>
        <v>#DIV/0!</v>
      </c>
      <c r="AB310" s="13"/>
      <c r="AC310" s="9" t="str">
        <f t="shared" si="53"/>
        <v>Target; Gain &gt; 0.7; #pref=3</v>
      </c>
      <c r="AD310" s="9" t="e">
        <f t="shared" si="54"/>
        <v>#DIV/0!</v>
      </c>
      <c r="AE310" s="9" t="e">
        <f t="shared" si="54"/>
        <v>#DIV/0!</v>
      </c>
      <c r="AF310" s="9" t="e">
        <f t="shared" si="55"/>
        <v>#DIV/0!</v>
      </c>
      <c r="AG310" s="9" t="e">
        <f t="shared" si="56"/>
        <v>#DIV/0!</v>
      </c>
      <c r="AH310" s="9" t="e">
        <f t="shared" si="57"/>
        <v>#DIV/0!</v>
      </c>
      <c r="AI310" s="9" t="e">
        <f t="shared" si="58"/>
        <v>#DIV/0!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>L301</f>
        <v>Target; Gain &gt; 0.7; #pref=4</v>
      </c>
      <c r="N311" s="9" t="e">
        <f t="shared" si="43"/>
        <v>#DIV/0!</v>
      </c>
      <c r="O311" s="9" t="e">
        <f t="shared" si="43"/>
        <v>#DIV/0!</v>
      </c>
      <c r="P311" s="9" t="e">
        <f t="shared" si="44"/>
        <v>#DIV/0!</v>
      </c>
      <c r="Q311" s="9" t="e">
        <f t="shared" si="45"/>
        <v>#DIV/0!</v>
      </c>
      <c r="R311" s="9" t="e">
        <f>U301</f>
        <v>#DIV/0!</v>
      </c>
      <c r="S311" s="9" t="e">
        <f t="shared" si="46"/>
        <v>#DIV/0!</v>
      </c>
      <c r="T311" s="9"/>
      <c r="U311" s="9" t="str">
        <f t="shared" si="47"/>
        <v>Target; Gain &gt; 0.7; #pref=4</v>
      </c>
      <c r="V311" s="9" t="e">
        <f t="shared" si="48"/>
        <v>#DIV/0!</v>
      </c>
      <c r="W311" s="9" t="e">
        <f t="shared" si="48"/>
        <v>#DIV/0!</v>
      </c>
      <c r="X311" s="9" t="e">
        <f t="shared" si="49"/>
        <v>#DIV/0!</v>
      </c>
      <c r="Y311" s="9" t="e">
        <f t="shared" si="50"/>
        <v>#DIV/0!</v>
      </c>
      <c r="Z311" s="9" t="e">
        <f t="shared" si="51"/>
        <v>#DIV/0!</v>
      </c>
      <c r="AA311" s="9" t="e">
        <f t="shared" si="52"/>
        <v>#DIV/0!</v>
      </c>
      <c r="AB311" s="13"/>
      <c r="AC311" s="9" t="str">
        <f t="shared" si="53"/>
        <v>Target; Gain &gt; 0.7; #pref=4</v>
      </c>
      <c r="AD311" s="9" t="e">
        <f t="shared" si="54"/>
        <v>#DIV/0!</v>
      </c>
      <c r="AE311" s="9" t="e">
        <f t="shared" si="54"/>
        <v>#DIV/0!</v>
      </c>
      <c r="AF311" s="9" t="e">
        <f t="shared" si="55"/>
        <v>#DIV/0!</v>
      </c>
      <c r="AG311" s="9" t="e">
        <f t="shared" si="56"/>
        <v>#DIV/0!</v>
      </c>
      <c r="AH311" s="9" t="e">
        <f t="shared" si="57"/>
        <v>#DIV/0!</v>
      </c>
      <c r="AI311" s="9" t="e">
        <f t="shared" si="58"/>
        <v>#DIV/0!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>L302</f>
        <v>Target; Gain &gt; 0</v>
      </c>
      <c r="N312" s="9">
        <f t="shared" si="43"/>
        <v>1263873.7200000002</v>
      </c>
      <c r="O312" s="9">
        <f t="shared" si="43"/>
        <v>1268300.8699999999</v>
      </c>
      <c r="P312" s="9">
        <f t="shared" si="44"/>
        <v>591910.84000000008</v>
      </c>
      <c r="Q312" s="9">
        <f t="shared" si="45"/>
        <v>665535.57999999996</v>
      </c>
      <c r="R312" s="9">
        <f>U302</f>
        <v>2859097.1399999997</v>
      </c>
      <c r="S312" s="9">
        <f t="shared" si="46"/>
        <v>895924.25</v>
      </c>
      <c r="T312" s="9"/>
      <c r="U312" s="9" t="str">
        <f t="shared" si="47"/>
        <v>Target; Gain &gt; 0</v>
      </c>
      <c r="V312" s="9">
        <f t="shared" si="48"/>
        <v>1.4825141998881004</v>
      </c>
      <c r="W312" s="9">
        <f t="shared" si="48"/>
        <v>1.4405033353000181</v>
      </c>
      <c r="X312" s="9">
        <f t="shared" si="49"/>
        <v>1.0874247193543123</v>
      </c>
      <c r="Y312" s="9">
        <f t="shared" si="50"/>
        <v>1.0362265941814983</v>
      </c>
      <c r="Z312" s="9">
        <f t="shared" si="51"/>
        <v>1.4131897334527459</v>
      </c>
      <c r="AA312" s="9">
        <f t="shared" si="52"/>
        <v>2.0283179712598209</v>
      </c>
      <c r="AB312" s="13"/>
      <c r="AC312" s="9" t="str">
        <f t="shared" si="53"/>
        <v>Target; Gain &gt; 0</v>
      </c>
      <c r="AD312" s="9">
        <f t="shared" si="54"/>
        <v>0.59986442597699341</v>
      </c>
      <c r="AE312" s="9">
        <f t="shared" si="54"/>
        <v>0.58185823017149252</v>
      </c>
      <c r="AF312" s="9">
        <f t="shared" si="55"/>
        <v>0.53510074928868556</v>
      </c>
      <c r="AG312" s="9">
        <f t="shared" si="56"/>
        <v>0.4676122337055858</v>
      </c>
      <c r="AH312" s="9">
        <f t="shared" si="57"/>
        <v>0.39108802944654603</v>
      </c>
      <c r="AI312" s="9">
        <f t="shared" si="58"/>
        <v>0.89959554594708613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K313" s="8"/>
      <c r="AL313" s="8"/>
      <c r="AM313" s="8"/>
      <c r="AN313" s="8"/>
      <c r="AO313" s="8"/>
    </row>
    <row r="314" spans="7:49" x14ac:dyDescent="0.3">
      <c r="K314" s="35" t="s">
        <v>62</v>
      </c>
      <c r="L314" s="5">
        <f>X314</f>
        <v>0.7</v>
      </c>
      <c r="M314" s="6" t="s">
        <v>2</v>
      </c>
      <c r="N314" s="6" t="s">
        <v>3</v>
      </c>
      <c r="O314" s="6" t="s">
        <v>4</v>
      </c>
      <c r="P314" s="6" t="s">
        <v>5</v>
      </c>
      <c r="Q314" s="6" t="s">
        <v>6</v>
      </c>
      <c r="R314" s="6" t="s">
        <v>7</v>
      </c>
      <c r="S314" s="6" t="s">
        <v>8</v>
      </c>
      <c r="T314" s="6" t="s">
        <v>9</v>
      </c>
      <c r="U314" s="6" t="s">
        <v>10</v>
      </c>
      <c r="V314" s="6" t="s">
        <v>11</v>
      </c>
      <c r="W314" s="6" t="s">
        <v>12</v>
      </c>
      <c r="X314" s="7">
        <f>X292</f>
        <v>0.7</v>
      </c>
      <c r="Y314" s="6" t="s">
        <v>2</v>
      </c>
      <c r="Z314" s="6" t="s">
        <v>3</v>
      </c>
      <c r="AA314" s="6" t="s">
        <v>4</v>
      </c>
      <c r="AB314" s="6" t="s">
        <v>5</v>
      </c>
      <c r="AC314" s="6" t="s">
        <v>6</v>
      </c>
      <c r="AD314" s="6" t="s">
        <v>7</v>
      </c>
      <c r="AE314" s="6" t="s">
        <v>8</v>
      </c>
      <c r="AF314" s="6" t="s">
        <v>9</v>
      </c>
      <c r="AG314" s="6" t="s">
        <v>10</v>
      </c>
      <c r="AH314" s="6" t="s">
        <v>11</v>
      </c>
      <c r="AI314" s="6" t="s">
        <v>12</v>
      </c>
      <c r="AJ314" s="5">
        <f t="shared" ref="AJ314:AJ324" si="61">X314</f>
        <v>0.7</v>
      </c>
      <c r="AK314" s="6" t="s">
        <v>2</v>
      </c>
      <c r="AL314" s="6" t="s">
        <v>3</v>
      </c>
      <c r="AM314" s="6" t="s">
        <v>4</v>
      </c>
      <c r="AN314" s="6" t="s">
        <v>5</v>
      </c>
      <c r="AO314" s="6" t="s">
        <v>6</v>
      </c>
      <c r="AP314" s="6" t="s">
        <v>7</v>
      </c>
      <c r="AQ314" s="6" t="s">
        <v>8</v>
      </c>
      <c r="AR314" s="6" t="s">
        <v>9</v>
      </c>
      <c r="AS314" s="6" t="s">
        <v>10</v>
      </c>
      <c r="AT314" s="6" t="s">
        <v>11</v>
      </c>
      <c r="AU314" s="6" t="s">
        <v>12</v>
      </c>
    </row>
    <row r="315" spans="7:49" x14ac:dyDescent="0.3">
      <c r="L315" s="8" t="s">
        <v>16</v>
      </c>
      <c r="M315" s="9">
        <f>MEDIAN(M3:M290)</f>
        <v>4851383.5999999996</v>
      </c>
      <c r="N315" s="9">
        <f t="shared" ref="N315:W315" si="62">MEDIAN(N3:N290)</f>
        <v>668860</v>
      </c>
      <c r="O315" s="9">
        <f t="shared" si="62"/>
        <v>669045.80000000005</v>
      </c>
      <c r="P315" s="9">
        <f t="shared" si="62"/>
        <v>1902138.9</v>
      </c>
      <c r="Q315" s="9">
        <f t="shared" si="62"/>
        <v>295212.3</v>
      </c>
      <c r="R315" s="9">
        <f t="shared" si="62"/>
        <v>14768288.300000001</v>
      </c>
      <c r="S315" s="9">
        <f t="shared" si="62"/>
        <v>187604.4</v>
      </c>
      <c r="T315" s="9">
        <f t="shared" si="62"/>
        <v>2922825.5999999996</v>
      </c>
      <c r="U315" s="9">
        <f t="shared" si="62"/>
        <v>2286231.6666666665</v>
      </c>
      <c r="V315" s="9">
        <f t="shared" si="62"/>
        <v>1846321.7</v>
      </c>
      <c r="W315" s="9">
        <f t="shared" si="62"/>
        <v>407938.7</v>
      </c>
      <c r="X315" s="9" t="s">
        <v>16</v>
      </c>
      <c r="Y315" s="9">
        <f>MEDIAN(Y3:Y290)</f>
        <v>3.4021045601984952</v>
      </c>
      <c r="Z315" s="9">
        <f t="shared" ref="Z315:AI315" si="63">MEDIAN(Z3:Z290)</f>
        <v>0.98194568056302778</v>
      </c>
      <c r="AA315" s="9">
        <f t="shared" si="63"/>
        <v>0.96871973451925442</v>
      </c>
      <c r="AB315" s="9">
        <f t="shared" si="63"/>
        <v>1.8013700591021919</v>
      </c>
      <c r="AC315" s="9">
        <f t="shared" si="63"/>
        <v>0.93987496710033147</v>
      </c>
      <c r="AD315" s="9">
        <f t="shared" si="63"/>
        <v>8.2781559324124814</v>
      </c>
      <c r="AE315" s="9">
        <f t="shared" si="63"/>
        <v>0.64164213314264396</v>
      </c>
      <c r="AF315" s="9">
        <f t="shared" si="63"/>
        <v>0.62385744867497128</v>
      </c>
      <c r="AG315" s="9">
        <f t="shared" si="63"/>
        <v>0.90944266447913835</v>
      </c>
      <c r="AH315" s="9">
        <f t="shared" si="63"/>
        <v>3.0889801024051846</v>
      </c>
      <c r="AI315" s="9">
        <f t="shared" si="63"/>
        <v>1.7135921114007941</v>
      </c>
      <c r="AJ315" s="8" t="str">
        <f t="shared" si="61"/>
        <v>ALL</v>
      </c>
      <c r="AK315" s="9">
        <f>MEDIAN(AK3:AK290)</f>
        <v>3.4021045601984952</v>
      </c>
      <c r="AL315" s="9">
        <f t="shared" ref="AL315:AU315" si="64">MEDIAN(AL3:AL290)</f>
        <v>0.4241136036987882</v>
      </c>
      <c r="AM315" s="9">
        <f t="shared" si="64"/>
        <v>0.40597143422346565</v>
      </c>
      <c r="AN315" s="9">
        <f t="shared" si="64"/>
        <v>1.8013700591021919</v>
      </c>
      <c r="AO315" s="9">
        <f t="shared" si="64"/>
        <v>0.47732627280638551</v>
      </c>
      <c r="AP315" s="9">
        <f t="shared" si="64"/>
        <v>8.2781559324124814</v>
      </c>
      <c r="AQ315" s="9">
        <f t="shared" si="64"/>
        <v>0.3608583084947895</v>
      </c>
      <c r="AR315" s="9">
        <f t="shared" si="64"/>
        <v>0.31626588089857249</v>
      </c>
      <c r="AS315" s="9">
        <f t="shared" si="64"/>
        <v>0.35564479450695213</v>
      </c>
      <c r="AT315" s="9">
        <f t="shared" si="64"/>
        <v>3.0889801024051846</v>
      </c>
      <c r="AU315" s="9">
        <f t="shared" si="64"/>
        <v>0.63792405629646964</v>
      </c>
    </row>
    <row r="316" spans="7:49" x14ac:dyDescent="0.3">
      <c r="L316" s="8" t="str">
        <f>"Target; Gain &gt; "&amp;L314</f>
        <v>Target; Gain &gt; 0.7</v>
      </c>
      <c r="M316" s="9" t="e" cm="1" vm="1">
        <f t="array" ref="M316">MEDIAN(_xlfn._xlws.FILTER(M3:M290, ($AZ3:$AZ290 &gt; $X292)*($AZ3:$AZ290 &lt;&gt; "")))</f>
        <v>#VALUE!</v>
      </c>
      <c r="N316" s="9" t="e" cm="1" vm="1">
        <f t="array" ref="N316">MEDIAN(_xlfn._xlws.FILTER(N3:N290, ($AZ3:$AZ290 &gt; $X292)*($AZ3:$AZ290 &lt;&gt; "")))</f>
        <v>#VALUE!</v>
      </c>
      <c r="O316" s="9" t="e" cm="1" vm="1">
        <f t="array" ref="O316">MEDIAN(_xlfn._xlws.FILTER(O3:O290, ($AZ3:$AZ290 &gt; $X292)*($AZ3:$AZ290 &lt;&gt; "")))</f>
        <v>#VALUE!</v>
      </c>
      <c r="P316" s="9" t="e" cm="1" vm="1">
        <f t="array" ref="P316">MEDIAN(_xlfn._xlws.FILTER(P3:P290, ($AZ3:$AZ290 &gt; $X292)*($AZ3:$AZ290 &lt;&gt; "")))</f>
        <v>#VALUE!</v>
      </c>
      <c r="Q316" s="9" t="e" cm="1" vm="1">
        <f t="array" ref="Q316">MEDIAN(_xlfn._xlws.FILTER(Q3:Q290, ($AZ3:$AZ290 &gt; $X292)*($AZ3:$AZ290 &lt;&gt; "")))</f>
        <v>#VALUE!</v>
      </c>
      <c r="R316" s="9" t="e" cm="1" vm="1">
        <f t="array" ref="R316">MEDIAN(_xlfn._xlws.FILTER(R3:R290, ($AZ3:$AZ290 &gt; $X292)*($AZ3:$AZ290 &lt;&gt; "")))</f>
        <v>#VALUE!</v>
      </c>
      <c r="S316" s="9" t="e" cm="1" vm="1">
        <f t="array" ref="S316">MEDIAN(_xlfn._xlws.FILTER(S3:S290, ($AZ3:$AZ290 &gt; $X292)*($AZ3:$AZ290 &lt;&gt; "")))</f>
        <v>#VALUE!</v>
      </c>
      <c r="T316" s="9" t="e" cm="1" vm="1">
        <f t="array" ref="T316">MEDIAN(_xlfn._xlws.FILTER(T3:T290, ($AZ3:$AZ290 &gt; $X292)*($AZ3:$AZ290 &lt;&gt; "")))</f>
        <v>#VALUE!</v>
      </c>
      <c r="U316" s="9" t="e" cm="1" vm="1">
        <f t="array" ref="U316">MEDIAN(_xlfn._xlws.FILTER(U3:U290, ($AZ3:$AZ290 &gt; $X292)*($AZ3:$AZ290 &lt;&gt; "")))</f>
        <v>#VALUE!</v>
      </c>
      <c r="V316" s="9" t="e" cm="1" vm="1">
        <f t="array" ref="V316">MEDIAN(_xlfn._xlws.FILTER(V3:V290, ($AZ3:$AZ290 &gt; $X292)*($AZ3:$AZ290 &lt;&gt; "")))</f>
        <v>#VALUE!</v>
      </c>
      <c r="W316" s="9" t="e" cm="1" vm="1">
        <f t="array" ref="W316">MEDIAN(_xlfn._xlws.FILTER(W3:W290, ($AZ3:$AZ290 &gt; $X292)*($AZ3:$AZ290 &lt;&gt; "")))</f>
        <v>#VALUE!</v>
      </c>
      <c r="X316" s="9" t="str">
        <f>"Target; Gain &gt; "&amp;X314</f>
        <v>Target; Gain &gt; 0.7</v>
      </c>
      <c r="Y316" s="9" t="e" cm="1" vm="1">
        <f t="array" ref="Y316">MEDIAN(_xlfn._xlws.FILTER(Y3:Y290, ($AZ3:$AZ290 &gt; $X292)*($AZ3:$AZ290 &lt;&gt; "")))</f>
        <v>#VALUE!</v>
      </c>
      <c r="Z316" s="9" t="e" cm="1" vm="1">
        <f t="array" ref="Z316">MEDIAN(_xlfn._xlws.FILTER(Z3:Z290, ($AZ3:$AZ290 &gt; $X292)*($AZ3:$AZ290 &lt;&gt; "")))</f>
        <v>#VALUE!</v>
      </c>
      <c r="AA316" s="9" t="e" cm="1" vm="1">
        <f t="array" ref="AA316">MEDIAN(_xlfn._xlws.FILTER(AA3:AA290, ($AZ3:$AZ290 &gt; $X292)*($AZ3:$AZ290 &lt;&gt; "")))</f>
        <v>#VALUE!</v>
      </c>
      <c r="AB316" s="9" t="e" cm="1" vm="1">
        <f t="array" ref="AB316">MEDIAN(_xlfn._xlws.FILTER(AB3:AB290, ($AZ3:$AZ290 &gt; $X292)*($AZ3:$AZ290 &lt;&gt; "")))</f>
        <v>#VALUE!</v>
      </c>
      <c r="AC316" s="9" t="e" cm="1" vm="1">
        <f t="array" ref="AC316">MEDIAN(_xlfn._xlws.FILTER(AC3:AC290, ($AZ3:$AZ290 &gt; $X292)*($AZ3:$AZ290 &lt;&gt; "")))</f>
        <v>#VALUE!</v>
      </c>
      <c r="AD316" s="9" t="e" cm="1" vm="1">
        <f t="array" ref="AD316">MEDIAN(_xlfn._xlws.FILTER(AD3:AD290, ($AZ3:$AZ290 &gt; $X292)*($AZ3:$AZ290 &lt;&gt; "")))</f>
        <v>#VALUE!</v>
      </c>
      <c r="AE316" s="9" t="e" cm="1" vm="1">
        <f t="array" ref="AE316">MEDIAN(_xlfn._xlws.FILTER(AE3:AE290, ($AZ3:$AZ290 &gt; $X292)*($AZ3:$AZ290 &lt;&gt; "")))</f>
        <v>#VALUE!</v>
      </c>
      <c r="AF316" s="9" t="e" cm="1" vm="1">
        <f t="array" ref="AF316">MEDIAN(_xlfn._xlws.FILTER(AF3:AF290, ($AZ3:$AZ290 &gt; $X292)*($AZ3:$AZ290 &lt;&gt; "")))</f>
        <v>#VALUE!</v>
      </c>
      <c r="AG316" s="9" t="e" cm="1" vm="1">
        <f t="array" ref="AG316">MEDIAN(_xlfn._xlws.FILTER(AG3:AG290, ($AZ3:$AZ290 &gt; $X292)*($AZ3:$AZ290 &lt;&gt; "")))</f>
        <v>#VALUE!</v>
      </c>
      <c r="AH316" s="9" t="e" cm="1" vm="1">
        <f t="array" ref="AH316">MEDIAN(_xlfn._xlws.FILTER(AH3:AH290, ($AZ3:$AZ290 &gt; $X292)*($AZ3:$AZ290 &lt;&gt; "")))</f>
        <v>#VALUE!</v>
      </c>
      <c r="AI316" s="9" t="e" cm="1" vm="1">
        <f t="array" ref="AI316">MEDIAN(_xlfn._xlws.FILTER(AI3:AI290, ($AZ3:$AZ290 &gt; $X292)*($AZ3:$AZ290 &lt;&gt; "")))</f>
        <v>#VALUE!</v>
      </c>
      <c r="AJ316" s="8" t="str">
        <f t="shared" si="61"/>
        <v>Target; Gain &gt; 0.7</v>
      </c>
      <c r="AK316" s="9" t="e" cm="1" vm="1">
        <f t="array" ref="AK316">MEDIAN(_xlfn._xlws.FILTER(AK3:AK290, ($AZ3:$AZ290 &gt; $X292)*($AZ3:$AZ290 &lt;&gt; "")))</f>
        <v>#VALUE!</v>
      </c>
      <c r="AL316" s="9" t="e" cm="1" vm="1">
        <f t="array" ref="AL316">MEDIAN(_xlfn._xlws.FILTER(AL3:AL290, ($AZ3:$AZ290 &gt; $X292)*($AZ3:$AZ290 &lt;&gt; "")))</f>
        <v>#VALUE!</v>
      </c>
      <c r="AM316" s="9" t="e" cm="1" vm="1">
        <f t="array" ref="AM316">MEDIAN(_xlfn._xlws.FILTER(AM3:AM290, ($AZ3:$AZ290 &gt; $X292)*($AZ3:$AZ290 &lt;&gt; "")))</f>
        <v>#VALUE!</v>
      </c>
      <c r="AN316" s="9" t="e" cm="1" vm="1">
        <f t="array" ref="AN316">MEDIAN(_xlfn._xlws.FILTER(AN3:AN290, ($AZ3:$AZ290 &gt; $X292)*($AZ3:$AZ290 &lt;&gt; "")))</f>
        <v>#VALUE!</v>
      </c>
      <c r="AO316" s="9" t="e" cm="1" vm="1">
        <f t="array" ref="AO316">MEDIAN(_xlfn._xlws.FILTER(AO3:AO290, ($AZ3:$AZ290 &gt; $X292)*($AZ3:$AZ290 &lt;&gt; "")))</f>
        <v>#VALUE!</v>
      </c>
      <c r="AP316" s="9" t="e" cm="1" vm="1">
        <f t="array" ref="AP316">MEDIAN(_xlfn._xlws.FILTER(AP3:AP290, ($AZ3:$AZ290 &gt; $X292)*($AZ3:$AZ290 &lt;&gt; "")))</f>
        <v>#VALUE!</v>
      </c>
      <c r="AQ316" s="9" t="e" cm="1" vm="1">
        <f t="array" ref="AQ316">MEDIAN(_xlfn._xlws.FILTER(AQ3:AQ290, ($AZ3:$AZ290 &gt; $X292)*($AZ3:$AZ290 &lt;&gt; "")))</f>
        <v>#VALUE!</v>
      </c>
      <c r="AR316" s="9" t="e" cm="1" vm="1">
        <f t="array" ref="AR316">MEDIAN(_xlfn._xlws.FILTER(AR3:AR290, ($AZ3:$AZ290 &gt; $X292)*($AZ3:$AZ290 &lt;&gt; "")))</f>
        <v>#VALUE!</v>
      </c>
      <c r="AS316" s="9" t="e" cm="1" vm="1">
        <f t="array" ref="AS316">MEDIAN(_xlfn._xlws.FILTER(AS3:AS290, ($AZ3:$AZ290 &gt; $X292)*($AZ3:$AZ290 &lt;&gt; "")))</f>
        <v>#VALUE!</v>
      </c>
      <c r="AT316" s="9" t="e" cm="1" vm="1">
        <f t="array" ref="AT316">MEDIAN(_xlfn._xlws.FILTER(AT3:AT290, ($AZ3:$AZ290 &gt; $X292)*($AZ3:$AZ290 &lt;&gt; "")))</f>
        <v>#VALUE!</v>
      </c>
      <c r="AU316" s="9" t="e" cm="1" vm="1">
        <f t="array" ref="AU316">MEDIAN(_xlfn._xlws.FILTER(AU3:AU290, ($AZ3:$AZ290 &gt; $X292)*($AZ3:$AZ290 &lt;&gt; "")))</f>
        <v>#VALUE!</v>
      </c>
    </row>
    <row r="317" spans="7:49" x14ac:dyDescent="0.3">
      <c r="L317" s="8" t="str">
        <f>"Gain &gt; "&amp;L314</f>
        <v>Gain &gt; 0.7</v>
      </c>
      <c r="M317" s="9" t="e" cm="1" vm="1">
        <f t="array" ref="M317">MEDIAN(_xlfn._xlws.FILTER(M3:M290, $AY3:$AY290&gt;$X292))</f>
        <v>#VALUE!</v>
      </c>
      <c r="N317" s="9" t="e" cm="1" vm="1">
        <f t="array" ref="N317">MEDIAN(_xlfn._xlws.FILTER(N3:N290, $AY3:$AY290&gt;$X292))</f>
        <v>#VALUE!</v>
      </c>
      <c r="O317" s="9" t="e" cm="1" vm="1">
        <f t="array" ref="O317">MEDIAN(_xlfn._xlws.FILTER(O3:O290, $AY3:$AY290&gt;$X292))</f>
        <v>#VALUE!</v>
      </c>
      <c r="P317" s="9" t="e" cm="1" vm="1">
        <f t="array" ref="P317">MEDIAN(_xlfn._xlws.FILTER(P3:P290, $AY3:$AY290&gt;$X292))</f>
        <v>#VALUE!</v>
      </c>
      <c r="Q317" s="9" t="e" cm="1" vm="1">
        <f t="array" ref="Q317">MEDIAN(_xlfn._xlws.FILTER(Q3:Q290, $AY3:$AY290&gt;$X292))</f>
        <v>#VALUE!</v>
      </c>
      <c r="R317" s="9" t="e" cm="1" vm="1">
        <f t="array" ref="R317">MEDIAN(_xlfn._xlws.FILTER(R3:R290, $AY3:$AY290&gt;$X292))</f>
        <v>#VALUE!</v>
      </c>
      <c r="S317" s="9" t="e" cm="1" vm="1">
        <f t="array" ref="S317">MEDIAN(_xlfn._xlws.FILTER(S3:S290, $AY3:$AY290&gt;$X292))</f>
        <v>#VALUE!</v>
      </c>
      <c r="T317" s="9" t="e" cm="1" vm="1">
        <f t="array" ref="T317">MEDIAN(_xlfn._xlws.FILTER(T3:T290, $AY3:$AY290&gt;$X292))</f>
        <v>#VALUE!</v>
      </c>
      <c r="U317" s="9" t="e" cm="1" vm="1">
        <f t="array" ref="U317">MEDIAN(_xlfn._xlws.FILTER(U3:U290, $AY3:$AY290&gt;$X292))</f>
        <v>#VALUE!</v>
      </c>
      <c r="V317" s="9" t="e" cm="1" vm="1">
        <f t="array" ref="V317">MEDIAN(_xlfn._xlws.FILTER(V3:V290, $AY3:$AY290&gt;$X292))</f>
        <v>#VALUE!</v>
      </c>
      <c r="W317" s="9" t="e" cm="1" vm="1">
        <f t="array" ref="W317">MEDIAN(_xlfn._xlws.FILTER(W3:W290, $AY3:$AY290&gt;$X292))</f>
        <v>#VALUE!</v>
      </c>
      <c r="X317" s="9" t="str">
        <f>"Gain &gt; "&amp;X314</f>
        <v>Gain &gt; 0.7</v>
      </c>
      <c r="Y317" s="9" t="e" cm="1" vm="1">
        <f t="array" ref="Y317">MEDIAN(_xlfn._xlws.FILTER(Y3:Y290, $AY3:$AY290&gt;$X292))</f>
        <v>#VALUE!</v>
      </c>
      <c r="Z317" s="9" t="e" cm="1" vm="1">
        <f t="array" ref="Z317">MEDIAN(_xlfn._xlws.FILTER(Z3:Z290, $AY3:$AY290&gt;$X292))</f>
        <v>#VALUE!</v>
      </c>
      <c r="AA317" s="9" t="e" cm="1" vm="1">
        <f t="array" ref="AA317">MEDIAN(_xlfn._xlws.FILTER(AA3:AA290, $AY3:$AY290&gt;$X292))</f>
        <v>#VALUE!</v>
      </c>
      <c r="AB317" s="9" t="e" cm="1" vm="1">
        <f t="array" ref="AB317">MEDIAN(_xlfn._xlws.FILTER(AB3:AB290, $AY3:$AY290&gt;$X292))</f>
        <v>#VALUE!</v>
      </c>
      <c r="AC317" s="9" t="e" cm="1" vm="1">
        <f t="array" ref="AC317">MEDIAN(_xlfn._xlws.FILTER(AC3:AC290, $AY3:$AY290&gt;$X292))</f>
        <v>#VALUE!</v>
      </c>
      <c r="AD317" s="9" t="e" cm="1" vm="1">
        <f t="array" ref="AD317">MEDIAN(_xlfn._xlws.FILTER(AD3:AD290, $AY3:$AY290&gt;$X292))</f>
        <v>#VALUE!</v>
      </c>
      <c r="AE317" s="9" t="e" cm="1" vm="1">
        <f t="array" ref="AE317">MEDIAN(_xlfn._xlws.FILTER(AE3:AE290, $AY3:$AY290&gt;$X292))</f>
        <v>#VALUE!</v>
      </c>
      <c r="AF317" s="9" t="e" cm="1" vm="1">
        <f t="array" ref="AF317">MEDIAN(_xlfn._xlws.FILTER(AF3:AF290, $AY3:$AY290&gt;$X292))</f>
        <v>#VALUE!</v>
      </c>
      <c r="AG317" s="9" t="e" cm="1" vm="1">
        <f t="array" ref="AG317">MEDIAN(_xlfn._xlws.FILTER(AG3:AG290, $AY3:$AY290&gt;$X292))</f>
        <v>#VALUE!</v>
      </c>
      <c r="AH317" s="9" t="e" cm="1" vm="1">
        <f t="array" ref="AH317">MEDIAN(_xlfn._xlws.FILTER(AH3:AH290, $AY3:$AY290&gt;$X292))</f>
        <v>#VALUE!</v>
      </c>
      <c r="AI317" s="9" t="e" cm="1" vm="1">
        <f t="array" ref="AI317">MEDIAN(_xlfn._xlws.FILTER(AI3:AI290, $AY3:$AY290&gt;$X292))</f>
        <v>#VALUE!</v>
      </c>
      <c r="AJ317" s="8" t="str">
        <f t="shared" si="61"/>
        <v>Gain &gt; 0.7</v>
      </c>
      <c r="AK317" s="9" t="e" cm="1" vm="1">
        <f t="array" ref="AK317">MEDIAN(_xlfn._xlws.FILTER(AK3:AK290, $AY3:$AY290&gt;$X292))</f>
        <v>#VALUE!</v>
      </c>
      <c r="AL317" s="9" t="e" cm="1" vm="1">
        <f t="array" ref="AL317">MEDIAN(_xlfn._xlws.FILTER(AL3:AL290, $AY3:$AY290&gt;$X292))</f>
        <v>#VALUE!</v>
      </c>
      <c r="AM317" s="9" t="e" cm="1" vm="1">
        <f t="array" ref="AM317">MEDIAN(_xlfn._xlws.FILTER(AM3:AM290, $AY3:$AY290&gt;$X292))</f>
        <v>#VALUE!</v>
      </c>
      <c r="AN317" s="9" t="e" cm="1" vm="1">
        <f t="array" ref="AN317">MEDIAN(_xlfn._xlws.FILTER(AN3:AN290, $AY3:$AY290&gt;$X292))</f>
        <v>#VALUE!</v>
      </c>
      <c r="AO317" s="9" t="e" cm="1" vm="1">
        <f t="array" ref="AO317">MEDIAN(_xlfn._xlws.FILTER(AO3:AO290, $AY3:$AY290&gt;$X292))</f>
        <v>#VALUE!</v>
      </c>
      <c r="AP317" s="9" t="e" cm="1" vm="1">
        <f t="array" ref="AP317">MEDIAN(_xlfn._xlws.FILTER(AP3:AP290, $AY3:$AY290&gt;$X292))</f>
        <v>#VALUE!</v>
      </c>
      <c r="AQ317" s="9" t="e" cm="1" vm="1">
        <f t="array" ref="AQ317">MEDIAN(_xlfn._xlws.FILTER(AQ3:AQ290, $AY3:$AY290&gt;$X292))</f>
        <v>#VALUE!</v>
      </c>
      <c r="AR317" s="9" t="e" cm="1" vm="1">
        <f t="array" ref="AR317">MEDIAN(_xlfn._xlws.FILTER(AR3:AR290, $AY3:$AY290&gt;$X292))</f>
        <v>#VALUE!</v>
      </c>
      <c r="AS317" s="9" t="e" cm="1" vm="1">
        <f t="array" ref="AS317">MEDIAN(_xlfn._xlws.FILTER(AS3:AS290, $AY3:$AY290&gt;$X292))</f>
        <v>#VALUE!</v>
      </c>
      <c r="AT317" s="9" t="e" cm="1" vm="1">
        <f t="array" ref="AT317">MEDIAN(_xlfn._xlws.FILTER(AT3:AT290, $AY3:$AY290&gt;$X292))</f>
        <v>#VALUE!</v>
      </c>
      <c r="AU317" s="9" t="e" cm="1" vm="1">
        <f t="array" ref="AU317">MEDIAN(_xlfn._xlws.FILTER(AU3:AU290, $AY3:$AY290&gt;$X292))</f>
        <v>#VALUE!</v>
      </c>
      <c r="AW317" s="10"/>
    </row>
    <row r="318" spans="7:49" x14ac:dyDescent="0.3">
      <c r="L318" t="s">
        <v>17</v>
      </c>
      <c r="M318" s="9" cm="1">
        <f t="array" ref="M318">MEDIAN(_xlfn._xlws.FILTER(M3:M290, $H3:$H290=1))</f>
        <v>4004766.4</v>
      </c>
      <c r="N318" s="9" cm="1">
        <f t="array" ref="N318">MEDIAN(_xlfn._xlws.FILTER(N3:N290, $H3:$H290=1))</f>
        <v>393952.9</v>
      </c>
      <c r="O318" s="9" cm="1">
        <f t="array" ref="O318">MEDIAN(_xlfn._xlws.FILTER(O3:O290, $H3:$H290=1))</f>
        <v>394097.1</v>
      </c>
      <c r="P318" s="9" cm="1">
        <f t="array" ref="P318">MEDIAN(_xlfn._xlws.FILTER(P3:P290, $H3:$H290=1))</f>
        <v>1386009.2000000002</v>
      </c>
      <c r="Q318" s="9" cm="1">
        <f t="array" ref="Q318">MEDIAN(_xlfn._xlws.FILTER(Q3:Q290, $H3:$H290=1))</f>
        <v>232789.09999999998</v>
      </c>
      <c r="R318" s="9" cm="1">
        <f t="array" ref="R318">MEDIAN(_xlfn._xlws.FILTER(R3:R290, $H3:$H290=1))</f>
        <v>10383386.1</v>
      </c>
      <c r="S318" s="9" cm="1">
        <f t="array" ref="S318">MEDIAN(_xlfn._xlws.FILTER(S3:S290, $H3:$H290=1))</f>
        <v>60049.100000000006</v>
      </c>
      <c r="T318" s="9" cm="1">
        <f t="array" ref="T318">MEDIAN(_xlfn._xlws.FILTER(T3:T290, $H3:$H290=1))</f>
        <v>2920205.4000000004</v>
      </c>
      <c r="U318" s="9" cm="1">
        <f t="array" ref="U318">MEDIAN(_xlfn._xlws.FILTER(U3:U290, $H3:$H290=1))</f>
        <v>2273744.4333333336</v>
      </c>
      <c r="V318" s="9" cm="1">
        <f t="array" ref="V318">MEDIAN(_xlfn._xlws.FILTER(V3:V290, $H3:$H290=1))</f>
        <v>1788076.7999999998</v>
      </c>
      <c r="W318" s="9" cm="1">
        <f t="array" ref="W318">MEDIAN(_xlfn._xlws.FILTER(W3:W290, $H3:$H290=1))</f>
        <v>252030.59999999998</v>
      </c>
      <c r="X318" s="9" t="s">
        <v>17</v>
      </c>
      <c r="Y318" s="9" cm="1">
        <f t="array" ref="Y318">MEDIAN(_xlfn._xlws.FILTER(Y3:Y290, $H3:$H290=1))</f>
        <v>2.7404815161018634</v>
      </c>
      <c r="Z318" s="9" cm="1">
        <f t="array" ref="Z318">MEDIAN(_xlfn._xlws.FILTER(Z3:Z290, $H3:$H290=1))</f>
        <v>0.68991254889406273</v>
      </c>
      <c r="AA318" s="9" cm="1">
        <f t="array" ref="AA318">MEDIAN(_xlfn._xlws.FILTER(AA3:AA290, $H3:$H290=1))</f>
        <v>0.68205127218971029</v>
      </c>
      <c r="AB318" s="9" cm="1">
        <f t="array" ref="AB318">MEDIAN(_xlfn._xlws.FILTER(AB3:AB290, $H3:$H290=1))</f>
        <v>1.5494670034036975</v>
      </c>
      <c r="AC318" s="9" cm="1">
        <f t="array" ref="AC318">MEDIAN(_xlfn._xlws.FILTER(AC3:AC290, $H3:$H290=1))</f>
        <v>0.72486671264438574</v>
      </c>
      <c r="AD318" s="9" cm="1">
        <f t="array" ref="AD318">MEDIAN(_xlfn._xlws.FILTER(AD3:AD290, $H3:$H290=1))</f>
        <v>6.0578755302936766</v>
      </c>
      <c r="AE318" s="9" cm="1">
        <f t="array" ref="AE318">MEDIAN(_xlfn._xlws.FILTER(AE3:AE290, $H3:$H290=1))</f>
        <v>0.46919546890421771</v>
      </c>
      <c r="AF318" s="9" cm="1">
        <f t="array" ref="AF318">MEDIAN(_xlfn._xlws.FILTER(AF3:AF290, $H3:$H290=1))</f>
        <v>0.60646183218923388</v>
      </c>
      <c r="AG318" s="9" cm="1">
        <f t="array" ref="AG318">MEDIAN(_xlfn._xlws.FILTER(AG3:AG290, $H3:$H290=1))</f>
        <v>0.8870758474804461</v>
      </c>
      <c r="AH318" s="9" cm="1">
        <f t="array" ref="AH318">MEDIAN(_xlfn._xlws.FILTER(AH3:AH290, $H3:$H290=1))</f>
        <v>3.0444394980964713</v>
      </c>
      <c r="AI318" s="9" cm="1">
        <f t="array" ref="AI318">MEDIAN(_xlfn._xlws.FILTER(AI3:AI290, $H3:$H290=1))</f>
        <v>1.01346961830277</v>
      </c>
      <c r="AJ318" s="10" t="str">
        <f t="shared" si="61"/>
        <v>Target</v>
      </c>
      <c r="AK318" s="9" cm="1">
        <f t="array" ref="AK318">MEDIAN(_xlfn._xlws.FILTER(AK3:AK290, $H3:$H290=1))</f>
        <v>2.7404815161018634</v>
      </c>
      <c r="AL318" s="9" cm="1">
        <f t="array" ref="AL318">MEDIAN(_xlfn._xlws.FILTER(AL3:AL290, $H3:$H290=1))</f>
        <v>0.36293517839512784</v>
      </c>
      <c r="AM318" s="9" cm="1">
        <f t="array" ref="AM318">MEDIAN(_xlfn._xlws.FILTER(AM3:AM290, $H3:$H290=1))</f>
        <v>0.35841682357713578</v>
      </c>
      <c r="AN318" s="9" cm="1">
        <f t="array" ref="AN318">MEDIAN(_xlfn._xlws.FILTER(AN3:AN290, $H3:$H290=1))</f>
        <v>1.5494670034036975</v>
      </c>
      <c r="AO318" s="9" cm="1">
        <f t="array" ref="AO318">MEDIAN(_xlfn._xlws.FILTER(AO3:AO290, $H3:$H290=1))</f>
        <v>0.35956054830166972</v>
      </c>
      <c r="AP318" s="9" cm="1">
        <f t="array" ref="AP318">MEDIAN(_xlfn._xlws.FILTER(AP3:AP290, $H3:$H290=1))</f>
        <v>6.0578755302936766</v>
      </c>
      <c r="AQ318" s="9" cm="1">
        <f t="array" ref="AQ318">MEDIAN(_xlfn._xlws.FILTER(AQ3:AQ290, $H3:$H290=1))</f>
        <v>0.33798717111349108</v>
      </c>
      <c r="AR318" s="9" cm="1">
        <f t="array" ref="AR318">MEDIAN(_xlfn._xlws.FILTER(AR3:AR290, $H3:$H290=1))</f>
        <v>0.30730012911371885</v>
      </c>
      <c r="AS318" s="9" cm="1">
        <f t="array" ref="AS318">MEDIAN(_xlfn._xlws.FILTER(AS3:AS290, $H3:$H290=1))</f>
        <v>0.3167722746205982</v>
      </c>
      <c r="AT318" s="9" cm="1">
        <f t="array" ref="AT318">MEDIAN(_xlfn._xlws.FILTER(AT3:AT290, $H3:$H290=1))</f>
        <v>3.0444394980964713</v>
      </c>
      <c r="AU318" s="9" cm="1">
        <f t="array" ref="AU318">MEDIAN(_xlfn._xlws.FILTER(AU3:AU290, $H3:$H290=1))</f>
        <v>0.46599094360135496</v>
      </c>
      <c r="AW318" s="10"/>
    </row>
    <row r="319" spans="7:49" x14ac:dyDescent="0.3">
      <c r="L319" t="str">
        <f t="shared" ref="L319:L324" si="65">X319</f>
        <v>Gain &gt; 0</v>
      </c>
      <c r="M319" s="9" cm="1">
        <f t="array" ref="M319">MEDIAN(_xlfn._xlws.FILTER(M3:M290, $J3:$J290=1))</f>
        <v>6533491.7000000002</v>
      </c>
      <c r="N319" s="9" cm="1">
        <f t="array" ref="N319">MEDIAN(_xlfn._xlws.FILTER(N3:N290, $J3:$J290=1))</f>
        <v>1160855.2</v>
      </c>
      <c r="O319" s="9" cm="1">
        <f t="array" ref="O319">MEDIAN(_xlfn._xlws.FILTER(O3:O290, $J3:$J290=1))</f>
        <v>1174656.6000000001</v>
      </c>
      <c r="P319" s="9" cm="1">
        <f t="array" ref="P319">MEDIAN(_xlfn._xlws.FILTER(P3:P290, $J3:$J290=1))</f>
        <v>2232255.7999999998</v>
      </c>
      <c r="Q319" s="9" cm="1">
        <f t="array" ref="Q319">MEDIAN(_xlfn._xlws.FILTER(Q3:Q290, $J3:$J290=1))</f>
        <v>551520.19999999995</v>
      </c>
      <c r="R319" s="9" cm="1">
        <f t="array" ref="R319">MEDIAN(_xlfn._xlws.FILTER(R3:R290, $J3:$J290=1))</f>
        <v>21349713.199999999</v>
      </c>
      <c r="S319" s="9" cm="1">
        <f t="array" ref="S319">MEDIAN(_xlfn._xlws.FILTER(S3:S290, $J3:$J290=1))</f>
        <v>542489.4</v>
      </c>
      <c r="T319" s="9" cm="1">
        <f t="array" ref="T319">MEDIAN(_xlfn._xlws.FILTER(T3:T290, $J3:$J290=1))</f>
        <v>2924194.8</v>
      </c>
      <c r="U319" s="9" cm="1">
        <f t="array" ref="U319">MEDIAN(_xlfn._xlws.FILTER(U3:U290, $J3:$J290=1))</f>
        <v>2289944.6</v>
      </c>
      <c r="V319" s="9" cm="1">
        <f t="array" ref="V319">MEDIAN(_xlfn._xlws.FILTER(V3:V290, $J3:$J290=1))</f>
        <v>2033017.2</v>
      </c>
      <c r="W319" s="9" cm="1">
        <f t="array" ref="W319">MEDIAN(_xlfn._xlws.FILTER(W3:W290, $J3:$J290=1))</f>
        <v>612603.4</v>
      </c>
      <c r="X319" s="9" t="s">
        <v>18</v>
      </c>
      <c r="Y319" s="9" cm="1">
        <f t="array" ref="Y319">MEDIAN(_xlfn._xlws.FILTER(Y3:Y290, $J3:$J290=1))</f>
        <v>4.9711053113976966</v>
      </c>
      <c r="Z319" s="9" cm="1">
        <f t="array" ref="Z319">MEDIAN(_xlfn._xlws.FILTER(Z3:Z290, $J3:$J290=1))</f>
        <v>1.2990558595978654</v>
      </c>
      <c r="AA319" s="9" cm="1">
        <f t="array" ref="AA319">MEDIAN(_xlfn._xlws.FILTER(AA3:AA290, $J3:$J290=1))</f>
        <v>1.2981114666967191</v>
      </c>
      <c r="AB319" s="9" cm="1">
        <f t="array" ref="AB319">MEDIAN(_xlfn._xlws.FILTER(AB3:AB290, $J3:$J290=1))</f>
        <v>2.729987472097855</v>
      </c>
      <c r="AC319" s="9" cm="1">
        <f t="array" ref="AC319">MEDIAN(_xlfn._xlws.FILTER(AC3:AC290, $J3:$J290=1))</f>
        <v>1.08354685860686</v>
      </c>
      <c r="AD319" s="9" cm="1">
        <f t="array" ref="AD319">MEDIAN(_xlfn._xlws.FILTER(AD3:AD290, $J3:$J290=1))</f>
        <v>13.17027223340701</v>
      </c>
      <c r="AE319" s="9" cm="1">
        <f t="array" ref="AE319">MEDIAN(_xlfn._xlws.FILTER(AE3:AE290, $J3:$J290=1))</f>
        <v>0.9089536569430493</v>
      </c>
      <c r="AF319" s="9" cm="1">
        <f t="array" ref="AF319">MEDIAN(_xlfn._xlws.FILTER(AF3:AF290, $J3:$J290=1))</f>
        <v>0.63643019507871945</v>
      </c>
      <c r="AG319" s="9" cm="1">
        <f t="array" ref="AG319">MEDIAN(_xlfn._xlws.FILTER(AG3:AG290, $J3:$J290=1))</f>
        <v>0.91021673492505217</v>
      </c>
      <c r="AH319" s="9" cm="1">
        <f t="array" ref="AH319">MEDIAN(_xlfn._xlws.FILTER(AH3:AH290, $J3:$J290=1))</f>
        <v>3.2273508129001129</v>
      </c>
      <c r="AI319" s="9" cm="1">
        <f t="array" ref="AI319">MEDIAN(_xlfn._xlws.FILTER(AI3:AI290, $J3:$J290=1))</f>
        <v>2.0686241298215462</v>
      </c>
      <c r="AJ319" s="10" t="str">
        <f t="shared" si="61"/>
        <v>Gain &gt; 0</v>
      </c>
      <c r="AK319" s="9" cm="1">
        <f t="array" ref="AK319">MEDIAN(_xlfn._xlws.FILTER(AK3:AK290, $J3:$J290=1))</f>
        <v>4.9711053113976966</v>
      </c>
      <c r="AL319" s="9" cm="1">
        <f t="array" ref="AL319">MEDIAN(_xlfn._xlws.FILTER(AL3:AL290, $J3:$J290=1))</f>
        <v>0.51120686462381859</v>
      </c>
      <c r="AM319" s="9" cm="1">
        <f t="array" ref="AM319">MEDIAN(_xlfn._xlws.FILTER(AM3:AM290, $J3:$J290=1))</f>
        <v>0.51016004761331724</v>
      </c>
      <c r="AN319" s="9" cm="1">
        <f t="array" ref="AN319">MEDIAN(_xlfn._xlws.FILTER(AN3:AN290, $J3:$J290=1))</f>
        <v>2.729987472097855</v>
      </c>
      <c r="AO319" s="9" cm="1">
        <f t="array" ref="AO319">MEDIAN(_xlfn._xlws.FILTER(AO3:AO290, $J3:$J290=1))</f>
        <v>0.51779911239573262</v>
      </c>
      <c r="AP319" s="9" cm="1">
        <f t="array" ref="AP319">MEDIAN(_xlfn._xlws.FILTER(AP3:AP290, $J3:$J290=1))</f>
        <v>13.17027223340701</v>
      </c>
      <c r="AQ319" s="9" cm="1">
        <f t="array" ref="AQ319">MEDIAN(_xlfn._xlws.FILTER(AQ3:AQ290, $J3:$J290=1))</f>
        <v>0.39692113100900317</v>
      </c>
      <c r="AR319" s="9" cm="1">
        <f t="array" ref="AR319">MEDIAN(_xlfn._xlws.FILTER(AR3:AR290, $J3:$J290=1))</f>
        <v>0.32265026468085123</v>
      </c>
      <c r="AS319" s="9" cm="1">
        <f t="array" ref="AS319">MEDIAN(_xlfn._xlws.FILTER(AS3:AS290, $J3:$J290=1))</f>
        <v>0.35584119238774292</v>
      </c>
      <c r="AT319" s="9" cm="1">
        <f t="array" ref="AT319">MEDIAN(_xlfn._xlws.FILTER(AT3:AT290, $J3:$J290=1))</f>
        <v>3.2273508129001129</v>
      </c>
      <c r="AU319" s="9" cm="1">
        <f t="array" ref="AU319">MEDIAN(_xlfn._xlws.FILTER(AU3:AU290, $J3:$J290=1))</f>
        <v>0.90479224509326739</v>
      </c>
      <c r="AW319" s="10"/>
    </row>
    <row r="320" spans="7:49" x14ac:dyDescent="0.3">
      <c r="L320" t="str">
        <f t="shared" si="65"/>
        <v>Gain &lt;=0</v>
      </c>
      <c r="M320" s="9" cm="1">
        <f t="array" ref="M320">MEDIAN(_xlfn._xlws.FILTER(M3:M290, $I3:$I290=1))</f>
        <v>200049.4</v>
      </c>
      <c r="N320" s="9" cm="1">
        <f t="array" ref="N320">MEDIAN(_xlfn._xlws.FILTER(N3:N290, $I3:$I290=1))</f>
        <v>419895.6</v>
      </c>
      <c r="O320" s="9" cm="1">
        <f t="array" ref="O320">MEDIAN(_xlfn._xlws.FILTER(O3:O290, $I3:$I290=1))</f>
        <v>419967.5</v>
      </c>
      <c r="P320" s="9" cm="1">
        <f t="array" ref="P320">MEDIAN(_xlfn._xlws.FILTER(P3:P290, $I3:$I290=1))</f>
        <v>199999.4</v>
      </c>
      <c r="Q320" s="9" cm="1">
        <f t="array" ref="Q320">MEDIAN(_xlfn._xlws.FILTER(Q3:Q290, $I3:$I290=1))</f>
        <v>234484.6</v>
      </c>
      <c r="R320" s="9" cm="1">
        <f t="array" ref="R320">MEDIAN(_xlfn._xlws.FILTER(R3:R290, $I3:$I290=1))</f>
        <v>2.4</v>
      </c>
      <c r="S320" s="9" cm="1">
        <f t="array" ref="S320">MEDIAN(_xlfn._xlws.FILTER(S3:S290, $I3:$I290=1))</f>
        <v>74893.600000000006</v>
      </c>
      <c r="T320" s="9" cm="1">
        <f t="array" ref="T320">MEDIAN(_xlfn._xlws.FILTER(T3:T290, $I3:$I290=1))</f>
        <v>2919085.8</v>
      </c>
      <c r="U320" s="9" cm="1">
        <f t="array" ref="U320">MEDIAN(_xlfn._xlws.FILTER(U3:U290, $I3:$I290=1))</f>
        <v>2276897.4</v>
      </c>
      <c r="V320" s="9" cm="1">
        <f t="array" ref="V320">MEDIAN(_xlfn._xlws.FILTER(V3:V290, $I3:$I290=1))</f>
        <v>275.39999999999998</v>
      </c>
      <c r="W320" s="9" cm="1">
        <f t="array" ref="W320">MEDIAN(_xlfn._xlws.FILTER(W3:W290, $I3:$I290=1))</f>
        <v>214077.90000000002</v>
      </c>
      <c r="X320" s="9" t="s">
        <v>19</v>
      </c>
      <c r="Y320" s="9" cm="1">
        <f t="array" ref="Y320">MEDIAN(_xlfn._xlws.FILTER(Y3:Y290, $I3:$I290=1))</f>
        <v>0.36908664221409709</v>
      </c>
      <c r="Z320" s="9" cm="1">
        <f t="array" ref="Z320">MEDIAN(_xlfn._xlws.FILTER(Z3:Z290, $I3:$I290=1))</f>
        <v>0.79470700408564876</v>
      </c>
      <c r="AA320" s="9" cm="1">
        <f t="array" ref="AA320">MEDIAN(_xlfn._xlws.FILTER(AA3:AA290, $I3:$I290=1))</f>
        <v>0.77957085730158715</v>
      </c>
      <c r="AB320" s="9" cm="1">
        <f t="array" ref="AB320">MEDIAN(_xlfn._xlws.FILTER(AB3:AB290, $I3:$I290=1))</f>
        <v>0.50312048479681826</v>
      </c>
      <c r="AC320" s="9" cm="1">
        <f t="array" ref="AC320">MEDIAN(_xlfn._xlws.FILTER(AC3:AC290, $I3:$I290=1))</f>
        <v>0.79293391130340751</v>
      </c>
      <c r="AD320" s="9" cm="1">
        <f t="array" ref="AD320">MEDIAN(_xlfn._xlws.FILTER(AD3:AD290, $I3:$I290=1))</f>
        <v>0.10114307989133514</v>
      </c>
      <c r="AE320" s="9" cm="1">
        <f t="array" ref="AE320">MEDIAN(_xlfn._xlws.FILTER(AE3:AE290, $I3:$I290=1))</f>
        <v>0.48680076145683415</v>
      </c>
      <c r="AF320" s="9" cm="1">
        <f t="array" ref="AF320">MEDIAN(_xlfn._xlws.FILTER(AF3:AF290, $I3:$I290=1))</f>
        <v>0.61018532150192184</v>
      </c>
      <c r="AG320" s="9" cm="1">
        <f t="array" ref="AG320">MEDIAN(_xlfn._xlws.FILTER(AG3:AG290, $I3:$I290=1))</f>
        <v>0.90723886390915143</v>
      </c>
      <c r="AH320" s="9" cm="1">
        <f t="array" ref="AH320">MEDIAN(_xlfn._xlws.FILTER(AH3:AH290, $I3:$I290=1))</f>
        <v>6.6460309841203883E-3</v>
      </c>
      <c r="AI320" s="9" cm="1">
        <f t="array" ref="AI320">MEDIAN(_xlfn._xlws.FILTER(AI3:AI290, $I3:$I290=1))</f>
        <v>1.5963674857106529</v>
      </c>
      <c r="AJ320" s="10" t="str">
        <f t="shared" si="61"/>
        <v>Gain &lt;=0</v>
      </c>
      <c r="AK320" s="9" cm="1">
        <f t="array" ref="AK320">MEDIAN(_xlfn._xlws.FILTER(AK3:AK290, $I3:$I290=1))</f>
        <v>0.36908664221409709</v>
      </c>
      <c r="AL320" s="9" cm="1">
        <f t="array" ref="AL320">MEDIAN(_xlfn._xlws.FILTER(AL3:AL290, $I3:$I290=1))</f>
        <v>0.41016842153621835</v>
      </c>
      <c r="AM320" s="9" cm="1">
        <f t="array" ref="AM320">MEDIAN(_xlfn._xlws.FILTER(AM3:AM290, $I3:$I290=1))</f>
        <v>0.39582437259959985</v>
      </c>
      <c r="AN320" s="9" cm="1">
        <f t="array" ref="AN320">MEDIAN(_xlfn._xlws.FILTER(AN3:AN290, $I3:$I290=1))</f>
        <v>0.50312048479681826</v>
      </c>
      <c r="AO320" s="9" cm="1">
        <f t="array" ref="AO320">MEDIAN(_xlfn._xlws.FILTER(AO3:AO290, $I3:$I290=1))</f>
        <v>0.433064463007031</v>
      </c>
      <c r="AP320" s="9" cm="1">
        <f t="array" ref="AP320">MEDIAN(_xlfn._xlws.FILTER(AP3:AP290, $I3:$I290=1))</f>
        <v>0.10114307989133514</v>
      </c>
      <c r="AQ320" s="9" cm="1">
        <f t="array" ref="AQ320">MEDIAN(_xlfn._xlws.FILTER(AQ3:AQ290, $I3:$I290=1))</f>
        <v>0.33039924819022415</v>
      </c>
      <c r="AR320" s="9" cm="1">
        <f t="array" ref="AR320">MEDIAN(_xlfn._xlws.FILTER(AR3:AR290, $I3:$I290=1))</f>
        <v>0.31083656142582183</v>
      </c>
      <c r="AS320" s="9" cm="1">
        <f t="array" ref="AS320">MEDIAN(_xlfn._xlws.FILTER(AS3:AS290, $I3:$I290=1))</f>
        <v>0.35417015114799139</v>
      </c>
      <c r="AT320" s="9" cm="1">
        <f t="array" ref="AT320">MEDIAN(_xlfn._xlws.FILTER(AT3:AT290, $I3:$I290=1))</f>
        <v>6.6460309841203883E-3</v>
      </c>
      <c r="AU320" s="9" cm="1">
        <f t="array" ref="AU320">MEDIAN(_xlfn._xlws.FILTER(AU3:AU290, $I3:$I290=1))</f>
        <v>0.60915199848823254</v>
      </c>
    </row>
    <row r="321" spans="7:54" x14ac:dyDescent="0.3">
      <c r="L321" t="str">
        <f t="shared" si="65"/>
        <v>Target;Gain &gt; 0.7; #pref=2</v>
      </c>
      <c r="M321" s="9" t="e" cm="1" vm="1">
        <f t="array" ref="M321">AVERAGE(_xlfn._xlws.FILTER(M3:M290, ($H$3:$H$290=1)*($K3:$K290=2)*($AY3:$AY290&gt;$X$292)))</f>
        <v>#VALUE!</v>
      </c>
      <c r="N321" s="9" t="e" cm="1" vm="1">
        <f t="array" ref="N321">AVERAGE(_xlfn._xlws.FILTER(N3:N290, ($H$3:$H$290=1)*($K3:$K290=2)*($AY3:$AY290&gt;$X$292)))</f>
        <v>#VALUE!</v>
      </c>
      <c r="O321" s="9" t="e" cm="1" vm="1">
        <f t="array" ref="O321">AVERAGE(_xlfn._xlws.FILTER(O3:O290, ($H$3:$H$290=1)*($K3:$K290=2)*($AY3:$AY290&gt;$X$292)))</f>
        <v>#VALUE!</v>
      </c>
      <c r="P321" s="9" t="e" cm="1" vm="1">
        <f t="array" ref="P321">AVERAGE(_xlfn._xlws.FILTER(P3:P290, ($H$3:$H$290=1)*($K3:$K290=2)*($AY3:$AY290&gt;$X$292)))</f>
        <v>#VALUE!</v>
      </c>
      <c r="Q321" s="9" t="e" cm="1" vm="1">
        <f t="array" ref="Q321">AVERAGE(_xlfn._xlws.FILTER(Q3:Q290, ($H$3:$H$290=1)*($K3:$K290=2)*($AY3:$AY290&gt;$X$292)))</f>
        <v>#VALUE!</v>
      </c>
      <c r="R321" s="9" t="e" cm="1" vm="1">
        <f t="array" ref="R321">AVERAGE(_xlfn._xlws.FILTER(R3:R290, ($H$3:$H$290=1)*($K3:$K290=2)*($AY3:$AY290&gt;$X$292)))</f>
        <v>#VALUE!</v>
      </c>
      <c r="S321" s="9" t="e" cm="1" vm="1">
        <f t="array" ref="S321">AVERAGE(_xlfn._xlws.FILTER(S3:S290, ($H$3:$H$290=1)*($K3:$K290=2)*($AY3:$AY290&gt;$X$292)))</f>
        <v>#VALUE!</v>
      </c>
      <c r="T321" s="9" t="e" cm="1" vm="1">
        <f t="array" ref="T321">AVERAGE(_xlfn._xlws.FILTER(T3:T290, ($H$3:$H$290=1)*($K3:$K290=2)*($AY3:$AY290&gt;$X$292)))</f>
        <v>#VALUE!</v>
      </c>
      <c r="U321" s="9" t="e" cm="1" vm="1">
        <f t="array" ref="U321">AVERAGE(_xlfn._xlws.FILTER(U3:U290, ($H$3:$H$290=1)*($K3:$K290=2)*($AY3:$AY290&gt;$X$292)))</f>
        <v>#VALUE!</v>
      </c>
      <c r="V321" s="9" t="e" cm="1" vm="1">
        <f t="array" ref="V321">AVERAGE(_xlfn._xlws.FILTER(V3:V290, ($H$3:$H$290=1)*($K3:$K290=2)*($AY3:$AY290&gt;$X$292)))</f>
        <v>#VALUE!</v>
      </c>
      <c r="W321" s="9" t="e" cm="1" vm="1">
        <f t="array" ref="W321">AVERAGE(_xlfn._xlws.FILTER(W3:W290, ($H$3:$H$290=1)*($K3:$K290=2)*($AY3:$AY290&gt;$X$292)))</f>
        <v>#VALUE!</v>
      </c>
      <c r="X321" s="9" t="str">
        <f>"Target;Gain &gt; "&amp;X314&amp;"; #pref=2"</f>
        <v>Target;Gain &gt; 0.7; #pref=2</v>
      </c>
      <c r="Y321" s="9" t="e" cm="1" vm="1">
        <f t="array" ref="Y321">AVERAGE(_xlfn._xlws.FILTER(Y3:Y290, ($H$3:$H$290=1)*($K3:$K290=2)*($AY3:$AY290&gt;$X$292)))</f>
        <v>#VALUE!</v>
      </c>
      <c r="Z321" s="9" t="e" cm="1" vm="1">
        <f t="array" ref="Z321">AVERAGE(_xlfn._xlws.FILTER(Z3:Z290, ($H$3:$H$290=1)*($K3:$K290=2)*($AY3:$AY290&gt;$X$292)))</f>
        <v>#VALUE!</v>
      </c>
      <c r="AA321" s="9" t="e" cm="1" vm="1">
        <f t="array" ref="AA321">AVERAGE(_xlfn._xlws.FILTER(AA3:AA290, ($H$3:$H$290=1)*($K3:$K290=2)*($AY3:$AY290&gt;$X$292)))</f>
        <v>#VALUE!</v>
      </c>
      <c r="AB321" s="9" t="e" cm="1" vm="1">
        <f t="array" ref="AB321">AVERAGE(_xlfn._xlws.FILTER(AB3:AB290, ($H$3:$H$290=1)*($K3:$K290=2)*($AY3:$AY290&gt;$X$292)))</f>
        <v>#VALUE!</v>
      </c>
      <c r="AC321" s="9" t="e" cm="1" vm="1">
        <f t="array" ref="AC321">AVERAGE(_xlfn._xlws.FILTER(AC3:AC290, ($H$3:$H$290=1)*($K3:$K290=2)*($AY3:$AY290&gt;$X$292)))</f>
        <v>#VALUE!</v>
      </c>
      <c r="AD321" s="9" t="e" cm="1" vm="1">
        <f t="array" ref="AD321">AVERAGE(_xlfn._xlws.FILTER(AD3:AD290, ($H$3:$H$290=1)*($K3:$K290=2)*($AY3:$AY290&gt;$X$292)))</f>
        <v>#VALUE!</v>
      </c>
      <c r="AE321" s="9" t="e" cm="1" vm="1">
        <f t="array" ref="AE321">AVERAGE(_xlfn._xlws.FILTER(AE3:AE290, ($H$3:$H$290=1)*($K3:$K290=2)*($AY3:$AY290&gt;$X$292)))</f>
        <v>#VALUE!</v>
      </c>
      <c r="AF321" s="9" t="e" cm="1" vm="1">
        <f t="array" ref="AF321">AVERAGE(_xlfn._xlws.FILTER(AF3:AF290, ($H$3:$H$290=1)*($K3:$K290=2)*($AY3:$AY290&gt;$X$292)))</f>
        <v>#VALUE!</v>
      </c>
      <c r="AG321" s="9" t="e" cm="1" vm="1">
        <f t="array" ref="AG321">AVERAGE(_xlfn._xlws.FILTER(AG3:AG290, ($H$3:$H$290=1)*($K3:$K290=2)*($AY3:$AY290&gt;$X$292)))</f>
        <v>#VALUE!</v>
      </c>
      <c r="AH321" s="9" t="e" cm="1" vm="1">
        <f t="array" ref="AH321">AVERAGE(_xlfn._xlws.FILTER(AH3:AH290, ($H$3:$H$290=1)*($K3:$K290=2)*($AY3:$AY290&gt;$X$292)))</f>
        <v>#VALUE!</v>
      </c>
      <c r="AI321" s="9" t="e" cm="1" vm="1">
        <f t="array" ref="AI321">AVERAGE(_xlfn._xlws.FILTER(AI3:AI290, ($H$3:$H$290=1)*($K3:$K290=2)*($AY3:$AY290&gt;$X$292)))</f>
        <v>#VALUE!</v>
      </c>
      <c r="AJ321" s="10" t="str">
        <f t="shared" si="61"/>
        <v>Target;Gain &gt; 0.7; #pref=2</v>
      </c>
      <c r="AK321" s="9" t="e" cm="1" vm="1">
        <f t="array" ref="AK321">AVERAGE(_xlfn._xlws.FILTER(AK3:AK290, ($H$3:$H$290=1)*($K3:$K290=2)*($AY3:$AY290&gt;$X$292)))</f>
        <v>#VALUE!</v>
      </c>
      <c r="AL321" s="9" t="e" cm="1" vm="1">
        <f t="array" ref="AL321">AVERAGE(_xlfn._xlws.FILTER(AL3:AL290, ($H$3:$H$290=1)*($K3:$K290=2)*($AY3:$AY290&gt;$X$292)))</f>
        <v>#VALUE!</v>
      </c>
      <c r="AM321" s="9" t="e" cm="1" vm="1">
        <f t="array" ref="AM321">AVERAGE(_xlfn._xlws.FILTER(AM3:AM290, ($H$3:$H$290=1)*($K3:$K290=2)*($AY3:$AY290&gt;$X$292)))</f>
        <v>#VALUE!</v>
      </c>
      <c r="AN321" s="9" t="e" cm="1" vm="1">
        <f t="array" ref="AN321">AVERAGE(_xlfn._xlws.FILTER(AN3:AN290, ($H$3:$H$290=1)*($K3:$K290=2)*($AY3:$AY290&gt;$X$292)))</f>
        <v>#VALUE!</v>
      </c>
      <c r="AO321" s="9" t="e" cm="1" vm="1">
        <f t="array" ref="AO321">AVERAGE(_xlfn._xlws.FILTER(AO3:AO290, ($H$3:$H$290=1)*($K3:$K290=2)*($AY3:$AY290&gt;$X$292)))</f>
        <v>#VALUE!</v>
      </c>
      <c r="AP321" s="9" t="e" cm="1" vm="1">
        <f t="array" ref="AP321">AVERAGE(_xlfn._xlws.FILTER(AP3:AP290, ($H$3:$H$290=1)*($K3:$K290=2)*($AY3:$AY290&gt;$X$292)))</f>
        <v>#VALUE!</v>
      </c>
      <c r="AQ321" s="9" t="e" cm="1" vm="1">
        <f t="array" ref="AQ321">AVERAGE(_xlfn._xlws.FILTER(AQ3:AQ290, ($H$3:$H$290=1)*($K3:$K290=2)*($AY3:$AY290&gt;$X$292)))</f>
        <v>#VALUE!</v>
      </c>
      <c r="AR321" s="9" t="e" cm="1" vm="1">
        <f t="array" ref="AR321">AVERAGE(_xlfn._xlws.FILTER(AR3:AR290, ($H$3:$H$290=1)*($K3:$K290=2)*($AY3:$AY290&gt;$X$292)))</f>
        <v>#VALUE!</v>
      </c>
      <c r="AS321" s="9" t="e" cm="1" vm="1">
        <f t="array" ref="AS321">AVERAGE(_xlfn._xlws.FILTER(AS3:AS290, ($H$3:$H$290=1)*($K3:$K290=2)*($AY3:$AY290&gt;$X$292)))</f>
        <v>#VALUE!</v>
      </c>
      <c r="AT321" s="9" t="e" cm="1" vm="1">
        <f t="array" ref="AT321">AVERAGE(_xlfn._xlws.FILTER(AT3:AT290, ($H$3:$H$290=1)*($K3:$K290=2)*($AY3:$AY290&gt;$X$292)))</f>
        <v>#VALUE!</v>
      </c>
      <c r="AU321" s="9" t="e" cm="1" vm="1">
        <f t="array" ref="AU321">AVERAGE(_xlfn._xlws.FILTER(AU3:AU290, ($H$3:$H$290=1)*($K3:$K290=2)*($AY3:$AY290&gt;$X$292)))</f>
        <v>#VALUE!</v>
      </c>
    </row>
    <row r="322" spans="7:54" x14ac:dyDescent="0.3">
      <c r="L322" t="str">
        <f t="shared" si="65"/>
        <v>Target; Gain &gt; 0.7; #pref=3</v>
      </c>
      <c r="M322" s="9" t="e" cm="1" vm="1">
        <f t="array" ref="M322">MEDIAN(_xlfn._xlws.FILTER(M3:M290, ($H$3:$H$290=1)*($K3:$K290=3)*($AY3:$AY290&gt;$X$292)))</f>
        <v>#VALUE!</v>
      </c>
      <c r="N322" s="9" t="e" cm="1" vm="1">
        <f t="array" ref="N322">MEDIAN(_xlfn._xlws.FILTER(N3:N290, ($H$3:$H$290=1)*($K3:$K290=3)*($AY3:$AY290&gt;$X$292)))</f>
        <v>#VALUE!</v>
      </c>
      <c r="O322" s="9" t="e" cm="1" vm="1">
        <f t="array" ref="O322">MEDIAN(_xlfn._xlws.FILTER(O3:O290, ($H$3:$H$290=1)*($K3:$K290=3)*($AY3:$AY290&gt;$X$292)))</f>
        <v>#VALUE!</v>
      </c>
      <c r="P322" s="9" t="e" cm="1" vm="1">
        <f t="array" ref="P322">MEDIAN(_xlfn._xlws.FILTER(P3:P290, ($H$3:$H$290=1)*($K3:$K290=3)*($AY3:$AY290&gt;$X$292)))</f>
        <v>#VALUE!</v>
      </c>
      <c r="Q322" s="9" t="e" cm="1" vm="1">
        <f t="array" ref="Q322">MEDIAN(_xlfn._xlws.FILTER(Q3:Q290, ($H$3:$H$290=1)*($K3:$K290=3)*($AY3:$AY290&gt;$X$292)))</f>
        <v>#VALUE!</v>
      </c>
      <c r="R322" s="9" t="e" cm="1" vm="1">
        <f t="array" ref="R322">MEDIAN(_xlfn._xlws.FILTER(R3:R290, ($H$3:$H$290=1)*($K3:$K290=3)*($AY3:$AY290&gt;$X$292)))</f>
        <v>#VALUE!</v>
      </c>
      <c r="S322" s="9" t="e" cm="1" vm="1">
        <f t="array" ref="S322">MEDIAN(_xlfn._xlws.FILTER(S3:S290, ($H$3:$H$290=1)*($K3:$K290=3)*($AY3:$AY290&gt;$X$292)))</f>
        <v>#VALUE!</v>
      </c>
      <c r="T322" s="9" t="e" cm="1" vm="1">
        <f t="array" ref="T322">MEDIAN(_xlfn._xlws.FILTER(T3:T290, ($H$3:$H$290=1)*($K3:$K290=3)*($AY3:$AY290&gt;$X$292)))</f>
        <v>#VALUE!</v>
      </c>
      <c r="U322" s="9" t="e" cm="1" vm="1">
        <f t="array" ref="U322">MEDIAN(_xlfn._xlws.FILTER(U3:U290, ($H$3:$H$290=1)*($K3:$K290=3)*($AY3:$AY290&gt;$X$292)))</f>
        <v>#VALUE!</v>
      </c>
      <c r="V322" s="9" t="e" cm="1" vm="1">
        <f t="array" ref="V322">MEDIAN(_xlfn._xlws.FILTER(V3:V290, ($H$3:$H$290=1)*($K3:$K290=3)*($AY3:$AY290&gt;$X$292)))</f>
        <v>#VALUE!</v>
      </c>
      <c r="W322" s="9" t="e" cm="1" vm="1">
        <f t="array" ref="W322">MEDIAN(_xlfn._xlws.FILTER(W3:W290, ($H$3:$H$290=1)*($K3:$K290=3)*($AY3:$AY290&gt;$X$292)))</f>
        <v>#VALUE!</v>
      </c>
      <c r="X322" s="9" t="str">
        <f>"Target; Gain &gt; "&amp;X314&amp;"; #pref=3"</f>
        <v>Target; Gain &gt; 0.7; #pref=3</v>
      </c>
      <c r="Y322" s="9" t="e" cm="1" vm="1">
        <f t="array" ref="Y322">MEDIAN(_xlfn._xlws.FILTER(Y3:Y290, ($H$3:$H$290=1)*($K3:$K290=3)*($AY3:$AY290&gt;$X$292)))</f>
        <v>#VALUE!</v>
      </c>
      <c r="Z322" s="9" t="e" cm="1" vm="1">
        <f t="array" ref="Z322">MEDIAN(_xlfn._xlws.FILTER(Z3:Z290, ($H$3:$H$290=1)*($K3:$K290=3)*($AY3:$AY290&gt;$X$292)))</f>
        <v>#VALUE!</v>
      </c>
      <c r="AA322" s="9" t="e" cm="1" vm="1">
        <f t="array" ref="AA322">MEDIAN(_xlfn._xlws.FILTER(AA3:AA290, ($H$3:$H$290=1)*($K3:$K290=3)*($AY3:$AY290&gt;$X$292)))</f>
        <v>#VALUE!</v>
      </c>
      <c r="AB322" s="9" t="e" cm="1" vm="1">
        <f t="array" ref="AB322">MEDIAN(_xlfn._xlws.FILTER(AB3:AB290, ($H$3:$H$290=1)*($K3:$K290=3)*($AY3:$AY290&gt;$X$292)))</f>
        <v>#VALUE!</v>
      </c>
      <c r="AC322" s="9" t="e" cm="1" vm="1">
        <f t="array" ref="AC322">MEDIAN(_xlfn._xlws.FILTER(AC3:AC290, ($H$3:$H$290=1)*($K3:$K290=3)*($AY3:$AY290&gt;$X$292)))</f>
        <v>#VALUE!</v>
      </c>
      <c r="AD322" s="9" t="e" cm="1" vm="1">
        <f t="array" ref="AD322">MEDIAN(_xlfn._xlws.FILTER(AD3:AD290, ($H$3:$H$290=1)*($K3:$K290=3)*($AY3:$AY290&gt;$X$292)))</f>
        <v>#VALUE!</v>
      </c>
      <c r="AE322" s="9" t="e" cm="1" vm="1">
        <f t="array" ref="AE322">MEDIAN(_xlfn._xlws.FILTER(AE3:AE290, ($H$3:$H$290=1)*($K3:$K290=3)*($AY3:$AY290&gt;$X$292)))</f>
        <v>#VALUE!</v>
      </c>
      <c r="AF322" s="9" t="e" cm="1" vm="1">
        <f t="array" ref="AF322">MEDIAN(_xlfn._xlws.FILTER(AF3:AF290, ($H$3:$H$290=1)*($K3:$K290=3)*($AY3:$AY290&gt;$X$292)))</f>
        <v>#VALUE!</v>
      </c>
      <c r="AG322" s="9" t="e" cm="1" vm="1">
        <f t="array" ref="AG322">MEDIAN(_xlfn._xlws.FILTER(AG3:AG290, ($H$3:$H$290=1)*($K3:$K290=3)*($AY3:$AY290&gt;$X$292)))</f>
        <v>#VALUE!</v>
      </c>
      <c r="AH322" s="9" t="e" cm="1" vm="1">
        <f t="array" ref="AH322">MEDIAN(_xlfn._xlws.FILTER(AH3:AH290, ($H$3:$H$290=1)*($K3:$K290=3)*($AY3:$AY290&gt;$X$292)))</f>
        <v>#VALUE!</v>
      </c>
      <c r="AI322" s="9" t="e" cm="1" vm="1">
        <f t="array" ref="AI322">MEDIAN(_xlfn._xlws.FILTER(AI3:AI290, ($H$3:$H$290=1)*($K3:$K290=3)*($AY3:$AY290&gt;$X$292)))</f>
        <v>#VALUE!</v>
      </c>
      <c r="AJ322" s="10" t="str">
        <f t="shared" si="61"/>
        <v>Target; Gain &gt; 0.7; #pref=3</v>
      </c>
      <c r="AK322" s="9" t="e" cm="1" vm="1">
        <f t="array" ref="AK322">MEDIAN(_xlfn._xlws.FILTER(AK3:AK290, ($H$3:$H$290=1)*($K3:$K290=3)*($AY3:$AY290&gt;$X$292)))</f>
        <v>#VALUE!</v>
      </c>
      <c r="AL322" s="9" t="e" cm="1" vm="1">
        <f t="array" ref="AL322">MEDIAN(_xlfn._xlws.FILTER(AL3:AL290, ($H$3:$H$290=1)*($K3:$K290=3)*($AY3:$AY290&gt;$X$292)))</f>
        <v>#VALUE!</v>
      </c>
      <c r="AM322" s="9" t="e" cm="1" vm="1">
        <f t="array" ref="AM322">MEDIAN(_xlfn._xlws.FILTER(AM3:AM290, ($H$3:$H$290=1)*($K3:$K290=3)*($AY3:$AY290&gt;$X$292)))</f>
        <v>#VALUE!</v>
      </c>
      <c r="AN322" s="9" t="e" cm="1" vm="1">
        <f t="array" ref="AN322">MEDIAN(_xlfn._xlws.FILTER(AN3:AN290, ($H$3:$H$290=1)*($K3:$K290=3)*($AY3:$AY290&gt;$X$292)))</f>
        <v>#VALUE!</v>
      </c>
      <c r="AO322" s="9" t="e" cm="1" vm="1">
        <f t="array" ref="AO322">MEDIAN(_xlfn._xlws.FILTER(AO3:AO290, ($H$3:$H$290=1)*($K3:$K290=3)*($AY3:$AY290&gt;$X$292)))</f>
        <v>#VALUE!</v>
      </c>
      <c r="AP322" s="9" t="e" cm="1" vm="1">
        <f t="array" ref="AP322">MEDIAN(_xlfn._xlws.FILTER(AP3:AP290, ($H$3:$H$290=1)*($K3:$K290=3)*($AY3:$AY290&gt;$X$292)))</f>
        <v>#VALUE!</v>
      </c>
      <c r="AQ322" s="9" t="e" cm="1" vm="1">
        <f t="array" ref="AQ322">MEDIAN(_xlfn._xlws.FILTER(AQ3:AQ290, ($H$3:$H$290=1)*($K3:$K290=3)*($AY3:$AY290&gt;$X$292)))</f>
        <v>#VALUE!</v>
      </c>
      <c r="AR322" s="9" t="e" cm="1" vm="1">
        <f t="array" ref="AR322">MEDIAN(_xlfn._xlws.FILTER(AR3:AR290, ($H$3:$H$290=1)*($K3:$K290=3)*($AY3:$AY290&gt;$X$292)))</f>
        <v>#VALUE!</v>
      </c>
      <c r="AS322" s="9" t="e" cm="1" vm="1">
        <f t="array" ref="AS322">MEDIAN(_xlfn._xlws.FILTER(AS3:AS290, ($H$3:$H$290=1)*($K3:$K290=3)*($AY3:$AY290&gt;$X$292)))</f>
        <v>#VALUE!</v>
      </c>
      <c r="AT322" s="9" t="e" cm="1" vm="1">
        <f t="array" ref="AT322">MEDIAN(_xlfn._xlws.FILTER(AT3:AT290, ($H$3:$H$290=1)*($K3:$K290=3)*($AY3:$AY290&gt;$X$292)))</f>
        <v>#VALUE!</v>
      </c>
      <c r="AU322" s="9" t="e" cm="1" vm="1">
        <f t="array" ref="AU322">MEDIAN(_xlfn._xlws.FILTER(AU3:AU290, ($H$3:$H$290=1)*($K3:$K290=3)*($AY3:$AY290&gt;$X$292)))</f>
        <v>#VALUE!</v>
      </c>
    </row>
    <row r="323" spans="7:54" x14ac:dyDescent="0.3">
      <c r="L323" t="str">
        <f t="shared" si="65"/>
        <v>Target; Gain &gt; 0.7; #pref=4</v>
      </c>
      <c r="M323" s="9" t="e" cm="1" vm="1">
        <f t="array" ref="M323">MEDIAN(_xlfn._xlws.FILTER(M3:M290, ($H$3:$H$290=1)*($K3:$K290=4)*($AY3:$AY290&gt;$X$292)))</f>
        <v>#VALUE!</v>
      </c>
      <c r="N323" s="9" t="e" cm="1" vm="1">
        <f t="array" ref="N323">MEDIAN(_xlfn._xlws.FILTER(N3:N290, ($H$3:$H$290=1)*($K3:$K290=4)*($AY3:$AY290&gt;$X$292)))</f>
        <v>#VALUE!</v>
      </c>
      <c r="O323" s="9" t="e" cm="1" vm="1">
        <f t="array" ref="O323">MEDIAN(_xlfn._xlws.FILTER(O3:O290, ($H$3:$H$290=1)*($K3:$K290=4)*($AY3:$AY290&gt;$X$292)))</f>
        <v>#VALUE!</v>
      </c>
      <c r="P323" s="9" t="e" cm="1" vm="1">
        <f t="array" ref="P323">MEDIAN(_xlfn._xlws.FILTER(P3:P290, ($H$3:$H$290=1)*($K3:$K290=4)*($AY3:$AY290&gt;$X$292)))</f>
        <v>#VALUE!</v>
      </c>
      <c r="Q323" s="9" t="e" cm="1" vm="1">
        <f t="array" ref="Q323">MEDIAN(_xlfn._xlws.FILTER(Q3:Q290, ($H$3:$H$290=1)*($K3:$K290=4)*($AY3:$AY290&gt;$X$292)))</f>
        <v>#VALUE!</v>
      </c>
      <c r="R323" s="9" t="e" cm="1" vm="1">
        <f t="array" ref="R323">MEDIAN(_xlfn._xlws.FILTER(R3:R290, ($H$3:$H$290=1)*($K3:$K290=4)*($AY3:$AY290&gt;$X$292)))</f>
        <v>#VALUE!</v>
      </c>
      <c r="S323" s="9" t="e" cm="1" vm="1">
        <f t="array" ref="S323">MEDIAN(_xlfn._xlws.FILTER(S3:S290, ($H$3:$H$290=1)*($K3:$K290=4)*($AY3:$AY290&gt;$X$292)))</f>
        <v>#VALUE!</v>
      </c>
      <c r="T323" s="9" t="e" cm="1" vm="1">
        <f t="array" ref="T323">MEDIAN(_xlfn._xlws.FILTER(T3:T290, ($H$3:$H$290=1)*($K3:$K290=4)*($AY3:$AY290&gt;$X$292)))</f>
        <v>#VALUE!</v>
      </c>
      <c r="U323" s="9" t="e" cm="1" vm="1">
        <f t="array" ref="U323">MEDIAN(_xlfn._xlws.FILTER(U3:U290, ($H$3:$H$290=1)*($K3:$K290=4)*($AY3:$AY290&gt;$X$292)))</f>
        <v>#VALUE!</v>
      </c>
      <c r="V323" s="9" t="e" cm="1" vm="1">
        <f t="array" ref="V323">MEDIAN(_xlfn._xlws.FILTER(V3:V290, ($H$3:$H$290=1)*($K3:$K290=4)*($AY3:$AY290&gt;$X$292)))</f>
        <v>#VALUE!</v>
      </c>
      <c r="W323" s="9" t="e" cm="1" vm="1">
        <f t="array" ref="W323">MEDIAN(_xlfn._xlws.FILTER(W3:W290, ($H$3:$H$290=1)*($K3:$K290=4)*($AY3:$AY290&gt;$X$292)))</f>
        <v>#VALUE!</v>
      </c>
      <c r="X323" s="9" t="str">
        <f>"Target; Gain &gt; "&amp;X314&amp;"; #pref=4"</f>
        <v>Target; Gain &gt; 0.7; #pref=4</v>
      </c>
      <c r="Y323" s="9" t="e" cm="1" vm="1">
        <f t="array" ref="Y323">MEDIAN(_xlfn._xlws.FILTER(Y3:Y290, ($H$3:$H$290=1)*($K3:$K290=4)*($AY3:$AY290&gt;$X$292)))</f>
        <v>#VALUE!</v>
      </c>
      <c r="Z323" s="9" t="e" cm="1" vm="1">
        <f t="array" ref="Z323">MEDIAN(_xlfn._xlws.FILTER(Z3:Z290, ($H$3:$H$290=1)*($K3:$K290=4)*($AY3:$AY290&gt;$X$292)))</f>
        <v>#VALUE!</v>
      </c>
      <c r="AA323" s="9" t="e" cm="1" vm="1">
        <f t="array" ref="AA323">MEDIAN(_xlfn._xlws.FILTER(AA3:AA290, ($H$3:$H$290=1)*($K3:$K290=4)*($AY3:$AY290&gt;$X$292)))</f>
        <v>#VALUE!</v>
      </c>
      <c r="AB323" s="9" t="e" cm="1" vm="1">
        <f t="array" ref="AB323">MEDIAN(_xlfn._xlws.FILTER(AB3:AB290, ($H$3:$H$290=1)*($K3:$K290=4)*($AY3:$AY290&gt;$X$292)))</f>
        <v>#VALUE!</v>
      </c>
      <c r="AC323" s="9" t="e" cm="1" vm="1">
        <f t="array" ref="AC323">MEDIAN(_xlfn._xlws.FILTER(AC3:AC290, ($H$3:$H$290=1)*($K3:$K290=4)*($AY3:$AY290&gt;$X$292)))</f>
        <v>#VALUE!</v>
      </c>
      <c r="AD323" s="9" t="e" cm="1" vm="1">
        <f t="array" ref="AD323">MEDIAN(_xlfn._xlws.FILTER(AD3:AD290, ($H$3:$H$290=1)*($K3:$K290=4)*($AY3:$AY290&gt;$X$292)))</f>
        <v>#VALUE!</v>
      </c>
      <c r="AE323" s="9" t="e" cm="1" vm="1">
        <f t="array" ref="AE323">MEDIAN(_xlfn._xlws.FILTER(AE3:AE290, ($H$3:$H$290=1)*($K3:$K290=4)*($AY3:$AY290&gt;$X$292)))</f>
        <v>#VALUE!</v>
      </c>
      <c r="AF323" s="9" t="e" cm="1" vm="1">
        <f t="array" ref="AF323">MEDIAN(_xlfn._xlws.FILTER(AF3:AF290, ($H$3:$H$290=1)*($K3:$K290=4)*($AY3:$AY290&gt;$X$292)))</f>
        <v>#VALUE!</v>
      </c>
      <c r="AG323" s="9" t="e" cm="1" vm="1">
        <f t="array" ref="AG323">MEDIAN(_xlfn._xlws.FILTER(AG3:AG290, ($H$3:$H$290=1)*($K3:$K290=4)*($AY3:$AY290&gt;$X$292)))</f>
        <v>#VALUE!</v>
      </c>
      <c r="AH323" s="9" t="e" cm="1" vm="1">
        <f t="array" ref="AH323">MEDIAN(_xlfn._xlws.FILTER(AH3:AH290, ($H$3:$H$290=1)*($K3:$K290=4)*($AY3:$AY290&gt;$X$292)))</f>
        <v>#VALUE!</v>
      </c>
      <c r="AI323" s="9" t="e" cm="1" vm="1">
        <f t="array" ref="AI323">MEDIAN(_xlfn._xlws.FILTER(AI3:AI290, ($H$3:$H$290=1)*($K3:$K290=4)*($AY3:$AY290&gt;$X$292)))</f>
        <v>#VALUE!</v>
      </c>
      <c r="AJ323" s="10" t="str">
        <f t="shared" si="61"/>
        <v>Target; Gain &gt; 0.7; #pref=4</v>
      </c>
      <c r="AK323" s="9" t="e" cm="1" vm="1">
        <f t="array" ref="AK323">MEDIAN(_xlfn._xlws.FILTER(AK3:AK290, ($H$3:$H$290=1)*($K3:$K290=4)*($AY3:$AY290&gt;$X$292)))</f>
        <v>#VALUE!</v>
      </c>
      <c r="AL323" s="9" t="e" cm="1" vm="1">
        <f t="array" ref="AL323">MEDIAN(_xlfn._xlws.FILTER(AL3:AL290, ($H$3:$H$290=1)*($K3:$K290=4)*($AY3:$AY290&gt;$X$292)))</f>
        <v>#VALUE!</v>
      </c>
      <c r="AM323" s="9" t="e" cm="1" vm="1">
        <f t="array" ref="AM323">MEDIAN(_xlfn._xlws.FILTER(AM3:AM290, ($H$3:$H$290=1)*($K3:$K290=4)*($AY3:$AY290&gt;$X$292)))</f>
        <v>#VALUE!</v>
      </c>
      <c r="AN323" s="9" t="e" cm="1" vm="1">
        <f t="array" ref="AN323">MEDIAN(_xlfn._xlws.FILTER(AN3:AN290, ($H$3:$H$290=1)*($K3:$K290=4)*($AY3:$AY290&gt;$X$292)))</f>
        <v>#VALUE!</v>
      </c>
      <c r="AO323" s="9" t="e" cm="1" vm="1">
        <f t="array" ref="AO323">MEDIAN(_xlfn._xlws.FILTER(AO3:AO290, ($H$3:$H$290=1)*($K3:$K290=4)*($AY3:$AY290&gt;$X$292)))</f>
        <v>#VALUE!</v>
      </c>
      <c r="AP323" s="9" t="e" cm="1" vm="1">
        <f t="array" ref="AP323">MEDIAN(_xlfn._xlws.FILTER(AP3:AP290, ($H$3:$H$290=1)*($K3:$K290=4)*($AY3:$AY290&gt;$X$292)))</f>
        <v>#VALUE!</v>
      </c>
      <c r="AQ323" s="9" t="e" cm="1" vm="1">
        <f t="array" ref="AQ323">MEDIAN(_xlfn._xlws.FILTER(AQ3:AQ290, ($H$3:$H$290=1)*($K3:$K290=4)*($AY3:$AY290&gt;$X$292)))</f>
        <v>#VALUE!</v>
      </c>
      <c r="AR323" s="9" t="e" cm="1" vm="1">
        <f t="array" ref="AR323">MEDIAN(_xlfn._xlws.FILTER(AR3:AR290, ($H$3:$H$290=1)*($K3:$K290=4)*($AY3:$AY290&gt;$X$292)))</f>
        <v>#VALUE!</v>
      </c>
      <c r="AS323" s="9" t="e" cm="1" vm="1">
        <f t="array" ref="AS323">MEDIAN(_xlfn._xlws.FILTER(AS3:AS290, ($H$3:$H$290=1)*($K3:$K290=4)*($AY3:$AY290&gt;$X$292)))</f>
        <v>#VALUE!</v>
      </c>
      <c r="AT323" s="9" t="e" cm="1" vm="1">
        <f t="array" ref="AT323">MEDIAN(_xlfn._xlws.FILTER(AT3:AT290, ($H$3:$H$290=1)*($K3:$K290=4)*($AY3:$AY290&gt;$X$292)))</f>
        <v>#VALUE!</v>
      </c>
      <c r="AU323" s="9" t="e" cm="1" vm="1">
        <f t="array" ref="AU323">MEDIAN(_xlfn._xlws.FILTER(AU3:AU290, ($H$3:$H$290=1)*($K3:$K290=4)*($AY3:$AY290&gt;$X$292)))</f>
        <v>#VALUE!</v>
      </c>
    </row>
    <row r="324" spans="7:54" x14ac:dyDescent="0.3">
      <c r="L324" s="9" t="str">
        <f t="shared" si="65"/>
        <v>Target; Gain &gt; 0</v>
      </c>
      <c r="M324" s="9" cm="1">
        <f t="array" ref="M324">MEDIAN(_xlfn._xlws.FILTER(M3:M290, ($H3:$H290=1)*($J3:$J290=1)))</f>
        <v>6472497.2000000002</v>
      </c>
      <c r="N324" s="9" cm="1">
        <f t="array" ref="N324">MEDIAN(_xlfn._xlws.FILTER(N3:N290, ($H3:$H290=1)*($J3:$J290=1)))</f>
        <v>824958.39999999991</v>
      </c>
      <c r="O324" s="9" cm="1">
        <f t="array" ref="O324">MEDIAN(_xlfn._xlws.FILTER(O3:O290, ($H3:$H290=1)*($J3:$J290=1)))</f>
        <v>834101.39999999991</v>
      </c>
      <c r="P324" s="9" cm="1">
        <f t="array" ref="P324">MEDIAN(_xlfn._xlws.FILTER(P3:P290, ($H3:$H290=1)*($J3:$J290=1)))</f>
        <v>2182337.7999999998</v>
      </c>
      <c r="Q324" s="9" cm="1">
        <f t="array" ref="Q324">MEDIAN(_xlfn._xlws.FILTER(Q3:Q290, ($H3:$H290=1)*($J3:$J290=1)))</f>
        <v>393890</v>
      </c>
      <c r="R324" s="9" cm="1">
        <f t="array" ref="R324">MEDIAN(_xlfn._xlws.FILTER(R3:R290, ($H3:$H290=1)*($J3:$J290=1)))</f>
        <v>20376577.399999999</v>
      </c>
      <c r="S324" s="9" cm="1">
        <f t="array" ref="S324">MEDIAN(_xlfn._xlws.FILTER(S3:S290, ($H3:$H290=1)*($J3:$J290=1)))</f>
        <v>326795</v>
      </c>
      <c r="T324" s="9" cm="1">
        <f t="array" ref="T324">MEDIAN(_xlfn._xlws.FILTER(T3:T290, ($H3:$H290=1)*($J3:$J290=1)))</f>
        <v>2923974.5999999996</v>
      </c>
      <c r="U324" s="9" cm="1">
        <f t="array" ref="U324">MEDIAN(_xlfn._xlws.FILTER(U3:U290, ($H3:$H290=1)*($J3:$J290=1)))</f>
        <v>2285602.9</v>
      </c>
      <c r="V324" s="9" cm="1">
        <f t="array" ref="V324">MEDIAN(_xlfn._xlws.FILTER(V3:V290, ($H3:$H290=1)*($J3:$J290=1)))</f>
        <v>6121635.6999999993</v>
      </c>
      <c r="W324" s="9" cm="1">
        <f t="array" ref="W324">MEDIAN(_xlfn._xlws.FILTER(W3:W290, ($H3:$H290=1)*($J3:$J290=1)))</f>
        <v>454516.3</v>
      </c>
      <c r="X324" s="9" t="s">
        <v>52</v>
      </c>
      <c r="Y324" s="9" cm="1">
        <f t="array" ref="Y324">MEDIAN(_xlfn._xlws.FILTER(Y3:Y290, ($H3:$H290=1)*($J3:$J290=1)))</f>
        <v>4.8731303017935712</v>
      </c>
      <c r="Z324" s="9" cm="1">
        <f t="array" ref="Z324">MEDIAN(_xlfn._xlws.FILTER(Z3:Z290, ($H3:$H290=1)*($J3:$J290=1)))</f>
        <v>1.236393017676892</v>
      </c>
      <c r="AA324" s="9" cm="1">
        <f t="array" ref="AA324">MEDIAN(_xlfn._xlws.FILTER(AA3:AA290, ($H3:$H290=1)*($J3:$J290=1)))</f>
        <v>1.2366383110929746</v>
      </c>
      <c r="AB324" s="9" cm="1">
        <f t="array" ref="AB324">MEDIAN(_xlfn._xlws.FILTER(AB3:AB290, ($H3:$H290=1)*($J3:$J290=1)))</f>
        <v>2.6826400719961385</v>
      </c>
      <c r="AC324" s="9" cm="1">
        <f t="array" ref="AC324">MEDIAN(_xlfn._xlws.FILTER(AC3:AC290, ($H3:$H290=1)*($J3:$J290=1)))</f>
        <v>1.02928885416477</v>
      </c>
      <c r="AD324" s="9" cm="1">
        <f t="array" ref="AD324">MEDIAN(_xlfn._xlws.FILTER(AD3:AD290, ($H3:$H290=1)*($J3:$J290=1)))</f>
        <v>11.7889687577961</v>
      </c>
      <c r="AE324" s="9" cm="1">
        <f t="array" ref="AE324">MEDIAN(_xlfn._xlws.FILTER(AE3:AE290, ($H3:$H290=1)*($J3:$J290=1)))</f>
        <v>0.7887316000531428</v>
      </c>
      <c r="AF324" s="9" cm="1">
        <f t="array" ref="AF324">MEDIAN(_xlfn._xlws.FILTER(AF3:AF290, ($H3:$H290=1)*($J3:$J290=1)))</f>
        <v>0.62055859128595325</v>
      </c>
      <c r="AG324" s="9" cm="1">
        <f t="array" ref="AG324">MEDIAN(_xlfn._xlws.FILTER(AG3:AG290, ($H3:$H290=1)*($J3:$J290=1)))</f>
        <v>0.92024949327460492</v>
      </c>
      <c r="AH324" s="9" cm="1">
        <f t="array" ref="AH324">MEDIAN(_xlfn._xlws.FILTER(AH3:AH290, ($H3:$H290=1)*($J3:$J290=1)))</f>
        <v>4.1982477578974793</v>
      </c>
      <c r="AI324" s="9" cm="1">
        <f t="array" ref="AI324">MEDIAN(_xlfn._xlws.FILTER(AI3:AI290, ($H3:$H290=1)*($J3:$J290=1)))</f>
        <v>1.8902422548737374</v>
      </c>
      <c r="AJ324" s="9" t="str">
        <f t="shared" si="61"/>
        <v>Target; Gain &gt; 0</v>
      </c>
      <c r="AK324" s="9" cm="1">
        <f t="array" ref="AK324">MEDIAN(_xlfn._xlws.FILTER(AK3:AK290, ($H3:$H290=1)*($J3:$J290=1)))</f>
        <v>4.8731303017935712</v>
      </c>
      <c r="AL324" s="9" cm="1">
        <f t="array" ref="AL324">MEDIAN(_xlfn._xlws.FILTER(AL3:AL290, ($H3:$H290=1)*($J3:$J290=1)))</f>
        <v>0.46555861032684337</v>
      </c>
      <c r="AM324" s="9" cm="1">
        <f t="array" ref="AM324">MEDIAN(_xlfn._xlws.FILTER(AM3:AM290, ($H3:$H290=1)*($J3:$J290=1)))</f>
        <v>0.46554669069009835</v>
      </c>
      <c r="AN324" s="9" cm="1">
        <f t="array" ref="AN324">MEDIAN(_xlfn._xlws.FILTER(AN3:AN290, ($H3:$H290=1)*($J3:$J290=1)))</f>
        <v>2.6826400719961385</v>
      </c>
      <c r="AO324" s="9" cm="1">
        <f t="array" ref="AO324">MEDIAN(_xlfn._xlws.FILTER(AO3:AO290, ($H3:$H290=1)*($J3:$J290=1)))</f>
        <v>0.47732627280638551</v>
      </c>
      <c r="AP324" s="9" cm="1">
        <f t="array" ref="AP324">MEDIAN(_xlfn._xlws.FILTER(AP3:AP290, ($H3:$H290=1)*($J3:$J290=1)))</f>
        <v>11.7889687577961</v>
      </c>
      <c r="AQ324" s="9" cm="1">
        <f t="array" ref="AQ324">MEDIAN(_xlfn._xlws.FILTER(AQ3:AQ290, ($H3:$H290=1)*($J3:$J290=1)))</f>
        <v>0.37821728530689147</v>
      </c>
      <c r="AR324" s="9" cm="1">
        <f t="array" ref="AR324">MEDIAN(_xlfn._xlws.FILTER(AR3:AR290, ($H3:$H290=1)*($J3:$J290=1)))</f>
        <v>0.31491312849102537</v>
      </c>
      <c r="AS324" s="9" cm="1">
        <f t="array" ref="AS324">MEDIAN(_xlfn._xlws.FILTER(AS3:AS290, ($H3:$H290=1)*($J3:$J290=1)))</f>
        <v>0.36894790584919968</v>
      </c>
      <c r="AT324" s="9" cm="1">
        <f t="array" ref="AT324">MEDIAN(_xlfn._xlws.FILTER(AT3:AT290, ($H3:$H290=1)*($J3:$J290=1)))</f>
        <v>4.1982477578974793</v>
      </c>
      <c r="AU324" s="9" cm="1">
        <f t="array" ref="AU324">MEDIAN(_xlfn._xlws.FILTER(AU3:AU290, ($H3:$H290=1)*($J3:$J290=1)))</f>
        <v>0.77638404939789329</v>
      </c>
      <c r="AW324" s="10"/>
    </row>
    <row r="325" spans="7:54" x14ac:dyDescent="0.3">
      <c r="L325" s="11">
        <f>L314</f>
        <v>0.7</v>
      </c>
      <c r="M325" s="11"/>
      <c r="N325" s="12" t="str">
        <f>N314</f>
        <v>BNL Causal</v>
      </c>
      <c r="O325" s="12" t="str">
        <f>O314</f>
        <v>BNL Causal HM</v>
      </c>
      <c r="P325" s="12" t="str">
        <f>Q314</f>
        <v>SFS Causal</v>
      </c>
      <c r="Q325" s="12" t="str">
        <f>S314</f>
        <v>SaLSa Causal</v>
      </c>
      <c r="R325" s="12" t="str">
        <f>U314</f>
        <v>D&amp;C Causal</v>
      </c>
      <c r="S325" s="12" t="str">
        <f>W314</f>
        <v>BBS Causal</v>
      </c>
      <c r="T325" s="12"/>
      <c r="U325" s="11">
        <f>X314</f>
        <v>0.7</v>
      </c>
      <c r="V325" s="12" t="str">
        <f>Z314</f>
        <v>BNL Causal</v>
      </c>
      <c r="W325" s="12" t="str">
        <f>AA314</f>
        <v>BNL Causal HM</v>
      </c>
      <c r="X325" s="12" t="str">
        <f>AC314</f>
        <v>SFS Causal</v>
      </c>
      <c r="Y325" s="12" t="str">
        <f>AE314</f>
        <v>SaLSa Causal</v>
      </c>
      <c r="Z325" s="12" t="str">
        <f>AG314</f>
        <v>D&amp;C Causal</v>
      </c>
      <c r="AA325" s="12" t="str">
        <f>AI314</f>
        <v>BBS Causal</v>
      </c>
      <c r="AB325" s="13"/>
      <c r="AC325" s="11">
        <f>AJ314</f>
        <v>0.7</v>
      </c>
      <c r="AD325" s="12" t="str">
        <f>AL314</f>
        <v>BNL Causal</v>
      </c>
      <c r="AE325" s="12" t="str">
        <f>AM314</f>
        <v>BNL Causal HM</v>
      </c>
      <c r="AF325" s="12" t="str">
        <f>AO314</f>
        <v>SFS Causal</v>
      </c>
      <c r="AG325" s="12" t="str">
        <f>AQ314</f>
        <v>SaLSa Causal</v>
      </c>
      <c r="AH325" s="12" t="str">
        <f>AS314</f>
        <v>D&amp;C Causal</v>
      </c>
      <c r="AI325" s="12" t="str">
        <f>AU314</f>
        <v>BBS Causal</v>
      </c>
      <c r="AK325" s="12"/>
      <c r="AL325" s="12"/>
      <c r="AM325" s="12"/>
      <c r="AN325" s="13"/>
      <c r="AO325" s="13"/>
      <c r="AP325" s="13"/>
      <c r="AQ325" s="13"/>
      <c r="AR325" s="13"/>
      <c r="AS325" s="13"/>
      <c r="AT325" s="13"/>
      <c r="AU325" s="13"/>
    </row>
    <row r="326" spans="7:54" x14ac:dyDescent="0.3">
      <c r="L326" t="str">
        <f>L315</f>
        <v>ALL</v>
      </c>
      <c r="N326" s="9">
        <f>N315</f>
        <v>668860</v>
      </c>
      <c r="O326" s="9">
        <f>O315</f>
        <v>669045.80000000005</v>
      </c>
      <c r="P326" s="9">
        <f>Q315</f>
        <v>295212.3</v>
      </c>
      <c r="Q326" s="9">
        <f>S315</f>
        <v>187604.4</v>
      </c>
      <c r="R326" s="9">
        <f>U315</f>
        <v>2286231.6666666665</v>
      </c>
      <c r="S326" s="9">
        <f>W315</f>
        <v>407938.7</v>
      </c>
      <c r="T326" s="9"/>
      <c r="U326" s="9" t="str">
        <f>X315</f>
        <v>ALL</v>
      </c>
      <c r="V326" s="9">
        <f>Z315</f>
        <v>0.98194568056302778</v>
      </c>
      <c r="W326" s="9">
        <f>AA315</f>
        <v>0.96871973451925442</v>
      </c>
      <c r="X326" s="9">
        <f>AC315</f>
        <v>0.93987496710033147</v>
      </c>
      <c r="Y326" s="9">
        <f>AE315</f>
        <v>0.64164213314264396</v>
      </c>
      <c r="Z326" s="9">
        <f>AG315</f>
        <v>0.90944266447913835</v>
      </c>
      <c r="AA326" s="9">
        <f>AI315</f>
        <v>1.7135921114007941</v>
      </c>
      <c r="AB326" s="13"/>
      <c r="AC326" s="9" t="str">
        <f>AJ315</f>
        <v>ALL</v>
      </c>
      <c r="AD326" s="9">
        <f>AL315</f>
        <v>0.4241136036987882</v>
      </c>
      <c r="AE326" s="9">
        <f>AM315</f>
        <v>0.40597143422346565</v>
      </c>
      <c r="AF326" s="9">
        <f>AO315</f>
        <v>0.47732627280638551</v>
      </c>
      <c r="AG326" s="9">
        <f>AQ315</f>
        <v>0.3608583084947895</v>
      </c>
      <c r="AH326" s="9">
        <f>AS315</f>
        <v>0.35564479450695213</v>
      </c>
      <c r="AI326" s="9">
        <f>AU315</f>
        <v>0.63792405629646964</v>
      </c>
      <c r="AK326" s="9"/>
      <c r="AL326" s="9"/>
      <c r="AM326" s="9"/>
      <c r="AN326" s="13"/>
      <c r="AO326" s="13"/>
      <c r="AP326" s="13"/>
      <c r="AQ326" s="13"/>
      <c r="AR326" s="13"/>
      <c r="AS326" s="13"/>
      <c r="AT326" s="13"/>
      <c r="AU326" s="13"/>
    </row>
    <row r="327" spans="7:54" x14ac:dyDescent="0.3">
      <c r="L327" t="str">
        <f>L317</f>
        <v>Gain &gt; 0.7</v>
      </c>
      <c r="N327" s="9" t="e" vm="2">
        <f t="shared" ref="N327:O334" si="66">N317</f>
        <v>#VALUE!</v>
      </c>
      <c r="O327" s="9" t="e" vm="2">
        <f t="shared" si="66"/>
        <v>#VALUE!</v>
      </c>
      <c r="P327" s="9" t="e" vm="2">
        <f t="shared" ref="P327:P334" si="67">Q317</f>
        <v>#VALUE!</v>
      </c>
      <c r="Q327" s="9" t="e" vm="2">
        <f t="shared" ref="Q327:Q334" si="68">S317</f>
        <v>#VALUE!</v>
      </c>
      <c r="R327" s="9" t="e" vm="2">
        <f>U317</f>
        <v>#VALUE!</v>
      </c>
      <c r="S327" s="9" t="e" vm="2">
        <f t="shared" ref="S327:S334" si="69">W317</f>
        <v>#VALUE!</v>
      </c>
      <c r="T327" s="9"/>
      <c r="U327" s="9" t="str">
        <f t="shared" ref="U327:U334" si="70">X317</f>
        <v>Gain &gt; 0.7</v>
      </c>
      <c r="V327" s="9" t="e" vm="2">
        <f t="shared" ref="V327:W334" si="71">Z317</f>
        <v>#VALUE!</v>
      </c>
      <c r="W327" s="9" t="e" vm="2">
        <f t="shared" si="71"/>
        <v>#VALUE!</v>
      </c>
      <c r="X327" s="9" t="e" vm="2">
        <f t="shared" ref="X327:X334" si="72">AC317</f>
        <v>#VALUE!</v>
      </c>
      <c r="Y327" s="9" t="e" vm="2">
        <f t="shared" ref="Y327:Y334" si="73">AE317</f>
        <v>#VALUE!</v>
      </c>
      <c r="Z327" s="9" t="e" vm="2">
        <f t="shared" ref="Z327:Z334" si="74">AG317</f>
        <v>#VALUE!</v>
      </c>
      <c r="AA327" s="9" t="e" vm="2">
        <f t="shared" ref="AA327:AA334" si="75">AI317</f>
        <v>#VALUE!</v>
      </c>
      <c r="AB327" s="13"/>
      <c r="AC327" s="9" t="str">
        <f t="shared" ref="AC327:AC334" si="76">AJ317</f>
        <v>Gain &gt; 0.7</v>
      </c>
      <c r="AD327" s="9" t="e" vm="2">
        <f t="shared" ref="AD327:AE334" si="77">AL317</f>
        <v>#VALUE!</v>
      </c>
      <c r="AE327" s="9" t="e" vm="2">
        <f t="shared" si="77"/>
        <v>#VALUE!</v>
      </c>
      <c r="AF327" s="9" t="e" vm="2">
        <f t="shared" ref="AF327:AF334" si="78">AO317</f>
        <v>#VALUE!</v>
      </c>
      <c r="AG327" s="9" t="e" vm="2">
        <f t="shared" ref="AG327:AG334" si="79">AQ317</f>
        <v>#VALUE!</v>
      </c>
      <c r="AH327" s="9" t="e" vm="2">
        <f t="shared" ref="AH327:AH334" si="80">AS317</f>
        <v>#VALUE!</v>
      </c>
      <c r="AI327" s="9" t="e" vm="2">
        <f t="shared" ref="AI327:AI334" si="81">AU317</f>
        <v>#VALUE!</v>
      </c>
      <c r="AK327" s="9"/>
      <c r="AL327" s="9"/>
      <c r="AM327" s="9"/>
      <c r="AN327" s="13"/>
      <c r="AO327" s="13"/>
      <c r="AP327" s="13"/>
      <c r="AQ327" s="13"/>
      <c r="AR327" s="13"/>
      <c r="AS327" s="13"/>
      <c r="AT327" s="13"/>
      <c r="AU327" s="13"/>
    </row>
    <row r="328" spans="7:54" x14ac:dyDescent="0.3">
      <c r="L328" t="str">
        <f>L318</f>
        <v>Target</v>
      </c>
      <c r="N328" s="9">
        <f t="shared" si="66"/>
        <v>393952.9</v>
      </c>
      <c r="O328" s="9">
        <f t="shared" si="66"/>
        <v>394097.1</v>
      </c>
      <c r="P328" s="9">
        <f t="shared" si="67"/>
        <v>232789.09999999998</v>
      </c>
      <c r="Q328" s="9">
        <f t="shared" si="68"/>
        <v>60049.100000000006</v>
      </c>
      <c r="R328" s="9">
        <f>U318</f>
        <v>2273744.4333333336</v>
      </c>
      <c r="S328" s="9">
        <f t="shared" si="69"/>
        <v>252030.59999999998</v>
      </c>
      <c r="T328" s="9"/>
      <c r="U328" s="9" t="str">
        <f t="shared" si="70"/>
        <v>Target</v>
      </c>
      <c r="V328" s="9">
        <f t="shared" si="71"/>
        <v>0.68991254889406273</v>
      </c>
      <c r="W328" s="9">
        <f t="shared" si="71"/>
        <v>0.68205127218971029</v>
      </c>
      <c r="X328" s="9">
        <f t="shared" si="72"/>
        <v>0.72486671264438574</v>
      </c>
      <c r="Y328" s="9">
        <f t="shared" si="73"/>
        <v>0.46919546890421771</v>
      </c>
      <c r="Z328" s="9">
        <f t="shared" si="74"/>
        <v>0.8870758474804461</v>
      </c>
      <c r="AA328" s="9">
        <f t="shared" si="75"/>
        <v>1.01346961830277</v>
      </c>
      <c r="AB328" s="13"/>
      <c r="AC328" s="9" t="str">
        <f t="shared" si="76"/>
        <v>Target</v>
      </c>
      <c r="AD328" s="9">
        <f t="shared" si="77"/>
        <v>0.36293517839512784</v>
      </c>
      <c r="AE328" s="9">
        <f t="shared" si="77"/>
        <v>0.35841682357713578</v>
      </c>
      <c r="AF328" s="9">
        <f t="shared" si="78"/>
        <v>0.35956054830166972</v>
      </c>
      <c r="AG328" s="9">
        <f t="shared" si="79"/>
        <v>0.33798717111349108</v>
      </c>
      <c r="AH328" s="9">
        <f t="shared" si="80"/>
        <v>0.3167722746205982</v>
      </c>
      <c r="AI328" s="9">
        <f t="shared" si="81"/>
        <v>0.46599094360135496</v>
      </c>
      <c r="AK328" s="9"/>
      <c r="AL328" s="9"/>
      <c r="AM328" s="9"/>
      <c r="AN328" s="13"/>
      <c r="AO328" s="13"/>
      <c r="AP328" s="13"/>
      <c r="AQ328" s="13"/>
      <c r="AR328" s="13"/>
      <c r="AS328" s="13"/>
      <c r="AT328" s="13"/>
      <c r="AU328" s="13"/>
    </row>
    <row r="329" spans="7:54" x14ac:dyDescent="0.3">
      <c r="L329" t="str">
        <f>L319</f>
        <v>Gain &gt; 0</v>
      </c>
      <c r="N329" s="9">
        <f t="shared" si="66"/>
        <v>1160855.2</v>
      </c>
      <c r="O329" s="9">
        <f t="shared" si="66"/>
        <v>1174656.6000000001</v>
      </c>
      <c r="P329" s="9">
        <f t="shared" si="67"/>
        <v>551520.19999999995</v>
      </c>
      <c r="Q329" s="9">
        <f t="shared" si="68"/>
        <v>542489.4</v>
      </c>
      <c r="R329" s="9">
        <f>U319</f>
        <v>2289944.6</v>
      </c>
      <c r="S329" s="9">
        <f t="shared" si="69"/>
        <v>612603.4</v>
      </c>
      <c r="T329" s="9"/>
      <c r="U329" s="9" t="str">
        <f t="shared" si="70"/>
        <v>Gain &gt; 0</v>
      </c>
      <c r="V329" s="9">
        <f t="shared" si="71"/>
        <v>1.2990558595978654</v>
      </c>
      <c r="W329" s="9">
        <f t="shared" si="71"/>
        <v>1.2981114666967191</v>
      </c>
      <c r="X329" s="9">
        <f t="shared" si="72"/>
        <v>1.08354685860686</v>
      </c>
      <c r="Y329" s="9">
        <f t="shared" si="73"/>
        <v>0.9089536569430493</v>
      </c>
      <c r="Z329" s="9">
        <f t="shared" si="74"/>
        <v>0.91021673492505217</v>
      </c>
      <c r="AA329" s="9">
        <f t="shared" si="75"/>
        <v>2.0686241298215462</v>
      </c>
      <c r="AB329" s="13"/>
      <c r="AC329" s="9" t="str">
        <f t="shared" si="76"/>
        <v>Gain &gt; 0</v>
      </c>
      <c r="AD329" s="9">
        <f t="shared" si="77"/>
        <v>0.51120686462381859</v>
      </c>
      <c r="AE329" s="9">
        <f t="shared" si="77"/>
        <v>0.51016004761331724</v>
      </c>
      <c r="AF329" s="9">
        <f t="shared" si="78"/>
        <v>0.51779911239573262</v>
      </c>
      <c r="AG329" s="9">
        <f t="shared" si="79"/>
        <v>0.39692113100900317</v>
      </c>
      <c r="AH329" s="9">
        <f t="shared" si="80"/>
        <v>0.35584119238774292</v>
      </c>
      <c r="AI329" s="9">
        <f t="shared" si="81"/>
        <v>0.90479224509326739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7:54" x14ac:dyDescent="0.3">
      <c r="L330" t="str">
        <f t="shared" ref="L330" si="82">L320</f>
        <v>Gain &lt;=0</v>
      </c>
      <c r="N330" s="9">
        <f t="shared" si="66"/>
        <v>419895.6</v>
      </c>
      <c r="O330" s="9">
        <f t="shared" si="66"/>
        <v>419967.5</v>
      </c>
      <c r="P330" s="9">
        <f t="shared" si="67"/>
        <v>234484.6</v>
      </c>
      <c r="Q330" s="9">
        <f t="shared" si="68"/>
        <v>74893.600000000006</v>
      </c>
      <c r="R330" s="9">
        <f>U320</f>
        <v>2276897.4</v>
      </c>
      <c r="S330" s="9">
        <f t="shared" si="69"/>
        <v>214077.90000000002</v>
      </c>
      <c r="T330" s="9"/>
      <c r="U330" s="9" t="str">
        <f t="shared" si="70"/>
        <v>Gain &lt;=0</v>
      </c>
      <c r="V330" s="9">
        <f t="shared" si="71"/>
        <v>0.79470700408564876</v>
      </c>
      <c r="W330" s="9">
        <f t="shared" si="71"/>
        <v>0.77957085730158715</v>
      </c>
      <c r="X330" s="9">
        <f t="shared" si="72"/>
        <v>0.79293391130340751</v>
      </c>
      <c r="Y330" s="9">
        <f t="shared" si="73"/>
        <v>0.48680076145683415</v>
      </c>
      <c r="Z330" s="9">
        <f t="shared" si="74"/>
        <v>0.90723886390915143</v>
      </c>
      <c r="AA330" s="9">
        <f t="shared" si="75"/>
        <v>1.5963674857106529</v>
      </c>
      <c r="AB330" s="13"/>
      <c r="AC330" s="9" t="str">
        <f t="shared" si="76"/>
        <v>Gain &lt;=0</v>
      </c>
      <c r="AD330" s="9">
        <f t="shared" si="77"/>
        <v>0.41016842153621835</v>
      </c>
      <c r="AE330" s="9">
        <f t="shared" si="77"/>
        <v>0.39582437259959985</v>
      </c>
      <c r="AF330" s="9">
        <f t="shared" si="78"/>
        <v>0.433064463007031</v>
      </c>
      <c r="AG330" s="9">
        <f t="shared" si="79"/>
        <v>0.33039924819022415</v>
      </c>
      <c r="AH330" s="9">
        <f t="shared" si="80"/>
        <v>0.35417015114799139</v>
      </c>
      <c r="AI330" s="9">
        <f t="shared" si="81"/>
        <v>0.60915199848823254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7:54" x14ac:dyDescent="0.3">
      <c r="L331" t="str">
        <f>L321</f>
        <v>Target;Gain &gt; 0.7; #pref=2</v>
      </c>
      <c r="N331" s="9" t="e" vm="2">
        <f t="shared" si="66"/>
        <v>#VALUE!</v>
      </c>
      <c r="O331" s="9" t="e" vm="2">
        <f t="shared" si="66"/>
        <v>#VALUE!</v>
      </c>
      <c r="P331" s="9" t="e" vm="2">
        <f t="shared" si="67"/>
        <v>#VALUE!</v>
      </c>
      <c r="Q331" s="9" t="e" vm="2">
        <f t="shared" si="68"/>
        <v>#VALUE!</v>
      </c>
      <c r="R331" s="9" t="e" vm="2">
        <f t="shared" ref="R331" si="83">U321</f>
        <v>#VALUE!</v>
      </c>
      <c r="S331" s="9" t="e" vm="2">
        <f t="shared" si="69"/>
        <v>#VALUE!</v>
      </c>
      <c r="T331" s="9"/>
      <c r="U331" s="9" t="str">
        <f t="shared" si="70"/>
        <v>Target;Gain &gt; 0.7; #pref=2</v>
      </c>
      <c r="V331" s="9" t="e" vm="2">
        <f t="shared" si="71"/>
        <v>#VALUE!</v>
      </c>
      <c r="W331" s="9" t="e" vm="2">
        <f t="shared" si="71"/>
        <v>#VALUE!</v>
      </c>
      <c r="X331" s="9" t="e" vm="2">
        <f t="shared" si="72"/>
        <v>#VALUE!</v>
      </c>
      <c r="Y331" s="9" t="e" vm="2">
        <f t="shared" si="73"/>
        <v>#VALUE!</v>
      </c>
      <c r="Z331" s="9" t="e" vm="2">
        <f t="shared" si="74"/>
        <v>#VALUE!</v>
      </c>
      <c r="AA331" s="9" t="e" vm="2">
        <f t="shared" si="75"/>
        <v>#VALUE!</v>
      </c>
      <c r="AB331" s="13"/>
      <c r="AC331" s="9" t="str">
        <f t="shared" si="76"/>
        <v>Target;Gain &gt; 0.7; #pref=2</v>
      </c>
      <c r="AD331" s="9" t="e" vm="2">
        <f t="shared" si="77"/>
        <v>#VALUE!</v>
      </c>
      <c r="AE331" s="9" t="e" vm="2">
        <f t="shared" si="77"/>
        <v>#VALUE!</v>
      </c>
      <c r="AF331" s="9" t="e" vm="2">
        <f t="shared" si="78"/>
        <v>#VALUE!</v>
      </c>
      <c r="AG331" s="9" t="e" vm="2">
        <f t="shared" si="79"/>
        <v>#VALUE!</v>
      </c>
      <c r="AH331" s="9" t="e" vm="2">
        <f t="shared" si="80"/>
        <v>#VALUE!</v>
      </c>
      <c r="AI331" s="9" t="e" vm="2">
        <f t="shared" si="81"/>
        <v>#VALUE!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7:54" x14ac:dyDescent="0.3">
      <c r="L332" t="str">
        <f>L322</f>
        <v>Target; Gain &gt; 0.7; #pref=3</v>
      </c>
      <c r="N332" s="9" t="e" vm="2">
        <f t="shared" si="66"/>
        <v>#VALUE!</v>
      </c>
      <c r="O332" s="9" t="e" vm="2">
        <f t="shared" si="66"/>
        <v>#VALUE!</v>
      </c>
      <c r="P332" s="9" t="e" vm="2">
        <f t="shared" si="67"/>
        <v>#VALUE!</v>
      </c>
      <c r="Q332" s="9" t="e" vm="2">
        <f t="shared" si="68"/>
        <v>#VALUE!</v>
      </c>
      <c r="R332" s="9" t="e" vm="2">
        <f>U322</f>
        <v>#VALUE!</v>
      </c>
      <c r="S332" s="9" t="e" vm="2">
        <f t="shared" si="69"/>
        <v>#VALUE!</v>
      </c>
      <c r="T332" s="9"/>
      <c r="U332" s="9" t="str">
        <f t="shared" si="70"/>
        <v>Target; Gain &gt; 0.7; #pref=3</v>
      </c>
      <c r="V332" s="9" t="e" vm="2">
        <f t="shared" si="71"/>
        <v>#VALUE!</v>
      </c>
      <c r="W332" s="9" t="e" vm="2">
        <f t="shared" si="71"/>
        <v>#VALUE!</v>
      </c>
      <c r="X332" s="9" t="e" vm="2">
        <f t="shared" si="72"/>
        <v>#VALUE!</v>
      </c>
      <c r="Y332" s="9" t="e" vm="2">
        <f t="shared" si="73"/>
        <v>#VALUE!</v>
      </c>
      <c r="Z332" s="9" t="e" vm="2">
        <f t="shared" si="74"/>
        <v>#VALUE!</v>
      </c>
      <c r="AA332" s="9" t="e" vm="2">
        <f t="shared" si="75"/>
        <v>#VALUE!</v>
      </c>
      <c r="AB332" s="13"/>
      <c r="AC332" s="9" t="str">
        <f t="shared" si="76"/>
        <v>Target; Gain &gt; 0.7; #pref=3</v>
      </c>
      <c r="AD332" s="9" t="e" vm="2">
        <f t="shared" si="77"/>
        <v>#VALUE!</v>
      </c>
      <c r="AE332" s="9" t="e" vm="2">
        <f t="shared" si="77"/>
        <v>#VALUE!</v>
      </c>
      <c r="AF332" s="9" t="e" vm="2">
        <f t="shared" si="78"/>
        <v>#VALUE!</v>
      </c>
      <c r="AG332" s="9" t="e" vm="2">
        <f t="shared" si="79"/>
        <v>#VALUE!</v>
      </c>
      <c r="AH332" s="9" t="e" vm="2">
        <f t="shared" si="80"/>
        <v>#VALUE!</v>
      </c>
      <c r="AI332" s="9" t="e" vm="2">
        <f t="shared" si="81"/>
        <v>#VALUE!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7:54" x14ac:dyDescent="0.3">
      <c r="L333" t="str">
        <f>L323</f>
        <v>Target; Gain &gt; 0.7; #pref=4</v>
      </c>
      <c r="N333" s="9" t="e" vm="2">
        <f t="shared" si="66"/>
        <v>#VALUE!</v>
      </c>
      <c r="O333" s="9" t="e" vm="2">
        <f t="shared" si="66"/>
        <v>#VALUE!</v>
      </c>
      <c r="P333" s="9" t="e" vm="2">
        <f t="shared" si="67"/>
        <v>#VALUE!</v>
      </c>
      <c r="Q333" s="9" t="e" vm="2">
        <f t="shared" si="68"/>
        <v>#VALUE!</v>
      </c>
      <c r="R333" s="9" t="e" vm="2">
        <f>U323</f>
        <v>#VALUE!</v>
      </c>
      <c r="S333" s="9" t="e" vm="2">
        <f t="shared" si="69"/>
        <v>#VALUE!</v>
      </c>
      <c r="T333" s="9"/>
      <c r="U333" s="9" t="str">
        <f t="shared" si="70"/>
        <v>Target; Gain &gt; 0.7; #pref=4</v>
      </c>
      <c r="V333" s="9" t="e" vm="2">
        <f t="shared" si="71"/>
        <v>#VALUE!</v>
      </c>
      <c r="W333" s="9" t="e" vm="2">
        <f t="shared" si="71"/>
        <v>#VALUE!</v>
      </c>
      <c r="X333" s="9" t="e" vm="2">
        <f t="shared" si="72"/>
        <v>#VALUE!</v>
      </c>
      <c r="Y333" s="9" t="e" vm="2">
        <f t="shared" si="73"/>
        <v>#VALUE!</v>
      </c>
      <c r="Z333" s="9" t="e" vm="2">
        <f t="shared" si="74"/>
        <v>#VALUE!</v>
      </c>
      <c r="AA333" s="9" t="e" vm="2">
        <f t="shared" si="75"/>
        <v>#VALUE!</v>
      </c>
      <c r="AB333" s="13"/>
      <c r="AC333" s="9" t="str">
        <f t="shared" si="76"/>
        <v>Target; Gain &gt; 0.7; #pref=4</v>
      </c>
      <c r="AD333" s="9" t="e" vm="2">
        <f t="shared" si="77"/>
        <v>#VALUE!</v>
      </c>
      <c r="AE333" s="9" t="e" vm="2">
        <f t="shared" si="77"/>
        <v>#VALUE!</v>
      </c>
      <c r="AF333" s="9" t="e" vm="2">
        <f t="shared" si="78"/>
        <v>#VALUE!</v>
      </c>
      <c r="AG333" s="9" t="e" vm="2">
        <f t="shared" si="79"/>
        <v>#VALUE!</v>
      </c>
      <c r="AH333" s="9" t="e" vm="2">
        <f t="shared" si="80"/>
        <v>#VALUE!</v>
      </c>
      <c r="AI333" s="9" t="e" vm="2">
        <f t="shared" si="81"/>
        <v>#VALUE!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7:54" x14ac:dyDescent="0.3">
      <c r="L334" t="str">
        <f>L324</f>
        <v>Target; Gain &gt; 0</v>
      </c>
      <c r="N334" s="9">
        <f t="shared" si="66"/>
        <v>824958.39999999991</v>
      </c>
      <c r="O334" s="9">
        <f t="shared" si="66"/>
        <v>834101.39999999991</v>
      </c>
      <c r="P334" s="9">
        <f t="shared" si="67"/>
        <v>393890</v>
      </c>
      <c r="Q334" s="9">
        <f t="shared" si="68"/>
        <v>326795</v>
      </c>
      <c r="R334" s="9">
        <f>U324</f>
        <v>2285602.9</v>
      </c>
      <c r="S334" s="9">
        <f t="shared" si="69"/>
        <v>454516.3</v>
      </c>
      <c r="T334" s="9"/>
      <c r="U334" s="9" t="str">
        <f t="shared" si="70"/>
        <v>Target; Gain &gt; 0</v>
      </c>
      <c r="V334" s="9">
        <f t="shared" si="71"/>
        <v>1.236393017676892</v>
      </c>
      <c r="W334" s="9">
        <f t="shared" si="71"/>
        <v>1.2366383110929746</v>
      </c>
      <c r="X334" s="9">
        <f t="shared" si="72"/>
        <v>1.02928885416477</v>
      </c>
      <c r="Y334" s="9">
        <f t="shared" si="73"/>
        <v>0.7887316000531428</v>
      </c>
      <c r="Z334" s="9">
        <f t="shared" si="74"/>
        <v>0.92024949327460492</v>
      </c>
      <c r="AA334" s="9">
        <f t="shared" si="75"/>
        <v>1.8902422548737374</v>
      </c>
      <c r="AB334" s="13"/>
      <c r="AC334" s="9" t="str">
        <f t="shared" si="76"/>
        <v>Target; Gain &gt; 0</v>
      </c>
      <c r="AD334" s="9">
        <f t="shared" si="77"/>
        <v>0.46555861032684337</v>
      </c>
      <c r="AE334" s="9">
        <f t="shared" si="77"/>
        <v>0.46554669069009835</v>
      </c>
      <c r="AF334" s="9">
        <f t="shared" si="78"/>
        <v>0.47732627280638551</v>
      </c>
      <c r="AG334" s="9">
        <f t="shared" si="79"/>
        <v>0.37821728530689147</v>
      </c>
      <c r="AH334" s="9">
        <f t="shared" si="80"/>
        <v>0.36894790584919968</v>
      </c>
      <c r="AI334" s="9">
        <f t="shared" si="81"/>
        <v>0.77638404939789329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7:54" x14ac:dyDescent="0.3"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K335" s="8"/>
      <c r="AL335" s="8"/>
      <c r="AM335" s="8"/>
      <c r="AN335" s="8"/>
      <c r="AO335" s="8"/>
    </row>
    <row r="336" spans="7:54" x14ac:dyDescent="0.3">
      <c r="BB336" t="s">
        <v>20</v>
      </c>
    </row>
    <row r="337" spans="1:54" x14ac:dyDescent="0.3">
      <c r="M337" s="47" t="s">
        <v>21</v>
      </c>
      <c r="N337" s="47"/>
      <c r="O337" s="47"/>
      <c r="P337" s="47"/>
      <c r="Q337" s="47"/>
      <c r="R337" s="47"/>
      <c r="T337" s="47" t="s">
        <v>59</v>
      </c>
      <c r="U337" s="47"/>
      <c r="V337" s="47"/>
      <c r="W337" s="47"/>
      <c r="X337" s="47"/>
      <c r="Y337" s="47"/>
      <c r="AA337" s="47" t="s">
        <v>60</v>
      </c>
      <c r="AB337" s="47"/>
      <c r="AC337" s="47"/>
      <c r="AD337" s="47"/>
      <c r="AE337" s="47"/>
      <c r="AF337" s="47"/>
      <c r="AG337" s="1"/>
      <c r="AH337" s="1" t="s">
        <v>66</v>
      </c>
      <c r="AI337" s="1"/>
      <c r="AJ337" s="47" t="s">
        <v>22</v>
      </c>
      <c r="AK337" s="47"/>
      <c r="AL337" s="47"/>
      <c r="AM337" s="47"/>
      <c r="AN337" s="47"/>
      <c r="AO337" s="47"/>
      <c r="AP337" s="47"/>
      <c r="AQ337" s="47"/>
      <c r="AR337" s="1"/>
      <c r="AS337" s="47" t="s">
        <v>23</v>
      </c>
      <c r="AT337" s="47"/>
      <c r="AU337" s="47"/>
      <c r="AV337" s="47"/>
      <c r="AW337" s="47"/>
      <c r="AX337" s="47"/>
      <c r="AY337" s="47"/>
      <c r="AZ337" s="47"/>
      <c r="BB337" s="4" t="s">
        <v>45</v>
      </c>
    </row>
    <row r="338" spans="1:54" x14ac:dyDescent="0.3">
      <c r="F338" s="2" t="s">
        <v>24</v>
      </c>
      <c r="G338" s="2" t="s">
        <v>25</v>
      </c>
      <c r="H338" t="str">
        <f>H648</f>
        <v>Target (or sym)</v>
      </c>
      <c r="I338" s="14" t="s">
        <v>19</v>
      </c>
      <c r="J338" t="s">
        <v>18</v>
      </c>
      <c r="K338" t="s">
        <v>26</v>
      </c>
      <c r="L338" t="s">
        <v>27</v>
      </c>
      <c r="M338" s="3" t="s">
        <v>3</v>
      </c>
      <c r="N338" s="3" t="s">
        <v>4</v>
      </c>
      <c r="O338" s="3" t="s">
        <v>6</v>
      </c>
      <c r="P338" s="3" t="s">
        <v>8</v>
      </c>
      <c r="Q338" s="3" t="s">
        <v>10</v>
      </c>
      <c r="R338" s="3" t="s">
        <v>12</v>
      </c>
      <c r="T338" s="3" t="s">
        <v>3</v>
      </c>
      <c r="U338" s="3" t="s">
        <v>4</v>
      </c>
      <c r="V338" s="3" t="s">
        <v>6</v>
      </c>
      <c r="W338" s="3" t="s">
        <v>8</v>
      </c>
      <c r="X338" s="3" t="s">
        <v>10</v>
      </c>
      <c r="Y338" s="3" t="s">
        <v>12</v>
      </c>
      <c r="AA338" s="3" t="s">
        <v>3</v>
      </c>
      <c r="AB338" s="3" t="s">
        <v>4</v>
      </c>
      <c r="AC338" s="3" t="s">
        <v>6</v>
      </c>
      <c r="AD338" s="3" t="s">
        <v>8</v>
      </c>
      <c r="AE338" s="3" t="s">
        <v>10</v>
      </c>
      <c r="AF338" s="3" t="s">
        <v>12</v>
      </c>
      <c r="AG338" s="15"/>
      <c r="AH338" s="36" t="s">
        <v>65</v>
      </c>
      <c r="AJ338" s="36" t="s">
        <v>28</v>
      </c>
      <c r="AK338" s="36" t="s">
        <v>29</v>
      </c>
      <c r="AL338" s="36" t="s">
        <v>30</v>
      </c>
      <c r="AM338" s="36" t="s">
        <v>31</v>
      </c>
      <c r="AN338" s="36" t="s">
        <v>32</v>
      </c>
      <c r="AO338" s="36" t="s">
        <v>33</v>
      </c>
      <c r="AP338" s="36" t="s">
        <v>34</v>
      </c>
      <c r="AQ338" s="36" t="s">
        <v>35</v>
      </c>
      <c r="AS338" s="36" t="s">
        <v>28</v>
      </c>
      <c r="AT338" s="36" t="s">
        <v>29</v>
      </c>
      <c r="AU338" s="36" t="s">
        <v>30</v>
      </c>
      <c r="AV338" s="36" t="s">
        <v>31</v>
      </c>
      <c r="AW338" s="36" t="s">
        <v>32</v>
      </c>
      <c r="AX338" s="36" t="s">
        <v>33</v>
      </c>
      <c r="AY338" s="36" t="s">
        <v>34</v>
      </c>
      <c r="AZ338" s="36" t="s">
        <v>35</v>
      </c>
      <c r="BB338" s="3" t="s">
        <v>14</v>
      </c>
    </row>
    <row r="339" spans="1:54" x14ac:dyDescent="0.3">
      <c r="A339">
        <v>1</v>
      </c>
      <c r="B339" t="s">
        <v>67</v>
      </c>
      <c r="C339" t="s">
        <v>68</v>
      </c>
      <c r="D339" t="s">
        <v>69</v>
      </c>
      <c r="F339" s="2">
        <v>0</v>
      </c>
      <c r="G339" s="2">
        <f>MOD(LEN(B339)-LEN(SUBSTITUTE(B339,"N","")),2)</f>
        <v>0</v>
      </c>
      <c r="H339" s="4">
        <f>H649</f>
        <v>1</v>
      </c>
      <c r="I339" s="14">
        <f>1-J339</f>
        <v>0</v>
      </c>
      <c r="J339">
        <f t="shared" ref="J339:J402" si="84">IF(BB339&gt;0,1,0)</f>
        <v>1</v>
      </c>
      <c r="K339">
        <f>LEN(D339) - LEN(SUBSTITUTE(D339, ",", "")) + 1</f>
        <v>2</v>
      </c>
      <c r="L339">
        <f>L649</f>
        <v>2</v>
      </c>
      <c r="M339" s="8">
        <f t="shared" ref="M339:M402" si="85">(N3-M3)/M3</f>
        <v>-0.90844640303591007</v>
      </c>
      <c r="N339" s="8">
        <f t="shared" ref="N339:N402" si="86">(O3-M3)/M3</f>
        <v>-0.90843459924555858</v>
      </c>
      <c r="O339" s="8">
        <f t="shared" ref="O339:O402" si="87">(Q3-P3)/P3</f>
        <v>-0.85157673202966655</v>
      </c>
      <c r="P339" s="8">
        <f t="shared" ref="P339:P402" si="88">(S3-R3)/R3</f>
        <v>-0.99324601260427936</v>
      </c>
      <c r="Q339" s="8">
        <f t="shared" ref="Q339:Q402" si="89">(U3-T3)/T3</f>
        <v>-0.21791079034816685</v>
      </c>
      <c r="R339" s="8">
        <f t="shared" ref="R339:R402" si="90">(W3-V3)/V3</f>
        <v>-0.83211709119319688</v>
      </c>
      <c r="T339" s="8">
        <f t="shared" ref="T339:T402" si="91">(Z3-Y3)/Y3</f>
        <v>-0.78791854389990756</v>
      </c>
      <c r="U339" s="8">
        <f t="shared" ref="U339:U402" si="92">(AA3-Y3)/Y3</f>
        <v>-0.78998916103492745</v>
      </c>
      <c r="V339" s="8">
        <f t="shared" ref="V339:V402" si="93">(AC3-AB3)/AB3</f>
        <v>-0.55562234848474945</v>
      </c>
      <c r="W339" s="8">
        <f t="shared" ref="W339:W402" si="94">(AE3-AD3)/AD3</f>
        <v>-0.95220915834166153</v>
      </c>
      <c r="X339" s="8">
        <f t="shared" ref="X339:X402" si="95">(AG3-AF3)/AF3</f>
        <v>0.41677386802641353</v>
      </c>
      <c r="Y339" s="8">
        <f t="shared" ref="Y339:Y402" si="96">(AI3-AH3)/AH3</f>
        <v>-0.42690714859379181</v>
      </c>
      <c r="AA339" s="8">
        <f t="shared" ref="AA339:AA402" si="97">(AL3-AK3)/AK3</f>
        <v>-0.89739234587153671</v>
      </c>
      <c r="AB339" s="8">
        <f t="shared" ref="AB339:AB402" si="98">(AM3-AK3)/AK3</f>
        <v>-0.89952792179763608</v>
      </c>
      <c r="AC339" s="8">
        <f t="shared" ref="AC339:AC402" si="99">(AO3-AN3)/AN3</f>
        <v>-0.75255673540489199</v>
      </c>
      <c r="AD339" s="8">
        <f t="shared" ref="AD339:AD402" si="100">(AQ3-AP3)/AP3</f>
        <v>-0.97219451323076345</v>
      </c>
      <c r="AE339" s="8">
        <f t="shared" ref="AE339:AE402" si="101">(AS3-AR3)/AR3</f>
        <v>7.3867581277263339E-2</v>
      </c>
      <c r="AF339" s="8">
        <f t="shared" ref="AF339:AF402" si="102">(AU3-AT3)/AT3</f>
        <v>-0.77857391383329377</v>
      </c>
      <c r="AG339" s="8"/>
      <c r="AH339">
        <v>-13.50173479999285</v>
      </c>
      <c r="AJ339">
        <v>0.99006436978971768</v>
      </c>
      <c r="AK339">
        <v>1</v>
      </c>
      <c r="AL339">
        <v>0.99006436978971768</v>
      </c>
      <c r="AM339">
        <v>1</v>
      </c>
      <c r="AN339">
        <v>0</v>
      </c>
      <c r="AO339">
        <v>0</v>
      </c>
      <c r="AP339">
        <v>0</v>
      </c>
      <c r="AQ339">
        <v>0</v>
      </c>
      <c r="AS339">
        <v>0.99006436978971768</v>
      </c>
      <c r="AT339">
        <v>1</v>
      </c>
      <c r="AU339">
        <v>0.99006436978971768</v>
      </c>
      <c r="AV339">
        <v>1</v>
      </c>
      <c r="AW339">
        <v>0.91212927362551266</v>
      </c>
      <c r="AX339">
        <v>0.31599999999999989</v>
      </c>
      <c r="AY339">
        <v>0.91212927362551266</v>
      </c>
      <c r="AZ339">
        <v>0.31599999999999989</v>
      </c>
      <c r="BB339">
        <f>IF($BB$337=0,AH339,IF($BB$337=1,AS339,IF($BB$337=2,AT339,IF($BB$337=3,AU339,IF($BB$337=4,AV339,IF($BB$337="1L",AW339,IF($BB$337="2L",AX339,IF($BB$337="3L",AY339,AZ339))))))))</f>
        <v>0.31599999999999989</v>
      </c>
    </row>
    <row r="340" spans="1:54" x14ac:dyDescent="0.3">
      <c r="A340">
        <v>1</v>
      </c>
      <c r="B340" t="s">
        <v>70</v>
      </c>
      <c r="C340" t="s">
        <v>68</v>
      </c>
      <c r="D340" t="s">
        <v>69</v>
      </c>
      <c r="F340" s="2">
        <v>0</v>
      </c>
      <c r="G340" s="2">
        <f t="shared" ref="G340:G403" si="103">MOD(LEN(B340)-LEN(SUBSTITUTE(B340,"N","")),2)</f>
        <v>1</v>
      </c>
      <c r="H340" s="4">
        <f t="shared" ref="H340:H403" si="104">H650</f>
        <v>0</v>
      </c>
      <c r="I340" s="14">
        <f t="shared" ref="I340:I403" si="105">1-J340</f>
        <v>1</v>
      </c>
      <c r="J340">
        <f t="shared" si="84"/>
        <v>0</v>
      </c>
      <c r="K340">
        <f t="shared" ref="K340:K403" si="106">LEN(D340) - LEN(SUBSTITUTE(D340, ",", "")) + 1</f>
        <v>2</v>
      </c>
      <c r="L340">
        <f t="shared" ref="L340:L403" si="107">L650</f>
        <v>0</v>
      </c>
      <c r="M340" s="8">
        <f t="shared" si="85"/>
        <v>0.93370849094052377</v>
      </c>
      <c r="N340" s="8">
        <f t="shared" si="86"/>
        <v>0.93412944337289872</v>
      </c>
      <c r="O340" s="8">
        <f t="shared" si="87"/>
        <v>0.16832384161920813</v>
      </c>
      <c r="P340" s="8">
        <f t="shared" si="88"/>
        <v>70274.8</v>
      </c>
      <c r="Q340" s="8">
        <f t="shared" si="89"/>
        <v>-0.21911384049847824</v>
      </c>
      <c r="R340" s="8">
        <f t="shared" si="90"/>
        <v>1168.8191841234841</v>
      </c>
      <c r="T340" s="8">
        <f t="shared" si="91"/>
        <v>3.9167770521177658</v>
      </c>
      <c r="U340" s="8">
        <f t="shared" si="92"/>
        <v>4.6442912504911096</v>
      </c>
      <c r="V340" s="8">
        <f t="shared" si="93"/>
        <v>2.7286046936849155</v>
      </c>
      <c r="W340" s="8">
        <f t="shared" si="94"/>
        <v>4.4658300053412523</v>
      </c>
      <c r="X340" s="8">
        <f t="shared" si="95"/>
        <v>0.38614225951719144</v>
      </c>
      <c r="Y340" s="8">
        <f t="shared" si="96"/>
        <v>281.9740614268984</v>
      </c>
      <c r="AA340" s="8">
        <f t="shared" si="97"/>
        <v>1.7613480248338358</v>
      </c>
      <c r="AB340" s="8">
        <f t="shared" si="98"/>
        <v>1.8405874929057855</v>
      </c>
      <c r="AC340" s="8">
        <f t="shared" si="99"/>
        <v>1.3650688260828647</v>
      </c>
      <c r="AD340" s="8">
        <f t="shared" si="100"/>
        <v>2.9379515710885116</v>
      </c>
      <c r="AE340" s="8">
        <f t="shared" si="101"/>
        <v>-3.3854527777885351E-3</v>
      </c>
      <c r="AF340" s="8">
        <f t="shared" si="102"/>
        <v>110.9911275213389</v>
      </c>
      <c r="AG340" s="8"/>
      <c r="AH340">
        <v>13.50173479999285</v>
      </c>
      <c r="AJ340">
        <v>-0.99006436978971768</v>
      </c>
      <c r="AK340">
        <v>-1</v>
      </c>
      <c r="AL340">
        <v>-0.99006436978971768</v>
      </c>
      <c r="AM340">
        <v>-1</v>
      </c>
      <c r="AN340">
        <v>0</v>
      </c>
      <c r="AO340">
        <v>0</v>
      </c>
      <c r="AP340">
        <v>0</v>
      </c>
      <c r="AQ340">
        <v>0</v>
      </c>
      <c r="AS340">
        <v>-0.99006436978971768</v>
      </c>
      <c r="AT340">
        <v>-1</v>
      </c>
      <c r="AU340">
        <v>-0.99006436978971768</v>
      </c>
      <c r="AV340">
        <v>-1</v>
      </c>
      <c r="AW340">
        <v>-0.91212927362551266</v>
      </c>
      <c r="AX340">
        <v>-0.31599999999999989</v>
      </c>
      <c r="AY340">
        <v>-0.91212927362551266</v>
      </c>
      <c r="AZ340">
        <v>-0.31599999999999989</v>
      </c>
      <c r="BB340">
        <f t="shared" ref="BB340:BB403" si="108">IF($BB$337=0,AH340,IF($BB$337=1,AS340,IF($BB$337=2,AT340,IF($BB$337=3,AU340,IF($BB$337=4,AV340,IF($BB$337="1L",AW340,IF($BB$337="2L",AX340,IF($BB$337="3L",AY340,AZ340))))))))</f>
        <v>-0.31599999999999989</v>
      </c>
    </row>
    <row r="341" spans="1:54" x14ac:dyDescent="0.3">
      <c r="A341">
        <v>1</v>
      </c>
      <c r="B341" t="s">
        <v>71</v>
      </c>
      <c r="C341" t="s">
        <v>68</v>
      </c>
      <c r="D341" t="s">
        <v>69</v>
      </c>
      <c r="F341" s="2">
        <v>0</v>
      </c>
      <c r="G341" s="2">
        <f t="shared" si="103"/>
        <v>1</v>
      </c>
      <c r="H341" s="4">
        <f t="shared" si="104"/>
        <v>0</v>
      </c>
      <c r="I341" s="14">
        <f t="shared" si="105"/>
        <v>1</v>
      </c>
      <c r="J341">
        <f t="shared" si="84"/>
        <v>0</v>
      </c>
      <c r="K341">
        <f t="shared" si="106"/>
        <v>2</v>
      </c>
      <c r="L341">
        <f t="shared" si="107"/>
        <v>0</v>
      </c>
      <c r="M341" s="8">
        <f t="shared" si="85"/>
        <v>0.92273704860204997</v>
      </c>
      <c r="N341" s="8">
        <f t="shared" si="86"/>
        <v>0.92310899541365576</v>
      </c>
      <c r="O341" s="8">
        <f t="shared" si="87"/>
        <v>0.15400877004385025</v>
      </c>
      <c r="P341" s="8">
        <f t="shared" si="88"/>
        <v>43190.374999999993</v>
      </c>
      <c r="Q341" s="8">
        <f t="shared" si="89"/>
        <v>-0.22056906415395974</v>
      </c>
      <c r="R341" s="8">
        <f t="shared" si="90"/>
        <v>763.50399419026871</v>
      </c>
      <c r="T341" s="8">
        <f t="shared" si="91"/>
        <v>3.6250875618119394</v>
      </c>
      <c r="U341" s="8">
        <f t="shared" si="92"/>
        <v>3.6157371122151583</v>
      </c>
      <c r="V341" s="8">
        <f t="shared" si="93"/>
        <v>2.9846171278940763</v>
      </c>
      <c r="W341" s="8">
        <f t="shared" si="94"/>
        <v>4.4191859435679648</v>
      </c>
      <c r="X341" s="8">
        <f t="shared" si="95"/>
        <v>0.46309780632846992</v>
      </c>
      <c r="Y341" s="8">
        <f t="shared" si="96"/>
        <v>217.66744885619167</v>
      </c>
      <c r="AA341" s="8">
        <f t="shared" si="97"/>
        <v>1.811065902248133</v>
      </c>
      <c r="AB341" s="8">
        <f t="shared" si="98"/>
        <v>1.5508795365532844</v>
      </c>
      <c r="AC341" s="8">
        <f t="shared" si="99"/>
        <v>1.3984389824358749</v>
      </c>
      <c r="AD341" s="8">
        <f t="shared" si="100"/>
        <v>3.0589798131082633</v>
      </c>
      <c r="AE341" s="8">
        <f t="shared" si="101"/>
        <v>0.15388000780328701</v>
      </c>
      <c r="AF341" s="8">
        <f t="shared" si="102"/>
        <v>85.15285776480377</v>
      </c>
      <c r="AG341" s="8"/>
      <c r="AH341">
        <v>13.50173479999285</v>
      </c>
      <c r="AJ341">
        <v>-0.99006436978971768</v>
      </c>
      <c r="AK341">
        <v>-1</v>
      </c>
      <c r="AL341">
        <v>-0.99006436978971768</v>
      </c>
      <c r="AM341">
        <v>-1</v>
      </c>
      <c r="AN341">
        <v>0</v>
      </c>
      <c r="AO341">
        <v>0</v>
      </c>
      <c r="AP341">
        <v>0</v>
      </c>
      <c r="AQ341">
        <v>0</v>
      </c>
      <c r="AS341">
        <v>-0.99006436978971768</v>
      </c>
      <c r="AT341">
        <v>-1</v>
      </c>
      <c r="AU341">
        <v>-0.99006436978971768</v>
      </c>
      <c r="AV341">
        <v>-1</v>
      </c>
      <c r="AW341">
        <v>-0.91212927362551266</v>
      </c>
      <c r="AX341">
        <v>-0.31599999999999989</v>
      </c>
      <c r="AY341">
        <v>-0.91212927362551266</v>
      </c>
      <c r="AZ341">
        <v>-0.31599999999999989</v>
      </c>
      <c r="BB341">
        <f t="shared" si="108"/>
        <v>-0.31599999999999989</v>
      </c>
    </row>
    <row r="342" spans="1:54" x14ac:dyDescent="0.3">
      <c r="A342">
        <v>1</v>
      </c>
      <c r="B342" t="s">
        <v>72</v>
      </c>
      <c r="C342" t="s">
        <v>68</v>
      </c>
      <c r="D342" t="s">
        <v>69</v>
      </c>
      <c r="F342" s="2">
        <v>0</v>
      </c>
      <c r="G342" s="2">
        <f t="shared" si="103"/>
        <v>0</v>
      </c>
      <c r="H342" s="4">
        <f t="shared" si="104"/>
        <v>1</v>
      </c>
      <c r="I342" s="14">
        <f t="shared" si="105"/>
        <v>0</v>
      </c>
      <c r="J342">
        <f t="shared" si="84"/>
        <v>1</v>
      </c>
      <c r="K342">
        <f t="shared" si="106"/>
        <v>2</v>
      </c>
      <c r="L342">
        <f t="shared" si="107"/>
        <v>2</v>
      </c>
      <c r="M342" s="8">
        <f t="shared" si="85"/>
        <v>-0.90531161474676336</v>
      </c>
      <c r="N342" s="8">
        <f t="shared" si="86"/>
        <v>-0.90533673632446521</v>
      </c>
      <c r="O342" s="8">
        <f t="shared" si="87"/>
        <v>-0.85457304188826688</v>
      </c>
      <c r="P342" s="8">
        <f t="shared" si="88"/>
        <v>-0.99372624064524007</v>
      </c>
      <c r="Q342" s="8">
        <f t="shared" si="89"/>
        <v>-0.21755710194829603</v>
      </c>
      <c r="R342" s="8">
        <f t="shared" si="90"/>
        <v>-0.84126141185575742</v>
      </c>
      <c r="T342" s="8">
        <f t="shared" si="91"/>
        <v>-0.80751202370836828</v>
      </c>
      <c r="U342" s="8">
        <f t="shared" si="92"/>
        <v>-0.80871741373445039</v>
      </c>
      <c r="V342" s="8">
        <f t="shared" si="93"/>
        <v>-0.5931146842528302</v>
      </c>
      <c r="W342" s="8">
        <f t="shared" si="94"/>
        <v>-0.94524379519036905</v>
      </c>
      <c r="X342" s="8">
        <f t="shared" si="95"/>
        <v>0.45606901806466549</v>
      </c>
      <c r="Y342" s="8">
        <f t="shared" si="96"/>
        <v>-0.44502442690468441</v>
      </c>
      <c r="AA342" s="8">
        <f t="shared" si="97"/>
        <v>-0.90740879528372653</v>
      </c>
      <c r="AB342" s="8">
        <f t="shared" si="98"/>
        <v>-0.90811444637449212</v>
      </c>
      <c r="AC342" s="8">
        <f t="shared" si="99"/>
        <v>-0.76908120037993855</v>
      </c>
      <c r="AD342" s="8">
        <f t="shared" si="100"/>
        <v>-0.96721811241222788</v>
      </c>
      <c r="AE342" s="8">
        <f t="shared" si="101"/>
        <v>0.14653014334851003</v>
      </c>
      <c r="AF342" s="8">
        <f t="shared" si="102"/>
        <v>-0.78744799395806453</v>
      </c>
      <c r="AG342" s="8"/>
      <c r="AH342">
        <v>-13.50173479999285</v>
      </c>
      <c r="AJ342">
        <v>0.99006436978971768</v>
      </c>
      <c r="AK342">
        <v>1</v>
      </c>
      <c r="AL342">
        <v>0.99006436978971768</v>
      </c>
      <c r="AM342">
        <v>1</v>
      </c>
      <c r="AN342">
        <v>0</v>
      </c>
      <c r="AO342">
        <v>0</v>
      </c>
      <c r="AP342">
        <v>0</v>
      </c>
      <c r="AQ342">
        <v>0</v>
      </c>
      <c r="AS342">
        <v>0.99006436978971768</v>
      </c>
      <c r="AT342">
        <v>1</v>
      </c>
      <c r="AU342">
        <v>0.99006436978971768</v>
      </c>
      <c r="AV342">
        <v>1</v>
      </c>
      <c r="AW342">
        <v>0.91212927362551266</v>
      </c>
      <c r="AX342">
        <v>0.31599999999999989</v>
      </c>
      <c r="AY342">
        <v>0.91212927362551266</v>
      </c>
      <c r="AZ342">
        <v>0.31599999999999989</v>
      </c>
      <c r="BB342">
        <f t="shared" si="108"/>
        <v>0.31599999999999989</v>
      </c>
    </row>
    <row r="343" spans="1:54" x14ac:dyDescent="0.3">
      <c r="A343">
        <v>1</v>
      </c>
      <c r="B343" t="s">
        <v>73</v>
      </c>
      <c r="C343" t="s">
        <v>74</v>
      </c>
      <c r="D343" t="s">
        <v>69</v>
      </c>
      <c r="F343" s="2">
        <v>0</v>
      </c>
      <c r="G343" s="2">
        <f t="shared" si="103"/>
        <v>0</v>
      </c>
      <c r="H343" s="4">
        <f t="shared" si="104"/>
        <v>0</v>
      </c>
      <c r="I343" s="14">
        <f t="shared" si="105"/>
        <v>0</v>
      </c>
      <c r="J343">
        <f t="shared" si="84"/>
        <v>1</v>
      </c>
      <c r="K343">
        <f t="shared" si="106"/>
        <v>2</v>
      </c>
      <c r="L343">
        <f t="shared" si="107"/>
        <v>0</v>
      </c>
      <c r="M343" s="8">
        <f t="shared" si="85"/>
        <v>-0.8663143183746761</v>
      </c>
      <c r="N343" s="8">
        <f t="shared" si="86"/>
        <v>-0.86613074162473169</v>
      </c>
      <c r="O343" s="8">
        <f t="shared" si="87"/>
        <v>-0.81061445478680705</v>
      </c>
      <c r="P343" s="8">
        <f t="shared" si="88"/>
        <v>-0.98435533553319055</v>
      </c>
      <c r="Q343" s="8">
        <f t="shared" si="89"/>
        <v>-0.21689738317023194</v>
      </c>
      <c r="R343" s="8">
        <f t="shared" si="90"/>
        <v>-0.72429944445231587</v>
      </c>
      <c r="T343" s="8">
        <f t="shared" si="91"/>
        <v>-0.85941157042131355</v>
      </c>
      <c r="U343" s="8">
        <f t="shared" si="92"/>
        <v>-0.86232516803928916</v>
      </c>
      <c r="V343" s="8">
        <f t="shared" si="93"/>
        <v>-0.77345029943409149</v>
      </c>
      <c r="W343" s="8">
        <f t="shared" si="94"/>
        <v>-0.95293884630587966</v>
      </c>
      <c r="X343" s="8">
        <f t="shared" si="95"/>
        <v>7.1875172829176034E-2</v>
      </c>
      <c r="Y343" s="8">
        <f t="shared" si="96"/>
        <v>-0.43605889298136996</v>
      </c>
      <c r="AA343" s="8">
        <f t="shared" si="97"/>
        <v>-0.94941617766812347</v>
      </c>
      <c r="AB343" s="8">
        <f t="shared" si="98"/>
        <v>-0.9514995258567297</v>
      </c>
      <c r="AC343" s="8">
        <f t="shared" si="99"/>
        <v>-0.90152106522450171</v>
      </c>
      <c r="AD343" s="8">
        <f t="shared" si="100"/>
        <v>-0.98111921044961015</v>
      </c>
      <c r="AE343" s="8">
        <f t="shared" si="101"/>
        <v>-0.40640055835695382</v>
      </c>
      <c r="AF343" s="8">
        <f t="shared" si="102"/>
        <v>-0.81167538081392709</v>
      </c>
      <c r="AG343" s="8"/>
      <c r="AH343">
        <v>-14.561039015617469</v>
      </c>
      <c r="AJ343">
        <v>0.99006436978971768</v>
      </c>
      <c r="AK343">
        <v>1</v>
      </c>
      <c r="AL343">
        <v>0.99006436978971768</v>
      </c>
      <c r="AM343">
        <v>1</v>
      </c>
      <c r="AN343">
        <v>0</v>
      </c>
      <c r="AO343">
        <v>0</v>
      </c>
      <c r="AP343">
        <v>0</v>
      </c>
      <c r="AQ343">
        <v>0</v>
      </c>
      <c r="AS343">
        <v>0.99006436978971768</v>
      </c>
      <c r="AT343">
        <v>1</v>
      </c>
      <c r="AU343">
        <v>0.99006436978971768</v>
      </c>
      <c r="AV343">
        <v>1</v>
      </c>
      <c r="AW343">
        <v>0.56575106845126721</v>
      </c>
      <c r="AX343">
        <v>0.1959999999999999</v>
      </c>
      <c r="AY343">
        <v>0.56575106845126721</v>
      </c>
      <c r="AZ343">
        <v>0.1959999999999999</v>
      </c>
      <c r="BB343">
        <f t="shared" si="108"/>
        <v>0.1959999999999999</v>
      </c>
    </row>
    <row r="344" spans="1:54" x14ac:dyDescent="0.3">
      <c r="A344">
        <v>1</v>
      </c>
      <c r="B344" t="s">
        <v>75</v>
      </c>
      <c r="C344" t="s">
        <v>74</v>
      </c>
      <c r="D344" t="s">
        <v>69</v>
      </c>
      <c r="F344" s="2">
        <v>0</v>
      </c>
      <c r="G344" s="2">
        <f t="shared" si="103"/>
        <v>1</v>
      </c>
      <c r="H344" s="4">
        <f t="shared" si="104"/>
        <v>1</v>
      </c>
      <c r="I344" s="14">
        <f t="shared" si="105"/>
        <v>1</v>
      </c>
      <c r="J344">
        <f t="shared" si="84"/>
        <v>0</v>
      </c>
      <c r="K344">
        <f t="shared" si="106"/>
        <v>2</v>
      </c>
      <c r="L344">
        <f t="shared" si="107"/>
        <v>2</v>
      </c>
      <c r="M344" s="8">
        <f t="shared" si="85"/>
        <v>0.16948251514245533</v>
      </c>
      <c r="N344" s="8">
        <f t="shared" si="86"/>
        <v>0.16959583567056921</v>
      </c>
      <c r="O344" s="8">
        <f t="shared" si="87"/>
        <v>3.180949238079539E-2</v>
      </c>
      <c r="P344" s="8">
        <f t="shared" si="88"/>
        <v>12328.13333333333</v>
      </c>
      <c r="Q344" s="8">
        <f t="shared" si="89"/>
        <v>-0.22101683756051732</v>
      </c>
      <c r="R344" s="8">
        <f t="shared" si="90"/>
        <v>152.86512311650125</v>
      </c>
      <c r="T344" s="8">
        <f t="shared" si="91"/>
        <v>0.19177136761522728</v>
      </c>
      <c r="U344" s="8">
        <f t="shared" si="92"/>
        <v>0.15945499211212968</v>
      </c>
      <c r="V344" s="8">
        <f t="shared" si="93"/>
        <v>0.25409587128967348</v>
      </c>
      <c r="W344" s="8">
        <f t="shared" si="94"/>
        <v>0.93075012765148624</v>
      </c>
      <c r="X344" s="8">
        <f t="shared" si="95"/>
        <v>-0.1535457623417234</v>
      </c>
      <c r="Y344" s="8">
        <f t="shared" si="96"/>
        <v>32.634298803462386</v>
      </c>
      <c r="AA344" s="8">
        <f t="shared" si="97"/>
        <v>-0.43912479448937691</v>
      </c>
      <c r="AB344" s="8">
        <f t="shared" si="98"/>
        <v>-0.46518661904939113</v>
      </c>
      <c r="AC344" s="8">
        <f t="shared" si="99"/>
        <v>-0.37068290250894553</v>
      </c>
      <c r="AD344" s="8">
        <f t="shared" si="100"/>
        <v>0.36898077277728819</v>
      </c>
      <c r="AE344" s="8">
        <f t="shared" si="101"/>
        <v>-0.53368644724361303</v>
      </c>
      <c r="AF344" s="8">
        <f t="shared" si="102"/>
        <v>22.389365061213571</v>
      </c>
      <c r="AG344" s="8"/>
      <c r="AH344">
        <v>14.561039015617469</v>
      </c>
      <c r="AJ344">
        <v>-0.99006436978971768</v>
      </c>
      <c r="AK344">
        <v>-1</v>
      </c>
      <c r="AL344">
        <v>-0.99006436978971768</v>
      </c>
      <c r="AM344">
        <v>-1</v>
      </c>
      <c r="AN344">
        <v>0</v>
      </c>
      <c r="AO344">
        <v>0</v>
      </c>
      <c r="AP344">
        <v>0</v>
      </c>
      <c r="AQ344">
        <v>0</v>
      </c>
      <c r="AS344">
        <v>-0.99006436978971768</v>
      </c>
      <c r="AT344">
        <v>-1</v>
      </c>
      <c r="AU344">
        <v>-0.99006436978971768</v>
      </c>
      <c r="AV344">
        <v>-1</v>
      </c>
      <c r="AW344">
        <v>-0.56575106845126721</v>
      </c>
      <c r="AX344">
        <v>-0.1959999999999999</v>
      </c>
      <c r="AY344">
        <v>-0.56575106845126721</v>
      </c>
      <c r="AZ344">
        <v>-0.1959999999999999</v>
      </c>
      <c r="BB344">
        <f t="shared" si="108"/>
        <v>-0.1959999999999999</v>
      </c>
    </row>
    <row r="345" spans="1:54" x14ac:dyDescent="0.3">
      <c r="A345">
        <v>1</v>
      </c>
      <c r="B345" t="s">
        <v>76</v>
      </c>
      <c r="C345" t="s">
        <v>74</v>
      </c>
      <c r="D345" t="s">
        <v>69</v>
      </c>
      <c r="F345" s="2">
        <v>0</v>
      </c>
      <c r="G345" s="2">
        <f t="shared" si="103"/>
        <v>1</v>
      </c>
      <c r="H345" s="4">
        <f t="shared" si="104"/>
        <v>1</v>
      </c>
      <c r="I345" s="14">
        <f t="shared" si="105"/>
        <v>1</v>
      </c>
      <c r="J345">
        <f t="shared" si="84"/>
        <v>0</v>
      </c>
      <c r="K345">
        <f t="shared" si="106"/>
        <v>2</v>
      </c>
      <c r="L345">
        <f t="shared" si="107"/>
        <v>2</v>
      </c>
      <c r="M345" s="8">
        <f t="shared" si="85"/>
        <v>0.19299240208650162</v>
      </c>
      <c r="N345" s="8">
        <f t="shared" si="86"/>
        <v>0.19313438178340495</v>
      </c>
      <c r="O345" s="8">
        <f t="shared" si="87"/>
        <v>2.8612143060715276E-2</v>
      </c>
      <c r="P345" s="8">
        <f t="shared" si="88"/>
        <v>7821.25</v>
      </c>
      <c r="Q345" s="8">
        <f t="shared" si="89"/>
        <v>-0.22152199230181466</v>
      </c>
      <c r="R345" s="8">
        <f t="shared" si="90"/>
        <v>95.941176470588232</v>
      </c>
      <c r="T345" s="8">
        <f t="shared" si="91"/>
        <v>0.23613960246475985</v>
      </c>
      <c r="U345" s="8">
        <f t="shared" si="92"/>
        <v>0.18801094695303716</v>
      </c>
      <c r="V345" s="8">
        <f t="shared" si="93"/>
        <v>0.37795938561977627</v>
      </c>
      <c r="W345" s="8">
        <f t="shared" si="94"/>
        <v>0.99856992479281148</v>
      </c>
      <c r="X345" s="8">
        <f t="shared" si="95"/>
        <v>-0.12151494651500522</v>
      </c>
      <c r="Y345" s="8">
        <f t="shared" si="96"/>
        <v>41.283526022673875</v>
      </c>
      <c r="AA345" s="8">
        <f t="shared" si="97"/>
        <v>-0.40354621309242511</v>
      </c>
      <c r="AB345" s="8">
        <f t="shared" si="98"/>
        <v>-0.44630184420894531</v>
      </c>
      <c r="AC345" s="8">
        <f t="shared" si="99"/>
        <v>-0.3491073588216656</v>
      </c>
      <c r="AD345" s="8">
        <f t="shared" si="100"/>
        <v>0.42708284256296059</v>
      </c>
      <c r="AE345" s="8">
        <f t="shared" si="101"/>
        <v>-0.49857298730901239</v>
      </c>
      <c r="AF345" s="8">
        <f t="shared" si="102"/>
        <v>28.605139186055727</v>
      </c>
      <c r="AG345" s="8"/>
      <c r="AH345">
        <v>14.561039015617469</v>
      </c>
      <c r="AJ345">
        <v>-0.99006436978971768</v>
      </c>
      <c r="AK345">
        <v>-1</v>
      </c>
      <c r="AL345">
        <v>-0.99006436978971768</v>
      </c>
      <c r="AM345">
        <v>-1</v>
      </c>
      <c r="AN345">
        <v>0</v>
      </c>
      <c r="AO345">
        <v>0</v>
      </c>
      <c r="AP345">
        <v>0</v>
      </c>
      <c r="AQ345">
        <v>0</v>
      </c>
      <c r="AS345">
        <v>-0.99006436978971768</v>
      </c>
      <c r="AT345">
        <v>-1</v>
      </c>
      <c r="AU345">
        <v>-0.99006436978971768</v>
      </c>
      <c r="AV345">
        <v>-1</v>
      </c>
      <c r="AW345">
        <v>-0.56575106845126721</v>
      </c>
      <c r="AX345">
        <v>-0.1959999999999999</v>
      </c>
      <c r="AY345">
        <v>-0.56575106845126721</v>
      </c>
      <c r="AZ345">
        <v>-0.1959999999999999</v>
      </c>
      <c r="BB345">
        <f t="shared" si="108"/>
        <v>-0.1959999999999999</v>
      </c>
    </row>
    <row r="346" spans="1:54" x14ac:dyDescent="0.3">
      <c r="A346">
        <v>1</v>
      </c>
      <c r="B346" t="s">
        <v>77</v>
      </c>
      <c r="C346" t="s">
        <v>74</v>
      </c>
      <c r="D346" t="s">
        <v>69</v>
      </c>
      <c r="F346" s="2">
        <v>0</v>
      </c>
      <c r="G346" s="2">
        <f t="shared" si="103"/>
        <v>0</v>
      </c>
      <c r="H346" s="4">
        <f t="shared" si="104"/>
        <v>0</v>
      </c>
      <c r="I346" s="14">
        <f t="shared" si="105"/>
        <v>0</v>
      </c>
      <c r="J346">
        <f t="shared" si="84"/>
        <v>1</v>
      </c>
      <c r="K346">
        <f t="shared" si="106"/>
        <v>2</v>
      </c>
      <c r="L346">
        <f t="shared" si="107"/>
        <v>0</v>
      </c>
      <c r="M346" s="8">
        <f t="shared" si="85"/>
        <v>-0.86592548826835669</v>
      </c>
      <c r="N346" s="8">
        <f t="shared" si="86"/>
        <v>-0.8657028653754838</v>
      </c>
      <c r="O346" s="8">
        <f t="shared" si="87"/>
        <v>-0.81383663309082244</v>
      </c>
      <c r="P346" s="8">
        <f t="shared" si="88"/>
        <v>-0.9844835650658933</v>
      </c>
      <c r="Q346" s="8">
        <f t="shared" si="89"/>
        <v>-0.21754733660226014</v>
      </c>
      <c r="R346" s="8">
        <f t="shared" si="90"/>
        <v>-0.71734004969550202</v>
      </c>
      <c r="T346" s="8">
        <f t="shared" si="91"/>
        <v>-0.85310911245550702</v>
      </c>
      <c r="U346" s="8">
        <f t="shared" si="92"/>
        <v>-0.85402304022158959</v>
      </c>
      <c r="V346" s="8">
        <f t="shared" si="93"/>
        <v>-0.7551401203170035</v>
      </c>
      <c r="W346" s="8">
        <f t="shared" si="94"/>
        <v>-0.95302838446649174</v>
      </c>
      <c r="X346" s="8">
        <f t="shared" si="95"/>
        <v>8.7116999549579383E-2</v>
      </c>
      <c r="Y346" s="8">
        <f t="shared" si="96"/>
        <v>-0.44499252530627081</v>
      </c>
      <c r="AA346" s="8">
        <f t="shared" si="97"/>
        <v>-0.94883869173422641</v>
      </c>
      <c r="AB346" s="8">
        <f t="shared" si="98"/>
        <v>-0.94938971936743299</v>
      </c>
      <c r="AC346" s="8">
        <f t="shared" si="99"/>
        <v>-0.89540041639938861</v>
      </c>
      <c r="AD346" s="8">
        <f t="shared" si="100"/>
        <v>-0.981121092546409</v>
      </c>
      <c r="AE346" s="8">
        <f t="shared" si="101"/>
        <v>-0.38553103446780873</v>
      </c>
      <c r="AF346" s="8">
        <f t="shared" si="102"/>
        <v>-0.81884826004948608</v>
      </c>
      <c r="AG346" s="8"/>
      <c r="AH346">
        <v>-14.561039015617469</v>
      </c>
      <c r="AJ346">
        <v>0.99006436978971768</v>
      </c>
      <c r="AK346">
        <v>1</v>
      </c>
      <c r="AL346">
        <v>0.99006436978971768</v>
      </c>
      <c r="AM346">
        <v>1</v>
      </c>
      <c r="AN346">
        <v>0</v>
      </c>
      <c r="AO346">
        <v>0</v>
      </c>
      <c r="AP346">
        <v>0</v>
      </c>
      <c r="AQ346">
        <v>0</v>
      </c>
      <c r="AS346">
        <v>0.99006436978971768</v>
      </c>
      <c r="AT346">
        <v>1</v>
      </c>
      <c r="AU346">
        <v>0.99006436978971768</v>
      </c>
      <c r="AV346">
        <v>1</v>
      </c>
      <c r="AW346">
        <v>0.56575106845126721</v>
      </c>
      <c r="AX346">
        <v>0.1959999999999999</v>
      </c>
      <c r="AY346">
        <v>0.56575106845126721</v>
      </c>
      <c r="AZ346">
        <v>0.1959999999999999</v>
      </c>
      <c r="BB346">
        <f t="shared" si="108"/>
        <v>0.1959999999999999</v>
      </c>
    </row>
    <row r="347" spans="1:54" x14ac:dyDescent="0.3">
      <c r="A347">
        <v>1</v>
      </c>
      <c r="B347" t="s">
        <v>78</v>
      </c>
      <c r="C347" t="s">
        <v>74</v>
      </c>
      <c r="D347" t="s">
        <v>69</v>
      </c>
      <c r="F347" s="2">
        <v>0</v>
      </c>
      <c r="G347" s="2">
        <f t="shared" si="103"/>
        <v>0</v>
      </c>
      <c r="H347" s="4">
        <f t="shared" si="104"/>
        <v>0</v>
      </c>
      <c r="I347" s="14">
        <f t="shared" si="105"/>
        <v>0</v>
      </c>
      <c r="J347">
        <f t="shared" si="84"/>
        <v>1</v>
      </c>
      <c r="K347">
        <f t="shared" si="106"/>
        <v>2</v>
      </c>
      <c r="L347">
        <f t="shared" si="107"/>
        <v>0</v>
      </c>
      <c r="M347" s="8">
        <f t="shared" si="85"/>
        <v>-0.8663143183746761</v>
      </c>
      <c r="N347" s="8">
        <f t="shared" si="86"/>
        <v>-0.86613074162473169</v>
      </c>
      <c r="O347" s="8">
        <f t="shared" si="87"/>
        <v>-0.81061445478680705</v>
      </c>
      <c r="P347" s="8">
        <f t="shared" si="88"/>
        <v>-0.98435533553319055</v>
      </c>
      <c r="Q347" s="8">
        <f t="shared" si="89"/>
        <v>-0.21689738317023194</v>
      </c>
      <c r="R347" s="8">
        <f t="shared" si="90"/>
        <v>-0.72429944445231587</v>
      </c>
      <c r="T347" s="8">
        <f t="shared" si="91"/>
        <v>-0.79623195894438814</v>
      </c>
      <c r="U347" s="8">
        <f t="shared" si="92"/>
        <v>-0.79646455886060086</v>
      </c>
      <c r="V347" s="8">
        <f t="shared" si="93"/>
        <v>-0.7080394026726976</v>
      </c>
      <c r="W347" s="8">
        <f t="shared" si="94"/>
        <v>-0.94057887613146696</v>
      </c>
      <c r="X347" s="8">
        <f t="shared" si="95"/>
        <v>0.24781809276048031</v>
      </c>
      <c r="Y347" s="8">
        <f t="shared" si="96"/>
        <v>-0.43622458377337631</v>
      </c>
      <c r="AA347" s="8">
        <f t="shared" si="97"/>
        <v>-0.92726329483119141</v>
      </c>
      <c r="AB347" s="8">
        <f t="shared" si="98"/>
        <v>-0.92756513633311122</v>
      </c>
      <c r="AC347" s="8">
        <f t="shared" si="99"/>
        <v>-0.87823392330921424</v>
      </c>
      <c r="AD347" s="8">
        <f t="shared" si="100"/>
        <v>-0.9758769317643512</v>
      </c>
      <c r="AE347" s="8">
        <f t="shared" si="101"/>
        <v>-0.2787297258936049</v>
      </c>
      <c r="AF347" s="8">
        <f t="shared" si="102"/>
        <v>-0.8154003482757245</v>
      </c>
      <c r="AG347" s="8"/>
      <c r="AH347">
        <v>-14.561039015617469</v>
      </c>
      <c r="AJ347">
        <v>0.99006436978971768</v>
      </c>
      <c r="AK347">
        <v>1</v>
      </c>
      <c r="AL347">
        <v>0.99006436978971768</v>
      </c>
      <c r="AM347">
        <v>1</v>
      </c>
      <c r="AN347">
        <v>0</v>
      </c>
      <c r="AO347">
        <v>0</v>
      </c>
      <c r="AP347">
        <v>0</v>
      </c>
      <c r="AQ347">
        <v>0</v>
      </c>
      <c r="AS347">
        <v>0.99006436978971768</v>
      </c>
      <c r="AT347">
        <v>1</v>
      </c>
      <c r="AU347">
        <v>0.99006436978971768</v>
      </c>
      <c r="AV347">
        <v>1</v>
      </c>
      <c r="AW347">
        <v>0.56575106845126721</v>
      </c>
      <c r="AX347">
        <v>0.1959999999999999</v>
      </c>
      <c r="AY347">
        <v>0.56575106845126721</v>
      </c>
      <c r="AZ347">
        <v>0.1959999999999999</v>
      </c>
      <c r="BB347">
        <f t="shared" si="108"/>
        <v>0.1959999999999999</v>
      </c>
    </row>
    <row r="348" spans="1:54" x14ac:dyDescent="0.3">
      <c r="A348">
        <v>1</v>
      </c>
      <c r="B348" t="s">
        <v>79</v>
      </c>
      <c r="C348" t="s">
        <v>74</v>
      </c>
      <c r="D348" t="s">
        <v>69</v>
      </c>
      <c r="F348" s="2">
        <v>0</v>
      </c>
      <c r="G348" s="2">
        <f t="shared" si="103"/>
        <v>1</v>
      </c>
      <c r="H348" s="4">
        <f t="shared" si="104"/>
        <v>1</v>
      </c>
      <c r="I348" s="14">
        <f t="shared" si="105"/>
        <v>1</v>
      </c>
      <c r="J348">
        <f t="shared" si="84"/>
        <v>0</v>
      </c>
      <c r="K348">
        <f t="shared" si="106"/>
        <v>2</v>
      </c>
      <c r="L348">
        <f t="shared" si="107"/>
        <v>2</v>
      </c>
      <c r="M348" s="8">
        <f t="shared" si="85"/>
        <v>0.16948251514245533</v>
      </c>
      <c r="N348" s="8">
        <f t="shared" si="86"/>
        <v>0.16959583567056921</v>
      </c>
      <c r="O348" s="8">
        <f t="shared" si="87"/>
        <v>3.180949238079539E-2</v>
      </c>
      <c r="P348" s="8">
        <f t="shared" si="88"/>
        <v>12328.13333333333</v>
      </c>
      <c r="Q348" s="8">
        <f t="shared" si="89"/>
        <v>-0.22101683756051732</v>
      </c>
      <c r="R348" s="8">
        <f t="shared" si="90"/>
        <v>152.86512311650125</v>
      </c>
      <c r="T348" s="8">
        <f t="shared" si="91"/>
        <v>0.54788998244469023</v>
      </c>
      <c r="U348" s="8">
        <f t="shared" si="92"/>
        <v>0.53771046050163962</v>
      </c>
      <c r="V348" s="8">
        <f t="shared" si="93"/>
        <v>0.68366464646481406</v>
      </c>
      <c r="W348" s="8">
        <f t="shared" si="94"/>
        <v>2.0559598654190259</v>
      </c>
      <c r="X348" s="8">
        <f t="shared" si="95"/>
        <v>0.21826914741836659</v>
      </c>
      <c r="Y348" s="8">
        <f t="shared" si="96"/>
        <v>53.036541779584063</v>
      </c>
      <c r="AA348" s="8">
        <f t="shared" si="97"/>
        <v>-0.26062623026075527</v>
      </c>
      <c r="AB348" s="8">
        <f t="shared" si="98"/>
        <v>-0.26661718497472775</v>
      </c>
      <c r="AC348" s="8">
        <f t="shared" si="99"/>
        <v>-0.23152084882322338</v>
      </c>
      <c r="AD348" s="8">
        <f t="shared" si="100"/>
        <v>1.1037664311323161</v>
      </c>
      <c r="AE348" s="8">
        <f t="shared" si="101"/>
        <v>-0.30434983153342349</v>
      </c>
      <c r="AF348" s="8">
        <f t="shared" si="102"/>
        <v>36.536889123612276</v>
      </c>
      <c r="AG348" s="8"/>
      <c r="AH348">
        <v>14.561039015617469</v>
      </c>
      <c r="AJ348">
        <v>-0.99006436978971768</v>
      </c>
      <c r="AK348">
        <v>-1</v>
      </c>
      <c r="AL348">
        <v>-0.99006436978971768</v>
      </c>
      <c r="AM348">
        <v>-1</v>
      </c>
      <c r="AN348">
        <v>0</v>
      </c>
      <c r="AO348">
        <v>0</v>
      </c>
      <c r="AP348">
        <v>0</v>
      </c>
      <c r="AQ348">
        <v>0</v>
      </c>
      <c r="AS348">
        <v>-0.99006436978971768</v>
      </c>
      <c r="AT348">
        <v>-1</v>
      </c>
      <c r="AU348">
        <v>-0.99006436978971768</v>
      </c>
      <c r="AV348">
        <v>-1</v>
      </c>
      <c r="AW348">
        <v>-0.56575106845126721</v>
      </c>
      <c r="AX348">
        <v>-0.1959999999999999</v>
      </c>
      <c r="AY348">
        <v>-0.56575106845126721</v>
      </c>
      <c r="AZ348">
        <v>-0.1959999999999999</v>
      </c>
      <c r="BB348">
        <f t="shared" si="108"/>
        <v>-0.1959999999999999</v>
      </c>
    </row>
    <row r="349" spans="1:54" x14ac:dyDescent="0.3">
      <c r="A349">
        <v>1</v>
      </c>
      <c r="B349" t="s">
        <v>80</v>
      </c>
      <c r="C349" t="s">
        <v>74</v>
      </c>
      <c r="D349" t="s">
        <v>69</v>
      </c>
      <c r="F349" s="2">
        <v>0</v>
      </c>
      <c r="G349" s="2">
        <f t="shared" si="103"/>
        <v>1</v>
      </c>
      <c r="H349" s="4">
        <f t="shared" si="104"/>
        <v>1</v>
      </c>
      <c r="I349" s="14">
        <f t="shared" si="105"/>
        <v>1</v>
      </c>
      <c r="J349">
        <f t="shared" si="84"/>
        <v>0</v>
      </c>
      <c r="K349">
        <f t="shared" si="106"/>
        <v>2</v>
      </c>
      <c r="L349">
        <f t="shared" si="107"/>
        <v>2</v>
      </c>
      <c r="M349" s="8">
        <f t="shared" si="85"/>
        <v>0.19299240208650162</v>
      </c>
      <c r="N349" s="8">
        <f t="shared" si="86"/>
        <v>0.19313438178340495</v>
      </c>
      <c r="O349" s="8">
        <f t="shared" si="87"/>
        <v>2.8612143060715276E-2</v>
      </c>
      <c r="P349" s="8">
        <f t="shared" si="88"/>
        <v>7821.25</v>
      </c>
      <c r="Q349" s="8">
        <f t="shared" si="89"/>
        <v>-0.22152199230181466</v>
      </c>
      <c r="R349" s="8">
        <f t="shared" si="90"/>
        <v>95.941176470588232</v>
      </c>
      <c r="T349" s="8">
        <f t="shared" si="91"/>
        <v>0.5431759064840237</v>
      </c>
      <c r="U349" s="8">
        <f t="shared" si="92"/>
        <v>0.51290330172328025</v>
      </c>
      <c r="V349" s="8">
        <f t="shared" si="93"/>
        <v>0.40574082894057267</v>
      </c>
      <c r="W349" s="8">
        <f t="shared" si="94"/>
        <v>1.9414365042102315</v>
      </c>
      <c r="X349" s="8">
        <f t="shared" si="95"/>
        <v>0.24082045078611447</v>
      </c>
      <c r="Y349" s="8">
        <f t="shared" si="96"/>
        <v>48.172731310048107</v>
      </c>
      <c r="AA349" s="8">
        <f t="shared" si="97"/>
        <v>-0.25045174484282251</v>
      </c>
      <c r="AB349" s="8">
        <f t="shared" si="98"/>
        <v>-0.27797591465310878</v>
      </c>
      <c r="AC349" s="8">
        <f t="shared" si="99"/>
        <v>-0.34525490205730774</v>
      </c>
      <c r="AD349" s="8">
        <f t="shared" si="100"/>
        <v>1.0438610101535244</v>
      </c>
      <c r="AE349" s="8">
        <f t="shared" si="101"/>
        <v>-0.28368263105110503</v>
      </c>
      <c r="AF349" s="8">
        <f t="shared" si="102"/>
        <v>33.431625028271021</v>
      </c>
      <c r="AG349" s="8"/>
      <c r="AH349">
        <v>14.561039015617469</v>
      </c>
      <c r="AJ349">
        <v>-0.99006436978971768</v>
      </c>
      <c r="AK349">
        <v>-1</v>
      </c>
      <c r="AL349">
        <v>-0.99006436978971768</v>
      </c>
      <c r="AM349">
        <v>-1</v>
      </c>
      <c r="AN349">
        <v>0</v>
      </c>
      <c r="AO349">
        <v>0</v>
      </c>
      <c r="AP349">
        <v>0</v>
      </c>
      <c r="AQ349">
        <v>0</v>
      </c>
      <c r="AS349">
        <v>-0.99006436978971768</v>
      </c>
      <c r="AT349">
        <v>-1</v>
      </c>
      <c r="AU349">
        <v>-0.99006436978971768</v>
      </c>
      <c r="AV349">
        <v>-1</v>
      </c>
      <c r="AW349">
        <v>-0.56575106845126721</v>
      </c>
      <c r="AX349">
        <v>-0.1959999999999999</v>
      </c>
      <c r="AY349">
        <v>-0.56575106845126721</v>
      </c>
      <c r="AZ349">
        <v>-0.1959999999999999</v>
      </c>
      <c r="BB349">
        <f t="shared" si="108"/>
        <v>-0.1959999999999999</v>
      </c>
    </row>
    <row r="350" spans="1:54" x14ac:dyDescent="0.3">
      <c r="A350">
        <v>1</v>
      </c>
      <c r="B350" t="s">
        <v>81</v>
      </c>
      <c r="C350" t="s">
        <v>74</v>
      </c>
      <c r="D350" t="s">
        <v>69</v>
      </c>
      <c r="F350" s="2">
        <v>0</v>
      </c>
      <c r="G350" s="2">
        <f t="shared" si="103"/>
        <v>0</v>
      </c>
      <c r="H350" s="4">
        <f t="shared" si="104"/>
        <v>0</v>
      </c>
      <c r="I350" s="14">
        <f t="shared" si="105"/>
        <v>0</v>
      </c>
      <c r="J350">
        <f t="shared" si="84"/>
        <v>1</v>
      </c>
      <c r="K350">
        <f t="shared" si="106"/>
        <v>2</v>
      </c>
      <c r="L350">
        <f t="shared" si="107"/>
        <v>0</v>
      </c>
      <c r="M350" s="8">
        <f t="shared" si="85"/>
        <v>-0.86592548826835669</v>
      </c>
      <c r="N350" s="8">
        <f t="shared" si="86"/>
        <v>-0.8657028653754838</v>
      </c>
      <c r="O350" s="8">
        <f t="shared" si="87"/>
        <v>-0.81383663309082244</v>
      </c>
      <c r="P350" s="8">
        <f t="shared" si="88"/>
        <v>-0.9844835650658933</v>
      </c>
      <c r="Q350" s="8">
        <f t="shared" si="89"/>
        <v>-0.21754733660226014</v>
      </c>
      <c r="R350" s="8">
        <f t="shared" si="90"/>
        <v>-0.71734004969550202</v>
      </c>
      <c r="T350" s="8">
        <f t="shared" si="91"/>
        <v>-0.79794774771022503</v>
      </c>
      <c r="U350" s="8">
        <f t="shared" si="92"/>
        <v>-0.7981216794812821</v>
      </c>
      <c r="V350" s="8">
        <f t="shared" si="93"/>
        <v>-0.73755940993901647</v>
      </c>
      <c r="W350" s="8">
        <f t="shared" si="94"/>
        <v>-0.93780368910782008</v>
      </c>
      <c r="X350" s="8">
        <f t="shared" si="95"/>
        <v>0.24988022954108477</v>
      </c>
      <c r="Y350" s="8">
        <f t="shared" si="96"/>
        <v>-0.43596293225829558</v>
      </c>
      <c r="AA350" s="8">
        <f t="shared" si="97"/>
        <v>-0.92844958257066101</v>
      </c>
      <c r="AB350" s="8">
        <f t="shared" si="98"/>
        <v>-0.92830096691988773</v>
      </c>
      <c r="AC350" s="8">
        <f t="shared" si="99"/>
        <v>-0.89050480949471589</v>
      </c>
      <c r="AD350" s="8">
        <f t="shared" si="100"/>
        <v>-0.97524387607044949</v>
      </c>
      <c r="AE350" s="8">
        <f t="shared" si="101"/>
        <v>-0.27825760025597523</v>
      </c>
      <c r="AF350" s="8">
        <f t="shared" si="102"/>
        <v>-0.81822494627832321</v>
      </c>
      <c r="AG350" s="8"/>
      <c r="AH350">
        <v>-14.561039015617469</v>
      </c>
      <c r="AJ350">
        <v>0.99006436978971768</v>
      </c>
      <c r="AK350">
        <v>1</v>
      </c>
      <c r="AL350">
        <v>0.99006436978971768</v>
      </c>
      <c r="AM350">
        <v>1</v>
      </c>
      <c r="AN350">
        <v>0</v>
      </c>
      <c r="AO350">
        <v>0</v>
      </c>
      <c r="AP350">
        <v>0</v>
      </c>
      <c r="AQ350">
        <v>0</v>
      </c>
      <c r="AS350">
        <v>0.99006436978971768</v>
      </c>
      <c r="AT350">
        <v>1</v>
      </c>
      <c r="AU350">
        <v>0.99006436978971768</v>
      </c>
      <c r="AV350">
        <v>1</v>
      </c>
      <c r="AW350">
        <v>0.56575106845126721</v>
      </c>
      <c r="AX350">
        <v>0.1959999999999999</v>
      </c>
      <c r="AY350">
        <v>0.56575106845126721</v>
      </c>
      <c r="AZ350">
        <v>0.1959999999999999</v>
      </c>
      <c r="BB350">
        <f t="shared" si="108"/>
        <v>0.1959999999999999</v>
      </c>
    </row>
    <row r="351" spans="1:54" x14ac:dyDescent="0.3">
      <c r="A351">
        <v>1</v>
      </c>
      <c r="B351" t="s">
        <v>82</v>
      </c>
      <c r="C351" t="s">
        <v>68</v>
      </c>
      <c r="D351" t="s">
        <v>69</v>
      </c>
      <c r="F351" s="2">
        <v>0</v>
      </c>
      <c r="G351" s="2">
        <f t="shared" si="103"/>
        <v>0</v>
      </c>
      <c r="H351" s="4">
        <f t="shared" si="104"/>
        <v>1</v>
      </c>
      <c r="I351" s="14">
        <f t="shared" si="105"/>
        <v>0</v>
      </c>
      <c r="J351">
        <f t="shared" si="84"/>
        <v>1</v>
      </c>
      <c r="K351">
        <f t="shared" si="106"/>
        <v>2</v>
      </c>
      <c r="L351">
        <f t="shared" si="107"/>
        <v>2</v>
      </c>
      <c r="M351" s="8">
        <f t="shared" si="85"/>
        <v>-0.90844640303591007</v>
      </c>
      <c r="N351" s="8">
        <f t="shared" si="86"/>
        <v>-0.90843459924555858</v>
      </c>
      <c r="O351" s="8">
        <f t="shared" si="87"/>
        <v>-0.85157673202966655</v>
      </c>
      <c r="P351" s="8">
        <f t="shared" si="88"/>
        <v>-0.99324601260427936</v>
      </c>
      <c r="Q351" s="8">
        <f t="shared" si="89"/>
        <v>-0.21791079034816685</v>
      </c>
      <c r="R351" s="8">
        <f t="shared" si="90"/>
        <v>-0.83211709119319688</v>
      </c>
      <c r="T351" s="8">
        <f t="shared" si="91"/>
        <v>-0.80276011337157349</v>
      </c>
      <c r="U351" s="8">
        <f t="shared" si="92"/>
        <v>-0.80450041187055354</v>
      </c>
      <c r="V351" s="8">
        <f t="shared" si="93"/>
        <v>-0.66724584092181038</v>
      </c>
      <c r="W351" s="8">
        <f t="shared" si="94"/>
        <v>-0.94385023327276019</v>
      </c>
      <c r="X351" s="8">
        <f t="shared" si="95"/>
        <v>0.49357501109154778</v>
      </c>
      <c r="Y351" s="8">
        <f t="shared" si="96"/>
        <v>-0.44318931533731837</v>
      </c>
      <c r="AA351" s="8">
        <f t="shared" si="97"/>
        <v>-0.90230840556234271</v>
      </c>
      <c r="AB351" s="8">
        <f t="shared" si="98"/>
        <v>-0.90422912165304559</v>
      </c>
      <c r="AC351" s="8">
        <f t="shared" si="99"/>
        <v>-0.81536407332173955</v>
      </c>
      <c r="AD351" s="8">
        <f t="shared" si="100"/>
        <v>-0.96652537140710137</v>
      </c>
      <c r="AE351" s="8">
        <f t="shared" si="101"/>
        <v>0.21222004146482834</v>
      </c>
      <c r="AF351" s="8">
        <f t="shared" si="102"/>
        <v>-0.78439261943628569</v>
      </c>
      <c r="AG351" s="8"/>
      <c r="AH351">
        <v>-13.50173479999285</v>
      </c>
      <c r="AJ351">
        <v>0.99006436978971768</v>
      </c>
      <c r="AK351">
        <v>1</v>
      </c>
      <c r="AL351">
        <v>0.99006436978971768</v>
      </c>
      <c r="AM351">
        <v>1</v>
      </c>
      <c r="AN351">
        <v>0</v>
      </c>
      <c r="AO351">
        <v>0</v>
      </c>
      <c r="AP351">
        <v>0</v>
      </c>
      <c r="AQ351">
        <v>0</v>
      </c>
      <c r="AS351">
        <v>0.99006436978971768</v>
      </c>
      <c r="AT351">
        <v>1</v>
      </c>
      <c r="AU351">
        <v>0.99006436978971768</v>
      </c>
      <c r="AV351">
        <v>1</v>
      </c>
      <c r="AW351">
        <v>0.91212927362551266</v>
      </c>
      <c r="AX351">
        <v>0.31599999999999989</v>
      </c>
      <c r="AY351">
        <v>0.91212927362551266</v>
      </c>
      <c r="AZ351">
        <v>0.31599999999999989</v>
      </c>
      <c r="BB351">
        <f t="shared" si="108"/>
        <v>0.31599999999999989</v>
      </c>
    </row>
    <row r="352" spans="1:54" x14ac:dyDescent="0.3">
      <c r="A352">
        <v>1</v>
      </c>
      <c r="B352" t="s">
        <v>83</v>
      </c>
      <c r="C352" t="s">
        <v>68</v>
      </c>
      <c r="D352" t="s">
        <v>69</v>
      </c>
      <c r="F352" s="2">
        <v>0</v>
      </c>
      <c r="G352" s="2">
        <f t="shared" si="103"/>
        <v>1</v>
      </c>
      <c r="H352" s="4">
        <f t="shared" si="104"/>
        <v>0</v>
      </c>
      <c r="I352" s="14">
        <f t="shared" si="105"/>
        <v>1</v>
      </c>
      <c r="J352">
        <f t="shared" si="84"/>
        <v>0</v>
      </c>
      <c r="K352">
        <f t="shared" si="106"/>
        <v>2</v>
      </c>
      <c r="L352">
        <f t="shared" si="107"/>
        <v>0</v>
      </c>
      <c r="M352" s="8">
        <f t="shared" si="85"/>
        <v>0.93370849094052377</v>
      </c>
      <c r="N352" s="8">
        <f t="shared" si="86"/>
        <v>0.93412944337289872</v>
      </c>
      <c r="O352" s="8">
        <f t="shared" si="87"/>
        <v>0.16832384161920813</v>
      </c>
      <c r="P352" s="8">
        <f t="shared" si="88"/>
        <v>70274.8</v>
      </c>
      <c r="Q352" s="8">
        <f t="shared" si="89"/>
        <v>-0.21911384049847824</v>
      </c>
      <c r="R352" s="8">
        <f t="shared" si="90"/>
        <v>1168.8191841234841</v>
      </c>
      <c r="T352" s="8">
        <f t="shared" si="91"/>
        <v>1.1535689513790481</v>
      </c>
      <c r="U352" s="8">
        <f t="shared" si="92"/>
        <v>1.052889341331412</v>
      </c>
      <c r="V352" s="8">
        <f t="shared" si="93"/>
        <v>1.2159732544705038</v>
      </c>
      <c r="W352" s="8">
        <f t="shared" si="94"/>
        <v>4.3173952513263627</v>
      </c>
      <c r="X352" s="8">
        <f t="shared" si="95"/>
        <v>0.50946934078350659</v>
      </c>
      <c r="Y352" s="8">
        <f t="shared" si="96"/>
        <v>373.17850532689135</v>
      </c>
      <c r="AA352" s="8">
        <f t="shared" si="97"/>
        <v>0.17118336549984323</v>
      </c>
      <c r="AB352" s="8">
        <f t="shared" si="98"/>
        <v>9.6546773309903189E-2</v>
      </c>
      <c r="AC352" s="8">
        <f t="shared" si="99"/>
        <v>0.23225528802864084</v>
      </c>
      <c r="AD352" s="8">
        <f t="shared" si="100"/>
        <v>2.7973102739145066</v>
      </c>
      <c r="AE352" s="8">
        <f t="shared" si="101"/>
        <v>0.24605519689720903</v>
      </c>
      <c r="AF352" s="8">
        <f t="shared" si="102"/>
        <v>147.6478916667507</v>
      </c>
      <c r="AG352" s="8"/>
      <c r="AH352">
        <v>13.50173479999285</v>
      </c>
      <c r="AJ352">
        <v>-0.99006436978971768</v>
      </c>
      <c r="AK352">
        <v>-1</v>
      </c>
      <c r="AL352">
        <v>-0.99006436978971768</v>
      </c>
      <c r="AM352">
        <v>-1</v>
      </c>
      <c r="AN352">
        <v>0</v>
      </c>
      <c r="AO352">
        <v>0</v>
      </c>
      <c r="AP352">
        <v>0</v>
      </c>
      <c r="AQ352">
        <v>0</v>
      </c>
      <c r="AS352">
        <v>-0.99006436978971768</v>
      </c>
      <c r="AT352">
        <v>-1</v>
      </c>
      <c r="AU352">
        <v>-0.99006436978971768</v>
      </c>
      <c r="AV352">
        <v>-1</v>
      </c>
      <c r="AW352">
        <v>-0.91212927362551266</v>
      </c>
      <c r="AX352">
        <v>-0.31599999999999989</v>
      </c>
      <c r="AY352">
        <v>-0.91212927362551266</v>
      </c>
      <c r="AZ352">
        <v>-0.31599999999999989</v>
      </c>
      <c r="BB352">
        <f t="shared" si="108"/>
        <v>-0.31599999999999989</v>
      </c>
    </row>
    <row r="353" spans="1:54" x14ac:dyDescent="0.3">
      <c r="A353">
        <v>1</v>
      </c>
      <c r="B353" t="s">
        <v>84</v>
      </c>
      <c r="C353" t="s">
        <v>68</v>
      </c>
      <c r="D353" t="s">
        <v>69</v>
      </c>
      <c r="F353" s="2">
        <v>0</v>
      </c>
      <c r="G353" s="2">
        <f t="shared" si="103"/>
        <v>1</v>
      </c>
      <c r="H353" s="4">
        <f t="shared" si="104"/>
        <v>0</v>
      </c>
      <c r="I353" s="14">
        <f t="shared" si="105"/>
        <v>1</v>
      </c>
      <c r="J353">
        <f t="shared" si="84"/>
        <v>0</v>
      </c>
      <c r="K353">
        <f t="shared" si="106"/>
        <v>2</v>
      </c>
      <c r="L353">
        <f t="shared" si="107"/>
        <v>0</v>
      </c>
      <c r="M353" s="8">
        <f t="shared" si="85"/>
        <v>0.92273704860204997</v>
      </c>
      <c r="N353" s="8">
        <f t="shared" si="86"/>
        <v>0.92310899541365576</v>
      </c>
      <c r="O353" s="8">
        <f t="shared" si="87"/>
        <v>0.15400877004385025</v>
      </c>
      <c r="P353" s="8">
        <f t="shared" si="88"/>
        <v>43190.374999999993</v>
      </c>
      <c r="Q353" s="8">
        <f t="shared" si="89"/>
        <v>-0.22056906415395974</v>
      </c>
      <c r="R353" s="8">
        <f t="shared" si="90"/>
        <v>763.50399419026871</v>
      </c>
      <c r="T353" s="8">
        <f t="shared" si="91"/>
        <v>1.5490320373503044</v>
      </c>
      <c r="U353" s="8">
        <f t="shared" si="92"/>
        <v>1.4310680081856293</v>
      </c>
      <c r="V353" s="8">
        <f t="shared" si="93"/>
        <v>1.0315178657617468</v>
      </c>
      <c r="W353" s="8">
        <f t="shared" si="94"/>
        <v>4.2239985076466606</v>
      </c>
      <c r="X353" s="8">
        <f t="shared" si="95"/>
        <v>0.46315773217616152</v>
      </c>
      <c r="Y353" s="8">
        <f t="shared" si="96"/>
        <v>327.46606144562867</v>
      </c>
      <c r="AA353" s="8">
        <f t="shared" si="97"/>
        <v>0.41459963297213104</v>
      </c>
      <c r="AB353" s="8">
        <f t="shared" si="98"/>
        <v>0.31652854333644725</v>
      </c>
      <c r="AC353" s="8">
        <f t="shared" si="99"/>
        <v>0.1876000164540462</v>
      </c>
      <c r="AD353" s="8">
        <f t="shared" si="100"/>
        <v>2.7786699346421351</v>
      </c>
      <c r="AE353" s="8">
        <f t="shared" si="101"/>
        <v>0.16132308936679005</v>
      </c>
      <c r="AF353" s="8">
        <f t="shared" si="102"/>
        <v>127.59951651961624</v>
      </c>
      <c r="AG353" s="8"/>
      <c r="AH353">
        <v>13.50173479999285</v>
      </c>
      <c r="AJ353">
        <v>-0.99006436978971768</v>
      </c>
      <c r="AK353">
        <v>-1</v>
      </c>
      <c r="AL353">
        <v>-0.99006436978971768</v>
      </c>
      <c r="AM353">
        <v>-1</v>
      </c>
      <c r="AN353">
        <v>0</v>
      </c>
      <c r="AO353">
        <v>0</v>
      </c>
      <c r="AP353">
        <v>0</v>
      </c>
      <c r="AQ353">
        <v>0</v>
      </c>
      <c r="AS353">
        <v>-0.99006436978971768</v>
      </c>
      <c r="AT353">
        <v>-1</v>
      </c>
      <c r="AU353">
        <v>-0.99006436978971768</v>
      </c>
      <c r="AV353">
        <v>-1</v>
      </c>
      <c r="AW353">
        <v>-0.91212927362551266</v>
      </c>
      <c r="AX353">
        <v>-0.31599999999999989</v>
      </c>
      <c r="AY353">
        <v>-0.91212927362551266</v>
      </c>
      <c r="AZ353">
        <v>-0.31599999999999989</v>
      </c>
      <c r="BB353">
        <f t="shared" si="108"/>
        <v>-0.31599999999999989</v>
      </c>
    </row>
    <row r="354" spans="1:54" x14ac:dyDescent="0.3">
      <c r="A354">
        <v>1</v>
      </c>
      <c r="B354" t="s">
        <v>85</v>
      </c>
      <c r="C354" t="s">
        <v>68</v>
      </c>
      <c r="D354" t="s">
        <v>69</v>
      </c>
      <c r="F354" s="2">
        <v>0</v>
      </c>
      <c r="G354" s="2">
        <f t="shared" si="103"/>
        <v>0</v>
      </c>
      <c r="H354" s="4">
        <f t="shared" si="104"/>
        <v>1</v>
      </c>
      <c r="I354" s="14">
        <f t="shared" si="105"/>
        <v>0</v>
      </c>
      <c r="J354">
        <f t="shared" si="84"/>
        <v>1</v>
      </c>
      <c r="K354">
        <f t="shared" si="106"/>
        <v>2</v>
      </c>
      <c r="L354">
        <f t="shared" si="107"/>
        <v>2</v>
      </c>
      <c r="M354" s="8">
        <f t="shared" si="85"/>
        <v>-0.90531161474676336</v>
      </c>
      <c r="N354" s="8">
        <f t="shared" si="86"/>
        <v>-0.90533673632446521</v>
      </c>
      <c r="O354" s="8">
        <f t="shared" si="87"/>
        <v>-0.85457304188826688</v>
      </c>
      <c r="P354" s="8">
        <f t="shared" si="88"/>
        <v>-0.99372624064524007</v>
      </c>
      <c r="Q354" s="8">
        <f t="shared" si="89"/>
        <v>-0.21755710194829603</v>
      </c>
      <c r="R354" s="8">
        <f t="shared" si="90"/>
        <v>-0.84126141185575742</v>
      </c>
      <c r="T354" s="8">
        <f t="shared" si="91"/>
        <v>-0.79320556422372768</v>
      </c>
      <c r="U354" s="8">
        <f t="shared" si="92"/>
        <v>-0.80198574494924135</v>
      </c>
      <c r="V354" s="8">
        <f t="shared" si="93"/>
        <v>-0.65979227771349647</v>
      </c>
      <c r="W354" s="8">
        <f t="shared" si="94"/>
        <v>-0.94178368504849563</v>
      </c>
      <c r="X354" s="8">
        <f t="shared" si="95"/>
        <v>0.46892806440706547</v>
      </c>
      <c r="Y354" s="8">
        <f t="shared" si="96"/>
        <v>-0.44482524576466514</v>
      </c>
      <c r="AA354" s="8">
        <f t="shared" si="97"/>
        <v>-0.89689990136309738</v>
      </c>
      <c r="AB354" s="8">
        <f t="shared" si="98"/>
        <v>-0.90308489861388308</v>
      </c>
      <c r="AC354" s="8">
        <f t="shared" si="99"/>
        <v>-0.80343069022400571</v>
      </c>
      <c r="AD354" s="8">
        <f t="shared" si="100"/>
        <v>-0.9645365431471552</v>
      </c>
      <c r="AE354" s="8">
        <f t="shared" si="101"/>
        <v>0.19075632279311924</v>
      </c>
      <c r="AF354" s="8">
        <f t="shared" si="102"/>
        <v>-0.78688863031594802</v>
      </c>
      <c r="AG354" s="8"/>
      <c r="AH354">
        <v>-13.50173479999285</v>
      </c>
      <c r="AJ354">
        <v>0.99006436978971768</v>
      </c>
      <c r="AK354">
        <v>1</v>
      </c>
      <c r="AL354">
        <v>0.99006436978971768</v>
      </c>
      <c r="AM354">
        <v>1</v>
      </c>
      <c r="AN354">
        <v>0</v>
      </c>
      <c r="AO354">
        <v>0</v>
      </c>
      <c r="AP354">
        <v>0</v>
      </c>
      <c r="AQ354">
        <v>0</v>
      </c>
      <c r="AS354">
        <v>0.99006436978971768</v>
      </c>
      <c r="AT354">
        <v>1</v>
      </c>
      <c r="AU354">
        <v>0.99006436978971768</v>
      </c>
      <c r="AV354">
        <v>1</v>
      </c>
      <c r="AW354">
        <v>0.91212927362551266</v>
      </c>
      <c r="AX354">
        <v>0.31599999999999989</v>
      </c>
      <c r="AY354">
        <v>0.91212927362551266</v>
      </c>
      <c r="AZ354">
        <v>0.31599999999999989</v>
      </c>
      <c r="BB354">
        <f t="shared" si="108"/>
        <v>0.31599999999999989</v>
      </c>
    </row>
    <row r="355" spans="1:54" x14ac:dyDescent="0.3">
      <c r="A355">
        <v>2</v>
      </c>
      <c r="B355" t="s">
        <v>86</v>
      </c>
      <c r="C355" t="s">
        <v>87</v>
      </c>
      <c r="D355" t="s">
        <v>69</v>
      </c>
      <c r="F355" s="2">
        <v>0</v>
      </c>
      <c r="G355" s="2">
        <f t="shared" si="103"/>
        <v>0</v>
      </c>
      <c r="H355" s="4">
        <f t="shared" si="104"/>
        <v>1</v>
      </c>
      <c r="I355" s="14">
        <f t="shared" si="105"/>
        <v>0</v>
      </c>
      <c r="J355">
        <f t="shared" si="84"/>
        <v>1</v>
      </c>
      <c r="K355">
        <f t="shared" si="106"/>
        <v>2</v>
      </c>
      <c r="L355">
        <f t="shared" si="107"/>
        <v>2</v>
      </c>
      <c r="M355" s="8">
        <f t="shared" si="85"/>
        <v>-0.74917903907400218</v>
      </c>
      <c r="N355" s="8">
        <f t="shared" si="86"/>
        <v>-0.74834746472623059</v>
      </c>
      <c r="O355" s="8">
        <f t="shared" si="87"/>
        <v>-0.71396424362086408</v>
      </c>
      <c r="P355" s="8">
        <f t="shared" si="88"/>
        <v>-0.92958000953380482</v>
      </c>
      <c r="Q355" s="8">
        <f t="shared" si="89"/>
        <v>-0.22794801095468212</v>
      </c>
      <c r="R355" s="8">
        <f t="shared" si="90"/>
        <v>-0.6917530149265988</v>
      </c>
      <c r="T355" s="8">
        <f t="shared" si="91"/>
        <v>-0.65783185991223159</v>
      </c>
      <c r="U355" s="8">
        <f t="shared" si="92"/>
        <v>-0.68794604115759284</v>
      </c>
      <c r="V355" s="8">
        <f t="shared" si="93"/>
        <v>-0.39680750835656459</v>
      </c>
      <c r="W355" s="8">
        <f t="shared" si="94"/>
        <v>-0.86449775970715681</v>
      </c>
      <c r="X355" s="8">
        <f t="shared" si="95"/>
        <v>0.50759190045559455</v>
      </c>
      <c r="Y355" s="8">
        <f t="shared" si="96"/>
        <v>-0.32113910530002931</v>
      </c>
      <c r="AA355" s="8">
        <f t="shared" si="97"/>
        <v>-0.88810703425051718</v>
      </c>
      <c r="AB355" s="8">
        <f t="shared" si="98"/>
        <v>-0.89430229472881251</v>
      </c>
      <c r="AC355" s="8">
        <f t="shared" si="99"/>
        <v>-0.72240857416899984</v>
      </c>
      <c r="AD355" s="8">
        <f t="shared" si="100"/>
        <v>-0.95521216717299451</v>
      </c>
      <c r="AE355" s="8">
        <f t="shared" si="101"/>
        <v>0.25419278294737169</v>
      </c>
      <c r="AF355" s="8">
        <f t="shared" si="102"/>
        <v>-0.70253420952912238</v>
      </c>
      <c r="AG355" s="8"/>
      <c r="AH355">
        <v>-18.322346869960931</v>
      </c>
      <c r="AJ355">
        <v>0.99204074314084922</v>
      </c>
      <c r="AK355">
        <v>2</v>
      </c>
      <c r="AL355">
        <v>0.99204074314084922</v>
      </c>
      <c r="AM355">
        <v>2</v>
      </c>
      <c r="AN355">
        <v>0</v>
      </c>
      <c r="AO355">
        <v>0</v>
      </c>
      <c r="AP355">
        <v>0</v>
      </c>
      <c r="AQ355">
        <v>0</v>
      </c>
      <c r="AS355">
        <v>0.99204074314084922</v>
      </c>
      <c r="AT355">
        <v>1.25</v>
      </c>
      <c r="AU355">
        <v>0.99204074314084922</v>
      </c>
      <c r="AV355">
        <v>1.25</v>
      </c>
      <c r="AW355">
        <v>0.91395007239798365</v>
      </c>
      <c r="AX355">
        <v>0.39499999999999991</v>
      </c>
      <c r="AY355">
        <v>0.91395007239798365</v>
      </c>
      <c r="AZ355">
        <v>0.39499999999999991</v>
      </c>
      <c r="BB355">
        <f t="shared" si="108"/>
        <v>0.39499999999999991</v>
      </c>
    </row>
    <row r="356" spans="1:54" x14ac:dyDescent="0.3">
      <c r="A356">
        <v>2</v>
      </c>
      <c r="B356" t="s">
        <v>88</v>
      </c>
      <c r="C356" t="s">
        <v>87</v>
      </c>
      <c r="D356" t="s">
        <v>69</v>
      </c>
      <c r="F356" s="2">
        <v>0</v>
      </c>
      <c r="G356" s="2">
        <f t="shared" si="103"/>
        <v>1</v>
      </c>
      <c r="H356" s="4">
        <f t="shared" si="104"/>
        <v>0</v>
      </c>
      <c r="I356" s="14">
        <f t="shared" si="105"/>
        <v>1</v>
      </c>
      <c r="J356">
        <f t="shared" si="84"/>
        <v>0</v>
      </c>
      <c r="K356">
        <f t="shared" si="106"/>
        <v>2</v>
      </c>
      <c r="L356">
        <f t="shared" si="107"/>
        <v>0</v>
      </c>
      <c r="M356" s="8">
        <f t="shared" si="85"/>
        <v>0.14720506644509981</v>
      </c>
      <c r="N356" s="8">
        <f t="shared" si="86"/>
        <v>0.14753901668651379</v>
      </c>
      <c r="O356" s="8">
        <f t="shared" si="87"/>
        <v>2.1619108095540421E-2</v>
      </c>
      <c r="P356" s="8">
        <f t="shared" si="88"/>
        <v>6810.666666666667</v>
      </c>
      <c r="Q356" s="8">
        <f t="shared" si="89"/>
        <v>-0.23741912981077243</v>
      </c>
      <c r="R356" s="8">
        <f t="shared" si="90"/>
        <v>238.85285575992256</v>
      </c>
      <c r="T356" s="8">
        <f t="shared" si="91"/>
        <v>3.4296295692925201</v>
      </c>
      <c r="U356" s="8">
        <f t="shared" si="92"/>
        <v>2.9165591182413362</v>
      </c>
      <c r="V356" s="8">
        <f t="shared" si="93"/>
        <v>2.3195444656600732</v>
      </c>
      <c r="W356" s="8">
        <f t="shared" si="94"/>
        <v>4.0269431609881208</v>
      </c>
      <c r="X356" s="8">
        <f t="shared" si="95"/>
        <v>0.48813433148115759</v>
      </c>
      <c r="Y356" s="8">
        <f t="shared" si="96"/>
        <v>117.19927945388085</v>
      </c>
      <c r="AA356" s="8">
        <f t="shared" si="97"/>
        <v>1.8866790431938743</v>
      </c>
      <c r="AB356" s="8">
        <f t="shared" si="98"/>
        <v>1.391118647140732</v>
      </c>
      <c r="AC356" s="8">
        <f t="shared" si="99"/>
        <v>1.1754305417655941</v>
      </c>
      <c r="AD356" s="8">
        <f t="shared" si="100"/>
        <v>3.3637185203408784</v>
      </c>
      <c r="AE356" s="8">
        <f t="shared" si="101"/>
        <v>0.26594077298848573</v>
      </c>
      <c r="AF356" s="8">
        <f t="shared" si="102"/>
        <v>84.463138470623221</v>
      </c>
      <c r="AG356" s="8"/>
      <c r="AH356">
        <v>18.322346869960931</v>
      </c>
      <c r="AJ356">
        <v>-0.99204074314084922</v>
      </c>
      <c r="AK356">
        <v>-2</v>
      </c>
      <c r="AL356">
        <v>-0.99204074314084922</v>
      </c>
      <c r="AM356">
        <v>-2</v>
      </c>
      <c r="AN356">
        <v>0</v>
      </c>
      <c r="AO356">
        <v>0</v>
      </c>
      <c r="AP356">
        <v>0</v>
      </c>
      <c r="AQ356">
        <v>0</v>
      </c>
      <c r="AS356">
        <v>-0.99204074314084922</v>
      </c>
      <c r="AT356">
        <v>-1.25</v>
      </c>
      <c r="AU356">
        <v>-0.99204074314084922</v>
      </c>
      <c r="AV356">
        <v>-1.25</v>
      </c>
      <c r="AW356">
        <v>-0.91395007239798365</v>
      </c>
      <c r="AX356">
        <v>-0.39499999999999991</v>
      </c>
      <c r="AY356">
        <v>-0.91395007239798365</v>
      </c>
      <c r="AZ356">
        <v>-0.39499999999999991</v>
      </c>
      <c r="BB356">
        <f t="shared" si="108"/>
        <v>-0.39499999999999991</v>
      </c>
    </row>
    <row r="357" spans="1:54" x14ac:dyDescent="0.3">
      <c r="A357">
        <v>2</v>
      </c>
      <c r="B357" t="s">
        <v>89</v>
      </c>
      <c r="C357" t="s">
        <v>87</v>
      </c>
      <c r="D357" t="s">
        <v>69</v>
      </c>
      <c r="F357" s="2">
        <v>0</v>
      </c>
      <c r="G357" s="2">
        <f t="shared" si="103"/>
        <v>1</v>
      </c>
      <c r="H357" s="4">
        <f t="shared" si="104"/>
        <v>0</v>
      </c>
      <c r="I357" s="14">
        <f t="shared" si="105"/>
        <v>1</v>
      </c>
      <c r="J357">
        <f t="shared" si="84"/>
        <v>0</v>
      </c>
      <c r="K357">
        <f t="shared" si="106"/>
        <v>2</v>
      </c>
      <c r="L357">
        <f t="shared" si="107"/>
        <v>0</v>
      </c>
      <c r="M357" s="8">
        <f t="shared" si="85"/>
        <v>0.1601639404910816</v>
      </c>
      <c r="N357" s="8">
        <f t="shared" si="86"/>
        <v>0.16036491657492769</v>
      </c>
      <c r="O357" s="8">
        <f t="shared" si="87"/>
        <v>2.77971389856949E-2</v>
      </c>
      <c r="P357" s="8">
        <f t="shared" si="88"/>
        <v>7217.4</v>
      </c>
      <c r="Q357" s="8">
        <f t="shared" si="89"/>
        <v>-0.23684503639413076</v>
      </c>
      <c r="R357" s="8">
        <f t="shared" si="90"/>
        <v>281.48344370860929</v>
      </c>
      <c r="T357" s="8">
        <f t="shared" si="91"/>
        <v>3.6783877512366767</v>
      </c>
      <c r="U357" s="8">
        <f t="shared" si="92"/>
        <v>3.2137970835645562</v>
      </c>
      <c r="V357" s="8">
        <f t="shared" si="93"/>
        <v>3.2186344054638978</v>
      </c>
      <c r="W357" s="8">
        <f t="shared" si="94"/>
        <v>3.7320798583290045</v>
      </c>
      <c r="X357" s="8">
        <f t="shared" si="95"/>
        <v>0.53662511911671085</v>
      </c>
      <c r="Y357" s="8">
        <f t="shared" si="96"/>
        <v>128.70580548478927</v>
      </c>
      <c r="AA357" s="8">
        <f t="shared" si="97"/>
        <v>2.1100903681238625</v>
      </c>
      <c r="AB357" s="8">
        <f t="shared" si="98"/>
        <v>1.6067737933978872</v>
      </c>
      <c r="AC357" s="8">
        <f t="shared" si="99"/>
        <v>1.9496841998420023</v>
      </c>
      <c r="AD357" s="8">
        <f t="shared" si="100"/>
        <v>3.1296079486674326</v>
      </c>
      <c r="AE357" s="8">
        <f t="shared" si="101"/>
        <v>0.32294590391299022</v>
      </c>
      <c r="AF357" s="8">
        <f t="shared" si="102"/>
        <v>92.378652691891972</v>
      </c>
      <c r="AG357" s="8"/>
      <c r="AH357">
        <v>18.322346869960931</v>
      </c>
      <c r="AJ357">
        <v>-0.99204074314084922</v>
      </c>
      <c r="AK357">
        <v>-2</v>
      </c>
      <c r="AL357">
        <v>-0.99204074314084922</v>
      </c>
      <c r="AM357">
        <v>-2</v>
      </c>
      <c r="AN357">
        <v>0</v>
      </c>
      <c r="AO357">
        <v>0</v>
      </c>
      <c r="AP357">
        <v>0</v>
      </c>
      <c r="AQ357">
        <v>0</v>
      </c>
      <c r="AS357">
        <v>-0.99204074314084922</v>
      </c>
      <c r="AT357">
        <v>-1.25</v>
      </c>
      <c r="AU357">
        <v>-0.99204074314084922</v>
      </c>
      <c r="AV357">
        <v>-1.25</v>
      </c>
      <c r="AW357">
        <v>-0.91395007239798365</v>
      </c>
      <c r="AX357">
        <v>-0.39499999999999991</v>
      </c>
      <c r="AY357">
        <v>-0.91395007239798365</v>
      </c>
      <c r="AZ357">
        <v>-0.39499999999999991</v>
      </c>
      <c r="BB357">
        <f t="shared" si="108"/>
        <v>-0.39499999999999991</v>
      </c>
    </row>
    <row r="358" spans="1:54" x14ac:dyDescent="0.3">
      <c r="A358">
        <v>2</v>
      </c>
      <c r="B358" t="s">
        <v>90</v>
      </c>
      <c r="C358" t="s">
        <v>87</v>
      </c>
      <c r="D358" t="s">
        <v>69</v>
      </c>
      <c r="F358" s="2">
        <v>0</v>
      </c>
      <c r="G358" s="2">
        <f t="shared" si="103"/>
        <v>0</v>
      </c>
      <c r="H358" s="4">
        <f t="shared" si="104"/>
        <v>1</v>
      </c>
      <c r="I358" s="14">
        <f t="shared" si="105"/>
        <v>0</v>
      </c>
      <c r="J358">
        <f t="shared" si="84"/>
        <v>1</v>
      </c>
      <c r="K358">
        <f t="shared" si="106"/>
        <v>2</v>
      </c>
      <c r="L358">
        <f t="shared" si="107"/>
        <v>2</v>
      </c>
      <c r="M358" s="8">
        <f t="shared" si="85"/>
        <v>-0.73055835646452638</v>
      </c>
      <c r="N358" s="8">
        <f t="shared" si="86"/>
        <v>-0.72973488063406666</v>
      </c>
      <c r="O358" s="8">
        <f t="shared" si="87"/>
        <v>-0.69647641822005824</v>
      </c>
      <c r="P358" s="8">
        <f t="shared" si="88"/>
        <v>-0.9343347804156833</v>
      </c>
      <c r="Q358" s="8">
        <f t="shared" si="89"/>
        <v>-0.22715382683133181</v>
      </c>
      <c r="R358" s="8">
        <f t="shared" si="90"/>
        <v>-0.6997383002957378</v>
      </c>
      <c r="T358" s="8">
        <f t="shared" si="91"/>
        <v>-0.624681433444217</v>
      </c>
      <c r="U358" s="8">
        <f t="shared" si="92"/>
        <v>-0.63701612290875032</v>
      </c>
      <c r="V358" s="8">
        <f t="shared" si="93"/>
        <v>-0.51368358861551033</v>
      </c>
      <c r="W358" s="8">
        <f t="shared" si="94"/>
        <v>-0.88908652473078242</v>
      </c>
      <c r="X358" s="8">
        <f t="shared" si="95"/>
        <v>0.51822417040867341</v>
      </c>
      <c r="Y358" s="8">
        <f t="shared" si="96"/>
        <v>-0.3376626908937081</v>
      </c>
      <c r="AA358" s="8">
        <f t="shared" si="97"/>
        <v>-0.86803659437994574</v>
      </c>
      <c r="AB358" s="8">
        <f t="shared" si="98"/>
        <v>-0.87707718039068827</v>
      </c>
      <c r="AC358" s="8">
        <f t="shared" si="99"/>
        <v>-0.77341109991346102</v>
      </c>
      <c r="AD358" s="8">
        <f t="shared" si="100"/>
        <v>-0.963709956229578</v>
      </c>
      <c r="AE358" s="8">
        <f t="shared" si="101"/>
        <v>0.26001191677280544</v>
      </c>
      <c r="AF358" s="8">
        <f t="shared" si="102"/>
        <v>-0.71461690721217419</v>
      </c>
      <c r="AG358" s="8"/>
      <c r="AH358">
        <v>-18.322346869960931</v>
      </c>
      <c r="AJ358">
        <v>0.99204074314084922</v>
      </c>
      <c r="AK358">
        <v>2</v>
      </c>
      <c r="AL358">
        <v>0.99204074314084922</v>
      </c>
      <c r="AM358">
        <v>2</v>
      </c>
      <c r="AN358">
        <v>0</v>
      </c>
      <c r="AO358">
        <v>0</v>
      </c>
      <c r="AP358">
        <v>0</v>
      </c>
      <c r="AQ358">
        <v>0</v>
      </c>
      <c r="AS358">
        <v>0.99204074314084922</v>
      </c>
      <c r="AT358">
        <v>1.25</v>
      </c>
      <c r="AU358">
        <v>0.99204074314084922</v>
      </c>
      <c r="AV358">
        <v>1.25</v>
      </c>
      <c r="AW358">
        <v>0.91395007239798365</v>
      </c>
      <c r="AX358">
        <v>0.39499999999999991</v>
      </c>
      <c r="AY358">
        <v>0.91395007239798365</v>
      </c>
      <c r="AZ358">
        <v>0.39499999999999991</v>
      </c>
      <c r="BB358">
        <f t="shared" si="108"/>
        <v>0.39499999999999991</v>
      </c>
    </row>
    <row r="359" spans="1:54" x14ac:dyDescent="0.3">
      <c r="A359">
        <v>2</v>
      </c>
      <c r="B359" t="s">
        <v>91</v>
      </c>
      <c r="C359" t="s">
        <v>92</v>
      </c>
      <c r="D359" t="s">
        <v>69</v>
      </c>
      <c r="F359" s="2">
        <v>0</v>
      </c>
      <c r="G359" s="2">
        <f t="shared" si="103"/>
        <v>0</v>
      </c>
      <c r="H359" s="4">
        <f t="shared" si="104"/>
        <v>0</v>
      </c>
      <c r="I359" s="14">
        <f t="shared" si="105"/>
        <v>0</v>
      </c>
      <c r="J359">
        <f t="shared" si="84"/>
        <v>1</v>
      </c>
      <c r="K359">
        <f t="shared" si="106"/>
        <v>2</v>
      </c>
      <c r="L359">
        <f t="shared" si="107"/>
        <v>0</v>
      </c>
      <c r="M359" s="8">
        <f t="shared" si="85"/>
        <v>1.2446202114863299E-2</v>
      </c>
      <c r="N359" s="8">
        <f t="shared" si="86"/>
        <v>1.5754555433646889E-2</v>
      </c>
      <c r="O359" s="8">
        <f t="shared" si="87"/>
        <v>6.1352503825838504E-2</v>
      </c>
      <c r="P359" s="8">
        <f t="shared" si="88"/>
        <v>-0.29062617103446609</v>
      </c>
      <c r="Q359" s="8">
        <f t="shared" si="89"/>
        <v>-0.20362524294106227</v>
      </c>
      <c r="R359" s="8">
        <f t="shared" si="90"/>
        <v>0.10233823614063647</v>
      </c>
      <c r="T359" s="8">
        <f t="shared" si="91"/>
        <v>-6.1550153357259243E-3</v>
      </c>
      <c r="U359" s="8">
        <f t="shared" si="92"/>
        <v>-6.287816765380488E-3</v>
      </c>
      <c r="V359" s="8">
        <f t="shared" si="93"/>
        <v>0.11247198540343151</v>
      </c>
      <c r="W359" s="8">
        <f t="shared" si="94"/>
        <v>-0.25019566105094554</v>
      </c>
      <c r="X359" s="8">
        <f t="shared" si="95"/>
        <v>0.28801544739170909</v>
      </c>
      <c r="Y359" s="8">
        <f t="shared" si="96"/>
        <v>0.14652527937507079</v>
      </c>
      <c r="AA359" s="8">
        <f t="shared" si="97"/>
        <v>-0.78115456082026291</v>
      </c>
      <c r="AB359" s="8">
        <f t="shared" si="98"/>
        <v>-0.77806326193822795</v>
      </c>
      <c r="AC359" s="8">
        <f t="shared" si="99"/>
        <v>-0.70480033344528503</v>
      </c>
      <c r="AD359" s="8">
        <f t="shared" si="100"/>
        <v>-0.84769353967048788</v>
      </c>
      <c r="AE359" s="8">
        <f t="shared" si="101"/>
        <v>-0.24747407691325971</v>
      </c>
      <c r="AF359" s="8">
        <f t="shared" si="102"/>
        <v>-0.33423172812756752</v>
      </c>
      <c r="AG359" s="8"/>
      <c r="AH359">
        <v>-19.80274972725034</v>
      </c>
      <c r="AJ359">
        <v>0.49602037157042461</v>
      </c>
      <c r="AK359">
        <v>1</v>
      </c>
      <c r="AL359">
        <v>0.49602037157042461</v>
      </c>
      <c r="AM359">
        <v>1</v>
      </c>
      <c r="AN359">
        <v>0</v>
      </c>
      <c r="AO359">
        <v>0</v>
      </c>
      <c r="AP359">
        <v>0</v>
      </c>
      <c r="AQ359">
        <v>0</v>
      </c>
      <c r="AS359">
        <v>0.1984081486281698</v>
      </c>
      <c r="AT359">
        <v>0.25</v>
      </c>
      <c r="AU359">
        <v>0.1984081486281698</v>
      </c>
      <c r="AV359">
        <v>0.25</v>
      </c>
      <c r="AW359">
        <v>0.1133760849303827</v>
      </c>
      <c r="AX359">
        <v>4.8999999999999898E-2</v>
      </c>
      <c r="AY359">
        <v>0.1133760849303827</v>
      </c>
      <c r="AZ359">
        <v>4.8999999999999898E-2</v>
      </c>
      <c r="BB359">
        <f t="shared" si="108"/>
        <v>4.8999999999999898E-2</v>
      </c>
    </row>
    <row r="360" spans="1:54" x14ac:dyDescent="0.3">
      <c r="A360">
        <v>2</v>
      </c>
      <c r="B360" t="s">
        <v>93</v>
      </c>
      <c r="C360" t="s">
        <v>92</v>
      </c>
      <c r="D360" t="s">
        <v>69</v>
      </c>
      <c r="F360" s="2">
        <v>0</v>
      </c>
      <c r="G360" s="2">
        <f t="shared" si="103"/>
        <v>1</v>
      </c>
      <c r="H360" s="4">
        <f t="shared" si="104"/>
        <v>1</v>
      </c>
      <c r="I360" s="14">
        <f t="shared" si="105"/>
        <v>1</v>
      </c>
      <c r="J360">
        <f t="shared" si="84"/>
        <v>0</v>
      </c>
      <c r="K360">
        <f t="shared" si="106"/>
        <v>2</v>
      </c>
      <c r="L360">
        <f t="shared" si="107"/>
        <v>2</v>
      </c>
      <c r="M360" s="8">
        <f t="shared" si="85"/>
        <v>8.2887649740197452E-4</v>
      </c>
      <c r="N360" s="8">
        <f t="shared" si="86"/>
        <v>8.4687381580156199E-4</v>
      </c>
      <c r="O360" s="8">
        <f t="shared" si="87"/>
        <v>1.9000095000416795E-5</v>
      </c>
      <c r="P360" s="8">
        <f t="shared" si="88"/>
        <v>11.833333333333334</v>
      </c>
      <c r="Q360" s="8">
        <f t="shared" si="89"/>
        <v>-0.22899795922314145</v>
      </c>
      <c r="R360" s="8">
        <f t="shared" si="90"/>
        <v>7.7202323330106486</v>
      </c>
      <c r="T360" s="8">
        <f t="shared" si="91"/>
        <v>0.69626407191275896</v>
      </c>
      <c r="U360" s="8">
        <f t="shared" si="92"/>
        <v>0.66946699659783904</v>
      </c>
      <c r="V360" s="8">
        <f t="shared" si="93"/>
        <v>0.42354375763255503</v>
      </c>
      <c r="W360" s="8">
        <f t="shared" si="94"/>
        <v>1.7569117934354241</v>
      </c>
      <c r="X360" s="8">
        <f t="shared" si="95"/>
        <v>0.22530532129115899</v>
      </c>
      <c r="Y360" s="8">
        <f t="shared" si="96"/>
        <v>22.986607096605507</v>
      </c>
      <c r="AA360" s="8">
        <f t="shared" si="97"/>
        <v>-0.12725050486081615</v>
      </c>
      <c r="AB360" s="8">
        <f t="shared" si="98"/>
        <v>-0.14932206078942833</v>
      </c>
      <c r="AC360" s="8">
        <f t="shared" si="99"/>
        <v>-0.30460925742459616</v>
      </c>
      <c r="AD360" s="8">
        <f t="shared" si="100"/>
        <v>1.0705696898762174</v>
      </c>
      <c r="AE360" s="8">
        <f t="shared" si="101"/>
        <v>-0.25733978887123149</v>
      </c>
      <c r="AF360" s="8">
        <f t="shared" si="102"/>
        <v>21.743312916403351</v>
      </c>
      <c r="AG360" s="8"/>
      <c r="AH360">
        <v>19.80274972725034</v>
      </c>
      <c r="AJ360">
        <v>-0.49602037157042461</v>
      </c>
      <c r="AK360">
        <v>-1</v>
      </c>
      <c r="AL360">
        <v>-0.49602037157042461</v>
      </c>
      <c r="AM360">
        <v>-1</v>
      </c>
      <c r="AN360">
        <v>0</v>
      </c>
      <c r="AO360">
        <v>0</v>
      </c>
      <c r="AP360">
        <v>0</v>
      </c>
      <c r="AQ360">
        <v>0</v>
      </c>
      <c r="AS360">
        <v>-0.1984081486281698</v>
      </c>
      <c r="AT360">
        <v>-0.25</v>
      </c>
      <c r="AU360">
        <v>-0.1984081486281698</v>
      </c>
      <c r="AV360">
        <v>-0.25</v>
      </c>
      <c r="AW360">
        <v>-0.1133760849303827</v>
      </c>
      <c r="AX360">
        <v>-4.8999999999999898E-2</v>
      </c>
      <c r="AY360">
        <v>-0.1133760849303827</v>
      </c>
      <c r="AZ360">
        <v>-4.8999999999999898E-2</v>
      </c>
      <c r="BB360">
        <f t="shared" si="108"/>
        <v>-4.8999999999999898E-2</v>
      </c>
    </row>
    <row r="361" spans="1:54" x14ac:dyDescent="0.3">
      <c r="A361">
        <v>2</v>
      </c>
      <c r="B361" t="s">
        <v>94</v>
      </c>
      <c r="C361" t="s">
        <v>92</v>
      </c>
      <c r="D361" t="s">
        <v>69</v>
      </c>
      <c r="F361" s="2">
        <v>0</v>
      </c>
      <c r="G361" s="2">
        <f t="shared" si="103"/>
        <v>1</v>
      </c>
      <c r="H361" s="4">
        <f t="shared" si="104"/>
        <v>1</v>
      </c>
      <c r="I361" s="14">
        <f t="shared" si="105"/>
        <v>1</v>
      </c>
      <c r="J361">
        <f t="shared" si="84"/>
        <v>0</v>
      </c>
      <c r="K361">
        <f t="shared" si="106"/>
        <v>2</v>
      </c>
      <c r="L361">
        <f t="shared" si="107"/>
        <v>2</v>
      </c>
      <c r="M361" s="8">
        <f t="shared" si="85"/>
        <v>1.0848709003628569E-3</v>
      </c>
      <c r="N361" s="8">
        <f t="shared" si="86"/>
        <v>1.1168670928160714E-3</v>
      </c>
      <c r="O361" s="8">
        <f t="shared" si="87"/>
        <v>1.9000095000416795E-5</v>
      </c>
      <c r="P361" s="8">
        <f t="shared" si="88"/>
        <v>14.2</v>
      </c>
      <c r="Q361" s="8">
        <f t="shared" si="89"/>
        <v>-0.22964140233429933</v>
      </c>
      <c r="R361" s="8">
        <f t="shared" si="90"/>
        <v>9.2825607064017674</v>
      </c>
      <c r="T361" s="8">
        <f t="shared" si="91"/>
        <v>0.31222421857223365</v>
      </c>
      <c r="U361" s="8">
        <f t="shared" si="92"/>
        <v>0.29827398158340113</v>
      </c>
      <c r="V361" s="8">
        <f t="shared" si="93"/>
        <v>0.27137558968162045</v>
      </c>
      <c r="W361" s="8">
        <f t="shared" si="94"/>
        <v>1.9769218015601038</v>
      </c>
      <c r="X361" s="8">
        <f t="shared" si="95"/>
        <v>0.22728625532278429</v>
      </c>
      <c r="Y361" s="8">
        <f t="shared" si="96"/>
        <v>23.165315947186645</v>
      </c>
      <c r="AA361" s="8">
        <f t="shared" si="97"/>
        <v>-0.30953769106144802</v>
      </c>
      <c r="AB361" s="8">
        <f t="shared" si="98"/>
        <v>-0.33267326121360685</v>
      </c>
      <c r="AC361" s="8">
        <f t="shared" si="99"/>
        <v>-0.35023565736963336</v>
      </c>
      <c r="AD361" s="8">
        <f t="shared" si="100"/>
        <v>1.2301924023014545</v>
      </c>
      <c r="AE361" s="8">
        <f t="shared" si="101"/>
        <v>-0.25686996134548257</v>
      </c>
      <c r="AF361" s="8">
        <f t="shared" si="102"/>
        <v>21.869088886834287</v>
      </c>
      <c r="AG361" s="8"/>
      <c r="AH361">
        <v>19.80274972725034</v>
      </c>
      <c r="AJ361">
        <v>-0.49602037157042461</v>
      </c>
      <c r="AK361">
        <v>-1</v>
      </c>
      <c r="AL361">
        <v>-0.49602037157042461</v>
      </c>
      <c r="AM361">
        <v>-1</v>
      </c>
      <c r="AN361">
        <v>0</v>
      </c>
      <c r="AO361">
        <v>0</v>
      </c>
      <c r="AP361">
        <v>0</v>
      </c>
      <c r="AQ361">
        <v>0</v>
      </c>
      <c r="AS361">
        <v>-0.1984081486281698</v>
      </c>
      <c r="AT361">
        <v>-0.25</v>
      </c>
      <c r="AU361">
        <v>-0.1984081486281698</v>
      </c>
      <c r="AV361">
        <v>-0.25</v>
      </c>
      <c r="AW361">
        <v>-0.1133760849303827</v>
      </c>
      <c r="AX361">
        <v>-4.8999999999999898E-2</v>
      </c>
      <c r="AY361">
        <v>-0.1133760849303827</v>
      </c>
      <c r="AZ361">
        <v>-4.8999999999999898E-2</v>
      </c>
      <c r="BB361">
        <f t="shared" si="108"/>
        <v>-4.8999999999999898E-2</v>
      </c>
    </row>
    <row r="362" spans="1:54" x14ac:dyDescent="0.3">
      <c r="A362">
        <v>2</v>
      </c>
      <c r="B362" t="s">
        <v>95</v>
      </c>
      <c r="C362" t="s">
        <v>92</v>
      </c>
      <c r="D362" t="s">
        <v>69</v>
      </c>
      <c r="F362" s="2">
        <v>0</v>
      </c>
      <c r="G362" s="2">
        <f t="shared" si="103"/>
        <v>0</v>
      </c>
      <c r="H362" s="4">
        <f t="shared" si="104"/>
        <v>0</v>
      </c>
      <c r="I362" s="14">
        <f t="shared" si="105"/>
        <v>0</v>
      </c>
      <c r="J362">
        <f t="shared" si="84"/>
        <v>1</v>
      </c>
      <c r="K362">
        <f t="shared" si="106"/>
        <v>2</v>
      </c>
      <c r="L362">
        <f t="shared" si="107"/>
        <v>0</v>
      </c>
      <c r="M362" s="8">
        <f t="shared" si="85"/>
        <v>0.12813632091610111</v>
      </c>
      <c r="N362" s="8">
        <f t="shared" si="86"/>
        <v>0.13238857031803322</v>
      </c>
      <c r="O362" s="8">
        <f t="shared" si="87"/>
        <v>2.190832720712942E-2</v>
      </c>
      <c r="P362" s="8">
        <f t="shared" si="88"/>
        <v>-0.34203706149823793</v>
      </c>
      <c r="Q362" s="8">
        <f t="shared" si="89"/>
        <v>-0.20518845230358326</v>
      </c>
      <c r="R362" s="8">
        <f t="shared" si="90"/>
        <v>2.7091162829315979E-2</v>
      </c>
      <c r="T362" s="8">
        <f t="shared" si="91"/>
        <v>7.2730783464118681E-2</v>
      </c>
      <c r="U362" s="8">
        <f t="shared" si="92"/>
        <v>6.2686885645465901E-2</v>
      </c>
      <c r="V362" s="8">
        <f t="shared" si="93"/>
        <v>-6.8039020533125133E-2</v>
      </c>
      <c r="W362" s="8">
        <f t="shared" si="94"/>
        <v>-0.28978474264657872</v>
      </c>
      <c r="X362" s="8">
        <f t="shared" si="95"/>
        <v>0.28808926964846726</v>
      </c>
      <c r="Y362" s="8">
        <f t="shared" si="96"/>
        <v>0.1326540618257091</v>
      </c>
      <c r="AA362" s="8">
        <f t="shared" si="97"/>
        <v>-0.76458101896173525</v>
      </c>
      <c r="AB362" s="8">
        <f t="shared" si="98"/>
        <v>-0.76443232265265959</v>
      </c>
      <c r="AC362" s="8">
        <f t="shared" si="99"/>
        <v>-0.74494598610085372</v>
      </c>
      <c r="AD362" s="8">
        <f t="shared" si="100"/>
        <v>-0.86192243871410967</v>
      </c>
      <c r="AE362" s="8">
        <f t="shared" si="101"/>
        <v>-0.25282518142148114</v>
      </c>
      <c r="AF362" s="8">
        <f t="shared" si="102"/>
        <v>-0.34930332097794958</v>
      </c>
      <c r="AG362" s="8"/>
      <c r="AH362">
        <v>-19.80274972725034</v>
      </c>
      <c r="AJ362">
        <v>0.49602037157042461</v>
      </c>
      <c r="AK362">
        <v>1</v>
      </c>
      <c r="AL362">
        <v>0.49602037157042461</v>
      </c>
      <c r="AM362">
        <v>1</v>
      </c>
      <c r="AN362">
        <v>0</v>
      </c>
      <c r="AO362">
        <v>0</v>
      </c>
      <c r="AP362">
        <v>0</v>
      </c>
      <c r="AQ362">
        <v>0</v>
      </c>
      <c r="AS362">
        <v>0.1984081486281698</v>
      </c>
      <c r="AT362">
        <v>0.25</v>
      </c>
      <c r="AU362">
        <v>0.1984081486281698</v>
      </c>
      <c r="AV362">
        <v>0.25</v>
      </c>
      <c r="AW362">
        <v>0.1133760849303827</v>
      </c>
      <c r="AX362">
        <v>4.8999999999999898E-2</v>
      </c>
      <c r="AY362">
        <v>0.1133760849303827</v>
      </c>
      <c r="AZ362">
        <v>4.8999999999999898E-2</v>
      </c>
      <c r="BB362">
        <f t="shared" si="108"/>
        <v>4.8999999999999898E-2</v>
      </c>
    </row>
    <row r="363" spans="1:54" x14ac:dyDescent="0.3">
      <c r="A363">
        <v>2</v>
      </c>
      <c r="B363" t="s">
        <v>96</v>
      </c>
      <c r="C363" t="s">
        <v>92</v>
      </c>
      <c r="D363" t="s">
        <v>69</v>
      </c>
      <c r="F363" s="2">
        <v>0</v>
      </c>
      <c r="G363" s="2">
        <f t="shared" si="103"/>
        <v>0</v>
      </c>
      <c r="H363" s="4">
        <f t="shared" si="104"/>
        <v>0</v>
      </c>
      <c r="I363" s="14">
        <f t="shared" si="105"/>
        <v>0</v>
      </c>
      <c r="J363">
        <f t="shared" si="84"/>
        <v>1</v>
      </c>
      <c r="K363">
        <f t="shared" si="106"/>
        <v>2</v>
      </c>
      <c r="L363">
        <f t="shared" si="107"/>
        <v>0</v>
      </c>
      <c r="M363" s="8">
        <f t="shared" si="85"/>
        <v>1.2446202114863299E-2</v>
      </c>
      <c r="N363" s="8">
        <f t="shared" si="86"/>
        <v>1.5754555433646889E-2</v>
      </c>
      <c r="O363" s="8">
        <f t="shared" si="87"/>
        <v>6.1352503825838504E-2</v>
      </c>
      <c r="P363" s="8">
        <f t="shared" si="88"/>
        <v>-0.29062617103446609</v>
      </c>
      <c r="Q363" s="8">
        <f t="shared" si="89"/>
        <v>-0.20362524294106227</v>
      </c>
      <c r="R363" s="8">
        <f t="shared" si="90"/>
        <v>0.10233823614063647</v>
      </c>
      <c r="T363" s="8">
        <f t="shared" si="91"/>
        <v>6.795841172691241E-3</v>
      </c>
      <c r="U363" s="8">
        <f t="shared" si="92"/>
        <v>-1.7427373764283983E-2</v>
      </c>
      <c r="V363" s="8">
        <f t="shared" si="93"/>
        <v>-8.4661414392172632E-2</v>
      </c>
      <c r="W363" s="8">
        <f t="shared" si="94"/>
        <v>-0.24647215768335745</v>
      </c>
      <c r="X363" s="8">
        <f t="shared" si="95"/>
        <v>0.28866079709526787</v>
      </c>
      <c r="Y363" s="8">
        <f t="shared" si="96"/>
        <v>0.19858379300775575</v>
      </c>
      <c r="AA363" s="8">
        <f t="shared" si="97"/>
        <v>-0.77908041283494722</v>
      </c>
      <c r="AB363" s="8">
        <f t="shared" si="98"/>
        <v>-0.78259824146919688</v>
      </c>
      <c r="AC363" s="8">
        <f t="shared" si="99"/>
        <v>-0.75261424119552767</v>
      </c>
      <c r="AD363" s="8">
        <f t="shared" si="100"/>
        <v>-0.84738994580005256</v>
      </c>
      <c r="AE363" s="8">
        <f t="shared" si="101"/>
        <v>-0.24752190690616585</v>
      </c>
      <c r="AF363" s="8">
        <f t="shared" si="102"/>
        <v>-0.30416671560230313</v>
      </c>
      <c r="AG363" s="8"/>
      <c r="AH363">
        <v>-19.80274972725034</v>
      </c>
      <c r="AJ363">
        <v>0.49602037157042461</v>
      </c>
      <c r="AK363">
        <v>1</v>
      </c>
      <c r="AL363">
        <v>0.49602037157042461</v>
      </c>
      <c r="AM363">
        <v>1</v>
      </c>
      <c r="AN363">
        <v>0</v>
      </c>
      <c r="AO363">
        <v>0</v>
      </c>
      <c r="AP363">
        <v>0</v>
      </c>
      <c r="AQ363">
        <v>0</v>
      </c>
      <c r="AS363">
        <v>0.1984081486281698</v>
      </c>
      <c r="AT363">
        <v>0.25</v>
      </c>
      <c r="AU363">
        <v>0.1984081486281698</v>
      </c>
      <c r="AV363">
        <v>0.25</v>
      </c>
      <c r="AW363">
        <v>0.1133760849303827</v>
      </c>
      <c r="AX363">
        <v>4.8999999999999898E-2</v>
      </c>
      <c r="AY363">
        <v>0.1133760849303827</v>
      </c>
      <c r="AZ363">
        <v>4.8999999999999898E-2</v>
      </c>
      <c r="BB363">
        <f t="shared" si="108"/>
        <v>4.8999999999999898E-2</v>
      </c>
    </row>
    <row r="364" spans="1:54" x14ac:dyDescent="0.3">
      <c r="A364">
        <v>2</v>
      </c>
      <c r="B364" t="s">
        <v>97</v>
      </c>
      <c r="C364" t="s">
        <v>92</v>
      </c>
      <c r="D364" t="s">
        <v>69</v>
      </c>
      <c r="F364" s="2">
        <v>0</v>
      </c>
      <c r="G364" s="2">
        <f t="shared" si="103"/>
        <v>1</v>
      </c>
      <c r="H364" s="4">
        <f t="shared" si="104"/>
        <v>1</v>
      </c>
      <c r="I364" s="14">
        <f t="shared" si="105"/>
        <v>1</v>
      </c>
      <c r="J364">
        <f t="shared" si="84"/>
        <v>0</v>
      </c>
      <c r="K364">
        <f t="shared" si="106"/>
        <v>2</v>
      </c>
      <c r="L364">
        <f t="shared" si="107"/>
        <v>2</v>
      </c>
      <c r="M364" s="8">
        <f t="shared" si="85"/>
        <v>8.2887649740197452E-4</v>
      </c>
      <c r="N364" s="8">
        <f t="shared" si="86"/>
        <v>8.4687381580156199E-4</v>
      </c>
      <c r="O364" s="8">
        <f t="shared" si="87"/>
        <v>1.9000095000416795E-5</v>
      </c>
      <c r="P364" s="8">
        <f t="shared" si="88"/>
        <v>11.833333333333334</v>
      </c>
      <c r="Q364" s="8">
        <f t="shared" si="89"/>
        <v>-0.22899795922314145</v>
      </c>
      <c r="R364" s="8">
        <f t="shared" si="90"/>
        <v>7.7202323330106486</v>
      </c>
      <c r="T364" s="8">
        <f t="shared" si="91"/>
        <v>0.35204457371651349</v>
      </c>
      <c r="U364" s="8">
        <f t="shared" si="92"/>
        <v>0.32334501380333908</v>
      </c>
      <c r="V364" s="8">
        <f t="shared" si="93"/>
        <v>0.18765118160129829</v>
      </c>
      <c r="W364" s="8">
        <f t="shared" si="94"/>
        <v>1.5630481986834326</v>
      </c>
      <c r="X364" s="8">
        <f t="shared" si="95"/>
        <v>0.2274686044516652</v>
      </c>
      <c r="Y364" s="8">
        <f t="shared" si="96"/>
        <v>33.209678638920359</v>
      </c>
      <c r="AA364" s="8">
        <f t="shared" si="97"/>
        <v>-0.29270296675252511</v>
      </c>
      <c r="AB364" s="8">
        <f t="shared" si="98"/>
        <v>-0.3211579930782601</v>
      </c>
      <c r="AC364" s="8">
        <f t="shared" si="99"/>
        <v>-0.42078723505788318</v>
      </c>
      <c r="AD364" s="8">
        <f t="shared" si="100"/>
        <v>0.92703410688887533</v>
      </c>
      <c r="AE364" s="8">
        <f t="shared" si="101"/>
        <v>-0.26528476729418238</v>
      </c>
      <c r="AF364" s="8">
        <f t="shared" si="102"/>
        <v>31.370289688647269</v>
      </c>
      <c r="AG364" s="8"/>
      <c r="AH364">
        <v>19.80274972725034</v>
      </c>
      <c r="AJ364">
        <v>-0.49602037157042461</v>
      </c>
      <c r="AK364">
        <v>-1</v>
      </c>
      <c r="AL364">
        <v>-0.49602037157042461</v>
      </c>
      <c r="AM364">
        <v>-1</v>
      </c>
      <c r="AN364">
        <v>0</v>
      </c>
      <c r="AO364">
        <v>0</v>
      </c>
      <c r="AP364">
        <v>0</v>
      </c>
      <c r="AQ364">
        <v>0</v>
      </c>
      <c r="AS364">
        <v>-0.1984081486281698</v>
      </c>
      <c r="AT364">
        <v>-0.25</v>
      </c>
      <c r="AU364">
        <v>-0.1984081486281698</v>
      </c>
      <c r="AV364">
        <v>-0.25</v>
      </c>
      <c r="AW364">
        <v>-0.1133760849303827</v>
      </c>
      <c r="AX364">
        <v>-4.8999999999999898E-2</v>
      </c>
      <c r="AY364">
        <v>-0.1133760849303827</v>
      </c>
      <c r="AZ364">
        <v>-4.8999999999999898E-2</v>
      </c>
      <c r="BB364">
        <f t="shared" si="108"/>
        <v>-4.8999999999999898E-2</v>
      </c>
    </row>
    <row r="365" spans="1:54" x14ac:dyDescent="0.3">
      <c r="A365">
        <v>2</v>
      </c>
      <c r="B365" t="s">
        <v>98</v>
      </c>
      <c r="C365" t="s">
        <v>92</v>
      </c>
      <c r="D365" t="s">
        <v>69</v>
      </c>
      <c r="F365" s="2">
        <v>0</v>
      </c>
      <c r="G365" s="2">
        <f t="shared" si="103"/>
        <v>1</v>
      </c>
      <c r="H365" s="4">
        <f t="shared" si="104"/>
        <v>1</v>
      </c>
      <c r="I365" s="14">
        <f t="shared" si="105"/>
        <v>1</v>
      </c>
      <c r="J365">
        <f t="shared" si="84"/>
        <v>0</v>
      </c>
      <c r="K365">
        <f t="shared" si="106"/>
        <v>2</v>
      </c>
      <c r="L365">
        <f t="shared" si="107"/>
        <v>2</v>
      </c>
      <c r="M365" s="8">
        <f t="shared" si="85"/>
        <v>1.0848709003628569E-3</v>
      </c>
      <c r="N365" s="8">
        <f t="shared" si="86"/>
        <v>1.1168670928160714E-3</v>
      </c>
      <c r="O365" s="8">
        <f t="shared" si="87"/>
        <v>1.9000095000416795E-5</v>
      </c>
      <c r="P365" s="8">
        <f t="shared" si="88"/>
        <v>14.2</v>
      </c>
      <c r="Q365" s="8">
        <f t="shared" si="89"/>
        <v>-0.22964140233429933</v>
      </c>
      <c r="R365" s="8">
        <f t="shared" si="90"/>
        <v>9.2825607064017674</v>
      </c>
      <c r="T365" s="8">
        <f t="shared" si="91"/>
        <v>0.38332026289075033</v>
      </c>
      <c r="U365" s="8">
        <f t="shared" si="92"/>
        <v>0.40022359878407482</v>
      </c>
      <c r="V365" s="8">
        <f t="shared" si="93"/>
        <v>0.56474615048236709</v>
      </c>
      <c r="W365" s="8">
        <f t="shared" si="94"/>
        <v>1.7559962853365294</v>
      </c>
      <c r="X365" s="8">
        <f t="shared" si="95"/>
        <v>0.22749270452105372</v>
      </c>
      <c r="Y365" s="8">
        <f t="shared" si="96"/>
        <v>43.126645702592157</v>
      </c>
      <c r="AA365" s="8">
        <f t="shared" si="97"/>
        <v>-0.29964250655054886</v>
      </c>
      <c r="AB365" s="8">
        <f t="shared" si="98"/>
        <v>-0.27377368466021446</v>
      </c>
      <c r="AC365" s="8">
        <f t="shared" si="99"/>
        <v>-0.21591976580022096</v>
      </c>
      <c r="AD365" s="8">
        <f t="shared" si="100"/>
        <v>1.0803874478345787</v>
      </c>
      <c r="AE365" s="8">
        <f t="shared" si="101"/>
        <v>-0.26550696804375418</v>
      </c>
      <c r="AF365" s="8">
        <f t="shared" si="102"/>
        <v>40.699303972771304</v>
      </c>
      <c r="AG365" s="8"/>
      <c r="AH365">
        <v>19.80274972725034</v>
      </c>
      <c r="AJ365">
        <v>-0.49602037157042461</v>
      </c>
      <c r="AK365">
        <v>-1</v>
      </c>
      <c r="AL365">
        <v>-0.49602037157042461</v>
      </c>
      <c r="AM365">
        <v>-1</v>
      </c>
      <c r="AN365">
        <v>0</v>
      </c>
      <c r="AO365">
        <v>0</v>
      </c>
      <c r="AP365">
        <v>0</v>
      </c>
      <c r="AQ365">
        <v>0</v>
      </c>
      <c r="AS365">
        <v>-0.1984081486281698</v>
      </c>
      <c r="AT365">
        <v>-0.25</v>
      </c>
      <c r="AU365">
        <v>-0.1984081486281698</v>
      </c>
      <c r="AV365">
        <v>-0.25</v>
      </c>
      <c r="AW365">
        <v>-0.1133760849303827</v>
      </c>
      <c r="AX365">
        <v>-4.8999999999999898E-2</v>
      </c>
      <c r="AY365">
        <v>-0.1133760849303827</v>
      </c>
      <c r="AZ365">
        <v>-4.8999999999999898E-2</v>
      </c>
      <c r="BB365">
        <f t="shared" si="108"/>
        <v>-4.8999999999999898E-2</v>
      </c>
    </row>
    <row r="366" spans="1:54" x14ac:dyDescent="0.3">
      <c r="A366">
        <v>2</v>
      </c>
      <c r="B366" t="s">
        <v>99</v>
      </c>
      <c r="C366" t="s">
        <v>92</v>
      </c>
      <c r="D366" t="s">
        <v>69</v>
      </c>
      <c r="F366" s="2">
        <v>0</v>
      </c>
      <c r="G366" s="2">
        <f t="shared" si="103"/>
        <v>0</v>
      </c>
      <c r="H366" s="4">
        <f t="shared" si="104"/>
        <v>0</v>
      </c>
      <c r="I366" s="14">
        <f t="shared" si="105"/>
        <v>0</v>
      </c>
      <c r="J366">
        <f t="shared" si="84"/>
        <v>1</v>
      </c>
      <c r="K366">
        <f t="shared" si="106"/>
        <v>2</v>
      </c>
      <c r="L366">
        <f t="shared" si="107"/>
        <v>0</v>
      </c>
      <c r="M366" s="8">
        <f t="shared" si="85"/>
        <v>0.12813632091610111</v>
      </c>
      <c r="N366" s="8">
        <f t="shared" si="86"/>
        <v>0.13238857031803322</v>
      </c>
      <c r="O366" s="8">
        <f t="shared" si="87"/>
        <v>2.190832720712942E-2</v>
      </c>
      <c r="P366" s="8">
        <f t="shared" si="88"/>
        <v>-0.34203706149823793</v>
      </c>
      <c r="Q366" s="8">
        <f t="shared" si="89"/>
        <v>-0.20518845230358326</v>
      </c>
      <c r="R366" s="8">
        <f t="shared" si="90"/>
        <v>2.7091162829315979E-2</v>
      </c>
      <c r="T366" s="8">
        <f t="shared" si="91"/>
        <v>5.7669576330124102E-2</v>
      </c>
      <c r="U366" s="8">
        <f t="shared" si="92"/>
        <v>5.7438627648707406E-2</v>
      </c>
      <c r="V366" s="8">
        <f t="shared" si="93"/>
        <v>6.3780347350097841E-2</v>
      </c>
      <c r="W366" s="8">
        <f t="shared" si="94"/>
        <v>-0.29889867442145235</v>
      </c>
      <c r="X366" s="8">
        <f t="shared" si="95"/>
        <v>0.28843412155017734</v>
      </c>
      <c r="Y366" s="8">
        <f t="shared" si="96"/>
        <v>0.14955592133039208</v>
      </c>
      <c r="AA366" s="8">
        <f t="shared" si="97"/>
        <v>-0.76802084950230221</v>
      </c>
      <c r="AB366" s="8">
        <f t="shared" si="98"/>
        <v>-0.7658073869900488</v>
      </c>
      <c r="AC366" s="8">
        <f t="shared" si="99"/>
        <v>-0.72718724695180248</v>
      </c>
      <c r="AD366" s="8">
        <f t="shared" si="100"/>
        <v>-0.86376504187968073</v>
      </c>
      <c r="AE366" s="8">
        <f t="shared" si="101"/>
        <v>-0.24213213310142026</v>
      </c>
      <c r="AF366" s="8">
        <f t="shared" si="102"/>
        <v>-0.34139685662060509</v>
      </c>
      <c r="AG366" s="8"/>
      <c r="AH366">
        <v>-19.80274972725034</v>
      </c>
      <c r="AJ366">
        <v>0.49602037157042461</v>
      </c>
      <c r="AK366">
        <v>1</v>
      </c>
      <c r="AL366">
        <v>0.49602037157042461</v>
      </c>
      <c r="AM366">
        <v>1</v>
      </c>
      <c r="AN366">
        <v>0</v>
      </c>
      <c r="AO366">
        <v>0</v>
      </c>
      <c r="AP366">
        <v>0</v>
      </c>
      <c r="AQ366">
        <v>0</v>
      </c>
      <c r="AS366">
        <v>0.1984081486281698</v>
      </c>
      <c r="AT366">
        <v>0.25</v>
      </c>
      <c r="AU366">
        <v>0.1984081486281698</v>
      </c>
      <c r="AV366">
        <v>0.25</v>
      </c>
      <c r="AW366">
        <v>0.1133760849303827</v>
      </c>
      <c r="AX366">
        <v>4.8999999999999898E-2</v>
      </c>
      <c r="AY366">
        <v>0.1133760849303827</v>
      </c>
      <c r="AZ366">
        <v>4.8999999999999898E-2</v>
      </c>
      <c r="BB366">
        <f t="shared" si="108"/>
        <v>4.8999999999999898E-2</v>
      </c>
    </row>
    <row r="367" spans="1:54" x14ac:dyDescent="0.3">
      <c r="A367">
        <v>2</v>
      </c>
      <c r="B367" t="s">
        <v>100</v>
      </c>
      <c r="C367" t="s">
        <v>87</v>
      </c>
      <c r="D367" t="s">
        <v>69</v>
      </c>
      <c r="F367" s="2">
        <v>0</v>
      </c>
      <c r="G367" s="2">
        <f t="shared" si="103"/>
        <v>0</v>
      </c>
      <c r="H367" s="4">
        <f t="shared" si="104"/>
        <v>1</v>
      </c>
      <c r="I367" s="14">
        <f t="shared" si="105"/>
        <v>0</v>
      </c>
      <c r="J367">
        <f t="shared" si="84"/>
        <v>1</v>
      </c>
      <c r="K367">
        <f t="shared" si="106"/>
        <v>2</v>
      </c>
      <c r="L367">
        <f t="shared" si="107"/>
        <v>2</v>
      </c>
      <c r="M367" s="8">
        <f t="shared" si="85"/>
        <v>-0.74917903907400218</v>
      </c>
      <c r="N367" s="8">
        <f t="shared" si="86"/>
        <v>-0.74834746472623059</v>
      </c>
      <c r="O367" s="8">
        <f t="shared" si="87"/>
        <v>-0.71396424362086408</v>
      </c>
      <c r="P367" s="8">
        <f t="shared" si="88"/>
        <v>-0.92958000953380482</v>
      </c>
      <c r="Q367" s="8">
        <f t="shared" si="89"/>
        <v>-0.22794801095468212</v>
      </c>
      <c r="R367" s="8">
        <f t="shared" si="90"/>
        <v>-0.6917530149265988</v>
      </c>
      <c r="T367" s="8">
        <f t="shared" si="91"/>
        <v>-0.66667134713955956</v>
      </c>
      <c r="U367" s="8">
        <f t="shared" si="92"/>
        <v>-0.66749347973011031</v>
      </c>
      <c r="V367" s="8">
        <f t="shared" si="93"/>
        <v>-0.47370718273860685</v>
      </c>
      <c r="W367" s="8">
        <f t="shared" si="94"/>
        <v>-0.84924503237771776</v>
      </c>
      <c r="X367" s="8">
        <f t="shared" si="95"/>
        <v>0.52614971957341128</v>
      </c>
      <c r="Y367" s="8">
        <f t="shared" si="96"/>
        <v>-0.33634251298307899</v>
      </c>
      <c r="AA367" s="8">
        <f t="shared" si="97"/>
        <v>-0.88511002591042776</v>
      </c>
      <c r="AB367" s="8">
        <f t="shared" si="98"/>
        <v>-0.88479203501946324</v>
      </c>
      <c r="AC367" s="8">
        <f t="shared" si="99"/>
        <v>-0.76835330108891986</v>
      </c>
      <c r="AD367" s="8">
        <f t="shared" si="100"/>
        <v>-0.94951175962463319</v>
      </c>
      <c r="AE367" s="8">
        <f t="shared" si="101"/>
        <v>0.28729820038341147</v>
      </c>
      <c r="AF367" s="8">
        <f t="shared" si="102"/>
        <v>-0.71024829416336355</v>
      </c>
      <c r="AG367" s="8"/>
      <c r="AH367">
        <v>-18.322346869960931</v>
      </c>
      <c r="AJ367">
        <v>0.99204074314084922</v>
      </c>
      <c r="AK367">
        <v>2</v>
      </c>
      <c r="AL367">
        <v>0.99204074314084922</v>
      </c>
      <c r="AM367">
        <v>2</v>
      </c>
      <c r="AN367">
        <v>0</v>
      </c>
      <c r="AO367">
        <v>0</v>
      </c>
      <c r="AP367">
        <v>0</v>
      </c>
      <c r="AQ367">
        <v>0</v>
      </c>
      <c r="AS367">
        <v>0.99204074314084922</v>
      </c>
      <c r="AT367">
        <v>1.25</v>
      </c>
      <c r="AU367">
        <v>0.99204074314084922</v>
      </c>
      <c r="AV367">
        <v>1.25</v>
      </c>
      <c r="AW367">
        <v>0.91395007239798365</v>
      </c>
      <c r="AX367">
        <v>0.39499999999999991</v>
      </c>
      <c r="AY367">
        <v>0.91395007239798365</v>
      </c>
      <c r="AZ367">
        <v>0.39499999999999991</v>
      </c>
      <c r="BB367">
        <f t="shared" si="108"/>
        <v>0.39499999999999991</v>
      </c>
    </row>
    <row r="368" spans="1:54" x14ac:dyDescent="0.3">
      <c r="A368">
        <v>2</v>
      </c>
      <c r="B368" t="s">
        <v>101</v>
      </c>
      <c r="C368" t="s">
        <v>87</v>
      </c>
      <c r="D368" t="s">
        <v>69</v>
      </c>
      <c r="F368" s="2">
        <v>0</v>
      </c>
      <c r="G368" s="2">
        <f t="shared" si="103"/>
        <v>1</v>
      </c>
      <c r="H368" s="4">
        <f t="shared" si="104"/>
        <v>0</v>
      </c>
      <c r="I368" s="14">
        <f t="shared" si="105"/>
        <v>1</v>
      </c>
      <c r="J368">
        <f t="shared" si="84"/>
        <v>0</v>
      </c>
      <c r="K368">
        <f t="shared" si="106"/>
        <v>2</v>
      </c>
      <c r="L368">
        <f t="shared" si="107"/>
        <v>0</v>
      </c>
      <c r="M368" s="8">
        <f t="shared" si="85"/>
        <v>0.14720506644509981</v>
      </c>
      <c r="N368" s="8">
        <f t="shared" si="86"/>
        <v>0.14753901668651379</v>
      </c>
      <c r="O368" s="8">
        <f t="shared" si="87"/>
        <v>2.1619108095540421E-2</v>
      </c>
      <c r="P368" s="8">
        <f t="shared" si="88"/>
        <v>6810.666666666667</v>
      </c>
      <c r="Q368" s="8">
        <f t="shared" si="89"/>
        <v>-0.23741912981077243</v>
      </c>
      <c r="R368" s="8">
        <f t="shared" si="90"/>
        <v>238.85285575992256</v>
      </c>
      <c r="T368" s="8">
        <f t="shared" si="91"/>
        <v>1.6491427482218286</v>
      </c>
      <c r="U368" s="8">
        <f t="shared" si="92"/>
        <v>1.4906739519048469</v>
      </c>
      <c r="V368" s="8">
        <f t="shared" si="93"/>
        <v>1.5801175162517636</v>
      </c>
      <c r="W368" s="8">
        <f t="shared" si="94"/>
        <v>3.7569483679048394</v>
      </c>
      <c r="X368" s="8">
        <f t="shared" si="95"/>
        <v>0.52072304460566332</v>
      </c>
      <c r="Y368" s="8">
        <f t="shared" si="96"/>
        <v>136.35631711040836</v>
      </c>
      <c r="AA368" s="8">
        <f t="shared" si="97"/>
        <v>0.68909750569999551</v>
      </c>
      <c r="AB368" s="8">
        <f t="shared" si="98"/>
        <v>0.55922823800210242</v>
      </c>
      <c r="AC368" s="8">
        <f t="shared" si="99"/>
        <v>0.69635553736177269</v>
      </c>
      <c r="AD368" s="8">
        <f t="shared" si="100"/>
        <v>2.9735470445154872</v>
      </c>
      <c r="AE368" s="8">
        <f t="shared" si="101"/>
        <v>0.30896696515927974</v>
      </c>
      <c r="AF368" s="8">
        <f t="shared" si="102"/>
        <v>96.838842001071853</v>
      </c>
      <c r="AG368" s="8"/>
      <c r="AH368">
        <v>18.322346869960931</v>
      </c>
      <c r="AJ368">
        <v>-0.99204074314084922</v>
      </c>
      <c r="AK368">
        <v>-2</v>
      </c>
      <c r="AL368">
        <v>-0.99204074314084922</v>
      </c>
      <c r="AM368">
        <v>-2</v>
      </c>
      <c r="AN368">
        <v>0</v>
      </c>
      <c r="AO368">
        <v>0</v>
      </c>
      <c r="AP368">
        <v>0</v>
      </c>
      <c r="AQ368">
        <v>0</v>
      </c>
      <c r="AS368">
        <v>-0.99204074314084922</v>
      </c>
      <c r="AT368">
        <v>-1.25</v>
      </c>
      <c r="AU368">
        <v>-0.99204074314084922</v>
      </c>
      <c r="AV368">
        <v>-1.25</v>
      </c>
      <c r="AW368">
        <v>-0.91395007239798365</v>
      </c>
      <c r="AX368">
        <v>-0.39499999999999991</v>
      </c>
      <c r="AY368">
        <v>-0.91395007239798365</v>
      </c>
      <c r="AZ368">
        <v>-0.39499999999999991</v>
      </c>
      <c r="BB368">
        <f t="shared" si="108"/>
        <v>-0.39499999999999991</v>
      </c>
    </row>
    <row r="369" spans="1:54" x14ac:dyDescent="0.3">
      <c r="A369">
        <v>2</v>
      </c>
      <c r="B369" t="s">
        <v>102</v>
      </c>
      <c r="C369" t="s">
        <v>87</v>
      </c>
      <c r="D369" t="s">
        <v>69</v>
      </c>
      <c r="F369" s="2">
        <v>0</v>
      </c>
      <c r="G369" s="2">
        <f t="shared" si="103"/>
        <v>1</v>
      </c>
      <c r="H369" s="4">
        <f t="shared" si="104"/>
        <v>0</v>
      </c>
      <c r="I369" s="14">
        <f t="shared" si="105"/>
        <v>1</v>
      </c>
      <c r="J369">
        <f t="shared" si="84"/>
        <v>0</v>
      </c>
      <c r="K369">
        <f t="shared" si="106"/>
        <v>2</v>
      </c>
      <c r="L369">
        <f t="shared" si="107"/>
        <v>0</v>
      </c>
      <c r="M369" s="8">
        <f t="shared" si="85"/>
        <v>0.1601639404910816</v>
      </c>
      <c r="N369" s="8">
        <f t="shared" si="86"/>
        <v>0.16036491657492769</v>
      </c>
      <c r="O369" s="8">
        <f t="shared" si="87"/>
        <v>2.77971389856949E-2</v>
      </c>
      <c r="P369" s="8">
        <f t="shared" si="88"/>
        <v>7217.4</v>
      </c>
      <c r="Q369" s="8">
        <f t="shared" si="89"/>
        <v>-0.23684503639413076</v>
      </c>
      <c r="R369" s="8">
        <f t="shared" si="90"/>
        <v>281.48344370860929</v>
      </c>
      <c r="T369" s="8">
        <f t="shared" si="91"/>
        <v>1.2140237061216113</v>
      </c>
      <c r="U369" s="8">
        <f t="shared" si="92"/>
        <v>1.1953151272310156</v>
      </c>
      <c r="V369" s="8">
        <f t="shared" si="93"/>
        <v>1.1126658702754764</v>
      </c>
      <c r="W369" s="8">
        <f t="shared" si="94"/>
        <v>3.7851252360699217</v>
      </c>
      <c r="X369" s="8">
        <f t="shared" si="95"/>
        <v>0.52411319744384011</v>
      </c>
      <c r="Y369" s="8">
        <f t="shared" si="96"/>
        <v>141.52394028884004</v>
      </c>
      <c r="AA369" s="8">
        <f t="shared" si="97"/>
        <v>0.4042663937425251</v>
      </c>
      <c r="AB369" s="8">
        <f t="shared" si="98"/>
        <v>0.38603776454802241</v>
      </c>
      <c r="AC369" s="8">
        <f t="shared" si="99"/>
        <v>0.24651969042828306</v>
      </c>
      <c r="AD369" s="8">
        <f t="shared" si="100"/>
        <v>3.0170527897270043</v>
      </c>
      <c r="AE369" s="8">
        <f t="shared" si="101"/>
        <v>0.31714968603092897</v>
      </c>
      <c r="AF369" s="8">
        <f t="shared" si="102"/>
        <v>101.21643914787161</v>
      </c>
      <c r="AG369" s="8"/>
      <c r="AH369">
        <v>18.322346869960931</v>
      </c>
      <c r="AJ369">
        <v>-0.99204074314084922</v>
      </c>
      <c r="AK369">
        <v>-2</v>
      </c>
      <c r="AL369">
        <v>-0.99204074314084922</v>
      </c>
      <c r="AM369">
        <v>-2</v>
      </c>
      <c r="AN369">
        <v>0</v>
      </c>
      <c r="AO369">
        <v>0</v>
      </c>
      <c r="AP369">
        <v>0</v>
      </c>
      <c r="AQ369">
        <v>0</v>
      </c>
      <c r="AS369">
        <v>-0.99204074314084922</v>
      </c>
      <c r="AT369">
        <v>-1.25</v>
      </c>
      <c r="AU369">
        <v>-0.99204074314084922</v>
      </c>
      <c r="AV369">
        <v>-1.25</v>
      </c>
      <c r="AW369">
        <v>-0.91395007239798365</v>
      </c>
      <c r="AX369">
        <v>-0.39499999999999991</v>
      </c>
      <c r="AY369">
        <v>-0.91395007239798365</v>
      </c>
      <c r="AZ369">
        <v>-0.39499999999999991</v>
      </c>
      <c r="BB369">
        <f t="shared" si="108"/>
        <v>-0.39499999999999991</v>
      </c>
    </row>
    <row r="370" spans="1:54" x14ac:dyDescent="0.3">
      <c r="A370">
        <v>2</v>
      </c>
      <c r="B370" t="s">
        <v>103</v>
      </c>
      <c r="C370" t="s">
        <v>87</v>
      </c>
      <c r="D370" t="s">
        <v>69</v>
      </c>
      <c r="F370" s="2">
        <v>0</v>
      </c>
      <c r="G370" s="2">
        <f t="shared" si="103"/>
        <v>0</v>
      </c>
      <c r="H370" s="4">
        <f t="shared" si="104"/>
        <v>1</v>
      </c>
      <c r="I370" s="14">
        <f t="shared" si="105"/>
        <v>0</v>
      </c>
      <c r="J370">
        <f t="shared" si="84"/>
        <v>1</v>
      </c>
      <c r="K370">
        <f t="shared" si="106"/>
        <v>2</v>
      </c>
      <c r="L370">
        <f t="shared" si="107"/>
        <v>2</v>
      </c>
      <c r="M370" s="8">
        <f t="shared" si="85"/>
        <v>-0.73055835646452638</v>
      </c>
      <c r="N370" s="8">
        <f t="shared" si="86"/>
        <v>-0.72973488063406666</v>
      </c>
      <c r="O370" s="8">
        <f t="shared" si="87"/>
        <v>-0.69647641822005824</v>
      </c>
      <c r="P370" s="8">
        <f t="shared" si="88"/>
        <v>-0.9343347804156833</v>
      </c>
      <c r="Q370" s="8">
        <f t="shared" si="89"/>
        <v>-0.22715382683133181</v>
      </c>
      <c r="R370" s="8">
        <f t="shared" si="90"/>
        <v>-0.6997383002957378</v>
      </c>
      <c r="T370" s="8">
        <f t="shared" si="91"/>
        <v>-0.63972985265157445</v>
      </c>
      <c r="U370" s="8">
        <f t="shared" si="92"/>
        <v>-0.64187329259055481</v>
      </c>
      <c r="V370" s="8">
        <f t="shared" si="93"/>
        <v>-0.54726493073220317</v>
      </c>
      <c r="W370" s="8">
        <f t="shared" si="94"/>
        <v>-0.85555933272681572</v>
      </c>
      <c r="X370" s="8">
        <f t="shared" si="95"/>
        <v>0.51205776001672287</v>
      </c>
      <c r="Y370" s="8">
        <f t="shared" si="96"/>
        <v>-0.33475543858479789</v>
      </c>
      <c r="AA370" s="8">
        <f t="shared" si="97"/>
        <v>-0.86605267243840667</v>
      </c>
      <c r="AB370" s="8">
        <f t="shared" si="98"/>
        <v>-0.86795110498259009</v>
      </c>
      <c r="AC370" s="8">
        <f t="shared" si="99"/>
        <v>-0.78647446121692077</v>
      </c>
      <c r="AD370" s="8">
        <f t="shared" si="100"/>
        <v>-0.95285917715222435</v>
      </c>
      <c r="AE370" s="8">
        <f t="shared" si="101"/>
        <v>0.25806883877097425</v>
      </c>
      <c r="AF370" s="8">
        <f t="shared" si="102"/>
        <v>-0.71405470799202342</v>
      </c>
      <c r="AG370" s="8"/>
      <c r="AH370">
        <v>-18.322346869960931</v>
      </c>
      <c r="AJ370">
        <v>0.99204074314084922</v>
      </c>
      <c r="AK370">
        <v>2</v>
      </c>
      <c r="AL370">
        <v>0.99204074314084922</v>
      </c>
      <c r="AM370">
        <v>2</v>
      </c>
      <c r="AN370">
        <v>0</v>
      </c>
      <c r="AO370">
        <v>0</v>
      </c>
      <c r="AP370">
        <v>0</v>
      </c>
      <c r="AQ370">
        <v>0</v>
      </c>
      <c r="AS370">
        <v>0.99204074314084922</v>
      </c>
      <c r="AT370">
        <v>1.25</v>
      </c>
      <c r="AU370">
        <v>0.99204074314084922</v>
      </c>
      <c r="AV370">
        <v>1.25</v>
      </c>
      <c r="AW370">
        <v>0.91395007239798365</v>
      </c>
      <c r="AX370">
        <v>0.39499999999999991</v>
      </c>
      <c r="AY370">
        <v>0.91395007239798365</v>
      </c>
      <c r="AZ370">
        <v>0.39499999999999991</v>
      </c>
      <c r="BB370">
        <f t="shared" si="108"/>
        <v>0.39499999999999991</v>
      </c>
    </row>
    <row r="371" spans="1:54" x14ac:dyDescent="0.3">
      <c r="A371">
        <v>3</v>
      </c>
      <c r="B371" t="s">
        <v>104</v>
      </c>
      <c r="C371" t="s">
        <v>105</v>
      </c>
      <c r="D371" t="s">
        <v>15</v>
      </c>
      <c r="F371" s="2">
        <v>0</v>
      </c>
      <c r="G371" s="2">
        <f t="shared" si="103"/>
        <v>0</v>
      </c>
      <c r="H371" s="4">
        <f t="shared" si="104"/>
        <v>1</v>
      </c>
      <c r="I371" s="14">
        <f t="shared" si="105"/>
        <v>0</v>
      </c>
      <c r="J371">
        <f t="shared" si="84"/>
        <v>1</v>
      </c>
      <c r="K371">
        <f t="shared" si="106"/>
        <v>3</v>
      </c>
      <c r="L371">
        <f t="shared" si="107"/>
        <v>3</v>
      </c>
      <c r="M371" s="8">
        <f t="shared" si="85"/>
        <v>-0.84491937369403636</v>
      </c>
      <c r="N371" s="8">
        <f t="shared" si="86"/>
        <v>-0.84462567589269943</v>
      </c>
      <c r="O371" s="8">
        <f t="shared" si="87"/>
        <v>-0.97768887552394423</v>
      </c>
      <c r="P371" s="8">
        <f t="shared" si="88"/>
        <v>-0.98307477279628774</v>
      </c>
      <c r="Q371" s="8">
        <f t="shared" si="89"/>
        <v>-0.29388951135045072</v>
      </c>
      <c r="R371" s="8">
        <f t="shared" si="90"/>
        <v>-0.96613918208690208</v>
      </c>
      <c r="T371" s="8">
        <f t="shared" si="91"/>
        <v>-0.83641820764790298</v>
      </c>
      <c r="U371" s="8">
        <f t="shared" si="92"/>
        <v>-0.84830834843324665</v>
      </c>
      <c r="V371" s="8">
        <f t="shared" si="93"/>
        <v>-0.96553502880683328</v>
      </c>
      <c r="W371" s="8">
        <f t="shared" si="94"/>
        <v>-0.96569043842688251</v>
      </c>
      <c r="X371" s="8">
        <f t="shared" si="95"/>
        <v>-0.22267367217839745</v>
      </c>
      <c r="Y371" s="8">
        <f t="shared" si="96"/>
        <v>-0.8681929234213176</v>
      </c>
      <c r="AA371" s="8">
        <f t="shared" si="97"/>
        <v>-0.93833099752166227</v>
      </c>
      <c r="AB371" s="8">
        <f t="shared" si="98"/>
        <v>-0.94335021089953819</v>
      </c>
      <c r="AC371" s="8">
        <f t="shared" si="99"/>
        <v>-0.98228345272676965</v>
      </c>
      <c r="AD371" s="8">
        <f t="shared" si="100"/>
        <v>-0.98509822083732379</v>
      </c>
      <c r="AE371" s="8">
        <f t="shared" si="101"/>
        <v>-0.74851136380286454</v>
      </c>
      <c r="AF371" s="8">
        <f t="shared" si="102"/>
        <v>-0.93160115049402614</v>
      </c>
      <c r="AG371" s="8"/>
      <c r="AH371">
        <v>-13.23521412175625</v>
      </c>
      <c r="AJ371">
        <v>0.99007514959394283</v>
      </c>
      <c r="AK371">
        <v>1</v>
      </c>
      <c r="AL371">
        <v>0.99007514959394283</v>
      </c>
      <c r="AM371">
        <v>1</v>
      </c>
      <c r="AN371">
        <v>0</v>
      </c>
      <c r="AO371">
        <v>0</v>
      </c>
      <c r="AP371">
        <v>0</v>
      </c>
      <c r="AQ371">
        <v>0</v>
      </c>
      <c r="AS371">
        <v>0.99007514959394283</v>
      </c>
      <c r="AT371">
        <v>1</v>
      </c>
      <c r="AU371">
        <v>0.99007514959394283</v>
      </c>
      <c r="AV371">
        <v>1</v>
      </c>
      <c r="AW371">
        <v>1.047139899427981</v>
      </c>
      <c r="AX371">
        <v>0.3219999999999999</v>
      </c>
      <c r="AY371">
        <v>1.047139899427981</v>
      </c>
      <c r="AZ371">
        <v>0.3219999999999999</v>
      </c>
      <c r="BB371">
        <f t="shared" si="108"/>
        <v>0.3219999999999999</v>
      </c>
    </row>
    <row r="372" spans="1:54" x14ac:dyDescent="0.3">
      <c r="A372">
        <v>3</v>
      </c>
      <c r="B372" t="s">
        <v>106</v>
      </c>
      <c r="C372" t="s">
        <v>105</v>
      </c>
      <c r="D372" t="s">
        <v>15</v>
      </c>
      <c r="F372" s="2">
        <v>0</v>
      </c>
      <c r="G372" s="2">
        <f t="shared" si="103"/>
        <v>1</v>
      </c>
      <c r="H372" s="4">
        <f t="shared" si="104"/>
        <v>0</v>
      </c>
      <c r="I372" s="14">
        <f t="shared" si="105"/>
        <v>0</v>
      </c>
      <c r="J372">
        <f t="shared" si="84"/>
        <v>1</v>
      </c>
      <c r="K372">
        <f t="shared" si="106"/>
        <v>3</v>
      </c>
      <c r="L372">
        <f t="shared" si="107"/>
        <v>0</v>
      </c>
      <c r="M372" s="8">
        <f t="shared" si="85"/>
        <v>-0.8270829508572568</v>
      </c>
      <c r="N372" s="8">
        <f t="shared" si="86"/>
        <v>-0.82655864420809033</v>
      </c>
      <c r="O372" s="8">
        <f t="shared" si="87"/>
        <v>-0.97284024643980893</v>
      </c>
      <c r="P372" s="8">
        <f t="shared" si="88"/>
        <v>-0.97720287875930745</v>
      </c>
      <c r="Q372" s="8">
        <f t="shared" si="89"/>
        <v>-0.29060869523145305</v>
      </c>
      <c r="R372" s="8">
        <f t="shared" si="90"/>
        <v>-0.98005458882383867</v>
      </c>
      <c r="T372" s="8">
        <f t="shared" si="91"/>
        <v>-0.81759197984408893</v>
      </c>
      <c r="U372" s="8">
        <f t="shared" si="92"/>
        <v>-0.8343052375991713</v>
      </c>
      <c r="V372" s="8">
        <f t="shared" si="93"/>
        <v>-0.9475477741450703</v>
      </c>
      <c r="W372" s="8">
        <f t="shared" si="94"/>
        <v>-0.95734736199870374</v>
      </c>
      <c r="X372" s="8">
        <f t="shared" si="95"/>
        <v>-0.21671082036333081</v>
      </c>
      <c r="Y372" s="8">
        <f t="shared" si="96"/>
        <v>-0.83959106911711945</v>
      </c>
      <c r="AA372" s="8">
        <f t="shared" si="97"/>
        <v>-0.9318919794835907</v>
      </c>
      <c r="AB372" s="8">
        <f t="shared" si="98"/>
        <v>-0.93653876981414752</v>
      </c>
      <c r="AC372" s="8">
        <f t="shared" si="99"/>
        <v>-0.97893136656692714</v>
      </c>
      <c r="AD372" s="8">
        <f t="shared" si="100"/>
        <v>-0.98267186026422559</v>
      </c>
      <c r="AE372" s="8">
        <f t="shared" si="101"/>
        <v>-0.74418797498244349</v>
      </c>
      <c r="AF372" s="8">
        <f t="shared" si="102"/>
        <v>-0.9069030993674726</v>
      </c>
      <c r="AG372" s="8"/>
      <c r="AH372">
        <v>-14.37883445693023</v>
      </c>
      <c r="AJ372">
        <v>0.99005358998549275</v>
      </c>
      <c r="AK372">
        <v>1</v>
      </c>
      <c r="AL372">
        <v>0.99005358998549275</v>
      </c>
      <c r="AM372">
        <v>1</v>
      </c>
      <c r="AN372">
        <v>0</v>
      </c>
      <c r="AO372">
        <v>0</v>
      </c>
      <c r="AP372">
        <v>0</v>
      </c>
      <c r="AQ372">
        <v>0</v>
      </c>
      <c r="AS372">
        <v>0.99005358998549275</v>
      </c>
      <c r="AT372">
        <v>1</v>
      </c>
      <c r="AU372">
        <v>0.99005358998549275</v>
      </c>
      <c r="AV372">
        <v>1</v>
      </c>
      <c r="AW372">
        <v>0.56929172471849654</v>
      </c>
      <c r="AX372">
        <v>0.23799999999999991</v>
      </c>
      <c r="AY372">
        <v>0.56929172471849654</v>
      </c>
      <c r="AZ372">
        <v>0.23799999999999991</v>
      </c>
      <c r="BB372">
        <f t="shared" si="108"/>
        <v>0.23799999999999991</v>
      </c>
    </row>
    <row r="373" spans="1:54" x14ac:dyDescent="0.3">
      <c r="A373">
        <v>3</v>
      </c>
      <c r="B373" t="s">
        <v>107</v>
      </c>
      <c r="C373" t="s">
        <v>105</v>
      </c>
      <c r="D373" t="s">
        <v>15</v>
      </c>
      <c r="F373" s="2">
        <v>0</v>
      </c>
      <c r="G373" s="2">
        <f t="shared" si="103"/>
        <v>1</v>
      </c>
      <c r="H373" s="4">
        <f t="shared" si="104"/>
        <v>0</v>
      </c>
      <c r="I373" s="14">
        <f t="shared" si="105"/>
        <v>1</v>
      </c>
      <c r="J373">
        <f t="shared" si="84"/>
        <v>0</v>
      </c>
      <c r="K373">
        <f t="shared" si="106"/>
        <v>3</v>
      </c>
      <c r="L373">
        <f t="shared" si="107"/>
        <v>0</v>
      </c>
      <c r="M373" s="8">
        <f t="shared" si="85"/>
        <v>2.2013711859018574</v>
      </c>
      <c r="N373" s="8">
        <f t="shared" si="86"/>
        <v>2.2024938468582484</v>
      </c>
      <c r="O373" s="8">
        <f t="shared" si="87"/>
        <v>0.46767253232746753</v>
      </c>
      <c r="P373" s="8">
        <f t="shared" si="88"/>
        <v>55444.823529411762</v>
      </c>
      <c r="Q373" s="8">
        <f t="shared" si="89"/>
        <v>-5.094479426931843E-2</v>
      </c>
      <c r="R373" s="8">
        <f t="shared" si="90"/>
        <v>1116.1672473867595</v>
      </c>
      <c r="T373" s="8">
        <f t="shared" si="91"/>
        <v>2.4175613983391018</v>
      </c>
      <c r="U373" s="8">
        <f t="shared" si="92"/>
        <v>2.0672218534042335</v>
      </c>
      <c r="V373" s="8">
        <f t="shared" si="93"/>
        <v>1.4800264720927936</v>
      </c>
      <c r="W373" s="8">
        <f t="shared" si="94"/>
        <v>4.5076958919610739</v>
      </c>
      <c r="X373" s="8">
        <f t="shared" si="95"/>
        <v>0.43003270195921606</v>
      </c>
      <c r="Y373" s="8">
        <f t="shared" si="96"/>
        <v>150.77721374122629</v>
      </c>
      <c r="AA373" s="8">
        <f t="shared" si="97"/>
        <v>0.32879829941456534</v>
      </c>
      <c r="AB373" s="8">
        <f t="shared" si="98"/>
        <v>0.27018330228822113</v>
      </c>
      <c r="AC373" s="8">
        <f t="shared" si="99"/>
        <v>0.38806181346864316</v>
      </c>
      <c r="AD373" s="8">
        <f t="shared" si="100"/>
        <v>2.2671096899216261</v>
      </c>
      <c r="AE373" s="8">
        <f t="shared" si="101"/>
        <v>-0.40340852087219975</v>
      </c>
      <c r="AF373" s="8">
        <f t="shared" si="102"/>
        <v>73.684367977653736</v>
      </c>
      <c r="AG373" s="8"/>
      <c r="AH373">
        <v>35.659718567669529</v>
      </c>
      <c r="AJ373">
        <v>-2.941216664296173</v>
      </c>
      <c r="AK373">
        <v>-3</v>
      </c>
      <c r="AL373">
        <v>-2.941216664296173</v>
      </c>
      <c r="AM373">
        <v>-3</v>
      </c>
      <c r="AN373">
        <v>0</v>
      </c>
      <c r="AO373">
        <v>0</v>
      </c>
      <c r="AP373">
        <v>0</v>
      </c>
      <c r="AQ373">
        <v>0</v>
      </c>
      <c r="AS373">
        <v>-2.941216664296173</v>
      </c>
      <c r="AT373">
        <v>-2</v>
      </c>
      <c r="AU373">
        <v>-2.941216664296173</v>
      </c>
      <c r="AV373">
        <v>-2</v>
      </c>
      <c r="AW373">
        <v>-2.1620779078292558</v>
      </c>
      <c r="AX373">
        <v>-0.51799999999999979</v>
      </c>
      <c r="AY373">
        <v>-2.1620779078292558</v>
      </c>
      <c r="AZ373">
        <v>-0.51799999999999979</v>
      </c>
      <c r="BB373">
        <f t="shared" si="108"/>
        <v>-0.51799999999999979</v>
      </c>
    </row>
    <row r="374" spans="1:54" x14ac:dyDescent="0.3">
      <c r="A374">
        <v>3</v>
      </c>
      <c r="B374" t="s">
        <v>108</v>
      </c>
      <c r="C374" t="s">
        <v>105</v>
      </c>
      <c r="D374" t="s">
        <v>15</v>
      </c>
      <c r="F374" s="2">
        <v>0</v>
      </c>
      <c r="G374" s="2">
        <f t="shared" si="103"/>
        <v>0</v>
      </c>
      <c r="H374" s="4">
        <f t="shared" si="104"/>
        <v>0</v>
      </c>
      <c r="I374" s="14">
        <f t="shared" si="105"/>
        <v>1</v>
      </c>
      <c r="J374">
        <f t="shared" si="84"/>
        <v>0</v>
      </c>
      <c r="K374">
        <f t="shared" si="106"/>
        <v>3</v>
      </c>
      <c r="L374">
        <f t="shared" si="107"/>
        <v>0</v>
      </c>
      <c r="M374" s="8">
        <f t="shared" si="85"/>
        <v>-0.7296509954684488</v>
      </c>
      <c r="N374" s="8">
        <f t="shared" si="86"/>
        <v>-0.72769737836502568</v>
      </c>
      <c r="O374" s="8">
        <f t="shared" si="87"/>
        <v>-0.96818519463169916</v>
      </c>
      <c r="P374" s="8">
        <f t="shared" si="88"/>
        <v>-0.96593365021774991</v>
      </c>
      <c r="Q374" s="8">
        <f t="shared" si="89"/>
        <v>-4.3918805472511847E-2</v>
      </c>
      <c r="R374" s="8">
        <f t="shared" si="90"/>
        <v>-0.96585137307918811</v>
      </c>
      <c r="T374" s="8">
        <f t="shared" si="91"/>
        <v>-0.71881773526458681</v>
      </c>
      <c r="U374" s="8">
        <f t="shared" si="92"/>
        <v>-0.7251435645268286</v>
      </c>
      <c r="V374" s="8">
        <f t="shared" si="93"/>
        <v>-0.94519864274356424</v>
      </c>
      <c r="W374" s="8">
        <f t="shared" si="94"/>
        <v>-0.9409735673990024</v>
      </c>
      <c r="X374" s="8">
        <f t="shared" si="95"/>
        <v>0.48581503637792123</v>
      </c>
      <c r="Y374" s="8">
        <f t="shared" si="96"/>
        <v>-0.79099869712207949</v>
      </c>
      <c r="AA374" s="8">
        <f t="shared" si="97"/>
        <v>-0.90264703129445067</v>
      </c>
      <c r="AB374" s="8">
        <f t="shared" si="98"/>
        <v>-0.90555098325862671</v>
      </c>
      <c r="AC374" s="8">
        <f t="shared" si="99"/>
        <v>-0.97578851352469098</v>
      </c>
      <c r="AD374" s="8">
        <f t="shared" si="100"/>
        <v>-0.97479662382618371</v>
      </c>
      <c r="AE374" s="8">
        <f t="shared" si="101"/>
        <v>-0.37094159713475577</v>
      </c>
      <c r="AF374" s="8">
        <f t="shared" si="102"/>
        <v>-0.89946637061002221</v>
      </c>
      <c r="AG374" s="8"/>
      <c r="AH374">
        <v>-8.0456699889830521</v>
      </c>
      <c r="AJ374">
        <v>0.96108792471673754</v>
      </c>
      <c r="AK374">
        <v>1</v>
      </c>
      <c r="AL374">
        <v>0.96108792471673754</v>
      </c>
      <c r="AM374">
        <v>1</v>
      </c>
      <c r="AN374">
        <v>0</v>
      </c>
      <c r="AO374">
        <v>0</v>
      </c>
      <c r="AP374">
        <v>0</v>
      </c>
      <c r="AQ374">
        <v>0</v>
      </c>
      <c r="AS374">
        <v>0.96108792471673754</v>
      </c>
      <c r="AT374">
        <v>0</v>
      </c>
      <c r="AU374">
        <v>0.96108792471673754</v>
      </c>
      <c r="AV374">
        <v>0</v>
      </c>
      <c r="AW374">
        <v>0.5456462836827779</v>
      </c>
      <c r="AX374">
        <v>-4.1999999999999899E-2</v>
      </c>
      <c r="AY374">
        <v>0.5456462836827779</v>
      </c>
      <c r="AZ374">
        <v>-4.1999999999999899E-2</v>
      </c>
      <c r="BB374">
        <f t="shared" si="108"/>
        <v>-4.1999999999999899E-2</v>
      </c>
    </row>
    <row r="375" spans="1:54" x14ac:dyDescent="0.3">
      <c r="A375">
        <v>3</v>
      </c>
      <c r="B375" t="s">
        <v>109</v>
      </c>
      <c r="C375" t="s">
        <v>105</v>
      </c>
      <c r="D375" t="s">
        <v>15</v>
      </c>
      <c r="F375" s="2">
        <v>0</v>
      </c>
      <c r="G375" s="2">
        <f t="shared" si="103"/>
        <v>1</v>
      </c>
      <c r="H375" s="4">
        <f t="shared" si="104"/>
        <v>0</v>
      </c>
      <c r="I375" s="14">
        <f t="shared" si="105"/>
        <v>1</v>
      </c>
      <c r="J375">
        <f t="shared" si="84"/>
        <v>0</v>
      </c>
      <c r="K375">
        <f t="shared" si="106"/>
        <v>3</v>
      </c>
      <c r="L375">
        <f t="shared" si="107"/>
        <v>0</v>
      </c>
      <c r="M375" s="8">
        <f t="shared" si="85"/>
        <v>-0.67209043699261439</v>
      </c>
      <c r="N375" s="8">
        <f t="shared" si="86"/>
        <v>-0.66930994636846919</v>
      </c>
      <c r="O375" s="8">
        <f t="shared" si="87"/>
        <v>-0.97370360119037969</v>
      </c>
      <c r="P375" s="8">
        <f t="shared" si="88"/>
        <v>-0.96492592206085093</v>
      </c>
      <c r="Q375" s="8">
        <f t="shared" si="89"/>
        <v>-4.0683106147258112E-2</v>
      </c>
      <c r="R375" s="8">
        <f t="shared" si="90"/>
        <v>-0.97117282195633159</v>
      </c>
      <c r="T375" s="8">
        <f t="shared" si="91"/>
        <v>-0.6890200346817964</v>
      </c>
      <c r="U375" s="8">
        <f t="shared" si="92"/>
        <v>-0.71121174275482302</v>
      </c>
      <c r="V375" s="8">
        <f t="shared" si="93"/>
        <v>-0.95815265792807325</v>
      </c>
      <c r="W375" s="8">
        <f t="shared" si="94"/>
        <v>-0.93713216740173078</v>
      </c>
      <c r="X375" s="8">
        <f t="shared" si="95"/>
        <v>0.50001063130122669</v>
      </c>
      <c r="Y375" s="8">
        <f t="shared" si="96"/>
        <v>-0.80258010033722949</v>
      </c>
      <c r="AA375" s="8">
        <f t="shared" si="97"/>
        <v>-0.89269989657898097</v>
      </c>
      <c r="AB375" s="8">
        <f t="shared" si="98"/>
        <v>-0.89708767331595607</v>
      </c>
      <c r="AC375" s="8">
        <f t="shared" si="99"/>
        <v>-0.98348198009582155</v>
      </c>
      <c r="AD375" s="8">
        <f t="shared" si="100"/>
        <v>-0.97413545327224282</v>
      </c>
      <c r="AE375" s="8">
        <f t="shared" si="101"/>
        <v>-0.36342943127557081</v>
      </c>
      <c r="AF375" s="8">
        <f t="shared" si="102"/>
        <v>-0.90278829714999165</v>
      </c>
      <c r="AG375" s="8"/>
      <c r="AH375">
        <v>-8.0456699889830521</v>
      </c>
      <c r="AJ375">
        <v>0.96108792471673754</v>
      </c>
      <c r="AK375">
        <v>1</v>
      </c>
      <c r="AL375">
        <v>0.96108792471673754</v>
      </c>
      <c r="AM375">
        <v>1</v>
      </c>
      <c r="AN375">
        <v>0</v>
      </c>
      <c r="AO375">
        <v>0</v>
      </c>
      <c r="AP375">
        <v>0</v>
      </c>
      <c r="AQ375">
        <v>0</v>
      </c>
      <c r="AS375">
        <v>0.96108792471673754</v>
      </c>
      <c r="AT375">
        <v>0</v>
      </c>
      <c r="AU375">
        <v>0.96108792471673754</v>
      </c>
      <c r="AV375">
        <v>0</v>
      </c>
      <c r="AW375">
        <v>0.5456462836827779</v>
      </c>
      <c r="AX375">
        <v>-4.1999999999999899E-2</v>
      </c>
      <c r="AY375">
        <v>0.5456462836827779</v>
      </c>
      <c r="AZ375">
        <v>-4.1999999999999899E-2</v>
      </c>
      <c r="BB375">
        <f t="shared" si="108"/>
        <v>-4.1999999999999899E-2</v>
      </c>
    </row>
    <row r="376" spans="1:54" x14ac:dyDescent="0.3">
      <c r="A376">
        <v>3</v>
      </c>
      <c r="B376" t="s">
        <v>110</v>
      </c>
      <c r="C376" t="s">
        <v>105</v>
      </c>
      <c r="D376" t="s">
        <v>15</v>
      </c>
      <c r="F376" s="2">
        <v>0</v>
      </c>
      <c r="G376" s="2">
        <f t="shared" si="103"/>
        <v>0</v>
      </c>
      <c r="H376" s="4">
        <f t="shared" si="104"/>
        <v>0</v>
      </c>
      <c r="I376" s="14">
        <f t="shared" si="105"/>
        <v>1</v>
      </c>
      <c r="J376">
        <f t="shared" si="84"/>
        <v>0</v>
      </c>
      <c r="K376">
        <f t="shared" si="106"/>
        <v>3</v>
      </c>
      <c r="L376">
        <f t="shared" si="107"/>
        <v>0</v>
      </c>
      <c r="M376" s="8">
        <f t="shared" si="85"/>
        <v>2.4355863731926544</v>
      </c>
      <c r="N376" s="8">
        <f t="shared" si="86"/>
        <v>2.4365240984391572</v>
      </c>
      <c r="O376" s="8">
        <f t="shared" si="87"/>
        <v>0.54448272241361206</v>
      </c>
      <c r="P376" s="8">
        <f t="shared" si="88"/>
        <v>107634.55555555556</v>
      </c>
      <c r="Q376" s="8">
        <f t="shared" si="89"/>
        <v>-4.9648712666796789E-2</v>
      </c>
      <c r="R376" s="8">
        <f t="shared" si="90"/>
        <v>1386.43852779953</v>
      </c>
      <c r="T376" s="8">
        <f t="shared" si="91"/>
        <v>2.338194335355515</v>
      </c>
      <c r="U376" s="8">
        <f t="shared" si="92"/>
        <v>2.2472528021008733</v>
      </c>
      <c r="V376" s="8">
        <f t="shared" si="93"/>
        <v>1.6816813493236908</v>
      </c>
      <c r="W376" s="8">
        <f t="shared" si="94"/>
        <v>4.8827889310514321</v>
      </c>
      <c r="X376" s="8">
        <f t="shared" si="95"/>
        <v>0.44265061493981678</v>
      </c>
      <c r="Y376" s="8">
        <f t="shared" si="96"/>
        <v>275.95446957213898</v>
      </c>
      <c r="AA376" s="8">
        <f t="shared" si="97"/>
        <v>0.32435528568358568</v>
      </c>
      <c r="AB376" s="8">
        <f t="shared" si="98"/>
        <v>0.24645783152540282</v>
      </c>
      <c r="AC376" s="8">
        <f t="shared" si="99"/>
        <v>0.196963383499342</v>
      </c>
      <c r="AD376" s="8">
        <f t="shared" si="100"/>
        <v>2.3658846169455447</v>
      </c>
      <c r="AE376" s="8">
        <f t="shared" si="101"/>
        <v>-0.42351083152609803</v>
      </c>
      <c r="AF376" s="8">
        <f t="shared" si="102"/>
        <v>134.98888250274442</v>
      </c>
      <c r="AG376" s="8"/>
      <c r="AH376">
        <v>35.659718567669529</v>
      </c>
      <c r="AJ376">
        <v>-2.941216664296173</v>
      </c>
      <c r="AK376">
        <v>-3</v>
      </c>
      <c r="AL376">
        <v>-2.941216664296173</v>
      </c>
      <c r="AM376">
        <v>-3</v>
      </c>
      <c r="AN376">
        <v>0</v>
      </c>
      <c r="AO376">
        <v>0</v>
      </c>
      <c r="AP376">
        <v>0</v>
      </c>
      <c r="AQ376">
        <v>0</v>
      </c>
      <c r="AS376">
        <v>-2.941216664296173</v>
      </c>
      <c r="AT376">
        <v>-2</v>
      </c>
      <c r="AU376">
        <v>-2.941216664296173</v>
      </c>
      <c r="AV376">
        <v>-2</v>
      </c>
      <c r="AW376">
        <v>-2.1620779078292558</v>
      </c>
      <c r="AX376">
        <v>-0.51799999999999979</v>
      </c>
      <c r="AY376">
        <v>-2.1620779078292558</v>
      </c>
      <c r="AZ376">
        <v>-0.51799999999999979</v>
      </c>
      <c r="BB376">
        <f t="shared" si="108"/>
        <v>-0.51799999999999979</v>
      </c>
    </row>
    <row r="377" spans="1:54" x14ac:dyDescent="0.3">
      <c r="A377">
        <v>3</v>
      </c>
      <c r="B377" t="s">
        <v>111</v>
      </c>
      <c r="C377" t="s">
        <v>105</v>
      </c>
      <c r="D377" t="s">
        <v>15</v>
      </c>
      <c r="F377" s="2">
        <v>0</v>
      </c>
      <c r="G377" s="2">
        <f t="shared" si="103"/>
        <v>0</v>
      </c>
      <c r="H377" s="4">
        <f t="shared" si="104"/>
        <v>0</v>
      </c>
      <c r="I377" s="14">
        <f t="shared" si="105"/>
        <v>0</v>
      </c>
      <c r="J377">
        <f t="shared" si="84"/>
        <v>1</v>
      </c>
      <c r="K377">
        <f t="shared" si="106"/>
        <v>3</v>
      </c>
      <c r="L377">
        <f t="shared" si="107"/>
        <v>0</v>
      </c>
      <c r="M377" s="8">
        <f t="shared" si="85"/>
        <v>-0.80755240914618753</v>
      </c>
      <c r="N377" s="8">
        <f t="shared" si="86"/>
        <v>-0.80741416572952951</v>
      </c>
      <c r="O377" s="8">
        <f t="shared" si="87"/>
        <v>-0.96879076414673881</v>
      </c>
      <c r="P377" s="8">
        <f t="shared" si="88"/>
        <v>-0.97708595457103298</v>
      </c>
      <c r="Q377" s="8">
        <f t="shared" si="89"/>
        <v>-0.2926120718234877</v>
      </c>
      <c r="R377" s="8">
        <f t="shared" si="90"/>
        <v>-0.97715499234307235</v>
      </c>
      <c r="T377" s="8">
        <f t="shared" si="91"/>
        <v>-0.83675252806133849</v>
      </c>
      <c r="U377" s="8">
        <f t="shared" si="92"/>
        <v>-0.85312838539904767</v>
      </c>
      <c r="V377" s="8">
        <f t="shared" si="93"/>
        <v>-0.94263536100339773</v>
      </c>
      <c r="W377" s="8">
        <f t="shared" si="94"/>
        <v>-0.95480646095843136</v>
      </c>
      <c r="X377" s="8">
        <f t="shared" si="95"/>
        <v>-0.21925751192226853</v>
      </c>
      <c r="Y377" s="8">
        <f t="shared" si="96"/>
        <v>-0.83727163373874902</v>
      </c>
      <c r="AA377" s="8">
        <f t="shared" si="97"/>
        <v>-0.93940889385479054</v>
      </c>
      <c r="AB377" s="8">
        <f t="shared" si="98"/>
        <v>-0.94423828813918176</v>
      </c>
      <c r="AC377" s="8">
        <f t="shared" si="99"/>
        <v>-0.97807389025394342</v>
      </c>
      <c r="AD377" s="8">
        <f t="shared" si="100"/>
        <v>-0.98167455779155799</v>
      </c>
      <c r="AE377" s="8">
        <f t="shared" si="101"/>
        <v>-0.74687878104357952</v>
      </c>
      <c r="AF377" s="8">
        <f t="shared" si="102"/>
        <v>-0.90974559718946568</v>
      </c>
      <c r="AG377" s="8"/>
      <c r="AH377">
        <v>-14.37883445693023</v>
      </c>
      <c r="AJ377">
        <v>0.99005358998549275</v>
      </c>
      <c r="AK377">
        <v>1</v>
      </c>
      <c r="AL377">
        <v>0.99005358998549275</v>
      </c>
      <c r="AM377">
        <v>1</v>
      </c>
      <c r="AN377">
        <v>0</v>
      </c>
      <c r="AO377">
        <v>0</v>
      </c>
      <c r="AP377">
        <v>0</v>
      </c>
      <c r="AQ377">
        <v>0</v>
      </c>
      <c r="AS377">
        <v>0.99005358998549275</v>
      </c>
      <c r="AT377">
        <v>1</v>
      </c>
      <c r="AU377">
        <v>0.99005358998549275</v>
      </c>
      <c r="AV377">
        <v>1</v>
      </c>
      <c r="AW377">
        <v>0.56929172471849654</v>
      </c>
      <c r="AX377">
        <v>0.23799999999999991</v>
      </c>
      <c r="AY377">
        <v>0.56929172471849654</v>
      </c>
      <c r="AZ377">
        <v>0.23799999999999991</v>
      </c>
      <c r="BB377">
        <f t="shared" si="108"/>
        <v>0.23799999999999991</v>
      </c>
    </row>
    <row r="378" spans="1:54" x14ac:dyDescent="0.3">
      <c r="A378">
        <v>3</v>
      </c>
      <c r="B378" t="s">
        <v>112</v>
      </c>
      <c r="C378" t="s">
        <v>105</v>
      </c>
      <c r="D378" t="s">
        <v>15</v>
      </c>
      <c r="F378" s="2">
        <v>0</v>
      </c>
      <c r="G378" s="2">
        <f t="shared" si="103"/>
        <v>1</v>
      </c>
      <c r="H378" s="4">
        <f t="shared" si="104"/>
        <v>1</v>
      </c>
      <c r="I378" s="14">
        <f t="shared" si="105"/>
        <v>0</v>
      </c>
      <c r="J378">
        <f t="shared" si="84"/>
        <v>1</v>
      </c>
      <c r="K378">
        <f t="shared" si="106"/>
        <v>3</v>
      </c>
      <c r="L378">
        <f t="shared" si="107"/>
        <v>3</v>
      </c>
      <c r="M378" s="8">
        <f t="shared" si="85"/>
        <v>-0.84061004519421023</v>
      </c>
      <c r="N378" s="8">
        <f t="shared" si="86"/>
        <v>-0.8402219426778893</v>
      </c>
      <c r="O378" s="8">
        <f t="shared" si="87"/>
        <v>-0.9806918934888198</v>
      </c>
      <c r="P378" s="8">
        <f t="shared" si="88"/>
        <v>-0.98402374387256086</v>
      </c>
      <c r="Q378" s="8">
        <f t="shared" si="89"/>
        <v>-0.29528448557648951</v>
      </c>
      <c r="R378" s="8">
        <f t="shared" si="90"/>
        <v>-0.97079009562831875</v>
      </c>
      <c r="T378" s="8">
        <f t="shared" si="91"/>
        <v>-0.83240710241218674</v>
      </c>
      <c r="U378" s="8">
        <f t="shared" si="92"/>
        <v>-0.83903379839696024</v>
      </c>
      <c r="V378" s="8">
        <f t="shared" si="93"/>
        <v>-0.96899252488433918</v>
      </c>
      <c r="W378" s="8">
        <f t="shared" si="94"/>
        <v>-0.96594872569084067</v>
      </c>
      <c r="X378" s="8">
        <f t="shared" si="95"/>
        <v>-0.22208733586913734</v>
      </c>
      <c r="Y378" s="8">
        <f t="shared" si="96"/>
        <v>-0.87027015761229753</v>
      </c>
      <c r="AA378" s="8">
        <f t="shared" si="97"/>
        <v>-0.93405006508163513</v>
      </c>
      <c r="AB378" s="8">
        <f t="shared" si="98"/>
        <v>-0.93726961922695806</v>
      </c>
      <c r="AC378" s="8">
        <f t="shared" si="99"/>
        <v>-0.98559762050763</v>
      </c>
      <c r="AD378" s="8">
        <f t="shared" si="100"/>
        <v>-0.9851029161868966</v>
      </c>
      <c r="AE378" s="8">
        <f t="shared" si="101"/>
        <v>-0.74677574268228453</v>
      </c>
      <c r="AF378" s="8">
        <f t="shared" si="102"/>
        <v>-0.93283255980170166</v>
      </c>
      <c r="AG378" s="8"/>
      <c r="AH378">
        <v>-13.23521412175625</v>
      </c>
      <c r="AJ378">
        <v>0.99007514959394283</v>
      </c>
      <c r="AK378">
        <v>1</v>
      </c>
      <c r="AL378">
        <v>0.99007514959394283</v>
      </c>
      <c r="AM378">
        <v>1</v>
      </c>
      <c r="AN378">
        <v>0</v>
      </c>
      <c r="AO378">
        <v>0</v>
      </c>
      <c r="AP378">
        <v>0</v>
      </c>
      <c r="AQ378">
        <v>0</v>
      </c>
      <c r="AS378">
        <v>0.99007514959394283</v>
      </c>
      <c r="AT378">
        <v>1</v>
      </c>
      <c r="AU378">
        <v>0.99007514959394283</v>
      </c>
      <c r="AV378">
        <v>1</v>
      </c>
      <c r="AW378">
        <v>1.047139899427981</v>
      </c>
      <c r="AX378">
        <v>0.3219999999999999</v>
      </c>
      <c r="AY378">
        <v>1.047139899427981</v>
      </c>
      <c r="AZ378">
        <v>0.3219999999999999</v>
      </c>
      <c r="BB378">
        <f t="shared" si="108"/>
        <v>0.3219999999999999</v>
      </c>
    </row>
    <row r="379" spans="1:54" x14ac:dyDescent="0.3">
      <c r="A379">
        <v>3</v>
      </c>
      <c r="B379" t="s">
        <v>113</v>
      </c>
      <c r="C379" t="s">
        <v>114</v>
      </c>
      <c r="D379" t="s">
        <v>15</v>
      </c>
      <c r="F379" s="2">
        <v>0</v>
      </c>
      <c r="G379" s="2">
        <f t="shared" si="103"/>
        <v>0</v>
      </c>
      <c r="H379" s="4">
        <f t="shared" si="104"/>
        <v>0</v>
      </c>
      <c r="I379" s="14">
        <f t="shared" si="105"/>
        <v>0</v>
      </c>
      <c r="J379">
        <f t="shared" si="84"/>
        <v>1</v>
      </c>
      <c r="K379">
        <f t="shared" si="106"/>
        <v>3</v>
      </c>
      <c r="L379">
        <f t="shared" si="107"/>
        <v>0</v>
      </c>
      <c r="M379" s="8">
        <f t="shared" si="85"/>
        <v>-0.82089207954085386</v>
      </c>
      <c r="N379" s="8">
        <f t="shared" si="86"/>
        <v>-0.81923669193331905</v>
      </c>
      <c r="O379" s="8">
        <f t="shared" si="87"/>
        <v>-0.97124112438660914</v>
      </c>
      <c r="P379" s="8">
        <f t="shared" si="88"/>
        <v>-0.97645704789422272</v>
      </c>
      <c r="Q379" s="8">
        <f t="shared" si="89"/>
        <v>-0.29441318756487778</v>
      </c>
      <c r="R379" s="8">
        <f t="shared" si="90"/>
        <v>-0.97933890944338642</v>
      </c>
      <c r="T379" s="8">
        <f t="shared" si="91"/>
        <v>-0.79617919130220149</v>
      </c>
      <c r="U379" s="8">
        <f t="shared" si="92"/>
        <v>-0.79679482211097563</v>
      </c>
      <c r="V379" s="8">
        <f t="shared" si="93"/>
        <v>-0.9594746545166023</v>
      </c>
      <c r="W379" s="8">
        <f t="shared" si="94"/>
        <v>-0.95608732311079914</v>
      </c>
      <c r="X379" s="8">
        <f t="shared" si="95"/>
        <v>-0.22276219801619276</v>
      </c>
      <c r="Y379" s="8">
        <f t="shared" si="96"/>
        <v>-0.86904389954174288</v>
      </c>
      <c r="AA379" s="8">
        <f t="shared" si="97"/>
        <v>-0.92448014367621301</v>
      </c>
      <c r="AB379" s="8">
        <f t="shared" si="98"/>
        <v>-0.92452475981454751</v>
      </c>
      <c r="AC379" s="8">
        <f t="shared" si="99"/>
        <v>-0.98309873909641443</v>
      </c>
      <c r="AD379" s="8">
        <f t="shared" si="100"/>
        <v>-0.98336066655706955</v>
      </c>
      <c r="AE379" s="8">
        <f t="shared" si="101"/>
        <v>-0.75277034469794524</v>
      </c>
      <c r="AF379" s="8">
        <f t="shared" si="102"/>
        <v>-0.92408352551119322</v>
      </c>
      <c r="AG379" s="8"/>
      <c r="AH379">
        <v>-14.46767073608542</v>
      </c>
      <c r="AJ379">
        <v>0.99007514959394283</v>
      </c>
      <c r="AK379">
        <v>1</v>
      </c>
      <c r="AL379">
        <v>0.99007514959394283</v>
      </c>
      <c r="AM379">
        <v>1</v>
      </c>
      <c r="AN379">
        <v>0</v>
      </c>
      <c r="AO379">
        <v>0</v>
      </c>
      <c r="AP379">
        <v>0</v>
      </c>
      <c r="AQ379">
        <v>0</v>
      </c>
      <c r="AS379">
        <v>0.99007514959394283</v>
      </c>
      <c r="AT379">
        <v>1</v>
      </c>
      <c r="AU379">
        <v>0.99007514959394283</v>
      </c>
      <c r="AV379">
        <v>1</v>
      </c>
      <c r="AW379">
        <v>0.56930668444680865</v>
      </c>
      <c r="AX379">
        <v>0.23799999999999991</v>
      </c>
      <c r="AY379">
        <v>0.56930668444680865</v>
      </c>
      <c r="AZ379">
        <v>0.23799999999999991</v>
      </c>
      <c r="BB379">
        <f t="shared" si="108"/>
        <v>0.23799999999999991</v>
      </c>
    </row>
    <row r="380" spans="1:54" x14ac:dyDescent="0.3">
      <c r="A380">
        <v>3</v>
      </c>
      <c r="B380" t="s">
        <v>115</v>
      </c>
      <c r="C380" t="s">
        <v>114</v>
      </c>
      <c r="D380" t="s">
        <v>15</v>
      </c>
      <c r="F380" s="2">
        <v>0</v>
      </c>
      <c r="G380" s="2">
        <f t="shared" si="103"/>
        <v>1</v>
      </c>
      <c r="H380" s="4">
        <f t="shared" si="104"/>
        <v>1</v>
      </c>
      <c r="I380" s="14">
        <f t="shared" si="105"/>
        <v>0</v>
      </c>
      <c r="J380">
        <f t="shared" si="84"/>
        <v>1</v>
      </c>
      <c r="K380">
        <f t="shared" si="106"/>
        <v>3</v>
      </c>
      <c r="L380">
        <f t="shared" si="107"/>
        <v>3</v>
      </c>
      <c r="M380" s="8">
        <f t="shared" si="85"/>
        <v>-0.85387286076475388</v>
      </c>
      <c r="N380" s="8">
        <f t="shared" si="86"/>
        <v>-0.85321520303325116</v>
      </c>
      <c r="O380" s="8">
        <f t="shared" si="87"/>
        <v>-0.98196472070733121</v>
      </c>
      <c r="P380" s="8">
        <f t="shared" si="88"/>
        <v>-0.98404029631713874</v>
      </c>
      <c r="Q380" s="8">
        <f t="shared" si="89"/>
        <v>-0.29470419338813597</v>
      </c>
      <c r="R380" s="8">
        <f t="shared" si="90"/>
        <v>-0.97144464156453714</v>
      </c>
      <c r="T380" s="8">
        <f t="shared" si="91"/>
        <v>-0.82599495079898899</v>
      </c>
      <c r="U380" s="8">
        <f t="shared" si="92"/>
        <v>-0.82733458262125825</v>
      </c>
      <c r="V380" s="8">
        <f t="shared" si="93"/>
        <v>-0.95288319164112634</v>
      </c>
      <c r="W380" s="8">
        <f t="shared" si="94"/>
        <v>-0.96498746367918731</v>
      </c>
      <c r="X380" s="8">
        <f t="shared" si="95"/>
        <v>-0.22123528364880332</v>
      </c>
      <c r="Y380" s="8">
        <f t="shared" si="96"/>
        <v>-0.8478765836329456</v>
      </c>
      <c r="AA380" s="8">
        <f t="shared" si="97"/>
        <v>-0.93260261948774292</v>
      </c>
      <c r="AB380" s="8">
        <f t="shared" si="98"/>
        <v>-0.93331663007482302</v>
      </c>
      <c r="AC380" s="8">
        <f t="shared" si="99"/>
        <v>-0.9810339903806975</v>
      </c>
      <c r="AD380" s="8">
        <f t="shared" si="100"/>
        <v>-0.9847581069579503</v>
      </c>
      <c r="AE380" s="8">
        <f t="shared" si="101"/>
        <v>-0.74831486505696143</v>
      </c>
      <c r="AF380" s="8">
        <f t="shared" si="102"/>
        <v>-0.91891418210723197</v>
      </c>
      <c r="AG380" s="8"/>
      <c r="AH380">
        <v>-13.331149935611551</v>
      </c>
      <c r="AJ380">
        <v>0.99005358998549275</v>
      </c>
      <c r="AK380">
        <v>1</v>
      </c>
      <c r="AL380">
        <v>0.99005358998549275</v>
      </c>
      <c r="AM380">
        <v>1</v>
      </c>
      <c r="AN380">
        <v>0</v>
      </c>
      <c r="AO380">
        <v>0</v>
      </c>
      <c r="AP380">
        <v>0</v>
      </c>
      <c r="AQ380">
        <v>0</v>
      </c>
      <c r="AS380">
        <v>0.99005358998549275</v>
      </c>
      <c r="AT380">
        <v>1</v>
      </c>
      <c r="AU380">
        <v>0.99005358998549275</v>
      </c>
      <c r="AV380">
        <v>1</v>
      </c>
      <c r="AW380">
        <v>1.0471249396996689</v>
      </c>
      <c r="AX380">
        <v>0.3219999999999999</v>
      </c>
      <c r="AY380">
        <v>1.0471249396996689</v>
      </c>
      <c r="AZ380">
        <v>0.3219999999999999</v>
      </c>
      <c r="BB380">
        <f t="shared" si="108"/>
        <v>0.3219999999999999</v>
      </c>
    </row>
    <row r="381" spans="1:54" x14ac:dyDescent="0.3">
      <c r="A381">
        <v>3</v>
      </c>
      <c r="B381" t="s">
        <v>116</v>
      </c>
      <c r="C381" t="s">
        <v>114</v>
      </c>
      <c r="D381" t="s">
        <v>15</v>
      </c>
      <c r="F381" s="2">
        <v>0</v>
      </c>
      <c r="G381" s="2">
        <f t="shared" si="103"/>
        <v>1</v>
      </c>
      <c r="H381" s="4">
        <f t="shared" si="104"/>
        <v>0</v>
      </c>
      <c r="I381" s="14">
        <f t="shared" si="105"/>
        <v>1</v>
      </c>
      <c r="J381">
        <f t="shared" si="84"/>
        <v>0</v>
      </c>
      <c r="K381">
        <f t="shared" si="106"/>
        <v>3</v>
      </c>
      <c r="L381">
        <f t="shared" si="107"/>
        <v>0</v>
      </c>
      <c r="M381" s="8">
        <f t="shared" si="85"/>
        <v>2.2510251903925016</v>
      </c>
      <c r="N381" s="8">
        <f t="shared" si="86"/>
        <v>2.2519449126363837</v>
      </c>
      <c r="O381" s="8">
        <f t="shared" si="87"/>
        <v>0.43559456440543559</v>
      </c>
      <c r="P381" s="8">
        <f t="shared" si="88"/>
        <v>54908.705882352944</v>
      </c>
      <c r="Q381" s="8">
        <f t="shared" si="89"/>
        <v>-5.118566800108814E-2</v>
      </c>
      <c r="R381" s="8">
        <f t="shared" si="90"/>
        <v>1038.1700348432055</v>
      </c>
      <c r="T381" s="8">
        <f t="shared" si="91"/>
        <v>1.5826409462954889</v>
      </c>
      <c r="U381" s="8">
        <f t="shared" si="92"/>
        <v>1.5109796423038202</v>
      </c>
      <c r="V381" s="8">
        <f t="shared" si="93"/>
        <v>0.82940700917000298</v>
      </c>
      <c r="W381" s="8">
        <f t="shared" si="94"/>
        <v>4.5792941821396651</v>
      </c>
      <c r="X381" s="8">
        <f t="shared" si="95"/>
        <v>0.48007050401998114</v>
      </c>
      <c r="Y381" s="8">
        <f t="shared" si="96"/>
        <v>234.83420681508699</v>
      </c>
      <c r="AA381" s="8">
        <f t="shared" si="97"/>
        <v>3.8608845106600877E-2</v>
      </c>
      <c r="AB381" s="8">
        <f t="shared" si="98"/>
        <v>-4.762187250308564E-3</v>
      </c>
      <c r="AC381" s="8">
        <f t="shared" si="99"/>
        <v>-0.24444389028584496</v>
      </c>
      <c r="AD381" s="8">
        <f t="shared" si="100"/>
        <v>2.2781626838082731</v>
      </c>
      <c r="AE381" s="8">
        <f t="shared" si="101"/>
        <v>-0.37652491214585249</v>
      </c>
      <c r="AF381" s="8">
        <f t="shared" si="102"/>
        <v>111.89407190806027</v>
      </c>
      <c r="AG381" s="8"/>
      <c r="AH381">
        <v>35.89079053362925</v>
      </c>
      <c r="AJ381">
        <v>-2.941216664296173</v>
      </c>
      <c r="AK381">
        <v>-3</v>
      </c>
      <c r="AL381">
        <v>-2.941216664296173</v>
      </c>
      <c r="AM381">
        <v>-3</v>
      </c>
      <c r="AN381">
        <v>0</v>
      </c>
      <c r="AO381">
        <v>0</v>
      </c>
      <c r="AP381">
        <v>0</v>
      </c>
      <c r="AQ381">
        <v>0</v>
      </c>
      <c r="AS381">
        <v>-2.941216664296173</v>
      </c>
      <c r="AT381">
        <v>-2</v>
      </c>
      <c r="AU381">
        <v>-2.941216664296173</v>
      </c>
      <c r="AV381">
        <v>-2</v>
      </c>
      <c r="AW381">
        <v>-2.1620752678772011</v>
      </c>
      <c r="AX381">
        <v>-0.51799999999999979</v>
      </c>
      <c r="AY381">
        <v>-2.1620752678772011</v>
      </c>
      <c r="AZ381">
        <v>-0.51799999999999979</v>
      </c>
      <c r="BB381">
        <f t="shared" si="108"/>
        <v>-0.51799999999999979</v>
      </c>
    </row>
    <row r="382" spans="1:54" x14ac:dyDescent="0.3">
      <c r="A382">
        <v>3</v>
      </c>
      <c r="B382" t="s">
        <v>117</v>
      </c>
      <c r="C382" t="s">
        <v>114</v>
      </c>
      <c r="D382" t="s">
        <v>15</v>
      </c>
      <c r="F382" s="2">
        <v>0</v>
      </c>
      <c r="G382" s="2">
        <f t="shared" si="103"/>
        <v>0</v>
      </c>
      <c r="H382" s="4">
        <f t="shared" si="104"/>
        <v>0</v>
      </c>
      <c r="I382" s="14">
        <f t="shared" si="105"/>
        <v>1</v>
      </c>
      <c r="J382">
        <f t="shared" si="84"/>
        <v>0</v>
      </c>
      <c r="K382">
        <f t="shared" si="106"/>
        <v>3</v>
      </c>
      <c r="L382">
        <f t="shared" si="107"/>
        <v>0</v>
      </c>
      <c r="M382" s="8">
        <f t="shared" si="85"/>
        <v>-0.72387300183601788</v>
      </c>
      <c r="N382" s="8">
        <f t="shared" si="86"/>
        <v>-0.72081126400338269</v>
      </c>
      <c r="O382" s="8">
        <f t="shared" si="87"/>
        <v>-0.97135919206918164</v>
      </c>
      <c r="P382" s="8">
        <f t="shared" si="88"/>
        <v>-0.96817784185897438</v>
      </c>
      <c r="Q382" s="8">
        <f t="shared" si="89"/>
        <v>-4.1450458882303233E-2</v>
      </c>
      <c r="R382" s="8">
        <f t="shared" si="90"/>
        <v>-0.96996537725726006</v>
      </c>
      <c r="T382" s="8">
        <f t="shared" si="91"/>
        <v>-0.67157758955246438</v>
      </c>
      <c r="U382" s="8">
        <f t="shared" si="92"/>
        <v>-0.67564034394456185</v>
      </c>
      <c r="V382" s="8">
        <f t="shared" si="93"/>
        <v>-0.95430006672824974</v>
      </c>
      <c r="W382" s="8">
        <f t="shared" si="94"/>
        <v>-0.94059238532324474</v>
      </c>
      <c r="X382" s="8">
        <f t="shared" si="95"/>
        <v>0.48996291659607949</v>
      </c>
      <c r="Y382" s="8">
        <f t="shared" si="96"/>
        <v>-0.79136549434922165</v>
      </c>
      <c r="AA382" s="8">
        <f t="shared" si="97"/>
        <v>-0.87991335633620427</v>
      </c>
      <c r="AB382" s="8">
        <f t="shared" si="98"/>
        <v>-0.88115043110464841</v>
      </c>
      <c r="AC382" s="8">
        <f t="shared" si="99"/>
        <v>-0.98132834953641424</v>
      </c>
      <c r="AD382" s="8">
        <f t="shared" si="100"/>
        <v>-0.97548581075238194</v>
      </c>
      <c r="AE382" s="8">
        <f t="shared" si="101"/>
        <v>-0.37870413996392532</v>
      </c>
      <c r="AF382" s="8">
        <f t="shared" si="102"/>
        <v>-0.89706231427401295</v>
      </c>
      <c r="AG382" s="8"/>
      <c r="AH382">
        <v>-8.091969861932288</v>
      </c>
      <c r="AJ382">
        <v>0.96108792471673754</v>
      </c>
      <c r="AK382">
        <v>1</v>
      </c>
      <c r="AL382">
        <v>0.96108792471673754</v>
      </c>
      <c r="AM382">
        <v>1</v>
      </c>
      <c r="AN382">
        <v>0</v>
      </c>
      <c r="AO382">
        <v>0</v>
      </c>
      <c r="AP382">
        <v>0</v>
      </c>
      <c r="AQ382">
        <v>0</v>
      </c>
      <c r="AS382">
        <v>0.96108792471673754</v>
      </c>
      <c r="AT382">
        <v>0</v>
      </c>
      <c r="AU382">
        <v>0.96108792471673754</v>
      </c>
      <c r="AV382">
        <v>0</v>
      </c>
      <c r="AW382">
        <v>0.54564364373072283</v>
      </c>
      <c r="AX382">
        <v>-4.1999999999999899E-2</v>
      </c>
      <c r="AY382">
        <v>0.54564364373072283</v>
      </c>
      <c r="AZ382">
        <v>-4.1999999999999899E-2</v>
      </c>
      <c r="BB382">
        <f t="shared" si="108"/>
        <v>-4.1999999999999899E-2</v>
      </c>
    </row>
    <row r="383" spans="1:54" x14ac:dyDescent="0.3">
      <c r="A383">
        <v>3</v>
      </c>
      <c r="B383" t="s">
        <v>118</v>
      </c>
      <c r="C383" t="s">
        <v>114</v>
      </c>
      <c r="D383" t="s">
        <v>15</v>
      </c>
      <c r="F383" s="2">
        <v>0</v>
      </c>
      <c r="G383" s="2">
        <f t="shared" si="103"/>
        <v>1</v>
      </c>
      <c r="H383" s="4">
        <f t="shared" si="104"/>
        <v>0</v>
      </c>
      <c r="I383" s="14">
        <f t="shared" si="105"/>
        <v>1</v>
      </c>
      <c r="J383">
        <f t="shared" si="84"/>
        <v>0</v>
      </c>
      <c r="K383">
        <f t="shared" si="106"/>
        <v>3</v>
      </c>
      <c r="L383">
        <f t="shared" si="107"/>
        <v>0</v>
      </c>
      <c r="M383" s="8">
        <f t="shared" si="85"/>
        <v>-0.68378972346391442</v>
      </c>
      <c r="N383" s="8">
        <f t="shared" si="86"/>
        <v>-0.68079973524746373</v>
      </c>
      <c r="O383" s="8">
        <f t="shared" si="87"/>
        <v>-0.97422577693367896</v>
      </c>
      <c r="P383" s="8">
        <f t="shared" si="88"/>
        <v>-0.96706541464271534</v>
      </c>
      <c r="Q383" s="8">
        <f t="shared" si="89"/>
        <v>-4.1372344900602154E-2</v>
      </c>
      <c r="R383" s="8">
        <f t="shared" si="90"/>
        <v>-0.97208529180382552</v>
      </c>
      <c r="T383" s="8">
        <f t="shared" si="91"/>
        <v>-0.64597753008161041</v>
      </c>
      <c r="U383" s="8">
        <f t="shared" si="92"/>
        <v>-0.64841422020290018</v>
      </c>
      <c r="V383" s="8">
        <f t="shared" si="93"/>
        <v>-0.95331255951815008</v>
      </c>
      <c r="W383" s="8">
        <f t="shared" si="94"/>
        <v>-0.93843647777076211</v>
      </c>
      <c r="X383" s="8">
        <f t="shared" si="95"/>
        <v>0.4898142245266186</v>
      </c>
      <c r="Y383" s="8">
        <f t="shared" si="96"/>
        <v>-0.8057370887907449</v>
      </c>
      <c r="AA383" s="8">
        <f t="shared" si="97"/>
        <v>-0.86976886512221863</v>
      </c>
      <c r="AB383" s="8">
        <f t="shared" si="98"/>
        <v>-0.87212164201525499</v>
      </c>
      <c r="AC383" s="8">
        <f t="shared" si="99"/>
        <v>-0.9815501343059464</v>
      </c>
      <c r="AD383" s="8">
        <f t="shared" si="100"/>
        <v>-0.97538430539790089</v>
      </c>
      <c r="AE383" s="8">
        <f t="shared" si="101"/>
        <v>-0.38299591828841023</v>
      </c>
      <c r="AF383" s="8">
        <f t="shared" si="102"/>
        <v>-0.90513634251100938</v>
      </c>
      <c r="AG383" s="8"/>
      <c r="AH383">
        <v>-8.091969861932288</v>
      </c>
      <c r="AJ383">
        <v>0.96108792471673754</v>
      </c>
      <c r="AK383">
        <v>1</v>
      </c>
      <c r="AL383">
        <v>0.96108792471673754</v>
      </c>
      <c r="AM383">
        <v>1</v>
      </c>
      <c r="AN383">
        <v>0</v>
      </c>
      <c r="AO383">
        <v>0</v>
      </c>
      <c r="AP383">
        <v>0</v>
      </c>
      <c r="AQ383">
        <v>0</v>
      </c>
      <c r="AS383">
        <v>0.96108792471673754</v>
      </c>
      <c r="AT383">
        <v>0</v>
      </c>
      <c r="AU383">
        <v>0.96108792471673754</v>
      </c>
      <c r="AV383">
        <v>0</v>
      </c>
      <c r="AW383">
        <v>0.54564364373072283</v>
      </c>
      <c r="AX383">
        <v>-4.1999999999999899E-2</v>
      </c>
      <c r="AY383">
        <v>0.54564364373072283</v>
      </c>
      <c r="AZ383">
        <v>-4.1999999999999899E-2</v>
      </c>
      <c r="BB383">
        <f t="shared" si="108"/>
        <v>-4.1999999999999899E-2</v>
      </c>
    </row>
    <row r="384" spans="1:54" x14ac:dyDescent="0.3">
      <c r="A384">
        <v>3</v>
      </c>
      <c r="B384" t="s">
        <v>119</v>
      </c>
      <c r="C384" t="s">
        <v>114</v>
      </c>
      <c r="D384" t="s">
        <v>15</v>
      </c>
      <c r="F384" s="2">
        <v>0</v>
      </c>
      <c r="G384" s="2">
        <f t="shared" si="103"/>
        <v>0</v>
      </c>
      <c r="H384" s="4">
        <f t="shared" si="104"/>
        <v>0</v>
      </c>
      <c r="I384" s="14">
        <f t="shared" si="105"/>
        <v>1</v>
      </c>
      <c r="J384">
        <f t="shared" si="84"/>
        <v>0</v>
      </c>
      <c r="K384">
        <f t="shared" si="106"/>
        <v>3</v>
      </c>
      <c r="L384">
        <f t="shared" si="107"/>
        <v>0</v>
      </c>
      <c r="M384" s="8">
        <f t="shared" si="85"/>
        <v>2.4657795265987068</v>
      </c>
      <c r="N384" s="8">
        <f t="shared" si="86"/>
        <v>2.4665183101351307</v>
      </c>
      <c r="O384" s="8">
        <f t="shared" si="87"/>
        <v>0.49692548462742303</v>
      </c>
      <c r="P384" s="8">
        <f t="shared" si="88"/>
        <v>110289.66666666667</v>
      </c>
      <c r="Q384" s="8">
        <f t="shared" si="89"/>
        <v>-4.8718152553795004E-2</v>
      </c>
      <c r="R384" s="8">
        <f t="shared" si="90"/>
        <v>1291.2317932654657</v>
      </c>
      <c r="T384" s="8">
        <f t="shared" si="91"/>
        <v>2.3143737123661481</v>
      </c>
      <c r="U384" s="8">
        <f t="shared" si="92"/>
        <v>2.201125555478483</v>
      </c>
      <c r="V384" s="8">
        <f t="shared" si="93"/>
        <v>1.4190173305909111</v>
      </c>
      <c r="W384" s="8">
        <f t="shared" si="94"/>
        <v>4.5627604447179637</v>
      </c>
      <c r="X384" s="8">
        <f t="shared" si="95"/>
        <v>0.481598923334983</v>
      </c>
      <c r="Y384" s="8">
        <f t="shared" si="96"/>
        <v>352.7961705411247</v>
      </c>
      <c r="AA384" s="8">
        <f t="shared" si="97"/>
        <v>0.32565425309646956</v>
      </c>
      <c r="AB384" s="8">
        <f t="shared" si="98"/>
        <v>0.23586834757351818</v>
      </c>
      <c r="AC384" s="8">
        <f t="shared" si="99"/>
        <v>-2.906457435594768E-2</v>
      </c>
      <c r="AD384" s="8">
        <f t="shared" si="100"/>
        <v>2.2336227296598343</v>
      </c>
      <c r="AE384" s="8">
        <f t="shared" si="101"/>
        <v>-0.38498508345087906</v>
      </c>
      <c r="AF384" s="8">
        <f t="shared" si="102"/>
        <v>170.44098400552502</v>
      </c>
      <c r="AG384" s="8"/>
      <c r="AH384">
        <v>35.89079053362925</v>
      </c>
      <c r="AJ384">
        <v>-2.941216664296173</v>
      </c>
      <c r="AK384">
        <v>-3</v>
      </c>
      <c r="AL384">
        <v>-2.941216664296173</v>
      </c>
      <c r="AM384">
        <v>-3</v>
      </c>
      <c r="AN384">
        <v>0</v>
      </c>
      <c r="AO384">
        <v>0</v>
      </c>
      <c r="AP384">
        <v>0</v>
      </c>
      <c r="AQ384">
        <v>0</v>
      </c>
      <c r="AS384">
        <v>-2.941216664296173</v>
      </c>
      <c r="AT384">
        <v>-2</v>
      </c>
      <c r="AU384">
        <v>-2.941216664296173</v>
      </c>
      <c r="AV384">
        <v>-2</v>
      </c>
      <c r="AW384">
        <v>-2.1620752678772011</v>
      </c>
      <c r="AX384">
        <v>-0.51799999999999979</v>
      </c>
      <c r="AY384">
        <v>-2.1620752678772011</v>
      </c>
      <c r="AZ384">
        <v>-0.51799999999999979</v>
      </c>
      <c r="BB384">
        <f t="shared" si="108"/>
        <v>-0.51799999999999979</v>
      </c>
    </row>
    <row r="385" spans="1:54" x14ac:dyDescent="0.3">
      <c r="A385">
        <v>3</v>
      </c>
      <c r="B385" t="s">
        <v>120</v>
      </c>
      <c r="C385" t="s">
        <v>114</v>
      </c>
      <c r="D385" t="s">
        <v>15</v>
      </c>
      <c r="F385" s="2">
        <v>0</v>
      </c>
      <c r="G385" s="2">
        <f t="shared" si="103"/>
        <v>0</v>
      </c>
      <c r="H385" s="4">
        <f t="shared" si="104"/>
        <v>1</v>
      </c>
      <c r="I385" s="14">
        <f t="shared" si="105"/>
        <v>0</v>
      </c>
      <c r="J385">
        <f t="shared" si="84"/>
        <v>1</v>
      </c>
      <c r="K385">
        <f t="shared" si="106"/>
        <v>3</v>
      </c>
      <c r="L385">
        <f t="shared" si="107"/>
        <v>3</v>
      </c>
      <c r="M385" s="8">
        <f t="shared" si="85"/>
        <v>-0.83916077255370569</v>
      </c>
      <c r="N385" s="8">
        <f t="shared" si="86"/>
        <v>-0.83856339211575837</v>
      </c>
      <c r="O385" s="8">
        <f t="shared" si="87"/>
        <v>-0.98186246926327692</v>
      </c>
      <c r="P385" s="8">
        <f t="shared" si="88"/>
        <v>-0.98401095158184648</v>
      </c>
      <c r="Q385" s="8">
        <f t="shared" si="89"/>
        <v>-0.29763244748297663</v>
      </c>
      <c r="R385" s="8">
        <f t="shared" si="90"/>
        <v>-0.97207970067443172</v>
      </c>
      <c r="T385" s="8">
        <f t="shared" si="91"/>
        <v>-0.81138084799530796</v>
      </c>
      <c r="U385" s="8">
        <f t="shared" si="92"/>
        <v>-0.81348218083764257</v>
      </c>
      <c r="V385" s="8">
        <f t="shared" si="93"/>
        <v>-0.94908482952039463</v>
      </c>
      <c r="W385" s="8">
        <f t="shared" si="94"/>
        <v>-0.96386410021878766</v>
      </c>
      <c r="X385" s="8">
        <f t="shared" si="95"/>
        <v>-0.22031430013723391</v>
      </c>
      <c r="Y385" s="8">
        <f t="shared" si="96"/>
        <v>-0.84244382291203335</v>
      </c>
      <c r="AA385" s="8">
        <f t="shared" si="97"/>
        <v>-0.92710594255740442</v>
      </c>
      <c r="AB385" s="8">
        <f t="shared" si="98"/>
        <v>-0.92874821012464104</v>
      </c>
      <c r="AC385" s="8">
        <f t="shared" si="99"/>
        <v>-0.97791071649777561</v>
      </c>
      <c r="AD385" s="8">
        <f t="shared" si="100"/>
        <v>-0.98446765661957336</v>
      </c>
      <c r="AE385" s="8">
        <f t="shared" si="101"/>
        <v>-0.75050139460223264</v>
      </c>
      <c r="AF385" s="8">
        <f t="shared" si="102"/>
        <v>-0.91754485482241799</v>
      </c>
      <c r="AG385" s="8"/>
      <c r="AH385">
        <v>-13.331149935611551</v>
      </c>
      <c r="AJ385">
        <v>0.99005358998549275</v>
      </c>
      <c r="AK385">
        <v>1</v>
      </c>
      <c r="AL385">
        <v>0.99005358998549275</v>
      </c>
      <c r="AM385">
        <v>1</v>
      </c>
      <c r="AN385">
        <v>0</v>
      </c>
      <c r="AO385">
        <v>0</v>
      </c>
      <c r="AP385">
        <v>0</v>
      </c>
      <c r="AQ385">
        <v>0</v>
      </c>
      <c r="AS385">
        <v>0.99005358998549275</v>
      </c>
      <c r="AT385">
        <v>1</v>
      </c>
      <c r="AU385">
        <v>0.99005358998549275</v>
      </c>
      <c r="AV385">
        <v>1</v>
      </c>
      <c r="AW385">
        <v>1.0471249396996689</v>
      </c>
      <c r="AX385">
        <v>0.3219999999999999</v>
      </c>
      <c r="AY385">
        <v>1.0471249396996689</v>
      </c>
      <c r="AZ385">
        <v>0.3219999999999999</v>
      </c>
      <c r="BB385">
        <f t="shared" si="108"/>
        <v>0.3219999999999999</v>
      </c>
    </row>
    <row r="386" spans="1:54" x14ac:dyDescent="0.3">
      <c r="A386">
        <v>3</v>
      </c>
      <c r="B386" t="s">
        <v>121</v>
      </c>
      <c r="C386" t="s">
        <v>114</v>
      </c>
      <c r="D386" t="s">
        <v>15</v>
      </c>
      <c r="F386" s="2">
        <v>0</v>
      </c>
      <c r="G386" s="2">
        <f t="shared" si="103"/>
        <v>1</v>
      </c>
      <c r="H386" s="4">
        <f t="shared" si="104"/>
        <v>0</v>
      </c>
      <c r="I386" s="14">
        <f t="shared" si="105"/>
        <v>0</v>
      </c>
      <c r="J386">
        <f t="shared" si="84"/>
        <v>1</v>
      </c>
      <c r="K386">
        <f t="shared" si="106"/>
        <v>3</v>
      </c>
      <c r="L386">
        <f t="shared" si="107"/>
        <v>0</v>
      </c>
      <c r="M386" s="8">
        <f t="shared" si="85"/>
        <v>-0.81711901765549733</v>
      </c>
      <c r="N386" s="8">
        <f t="shared" si="86"/>
        <v>-0.81667437613695826</v>
      </c>
      <c r="O386" s="8">
        <f t="shared" si="87"/>
        <v>-0.97282404611960149</v>
      </c>
      <c r="P386" s="8">
        <f t="shared" si="88"/>
        <v>-0.97937991491518628</v>
      </c>
      <c r="Q386" s="8">
        <f t="shared" si="89"/>
        <v>-0.295787699863445</v>
      </c>
      <c r="R386" s="8">
        <f t="shared" si="90"/>
        <v>-0.98066781338845876</v>
      </c>
      <c r="T386" s="8">
        <f t="shared" si="91"/>
        <v>-0.79150842448186709</v>
      </c>
      <c r="U386" s="8">
        <f t="shared" si="92"/>
        <v>-0.79360475945411302</v>
      </c>
      <c r="V386" s="8">
        <f t="shared" si="93"/>
        <v>-0.95735128389022817</v>
      </c>
      <c r="W386" s="8">
        <f t="shared" si="94"/>
        <v>-0.95951832946669391</v>
      </c>
      <c r="X386" s="8">
        <f t="shared" si="95"/>
        <v>-0.22525392359838495</v>
      </c>
      <c r="Y386" s="8">
        <f t="shared" si="96"/>
        <v>-0.87006602096720631</v>
      </c>
      <c r="AA386" s="8">
        <f t="shared" si="97"/>
        <v>-0.91960606476512663</v>
      </c>
      <c r="AB386" s="8">
        <f t="shared" si="98"/>
        <v>-0.92112591645041808</v>
      </c>
      <c r="AC386" s="8">
        <f t="shared" si="99"/>
        <v>-0.983763206371429</v>
      </c>
      <c r="AD386" s="8">
        <f t="shared" si="100"/>
        <v>-0.98400371127029718</v>
      </c>
      <c r="AE386" s="8">
        <f t="shared" si="101"/>
        <v>-0.75235458516154019</v>
      </c>
      <c r="AF386" s="8">
        <f t="shared" si="102"/>
        <v>-0.92543279637856457</v>
      </c>
      <c r="AG386" s="8"/>
      <c r="AH386">
        <v>-14.46767073608542</v>
      </c>
      <c r="AJ386">
        <v>0.99007514959394283</v>
      </c>
      <c r="AK386">
        <v>1</v>
      </c>
      <c r="AL386">
        <v>0.99007514959394283</v>
      </c>
      <c r="AM386">
        <v>1</v>
      </c>
      <c r="AN386">
        <v>0</v>
      </c>
      <c r="AO386">
        <v>0</v>
      </c>
      <c r="AP386">
        <v>0</v>
      </c>
      <c r="AQ386">
        <v>0</v>
      </c>
      <c r="AS386">
        <v>0.99007514959394283</v>
      </c>
      <c r="AT386">
        <v>1</v>
      </c>
      <c r="AU386">
        <v>0.99007514959394283</v>
      </c>
      <c r="AV386">
        <v>1</v>
      </c>
      <c r="AW386">
        <v>0.56930668444680865</v>
      </c>
      <c r="AX386">
        <v>0.23799999999999991</v>
      </c>
      <c r="AY386">
        <v>0.56930668444680865</v>
      </c>
      <c r="AZ386">
        <v>0.23799999999999991</v>
      </c>
      <c r="BB386">
        <f t="shared" si="108"/>
        <v>0.23799999999999991</v>
      </c>
    </row>
    <row r="387" spans="1:54" x14ac:dyDescent="0.3">
      <c r="A387">
        <v>3</v>
      </c>
      <c r="B387" t="s">
        <v>122</v>
      </c>
      <c r="C387" t="s">
        <v>123</v>
      </c>
      <c r="D387" t="s">
        <v>15</v>
      </c>
      <c r="F387" s="2">
        <v>0</v>
      </c>
      <c r="G387" s="2">
        <f t="shared" si="103"/>
        <v>0</v>
      </c>
      <c r="H387" s="4">
        <f t="shared" si="104"/>
        <v>0</v>
      </c>
      <c r="I387" s="14">
        <f t="shared" si="105"/>
        <v>1</v>
      </c>
      <c r="J387">
        <f t="shared" si="84"/>
        <v>0</v>
      </c>
      <c r="K387">
        <f t="shared" si="106"/>
        <v>3</v>
      </c>
      <c r="L387">
        <f t="shared" si="107"/>
        <v>0</v>
      </c>
      <c r="M387" s="8">
        <f t="shared" si="85"/>
        <v>-0.68056560767947416</v>
      </c>
      <c r="N387" s="8">
        <f t="shared" si="86"/>
        <v>-0.67032121565674518</v>
      </c>
      <c r="O387" s="8">
        <f t="shared" si="87"/>
        <v>-0.95527638642937374</v>
      </c>
      <c r="P387" s="8">
        <f t="shared" si="88"/>
        <v>-0.94523140656796067</v>
      </c>
      <c r="Q387" s="8">
        <f t="shared" si="89"/>
        <v>-6.8248575932353617E-2</v>
      </c>
      <c r="R387" s="8">
        <f t="shared" si="90"/>
        <v>-0.96523687131749414</v>
      </c>
      <c r="T387" s="8">
        <f t="shared" si="91"/>
        <v>-0.67657412068537626</v>
      </c>
      <c r="U387" s="8">
        <f t="shared" si="92"/>
        <v>-0.66918094775973502</v>
      </c>
      <c r="V387" s="8">
        <f t="shared" si="93"/>
        <v>-0.93709483842358487</v>
      </c>
      <c r="W387" s="8">
        <f t="shared" si="94"/>
        <v>-0.91660019616509758</v>
      </c>
      <c r="X387" s="8">
        <f t="shared" si="95"/>
        <v>4.4826959718103687E-2</v>
      </c>
      <c r="Y387" s="8">
        <f t="shared" si="96"/>
        <v>-0.8085317047515248</v>
      </c>
      <c r="AA387" s="8">
        <f t="shared" si="97"/>
        <v>-0.89656083452212065</v>
      </c>
      <c r="AB387" s="8">
        <f t="shared" si="98"/>
        <v>-0.88935527702241435</v>
      </c>
      <c r="AC387" s="8">
        <f t="shared" si="99"/>
        <v>-0.97796411378887527</v>
      </c>
      <c r="AD387" s="8">
        <f t="shared" si="100"/>
        <v>-0.97550266172125721</v>
      </c>
      <c r="AE387" s="8">
        <f t="shared" si="101"/>
        <v>-0.7127466134174405</v>
      </c>
      <c r="AF387" s="8">
        <f t="shared" si="102"/>
        <v>-0.87016237287305898</v>
      </c>
      <c r="AG387" s="8"/>
      <c r="AH387">
        <v>-17.456503542743938</v>
      </c>
      <c r="AJ387">
        <v>1.0779804224873911E-5</v>
      </c>
      <c r="AK387">
        <v>0</v>
      </c>
      <c r="AL387">
        <v>1.0779804224873911E-5</v>
      </c>
      <c r="AM387">
        <v>0</v>
      </c>
      <c r="AN387">
        <v>0</v>
      </c>
      <c r="AO387">
        <v>0</v>
      </c>
      <c r="AP387">
        <v>0</v>
      </c>
      <c r="AQ387">
        <v>0</v>
      </c>
      <c r="AS387">
        <v>1.0779804224873911E-5</v>
      </c>
      <c r="AT387">
        <v>0</v>
      </c>
      <c r="AU387">
        <v>1.0779804224873911E-5</v>
      </c>
      <c r="AV387">
        <v>0</v>
      </c>
      <c r="AW387">
        <v>6.1598881285318531E-6</v>
      </c>
      <c r="AX387">
        <v>0</v>
      </c>
      <c r="AY387">
        <v>6.1598881285318531E-6</v>
      </c>
      <c r="AZ387">
        <v>0</v>
      </c>
      <c r="BB387">
        <f t="shared" si="108"/>
        <v>0</v>
      </c>
    </row>
    <row r="388" spans="1:54" x14ac:dyDescent="0.3">
      <c r="A388">
        <v>3</v>
      </c>
      <c r="B388" t="s">
        <v>124</v>
      </c>
      <c r="C388" t="s">
        <v>123</v>
      </c>
      <c r="D388" t="s">
        <v>15</v>
      </c>
      <c r="F388" s="2">
        <v>0</v>
      </c>
      <c r="G388" s="2">
        <f t="shared" si="103"/>
        <v>1</v>
      </c>
      <c r="H388" s="4">
        <f t="shared" si="104"/>
        <v>0</v>
      </c>
      <c r="I388" s="14">
        <f t="shared" si="105"/>
        <v>1</v>
      </c>
      <c r="J388">
        <f t="shared" si="84"/>
        <v>0</v>
      </c>
      <c r="K388">
        <f t="shared" si="106"/>
        <v>3</v>
      </c>
      <c r="L388">
        <f t="shared" si="107"/>
        <v>0</v>
      </c>
      <c r="M388" s="8">
        <f t="shared" si="85"/>
        <v>-0.67837775372070375</v>
      </c>
      <c r="N388" s="8">
        <f t="shared" si="86"/>
        <v>-0.66507232972715602</v>
      </c>
      <c r="O388" s="8">
        <f t="shared" si="87"/>
        <v>-0.95862165961493984</v>
      </c>
      <c r="P388" s="8">
        <f t="shared" si="88"/>
        <v>-0.94481794530716745</v>
      </c>
      <c r="Q388" s="8">
        <f t="shared" si="89"/>
        <v>-6.5777370096553725E-2</v>
      </c>
      <c r="R388" s="8">
        <f t="shared" si="90"/>
        <v>-0.96954605096453672</v>
      </c>
      <c r="T388" s="8">
        <f t="shared" si="91"/>
        <v>-0.67296359369538716</v>
      </c>
      <c r="U388" s="8">
        <f t="shared" si="92"/>
        <v>-0.66373085111091712</v>
      </c>
      <c r="V388" s="8">
        <f t="shared" si="93"/>
        <v>-0.91856948584297171</v>
      </c>
      <c r="W388" s="8">
        <f t="shared" si="94"/>
        <v>-0.92548190096579863</v>
      </c>
      <c r="X388" s="8">
        <f t="shared" si="95"/>
        <v>4.4346062398612378E-2</v>
      </c>
      <c r="Y388" s="8">
        <f t="shared" si="96"/>
        <v>-0.76954903027572819</v>
      </c>
      <c r="AA388" s="8">
        <f t="shared" si="97"/>
        <v>-0.89103566813252777</v>
      </c>
      <c r="AB388" s="8">
        <f t="shared" si="98"/>
        <v>-0.88161777230079563</v>
      </c>
      <c r="AC388" s="8">
        <f t="shared" si="99"/>
        <v>-0.97289742711017502</v>
      </c>
      <c r="AD388" s="8">
        <f t="shared" si="100"/>
        <v>-0.97638326398672959</v>
      </c>
      <c r="AE388" s="8">
        <f t="shared" si="101"/>
        <v>-0.71099494256379403</v>
      </c>
      <c r="AF388" s="8">
        <f t="shared" si="102"/>
        <v>-0.8422511075392809</v>
      </c>
      <c r="AG388" s="8"/>
      <c r="AH388">
        <v>-17.461353194236001</v>
      </c>
      <c r="AJ388">
        <v>-1.0779804224873911E-5</v>
      </c>
      <c r="AK388">
        <v>0</v>
      </c>
      <c r="AL388">
        <v>-1.0779804224873911E-5</v>
      </c>
      <c r="AM388">
        <v>0</v>
      </c>
      <c r="AN388">
        <v>0</v>
      </c>
      <c r="AO388">
        <v>0</v>
      </c>
      <c r="AP388">
        <v>0</v>
      </c>
      <c r="AQ388">
        <v>0</v>
      </c>
      <c r="AS388">
        <v>-1.0779804224873911E-5</v>
      </c>
      <c r="AT388">
        <v>0</v>
      </c>
      <c r="AU388">
        <v>-1.0779804224873911E-5</v>
      </c>
      <c r="AV388">
        <v>0</v>
      </c>
      <c r="AW388">
        <v>-6.1598881285318531E-6</v>
      </c>
      <c r="AX388">
        <v>0</v>
      </c>
      <c r="AY388">
        <v>-6.1598881285318531E-6</v>
      </c>
      <c r="AZ388">
        <v>0</v>
      </c>
      <c r="BB388">
        <f t="shared" si="108"/>
        <v>0</v>
      </c>
    </row>
    <row r="389" spans="1:54" x14ac:dyDescent="0.3">
      <c r="A389">
        <v>3</v>
      </c>
      <c r="B389" t="s">
        <v>125</v>
      </c>
      <c r="C389" t="s">
        <v>123</v>
      </c>
      <c r="D389" t="s">
        <v>15</v>
      </c>
      <c r="F389" s="2">
        <v>0</v>
      </c>
      <c r="G389" s="2">
        <f t="shared" si="103"/>
        <v>1</v>
      </c>
      <c r="H389" s="4">
        <f t="shared" si="104"/>
        <v>1</v>
      </c>
      <c r="I389" s="14">
        <f t="shared" si="105"/>
        <v>1</v>
      </c>
      <c r="J389">
        <f t="shared" si="84"/>
        <v>0</v>
      </c>
      <c r="K389">
        <f t="shared" si="106"/>
        <v>3</v>
      </c>
      <c r="L389">
        <f t="shared" si="107"/>
        <v>3</v>
      </c>
      <c r="M389" s="8">
        <f t="shared" si="85"/>
        <v>0.45200949313307376</v>
      </c>
      <c r="N389" s="8">
        <f t="shared" si="86"/>
        <v>0.45232539772988556</v>
      </c>
      <c r="O389" s="8">
        <f t="shared" si="87"/>
        <v>0.114117885882114</v>
      </c>
      <c r="P389" s="8">
        <f t="shared" si="88"/>
        <v>12353.411764705883</v>
      </c>
      <c r="Q389" s="8">
        <f t="shared" si="89"/>
        <v>-0.19175513790258583</v>
      </c>
      <c r="R389" s="8">
        <f t="shared" si="90"/>
        <v>205.4836236933798</v>
      </c>
      <c r="T389" s="8">
        <f t="shared" si="91"/>
        <v>0.6459197232073729</v>
      </c>
      <c r="U389" s="8">
        <f t="shared" si="92"/>
        <v>0.59914663311176031</v>
      </c>
      <c r="V389" s="8">
        <f t="shared" si="93"/>
        <v>0.38115855140594229</v>
      </c>
      <c r="W389" s="8">
        <f t="shared" si="94"/>
        <v>2.6896121078802828</v>
      </c>
      <c r="X389" s="8">
        <f t="shared" si="95"/>
        <v>9.0618271304667333E-2</v>
      </c>
      <c r="Y389" s="8">
        <f t="shared" si="96"/>
        <v>76.125954304459867</v>
      </c>
      <c r="AA389" s="8">
        <f t="shared" si="97"/>
        <v>-0.28325131055308128</v>
      </c>
      <c r="AB389" s="8">
        <f t="shared" si="98"/>
        <v>-0.30739823055134519</v>
      </c>
      <c r="AC389" s="8">
        <f t="shared" si="99"/>
        <v>-0.42016861603442479</v>
      </c>
      <c r="AD389" s="8">
        <f t="shared" si="100"/>
        <v>1.2611389809324685</v>
      </c>
      <c r="AE389" s="8">
        <f t="shared" si="101"/>
        <v>-0.55217469147178821</v>
      </c>
      <c r="AF389" s="8">
        <f t="shared" si="102"/>
        <v>50.336494119915315</v>
      </c>
      <c r="AG389" s="8"/>
      <c r="AH389">
        <v>41.672127347554699</v>
      </c>
      <c r="AJ389">
        <v>-1.951152294506455</v>
      </c>
      <c r="AK389">
        <v>-2</v>
      </c>
      <c r="AL389">
        <v>-1.951152294506455</v>
      </c>
      <c r="AM389">
        <v>-2</v>
      </c>
      <c r="AN389">
        <v>0</v>
      </c>
      <c r="AO389">
        <v>0</v>
      </c>
      <c r="AP389">
        <v>0</v>
      </c>
      <c r="AQ389">
        <v>0</v>
      </c>
      <c r="AS389">
        <v>-1.951152294506455</v>
      </c>
      <c r="AT389">
        <v>-1</v>
      </c>
      <c r="AU389">
        <v>-1.951152294506455</v>
      </c>
      <c r="AV389">
        <v>-1</v>
      </c>
      <c r="AW389">
        <v>-1.114944168289403</v>
      </c>
      <c r="AX389">
        <v>-0.1959999999999999</v>
      </c>
      <c r="AY389">
        <v>-1.114944168289403</v>
      </c>
      <c r="AZ389">
        <v>-0.1959999999999999</v>
      </c>
      <c r="BB389">
        <f t="shared" si="108"/>
        <v>-0.1959999999999999</v>
      </c>
    </row>
    <row r="390" spans="1:54" x14ac:dyDescent="0.3">
      <c r="A390">
        <v>3</v>
      </c>
      <c r="B390" t="s">
        <v>126</v>
      </c>
      <c r="C390" t="s">
        <v>123</v>
      </c>
      <c r="D390" t="s">
        <v>15</v>
      </c>
      <c r="F390" s="2">
        <v>0</v>
      </c>
      <c r="G390" s="2">
        <f t="shared" si="103"/>
        <v>0</v>
      </c>
      <c r="H390" s="4">
        <f t="shared" si="104"/>
        <v>0</v>
      </c>
      <c r="I390" s="14">
        <f t="shared" si="105"/>
        <v>0</v>
      </c>
      <c r="J390">
        <f t="shared" si="84"/>
        <v>1</v>
      </c>
      <c r="K390">
        <f t="shared" si="106"/>
        <v>3</v>
      </c>
      <c r="L390">
        <f t="shared" si="107"/>
        <v>0</v>
      </c>
      <c r="M390" s="8">
        <f t="shared" si="85"/>
        <v>-0.83155646423632523</v>
      </c>
      <c r="N390" s="8">
        <f t="shared" si="86"/>
        <v>-0.82866195646604102</v>
      </c>
      <c r="O390" s="8">
        <f t="shared" si="87"/>
        <v>-0.97959315442637984</v>
      </c>
      <c r="P390" s="8">
        <f t="shared" si="88"/>
        <v>-0.98162079501399258</v>
      </c>
      <c r="Q390" s="8">
        <f t="shared" si="89"/>
        <v>-0.18403531851349655</v>
      </c>
      <c r="R390" s="8">
        <f t="shared" si="90"/>
        <v>-0.91948876975532301</v>
      </c>
      <c r="T390" s="8">
        <f t="shared" si="91"/>
        <v>-0.78551603021177652</v>
      </c>
      <c r="U390" s="8">
        <f t="shared" si="92"/>
        <v>-0.78309845100071607</v>
      </c>
      <c r="V390" s="8">
        <f t="shared" si="93"/>
        <v>-0.9623602579097188</v>
      </c>
      <c r="W390" s="8">
        <f t="shared" si="94"/>
        <v>-0.95658649912207805</v>
      </c>
      <c r="X390" s="8">
        <f t="shared" si="95"/>
        <v>9.8267550246799257E-2</v>
      </c>
      <c r="Y390" s="8">
        <f t="shared" si="96"/>
        <v>-0.79450036809392544</v>
      </c>
      <c r="AA390" s="8">
        <f t="shared" si="97"/>
        <v>-0.92359537366293409</v>
      </c>
      <c r="AB390" s="8">
        <f t="shared" si="98"/>
        <v>-0.92120963939313616</v>
      </c>
      <c r="AC390" s="8">
        <f t="shared" si="99"/>
        <v>-0.984706698713123</v>
      </c>
      <c r="AD390" s="8">
        <f t="shared" si="100"/>
        <v>-0.98285571195711263</v>
      </c>
      <c r="AE390" s="8">
        <f t="shared" si="101"/>
        <v>-0.54716353582446542</v>
      </c>
      <c r="AF390" s="8">
        <f t="shared" si="102"/>
        <v>-0.92441826512655867</v>
      </c>
      <c r="AG390" s="8"/>
      <c r="AH390">
        <v>-6.7542706105747543</v>
      </c>
      <c r="AJ390">
        <v>1.951152294506455</v>
      </c>
      <c r="AK390">
        <v>2</v>
      </c>
      <c r="AL390">
        <v>1.951152294506455</v>
      </c>
      <c r="AM390">
        <v>2</v>
      </c>
      <c r="AN390">
        <v>0</v>
      </c>
      <c r="AO390">
        <v>0</v>
      </c>
      <c r="AP390">
        <v>0</v>
      </c>
      <c r="AQ390">
        <v>0</v>
      </c>
      <c r="AS390">
        <v>1.951152294506455</v>
      </c>
      <c r="AT390">
        <v>1</v>
      </c>
      <c r="AU390">
        <v>1.951152294506455</v>
      </c>
      <c r="AV390">
        <v>1</v>
      </c>
      <c r="AW390">
        <v>1.114944168289403</v>
      </c>
      <c r="AX390">
        <v>0.1959999999999999</v>
      </c>
      <c r="AY390">
        <v>1.114944168289403</v>
      </c>
      <c r="AZ390">
        <v>0.1959999999999999</v>
      </c>
      <c r="BB390">
        <f t="shared" si="108"/>
        <v>0.1959999999999999</v>
      </c>
    </row>
    <row r="391" spans="1:54" x14ac:dyDescent="0.3">
      <c r="A391">
        <v>3</v>
      </c>
      <c r="B391" t="s">
        <v>127</v>
      </c>
      <c r="C391" t="s">
        <v>123</v>
      </c>
      <c r="D391" t="s">
        <v>15</v>
      </c>
      <c r="F391" s="2">
        <v>0</v>
      </c>
      <c r="G391" s="2">
        <f t="shared" si="103"/>
        <v>1</v>
      </c>
      <c r="H391" s="4">
        <f t="shared" si="104"/>
        <v>0</v>
      </c>
      <c r="I391" s="14">
        <f t="shared" si="105"/>
        <v>0</v>
      </c>
      <c r="J391">
        <f t="shared" si="84"/>
        <v>1</v>
      </c>
      <c r="K391">
        <f t="shared" si="106"/>
        <v>3</v>
      </c>
      <c r="L391">
        <f t="shared" si="107"/>
        <v>0</v>
      </c>
      <c r="M391" s="8">
        <f t="shared" si="85"/>
        <v>-0.78633248162432601</v>
      </c>
      <c r="N391" s="8">
        <f t="shared" si="86"/>
        <v>-0.7837921898738045</v>
      </c>
      <c r="O391" s="8">
        <f t="shared" si="87"/>
        <v>-0.98308869421371092</v>
      </c>
      <c r="P391" s="8">
        <f t="shared" si="88"/>
        <v>-0.98038372143226438</v>
      </c>
      <c r="Q391" s="8">
        <f t="shared" si="89"/>
        <v>-0.18447044532882109</v>
      </c>
      <c r="R391" s="8">
        <f t="shared" si="90"/>
        <v>-0.92187844862767288</v>
      </c>
      <c r="T391" s="8">
        <f t="shared" si="91"/>
        <v>-0.74337816838031234</v>
      </c>
      <c r="U391" s="8">
        <f t="shared" si="92"/>
        <v>-0.74032072861446274</v>
      </c>
      <c r="V391" s="8">
        <f t="shared" si="93"/>
        <v>-0.96861773673564389</v>
      </c>
      <c r="W391" s="8">
        <f t="shared" si="94"/>
        <v>-0.95480819828817287</v>
      </c>
      <c r="X391" s="8">
        <f t="shared" si="95"/>
        <v>8.9295267626040356E-2</v>
      </c>
      <c r="Y391" s="8">
        <f t="shared" si="96"/>
        <v>-0.80001822630611408</v>
      </c>
      <c r="AA391" s="8">
        <f t="shared" si="97"/>
        <v>-0.90893265300476556</v>
      </c>
      <c r="AB391" s="8">
        <f t="shared" si="98"/>
        <v>-0.90592063236418929</v>
      </c>
      <c r="AC391" s="8">
        <f t="shared" si="99"/>
        <v>-0.9880091711540735</v>
      </c>
      <c r="AD391" s="8">
        <f t="shared" si="100"/>
        <v>-0.98223573043280532</v>
      </c>
      <c r="AE391" s="8">
        <f t="shared" si="101"/>
        <v>-0.55439900045371071</v>
      </c>
      <c r="AF391" s="8">
        <f t="shared" si="102"/>
        <v>-0.92542558647932172</v>
      </c>
      <c r="AG391" s="8"/>
      <c r="AH391">
        <v>-6.7542706105747552</v>
      </c>
      <c r="AJ391">
        <v>1.951152294506455</v>
      </c>
      <c r="AK391">
        <v>2</v>
      </c>
      <c r="AL391">
        <v>1.951152294506455</v>
      </c>
      <c r="AM391">
        <v>2</v>
      </c>
      <c r="AN391">
        <v>0</v>
      </c>
      <c r="AO391">
        <v>0</v>
      </c>
      <c r="AP391">
        <v>0</v>
      </c>
      <c r="AQ391">
        <v>0</v>
      </c>
      <c r="AS391">
        <v>1.951152294506455</v>
      </c>
      <c r="AT391">
        <v>1</v>
      </c>
      <c r="AU391">
        <v>1.951152294506455</v>
      </c>
      <c r="AV391">
        <v>1</v>
      </c>
      <c r="AW391">
        <v>1.114944168289403</v>
      </c>
      <c r="AX391">
        <v>0.1959999999999999</v>
      </c>
      <c r="AY391">
        <v>1.114944168289403</v>
      </c>
      <c r="AZ391">
        <v>0.1959999999999999</v>
      </c>
      <c r="BB391">
        <f t="shared" si="108"/>
        <v>0.1959999999999999</v>
      </c>
    </row>
    <row r="392" spans="1:54" x14ac:dyDescent="0.3">
      <c r="A392">
        <v>3</v>
      </c>
      <c r="B392" t="s">
        <v>128</v>
      </c>
      <c r="C392" t="s">
        <v>123</v>
      </c>
      <c r="D392" t="s">
        <v>15</v>
      </c>
      <c r="F392" s="2">
        <v>0</v>
      </c>
      <c r="G392" s="2">
        <f t="shared" si="103"/>
        <v>0</v>
      </c>
      <c r="H392" s="4">
        <f t="shared" si="104"/>
        <v>1</v>
      </c>
      <c r="I392" s="14">
        <f t="shared" si="105"/>
        <v>1</v>
      </c>
      <c r="J392">
        <f t="shared" si="84"/>
        <v>0</v>
      </c>
      <c r="K392">
        <f t="shared" si="106"/>
        <v>3</v>
      </c>
      <c r="L392">
        <f t="shared" si="107"/>
        <v>3</v>
      </c>
      <c r="M392" s="8">
        <f t="shared" si="85"/>
        <v>0.36150307959767797</v>
      </c>
      <c r="N392" s="8">
        <f t="shared" si="86"/>
        <v>0.36176400314707774</v>
      </c>
      <c r="O392" s="8">
        <f t="shared" si="87"/>
        <v>9.9403497017485118E-2</v>
      </c>
      <c r="P392" s="8">
        <f t="shared" si="88"/>
        <v>23630.444444444442</v>
      </c>
      <c r="Q392" s="8">
        <f t="shared" si="89"/>
        <v>-0.19133299084953181</v>
      </c>
      <c r="R392" s="8">
        <f t="shared" si="90"/>
        <v>232.04933437744714</v>
      </c>
      <c r="T392" s="8">
        <f t="shared" si="91"/>
        <v>0.5940866243967754</v>
      </c>
      <c r="U392" s="8">
        <f t="shared" si="92"/>
        <v>0.57038695379502191</v>
      </c>
      <c r="V392" s="8">
        <f t="shared" si="93"/>
        <v>0.36426719022112353</v>
      </c>
      <c r="W392" s="8">
        <f t="shared" si="94"/>
        <v>2.6891847536993714</v>
      </c>
      <c r="X392" s="8">
        <f t="shared" si="95"/>
        <v>9.6884212394536401E-2</v>
      </c>
      <c r="Y392" s="8">
        <f t="shared" si="96"/>
        <v>57.856884056082329</v>
      </c>
      <c r="AA392" s="8">
        <f t="shared" si="97"/>
        <v>-0.29921898837037775</v>
      </c>
      <c r="AB392" s="8">
        <f t="shared" si="98"/>
        <v>-0.31968723295356183</v>
      </c>
      <c r="AC392" s="8">
        <f t="shared" si="99"/>
        <v>-0.43382996149692798</v>
      </c>
      <c r="AD392" s="8">
        <f t="shared" si="100"/>
        <v>1.2304867843093099</v>
      </c>
      <c r="AE392" s="8">
        <f t="shared" si="101"/>
        <v>-0.54629801256604504</v>
      </c>
      <c r="AF392" s="8">
        <f t="shared" si="102"/>
        <v>36.036007722623687</v>
      </c>
      <c r="AG392" s="8"/>
      <c r="AH392">
        <v>41.672127347554699</v>
      </c>
      <c r="AJ392">
        <v>-1.951152294506455</v>
      </c>
      <c r="AK392">
        <v>-2</v>
      </c>
      <c r="AL392">
        <v>-1.951152294506455</v>
      </c>
      <c r="AM392">
        <v>-2</v>
      </c>
      <c r="AN392">
        <v>0</v>
      </c>
      <c r="AO392">
        <v>0</v>
      </c>
      <c r="AP392">
        <v>0</v>
      </c>
      <c r="AQ392">
        <v>0</v>
      </c>
      <c r="AS392">
        <v>-1.951152294506455</v>
      </c>
      <c r="AT392">
        <v>-1</v>
      </c>
      <c r="AU392">
        <v>-1.951152294506455</v>
      </c>
      <c r="AV392">
        <v>-1</v>
      </c>
      <c r="AW392">
        <v>-1.114944168289403</v>
      </c>
      <c r="AX392">
        <v>-0.1959999999999999</v>
      </c>
      <c r="AY392">
        <v>-1.114944168289403</v>
      </c>
      <c r="AZ392">
        <v>-0.1959999999999999</v>
      </c>
      <c r="BB392">
        <f t="shared" si="108"/>
        <v>-0.1959999999999999</v>
      </c>
    </row>
    <row r="393" spans="1:54" x14ac:dyDescent="0.3">
      <c r="A393">
        <v>3</v>
      </c>
      <c r="B393" t="s">
        <v>129</v>
      </c>
      <c r="C393" t="s">
        <v>123</v>
      </c>
      <c r="D393" t="s">
        <v>15</v>
      </c>
      <c r="F393" s="2">
        <v>0</v>
      </c>
      <c r="G393" s="2">
        <f t="shared" si="103"/>
        <v>0</v>
      </c>
      <c r="H393" s="4">
        <f t="shared" si="104"/>
        <v>0</v>
      </c>
      <c r="I393" s="14">
        <f t="shared" si="105"/>
        <v>1</v>
      </c>
      <c r="J393">
        <f t="shared" si="84"/>
        <v>0</v>
      </c>
      <c r="K393">
        <f t="shared" si="106"/>
        <v>3</v>
      </c>
      <c r="L393">
        <f t="shared" si="107"/>
        <v>0</v>
      </c>
      <c r="M393" s="8">
        <f t="shared" si="85"/>
        <v>-0.63800225686097334</v>
      </c>
      <c r="N393" s="8">
        <f t="shared" si="86"/>
        <v>-0.62568838125568305</v>
      </c>
      <c r="O393" s="8">
        <f t="shared" si="87"/>
        <v>-0.952373752147606</v>
      </c>
      <c r="P393" s="8">
        <f t="shared" si="88"/>
        <v>-0.94017230251252815</v>
      </c>
      <c r="Q393" s="8">
        <f t="shared" si="89"/>
        <v>-6.9634172322141683E-2</v>
      </c>
      <c r="R393" s="8">
        <f t="shared" si="90"/>
        <v>-0.96598439394176072</v>
      </c>
      <c r="T393" s="8">
        <f t="shared" si="91"/>
        <v>-0.64402517021322192</v>
      </c>
      <c r="U393" s="8">
        <f t="shared" si="92"/>
        <v>-0.63515604680834226</v>
      </c>
      <c r="V393" s="8">
        <f t="shared" si="93"/>
        <v>-0.92193652371668433</v>
      </c>
      <c r="W393" s="8">
        <f t="shared" si="94"/>
        <v>-0.91805115709099738</v>
      </c>
      <c r="X393" s="8">
        <f t="shared" si="95"/>
        <v>3.3735156772952406E-2</v>
      </c>
      <c r="Y393" s="8">
        <f t="shared" si="96"/>
        <v>-0.76548153861203438</v>
      </c>
      <c r="AA393" s="8">
        <f t="shared" si="97"/>
        <v>-0.88571336542194457</v>
      </c>
      <c r="AB393" s="8">
        <f t="shared" si="98"/>
        <v>-0.8768196643923728</v>
      </c>
      <c r="AC393" s="8">
        <f t="shared" si="99"/>
        <v>-0.97346069750561981</v>
      </c>
      <c r="AD393" s="8">
        <f t="shared" si="100"/>
        <v>-0.97464931018572409</v>
      </c>
      <c r="AE393" s="8">
        <f t="shared" si="101"/>
        <v>-0.71394597349707112</v>
      </c>
      <c r="AF393" s="8">
        <f t="shared" si="102"/>
        <v>-0.84233528501017063</v>
      </c>
      <c r="AG393" s="8"/>
      <c r="AH393">
        <v>-17.461353194236001</v>
      </c>
      <c r="AJ393">
        <v>-1.0779804224873911E-5</v>
      </c>
      <c r="AK393">
        <v>0</v>
      </c>
      <c r="AL393">
        <v>-1.0779804224873911E-5</v>
      </c>
      <c r="AM393">
        <v>0</v>
      </c>
      <c r="AN393">
        <v>0</v>
      </c>
      <c r="AO393">
        <v>0</v>
      </c>
      <c r="AP393">
        <v>0</v>
      </c>
      <c r="AQ393">
        <v>0</v>
      </c>
      <c r="AS393">
        <v>-1.0779804224873911E-5</v>
      </c>
      <c r="AT393">
        <v>0</v>
      </c>
      <c r="AU393">
        <v>-1.0779804224873911E-5</v>
      </c>
      <c r="AV393">
        <v>0</v>
      </c>
      <c r="AW393">
        <v>-6.1598881285318531E-6</v>
      </c>
      <c r="AX393">
        <v>0</v>
      </c>
      <c r="AY393">
        <v>-6.1598881285318531E-6</v>
      </c>
      <c r="AZ393">
        <v>0</v>
      </c>
      <c r="BB393">
        <f t="shared" si="108"/>
        <v>0</v>
      </c>
    </row>
    <row r="394" spans="1:54" x14ac:dyDescent="0.3">
      <c r="A394">
        <v>3</v>
      </c>
      <c r="B394" t="s">
        <v>130</v>
      </c>
      <c r="C394" t="s">
        <v>123</v>
      </c>
      <c r="D394" t="s">
        <v>15</v>
      </c>
      <c r="F394" s="2">
        <v>0</v>
      </c>
      <c r="G394" s="2">
        <f t="shared" si="103"/>
        <v>1</v>
      </c>
      <c r="H394" s="4">
        <f t="shared" si="104"/>
        <v>0</v>
      </c>
      <c r="I394" s="14">
        <f t="shared" si="105"/>
        <v>1</v>
      </c>
      <c r="J394">
        <f t="shared" si="84"/>
        <v>0</v>
      </c>
      <c r="K394">
        <f t="shared" si="106"/>
        <v>3</v>
      </c>
      <c r="L394">
        <f t="shared" si="107"/>
        <v>0</v>
      </c>
      <c r="M394" s="8">
        <f t="shared" si="85"/>
        <v>-0.65565990857334044</v>
      </c>
      <c r="N394" s="8">
        <f t="shared" si="86"/>
        <v>-0.64360779752762243</v>
      </c>
      <c r="O394" s="8">
        <f t="shared" si="87"/>
        <v>-0.95643504441400096</v>
      </c>
      <c r="P394" s="8">
        <f t="shared" si="88"/>
        <v>-0.94617094798230217</v>
      </c>
      <c r="Q394" s="8">
        <f t="shared" si="89"/>
        <v>-6.9204527720686013E-2</v>
      </c>
      <c r="R394" s="8">
        <f t="shared" si="90"/>
        <v>-0.96948677375453018</v>
      </c>
      <c r="T394" s="8">
        <f t="shared" si="91"/>
        <v>-0.6593830704776954</v>
      </c>
      <c r="U394" s="8">
        <f t="shared" si="92"/>
        <v>-0.6499998599455572</v>
      </c>
      <c r="V394" s="8">
        <f t="shared" si="93"/>
        <v>-0.94161588376850691</v>
      </c>
      <c r="W394" s="8">
        <f t="shared" si="94"/>
        <v>-0.91579666859743258</v>
      </c>
      <c r="X394" s="8">
        <f t="shared" si="95"/>
        <v>3.9431347587789621E-2</v>
      </c>
      <c r="Y394" s="8">
        <f t="shared" si="96"/>
        <v>-0.82036164306185488</v>
      </c>
      <c r="AA394" s="8">
        <f t="shared" si="97"/>
        <v>-0.88622692252108326</v>
      </c>
      <c r="AB394" s="8">
        <f t="shared" si="98"/>
        <v>-0.87777861801802093</v>
      </c>
      <c r="AC394" s="8">
        <f t="shared" si="99"/>
        <v>-0.97904368343852022</v>
      </c>
      <c r="AD394" s="8">
        <f t="shared" si="100"/>
        <v>-0.97409262710481526</v>
      </c>
      <c r="AE394" s="8">
        <f t="shared" si="101"/>
        <v>-0.71424907875963772</v>
      </c>
      <c r="AF394" s="8">
        <f t="shared" si="102"/>
        <v>-0.8795106607401405</v>
      </c>
      <c r="AG394" s="8"/>
      <c r="AH394">
        <v>-17.456503542743938</v>
      </c>
      <c r="AJ394">
        <v>1.0779804224873911E-5</v>
      </c>
      <c r="AK394">
        <v>0</v>
      </c>
      <c r="AL394">
        <v>1.0779804224873911E-5</v>
      </c>
      <c r="AM394">
        <v>0</v>
      </c>
      <c r="AN394">
        <v>0</v>
      </c>
      <c r="AO394">
        <v>0</v>
      </c>
      <c r="AP394">
        <v>0</v>
      </c>
      <c r="AQ394">
        <v>0</v>
      </c>
      <c r="AS394">
        <v>1.0779804224873911E-5</v>
      </c>
      <c r="AT394">
        <v>0</v>
      </c>
      <c r="AU394">
        <v>1.0779804224873911E-5</v>
      </c>
      <c r="AV394">
        <v>0</v>
      </c>
      <c r="AW394">
        <v>6.1598881285318531E-6</v>
      </c>
      <c r="AX394">
        <v>0</v>
      </c>
      <c r="AY394">
        <v>6.1598881285318531E-6</v>
      </c>
      <c r="AZ394">
        <v>0</v>
      </c>
      <c r="BB394">
        <f t="shared" si="108"/>
        <v>0</v>
      </c>
    </row>
    <row r="395" spans="1:54" x14ac:dyDescent="0.3">
      <c r="A395">
        <v>3</v>
      </c>
      <c r="B395" t="s">
        <v>131</v>
      </c>
      <c r="C395" t="s">
        <v>132</v>
      </c>
      <c r="D395" t="s">
        <v>15</v>
      </c>
      <c r="F395" s="2">
        <v>0</v>
      </c>
      <c r="G395" s="2">
        <f t="shared" si="103"/>
        <v>0</v>
      </c>
      <c r="H395" s="4">
        <f t="shared" si="104"/>
        <v>0</v>
      </c>
      <c r="I395" s="14">
        <f t="shared" si="105"/>
        <v>1</v>
      </c>
      <c r="J395">
        <f t="shared" si="84"/>
        <v>0</v>
      </c>
      <c r="K395">
        <f t="shared" si="106"/>
        <v>3</v>
      </c>
      <c r="L395">
        <f t="shared" si="107"/>
        <v>0</v>
      </c>
      <c r="M395" s="8">
        <f t="shared" si="85"/>
        <v>-0.68056560767947416</v>
      </c>
      <c r="N395" s="8">
        <f t="shared" si="86"/>
        <v>-0.67032121565674518</v>
      </c>
      <c r="O395" s="8">
        <f t="shared" si="87"/>
        <v>-0.95527638642937374</v>
      </c>
      <c r="P395" s="8">
        <f t="shared" si="88"/>
        <v>-0.94523140656796067</v>
      </c>
      <c r="Q395" s="8">
        <f t="shared" si="89"/>
        <v>-6.8248575932353617E-2</v>
      </c>
      <c r="R395" s="8">
        <f t="shared" si="90"/>
        <v>-0.96523687131749414</v>
      </c>
      <c r="T395" s="8">
        <f t="shared" si="91"/>
        <v>-0.67150989154683938</v>
      </c>
      <c r="U395" s="8">
        <f t="shared" si="92"/>
        <v>-0.66643526493256644</v>
      </c>
      <c r="V395" s="8">
        <f t="shared" si="93"/>
        <v>-0.94391171761497528</v>
      </c>
      <c r="W395" s="8">
        <f t="shared" si="94"/>
        <v>-0.91692016398762022</v>
      </c>
      <c r="X395" s="8">
        <f t="shared" si="95"/>
        <v>3.3453403432376912E-2</v>
      </c>
      <c r="Y395" s="8">
        <f t="shared" si="96"/>
        <v>-0.81177871668235557</v>
      </c>
      <c r="AA395" s="8">
        <f t="shared" si="97"/>
        <v>-0.89534659628831803</v>
      </c>
      <c r="AB395" s="8">
        <f t="shared" si="98"/>
        <v>-0.88871304986044697</v>
      </c>
      <c r="AC395" s="8">
        <f t="shared" si="99"/>
        <v>-0.98030524332147617</v>
      </c>
      <c r="AD395" s="8">
        <f t="shared" si="100"/>
        <v>-0.97554367676341813</v>
      </c>
      <c r="AE395" s="8">
        <f t="shared" si="101"/>
        <v>-0.715759041075686</v>
      </c>
      <c r="AF395" s="8">
        <f t="shared" si="102"/>
        <v>-0.87262014862527126</v>
      </c>
      <c r="AG395" s="8"/>
      <c r="AH395">
        <v>-17.456503542743938</v>
      </c>
      <c r="AJ395">
        <v>1.0779804224873911E-5</v>
      </c>
      <c r="AK395">
        <v>0</v>
      </c>
      <c r="AL395">
        <v>1.0779804224873911E-5</v>
      </c>
      <c r="AM395">
        <v>0</v>
      </c>
      <c r="AN395">
        <v>0</v>
      </c>
      <c r="AO395">
        <v>0</v>
      </c>
      <c r="AP395">
        <v>0</v>
      </c>
      <c r="AQ395">
        <v>0</v>
      </c>
      <c r="AS395">
        <v>1.0779804224873911E-5</v>
      </c>
      <c r="AT395">
        <v>0</v>
      </c>
      <c r="AU395">
        <v>1.0779804224873911E-5</v>
      </c>
      <c r="AV395">
        <v>0</v>
      </c>
      <c r="AW395">
        <v>6.1598881285318531E-6</v>
      </c>
      <c r="AX395">
        <v>0</v>
      </c>
      <c r="AY395">
        <v>6.1598881285318531E-6</v>
      </c>
      <c r="AZ395">
        <v>0</v>
      </c>
      <c r="BB395">
        <f t="shared" si="108"/>
        <v>0</v>
      </c>
    </row>
    <row r="396" spans="1:54" x14ac:dyDescent="0.3">
      <c r="A396">
        <v>3</v>
      </c>
      <c r="B396" t="s">
        <v>133</v>
      </c>
      <c r="C396" t="s">
        <v>132</v>
      </c>
      <c r="D396" t="s">
        <v>15</v>
      </c>
      <c r="F396" s="2">
        <v>0</v>
      </c>
      <c r="G396" s="2">
        <f t="shared" si="103"/>
        <v>1</v>
      </c>
      <c r="H396" s="4">
        <f t="shared" si="104"/>
        <v>0</v>
      </c>
      <c r="I396" s="14">
        <f t="shared" si="105"/>
        <v>1</v>
      </c>
      <c r="J396">
        <f t="shared" si="84"/>
        <v>0</v>
      </c>
      <c r="K396">
        <f t="shared" si="106"/>
        <v>3</v>
      </c>
      <c r="L396">
        <f t="shared" si="107"/>
        <v>0</v>
      </c>
      <c r="M396" s="8">
        <f t="shared" si="85"/>
        <v>-0.67837775372070375</v>
      </c>
      <c r="N396" s="8">
        <f t="shared" si="86"/>
        <v>-0.66507232972715602</v>
      </c>
      <c r="O396" s="8">
        <f t="shared" si="87"/>
        <v>-0.95862165961493984</v>
      </c>
      <c r="P396" s="8">
        <f t="shared" si="88"/>
        <v>-0.94481794530716745</v>
      </c>
      <c r="Q396" s="8">
        <f t="shared" si="89"/>
        <v>-6.5777370096553725E-2</v>
      </c>
      <c r="R396" s="8">
        <f t="shared" si="90"/>
        <v>-0.96954605096453672</v>
      </c>
      <c r="T396" s="8">
        <f t="shared" si="91"/>
        <v>-0.67291055081154438</v>
      </c>
      <c r="U396" s="8">
        <f t="shared" si="92"/>
        <v>-0.66592471571294887</v>
      </c>
      <c r="V396" s="8">
        <f t="shared" si="93"/>
        <v>-0.92049776956207885</v>
      </c>
      <c r="W396" s="8">
        <f t="shared" si="94"/>
        <v>-0.92597573780644438</v>
      </c>
      <c r="X396" s="8">
        <f t="shared" si="95"/>
        <v>4.0741284461731239E-2</v>
      </c>
      <c r="Y396" s="8">
        <f t="shared" si="96"/>
        <v>-0.77334965963431579</v>
      </c>
      <c r="AA396" s="8">
        <f t="shared" si="97"/>
        <v>-0.89096771718523726</v>
      </c>
      <c r="AB396" s="8">
        <f t="shared" si="98"/>
        <v>-0.88213642063018416</v>
      </c>
      <c r="AC396" s="8">
        <f t="shared" si="99"/>
        <v>-0.97331991253015371</v>
      </c>
      <c r="AD396" s="8">
        <f t="shared" si="100"/>
        <v>-0.97669063248246568</v>
      </c>
      <c r="AE396" s="8">
        <f t="shared" si="101"/>
        <v>-0.71490782307027378</v>
      </c>
      <c r="AF396" s="8">
        <f t="shared" si="102"/>
        <v>-0.84485582398449732</v>
      </c>
      <c r="AG396" s="8"/>
      <c r="AH396">
        <v>-17.461353194236001</v>
      </c>
      <c r="AJ396">
        <v>-1.0779804224873911E-5</v>
      </c>
      <c r="AK396">
        <v>0</v>
      </c>
      <c r="AL396">
        <v>-1.0779804224873911E-5</v>
      </c>
      <c r="AM396">
        <v>0</v>
      </c>
      <c r="AN396">
        <v>0</v>
      </c>
      <c r="AO396">
        <v>0</v>
      </c>
      <c r="AP396">
        <v>0</v>
      </c>
      <c r="AQ396">
        <v>0</v>
      </c>
      <c r="AS396">
        <v>-1.0779804224873911E-5</v>
      </c>
      <c r="AT396">
        <v>0</v>
      </c>
      <c r="AU396">
        <v>-1.0779804224873911E-5</v>
      </c>
      <c r="AV396">
        <v>0</v>
      </c>
      <c r="AW396">
        <v>-6.1598881285318531E-6</v>
      </c>
      <c r="AX396">
        <v>0</v>
      </c>
      <c r="AY396">
        <v>-6.1598881285318531E-6</v>
      </c>
      <c r="AZ396">
        <v>0</v>
      </c>
      <c r="BB396">
        <f t="shared" si="108"/>
        <v>0</v>
      </c>
    </row>
    <row r="397" spans="1:54" x14ac:dyDescent="0.3">
      <c r="A397">
        <v>3</v>
      </c>
      <c r="B397" t="s">
        <v>134</v>
      </c>
      <c r="C397" t="s">
        <v>132</v>
      </c>
      <c r="D397" t="s">
        <v>15</v>
      </c>
      <c r="F397" s="2">
        <v>0</v>
      </c>
      <c r="G397" s="2">
        <f t="shared" si="103"/>
        <v>1</v>
      </c>
      <c r="H397" s="4">
        <f t="shared" si="104"/>
        <v>0</v>
      </c>
      <c r="I397" s="14">
        <f t="shared" si="105"/>
        <v>1</v>
      </c>
      <c r="J397">
        <f t="shared" si="84"/>
        <v>0</v>
      </c>
      <c r="K397">
        <f t="shared" si="106"/>
        <v>3</v>
      </c>
      <c r="L397">
        <f t="shared" si="107"/>
        <v>0</v>
      </c>
      <c r="M397" s="8">
        <f t="shared" si="85"/>
        <v>0.45200949313307376</v>
      </c>
      <c r="N397" s="8">
        <f t="shared" si="86"/>
        <v>0.45232539772988556</v>
      </c>
      <c r="O397" s="8">
        <f t="shared" si="87"/>
        <v>0.114117885882114</v>
      </c>
      <c r="P397" s="8">
        <f t="shared" si="88"/>
        <v>12353.411764705883</v>
      </c>
      <c r="Q397" s="8">
        <f t="shared" si="89"/>
        <v>-0.19175513790258583</v>
      </c>
      <c r="R397" s="8">
        <f t="shared" si="90"/>
        <v>205.4836236933798</v>
      </c>
      <c r="T397" s="8">
        <f t="shared" si="91"/>
        <v>0.92773683128381879</v>
      </c>
      <c r="U397" s="8">
        <f t="shared" si="92"/>
        <v>0.89413433078454763</v>
      </c>
      <c r="V397" s="8">
        <f t="shared" si="93"/>
        <v>0.50356087000078942</v>
      </c>
      <c r="W397" s="8">
        <f t="shared" si="94"/>
        <v>2.5511768563842843</v>
      </c>
      <c r="X397" s="8">
        <f t="shared" si="95"/>
        <v>8.5462468187981977E-2</v>
      </c>
      <c r="Y397" s="8">
        <f t="shared" si="96"/>
        <v>70.657383513095155</v>
      </c>
      <c r="AA397" s="8">
        <f t="shared" si="97"/>
        <v>-0.1544988466375847</v>
      </c>
      <c r="AB397" s="8">
        <f t="shared" si="98"/>
        <v>-0.17572164714267965</v>
      </c>
      <c r="AC397" s="8">
        <f t="shared" si="99"/>
        <v>-0.36853552935017725</v>
      </c>
      <c r="AD397" s="8">
        <f t="shared" si="100"/>
        <v>1.1693248045563234</v>
      </c>
      <c r="AE397" s="8">
        <f t="shared" si="101"/>
        <v>-0.55690431836712473</v>
      </c>
      <c r="AF397" s="8">
        <f t="shared" si="102"/>
        <v>46.882262253906944</v>
      </c>
      <c r="AG397" s="8"/>
      <c r="AH397">
        <v>41.672127347554699</v>
      </c>
      <c r="AJ397">
        <v>-1.951152294506455</v>
      </c>
      <c r="AK397">
        <v>-2</v>
      </c>
      <c r="AL397">
        <v>-1.951152294506455</v>
      </c>
      <c r="AM397">
        <v>-2</v>
      </c>
      <c r="AN397">
        <v>0</v>
      </c>
      <c r="AO397">
        <v>0</v>
      </c>
      <c r="AP397">
        <v>0</v>
      </c>
      <c r="AQ397">
        <v>0</v>
      </c>
      <c r="AS397">
        <v>-1.951152294506455</v>
      </c>
      <c r="AT397">
        <v>-1</v>
      </c>
      <c r="AU397">
        <v>-1.951152294506455</v>
      </c>
      <c r="AV397">
        <v>-1</v>
      </c>
      <c r="AW397">
        <v>-1.114944168289403</v>
      </c>
      <c r="AX397">
        <v>-0.1959999999999999</v>
      </c>
      <c r="AY397">
        <v>-1.114944168289403</v>
      </c>
      <c r="AZ397">
        <v>-0.1959999999999999</v>
      </c>
      <c r="BB397">
        <f t="shared" si="108"/>
        <v>-0.1959999999999999</v>
      </c>
    </row>
    <row r="398" spans="1:54" x14ac:dyDescent="0.3">
      <c r="A398">
        <v>3</v>
      </c>
      <c r="B398" t="s">
        <v>135</v>
      </c>
      <c r="C398" t="s">
        <v>132</v>
      </c>
      <c r="D398" t="s">
        <v>15</v>
      </c>
      <c r="F398" s="2">
        <v>0</v>
      </c>
      <c r="G398" s="2">
        <f t="shared" si="103"/>
        <v>0</v>
      </c>
      <c r="H398" s="4">
        <f t="shared" si="104"/>
        <v>1</v>
      </c>
      <c r="I398" s="14">
        <f t="shared" si="105"/>
        <v>0</v>
      </c>
      <c r="J398">
        <f t="shared" si="84"/>
        <v>1</v>
      </c>
      <c r="K398">
        <f t="shared" si="106"/>
        <v>3</v>
      </c>
      <c r="L398">
        <f t="shared" si="107"/>
        <v>3</v>
      </c>
      <c r="M398" s="8">
        <f t="shared" si="85"/>
        <v>-0.83155646423632523</v>
      </c>
      <c r="N398" s="8">
        <f t="shared" si="86"/>
        <v>-0.82866195646604102</v>
      </c>
      <c r="O398" s="8">
        <f t="shared" si="87"/>
        <v>-0.97959315442637984</v>
      </c>
      <c r="P398" s="8">
        <f t="shared" si="88"/>
        <v>-0.98162079501399258</v>
      </c>
      <c r="Q398" s="8">
        <f t="shared" si="89"/>
        <v>-0.18403531851349655</v>
      </c>
      <c r="R398" s="8">
        <f t="shared" si="90"/>
        <v>-0.91948876975532301</v>
      </c>
      <c r="T398" s="8">
        <f t="shared" si="91"/>
        <v>-0.78291657762056455</v>
      </c>
      <c r="U398" s="8">
        <f t="shared" si="92"/>
        <v>-0.78212553799754403</v>
      </c>
      <c r="V398" s="8">
        <f t="shared" si="93"/>
        <v>-0.96209884749454044</v>
      </c>
      <c r="W398" s="8">
        <f t="shared" si="94"/>
        <v>-0.9568366302631266</v>
      </c>
      <c r="X398" s="8">
        <f t="shared" si="95"/>
        <v>0.10199697398816902</v>
      </c>
      <c r="Y398" s="8">
        <f t="shared" si="96"/>
        <v>-0.79036205308532659</v>
      </c>
      <c r="AA398" s="8">
        <f t="shared" si="97"/>
        <v>-0.92219258730684894</v>
      </c>
      <c r="AB398" s="8">
        <f t="shared" si="98"/>
        <v>-0.92088621640866741</v>
      </c>
      <c r="AC398" s="8">
        <f t="shared" si="99"/>
        <v>-0.98469458534618637</v>
      </c>
      <c r="AD398" s="8">
        <f t="shared" si="100"/>
        <v>-0.98293951267751356</v>
      </c>
      <c r="AE398" s="8">
        <f t="shared" si="101"/>
        <v>-0.53745039871411471</v>
      </c>
      <c r="AF398" s="8">
        <f t="shared" si="102"/>
        <v>-0.92276253953502629</v>
      </c>
      <c r="AG398" s="8"/>
      <c r="AH398">
        <v>-6.7542706105747543</v>
      </c>
      <c r="AJ398">
        <v>1.951152294506455</v>
      </c>
      <c r="AK398">
        <v>2</v>
      </c>
      <c r="AL398">
        <v>1.951152294506455</v>
      </c>
      <c r="AM398">
        <v>2</v>
      </c>
      <c r="AN398">
        <v>0</v>
      </c>
      <c r="AO398">
        <v>0</v>
      </c>
      <c r="AP398">
        <v>0</v>
      </c>
      <c r="AQ398">
        <v>0</v>
      </c>
      <c r="AS398">
        <v>1.951152294506455</v>
      </c>
      <c r="AT398">
        <v>1</v>
      </c>
      <c r="AU398">
        <v>1.951152294506455</v>
      </c>
      <c r="AV398">
        <v>1</v>
      </c>
      <c r="AW398">
        <v>1.114944168289403</v>
      </c>
      <c r="AX398">
        <v>0.1959999999999999</v>
      </c>
      <c r="AY398">
        <v>1.114944168289403</v>
      </c>
      <c r="AZ398">
        <v>0.1959999999999999</v>
      </c>
      <c r="BB398">
        <f t="shared" si="108"/>
        <v>0.1959999999999999</v>
      </c>
    </row>
    <row r="399" spans="1:54" x14ac:dyDescent="0.3">
      <c r="A399">
        <v>3</v>
      </c>
      <c r="B399" t="s">
        <v>136</v>
      </c>
      <c r="C399" t="s">
        <v>132</v>
      </c>
      <c r="D399" t="s">
        <v>15</v>
      </c>
      <c r="F399" s="2">
        <v>0</v>
      </c>
      <c r="G399" s="2">
        <f t="shared" si="103"/>
        <v>1</v>
      </c>
      <c r="H399" s="4">
        <f t="shared" si="104"/>
        <v>1</v>
      </c>
      <c r="I399" s="14">
        <f t="shared" si="105"/>
        <v>0</v>
      </c>
      <c r="J399">
        <f t="shared" si="84"/>
        <v>1</v>
      </c>
      <c r="K399">
        <f t="shared" si="106"/>
        <v>3</v>
      </c>
      <c r="L399">
        <f t="shared" si="107"/>
        <v>3</v>
      </c>
      <c r="M399" s="8">
        <f t="shared" si="85"/>
        <v>-0.78633248162432601</v>
      </c>
      <c r="N399" s="8">
        <f t="shared" si="86"/>
        <v>-0.7837921898738045</v>
      </c>
      <c r="O399" s="8">
        <f t="shared" si="87"/>
        <v>-0.98308869421371092</v>
      </c>
      <c r="P399" s="8">
        <f t="shared" si="88"/>
        <v>-0.98038372143226438</v>
      </c>
      <c r="Q399" s="8">
        <f t="shared" si="89"/>
        <v>-0.18447044532882109</v>
      </c>
      <c r="R399" s="8">
        <f t="shared" si="90"/>
        <v>-0.92187844862767288</v>
      </c>
      <c r="T399" s="8">
        <f t="shared" si="91"/>
        <v>-0.74263652316187034</v>
      </c>
      <c r="U399" s="8">
        <f t="shared" si="92"/>
        <v>-0.74341227873639448</v>
      </c>
      <c r="V399" s="8">
        <f t="shared" si="93"/>
        <v>-0.96783359240342615</v>
      </c>
      <c r="W399" s="8">
        <f t="shared" si="94"/>
        <v>-0.95491063895592421</v>
      </c>
      <c r="X399" s="8">
        <f t="shared" si="95"/>
        <v>9.7154685949947167E-2</v>
      </c>
      <c r="Y399" s="8">
        <f t="shared" si="96"/>
        <v>-0.79960898931362789</v>
      </c>
      <c r="AA399" s="8">
        <f t="shared" si="97"/>
        <v>-0.90804667966588426</v>
      </c>
      <c r="AB399" s="8">
        <f t="shared" si="98"/>
        <v>-0.90732507183231603</v>
      </c>
      <c r="AC399" s="8">
        <f t="shared" si="99"/>
        <v>-0.98776668788374655</v>
      </c>
      <c r="AD399" s="8">
        <f t="shared" si="100"/>
        <v>-0.98229009469977624</v>
      </c>
      <c r="AE399" s="8">
        <f t="shared" si="101"/>
        <v>-0.55272651550687002</v>
      </c>
      <c r="AF399" s="8">
        <f t="shared" si="102"/>
        <v>-0.92583893459655775</v>
      </c>
      <c r="AG399" s="8"/>
      <c r="AH399">
        <v>-6.7542706105747552</v>
      </c>
      <c r="AJ399">
        <v>1.951152294506455</v>
      </c>
      <c r="AK399">
        <v>2</v>
      </c>
      <c r="AL399">
        <v>1.951152294506455</v>
      </c>
      <c r="AM399">
        <v>2</v>
      </c>
      <c r="AN399">
        <v>0</v>
      </c>
      <c r="AO399">
        <v>0</v>
      </c>
      <c r="AP399">
        <v>0</v>
      </c>
      <c r="AQ399">
        <v>0</v>
      </c>
      <c r="AS399">
        <v>1.951152294506455</v>
      </c>
      <c r="AT399">
        <v>1</v>
      </c>
      <c r="AU399">
        <v>1.951152294506455</v>
      </c>
      <c r="AV399">
        <v>1</v>
      </c>
      <c r="AW399">
        <v>1.114944168289403</v>
      </c>
      <c r="AX399">
        <v>0.1959999999999999</v>
      </c>
      <c r="AY399">
        <v>1.114944168289403</v>
      </c>
      <c r="AZ399">
        <v>0.1959999999999999</v>
      </c>
      <c r="BB399">
        <f t="shared" si="108"/>
        <v>0.1959999999999999</v>
      </c>
    </row>
    <row r="400" spans="1:54" x14ac:dyDescent="0.3">
      <c r="A400">
        <v>3</v>
      </c>
      <c r="B400" t="s">
        <v>137</v>
      </c>
      <c r="C400" t="s">
        <v>132</v>
      </c>
      <c r="D400" t="s">
        <v>15</v>
      </c>
      <c r="F400" s="2">
        <v>0</v>
      </c>
      <c r="G400" s="2">
        <f t="shared" si="103"/>
        <v>0</v>
      </c>
      <c r="H400" s="4">
        <f t="shared" si="104"/>
        <v>0</v>
      </c>
      <c r="I400" s="14">
        <f t="shared" si="105"/>
        <v>1</v>
      </c>
      <c r="J400">
        <f t="shared" si="84"/>
        <v>0</v>
      </c>
      <c r="K400">
        <f t="shared" si="106"/>
        <v>3</v>
      </c>
      <c r="L400">
        <f t="shared" si="107"/>
        <v>0</v>
      </c>
      <c r="M400" s="8">
        <f t="shared" si="85"/>
        <v>0.36150307959767797</v>
      </c>
      <c r="N400" s="8">
        <f t="shared" si="86"/>
        <v>0.36176400314707774</v>
      </c>
      <c r="O400" s="8">
        <f t="shared" si="87"/>
        <v>9.9403497017485118E-2</v>
      </c>
      <c r="P400" s="8">
        <f t="shared" si="88"/>
        <v>23630.444444444442</v>
      </c>
      <c r="Q400" s="8">
        <f t="shared" si="89"/>
        <v>-0.19133299084953181</v>
      </c>
      <c r="R400" s="8">
        <f t="shared" si="90"/>
        <v>232.04933437744714</v>
      </c>
      <c r="T400" s="8">
        <f t="shared" si="91"/>
        <v>0.39855882688115207</v>
      </c>
      <c r="U400" s="8">
        <f t="shared" si="92"/>
        <v>0.38648182291675465</v>
      </c>
      <c r="V400" s="8">
        <f t="shared" si="93"/>
        <v>0.7571741164365744</v>
      </c>
      <c r="W400" s="8">
        <f t="shared" si="94"/>
        <v>2.6013219657541904</v>
      </c>
      <c r="X400" s="8">
        <f t="shared" si="95"/>
        <v>8.3790121456055217E-2</v>
      </c>
      <c r="Y400" s="8">
        <f t="shared" si="96"/>
        <v>79.613813623111227</v>
      </c>
      <c r="AA400" s="8">
        <f t="shared" si="97"/>
        <v>-0.39747235474124243</v>
      </c>
      <c r="AB400" s="8">
        <f t="shared" si="98"/>
        <v>-0.4040674903308098</v>
      </c>
      <c r="AC400" s="8">
        <f t="shared" si="99"/>
        <v>-0.25524759261842123</v>
      </c>
      <c r="AD400" s="8">
        <f t="shared" si="100"/>
        <v>1.1853886558698212</v>
      </c>
      <c r="AE400" s="8">
        <f t="shared" si="101"/>
        <v>-0.557161501054939</v>
      </c>
      <c r="AF400" s="8">
        <f t="shared" si="102"/>
        <v>49.824903810820977</v>
      </c>
      <c r="AG400" s="8"/>
      <c r="AH400">
        <v>41.672127347554699</v>
      </c>
      <c r="AJ400">
        <v>-1.951152294506455</v>
      </c>
      <c r="AK400">
        <v>-2</v>
      </c>
      <c r="AL400">
        <v>-1.951152294506455</v>
      </c>
      <c r="AM400">
        <v>-2</v>
      </c>
      <c r="AN400">
        <v>0</v>
      </c>
      <c r="AO400">
        <v>0</v>
      </c>
      <c r="AP400">
        <v>0</v>
      </c>
      <c r="AQ400">
        <v>0</v>
      </c>
      <c r="AS400">
        <v>-1.951152294506455</v>
      </c>
      <c r="AT400">
        <v>-1</v>
      </c>
      <c r="AU400">
        <v>-1.951152294506455</v>
      </c>
      <c r="AV400">
        <v>-1</v>
      </c>
      <c r="AW400">
        <v>-1.114944168289403</v>
      </c>
      <c r="AX400">
        <v>-0.1959999999999999</v>
      </c>
      <c r="AY400">
        <v>-1.114944168289403</v>
      </c>
      <c r="AZ400">
        <v>-0.1959999999999999</v>
      </c>
      <c r="BB400">
        <f t="shared" si="108"/>
        <v>-0.1959999999999999</v>
      </c>
    </row>
    <row r="401" spans="1:54" x14ac:dyDescent="0.3">
      <c r="A401">
        <v>3</v>
      </c>
      <c r="B401" t="s">
        <v>138</v>
      </c>
      <c r="C401" t="s">
        <v>132</v>
      </c>
      <c r="D401" t="s">
        <v>15</v>
      </c>
      <c r="F401" s="2">
        <v>0</v>
      </c>
      <c r="G401" s="2">
        <f t="shared" si="103"/>
        <v>0</v>
      </c>
      <c r="H401" s="4">
        <f t="shared" si="104"/>
        <v>0</v>
      </c>
      <c r="I401" s="14">
        <f t="shared" si="105"/>
        <v>1</v>
      </c>
      <c r="J401">
        <f t="shared" si="84"/>
        <v>0</v>
      </c>
      <c r="K401">
        <f t="shared" si="106"/>
        <v>3</v>
      </c>
      <c r="L401">
        <f t="shared" si="107"/>
        <v>0</v>
      </c>
      <c r="M401" s="8">
        <f t="shared" si="85"/>
        <v>-0.63800225686097334</v>
      </c>
      <c r="N401" s="8">
        <f t="shared" si="86"/>
        <v>-0.62568838125568305</v>
      </c>
      <c r="O401" s="8">
        <f t="shared" si="87"/>
        <v>-0.952373752147606</v>
      </c>
      <c r="P401" s="8">
        <f t="shared" si="88"/>
        <v>-0.94017230251252815</v>
      </c>
      <c r="Q401" s="8">
        <f t="shared" si="89"/>
        <v>-6.9634172322141683E-2</v>
      </c>
      <c r="R401" s="8">
        <f t="shared" si="90"/>
        <v>-0.96598439394176072</v>
      </c>
      <c r="T401" s="8">
        <f t="shared" si="91"/>
        <v>-0.63867481701916573</v>
      </c>
      <c r="U401" s="8">
        <f t="shared" si="92"/>
        <v>-0.63423384197926747</v>
      </c>
      <c r="V401" s="8">
        <f t="shared" si="93"/>
        <v>-0.90940622978901287</v>
      </c>
      <c r="W401" s="8">
        <f t="shared" si="94"/>
        <v>-0.91660760543229514</v>
      </c>
      <c r="X401" s="8">
        <f t="shared" si="95"/>
        <v>3.6647534877851835E-2</v>
      </c>
      <c r="Y401" s="8">
        <f t="shared" si="96"/>
        <v>-0.76216665020508068</v>
      </c>
      <c r="AA401" s="8">
        <f t="shared" si="97"/>
        <v>-0.88312946663536829</v>
      </c>
      <c r="AB401" s="8">
        <f t="shared" si="98"/>
        <v>-0.87677763698644673</v>
      </c>
      <c r="AC401" s="8">
        <f t="shared" si="99"/>
        <v>-0.96908881424339532</v>
      </c>
      <c r="AD401" s="8">
        <f t="shared" si="100"/>
        <v>-0.97421559380532063</v>
      </c>
      <c r="AE401" s="8">
        <f t="shared" si="101"/>
        <v>-0.71282635726092691</v>
      </c>
      <c r="AF401" s="8">
        <f t="shared" si="102"/>
        <v>-0.84016890017720958</v>
      </c>
      <c r="AG401" s="8"/>
      <c r="AH401">
        <v>-17.461353194236001</v>
      </c>
      <c r="AJ401">
        <v>-1.0779804224873911E-5</v>
      </c>
      <c r="AK401">
        <v>0</v>
      </c>
      <c r="AL401">
        <v>-1.0779804224873911E-5</v>
      </c>
      <c r="AM401">
        <v>0</v>
      </c>
      <c r="AN401">
        <v>0</v>
      </c>
      <c r="AO401">
        <v>0</v>
      </c>
      <c r="AP401">
        <v>0</v>
      </c>
      <c r="AQ401">
        <v>0</v>
      </c>
      <c r="AS401">
        <v>-1.0779804224873911E-5</v>
      </c>
      <c r="AT401">
        <v>0</v>
      </c>
      <c r="AU401">
        <v>-1.0779804224873911E-5</v>
      </c>
      <c r="AV401">
        <v>0</v>
      </c>
      <c r="AW401">
        <v>-6.1598881285318531E-6</v>
      </c>
      <c r="AX401">
        <v>0</v>
      </c>
      <c r="AY401">
        <v>-6.1598881285318531E-6</v>
      </c>
      <c r="AZ401">
        <v>0</v>
      </c>
      <c r="BB401">
        <f t="shared" si="108"/>
        <v>0</v>
      </c>
    </row>
    <row r="402" spans="1:54" x14ac:dyDescent="0.3">
      <c r="A402">
        <v>3</v>
      </c>
      <c r="B402" t="s">
        <v>139</v>
      </c>
      <c r="C402" t="s">
        <v>132</v>
      </c>
      <c r="D402" t="s">
        <v>15</v>
      </c>
      <c r="F402" s="2">
        <v>0</v>
      </c>
      <c r="G402" s="2">
        <f t="shared" si="103"/>
        <v>1</v>
      </c>
      <c r="H402" s="4">
        <f t="shared" si="104"/>
        <v>0</v>
      </c>
      <c r="I402" s="14">
        <f t="shared" si="105"/>
        <v>1</v>
      </c>
      <c r="J402">
        <f t="shared" si="84"/>
        <v>0</v>
      </c>
      <c r="K402">
        <f t="shared" si="106"/>
        <v>3</v>
      </c>
      <c r="L402">
        <f t="shared" si="107"/>
        <v>0</v>
      </c>
      <c r="M402" s="8">
        <f t="shared" si="85"/>
        <v>-0.65565990857334044</v>
      </c>
      <c r="N402" s="8">
        <f t="shared" si="86"/>
        <v>-0.64360779752762243</v>
      </c>
      <c r="O402" s="8">
        <f t="shared" si="87"/>
        <v>-0.95643504441400096</v>
      </c>
      <c r="P402" s="8">
        <f t="shared" si="88"/>
        <v>-0.94617094798230217</v>
      </c>
      <c r="Q402" s="8">
        <f t="shared" si="89"/>
        <v>-6.9204527720686013E-2</v>
      </c>
      <c r="R402" s="8">
        <f t="shared" si="90"/>
        <v>-0.96948677375453018</v>
      </c>
      <c r="T402" s="8">
        <f t="shared" si="91"/>
        <v>-0.65803724318381818</v>
      </c>
      <c r="U402" s="8">
        <f t="shared" si="92"/>
        <v>-0.65224758901859847</v>
      </c>
      <c r="V402" s="8">
        <f t="shared" si="93"/>
        <v>-0.94142124789337722</v>
      </c>
      <c r="W402" s="8">
        <f t="shared" si="94"/>
        <v>-0.91605966074260914</v>
      </c>
      <c r="X402" s="8">
        <f t="shared" si="95"/>
        <v>4.2803361314540024E-2</v>
      </c>
      <c r="Y402" s="8">
        <f t="shared" si="96"/>
        <v>-0.81778293471624297</v>
      </c>
      <c r="AA402" s="8">
        <f t="shared" si="97"/>
        <v>-0.88534523376580754</v>
      </c>
      <c r="AB402" s="8">
        <f t="shared" si="98"/>
        <v>-0.87812144858564445</v>
      </c>
      <c r="AC402" s="8">
        <f t="shared" si="99"/>
        <v>-0.97879435567525841</v>
      </c>
      <c r="AD402" s="8">
        <f t="shared" si="100"/>
        <v>-0.97408264344770634</v>
      </c>
      <c r="AE402" s="8">
        <f t="shared" si="101"/>
        <v>-0.71356350099526011</v>
      </c>
      <c r="AF402" s="8">
        <f t="shared" si="102"/>
        <v>-0.87776928640456364</v>
      </c>
      <c r="AG402" s="8"/>
      <c r="AH402">
        <v>-17.456503542743938</v>
      </c>
      <c r="AJ402">
        <v>1.0779804224873911E-5</v>
      </c>
      <c r="AK402">
        <v>0</v>
      </c>
      <c r="AL402">
        <v>1.0779804224873911E-5</v>
      </c>
      <c r="AM402">
        <v>0</v>
      </c>
      <c r="AN402">
        <v>0</v>
      </c>
      <c r="AO402">
        <v>0</v>
      </c>
      <c r="AP402">
        <v>0</v>
      </c>
      <c r="AQ402">
        <v>0</v>
      </c>
      <c r="AS402">
        <v>1.0779804224873911E-5</v>
      </c>
      <c r="AT402">
        <v>0</v>
      </c>
      <c r="AU402">
        <v>1.0779804224873911E-5</v>
      </c>
      <c r="AV402">
        <v>0</v>
      </c>
      <c r="AW402">
        <v>6.1598881285318531E-6</v>
      </c>
      <c r="AX402">
        <v>0</v>
      </c>
      <c r="AY402">
        <v>6.1598881285318531E-6</v>
      </c>
      <c r="AZ402">
        <v>0</v>
      </c>
      <c r="BB402">
        <f t="shared" si="108"/>
        <v>0</v>
      </c>
    </row>
    <row r="403" spans="1:54" x14ac:dyDescent="0.3">
      <c r="A403">
        <v>3</v>
      </c>
      <c r="B403" t="s">
        <v>140</v>
      </c>
      <c r="C403" t="s">
        <v>141</v>
      </c>
      <c r="D403" t="s">
        <v>69</v>
      </c>
      <c r="F403" s="2">
        <v>0</v>
      </c>
      <c r="G403" s="2">
        <f t="shared" si="103"/>
        <v>0</v>
      </c>
      <c r="H403" s="4">
        <f t="shared" si="104"/>
        <v>1</v>
      </c>
      <c r="I403" s="14">
        <f t="shared" si="105"/>
        <v>0</v>
      </c>
      <c r="J403">
        <f t="shared" ref="J403:J426" si="109">IF(BB403&gt;0,1,0)</f>
        <v>1</v>
      </c>
      <c r="K403">
        <f t="shared" si="106"/>
        <v>2</v>
      </c>
      <c r="L403">
        <f t="shared" si="107"/>
        <v>2</v>
      </c>
      <c r="M403" s="8">
        <f t="shared" ref="M403:M426" si="110">(N67-M67)/M67</f>
        <v>-0.91079695459812504</v>
      </c>
      <c r="N403" s="8">
        <f t="shared" ref="N403:N426" si="111">(O67-M67)/M67</f>
        <v>-0.91074926838849291</v>
      </c>
      <c r="O403" s="8">
        <f t="shared" ref="O403:O426" si="112">(Q67-P67)/P67</f>
        <v>-0.88429203764627162</v>
      </c>
      <c r="P403" s="8">
        <f t="shared" ref="P403:P426" si="113">(S67-R67)/R67</f>
        <v>-0.99217059457010293</v>
      </c>
      <c r="Q403" s="8">
        <f t="shared" ref="Q403:Q426" si="114">(U67-T67)/T67</f>
        <v>-0.21729625505984093</v>
      </c>
      <c r="R403" s="8">
        <f t="shared" ref="R403:R426" si="115">(W67-V67)/V67</f>
        <v>-0.85418302900957233</v>
      </c>
      <c r="T403" s="8">
        <f t="shared" ref="T403:T426" si="116">(Z67-Y67)/Y67</f>
        <v>-0.80597745707451252</v>
      </c>
      <c r="U403" s="8">
        <f t="shared" ref="U403:U426" si="117">(AA67-Y67)/Y67</f>
        <v>-0.80733352566520011</v>
      </c>
      <c r="V403" s="8">
        <f t="shared" ref="V403:V426" si="118">(AC67-AB67)/AB67</f>
        <v>-0.7004362514557253</v>
      </c>
      <c r="W403" s="8">
        <f t="shared" ref="W403:W426" si="119">(AE67-AD67)/AD67</f>
        <v>-0.94256762481550427</v>
      </c>
      <c r="X403" s="8">
        <f t="shared" ref="X403:X426" si="120">(AG67-AF67)/AF67</f>
        <v>0.47268895014935142</v>
      </c>
      <c r="Y403" s="8">
        <f t="shared" ref="Y403:Y426" si="121">(AI67-AH67)/AH67</f>
        <v>-0.4556019049873144</v>
      </c>
      <c r="AA403" s="8">
        <f t="shared" ref="AA403:AA426" si="122">(AL67-AK67)/AK67</f>
        <v>-0.9049999896509443</v>
      </c>
      <c r="AB403" s="8">
        <f t="shared" ref="AB403:AB426" si="123">(AM67-AK67)/AK67</f>
        <v>-0.90549390267185803</v>
      </c>
      <c r="AC403" s="8">
        <f t="shared" ref="AC403:AC426" si="124">(AO67-AN67)/AN67</f>
        <v>-0.83289457038353043</v>
      </c>
      <c r="AD403" s="8">
        <f t="shared" ref="AD403:AD426" si="125">(AQ67-AP67)/AP67</f>
        <v>-0.96446247207070745</v>
      </c>
      <c r="AE403" s="8">
        <f t="shared" ref="AE403:AE426" si="126">(AS67-AR67)/AR67</f>
        <v>0.16783796561495384</v>
      </c>
      <c r="AF403" s="8">
        <f t="shared" ref="AF403:AF426" si="127">(AU67-AT67)/AT67</f>
        <v>-0.79695016946345099</v>
      </c>
      <c r="AG403" s="8"/>
      <c r="AH403">
        <v>-12.976232971877559</v>
      </c>
      <c r="AJ403">
        <v>0.99005956077063639</v>
      </c>
      <c r="AK403">
        <v>1</v>
      </c>
      <c r="AL403">
        <v>0.99005956077063639</v>
      </c>
      <c r="AM403">
        <v>1</v>
      </c>
      <c r="AN403">
        <v>0</v>
      </c>
      <c r="AO403">
        <v>0</v>
      </c>
      <c r="AP403">
        <v>0</v>
      </c>
      <c r="AQ403">
        <v>0</v>
      </c>
      <c r="AS403">
        <v>0.99005956077063639</v>
      </c>
      <c r="AT403">
        <v>1</v>
      </c>
      <c r="AU403">
        <v>0.99005956077063639</v>
      </c>
      <c r="AV403">
        <v>1</v>
      </c>
      <c r="AW403">
        <v>0.91212484315895392</v>
      </c>
      <c r="AX403">
        <v>0.31599999999999989</v>
      </c>
      <c r="AY403">
        <v>0.91212484315895392</v>
      </c>
      <c r="AZ403">
        <v>0.31599999999999989</v>
      </c>
      <c r="BB403">
        <f t="shared" si="108"/>
        <v>0.31599999999999989</v>
      </c>
    </row>
    <row r="404" spans="1:54" x14ac:dyDescent="0.3">
      <c r="A404">
        <v>3</v>
      </c>
      <c r="B404" t="s">
        <v>142</v>
      </c>
      <c r="C404" t="s">
        <v>141</v>
      </c>
      <c r="D404" t="s">
        <v>69</v>
      </c>
      <c r="F404" s="2">
        <v>0</v>
      </c>
      <c r="G404" s="2">
        <f t="shared" ref="G404:G426" si="128">MOD(LEN(B404)-LEN(SUBSTITUTE(B404,"N","")),2)</f>
        <v>1</v>
      </c>
      <c r="H404" s="4">
        <f t="shared" ref="H404:H426" si="129">H714</f>
        <v>0</v>
      </c>
      <c r="I404" s="14">
        <f t="shared" ref="I404:I426" si="130">1-J404</f>
        <v>1</v>
      </c>
      <c r="J404">
        <f t="shared" si="109"/>
        <v>0</v>
      </c>
      <c r="K404">
        <f t="shared" ref="K404:K426" si="131">LEN(D404) - LEN(SUBSTITUTE(D404, ",", "")) + 1</f>
        <v>2</v>
      </c>
      <c r="L404">
        <f t="shared" ref="L404:L426" si="132">L714</f>
        <v>0</v>
      </c>
      <c r="M404" s="8">
        <f t="shared" si="110"/>
        <v>1.1258110025386168</v>
      </c>
      <c r="N404" s="8">
        <f t="shared" si="111"/>
        <v>1.1262219404869862</v>
      </c>
      <c r="O404" s="8">
        <f t="shared" si="112"/>
        <v>0.14838159352637401</v>
      </c>
      <c r="P404" s="8">
        <f t="shared" si="113"/>
        <v>31213.083333333339</v>
      </c>
      <c r="Q404" s="8">
        <f t="shared" si="114"/>
        <v>-0.22166169283940218</v>
      </c>
      <c r="R404" s="8">
        <f t="shared" si="115"/>
        <v>821.23469387755097</v>
      </c>
      <c r="T404" s="8">
        <f t="shared" si="116"/>
        <v>1.3351668108977057</v>
      </c>
      <c r="U404" s="8">
        <f t="shared" si="117"/>
        <v>1.2649621417307249</v>
      </c>
      <c r="V404" s="8">
        <f t="shared" si="118"/>
        <v>1.520663946716734</v>
      </c>
      <c r="W404" s="8">
        <f t="shared" si="119"/>
        <v>4.1726885639701257</v>
      </c>
      <c r="X404" s="8">
        <f t="shared" si="120"/>
        <v>0.4970772345956217</v>
      </c>
      <c r="Y404" s="8">
        <f t="shared" si="121"/>
        <v>342.24086342949954</v>
      </c>
      <c r="AA404" s="8">
        <f t="shared" si="122"/>
        <v>0.24181888469158638</v>
      </c>
      <c r="AB404" s="8">
        <f t="shared" si="123"/>
        <v>0.20219727497296439</v>
      </c>
      <c r="AC404" s="8">
        <f t="shared" si="124"/>
        <v>0.50458251238482321</v>
      </c>
      <c r="AD404" s="8">
        <f t="shared" si="125"/>
        <v>2.7265965482551953</v>
      </c>
      <c r="AE404" s="8">
        <f t="shared" si="126"/>
        <v>0.21999666604349272</v>
      </c>
      <c r="AF404" s="8">
        <f t="shared" si="127"/>
        <v>131.61739146455611</v>
      </c>
      <c r="AG404" s="8"/>
      <c r="AH404">
        <v>12.976232971877559</v>
      </c>
      <c r="AJ404">
        <v>-0.99005956077063639</v>
      </c>
      <c r="AK404">
        <v>-1</v>
      </c>
      <c r="AL404">
        <v>-0.99005956077063639</v>
      </c>
      <c r="AM404">
        <v>-1</v>
      </c>
      <c r="AN404">
        <v>0</v>
      </c>
      <c r="AO404">
        <v>0</v>
      </c>
      <c r="AP404">
        <v>0</v>
      </c>
      <c r="AQ404">
        <v>0</v>
      </c>
      <c r="AS404">
        <v>-0.99005956077063639</v>
      </c>
      <c r="AT404">
        <v>-1</v>
      </c>
      <c r="AU404">
        <v>-0.99005956077063639</v>
      </c>
      <c r="AV404">
        <v>-1</v>
      </c>
      <c r="AW404">
        <v>-0.91212484315895392</v>
      </c>
      <c r="AX404">
        <v>-0.31599999999999989</v>
      </c>
      <c r="AY404">
        <v>-0.91212484315895392</v>
      </c>
      <c r="AZ404">
        <v>-0.31599999999999989</v>
      </c>
      <c r="BB404">
        <f t="shared" ref="BB404:BB426" si="133">IF($BB$337=0,AH404,IF($BB$337=1,AS404,IF($BB$337=2,AT404,IF($BB$337=3,AU404,IF($BB$337=4,AV404,IF($BB$337="1L",AW404,IF($BB$337="2L",AX404,IF($BB$337="3L",AY404,AZ404))))))))</f>
        <v>-0.31599999999999989</v>
      </c>
    </row>
    <row r="405" spans="1:54" x14ac:dyDescent="0.3">
      <c r="A405">
        <v>3</v>
      </c>
      <c r="B405" t="s">
        <v>143</v>
      </c>
      <c r="C405" t="s">
        <v>141</v>
      </c>
      <c r="D405" t="s">
        <v>69</v>
      </c>
      <c r="F405" s="2">
        <v>0</v>
      </c>
      <c r="G405" s="2">
        <f t="shared" si="128"/>
        <v>1</v>
      </c>
      <c r="H405" s="4">
        <f t="shared" si="129"/>
        <v>0</v>
      </c>
      <c r="I405" s="14">
        <f t="shared" si="130"/>
        <v>1</v>
      </c>
      <c r="J405">
        <f t="shared" si="109"/>
        <v>0</v>
      </c>
      <c r="K405">
        <f t="shared" si="131"/>
        <v>2</v>
      </c>
      <c r="L405">
        <f t="shared" si="132"/>
        <v>0</v>
      </c>
      <c r="M405" s="8">
        <f t="shared" si="110"/>
        <v>1.0724903290570216</v>
      </c>
      <c r="N405" s="8">
        <f t="shared" si="111"/>
        <v>1.0727982794770041</v>
      </c>
      <c r="O405" s="8">
        <f t="shared" si="112"/>
        <v>0.17653388266941339</v>
      </c>
      <c r="P405" s="8">
        <f t="shared" si="113"/>
        <v>62393.5</v>
      </c>
      <c r="Q405" s="8">
        <f t="shared" si="114"/>
        <v>-0.22198944317110914</v>
      </c>
      <c r="R405" s="8">
        <f t="shared" si="115"/>
        <v>1086.3645518630412</v>
      </c>
      <c r="T405" s="8">
        <f t="shared" si="116"/>
        <v>1.6941221575376262</v>
      </c>
      <c r="U405" s="8">
        <f t="shared" si="117"/>
        <v>1.5967393708941884</v>
      </c>
      <c r="V405" s="8">
        <f t="shared" si="118"/>
        <v>1.3200159718815621</v>
      </c>
      <c r="W405" s="8">
        <f t="shared" si="119"/>
        <v>4.1459041016320759</v>
      </c>
      <c r="X405" s="8">
        <f t="shared" si="120"/>
        <v>0.47596228910978283</v>
      </c>
      <c r="Y405" s="8">
        <f t="shared" si="121"/>
        <v>336.40334423476651</v>
      </c>
      <c r="AA405" s="8">
        <f t="shared" si="122"/>
        <v>0.48726336134316939</v>
      </c>
      <c r="AB405" s="8">
        <f t="shared" si="123"/>
        <v>0.42662437421851312</v>
      </c>
      <c r="AC405" s="8">
        <f t="shared" si="124"/>
        <v>0.30400715303435172</v>
      </c>
      <c r="AD405" s="8">
        <f t="shared" si="125"/>
        <v>2.7028119182093118</v>
      </c>
      <c r="AE405" s="8">
        <f t="shared" si="126"/>
        <v>0.20507993729530991</v>
      </c>
      <c r="AF405" s="8">
        <f t="shared" si="127"/>
        <v>129.0052283057592</v>
      </c>
      <c r="AG405" s="8"/>
      <c r="AH405">
        <v>12.976232971877559</v>
      </c>
      <c r="AJ405">
        <v>-0.99005956077063639</v>
      </c>
      <c r="AK405">
        <v>-1</v>
      </c>
      <c r="AL405">
        <v>-0.99005956077063639</v>
      </c>
      <c r="AM405">
        <v>-1</v>
      </c>
      <c r="AN405">
        <v>0</v>
      </c>
      <c r="AO405">
        <v>0</v>
      </c>
      <c r="AP405">
        <v>0</v>
      </c>
      <c r="AQ405">
        <v>0</v>
      </c>
      <c r="AS405">
        <v>-0.99005956077063639</v>
      </c>
      <c r="AT405">
        <v>-1</v>
      </c>
      <c r="AU405">
        <v>-0.99005956077063639</v>
      </c>
      <c r="AV405">
        <v>-1</v>
      </c>
      <c r="AW405">
        <v>-0.91212484315895392</v>
      </c>
      <c r="AX405">
        <v>-0.31599999999999989</v>
      </c>
      <c r="AY405">
        <v>-0.91212484315895392</v>
      </c>
      <c r="AZ405">
        <v>-0.31599999999999989</v>
      </c>
      <c r="BB405">
        <f t="shared" si="133"/>
        <v>-0.31599999999999989</v>
      </c>
    </row>
    <row r="406" spans="1:54" x14ac:dyDescent="0.3">
      <c r="A406">
        <v>3</v>
      </c>
      <c r="B406" t="s">
        <v>144</v>
      </c>
      <c r="C406" t="s">
        <v>141</v>
      </c>
      <c r="D406" t="s">
        <v>69</v>
      </c>
      <c r="F406" s="2">
        <v>0</v>
      </c>
      <c r="G406" s="2">
        <f t="shared" si="128"/>
        <v>0</v>
      </c>
      <c r="H406" s="4">
        <f t="shared" si="129"/>
        <v>1</v>
      </c>
      <c r="I406" s="14">
        <f t="shared" si="130"/>
        <v>0</v>
      </c>
      <c r="J406">
        <f t="shared" si="109"/>
        <v>1</v>
      </c>
      <c r="K406">
        <f t="shared" si="131"/>
        <v>2</v>
      </c>
      <c r="L406">
        <f t="shared" si="132"/>
        <v>2</v>
      </c>
      <c r="M406" s="8">
        <f t="shared" si="110"/>
        <v>-0.90138317316242433</v>
      </c>
      <c r="N406" s="8">
        <f t="shared" si="111"/>
        <v>-0.90135290908967969</v>
      </c>
      <c r="O406" s="8">
        <f t="shared" si="112"/>
        <v>-0.86697127550302855</v>
      </c>
      <c r="P406" s="8">
        <f t="shared" si="113"/>
        <v>-0.99221435824259741</v>
      </c>
      <c r="Q406" s="8">
        <f t="shared" si="114"/>
        <v>-0.21787177207880473</v>
      </c>
      <c r="R406" s="8">
        <f t="shared" si="115"/>
        <v>-0.84936364264784181</v>
      </c>
      <c r="T406" s="8">
        <f t="shared" si="116"/>
        <v>-0.79549395070920081</v>
      </c>
      <c r="U406" s="8">
        <f t="shared" si="117"/>
        <v>-0.79702750521799559</v>
      </c>
      <c r="V406" s="8">
        <f t="shared" si="118"/>
        <v>-0.7221814146497918</v>
      </c>
      <c r="W406" s="8">
        <f t="shared" si="119"/>
        <v>-0.94068868859967625</v>
      </c>
      <c r="X406" s="8">
        <f t="shared" si="120"/>
        <v>0.46645968078422784</v>
      </c>
      <c r="Y406" s="8">
        <f t="shared" si="121"/>
        <v>-0.44865183935671571</v>
      </c>
      <c r="AA406" s="8">
        <f t="shared" si="122"/>
        <v>-0.90086636331973813</v>
      </c>
      <c r="AB406" s="8">
        <f t="shared" si="123"/>
        <v>-0.90102467236252182</v>
      </c>
      <c r="AC406" s="8">
        <f t="shared" si="124"/>
        <v>-0.84693015442119512</v>
      </c>
      <c r="AD406" s="8">
        <f t="shared" si="125"/>
        <v>-0.96329324163629937</v>
      </c>
      <c r="AE406" s="8">
        <f t="shared" si="126"/>
        <v>0.16190527938179106</v>
      </c>
      <c r="AF406" s="8">
        <f t="shared" si="127"/>
        <v>-0.79187779293785565</v>
      </c>
      <c r="AG406" s="8"/>
      <c r="AH406">
        <v>-12.976232971877559</v>
      </c>
      <c r="AJ406">
        <v>0.99005956077063639</v>
      </c>
      <c r="AK406">
        <v>1</v>
      </c>
      <c r="AL406">
        <v>0.99005956077063639</v>
      </c>
      <c r="AM406">
        <v>1</v>
      </c>
      <c r="AN406">
        <v>0</v>
      </c>
      <c r="AO406">
        <v>0</v>
      </c>
      <c r="AP406">
        <v>0</v>
      </c>
      <c r="AQ406">
        <v>0</v>
      </c>
      <c r="AS406">
        <v>0.99005956077063639</v>
      </c>
      <c r="AT406">
        <v>1</v>
      </c>
      <c r="AU406">
        <v>0.99005956077063639</v>
      </c>
      <c r="AV406">
        <v>1</v>
      </c>
      <c r="AW406">
        <v>0.91212484315895392</v>
      </c>
      <c r="AX406">
        <v>0.31599999999999989</v>
      </c>
      <c r="AY406">
        <v>0.91212484315895392</v>
      </c>
      <c r="AZ406">
        <v>0.31599999999999989</v>
      </c>
      <c r="BB406">
        <f t="shared" si="133"/>
        <v>0.31599999999999989</v>
      </c>
    </row>
    <row r="407" spans="1:54" x14ac:dyDescent="0.3">
      <c r="A407">
        <v>3</v>
      </c>
      <c r="B407" t="s">
        <v>145</v>
      </c>
      <c r="C407" t="s">
        <v>146</v>
      </c>
      <c r="D407" t="s">
        <v>69</v>
      </c>
      <c r="F407" s="2">
        <v>0</v>
      </c>
      <c r="G407" s="2">
        <f t="shared" si="128"/>
        <v>0</v>
      </c>
      <c r="H407" s="4">
        <f t="shared" si="129"/>
        <v>0</v>
      </c>
      <c r="I407" s="14">
        <f t="shared" si="130"/>
        <v>1</v>
      </c>
      <c r="J407">
        <f t="shared" si="109"/>
        <v>0</v>
      </c>
      <c r="K407">
        <f t="shared" si="131"/>
        <v>2</v>
      </c>
      <c r="L407">
        <f t="shared" si="132"/>
        <v>0</v>
      </c>
      <c r="M407" s="8">
        <f t="shared" si="110"/>
        <v>-0.7559494743362617</v>
      </c>
      <c r="N407" s="8">
        <f t="shared" si="111"/>
        <v>-0.75523388610384901</v>
      </c>
      <c r="O407" s="8">
        <f t="shared" si="112"/>
        <v>-0.7880576809290103</v>
      </c>
      <c r="P407" s="8">
        <f t="shared" si="113"/>
        <v>-0.93209992443801282</v>
      </c>
      <c r="Q407" s="8">
        <f t="shared" si="114"/>
        <v>-0.21452026348450351</v>
      </c>
      <c r="R407" s="8">
        <f t="shared" si="115"/>
        <v>-0.74297147672762864</v>
      </c>
      <c r="T407" s="8">
        <f t="shared" si="116"/>
        <v>-0.69753351427315613</v>
      </c>
      <c r="U407" s="8">
        <f t="shared" si="117"/>
        <v>-0.69872199754838182</v>
      </c>
      <c r="V407" s="8">
        <f t="shared" si="118"/>
        <v>-0.64775594438859274</v>
      </c>
      <c r="W407" s="8">
        <f t="shared" si="119"/>
        <v>-0.87865397522889666</v>
      </c>
      <c r="X407" s="8">
        <f t="shared" si="120"/>
        <v>0.26917741293548547</v>
      </c>
      <c r="Y407" s="8">
        <f t="shared" si="121"/>
        <v>-0.40736175972083088</v>
      </c>
      <c r="AA407" s="8">
        <f t="shared" si="122"/>
        <v>-0.90738240851353358</v>
      </c>
      <c r="AB407" s="8">
        <f t="shared" si="123"/>
        <v>-0.90784555303314673</v>
      </c>
      <c r="AC407" s="8">
        <f t="shared" si="124"/>
        <v>-0.87037620312073749</v>
      </c>
      <c r="AD407" s="8">
        <f t="shared" si="125"/>
        <v>-0.96559936700923321</v>
      </c>
      <c r="AE407" s="8">
        <f t="shared" si="126"/>
        <v>-0.25300371415486755</v>
      </c>
      <c r="AF407" s="8">
        <f t="shared" si="127"/>
        <v>-0.77873836655775386</v>
      </c>
      <c r="AG407" s="8"/>
      <c r="AH407">
        <v>-17.32509402542323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B407">
        <f t="shared" si="133"/>
        <v>0</v>
      </c>
    </row>
    <row r="408" spans="1:54" x14ac:dyDescent="0.3">
      <c r="A408">
        <v>3</v>
      </c>
      <c r="B408" t="s">
        <v>147</v>
      </c>
      <c r="C408" t="s">
        <v>146</v>
      </c>
      <c r="D408" t="s">
        <v>69</v>
      </c>
      <c r="F408" s="2">
        <v>0</v>
      </c>
      <c r="G408" s="2">
        <f t="shared" si="128"/>
        <v>1</v>
      </c>
      <c r="H408" s="4">
        <f t="shared" si="129"/>
        <v>1</v>
      </c>
      <c r="I408" s="14">
        <f t="shared" si="130"/>
        <v>1</v>
      </c>
      <c r="J408">
        <f t="shared" si="109"/>
        <v>0</v>
      </c>
      <c r="K408">
        <f t="shared" si="131"/>
        <v>2</v>
      </c>
      <c r="L408">
        <f t="shared" si="132"/>
        <v>2</v>
      </c>
      <c r="M408" s="8">
        <f t="shared" si="110"/>
        <v>9.9814927945879005E-3</v>
      </c>
      <c r="N408" s="8">
        <f t="shared" si="111"/>
        <v>1.0019487057454236E-2</v>
      </c>
      <c r="O408" s="8">
        <f t="shared" si="112"/>
        <v>2.8500114000455998E-4</v>
      </c>
      <c r="P408" s="8">
        <f t="shared" si="113"/>
        <v>36</v>
      </c>
      <c r="Q408" s="8">
        <f t="shared" si="114"/>
        <v>-0.22511561389721735</v>
      </c>
      <c r="R408" s="8">
        <f t="shared" si="115"/>
        <v>12.664050235478806</v>
      </c>
      <c r="T408" s="8">
        <f t="shared" si="116"/>
        <v>0.73226722572501812</v>
      </c>
      <c r="U408" s="8">
        <f t="shared" si="117"/>
        <v>0.76617770562036702</v>
      </c>
      <c r="V408" s="8">
        <f t="shared" si="118"/>
        <v>0.62886049685266598</v>
      </c>
      <c r="W408" s="8">
        <f t="shared" si="119"/>
        <v>1.8771943137000751</v>
      </c>
      <c r="X408" s="8">
        <f t="shared" si="120"/>
        <v>0.25414535876618749</v>
      </c>
      <c r="Y408" s="8">
        <f t="shared" si="121"/>
        <v>33.671294997371326</v>
      </c>
      <c r="AA408" s="8">
        <f t="shared" si="122"/>
        <v>-0.12476365357644162</v>
      </c>
      <c r="AB408" s="8">
        <f t="shared" si="123"/>
        <v>-0.10930273476310681</v>
      </c>
      <c r="AC408" s="8">
        <f t="shared" si="124"/>
        <v>-0.20347396211357985</v>
      </c>
      <c r="AD408" s="8">
        <f t="shared" si="125"/>
        <v>1.1465290083250999</v>
      </c>
      <c r="AE408" s="8">
        <f t="shared" si="126"/>
        <v>-0.26272633119485178</v>
      </c>
      <c r="AF408" s="8">
        <f t="shared" si="127"/>
        <v>31.056338108132319</v>
      </c>
      <c r="AG408" s="8"/>
      <c r="AH408">
        <v>17.32509402542323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B408">
        <f t="shared" si="133"/>
        <v>0</v>
      </c>
    </row>
    <row r="409" spans="1:54" x14ac:dyDescent="0.3">
      <c r="A409">
        <v>3</v>
      </c>
      <c r="B409" t="s">
        <v>148</v>
      </c>
      <c r="C409" t="s">
        <v>146</v>
      </c>
      <c r="D409" t="s">
        <v>69</v>
      </c>
      <c r="F409" s="2">
        <v>0</v>
      </c>
      <c r="G409" s="2">
        <f t="shared" si="128"/>
        <v>1</v>
      </c>
      <c r="H409" s="4">
        <f t="shared" si="129"/>
        <v>1</v>
      </c>
      <c r="I409" s="14">
        <f t="shared" si="130"/>
        <v>1</v>
      </c>
      <c r="J409">
        <f t="shared" si="109"/>
        <v>0</v>
      </c>
      <c r="K409">
        <f t="shared" si="131"/>
        <v>2</v>
      </c>
      <c r="L409">
        <f t="shared" si="132"/>
        <v>2</v>
      </c>
      <c r="M409" s="8">
        <f t="shared" si="110"/>
        <v>1.1706115315434099E-2</v>
      </c>
      <c r="N409" s="8">
        <f t="shared" si="111"/>
        <v>1.1753107749652306E-2</v>
      </c>
      <c r="O409" s="8">
        <f t="shared" si="112"/>
        <v>3.9500197500987505E-4</v>
      </c>
      <c r="P409" s="8">
        <f t="shared" si="113"/>
        <v>103</v>
      </c>
      <c r="Q409" s="8">
        <f t="shared" si="114"/>
        <v>-0.22503007145109744</v>
      </c>
      <c r="R409" s="8">
        <f t="shared" si="115"/>
        <v>20.137965760322256</v>
      </c>
      <c r="T409" s="8">
        <f t="shared" si="116"/>
        <v>0.77409214828622197</v>
      </c>
      <c r="U409" s="8">
        <f t="shared" si="117"/>
        <v>0.76149701669467051</v>
      </c>
      <c r="V409" s="8">
        <f t="shared" si="118"/>
        <v>0.64116288215387618</v>
      </c>
      <c r="W409" s="8">
        <f t="shared" si="119"/>
        <v>1.9381036502716766</v>
      </c>
      <c r="X409" s="8">
        <f t="shared" si="120"/>
        <v>0.24045982741798877</v>
      </c>
      <c r="Y409" s="8">
        <f t="shared" si="121"/>
        <v>44.761165450902702</v>
      </c>
      <c r="AA409" s="8">
        <f t="shared" si="122"/>
        <v>-9.0870080420163243E-2</v>
      </c>
      <c r="AB409" s="8">
        <f t="shared" si="123"/>
        <v>-0.1151735510711852</v>
      </c>
      <c r="AC409" s="8">
        <f t="shared" si="124"/>
        <v>-0.20705721667960394</v>
      </c>
      <c r="AD409" s="8">
        <f t="shared" si="125"/>
        <v>1.1980000419951331</v>
      </c>
      <c r="AE409" s="8">
        <f t="shared" si="126"/>
        <v>-0.26781286274621707</v>
      </c>
      <c r="AF409" s="8">
        <f t="shared" si="127"/>
        <v>40.896404460839946</v>
      </c>
      <c r="AG409" s="8"/>
      <c r="AH409">
        <v>17.32509402542323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B409">
        <f t="shared" si="133"/>
        <v>0</v>
      </c>
    </row>
    <row r="410" spans="1:54" x14ac:dyDescent="0.3">
      <c r="A410">
        <v>3</v>
      </c>
      <c r="B410" t="s">
        <v>149</v>
      </c>
      <c r="C410" t="s">
        <v>146</v>
      </c>
      <c r="D410" t="s">
        <v>69</v>
      </c>
      <c r="F410" s="2">
        <v>0</v>
      </c>
      <c r="G410" s="2">
        <f t="shared" si="128"/>
        <v>0</v>
      </c>
      <c r="H410" s="4">
        <f t="shared" si="129"/>
        <v>0</v>
      </c>
      <c r="I410" s="14">
        <f t="shared" si="130"/>
        <v>1</v>
      </c>
      <c r="J410">
        <f t="shared" si="109"/>
        <v>0</v>
      </c>
      <c r="K410">
        <f t="shared" si="131"/>
        <v>2</v>
      </c>
      <c r="L410">
        <f t="shared" si="132"/>
        <v>0</v>
      </c>
      <c r="M410" s="8">
        <f t="shared" si="110"/>
        <v>-0.74917146356596243</v>
      </c>
      <c r="N410" s="8">
        <f t="shared" si="111"/>
        <v>-0.74873069787310531</v>
      </c>
      <c r="O410" s="8">
        <f t="shared" si="112"/>
        <v>-0.76794435946096329</v>
      </c>
      <c r="P410" s="8">
        <f t="shared" si="113"/>
        <v>-0.93546728405200696</v>
      </c>
      <c r="Q410" s="8">
        <f t="shared" si="114"/>
        <v>-0.21697668424552999</v>
      </c>
      <c r="R410" s="8">
        <f t="shared" si="115"/>
        <v>-0.7450229884390287</v>
      </c>
      <c r="T410" s="8">
        <f t="shared" si="116"/>
        <v>-0.68055631017282492</v>
      </c>
      <c r="U410" s="8">
        <f t="shared" si="117"/>
        <v>-0.6838595449843512</v>
      </c>
      <c r="V410" s="8">
        <f t="shared" si="118"/>
        <v>-0.61471208395101562</v>
      </c>
      <c r="W410" s="8">
        <f t="shared" si="119"/>
        <v>-0.88121704124926925</v>
      </c>
      <c r="X410" s="8">
        <f t="shared" si="120"/>
        <v>0.27815984447244324</v>
      </c>
      <c r="Y410" s="8">
        <f t="shared" si="121"/>
        <v>-0.39733265813377222</v>
      </c>
      <c r="AA410" s="8">
        <f t="shared" si="122"/>
        <v>-0.90059967718014233</v>
      </c>
      <c r="AB410" s="8">
        <f t="shared" si="123"/>
        <v>-0.90298468836442336</v>
      </c>
      <c r="AC410" s="8">
        <f t="shared" si="124"/>
        <v>-0.85762453339477684</v>
      </c>
      <c r="AD410" s="8">
        <f t="shared" si="125"/>
        <v>-0.96513899403883685</v>
      </c>
      <c r="AE410" s="8">
        <f t="shared" si="126"/>
        <v>-0.24258985293786967</v>
      </c>
      <c r="AF410" s="8">
        <f t="shared" si="127"/>
        <v>-0.77690539970404238</v>
      </c>
      <c r="AG410" s="8"/>
      <c r="AH410">
        <v>-17.32509402542323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B410">
        <f t="shared" si="133"/>
        <v>0</v>
      </c>
    </row>
    <row r="411" spans="1:54" x14ac:dyDescent="0.3">
      <c r="A411">
        <v>3</v>
      </c>
      <c r="B411" t="s">
        <v>150</v>
      </c>
      <c r="C411" t="s">
        <v>151</v>
      </c>
      <c r="D411" t="s">
        <v>152</v>
      </c>
      <c r="F411" s="2">
        <v>0</v>
      </c>
      <c r="G411" s="2">
        <f t="shared" si="128"/>
        <v>0</v>
      </c>
      <c r="H411" s="4">
        <f t="shared" si="129"/>
        <v>1</v>
      </c>
      <c r="I411" s="14">
        <f t="shared" si="130"/>
        <v>0</v>
      </c>
      <c r="J411">
        <f t="shared" si="109"/>
        <v>1</v>
      </c>
      <c r="K411">
        <f t="shared" si="131"/>
        <v>2</v>
      </c>
      <c r="L411">
        <f t="shared" si="132"/>
        <v>2</v>
      </c>
      <c r="M411" s="8">
        <f t="shared" si="110"/>
        <v>-0.89950186190250336</v>
      </c>
      <c r="N411" s="8">
        <f t="shared" si="111"/>
        <v>-0.89943161892049306</v>
      </c>
      <c r="O411" s="8">
        <f t="shared" si="112"/>
        <v>-0.87365028189146821</v>
      </c>
      <c r="P411" s="8">
        <f t="shared" si="113"/>
        <v>-0.99377970316294606</v>
      </c>
      <c r="Q411" s="8">
        <f t="shared" si="114"/>
        <v>-0.21919095916164907</v>
      </c>
      <c r="R411" s="8">
        <f t="shared" si="115"/>
        <v>-0.97563545029798771</v>
      </c>
      <c r="T411" s="8">
        <f t="shared" si="116"/>
        <v>-0.75169044052024192</v>
      </c>
      <c r="U411" s="8">
        <f t="shared" si="117"/>
        <v>-0.75519550729680363</v>
      </c>
      <c r="V411" s="8">
        <f t="shared" si="118"/>
        <v>-0.58832190497437187</v>
      </c>
      <c r="W411" s="8">
        <f t="shared" si="119"/>
        <v>-0.92203873989615492</v>
      </c>
      <c r="X411" s="8">
        <f t="shared" si="120"/>
        <v>0.4274486714719406</v>
      </c>
      <c r="Y411" s="8">
        <f t="shared" si="121"/>
        <v>-0.80241971066231776</v>
      </c>
      <c r="AA411" s="8">
        <f t="shared" si="122"/>
        <v>-0.87175439505857888</v>
      </c>
      <c r="AB411" s="8">
        <f t="shared" si="123"/>
        <v>-0.87253503632071017</v>
      </c>
      <c r="AC411" s="8">
        <f t="shared" si="124"/>
        <v>-0.76908059282740204</v>
      </c>
      <c r="AD411" s="8">
        <f t="shared" si="125"/>
        <v>-0.94410932563335959</v>
      </c>
      <c r="AE411" s="8">
        <f t="shared" si="126"/>
        <v>8.8791257643434693E-2</v>
      </c>
      <c r="AF411" s="8">
        <f t="shared" si="127"/>
        <v>-0.91371378975888251</v>
      </c>
      <c r="AG411" s="8"/>
      <c r="AH411">
        <v>-6.8178095981893163</v>
      </c>
      <c r="AJ411">
        <v>0.97558153715534002</v>
      </c>
      <c r="AK411">
        <v>1</v>
      </c>
      <c r="AL411">
        <v>0.97558153715534002</v>
      </c>
      <c r="AM411">
        <v>1</v>
      </c>
      <c r="AN411">
        <v>0</v>
      </c>
      <c r="AO411">
        <v>0</v>
      </c>
      <c r="AP411">
        <v>0</v>
      </c>
      <c r="AQ411">
        <v>0</v>
      </c>
      <c r="AS411">
        <v>0.97558153715534002</v>
      </c>
      <c r="AT411">
        <v>0.5</v>
      </c>
      <c r="AU411">
        <v>0.97558153715534002</v>
      </c>
      <c r="AV411">
        <v>0.5</v>
      </c>
      <c r="AW411">
        <v>0.89878648904107139</v>
      </c>
      <c r="AX411">
        <v>0.15799999999999989</v>
      </c>
      <c r="AY411">
        <v>0.89878648904107139</v>
      </c>
      <c r="AZ411">
        <v>0.15799999999999989</v>
      </c>
      <c r="BB411">
        <f t="shared" si="133"/>
        <v>0.15799999999999989</v>
      </c>
    </row>
    <row r="412" spans="1:54" x14ac:dyDescent="0.3">
      <c r="A412">
        <v>3</v>
      </c>
      <c r="B412" t="s">
        <v>153</v>
      </c>
      <c r="C412" t="s">
        <v>151</v>
      </c>
      <c r="D412" t="s">
        <v>152</v>
      </c>
      <c r="F412" s="2">
        <v>0</v>
      </c>
      <c r="G412" s="2">
        <f t="shared" si="128"/>
        <v>1</v>
      </c>
      <c r="H412" s="4">
        <f t="shared" si="129"/>
        <v>0</v>
      </c>
      <c r="I412" s="14">
        <f t="shared" si="130"/>
        <v>1</v>
      </c>
      <c r="J412">
        <f t="shared" si="109"/>
        <v>0</v>
      </c>
      <c r="K412">
        <f t="shared" si="131"/>
        <v>2</v>
      </c>
      <c r="L412">
        <f t="shared" si="132"/>
        <v>0</v>
      </c>
      <c r="M412" s="8">
        <f t="shared" si="110"/>
        <v>1.7373615683702537</v>
      </c>
      <c r="N412" s="8">
        <f t="shared" si="111"/>
        <v>1.7378124678196762</v>
      </c>
      <c r="O412" s="8">
        <f t="shared" si="112"/>
        <v>0.42000310001550012</v>
      </c>
      <c r="P412" s="8">
        <f t="shared" si="113"/>
        <v>112869.71428571429</v>
      </c>
      <c r="Q412" s="8">
        <f t="shared" si="114"/>
        <v>-0.22016416600702893</v>
      </c>
      <c r="R412" s="8">
        <f t="shared" si="115"/>
        <v>1613.1863560732113</v>
      </c>
      <c r="T412" s="8">
        <f t="shared" si="116"/>
        <v>1.2030018627889865</v>
      </c>
      <c r="U412" s="8">
        <f t="shared" si="117"/>
        <v>1.1342078420176225</v>
      </c>
      <c r="V412" s="8">
        <f t="shared" si="118"/>
        <v>0.97896027782706785</v>
      </c>
      <c r="W412" s="8">
        <f t="shared" si="119"/>
        <v>4.8432340882228688</v>
      </c>
      <c r="X412" s="8">
        <f t="shared" si="120"/>
        <v>0.41890160590524217</v>
      </c>
      <c r="Y412" s="8">
        <f t="shared" si="121"/>
        <v>390.54816158354123</v>
      </c>
      <c r="AA412" s="8">
        <f t="shared" si="122"/>
        <v>4.058172298707572E-2</v>
      </c>
      <c r="AB412" s="8">
        <f t="shared" si="123"/>
        <v>7.4534562752897804E-3</v>
      </c>
      <c r="AC412" s="8">
        <f t="shared" si="124"/>
        <v>1.338530803729992E-2</v>
      </c>
      <c r="AD412" s="8">
        <f t="shared" si="125"/>
        <v>2.6576785238557945</v>
      </c>
      <c r="AE412" s="8">
        <f t="shared" si="126"/>
        <v>6.7574016096920139E-2</v>
      </c>
      <c r="AF412" s="8">
        <f t="shared" si="127"/>
        <v>144.55009936126098</v>
      </c>
      <c r="AG412" s="8"/>
      <c r="AH412">
        <v>6.8178095981893163</v>
      </c>
      <c r="AJ412">
        <v>-0.97558153715534002</v>
      </c>
      <c r="AK412">
        <v>-1</v>
      </c>
      <c r="AL412">
        <v>-0.97558153715534002</v>
      </c>
      <c r="AM412">
        <v>-1</v>
      </c>
      <c r="AN412">
        <v>0</v>
      </c>
      <c r="AO412">
        <v>0</v>
      </c>
      <c r="AP412">
        <v>0</v>
      </c>
      <c r="AQ412">
        <v>0</v>
      </c>
      <c r="AS412">
        <v>-0.97558153715534002</v>
      </c>
      <c r="AT412">
        <v>-0.5</v>
      </c>
      <c r="AU412">
        <v>-0.97558153715534002</v>
      </c>
      <c r="AV412">
        <v>-0.5</v>
      </c>
      <c r="AW412">
        <v>-0.89878648904107139</v>
      </c>
      <c r="AX412">
        <v>-0.15799999999999989</v>
      </c>
      <c r="AY412">
        <v>-0.89878648904107139</v>
      </c>
      <c r="AZ412">
        <v>-0.15799999999999989</v>
      </c>
      <c r="BB412">
        <f t="shared" si="133"/>
        <v>-0.15799999999999989</v>
      </c>
    </row>
    <row r="413" spans="1:54" x14ac:dyDescent="0.3">
      <c r="A413">
        <v>3</v>
      </c>
      <c r="B413" t="s">
        <v>154</v>
      </c>
      <c r="C413" t="s">
        <v>151</v>
      </c>
      <c r="D413" t="s">
        <v>152</v>
      </c>
      <c r="F413" s="2">
        <v>0</v>
      </c>
      <c r="G413" s="2">
        <f t="shared" si="128"/>
        <v>1</v>
      </c>
      <c r="H413" s="4">
        <f t="shared" si="129"/>
        <v>0</v>
      </c>
      <c r="I413" s="14">
        <f t="shared" si="130"/>
        <v>1</v>
      </c>
      <c r="J413">
        <f t="shared" si="109"/>
        <v>0</v>
      </c>
      <c r="K413">
        <f t="shared" si="131"/>
        <v>2</v>
      </c>
      <c r="L413">
        <f t="shared" si="132"/>
        <v>0</v>
      </c>
      <c r="M413" s="8">
        <f t="shared" si="110"/>
        <v>1.5881214351058035</v>
      </c>
      <c r="N413" s="8">
        <f t="shared" si="111"/>
        <v>1.5886473272979038</v>
      </c>
      <c r="O413" s="8">
        <f t="shared" si="112"/>
        <v>0.49699700000000013</v>
      </c>
      <c r="P413" s="8">
        <f t="shared" si="113"/>
        <v>46438.294117647063</v>
      </c>
      <c r="Q413" s="8">
        <f t="shared" si="114"/>
        <v>-0.22036118276348257</v>
      </c>
      <c r="R413" s="8">
        <f t="shared" si="115"/>
        <v>1392.4587046939989</v>
      </c>
      <c r="T413" s="8">
        <f t="shared" si="116"/>
        <v>1.6416175035940943</v>
      </c>
      <c r="U413" s="8">
        <f t="shared" si="117"/>
        <v>1.6143613006998752</v>
      </c>
      <c r="V413" s="8">
        <f t="shared" si="118"/>
        <v>1.044683253119413</v>
      </c>
      <c r="W413" s="8">
        <f t="shared" si="119"/>
        <v>4.775417863138955</v>
      </c>
      <c r="X413" s="8">
        <f t="shared" si="120"/>
        <v>0.40238552487004497</v>
      </c>
      <c r="Y413" s="8">
        <f t="shared" si="121"/>
        <v>358.61404440748697</v>
      </c>
      <c r="AA413" s="8">
        <f t="shared" si="122"/>
        <v>0.25465979360651447</v>
      </c>
      <c r="AB413" s="8">
        <f t="shared" si="123"/>
        <v>0.24449368098464702</v>
      </c>
      <c r="AC413" s="8">
        <f t="shared" si="124"/>
        <v>6.7017370488205955E-2</v>
      </c>
      <c r="AD413" s="8">
        <f t="shared" si="125"/>
        <v>2.5687953678111701</v>
      </c>
      <c r="AE413" s="8">
        <f t="shared" si="126"/>
        <v>5.4816944936723802E-2</v>
      </c>
      <c r="AF413" s="8">
        <f t="shared" si="127"/>
        <v>131.57561610638189</v>
      </c>
      <c r="AG413" s="8"/>
      <c r="AH413">
        <v>6.8178095981893163</v>
      </c>
      <c r="AJ413">
        <v>-0.97558153715534002</v>
      </c>
      <c r="AK413">
        <v>-1</v>
      </c>
      <c r="AL413">
        <v>-0.97558153715534002</v>
      </c>
      <c r="AM413">
        <v>-1</v>
      </c>
      <c r="AN413">
        <v>0</v>
      </c>
      <c r="AO413">
        <v>0</v>
      </c>
      <c r="AP413">
        <v>0</v>
      </c>
      <c r="AQ413">
        <v>0</v>
      </c>
      <c r="AS413">
        <v>-0.97558153715534002</v>
      </c>
      <c r="AT413">
        <v>-0.5</v>
      </c>
      <c r="AU413">
        <v>-0.97558153715534002</v>
      </c>
      <c r="AV413">
        <v>-0.5</v>
      </c>
      <c r="AW413">
        <v>-0.89878648904107139</v>
      </c>
      <c r="AX413">
        <v>-0.15799999999999989</v>
      </c>
      <c r="AY413">
        <v>-0.89878648904107139</v>
      </c>
      <c r="AZ413">
        <v>-0.15799999999999989</v>
      </c>
      <c r="BB413">
        <f t="shared" si="133"/>
        <v>-0.15799999999999989</v>
      </c>
    </row>
    <row r="414" spans="1:54" x14ac:dyDescent="0.3">
      <c r="A414">
        <v>3</v>
      </c>
      <c r="B414" t="s">
        <v>155</v>
      </c>
      <c r="C414" t="s">
        <v>151</v>
      </c>
      <c r="D414" t="s">
        <v>152</v>
      </c>
      <c r="F414" s="2">
        <v>0</v>
      </c>
      <c r="G414" s="2">
        <f t="shared" si="128"/>
        <v>0</v>
      </c>
      <c r="H414" s="4">
        <f t="shared" si="129"/>
        <v>1</v>
      </c>
      <c r="I414" s="14">
        <f t="shared" si="130"/>
        <v>0</v>
      </c>
      <c r="J414">
        <f t="shared" si="109"/>
        <v>1</v>
      </c>
      <c r="K414">
        <f t="shared" si="131"/>
        <v>2</v>
      </c>
      <c r="L414">
        <f t="shared" si="132"/>
        <v>2</v>
      </c>
      <c r="M414" s="8">
        <f t="shared" si="110"/>
        <v>-0.90331102674121122</v>
      </c>
      <c r="N414" s="8">
        <f t="shared" si="111"/>
        <v>-0.90332798316124441</v>
      </c>
      <c r="O414" s="8">
        <f t="shared" si="112"/>
        <v>-0.83313797820491398</v>
      </c>
      <c r="P414" s="8">
        <f t="shared" si="113"/>
        <v>-0.99414408382420238</v>
      </c>
      <c r="Q414" s="8">
        <f t="shared" si="114"/>
        <v>-0.22052319538244064</v>
      </c>
      <c r="R414" s="8">
        <f t="shared" si="115"/>
        <v>-0.97608763548658872</v>
      </c>
      <c r="T414" s="8">
        <f t="shared" si="116"/>
        <v>-0.76176383192274189</v>
      </c>
      <c r="U414" s="8">
        <f t="shared" si="117"/>
        <v>-0.76380738012215343</v>
      </c>
      <c r="V414" s="8">
        <f t="shared" si="118"/>
        <v>-0.5341865812355312</v>
      </c>
      <c r="W414" s="8">
        <f t="shared" si="119"/>
        <v>-0.92702813665703376</v>
      </c>
      <c r="X414" s="8">
        <f t="shared" si="120"/>
        <v>0.41395288254522816</v>
      </c>
      <c r="Y414" s="8">
        <f t="shared" si="121"/>
        <v>-0.82423567447391588</v>
      </c>
      <c r="AA414" s="8">
        <f t="shared" si="122"/>
        <v>-0.87802347740499431</v>
      </c>
      <c r="AB414" s="8">
        <f t="shared" si="123"/>
        <v>-0.87940787476626414</v>
      </c>
      <c r="AC414" s="8">
        <f t="shared" si="124"/>
        <v>-0.74110946766469732</v>
      </c>
      <c r="AD414" s="8">
        <f t="shared" si="125"/>
        <v>-0.94664914455211591</v>
      </c>
      <c r="AE414" s="8">
        <f t="shared" si="126"/>
        <v>6.3353861035624945E-2</v>
      </c>
      <c r="AF414" s="8">
        <f t="shared" si="127"/>
        <v>-0.91475879362265322</v>
      </c>
      <c r="AG414" s="8"/>
      <c r="AH414">
        <v>-6.8178095981893163</v>
      </c>
      <c r="AJ414">
        <v>0.97558153715534002</v>
      </c>
      <c r="AK414">
        <v>1</v>
      </c>
      <c r="AL414">
        <v>0.97558153715534002</v>
      </c>
      <c r="AM414">
        <v>1</v>
      </c>
      <c r="AN414">
        <v>0</v>
      </c>
      <c r="AO414">
        <v>0</v>
      </c>
      <c r="AP414">
        <v>0</v>
      </c>
      <c r="AQ414">
        <v>0</v>
      </c>
      <c r="AS414">
        <v>0.97558153715534002</v>
      </c>
      <c r="AT414">
        <v>0.5</v>
      </c>
      <c r="AU414">
        <v>0.97558153715534002</v>
      </c>
      <c r="AV414">
        <v>0.5</v>
      </c>
      <c r="AW414">
        <v>0.89878648904107139</v>
      </c>
      <c r="AX414">
        <v>0.15799999999999989</v>
      </c>
      <c r="AY414">
        <v>0.89878648904107139</v>
      </c>
      <c r="AZ414">
        <v>0.15799999999999989</v>
      </c>
      <c r="BB414">
        <f t="shared" si="133"/>
        <v>0.15799999999999989</v>
      </c>
    </row>
    <row r="415" spans="1:54" x14ac:dyDescent="0.3">
      <c r="A415">
        <v>3</v>
      </c>
      <c r="B415" t="s">
        <v>156</v>
      </c>
      <c r="C415" t="s">
        <v>157</v>
      </c>
      <c r="D415" t="s">
        <v>152</v>
      </c>
      <c r="F415" s="2">
        <v>0</v>
      </c>
      <c r="G415" s="2">
        <f t="shared" si="128"/>
        <v>0</v>
      </c>
      <c r="H415" s="4">
        <f t="shared" si="129"/>
        <v>0</v>
      </c>
      <c r="I415" s="14">
        <f t="shared" si="130"/>
        <v>1</v>
      </c>
      <c r="J415">
        <f t="shared" si="109"/>
        <v>0</v>
      </c>
      <c r="K415">
        <f t="shared" si="131"/>
        <v>2</v>
      </c>
      <c r="L415">
        <f t="shared" si="132"/>
        <v>0</v>
      </c>
      <c r="M415" s="8">
        <f t="shared" si="110"/>
        <v>-0.81464334434871</v>
      </c>
      <c r="N415" s="8">
        <f t="shared" si="111"/>
        <v>-0.81394101752418202</v>
      </c>
      <c r="O415" s="8">
        <f t="shared" si="112"/>
        <v>-0.8525224526694748</v>
      </c>
      <c r="P415" s="8">
        <f t="shared" si="113"/>
        <v>-0.98139202869866693</v>
      </c>
      <c r="Q415" s="8">
        <f t="shared" si="114"/>
        <v>-0.21873567608338465</v>
      </c>
      <c r="R415" s="8">
        <f t="shared" si="115"/>
        <v>-0.9568766203997231</v>
      </c>
      <c r="T415" s="8">
        <f t="shared" si="116"/>
        <v>-0.72131369512302412</v>
      </c>
      <c r="U415" s="8">
        <f t="shared" si="117"/>
        <v>-0.72179319147434162</v>
      </c>
      <c r="V415" s="8">
        <f t="shared" si="118"/>
        <v>-0.61516855380770241</v>
      </c>
      <c r="W415" s="8">
        <f t="shared" si="119"/>
        <v>-0.92056385587551126</v>
      </c>
      <c r="X415" s="8">
        <f t="shared" si="120"/>
        <v>0.24893423539448836</v>
      </c>
      <c r="Y415" s="8">
        <f t="shared" si="121"/>
        <v>-0.69364641271101468</v>
      </c>
      <c r="AA415" s="8">
        <f t="shared" si="122"/>
        <v>-0.89812420262903236</v>
      </c>
      <c r="AB415" s="8">
        <f t="shared" si="123"/>
        <v>-0.89771332769448986</v>
      </c>
      <c r="AC415" s="8">
        <f t="shared" si="124"/>
        <v>-0.83645797806381039</v>
      </c>
      <c r="AD415" s="8">
        <f t="shared" si="125"/>
        <v>-0.96118376167184527</v>
      </c>
      <c r="AE415" s="8">
        <f t="shared" si="126"/>
        <v>-0.27771579579758288</v>
      </c>
      <c r="AF415" s="8">
        <f t="shared" si="127"/>
        <v>-0.90277084842087807</v>
      </c>
      <c r="AG415" s="8"/>
      <c r="AH415">
        <v>-12.237114898446359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B415">
        <f t="shared" si="133"/>
        <v>0</v>
      </c>
    </row>
    <row r="416" spans="1:54" x14ac:dyDescent="0.3">
      <c r="A416">
        <v>3</v>
      </c>
      <c r="B416" t="s">
        <v>158</v>
      </c>
      <c r="C416" t="s">
        <v>157</v>
      </c>
      <c r="D416" t="s">
        <v>152</v>
      </c>
      <c r="F416" s="2">
        <v>0</v>
      </c>
      <c r="G416" s="2">
        <f t="shared" si="128"/>
        <v>1</v>
      </c>
      <c r="H416" s="4">
        <f t="shared" si="129"/>
        <v>1</v>
      </c>
      <c r="I416" s="14">
        <f t="shared" si="130"/>
        <v>1</v>
      </c>
      <c r="J416">
        <f t="shared" si="109"/>
        <v>0</v>
      </c>
      <c r="K416">
        <f t="shared" si="131"/>
        <v>2</v>
      </c>
      <c r="L416">
        <f t="shared" si="132"/>
        <v>2</v>
      </c>
      <c r="M416" s="8">
        <f t="shared" si="110"/>
        <v>0.15136024666499365</v>
      </c>
      <c r="N416" s="8">
        <f t="shared" si="111"/>
        <v>0.15146922236341298</v>
      </c>
      <c r="O416" s="8">
        <f t="shared" si="112"/>
        <v>4.6150230751153759E-3</v>
      </c>
      <c r="P416" s="8">
        <f t="shared" si="113"/>
        <v>832.28571428571422</v>
      </c>
      <c r="Q416" s="8">
        <f t="shared" si="114"/>
        <v>-0.22244995064627365</v>
      </c>
      <c r="R416" s="8">
        <f t="shared" si="115"/>
        <v>43.717138103161396</v>
      </c>
      <c r="T416" s="8">
        <f t="shared" si="116"/>
        <v>0.49077467691833765</v>
      </c>
      <c r="U416" s="8">
        <f t="shared" si="117"/>
        <v>0.48780741924756893</v>
      </c>
      <c r="V416" s="8">
        <f t="shared" si="118"/>
        <v>0.17196913467747252</v>
      </c>
      <c r="W416" s="8">
        <f t="shared" si="119"/>
        <v>1.6413574111092568</v>
      </c>
      <c r="X416" s="8">
        <f t="shared" si="120"/>
        <v>0.2420057658768984</v>
      </c>
      <c r="Y416" s="8">
        <f t="shared" si="121"/>
        <v>32.880250368240795</v>
      </c>
      <c r="AA416" s="8">
        <f t="shared" si="122"/>
        <v>-0.27404310487774702</v>
      </c>
      <c r="AB416" s="8">
        <f t="shared" si="123"/>
        <v>-0.27433818259621379</v>
      </c>
      <c r="AC416" s="8">
        <f t="shared" si="124"/>
        <v>-0.43059116712618767</v>
      </c>
      <c r="AD416" s="8">
        <f t="shared" si="125"/>
        <v>0.92678421358117535</v>
      </c>
      <c r="AE416" s="8">
        <f t="shared" si="126"/>
        <v>-0.2818069328608559</v>
      </c>
      <c r="AF416" s="8">
        <f t="shared" si="127"/>
        <v>26.815277526541351</v>
      </c>
      <c r="AG416" s="8"/>
      <c r="AH416">
        <v>12.237114898446359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B416">
        <f t="shared" si="133"/>
        <v>0</v>
      </c>
    </row>
    <row r="417" spans="1:54" x14ac:dyDescent="0.3">
      <c r="A417">
        <v>3</v>
      </c>
      <c r="B417" t="s">
        <v>159</v>
      </c>
      <c r="C417" t="s">
        <v>157</v>
      </c>
      <c r="D417" t="s">
        <v>152</v>
      </c>
      <c r="F417" s="2">
        <v>0</v>
      </c>
      <c r="G417" s="2">
        <f t="shared" si="128"/>
        <v>1</v>
      </c>
      <c r="H417" s="4">
        <f t="shared" si="129"/>
        <v>1</v>
      </c>
      <c r="I417" s="14">
        <f t="shared" si="130"/>
        <v>1</v>
      </c>
      <c r="J417">
        <f t="shared" si="109"/>
        <v>0</v>
      </c>
      <c r="K417">
        <f t="shared" si="131"/>
        <v>2</v>
      </c>
      <c r="L417">
        <f t="shared" si="132"/>
        <v>2</v>
      </c>
      <c r="M417" s="8">
        <f t="shared" si="110"/>
        <v>0.11956648886978176</v>
      </c>
      <c r="N417" s="8">
        <f t="shared" si="111"/>
        <v>0.11964247329297491</v>
      </c>
      <c r="O417" s="8">
        <f t="shared" si="112"/>
        <v>5.4549999999999998E-3</v>
      </c>
      <c r="P417" s="8">
        <f t="shared" si="113"/>
        <v>333.11764705882354</v>
      </c>
      <c r="Q417" s="8">
        <f t="shared" si="114"/>
        <v>-0.22318635951088367</v>
      </c>
      <c r="R417" s="8">
        <f t="shared" si="115"/>
        <v>35.98930481283422</v>
      </c>
      <c r="T417" s="8">
        <f t="shared" si="116"/>
        <v>0.32062912580503378</v>
      </c>
      <c r="U417" s="8">
        <f t="shared" si="117"/>
        <v>0.36559775969907471</v>
      </c>
      <c r="V417" s="8">
        <f t="shared" si="118"/>
        <v>0.64604087132928512</v>
      </c>
      <c r="W417" s="8">
        <f t="shared" si="119"/>
        <v>1.820055004531153</v>
      </c>
      <c r="X417" s="8">
        <f t="shared" si="120"/>
        <v>0.21095191399113375</v>
      </c>
      <c r="Y417" s="8">
        <f t="shared" si="121"/>
        <v>43.525879338207027</v>
      </c>
      <c r="AA417" s="8">
        <f t="shared" si="122"/>
        <v>-0.36995261626269638</v>
      </c>
      <c r="AB417" s="8">
        <f t="shared" si="123"/>
        <v>-0.32160649267922464</v>
      </c>
      <c r="AC417" s="8">
        <f t="shared" si="124"/>
        <v>-0.21383072183587157</v>
      </c>
      <c r="AD417" s="8">
        <f t="shared" si="125"/>
        <v>1.0456012653360693</v>
      </c>
      <c r="AE417" s="8">
        <f t="shared" si="126"/>
        <v>-0.30161644246745428</v>
      </c>
      <c r="AF417" s="8">
        <f t="shared" si="127"/>
        <v>34.922262538674076</v>
      </c>
      <c r="AG417" s="8"/>
      <c r="AH417">
        <v>12.237114898446359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B417">
        <f t="shared" si="133"/>
        <v>0</v>
      </c>
    </row>
    <row r="418" spans="1:54" x14ac:dyDescent="0.3">
      <c r="A418">
        <v>3</v>
      </c>
      <c r="B418" t="s">
        <v>160</v>
      </c>
      <c r="C418" t="s">
        <v>157</v>
      </c>
      <c r="D418" t="s">
        <v>152</v>
      </c>
      <c r="F418" s="2">
        <v>0</v>
      </c>
      <c r="G418" s="2">
        <f t="shared" si="128"/>
        <v>0</v>
      </c>
      <c r="H418" s="4">
        <f t="shared" si="129"/>
        <v>0</v>
      </c>
      <c r="I418" s="14">
        <f t="shared" si="130"/>
        <v>1</v>
      </c>
      <c r="J418">
        <f t="shared" si="109"/>
        <v>0</v>
      </c>
      <c r="K418">
        <f t="shared" si="131"/>
        <v>2</v>
      </c>
      <c r="L418">
        <f t="shared" si="132"/>
        <v>0</v>
      </c>
      <c r="M418" s="8">
        <f t="shared" si="110"/>
        <v>-0.82369388959009782</v>
      </c>
      <c r="N418" s="8">
        <f t="shared" si="111"/>
        <v>-0.82337391913361502</v>
      </c>
      <c r="O418" s="8">
        <f t="shared" si="112"/>
        <v>-0.80163680153211869</v>
      </c>
      <c r="P418" s="8">
        <f t="shared" si="113"/>
        <v>-0.98241824004871547</v>
      </c>
      <c r="Q418" s="8">
        <f t="shared" si="114"/>
        <v>-0.21880840243067798</v>
      </c>
      <c r="R418" s="8">
        <f t="shared" si="115"/>
        <v>-0.95756356462609327</v>
      </c>
      <c r="T418" s="8">
        <f t="shared" si="116"/>
        <v>-0.72553154999827074</v>
      </c>
      <c r="U418" s="8">
        <f t="shared" si="117"/>
        <v>-0.72748812281309727</v>
      </c>
      <c r="V418" s="8">
        <f t="shared" si="118"/>
        <v>-0.57350367698335147</v>
      </c>
      <c r="W418" s="8">
        <f t="shared" si="119"/>
        <v>-0.92458325835898025</v>
      </c>
      <c r="X418" s="8">
        <f t="shared" si="120"/>
        <v>0.25625574556105091</v>
      </c>
      <c r="Y418" s="8">
        <f t="shared" si="121"/>
        <v>-0.70210199364785042</v>
      </c>
      <c r="AA418" s="8">
        <f t="shared" si="122"/>
        <v>-0.89880587336872175</v>
      </c>
      <c r="AB418" s="8">
        <f t="shared" si="123"/>
        <v>-0.8997699201659255</v>
      </c>
      <c r="AC418" s="8">
        <f t="shared" si="124"/>
        <v>-0.81471359565140111</v>
      </c>
      <c r="AD418" s="8">
        <f t="shared" si="125"/>
        <v>-0.96180970832921775</v>
      </c>
      <c r="AE418" s="8">
        <f t="shared" si="126"/>
        <v>-0.26292478933855518</v>
      </c>
      <c r="AF418" s="8">
        <f t="shared" si="127"/>
        <v>-0.90589692390732557</v>
      </c>
      <c r="AG418" s="8"/>
      <c r="AH418">
        <v>-12.237114898446359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B418">
        <f t="shared" si="133"/>
        <v>0</v>
      </c>
    </row>
    <row r="419" spans="1:54" x14ac:dyDescent="0.3">
      <c r="A419">
        <v>3</v>
      </c>
      <c r="B419" t="s">
        <v>161</v>
      </c>
      <c r="C419" t="s">
        <v>162</v>
      </c>
      <c r="D419" t="s">
        <v>163</v>
      </c>
      <c r="F419" s="2">
        <v>0</v>
      </c>
      <c r="G419" s="2">
        <f t="shared" si="128"/>
        <v>0</v>
      </c>
      <c r="H419" s="4">
        <f t="shared" si="129"/>
        <v>1</v>
      </c>
      <c r="I419" s="14">
        <f t="shared" si="130"/>
        <v>1</v>
      </c>
      <c r="J419">
        <f t="shared" si="109"/>
        <v>0</v>
      </c>
      <c r="K419">
        <f t="shared" si="131"/>
        <v>2</v>
      </c>
      <c r="L419">
        <f t="shared" si="132"/>
        <v>2</v>
      </c>
      <c r="M419" s="8">
        <f t="shared" si="110"/>
        <v>0.11954929690116625</v>
      </c>
      <c r="N419" s="8">
        <f t="shared" si="111"/>
        <v>0.11964827562074148</v>
      </c>
      <c r="O419" s="8">
        <f t="shared" si="112"/>
        <v>3.5540106620320735E-3</v>
      </c>
      <c r="P419" s="8">
        <f t="shared" si="113"/>
        <v>469.08333333333331</v>
      </c>
      <c r="Q419" s="8">
        <f t="shared" si="114"/>
        <v>-0.22378587372290584</v>
      </c>
      <c r="R419" s="8">
        <f t="shared" si="115"/>
        <v>48.054121565362195</v>
      </c>
      <c r="T419" s="8">
        <f t="shared" si="116"/>
        <v>0.43666289364408217</v>
      </c>
      <c r="U419" s="8">
        <f t="shared" si="117"/>
        <v>0.40247463392610044</v>
      </c>
      <c r="V419" s="8">
        <f t="shared" si="118"/>
        <v>0.42594373804135821</v>
      </c>
      <c r="W419" s="8">
        <f t="shared" si="119"/>
        <v>1.5429145370307267</v>
      </c>
      <c r="X419" s="8">
        <f t="shared" si="120"/>
        <v>0.22980244762068255</v>
      </c>
      <c r="Y419" s="8">
        <f t="shared" si="121"/>
        <v>43.247657889291617</v>
      </c>
      <c r="AA419" s="8">
        <f t="shared" si="122"/>
        <v>-0.27732056594050752</v>
      </c>
      <c r="AB419" s="8">
        <f t="shared" si="123"/>
        <v>-0.30264028928435277</v>
      </c>
      <c r="AC419" s="8">
        <f t="shared" si="124"/>
        <v>-0.30071976333433165</v>
      </c>
      <c r="AD419" s="8">
        <f t="shared" si="125"/>
        <v>0.87992656186681051</v>
      </c>
      <c r="AE419" s="8">
        <f t="shared" si="126"/>
        <v>-0.27182788203621755</v>
      </c>
      <c r="AF419" s="8">
        <f t="shared" si="127"/>
        <v>35.107618563123097</v>
      </c>
      <c r="AG419" s="8"/>
      <c r="AH419">
        <v>12.30087886660038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B419">
        <f t="shared" si="133"/>
        <v>0</v>
      </c>
    </row>
    <row r="420" spans="1:54" x14ac:dyDescent="0.3">
      <c r="A420">
        <v>3</v>
      </c>
      <c r="B420" t="s">
        <v>164</v>
      </c>
      <c r="C420" t="s">
        <v>162</v>
      </c>
      <c r="D420" t="s">
        <v>163</v>
      </c>
      <c r="F420" s="2">
        <v>0</v>
      </c>
      <c r="G420" s="2">
        <f t="shared" si="128"/>
        <v>1</v>
      </c>
      <c r="H420" s="4">
        <f t="shared" si="129"/>
        <v>0</v>
      </c>
      <c r="I420" s="14">
        <f t="shared" si="130"/>
        <v>1</v>
      </c>
      <c r="J420">
        <f t="shared" si="109"/>
        <v>0</v>
      </c>
      <c r="K420">
        <f t="shared" si="131"/>
        <v>2</v>
      </c>
      <c r="L420">
        <f t="shared" si="132"/>
        <v>0</v>
      </c>
      <c r="M420" s="8">
        <f t="shared" si="110"/>
        <v>-0.81994603418022693</v>
      </c>
      <c r="N420" s="8">
        <f t="shared" si="111"/>
        <v>-0.8193978347552715</v>
      </c>
      <c r="O420" s="8">
        <f t="shared" si="112"/>
        <v>-0.793823527670383</v>
      </c>
      <c r="P420" s="8">
        <f t="shared" si="113"/>
        <v>-0.9788937910088541</v>
      </c>
      <c r="Q420" s="8">
        <f t="shared" si="114"/>
        <v>-0.21855744042902522</v>
      </c>
      <c r="R420" s="8">
        <f t="shared" si="115"/>
        <v>-0.95498176990290118</v>
      </c>
      <c r="T420" s="8">
        <f t="shared" si="116"/>
        <v>-0.71465286337025791</v>
      </c>
      <c r="U420" s="8">
        <f t="shared" si="117"/>
        <v>-0.71614438872167741</v>
      </c>
      <c r="V420" s="8">
        <f t="shared" si="118"/>
        <v>-0.55569597104756119</v>
      </c>
      <c r="W420" s="8">
        <f t="shared" si="119"/>
        <v>-0.91922327390659464</v>
      </c>
      <c r="X420" s="8">
        <f t="shared" si="120"/>
        <v>0.24788016503762419</v>
      </c>
      <c r="Y420" s="8">
        <f t="shared" si="121"/>
        <v>-0.69749601285818175</v>
      </c>
      <c r="AA420" s="8">
        <f t="shared" si="122"/>
        <v>-0.88876551186663999</v>
      </c>
      <c r="AB420" s="8">
        <f t="shared" si="123"/>
        <v>-0.8895258565985672</v>
      </c>
      <c r="AC420" s="8">
        <f t="shared" si="124"/>
        <v>-0.8067812376093183</v>
      </c>
      <c r="AD420" s="8">
        <f t="shared" si="125"/>
        <v>-0.95921991249100014</v>
      </c>
      <c r="AE420" s="8">
        <f t="shared" si="126"/>
        <v>-0.26309586025426618</v>
      </c>
      <c r="AF420" s="8">
        <f t="shared" si="127"/>
        <v>-0.9029314114626098</v>
      </c>
      <c r="AG420" s="8"/>
      <c r="AH420">
        <v>-12.300878866600391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B420">
        <f t="shared" si="133"/>
        <v>0</v>
      </c>
    </row>
    <row r="421" spans="1:54" x14ac:dyDescent="0.3">
      <c r="A421">
        <v>3</v>
      </c>
      <c r="B421" t="s">
        <v>165</v>
      </c>
      <c r="C421" t="s">
        <v>162</v>
      </c>
      <c r="D421" t="s">
        <v>163</v>
      </c>
      <c r="F421" s="2">
        <v>0</v>
      </c>
      <c r="G421" s="2">
        <f t="shared" si="128"/>
        <v>1</v>
      </c>
      <c r="H421" s="4">
        <f t="shared" si="129"/>
        <v>0</v>
      </c>
      <c r="I421" s="14">
        <f t="shared" si="130"/>
        <v>1</v>
      </c>
      <c r="J421">
        <f t="shared" si="109"/>
        <v>0</v>
      </c>
      <c r="K421">
        <f t="shared" si="131"/>
        <v>2</v>
      </c>
      <c r="L421">
        <f t="shared" si="132"/>
        <v>0</v>
      </c>
      <c r="M421" s="8">
        <f t="shared" si="110"/>
        <v>-0.79543958186039354</v>
      </c>
      <c r="N421" s="8">
        <f t="shared" si="111"/>
        <v>-0.7945578611814802</v>
      </c>
      <c r="O421" s="8">
        <f t="shared" si="112"/>
        <v>-0.77301002691567788</v>
      </c>
      <c r="P421" s="8">
        <f t="shared" si="113"/>
        <v>-0.97969633436943515</v>
      </c>
      <c r="Q421" s="8">
        <f t="shared" si="114"/>
        <v>-0.21680647441377071</v>
      </c>
      <c r="R421" s="8">
        <f t="shared" si="115"/>
        <v>-0.95483650152412458</v>
      </c>
      <c r="T421" s="8">
        <f t="shared" si="116"/>
        <v>-0.69109182555431048</v>
      </c>
      <c r="U421" s="8">
        <f t="shared" si="117"/>
        <v>-0.692308601915682</v>
      </c>
      <c r="V421" s="8">
        <f t="shared" si="118"/>
        <v>-0.55922794006137355</v>
      </c>
      <c r="W421" s="8">
        <f t="shared" si="119"/>
        <v>-0.91664280256159758</v>
      </c>
      <c r="X421" s="8">
        <f t="shared" si="120"/>
        <v>0.25598197512012028</v>
      </c>
      <c r="Y421" s="8">
        <f t="shared" si="121"/>
        <v>-0.69594034687737039</v>
      </c>
      <c r="AA421" s="8">
        <f t="shared" si="122"/>
        <v>-0.87996416338023953</v>
      </c>
      <c r="AB421" s="8">
        <f t="shared" si="123"/>
        <v>-0.88016396324104362</v>
      </c>
      <c r="AC421" s="8">
        <f t="shared" si="124"/>
        <v>-0.81615906438958497</v>
      </c>
      <c r="AD421" s="8">
        <f t="shared" si="125"/>
        <v>-0.95783958020633275</v>
      </c>
      <c r="AE421" s="8">
        <f t="shared" si="126"/>
        <v>-0.26237242055471638</v>
      </c>
      <c r="AF421" s="8">
        <f t="shared" si="127"/>
        <v>-0.90280861316593708</v>
      </c>
      <c r="AG421" s="8"/>
      <c r="AH421">
        <v>-12.30087886660038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B421">
        <f t="shared" si="133"/>
        <v>0</v>
      </c>
    </row>
    <row r="422" spans="1:54" x14ac:dyDescent="0.3">
      <c r="A422">
        <v>3</v>
      </c>
      <c r="B422" t="s">
        <v>166</v>
      </c>
      <c r="C422" t="s">
        <v>162</v>
      </c>
      <c r="D422" t="s">
        <v>163</v>
      </c>
      <c r="F422" s="2">
        <v>0</v>
      </c>
      <c r="G422" s="2">
        <f t="shared" si="128"/>
        <v>0</v>
      </c>
      <c r="H422" s="4">
        <f t="shared" si="129"/>
        <v>1</v>
      </c>
      <c r="I422" s="14">
        <f t="shared" si="130"/>
        <v>1</v>
      </c>
      <c r="J422">
        <f t="shared" si="109"/>
        <v>0</v>
      </c>
      <c r="K422">
        <f t="shared" si="131"/>
        <v>2</v>
      </c>
      <c r="L422">
        <f t="shared" si="132"/>
        <v>2</v>
      </c>
      <c r="M422" s="8">
        <f t="shared" si="110"/>
        <v>0.13325108698151567</v>
      </c>
      <c r="N422" s="8">
        <f t="shared" si="111"/>
        <v>0.13334106475700511</v>
      </c>
      <c r="O422" s="8">
        <f t="shared" si="112"/>
        <v>4.0450121350364054E-3</v>
      </c>
      <c r="P422" s="8">
        <f t="shared" si="113"/>
        <v>491.41666666666663</v>
      </c>
      <c r="Q422" s="8">
        <f t="shared" si="114"/>
        <v>-0.2235409945613237</v>
      </c>
      <c r="R422" s="8">
        <f t="shared" si="115"/>
        <v>39.294773519163762</v>
      </c>
      <c r="T422" s="8">
        <f t="shared" si="116"/>
        <v>0.79571341160326192</v>
      </c>
      <c r="U422" s="8">
        <f t="shared" si="117"/>
        <v>0.80384339664287507</v>
      </c>
      <c r="V422" s="8">
        <f t="shared" si="118"/>
        <v>0.36003623873493412</v>
      </c>
      <c r="W422" s="8">
        <f t="shared" si="119"/>
        <v>1.6869798389526969</v>
      </c>
      <c r="X422" s="8">
        <f t="shared" si="120"/>
        <v>0.23220067808343361</v>
      </c>
      <c r="Y422" s="8">
        <f t="shared" si="121"/>
        <v>28.068533703469448</v>
      </c>
      <c r="AA422" s="8">
        <f t="shared" si="122"/>
        <v>-0.11464418088742076</v>
      </c>
      <c r="AB422" s="8">
        <f t="shared" si="123"/>
        <v>-0.11281444504679868</v>
      </c>
      <c r="AC422" s="8">
        <f t="shared" si="124"/>
        <v>-0.36193289980578397</v>
      </c>
      <c r="AD422" s="8">
        <f t="shared" si="125"/>
        <v>0.98803827018112145</v>
      </c>
      <c r="AE422" s="8">
        <f t="shared" si="126"/>
        <v>-0.27467560239819833</v>
      </c>
      <c r="AF422" s="8">
        <f t="shared" si="127"/>
        <v>22.815796633202751</v>
      </c>
      <c r="AG422" s="8"/>
      <c r="AH422">
        <v>12.30087886660038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B422">
        <f t="shared" si="133"/>
        <v>0</v>
      </c>
    </row>
    <row r="423" spans="1:54" x14ac:dyDescent="0.3">
      <c r="A423">
        <v>3</v>
      </c>
      <c r="B423" t="s">
        <v>167</v>
      </c>
      <c r="C423" t="s">
        <v>168</v>
      </c>
      <c r="D423" t="s">
        <v>163</v>
      </c>
      <c r="F423" s="2">
        <v>0</v>
      </c>
      <c r="G423" s="2">
        <f t="shared" si="128"/>
        <v>0</v>
      </c>
      <c r="H423" s="4">
        <f t="shared" si="129"/>
        <v>0</v>
      </c>
      <c r="I423" s="14">
        <f t="shared" si="130"/>
        <v>1</v>
      </c>
      <c r="J423">
        <f t="shared" si="109"/>
        <v>0</v>
      </c>
      <c r="K423">
        <f t="shared" si="131"/>
        <v>2</v>
      </c>
      <c r="L423">
        <f t="shared" si="132"/>
        <v>0</v>
      </c>
      <c r="M423" s="8">
        <f t="shared" si="110"/>
        <v>1.6363621821308421</v>
      </c>
      <c r="N423" s="8">
        <f t="shared" si="111"/>
        <v>1.636822083252101</v>
      </c>
      <c r="O423" s="8">
        <f t="shared" si="112"/>
        <v>0.42388227164681486</v>
      </c>
      <c r="P423" s="8">
        <f t="shared" si="113"/>
        <v>70809.083333333343</v>
      </c>
      <c r="Q423" s="8">
        <f t="shared" si="114"/>
        <v>-0.22251034682725279</v>
      </c>
      <c r="R423" s="8">
        <f t="shared" si="115"/>
        <v>1780.1282264779352</v>
      </c>
      <c r="T423" s="8">
        <f t="shared" si="116"/>
        <v>2.1896500534530472</v>
      </c>
      <c r="U423" s="8">
        <f t="shared" si="117"/>
        <v>2.1202406439997374</v>
      </c>
      <c r="V423" s="8">
        <f t="shared" si="118"/>
        <v>1.8756127932510667</v>
      </c>
      <c r="W423" s="8">
        <f t="shared" si="119"/>
        <v>4.9843178176963061</v>
      </c>
      <c r="X423" s="8">
        <f t="shared" si="120"/>
        <v>0.46741057784822815</v>
      </c>
      <c r="Y423" s="8">
        <f t="shared" si="121"/>
        <v>391.29920797346438</v>
      </c>
      <c r="AA423" s="8">
        <f t="shared" si="122"/>
        <v>0.53920632307925354</v>
      </c>
      <c r="AB423" s="8">
        <f t="shared" si="123"/>
        <v>0.50616397337915964</v>
      </c>
      <c r="AC423" s="8">
        <f t="shared" si="124"/>
        <v>0.63242066137433084</v>
      </c>
      <c r="AD423" s="8">
        <f t="shared" si="125"/>
        <v>2.794558745815773</v>
      </c>
      <c r="AE423" s="8">
        <f t="shared" si="126"/>
        <v>0.17798601596680766</v>
      </c>
      <c r="AF423" s="8">
        <f t="shared" si="127"/>
        <v>149.00546633979158</v>
      </c>
      <c r="AG423" s="8"/>
      <c r="AH423">
        <v>6.9164526212694186</v>
      </c>
      <c r="AJ423">
        <v>-0.97559337774633759</v>
      </c>
      <c r="AK423">
        <v>-1</v>
      </c>
      <c r="AL423">
        <v>-0.97559337774633759</v>
      </c>
      <c r="AM423">
        <v>-1</v>
      </c>
      <c r="AN423">
        <v>0</v>
      </c>
      <c r="AO423">
        <v>0</v>
      </c>
      <c r="AP423">
        <v>0</v>
      </c>
      <c r="AQ423">
        <v>0</v>
      </c>
      <c r="AS423">
        <v>-0.97559337774633759</v>
      </c>
      <c r="AT423">
        <v>-0.5</v>
      </c>
      <c r="AU423">
        <v>-0.97559337774633759</v>
      </c>
      <c r="AV423">
        <v>-0.5</v>
      </c>
      <c r="AW423">
        <v>-0.89879739757388555</v>
      </c>
      <c r="AX423">
        <v>-0.15799999999999989</v>
      </c>
      <c r="AY423">
        <v>-0.89879739757388555</v>
      </c>
      <c r="AZ423">
        <v>-0.15799999999999989</v>
      </c>
      <c r="BB423">
        <f t="shared" si="133"/>
        <v>-0.15799999999999989</v>
      </c>
    </row>
    <row r="424" spans="1:54" x14ac:dyDescent="0.3">
      <c r="A424">
        <v>3</v>
      </c>
      <c r="B424" t="s">
        <v>169</v>
      </c>
      <c r="C424" t="s">
        <v>168</v>
      </c>
      <c r="D424" t="s">
        <v>163</v>
      </c>
      <c r="F424" s="2">
        <v>0</v>
      </c>
      <c r="G424" s="2">
        <f t="shared" si="128"/>
        <v>1</v>
      </c>
      <c r="H424" s="4">
        <f t="shared" si="129"/>
        <v>1</v>
      </c>
      <c r="I424" s="14">
        <f t="shared" si="130"/>
        <v>0</v>
      </c>
      <c r="J424">
        <f t="shared" si="109"/>
        <v>1</v>
      </c>
      <c r="K424">
        <f t="shared" si="131"/>
        <v>2</v>
      </c>
      <c r="L424">
        <f t="shared" si="132"/>
        <v>2</v>
      </c>
      <c r="M424" s="8">
        <f t="shared" si="110"/>
        <v>-0.90363125282546419</v>
      </c>
      <c r="N424" s="8">
        <f t="shared" si="111"/>
        <v>-0.9036274718054671</v>
      </c>
      <c r="O424" s="8">
        <f t="shared" si="112"/>
        <v>-0.83003134071033069</v>
      </c>
      <c r="P424" s="8">
        <f t="shared" si="113"/>
        <v>-0.99429086078232409</v>
      </c>
      <c r="Q424" s="8">
        <f t="shared" si="114"/>
        <v>-0.22025003766618081</v>
      </c>
      <c r="R424" s="8">
        <f t="shared" si="115"/>
        <v>-0.97667086683924997</v>
      </c>
      <c r="T424" s="8">
        <f t="shared" si="116"/>
        <v>-0.7457431731454589</v>
      </c>
      <c r="U424" s="8">
        <f t="shared" si="117"/>
        <v>-0.74730128050122613</v>
      </c>
      <c r="V424" s="8">
        <f t="shared" si="118"/>
        <v>-0.5969926413160167</v>
      </c>
      <c r="W424" s="8">
        <f t="shared" si="119"/>
        <v>-0.92171733207334694</v>
      </c>
      <c r="X424" s="8">
        <f t="shared" si="120"/>
        <v>0.45728311211261402</v>
      </c>
      <c r="Y424" s="8">
        <f t="shared" si="121"/>
        <v>-0.80846418008812237</v>
      </c>
      <c r="AA424" s="8">
        <f t="shared" si="122"/>
        <v>-0.8647294948098414</v>
      </c>
      <c r="AB424" s="8">
        <f t="shared" si="123"/>
        <v>-0.8656075685645398</v>
      </c>
      <c r="AC424" s="8">
        <f t="shared" si="124"/>
        <v>-0.77018700013054109</v>
      </c>
      <c r="AD424" s="8">
        <f t="shared" si="125"/>
        <v>-0.94369595031490128</v>
      </c>
      <c r="AE424" s="8">
        <f t="shared" si="126"/>
        <v>0.15303046261903219</v>
      </c>
      <c r="AF424" s="8">
        <f t="shared" si="127"/>
        <v>-0.91212131465265456</v>
      </c>
      <c r="AG424" s="8"/>
      <c r="AH424">
        <v>-6.9164526212694186</v>
      </c>
      <c r="AJ424">
        <v>0.97559337774633759</v>
      </c>
      <c r="AK424">
        <v>1</v>
      </c>
      <c r="AL424">
        <v>0.97559337774633759</v>
      </c>
      <c r="AM424">
        <v>1</v>
      </c>
      <c r="AN424">
        <v>0</v>
      </c>
      <c r="AO424">
        <v>0</v>
      </c>
      <c r="AP424">
        <v>0</v>
      </c>
      <c r="AQ424">
        <v>0</v>
      </c>
      <c r="AS424">
        <v>0.97559337774633759</v>
      </c>
      <c r="AT424">
        <v>0.5</v>
      </c>
      <c r="AU424">
        <v>0.97559337774633759</v>
      </c>
      <c r="AV424">
        <v>0.5</v>
      </c>
      <c r="AW424">
        <v>0.89879739757388555</v>
      </c>
      <c r="AX424">
        <v>0.15799999999999989</v>
      </c>
      <c r="AY424">
        <v>0.89879739757388555</v>
      </c>
      <c r="AZ424">
        <v>0.15799999999999989</v>
      </c>
      <c r="BB424">
        <f t="shared" si="133"/>
        <v>0.15799999999999989</v>
      </c>
    </row>
    <row r="425" spans="1:54" x14ac:dyDescent="0.3">
      <c r="A425">
        <v>3</v>
      </c>
      <c r="B425" t="s">
        <v>170</v>
      </c>
      <c r="C425" t="s">
        <v>168</v>
      </c>
      <c r="D425" t="s">
        <v>163</v>
      </c>
      <c r="F425" s="2">
        <v>0</v>
      </c>
      <c r="G425" s="2">
        <f t="shared" si="128"/>
        <v>1</v>
      </c>
      <c r="H425" s="4">
        <f t="shared" si="129"/>
        <v>1</v>
      </c>
      <c r="I425" s="14">
        <f t="shared" si="130"/>
        <v>0</v>
      </c>
      <c r="J425">
        <f t="shared" si="109"/>
        <v>1</v>
      </c>
      <c r="K425">
        <f t="shared" si="131"/>
        <v>2</v>
      </c>
      <c r="L425">
        <f t="shared" si="132"/>
        <v>2</v>
      </c>
      <c r="M425" s="8">
        <f t="shared" si="110"/>
        <v>-0.90046485902074969</v>
      </c>
      <c r="N425" s="8">
        <f t="shared" si="111"/>
        <v>-0.90050699735101691</v>
      </c>
      <c r="O425" s="8">
        <f t="shared" si="112"/>
        <v>-0.81194292869127549</v>
      </c>
      <c r="P425" s="8">
        <f t="shared" si="113"/>
        <v>-0.99477095860353004</v>
      </c>
      <c r="Q425" s="8">
        <f t="shared" si="114"/>
        <v>-0.22017363165685533</v>
      </c>
      <c r="R425" s="8">
        <f t="shared" si="115"/>
        <v>-0.97752731758627509</v>
      </c>
      <c r="T425" s="8">
        <f t="shared" si="116"/>
        <v>-0.73589248804024399</v>
      </c>
      <c r="U425" s="8">
        <f t="shared" si="117"/>
        <v>-0.73963794168508501</v>
      </c>
      <c r="V425" s="8">
        <f t="shared" si="118"/>
        <v>-0.5576527378689905</v>
      </c>
      <c r="W425" s="8">
        <f t="shared" si="119"/>
        <v>-0.91781412616793867</v>
      </c>
      <c r="X425" s="8">
        <f t="shared" si="120"/>
        <v>0.46805802758958581</v>
      </c>
      <c r="Y425" s="8">
        <f t="shared" si="121"/>
        <v>-0.82483346109079436</v>
      </c>
      <c r="AA425" s="8">
        <f t="shared" si="122"/>
        <v>-0.85738929830610655</v>
      </c>
      <c r="AB425" s="8">
        <f t="shared" si="123"/>
        <v>-0.85931186791561998</v>
      </c>
      <c r="AC425" s="8">
        <f t="shared" si="124"/>
        <v>-0.74354446850637135</v>
      </c>
      <c r="AD425" s="8">
        <f t="shared" si="125"/>
        <v>-0.9402950285604077</v>
      </c>
      <c r="AE425" s="8">
        <f t="shared" si="126"/>
        <v>0.16320246002705152</v>
      </c>
      <c r="AF425" s="8">
        <f t="shared" si="127"/>
        <v>-0.91275678710270913</v>
      </c>
      <c r="AG425" s="8"/>
      <c r="AH425">
        <v>-6.9164526212694186</v>
      </c>
      <c r="AJ425">
        <v>0.97559337774633759</v>
      </c>
      <c r="AK425">
        <v>1</v>
      </c>
      <c r="AL425">
        <v>0.97559337774633759</v>
      </c>
      <c r="AM425">
        <v>1</v>
      </c>
      <c r="AN425">
        <v>0</v>
      </c>
      <c r="AO425">
        <v>0</v>
      </c>
      <c r="AP425">
        <v>0</v>
      </c>
      <c r="AQ425">
        <v>0</v>
      </c>
      <c r="AS425">
        <v>0.97559337774633759</v>
      </c>
      <c r="AT425">
        <v>0.5</v>
      </c>
      <c r="AU425">
        <v>0.97559337774633759</v>
      </c>
      <c r="AV425">
        <v>0.5</v>
      </c>
      <c r="AW425">
        <v>0.89879739757388555</v>
      </c>
      <c r="AX425">
        <v>0.15799999999999989</v>
      </c>
      <c r="AY425">
        <v>0.89879739757388555</v>
      </c>
      <c r="AZ425">
        <v>0.15799999999999989</v>
      </c>
      <c r="BB425">
        <f t="shared" si="133"/>
        <v>0.15799999999999989</v>
      </c>
    </row>
    <row r="426" spans="1:54" x14ac:dyDescent="0.3">
      <c r="A426">
        <v>3</v>
      </c>
      <c r="B426" t="s">
        <v>171</v>
      </c>
      <c r="C426" t="s">
        <v>168</v>
      </c>
      <c r="D426" t="s">
        <v>163</v>
      </c>
      <c r="F426" s="2">
        <v>0</v>
      </c>
      <c r="G426" s="2">
        <f t="shared" si="128"/>
        <v>0</v>
      </c>
      <c r="H426" s="4">
        <f t="shared" si="129"/>
        <v>0</v>
      </c>
      <c r="I426" s="14">
        <f t="shared" si="130"/>
        <v>1</v>
      </c>
      <c r="J426">
        <f t="shared" si="109"/>
        <v>0</v>
      </c>
      <c r="K426">
        <f t="shared" si="131"/>
        <v>2</v>
      </c>
      <c r="L426">
        <f t="shared" si="132"/>
        <v>0</v>
      </c>
      <c r="M426" s="8">
        <f t="shared" si="110"/>
        <v>1.8734762513659122</v>
      </c>
      <c r="N426" s="8">
        <f t="shared" si="111"/>
        <v>1.873917142465811</v>
      </c>
      <c r="O426" s="8">
        <f t="shared" si="112"/>
        <v>0.35432806298418895</v>
      </c>
      <c r="P426" s="8">
        <f t="shared" si="113"/>
        <v>63111.333333333343</v>
      </c>
      <c r="Q426" s="8">
        <f t="shared" si="114"/>
        <v>-0.22061555612087752</v>
      </c>
      <c r="R426" s="8">
        <f t="shared" si="115"/>
        <v>1345.3324041811848</v>
      </c>
      <c r="T426" s="8">
        <f t="shared" si="116"/>
        <v>2.3501572355712801</v>
      </c>
      <c r="U426" s="8">
        <f t="shared" si="117"/>
        <v>2.2834790836763368</v>
      </c>
      <c r="V426" s="8">
        <f t="shared" si="118"/>
        <v>1.629100137748855</v>
      </c>
      <c r="W426" s="8">
        <f t="shared" si="119"/>
        <v>4.9794434806537806</v>
      </c>
      <c r="X426" s="8">
        <f t="shared" si="120"/>
        <v>0.47667683678456652</v>
      </c>
      <c r="Y426" s="8">
        <f t="shared" si="121"/>
        <v>371.44547255691782</v>
      </c>
      <c r="AA426" s="8">
        <f t="shared" si="122"/>
        <v>0.58174140055024415</v>
      </c>
      <c r="AB426" s="8">
        <f t="shared" si="123"/>
        <v>0.54519931107354713</v>
      </c>
      <c r="AC426" s="8">
        <f t="shared" si="124"/>
        <v>0.42814282728365177</v>
      </c>
      <c r="AD426" s="8">
        <f t="shared" si="125"/>
        <v>2.8978246460207497</v>
      </c>
      <c r="AE426" s="8">
        <f t="shared" si="126"/>
        <v>0.18284088318617661</v>
      </c>
      <c r="AF426" s="8">
        <f t="shared" si="127"/>
        <v>138.91915460149724</v>
      </c>
      <c r="AG426" s="8"/>
      <c r="AH426">
        <v>6.9164526212694186</v>
      </c>
      <c r="AJ426">
        <v>-0.97559337774633759</v>
      </c>
      <c r="AK426">
        <v>-1</v>
      </c>
      <c r="AL426">
        <v>-0.97559337774633759</v>
      </c>
      <c r="AM426">
        <v>-1</v>
      </c>
      <c r="AN426">
        <v>0</v>
      </c>
      <c r="AO426">
        <v>0</v>
      </c>
      <c r="AP426">
        <v>0</v>
      </c>
      <c r="AQ426">
        <v>0</v>
      </c>
      <c r="AS426">
        <v>-0.97559337774633759</v>
      </c>
      <c r="AT426">
        <v>-0.5</v>
      </c>
      <c r="AU426">
        <v>-0.97559337774633759</v>
      </c>
      <c r="AV426">
        <v>-0.5</v>
      </c>
      <c r="AW426">
        <v>-0.89879739757388555</v>
      </c>
      <c r="AX426">
        <v>-0.15799999999999989</v>
      </c>
      <c r="AY426">
        <v>-0.89879739757388555</v>
      </c>
      <c r="AZ426">
        <v>-0.15799999999999989</v>
      </c>
      <c r="BB426">
        <f t="shared" si="133"/>
        <v>-0.15799999999999989</v>
      </c>
    </row>
    <row r="427" spans="1:54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1:54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1:54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1:54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1:54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1:54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8" spans="6:43" x14ac:dyDescent="0.3">
      <c r="G628" s="15"/>
      <c r="H628" s="15"/>
      <c r="I628" s="15"/>
      <c r="J628" s="15"/>
      <c r="K628" s="35" t="s">
        <v>61</v>
      </c>
      <c r="L628" s="15">
        <f>S628</f>
        <v>0.7</v>
      </c>
      <c r="M628" s="3" t="s">
        <v>3</v>
      </c>
      <c r="N628" s="3" t="s">
        <v>4</v>
      </c>
      <c r="O628" s="3" t="s">
        <v>6</v>
      </c>
      <c r="P628" s="3" t="s">
        <v>8</v>
      </c>
      <c r="Q628" s="3" t="s">
        <v>10</v>
      </c>
      <c r="R628" s="3" t="s">
        <v>12</v>
      </c>
      <c r="S628" s="7">
        <f>X292</f>
        <v>0.7</v>
      </c>
      <c r="T628" s="3" t="s">
        <v>3</v>
      </c>
      <c r="U628" s="3" t="s">
        <v>4</v>
      </c>
      <c r="V628" s="3" t="s">
        <v>6</v>
      </c>
      <c r="W628" s="3" t="s">
        <v>8</v>
      </c>
      <c r="X628" s="3" t="s">
        <v>10</v>
      </c>
      <c r="Y628" s="16" t="s">
        <v>12</v>
      </c>
      <c r="Z628" s="15">
        <f t="shared" ref="Z628:Z635" si="134">S628</f>
        <v>0.7</v>
      </c>
      <c r="AA628" s="3" t="s">
        <v>3</v>
      </c>
      <c r="AB628" s="3" t="s">
        <v>4</v>
      </c>
      <c r="AC628" s="3" t="s">
        <v>6</v>
      </c>
      <c r="AD628" s="3" t="s">
        <v>8</v>
      </c>
      <c r="AE628" s="3" t="s">
        <v>10</v>
      </c>
      <c r="AF628" s="16" t="s">
        <v>12</v>
      </c>
      <c r="AK628" s="15"/>
      <c r="AL628" s="15"/>
      <c r="AM628" s="15"/>
      <c r="AN628" s="15"/>
      <c r="AO628" s="15"/>
    </row>
    <row r="629" spans="6:43" x14ac:dyDescent="0.3">
      <c r="G629" s="8"/>
      <c r="H629" s="8"/>
      <c r="I629" s="8"/>
      <c r="J629" s="8"/>
      <c r="K629" s="8"/>
      <c r="L629" s="8" t="str">
        <f>S629</f>
        <v>ALL</v>
      </c>
      <c r="M629" s="8">
        <f>-1 *AVERAGE(M339:M626)</f>
        <v>0.14015465434889032</v>
      </c>
      <c r="N629" s="8">
        <f t="shared" ref="N629:R629" si="135">-1 *AVERAGE(N339:N626)</f>
        <v>0.13837852777371371</v>
      </c>
      <c r="O629" s="8">
        <f t="shared" si="135"/>
        <v>0.42254690166216841</v>
      </c>
      <c r="P629" s="8">
        <f t="shared" si="135"/>
        <v>-12325.396002210438</v>
      </c>
      <c r="Q629" s="8">
        <f t="shared" si="135"/>
        <v>0.19499773035082157</v>
      </c>
      <c r="R629" s="8">
        <f t="shared" si="135"/>
        <v>-219.77042140138954</v>
      </c>
      <c r="S629" s="8" t="s">
        <v>16</v>
      </c>
      <c r="T629" s="8">
        <f>-1 *AVERAGE(T339:T626)</f>
        <v>-0.15063686302608151</v>
      </c>
      <c r="U629" s="8">
        <f t="shared" ref="U629:Y629" si="136">-1 *AVERAGE(U339:U626)</f>
        <v>-0.12694210584442542</v>
      </c>
      <c r="V629" s="8">
        <f t="shared" si="136"/>
        <v>-7.3437629338673699E-3</v>
      </c>
      <c r="W629" s="8">
        <f t="shared" si="136"/>
        <v>-0.76630240192384347</v>
      </c>
      <c r="X629" s="8">
        <f t="shared" si="136"/>
        <v>-0.25217818388501551</v>
      </c>
      <c r="Y629" s="8">
        <f t="shared" si="136"/>
        <v>-64.835067682614252</v>
      </c>
      <c r="Z629" s="8" t="str">
        <f t="shared" si="134"/>
        <v>ALL</v>
      </c>
      <c r="AA629" s="8">
        <f>-1 *AVERAGE(AA339:AA626)</f>
        <v>0.44019345592783554</v>
      </c>
      <c r="AB629" s="8">
        <f t="shared" ref="AB629:AF629" si="137">-1 *AVERAGE(AB339:AB626)</f>
        <v>0.46509071685945735</v>
      </c>
      <c r="AC629" s="8">
        <f t="shared" si="137"/>
        <v>0.47938772824442533</v>
      </c>
      <c r="AD629" s="8">
        <f t="shared" si="137"/>
        <v>-0.20262908118186032</v>
      </c>
      <c r="AE629" s="8">
        <f t="shared" si="137"/>
        <v>0.25286549012556847</v>
      </c>
      <c r="AF629" s="8">
        <f t="shared" si="137"/>
        <v>-31.031639124017456</v>
      </c>
      <c r="AK629" s="8"/>
      <c r="AL629" s="8"/>
      <c r="AM629" s="8"/>
      <c r="AN629" s="8"/>
      <c r="AO629" s="8"/>
    </row>
    <row r="630" spans="6:43" x14ac:dyDescent="0.3">
      <c r="G630" s="8"/>
      <c r="H630" s="8"/>
      <c r="I630" s="8"/>
      <c r="J630" s="8"/>
      <c r="K630" s="8"/>
      <c r="L630" s="8" t="str">
        <f>S630</f>
        <v>Gain &gt; 0.7</v>
      </c>
      <c r="M630" s="8" t="e">
        <f t="shared" ref="M630:R630" si="138">-1* AVERAGEIF($BB339:$BB626,"&gt;"&amp;$S628,M339:M626)</f>
        <v>#DIV/0!</v>
      </c>
      <c r="N630" s="8" t="e">
        <f t="shared" si="138"/>
        <v>#DIV/0!</v>
      </c>
      <c r="O630" s="8" t="e">
        <f t="shared" si="138"/>
        <v>#DIV/0!</v>
      </c>
      <c r="P630" s="8" t="e">
        <f t="shared" si="138"/>
        <v>#DIV/0!</v>
      </c>
      <c r="Q630" s="8" t="e">
        <f t="shared" si="138"/>
        <v>#DIV/0!</v>
      </c>
      <c r="R630" s="8" t="e">
        <f t="shared" si="138"/>
        <v>#DIV/0!</v>
      </c>
      <c r="S630" s="8" t="str">
        <f>"Gain &gt; "&amp;S628</f>
        <v>Gain &gt; 0.7</v>
      </c>
      <c r="T630" s="8" t="e">
        <f t="shared" ref="T630:Y630" si="139">-1* AVERAGEIF($BB339:$BB626,"&gt;"&amp;$S628,T339:T626)</f>
        <v>#DIV/0!</v>
      </c>
      <c r="U630" s="8" t="e">
        <f t="shared" si="139"/>
        <v>#DIV/0!</v>
      </c>
      <c r="V630" s="8" t="e">
        <f t="shared" si="139"/>
        <v>#DIV/0!</v>
      </c>
      <c r="W630" s="8" t="e">
        <f t="shared" si="139"/>
        <v>#DIV/0!</v>
      </c>
      <c r="X630" s="8" t="e">
        <f t="shared" si="139"/>
        <v>#DIV/0!</v>
      </c>
      <c r="Y630" s="8" t="e">
        <f t="shared" si="139"/>
        <v>#DIV/0!</v>
      </c>
      <c r="Z630" s="8" t="str">
        <f t="shared" si="134"/>
        <v>Gain &gt; 0.7</v>
      </c>
      <c r="AA630" s="8" t="e">
        <f t="shared" ref="AA630:AF630" si="140">-1* AVERAGEIF($BB339:$BB626,"&gt;"&amp;$S628,AA339:AA626)</f>
        <v>#DIV/0!</v>
      </c>
      <c r="AB630" s="8" t="e">
        <f t="shared" si="140"/>
        <v>#DIV/0!</v>
      </c>
      <c r="AC630" s="8" t="e">
        <f t="shared" si="140"/>
        <v>#DIV/0!</v>
      </c>
      <c r="AD630" s="8" t="e">
        <f t="shared" si="140"/>
        <v>#DIV/0!</v>
      </c>
      <c r="AE630" s="8" t="e">
        <f t="shared" si="140"/>
        <v>#DIV/0!</v>
      </c>
      <c r="AF630" s="8" t="e">
        <f t="shared" si="140"/>
        <v>#DIV/0!</v>
      </c>
      <c r="AK630" s="8"/>
      <c r="AL630" s="8"/>
      <c r="AM630" s="8"/>
      <c r="AN630" s="8"/>
      <c r="AO630" s="8"/>
    </row>
    <row r="631" spans="6:43" x14ac:dyDescent="0.3">
      <c r="L631" s="8" t="str">
        <f>S631</f>
        <v xml:space="preserve">Gain &gt; 0 </v>
      </c>
      <c r="M631" s="8">
        <f>-1* AVERAGEIF($J339:$J626,"=1",M339:M626)</f>
        <v>0.73754064480131842</v>
      </c>
      <c r="N631" s="8">
        <f t="shared" ref="N631:R631" si="141">-1* AVERAGEIF($J339:$J626,"=1",N339:N626)</f>
        <v>0.73651479286709698</v>
      </c>
      <c r="O631" s="8">
        <f t="shared" si="141"/>
        <v>0.76908397250619509</v>
      </c>
      <c r="P631" s="8">
        <f t="shared" si="141"/>
        <v>0.90104216192492337</v>
      </c>
      <c r="Q631" s="8">
        <f t="shared" si="141"/>
        <v>0.23161488121091034</v>
      </c>
      <c r="R631" s="8">
        <f t="shared" si="141"/>
        <v>0.76011859204366949</v>
      </c>
      <c r="S631" s="8" t="s">
        <v>36</v>
      </c>
      <c r="T631" s="8">
        <f>-1* AVERAGEIF($J339:$J626,"=1",T339:T626)</f>
        <v>0.68103564163477048</v>
      </c>
      <c r="U631" s="8">
        <f t="shared" ref="U631:Y631" si="142">-1* AVERAGEIF($J339:$J626,"=1",U339:U626)</f>
        <v>0.68586170716189498</v>
      </c>
      <c r="V631" s="8">
        <f t="shared" si="142"/>
        <v>0.6635900679647676</v>
      </c>
      <c r="W631" s="8">
        <f t="shared" si="142"/>
        <v>0.8586595109293832</v>
      </c>
      <c r="X631" s="8">
        <f t="shared" si="142"/>
        <v>-0.2068108940923585</v>
      </c>
      <c r="Y631" s="8">
        <f t="shared" si="142"/>
        <v>0.54144759651600127</v>
      </c>
      <c r="Z631" s="8" t="str">
        <f t="shared" si="134"/>
        <v xml:space="preserve">Gain &gt; 0 </v>
      </c>
      <c r="AA631" s="8">
        <f>-1* AVERAGEIF($J339:$J626,"=1",AA339:AA626)</f>
        <v>0.89253315831183078</v>
      </c>
      <c r="AB631" s="8">
        <f t="shared" ref="AB631:AF631" si="143">-1* AVERAGEIF($J339:$J626,"=1",AB339:AB626)</f>
        <v>0.89395795447741111</v>
      </c>
      <c r="AC631" s="8">
        <f t="shared" si="143"/>
        <v>0.85840895697860642</v>
      </c>
      <c r="AD631" s="8">
        <f t="shared" si="143"/>
        <v>0.95676069371446248</v>
      </c>
      <c r="AE631" s="8">
        <f t="shared" si="143"/>
        <v>0.23646587075780914</v>
      </c>
      <c r="AF631" s="8">
        <f t="shared" si="143"/>
        <v>0.79057901682746778</v>
      </c>
      <c r="AK631" s="8"/>
      <c r="AL631" s="8"/>
      <c r="AM631" s="8"/>
      <c r="AN631" s="8"/>
      <c r="AO631" s="8"/>
      <c r="AQ631" s="10"/>
    </row>
    <row r="632" spans="6:43" x14ac:dyDescent="0.3">
      <c r="L632" s="8" t="str">
        <f t="shared" ref="L632:L635" si="144">S632</f>
        <v>Gain &lt;= 0</v>
      </c>
      <c r="M632" s="8">
        <f>-1* AVERAGEIF($J339:$J626,"=0",M339:M626)</f>
        <v>-0.23597726556560136</v>
      </c>
      <c r="N632" s="8">
        <f t="shared" ref="N632:R632" si="145">-1* AVERAGEIF($J339:$J626,"=0",N339:N626)</f>
        <v>-0.23822578728508309</v>
      </c>
      <c r="O632" s="8">
        <f t="shared" si="145"/>
        <v>0.20435689409370694</v>
      </c>
      <c r="P632" s="8">
        <f t="shared" si="145"/>
        <v>-20086.397844963409</v>
      </c>
      <c r="Q632" s="8">
        <f t="shared" si="145"/>
        <v>0.17194248721669178</v>
      </c>
      <c r="R632" s="8">
        <f t="shared" si="145"/>
        <v>-358.62298361947711</v>
      </c>
      <c r="S632" s="8" t="s">
        <v>37</v>
      </c>
      <c r="T632" s="8">
        <f>-1* AVERAGEIF($J339:$J626,"=0",T339:T626)</f>
        <v>-0.67428251410884033</v>
      </c>
      <c r="U632" s="8">
        <f t="shared" ref="U632:Y632" si="146">-1* AVERAGEIF($J339:$J626,"=0",U339:U626)</f>
        <v>-0.63870746958914593</v>
      </c>
      <c r="V632" s="8">
        <f t="shared" si="146"/>
        <v>-0.42978358238856323</v>
      </c>
      <c r="W632" s="8">
        <f t="shared" si="146"/>
        <v>-1.7894265692758742</v>
      </c>
      <c r="X632" s="8">
        <f t="shared" si="146"/>
        <v>-0.28074277375446627</v>
      </c>
      <c r="Y632" s="8">
        <f t="shared" si="146"/>
        <v>-105.99805878428886</v>
      </c>
      <c r="Z632" s="8" t="str">
        <f t="shared" si="134"/>
        <v>Gain &lt;= 0</v>
      </c>
      <c r="AA632" s="8">
        <f>-1* AVERAGEIF($J339:$J626,"=0",AA339:AA626)</f>
        <v>0.15538697664902387</v>
      </c>
      <c r="AB632" s="8">
        <f t="shared" ref="AB632:AF632" si="147">-1* AVERAGEIF($J339:$J626,"=0",AB339:AB626)</f>
        <v>0.19506319687778237</v>
      </c>
      <c r="AC632" s="8">
        <f t="shared" si="147"/>
        <v>0.24074473237475605</v>
      </c>
      <c r="AD632" s="8">
        <f t="shared" si="147"/>
        <v>-0.9326152357462113</v>
      </c>
      <c r="AE632" s="8">
        <f t="shared" si="147"/>
        <v>0.26319117639415784</v>
      </c>
      <c r="AF632" s="8">
        <f t="shared" si="147"/>
        <v>-51.067850546030925</v>
      </c>
      <c r="AK632" s="8"/>
      <c r="AL632" s="8"/>
      <c r="AM632" s="8"/>
      <c r="AN632" s="8"/>
      <c r="AO632" s="8"/>
      <c r="AQ632" s="10"/>
    </row>
    <row r="633" spans="6:43" x14ac:dyDescent="0.3">
      <c r="G633" s="15"/>
      <c r="H633" s="15"/>
      <c r="I633" s="15"/>
      <c r="J633" s="15"/>
      <c r="K633" s="15"/>
      <c r="L633" s="8" t="str">
        <f t="shared" si="144"/>
        <v>Target; Gain &gt; 0.7</v>
      </c>
      <c r="M633" s="8" t="e">
        <f t="shared" ref="M633:R633" si="148">-1* AVERAGEIFS(M339:M626,$H339:$H626,"=1",$BB$339:$BB$626,"&gt;="&amp;$L$628)</f>
        <v>#DIV/0!</v>
      </c>
      <c r="N633" s="8" t="e">
        <f t="shared" si="148"/>
        <v>#DIV/0!</v>
      </c>
      <c r="O633" s="8" t="e">
        <f t="shared" si="148"/>
        <v>#DIV/0!</v>
      </c>
      <c r="P633" s="8" t="e">
        <f t="shared" si="148"/>
        <v>#DIV/0!</v>
      </c>
      <c r="Q633" s="8" t="e">
        <f t="shared" si="148"/>
        <v>#DIV/0!</v>
      </c>
      <c r="R633" s="8" t="e">
        <f t="shared" si="148"/>
        <v>#DIV/0!</v>
      </c>
      <c r="S633" s="8" t="str">
        <f>"Target; Gain &gt; "&amp;S628</f>
        <v>Target; Gain &gt; 0.7</v>
      </c>
      <c r="T633" s="8" t="e">
        <f t="shared" ref="T633:Y633" si="149">-1* AVERAGEIFS(T339:T626,$H339:$H626,"=1",$BB$339:$BB$626,"&gt;="&amp;$L$628)</f>
        <v>#DIV/0!</v>
      </c>
      <c r="U633" s="8" t="e">
        <f t="shared" si="149"/>
        <v>#DIV/0!</v>
      </c>
      <c r="V633" s="8" t="e">
        <f t="shared" si="149"/>
        <v>#DIV/0!</v>
      </c>
      <c r="W633" s="8" t="e">
        <f t="shared" si="149"/>
        <v>#DIV/0!</v>
      </c>
      <c r="X633" s="8" t="e">
        <f t="shared" si="149"/>
        <v>#DIV/0!</v>
      </c>
      <c r="Y633" s="8" t="e">
        <f t="shared" si="149"/>
        <v>#DIV/0!</v>
      </c>
      <c r="Z633" s="8" t="str">
        <f t="shared" si="134"/>
        <v>Target; Gain &gt; 0.7</v>
      </c>
      <c r="AA633" s="8" t="e">
        <f t="shared" ref="AA633:AF633" si="150">-1* AVERAGEIFS(AA339:AA626,$H339:$H626,"=1",$BB$339:$BB$626,"&gt;="&amp;$L$628)</f>
        <v>#DIV/0!</v>
      </c>
      <c r="AB633" s="8" t="e">
        <f t="shared" si="150"/>
        <v>#DIV/0!</v>
      </c>
      <c r="AC633" s="8" t="e">
        <f t="shared" si="150"/>
        <v>#DIV/0!</v>
      </c>
      <c r="AD633" s="8" t="e">
        <f t="shared" si="150"/>
        <v>#DIV/0!</v>
      </c>
      <c r="AE633" s="8" t="e">
        <f t="shared" si="150"/>
        <v>#DIV/0!</v>
      </c>
      <c r="AF633" s="8" t="e">
        <f t="shared" si="150"/>
        <v>#DIV/0!</v>
      </c>
      <c r="AK633" s="8"/>
    </row>
    <row r="634" spans="6:43" x14ac:dyDescent="0.3">
      <c r="G634" s="15"/>
      <c r="H634" s="15"/>
      <c r="I634" s="15"/>
      <c r="J634" s="15"/>
      <c r="K634" s="15"/>
      <c r="L634" s="8" t="str">
        <f t="shared" si="144"/>
        <v>Target (or sym)</v>
      </c>
      <c r="M634" s="8">
        <f>-1* AVERAGEIFS(M339:M626,$H339:$H626,"=1")</f>
        <v>0.41430075898468238</v>
      </c>
      <c r="N634" s="8">
        <f t="shared" ref="N634:R634" si="151">-1* AVERAGEIFS(N339:N626,$H339:$H626,"=1")</f>
        <v>0.41395647283869708</v>
      </c>
      <c r="O634" s="8">
        <f t="shared" si="151"/>
        <v>0.46848074496218456</v>
      </c>
      <c r="P634" s="8">
        <f t="shared" si="151"/>
        <v>-2182.7786834694884</v>
      </c>
      <c r="Q634" s="8">
        <f t="shared" si="151"/>
        <v>0.22708375244979059</v>
      </c>
      <c r="R634" s="8">
        <f t="shared" si="151"/>
        <v>-31.987429691761292</v>
      </c>
      <c r="S634" s="8" t="s">
        <v>39</v>
      </c>
      <c r="T634" s="8">
        <f>-1* AVERAGEIFS(T339:T626,$H339:$H626,"=1")</f>
        <v>0.19876806871425881</v>
      </c>
      <c r="U634" s="8">
        <f t="shared" ref="U634:Y634" si="152">-1* AVERAGEIFS(U339:U626,$H339:$H626,"=1")</f>
        <v>0.20714446457476415</v>
      </c>
      <c r="V634" s="8">
        <f t="shared" si="152"/>
        <v>0.19681170535937564</v>
      </c>
      <c r="W634" s="8">
        <f t="shared" si="152"/>
        <v>-0.2855396653173366</v>
      </c>
      <c r="X634" s="8">
        <f t="shared" si="152"/>
        <v>-0.23907644875532025</v>
      </c>
      <c r="Y634" s="8">
        <f t="shared" si="152"/>
        <v>-17.930004395113873</v>
      </c>
      <c r="Z634" s="8" t="str">
        <f t="shared" si="134"/>
        <v>Target (or sym)</v>
      </c>
      <c r="AA634" s="8">
        <f>-1* AVERAGEIFS(AA339:AA626,$H339:$H626,"=1")</f>
        <v>0.61578763438973716</v>
      </c>
      <c r="AB634" s="8">
        <f t="shared" ref="AB634:AF634" si="153">-1* AVERAGEIFS(AB339:AB626,$H339:$H626,"=1")</f>
        <v>0.62192571128618168</v>
      </c>
      <c r="AC634" s="8">
        <f t="shared" si="153"/>
        <v>0.60982876886904469</v>
      </c>
      <c r="AD634" s="8">
        <f t="shared" si="153"/>
        <v>9.3626373363030549E-2</v>
      </c>
      <c r="AE634" s="8">
        <f t="shared" si="153"/>
        <v>0.19520681407551629</v>
      </c>
      <c r="AF634" s="8">
        <f t="shared" si="153"/>
        <v>-13.829466205320163</v>
      </c>
      <c r="AK634" s="8"/>
    </row>
    <row r="635" spans="6:43" x14ac:dyDescent="0.3">
      <c r="G635" s="15"/>
      <c r="H635" s="15"/>
      <c r="I635" s="15"/>
      <c r="J635" s="15"/>
      <c r="K635" s="15"/>
      <c r="L635" s="8" t="str">
        <f t="shared" si="144"/>
        <v>Target (or sym); Gain &gt; 0</v>
      </c>
      <c r="M635" s="8">
        <f>-1* AVERAGEIFS(M339:M626,$H339:$H626,"=1",$J339:$J626,"=1")</f>
        <v>0.85012659764801202</v>
      </c>
      <c r="N635" s="8">
        <f t="shared" ref="N635:R635" si="154">-1* AVERAGEIFS(N339:N626,$H339:$H626,"=1",$J339:$J626,"=1")</f>
        <v>0.84958919853182402</v>
      </c>
      <c r="O635" s="8">
        <f t="shared" si="154"/>
        <v>0.8609048260894232</v>
      </c>
      <c r="P635" s="8">
        <f t="shared" si="154"/>
        <v>0.9780149463298905</v>
      </c>
      <c r="Q635" s="8">
        <f t="shared" si="154"/>
        <v>0.23232308564055476</v>
      </c>
      <c r="R635" s="8">
        <f t="shared" si="154"/>
        <v>0.87305142083736409</v>
      </c>
      <c r="S635" s="8" t="s">
        <v>53</v>
      </c>
      <c r="T635" s="8">
        <f>-1* AVERAGEIFS(T339:T626,$H339:$H626,"=1",$J339:$J626,"=1")</f>
        <v>0.76043131447001922</v>
      </c>
      <c r="U635" s="8">
        <f t="shared" ref="U635:Y635" si="155">-1* AVERAGEIFS(U339:U626,$H339:$H626,"=1",$J339:$J626,"=1")</f>
        <v>0.76517607677438471</v>
      </c>
      <c r="V635" s="8">
        <f t="shared" si="155"/>
        <v>0.69367189540334295</v>
      </c>
      <c r="W635" s="8">
        <f t="shared" si="155"/>
        <v>0.92927840834200803</v>
      </c>
      <c r="X635" s="8">
        <f t="shared" si="155"/>
        <v>-0.2959050952400793</v>
      </c>
      <c r="Y635" s="8">
        <f t="shared" si="155"/>
        <v>0.61364035924994009</v>
      </c>
      <c r="Z635" s="8" t="str">
        <f t="shared" si="134"/>
        <v>Target (or sym); Gain &gt; 0</v>
      </c>
      <c r="AA635" s="8">
        <f>-1* AVERAGEIFS(AA339:AA626,$H339:$H626,"=1",$J339:$J626,"=1")</f>
        <v>0.89757038426156899</v>
      </c>
      <c r="AB635" s="8">
        <f t="shared" ref="AB635:AF635" si="156">-1* AVERAGEIFS(AB339:AB626,$H339:$H626,"=1",$J339:$J626,"=1")</f>
        <v>0.89966779423645349</v>
      </c>
      <c r="AC635" s="8">
        <f t="shared" si="156"/>
        <v>0.8397056721497711</v>
      </c>
      <c r="AD635" s="8">
        <f t="shared" si="156"/>
        <v>0.96494646355617486</v>
      </c>
      <c r="AE635" s="8">
        <f t="shared" si="156"/>
        <v>8.016065831425781E-2</v>
      </c>
      <c r="AF635" s="8">
        <f t="shared" si="156"/>
        <v>0.8385215072667721</v>
      </c>
      <c r="AK635" s="8"/>
    </row>
    <row r="636" spans="6:43" x14ac:dyDescent="0.3">
      <c r="G636" s="15"/>
      <c r="H636" s="15"/>
      <c r="I636" s="15"/>
      <c r="J636" s="15"/>
      <c r="K636" s="15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K636" s="8"/>
    </row>
    <row r="637" spans="6:43" x14ac:dyDescent="0.3">
      <c r="G637" s="15"/>
      <c r="H637" s="15"/>
      <c r="I637" s="15"/>
      <c r="J637" s="15"/>
      <c r="K637" s="35" t="s">
        <v>62</v>
      </c>
      <c r="L637" s="15">
        <f>S637</f>
        <v>0.7</v>
      </c>
      <c r="M637" s="3" t="s">
        <v>3</v>
      </c>
      <c r="N637" s="3" t="s">
        <v>4</v>
      </c>
      <c r="O637" s="3" t="s">
        <v>6</v>
      </c>
      <c r="P637" s="3" t="s">
        <v>8</v>
      </c>
      <c r="Q637" s="3" t="s">
        <v>10</v>
      </c>
      <c r="R637" s="3" t="s">
        <v>12</v>
      </c>
      <c r="S637" s="7">
        <f>X292</f>
        <v>0.7</v>
      </c>
      <c r="T637" s="3" t="s">
        <v>3</v>
      </c>
      <c r="U637" s="3" t="s">
        <v>4</v>
      </c>
      <c r="V637" s="3" t="s">
        <v>6</v>
      </c>
      <c r="W637" s="3" t="s">
        <v>8</v>
      </c>
      <c r="X637" s="3" t="s">
        <v>10</v>
      </c>
      <c r="Y637" s="16" t="s">
        <v>12</v>
      </c>
      <c r="Z637" s="15">
        <f t="shared" ref="Z637:Z644" si="157">S637</f>
        <v>0.7</v>
      </c>
      <c r="AA637" s="3" t="s">
        <v>3</v>
      </c>
      <c r="AB637" s="3" t="s">
        <v>4</v>
      </c>
      <c r="AC637" s="3" t="s">
        <v>6</v>
      </c>
      <c r="AD637" s="3" t="s">
        <v>8</v>
      </c>
      <c r="AE637" s="3" t="s">
        <v>10</v>
      </c>
      <c r="AF637" s="16" t="s">
        <v>12</v>
      </c>
      <c r="AK637" s="15"/>
      <c r="AL637" s="15"/>
      <c r="AM637" s="15"/>
      <c r="AN637" s="15"/>
      <c r="AO637" s="15"/>
    </row>
    <row r="638" spans="6:43" x14ac:dyDescent="0.3">
      <c r="G638" s="8"/>
      <c r="H638" s="8"/>
      <c r="I638" s="8"/>
      <c r="J638" s="8"/>
      <c r="K638" s="8"/>
      <c r="L638" s="8" t="str">
        <f>S638</f>
        <v>ALL</v>
      </c>
      <c r="M638" s="8">
        <f>-1 *MEDIAN(M339:M626)</f>
        <v>0.66387517278297747</v>
      </c>
      <c r="N638" s="8">
        <f t="shared" ref="N638:R638" si="158">-1 *MEDIAN(N339:N626)</f>
        <v>0.65434006362738928</v>
      </c>
      <c r="O638" s="8">
        <f t="shared" si="158"/>
        <v>0.74095430154091368</v>
      </c>
      <c r="P638" s="8">
        <f t="shared" si="158"/>
        <v>0.9343347804156833</v>
      </c>
      <c r="Q638" s="8">
        <f t="shared" si="158"/>
        <v>0.21896112146457811</v>
      </c>
      <c r="R638" s="8">
        <f t="shared" si="158"/>
        <v>0.70853917499561991</v>
      </c>
      <c r="S638" s="8" t="s">
        <v>16</v>
      </c>
      <c r="T638" s="8">
        <f>-1 *MEDIAN(T339:T626)</f>
        <v>0.64500135014741611</v>
      </c>
      <c r="U638" s="8">
        <f t="shared" ref="U638:Y638" si="159">-1 *MEDIAN(U339:U626)</f>
        <v>0.6451437563967275</v>
      </c>
      <c r="V638" s="8">
        <f t="shared" si="159"/>
        <v>0.54072575598386718</v>
      </c>
      <c r="W638" s="8">
        <f t="shared" si="159"/>
        <v>0.87993550823908295</v>
      </c>
      <c r="X638" s="8">
        <f t="shared" si="159"/>
        <v>-0.25506366694315386</v>
      </c>
      <c r="Y638" s="8">
        <f t="shared" si="159"/>
        <v>0.36749767451374016</v>
      </c>
      <c r="Z638" s="8" t="str">
        <f t="shared" si="157"/>
        <v>ALL</v>
      </c>
      <c r="AA638" s="8">
        <f>-1 *MEDIAN(AA339:AA626)</f>
        <v>0.86890272975108218</v>
      </c>
      <c r="AB638" s="8">
        <f t="shared" ref="AB638:AF638" si="160">-1 *MEDIAN(AB339:AB626)</f>
        <v>0.87232833916798258</v>
      </c>
      <c r="AC638" s="8">
        <f t="shared" si="160"/>
        <v>0.76048377114222376</v>
      </c>
      <c r="AD638" s="8">
        <f t="shared" si="160"/>
        <v>0.94808045208837455</v>
      </c>
      <c r="AE638" s="8">
        <f t="shared" si="160"/>
        <v>0.27325174221720794</v>
      </c>
      <c r="AF638" s="8">
        <f t="shared" si="160"/>
        <v>0.74576115345810834</v>
      </c>
      <c r="AK638" s="8"/>
      <c r="AL638" s="8"/>
      <c r="AM638" s="8"/>
      <c r="AN638" s="8"/>
      <c r="AO638" s="8"/>
    </row>
    <row r="639" spans="6:43" x14ac:dyDescent="0.3">
      <c r="G639" s="8"/>
      <c r="H639" s="8"/>
      <c r="I639" s="8"/>
      <c r="J639" s="8"/>
      <c r="K639" s="8"/>
      <c r="L639" s="8" t="str">
        <f>S639</f>
        <v>Gain &gt; 0.7</v>
      </c>
      <c r="M639" s="8" t="e" cm="1" vm="1">
        <f t="array" ref="M639">-1* MEDIAN(_xlfn._xlws.FILTER(M339:M626, $BB339:$BB626 &gt; $S628))</f>
        <v>#VALUE!</v>
      </c>
      <c r="N639" s="8" t="e" cm="1" vm="1">
        <f t="array" ref="N639">-1* MEDIAN(_xlfn._xlws.FILTER(N339:N626, $BB339:$BB626 &gt; $S628))</f>
        <v>#VALUE!</v>
      </c>
      <c r="O639" s="8" t="e" cm="1" vm="1">
        <f t="array" ref="O639">-1* MEDIAN(_xlfn._xlws.FILTER(O339:O626, $BB339:$BB626 &gt; $S628))</f>
        <v>#VALUE!</v>
      </c>
      <c r="P639" s="8" t="e" cm="1" vm="1">
        <f t="array" ref="P639">-1* MEDIAN(_xlfn._xlws.FILTER(P339:P626, $BB339:$BB626 &gt; $S628))</f>
        <v>#VALUE!</v>
      </c>
      <c r="Q639" s="8" t="e" cm="1" vm="1">
        <f t="array" ref="Q639">-1* MEDIAN(_xlfn._xlws.FILTER(Q339:Q626, $BB339:$BB626 &gt; $S628))</f>
        <v>#VALUE!</v>
      </c>
      <c r="R639" s="8" t="e" cm="1" vm="1">
        <f t="array" ref="R639">-1* MEDIAN(_xlfn._xlws.FILTER(R339:R626, $BB339:$BB626 &gt; $S628))</f>
        <v>#VALUE!</v>
      </c>
      <c r="S639" s="8" t="str">
        <f>"Gain &gt; "&amp;S637</f>
        <v>Gain &gt; 0.7</v>
      </c>
      <c r="T639" s="8" t="e" cm="1" vm="1">
        <f t="array" ref="T639">-1* MEDIAN(_xlfn._xlws.FILTER(T339:T626, $BB339:$BB626 &gt; $S628))</f>
        <v>#VALUE!</v>
      </c>
      <c r="U639" s="8" t="e" cm="1" vm="1">
        <f t="array" ref="U639">-1* MEDIAN(_xlfn._xlws.FILTER(U339:U626, $BB339:$BB626 &gt; $S628))</f>
        <v>#VALUE!</v>
      </c>
      <c r="V639" s="8" t="e" cm="1" vm="1">
        <f t="array" ref="V639">-1* MEDIAN(_xlfn._xlws.FILTER(V339:V626, $BB339:$BB626 &gt; $S628))</f>
        <v>#VALUE!</v>
      </c>
      <c r="W639" s="8" t="e" cm="1" vm="1">
        <f t="array" ref="W639">-1* MEDIAN(_xlfn._xlws.FILTER(W339:W626, $BB339:$BB626 &gt; $S628))</f>
        <v>#VALUE!</v>
      </c>
      <c r="X639" s="8" t="e" cm="1" vm="1">
        <f t="array" ref="X639">-1* MEDIAN(_xlfn._xlws.FILTER(X339:X626, $BB339:$BB626 &gt; $S628))</f>
        <v>#VALUE!</v>
      </c>
      <c r="Y639" s="8" t="e" cm="1" vm="1">
        <f t="array" ref="Y639">-1* MEDIAN(_xlfn._xlws.FILTER(Y339:Y626, $BB339:$BB626 &gt; $S628))</f>
        <v>#VALUE!</v>
      </c>
      <c r="Z639" s="8" t="str">
        <f t="shared" si="157"/>
        <v>Gain &gt; 0.7</v>
      </c>
      <c r="AA639" s="8" t="e" cm="1" vm="1">
        <f t="array" ref="AA639">-1* MEDIAN(_xlfn._xlws.FILTER(AA339:AA626, $BB339:$BB626 &gt; $S628))</f>
        <v>#VALUE!</v>
      </c>
      <c r="AB639" s="8" t="e" cm="1" vm="1">
        <f t="array" ref="AB639">-1* MEDIAN(_xlfn._xlws.FILTER(AB339:AB626, $BB339:$BB626 &gt; $S628))</f>
        <v>#VALUE!</v>
      </c>
      <c r="AC639" s="8" t="e" cm="1" vm="1">
        <f t="array" ref="AC639">-1* MEDIAN(_xlfn._xlws.FILTER(AC339:AC626, $BB339:$BB626 &gt; $S628))</f>
        <v>#VALUE!</v>
      </c>
      <c r="AD639" s="8" t="e" cm="1" vm="1">
        <f t="array" ref="AD639">-1* MEDIAN(_xlfn._xlws.FILTER(AD339:AD626, $BB339:$BB626 &gt; $S628))</f>
        <v>#VALUE!</v>
      </c>
      <c r="AE639" s="8" t="e" cm="1" vm="1">
        <f t="array" ref="AE639">-1* MEDIAN(_xlfn._xlws.FILTER(AE339:AE626, $BB339:$BB626 &gt; $S628))</f>
        <v>#VALUE!</v>
      </c>
      <c r="AF639" s="8" t="e" cm="1" vm="1">
        <f t="array" ref="AF639">-1* MEDIAN(_xlfn._xlws.FILTER(AF339:AF626, $BB339:$BB626 &gt; $S628))</f>
        <v>#VALUE!</v>
      </c>
      <c r="AK639" s="8"/>
      <c r="AL639" s="8"/>
      <c r="AM639" s="8"/>
      <c r="AN639" s="8"/>
      <c r="AO639" s="8"/>
    </row>
    <row r="640" spans="6:43" x14ac:dyDescent="0.3">
      <c r="L640" s="8" t="str">
        <f>S640</f>
        <v xml:space="preserve">Gain &gt; 0 </v>
      </c>
      <c r="M640" s="8" cm="1">
        <f t="array" ref="M640">-1* MEDIAN(_xlfn._xlws.FILTER(M339:M626, $J339:$J626 = 1))</f>
        <v>0.83988540887395802</v>
      </c>
      <c r="N640" s="8" cm="1">
        <f t="array" ref="N640">-1* MEDIAN(_xlfn._xlws.FILTER(N339:N626, $J339:$J626 = 1))</f>
        <v>0.83939266739682383</v>
      </c>
      <c r="O640" s="8" cm="1">
        <f t="array" ref="O640">-1* MEDIAN(_xlfn._xlws.FILTER(O339:O626, $J339:$J626 = 1))</f>
        <v>0.85307488695896672</v>
      </c>
      <c r="P640" s="8" cm="1">
        <f t="array" ref="P640">-1* MEDIAN(_xlfn._xlws.FILTER(P339:P626, $J339:$J626 = 1))</f>
        <v>0.98354286218906717</v>
      </c>
      <c r="Q640" s="8" cm="1">
        <f t="array" ref="Q640">-1* MEDIAN(_xlfn._xlws.FILTER(Q339:Q626, $J339:$J626 = 1))</f>
        <v>0.21791079034816685</v>
      </c>
      <c r="R640" s="8" cm="1">
        <f t="array" ref="R640">-1* MEDIAN(_xlfn._xlws.FILTER(R339:R626, $J339:$J626 = 1))</f>
        <v>0.85177333582870707</v>
      </c>
      <c r="S640" s="8" t="s">
        <v>36</v>
      </c>
      <c r="T640" s="8" cm="1">
        <f t="array" ref="T640">-1* MEDIAN(_xlfn._xlws.FILTER(T339:T626, $J339:$J626 = 1))</f>
        <v>0.78971348419088727</v>
      </c>
      <c r="U640" s="8" cm="1">
        <f t="array" ref="U640">-1* MEDIAN(_xlfn._xlws.FILTER(U339:U626, $J339:$J626 = 1))</f>
        <v>0.79179696024452029</v>
      </c>
      <c r="V640" s="8" cm="1">
        <f t="array" ref="V640">-1* MEDIAN(_xlfn._xlws.FILTER(V339:V626, $J339:$J626 = 1))</f>
        <v>0.70423782706421145</v>
      </c>
      <c r="W640" s="8" cm="1">
        <f t="array" ref="W640">-1* MEDIAN(_xlfn._xlws.FILTER(W339:W626, $J339:$J626 = 1))</f>
        <v>0.94320892904413223</v>
      </c>
      <c r="X640" s="8" cm="1">
        <f t="array" ref="X640">-1* MEDIAN(_xlfn._xlws.FILTER(X339:X626, $J339:$J626 = 1))</f>
        <v>-0.28805235852008815</v>
      </c>
      <c r="Y640" s="8" cm="1">
        <f t="array" ref="Y640">-1* MEDIAN(_xlfn._xlws.FILTER(Y339:Y626, $J339:$J626 = 1))</f>
        <v>0.45212687217201508</v>
      </c>
      <c r="Z640" s="8" t="str">
        <f t="shared" si="157"/>
        <v xml:space="preserve">Gain &gt; 0 </v>
      </c>
      <c r="AA640" s="8" cm="1">
        <f t="array" ref="AA640">-1* MEDIAN(_xlfn._xlws.FILTER(AA339:AA626, $J339:$J626 = 1))</f>
        <v>0.90620439246733542</v>
      </c>
      <c r="AB640" s="8" cm="1">
        <f t="array" ref="AB640">-1* MEDIAN(_xlfn._xlws.FILTER(AB339:AB626, $J339:$J626 = 1))</f>
        <v>0.90570726751802366</v>
      </c>
      <c r="AC640" s="8" cm="1">
        <f t="array" ref="AC640">-1* MEDIAN(_xlfn._xlws.FILTER(AC339:AC626, $J339:$J626 = 1))</f>
        <v>0.83991236240236278</v>
      </c>
      <c r="AD640" s="8" cm="1">
        <f t="array" ref="AD640">-1* MEDIAN(_xlfn._xlws.FILTER(AD339:AD626, $J339:$J626 = 1))</f>
        <v>0.96970631282149566</v>
      </c>
      <c r="AE640" s="8" cm="1">
        <f t="array" ref="AE640">-1* MEDIAN(_xlfn._xlws.FILTER(AE339:AE626, $J339:$J626 = 1))</f>
        <v>0.25017354416382348</v>
      </c>
      <c r="AF640" s="8" cm="1">
        <f t="array" ref="AF640">-1* MEDIAN(_xlfn._xlws.FILTER(AF339:AF626, $J339:$J626 = 1))</f>
        <v>0.81853660316390464</v>
      </c>
      <c r="AK640" s="8"/>
      <c r="AL640" s="8"/>
      <c r="AM640" s="8"/>
      <c r="AN640" s="8"/>
      <c r="AO640" s="8"/>
      <c r="AQ640" s="10"/>
    </row>
    <row r="641" spans="1:52" x14ac:dyDescent="0.3">
      <c r="L641" s="8" t="str">
        <f t="shared" ref="L641:L644" si="161">S641</f>
        <v>Gain &lt;= 0</v>
      </c>
      <c r="M641" s="8" cm="1">
        <f t="array" ref="M641">-1* MEDIAN(_xlfn._xlws.FILTER(M339:M626, $J339:$J626 = 0))</f>
        <v>-0.14022807671330773</v>
      </c>
      <c r="N641" s="8" cm="1">
        <f t="array" ref="N641">-1* MEDIAN(_xlfn._xlws.FILTER(N339:N626, $J339:$J626 = 0))</f>
        <v>-0.14044004072175945</v>
      </c>
      <c r="O641" s="8" cm="1">
        <f t="array" ref="O641">-1* MEDIAN(_xlfn._xlws.FILTER(O339:O626, $J339:$J626 = 0))</f>
        <v>-5.0350115375576883E-3</v>
      </c>
      <c r="P641" s="8" cm="1">
        <f t="array" ref="P641">-1* MEDIAN(_xlfn._xlws.FILTER(P339:P626, $J339:$J626 = 0))</f>
        <v>-661.85119047619037</v>
      </c>
      <c r="Q641" s="8" cm="1">
        <f t="array" ref="Q641">-1* MEDIAN(_xlfn._xlws.FILTER(Q339:Q626, $J339:$J626 = 0))</f>
        <v>0.21911384049847824</v>
      </c>
      <c r="R641" s="8" cm="1">
        <f t="array" ref="R641">-1* MEDIAN(_xlfn._xlws.FILTER(R339:R626, $J339:$J626 = 0))</f>
        <v>-45.885629834261792</v>
      </c>
      <c r="S641" s="8" t="s">
        <v>37</v>
      </c>
      <c r="T641" s="8" cm="1">
        <f t="array" ref="T641">-1* MEDIAN(_xlfn._xlws.FILTER(T339:T626, $J339:$J626 = 0))</f>
        <v>-0.51697529170118073</v>
      </c>
      <c r="U641" s="8" cm="1">
        <f t="array" ref="U641">-1* MEDIAN(_xlfn._xlws.FILTER(U339:U626, $J339:$J626 = 0))</f>
        <v>-0.50035536048542462</v>
      </c>
      <c r="V641" s="8" cm="1">
        <f t="array" ref="V641">-1* MEDIAN(_xlfn._xlws.FILTER(V339:V626, $J339:$J626 = 0))</f>
        <v>-0.41464229328656388</v>
      </c>
      <c r="W641" s="8" cm="1">
        <f t="array" ref="W641">-1* MEDIAN(_xlfn._xlws.FILTER(W339:W626, $J339:$J626 = 0))</f>
        <v>-1.8486246591156141</v>
      </c>
      <c r="X641" s="8" cm="1">
        <f t="array" ref="X641">-1* MEDIAN(_xlfn._xlws.FILTER(X339:X626, $J339:$J626 = 0))</f>
        <v>-0.25153979708033791</v>
      </c>
      <c r="Y641" s="8" cm="1">
        <f t="array" ref="Y641">-1* MEDIAN(_xlfn._xlws.FILTER(Y339:Y626, $J339:$J626 = 0))</f>
        <v>-43.187151795941887</v>
      </c>
      <c r="Z641" s="8" t="str">
        <f t="shared" si="157"/>
        <v>Gain &lt;= 0</v>
      </c>
      <c r="AA641" s="8" cm="1">
        <f t="array" ref="AA641">-1* MEDIAN(_xlfn._xlws.FILTER(AA339:AA626, $J339:$J626 = 0))</f>
        <v>0.28028593824679437</v>
      </c>
      <c r="AB641" s="8" cm="1">
        <f t="array" ref="AB641">-1* MEDIAN(_xlfn._xlws.FILTER(AB339:AB626, $J339:$J626 = 0))</f>
        <v>0.2903081019687308</v>
      </c>
      <c r="AC641" s="8" cm="1">
        <f t="array" ref="AC641">-1* MEDIAN(_xlfn._xlws.FILTER(AC339:AC626, $J339:$J626 = 0))</f>
        <v>0.34718113043948667</v>
      </c>
      <c r="AD641" s="8" cm="1">
        <f t="array" ref="AD641">-1* MEDIAN(_xlfn._xlws.FILTER(AD339:AD626, $J339:$J626 = 0))</f>
        <v>-1.0754785688553981</v>
      </c>
      <c r="AE641" s="8" cm="1">
        <f t="array" ref="AE641">-1* MEDIAN(_xlfn._xlws.FILTER(AE339:AE626, $J339:$J626 = 0))</f>
        <v>0.2761956990978906</v>
      </c>
      <c r="AF641" s="8" cm="1">
        <f t="array" ref="AF641">-1* MEDIAN(_xlfn._xlws.FILTER(AF339:AF626, $J339:$J626 = 0))</f>
        <v>-34.176943783472552</v>
      </c>
      <c r="AK641" s="8"/>
      <c r="AL641" s="8"/>
      <c r="AM641" s="8"/>
      <c r="AN641" s="8"/>
      <c r="AO641" s="8"/>
      <c r="AQ641" s="10"/>
    </row>
    <row r="642" spans="1:52" x14ac:dyDescent="0.3">
      <c r="G642" s="15"/>
      <c r="H642" s="15"/>
      <c r="I642" s="15"/>
      <c r="J642" s="15"/>
      <c r="K642" s="15"/>
      <c r="L642" s="8" t="str">
        <f t="shared" si="161"/>
        <v>Target; Gain &gt; 0.7</v>
      </c>
      <c r="M642" s="8" t="e" cm="1" vm="1">
        <f t="array" ref="M642">-1* MEDIAN(_xlfn._xlws.FILTER(M339:M626, ($H$339:$H$626=1)*($BB$339:$BB$626&gt;=$L$628)))</f>
        <v>#VALUE!</v>
      </c>
      <c r="N642" s="8" t="e" cm="1" vm="1">
        <f t="array" ref="N642">-1* MEDIAN(_xlfn._xlws.FILTER(N339:N626, ($H$339:$H$626=1)*($BB$339:$BB$626&gt;=$L$628)))</f>
        <v>#VALUE!</v>
      </c>
      <c r="O642" s="8" t="e" cm="1" vm="1">
        <f t="array" ref="O642">-1* MEDIAN(_xlfn._xlws.FILTER(O339:O626, ($H$339:$H$626=1)*($BB$339:$BB$626&gt;=$L$628)))</f>
        <v>#VALUE!</v>
      </c>
      <c r="P642" s="8" t="e" cm="1" vm="1">
        <f t="array" ref="P642">-1* MEDIAN(_xlfn._xlws.FILTER(P339:P626, ($H$339:$H$626=1)*($BB$339:$BB$626&gt;=$L$628)))</f>
        <v>#VALUE!</v>
      </c>
      <c r="Q642" s="8" t="e" cm="1" vm="1">
        <f t="array" ref="Q642">-1* MEDIAN(_xlfn._xlws.FILTER(Q339:Q626, ($H$339:$H$626=1)*($BB$339:$BB$626&gt;=$L$628)))</f>
        <v>#VALUE!</v>
      </c>
      <c r="R642" s="8" t="e" cm="1" vm="1">
        <f t="array" ref="R642">-1* MEDIAN(_xlfn._xlws.FILTER(R339:R626, ($H$339:$H$626=1)*($BB$339:$BB$626&gt;=$L$628)))</f>
        <v>#VALUE!</v>
      </c>
      <c r="S642" s="8" t="str">
        <f>"Target; Gain &gt; "&amp;S637</f>
        <v>Target; Gain &gt; 0.7</v>
      </c>
      <c r="T642" s="8" t="e" cm="1" vm="1">
        <f t="array" ref="T642">-1* MEDIAN(_xlfn._xlws.FILTER(T339:T626, ($H$339:$H$626=1)*($BB$339:$BB$626&gt;=$L$628)))</f>
        <v>#VALUE!</v>
      </c>
      <c r="U642" s="8" t="e" cm="1" vm="1">
        <f t="array" ref="U642">-1* MEDIAN(_xlfn._xlws.FILTER(U339:U626, ($H$339:$H$626=1)*($BB$339:$BB$626&gt;=$L$628)))</f>
        <v>#VALUE!</v>
      </c>
      <c r="V642" s="8" t="e" cm="1" vm="1">
        <f t="array" ref="V642">-1* MEDIAN(_xlfn._xlws.FILTER(V339:V626, ($H$339:$H$626=1)*($BB$339:$BB$626&gt;=$L$628)))</f>
        <v>#VALUE!</v>
      </c>
      <c r="W642" s="8" t="e" cm="1" vm="1">
        <f t="array" ref="W642">-1* MEDIAN(_xlfn._xlws.FILTER(W339:W626, ($H$339:$H$626=1)*($BB$339:$BB$626&gt;=$L$628)))</f>
        <v>#VALUE!</v>
      </c>
      <c r="X642" s="8" t="e" cm="1" vm="1">
        <f t="array" ref="X642">-1* MEDIAN(_xlfn._xlws.FILTER(X339:X626, ($H$339:$H$626=1)*($BB$339:$BB$626&gt;=$L$628)))</f>
        <v>#VALUE!</v>
      </c>
      <c r="Y642" s="8" t="e" cm="1" vm="1">
        <f t="array" ref="Y642">-1* MEDIAN(_xlfn._xlws.FILTER(Y339:Y626, ($H$339:$H$626=1)*($BB$339:$BB$626&gt;=$L$628)))</f>
        <v>#VALUE!</v>
      </c>
      <c r="Z642" s="8" t="str">
        <f t="shared" si="157"/>
        <v>Target; Gain &gt; 0.7</v>
      </c>
      <c r="AA642" s="8" t="e" cm="1" vm="1">
        <f t="array" ref="AA642">-1* MEDIAN(_xlfn._xlws.FILTER(AA339:AA626, ($H$339:$H$626=1)*($BB$339:$BB$626&gt;=$L$628)))</f>
        <v>#VALUE!</v>
      </c>
      <c r="AB642" s="8" t="e" cm="1" vm="1">
        <f t="array" ref="AB642">-1* MEDIAN(_xlfn._xlws.FILTER(AB339:AB626, ($H$339:$H$626=1)*($BB$339:$BB$626&gt;=$L$628)))</f>
        <v>#VALUE!</v>
      </c>
      <c r="AC642" s="8" t="e" cm="1" vm="1">
        <f t="array" ref="AC642">-1* MEDIAN(_xlfn._xlws.FILTER(AC339:AC626, ($H$339:$H$626=1)*($BB$339:$BB$626&gt;=$L$628)))</f>
        <v>#VALUE!</v>
      </c>
      <c r="AD642" s="8" t="e" cm="1" vm="1">
        <f t="array" ref="AD642">-1* MEDIAN(_xlfn._xlws.FILTER(AD339:AD626, ($H$339:$H$626=1)*($BB$339:$BB$626&gt;=$L$628)))</f>
        <v>#VALUE!</v>
      </c>
      <c r="AE642" s="8" t="e" cm="1" vm="1">
        <f t="array" ref="AE642">-1* MEDIAN(_xlfn._xlws.FILTER(AE339:AE626, ($H$339:$H$626=1)*($BB$339:$BB$626&gt;=$L$628)))</f>
        <v>#VALUE!</v>
      </c>
      <c r="AF642" s="8" t="e" cm="1" vm="1">
        <f t="array" ref="AF642">-1* MEDIAN(_xlfn._xlws.FILTER(AF339:AF626, ($H$339:$H$626=1)*($BB$339:$BB$626&gt;=$L$628)))</f>
        <v>#VALUE!</v>
      </c>
      <c r="AK642" s="8"/>
    </row>
    <row r="643" spans="1:52" x14ac:dyDescent="0.3">
      <c r="G643" s="15"/>
      <c r="H643" s="15"/>
      <c r="I643" s="15"/>
      <c r="J643" s="15"/>
      <c r="K643" s="15"/>
      <c r="L643" s="8" t="str">
        <f t="shared" si="161"/>
        <v>Target (or sym)</v>
      </c>
      <c r="M643" s="8" cm="1">
        <f t="array" ref="M643">-1* MEDIAN(_xlfn._xlws.FILTER(M339:M626, $H$339:$H$626=1))</f>
        <v>0.73986869776926434</v>
      </c>
      <c r="N643" s="8" cm="1">
        <f t="array" ref="N643">-1* MEDIAN(_xlfn._xlws.FILTER(N339:N626, $H$339:$H$626=1))</f>
        <v>0.73904117268014868</v>
      </c>
      <c r="O643" s="8" cm="1">
        <f t="array" ref="O643">-1* MEDIAN(_xlfn._xlws.FILTER(O339:O626, $H$339:$H$626=1))</f>
        <v>0.70522033092046121</v>
      </c>
      <c r="P643" s="8" cm="1">
        <f t="array" ref="P643">-1* MEDIAN(_xlfn._xlws.FILTER(P339:P626, $H$339:$H$626=1))</f>
        <v>0.93195739497474406</v>
      </c>
      <c r="Q643" s="8" cm="1">
        <f t="array" ref="Q643">-1* MEDIAN(_xlfn._xlws.FILTER(Q339:Q626, $H$339:$H$626=1))</f>
        <v>0.22198597147404414</v>
      </c>
      <c r="R643" s="8" cm="1">
        <f t="array" ref="R643">-1* MEDIAN(_xlfn._xlws.FILTER(R339:R626, $H$339:$H$626=1))</f>
        <v>0.69574565761116824</v>
      </c>
      <c r="S643" s="8" t="s">
        <v>39</v>
      </c>
      <c r="T643" s="8" cm="1">
        <f t="array" ref="T643">-1* MEDIAN(IF($H$339:$H$626=1, T339:T626))</f>
        <v>0.64878085628190307</v>
      </c>
      <c r="U643" s="8" cm="1">
        <f t="array" ref="U643">-1* MEDIAN(IF($H$339:$H$626=1, U339:U626))</f>
        <v>0.6546833861603325</v>
      </c>
      <c r="V643" s="8" cm="1">
        <f t="array" ref="V643">-1* MEDIAN(IF($H$339:$H$626=1, V339:V626))</f>
        <v>0.49369538567705862</v>
      </c>
      <c r="W643" s="8" cm="1">
        <f t="array" ref="W643">-1* MEDIAN(IF($H$339:$H$626=1, W339:W626))</f>
        <v>0.86002854621698632</v>
      </c>
      <c r="X643" s="8" cm="1">
        <f t="array" ref="X643">-1* MEDIAN(IF($H$339:$H$626=1, X339:X626))</f>
        <v>-0.23633025275071118</v>
      </c>
      <c r="Y643" s="8" cm="1">
        <f t="array" ref="Y643">-1* MEDIAN(IF($H$339:$H$626=1, Y339:Y626))</f>
        <v>0.33554897578393844</v>
      </c>
      <c r="Z643" s="8" t="str">
        <f t="shared" si="157"/>
        <v>Target (or sym)</v>
      </c>
      <c r="AA643" s="8" cm="1">
        <f t="array" ref="AA643">-1* MEDIAN(IF($H$339:$H$626=1, AA339:AA626))</f>
        <v>0.86539108362412409</v>
      </c>
      <c r="AB643" s="8" cm="1">
        <f t="array" ref="AB643">-1* MEDIAN(IF($H$339:$H$626=1, AB339:AB626))</f>
        <v>0.866779336773565</v>
      </c>
      <c r="AC643" s="8" cm="1">
        <f t="array" ref="AC643">-1* MEDIAN(IF($H$339:$H$626=1, AC339:AC626))</f>
        <v>0.74232696808553433</v>
      </c>
      <c r="AD643" s="8" cm="1">
        <f t="array" ref="AD643">-1* MEDIAN(IF($H$339:$H$626=1, AD339:AD626))</f>
        <v>0.94390263797413043</v>
      </c>
      <c r="AE643" s="8" cm="1">
        <f t="array" ref="AE643">-1* MEDIAN(IF($H$339:$H$626=1, AE339:AE626))</f>
        <v>0.26539586766896828</v>
      </c>
      <c r="AF643" s="8" cm="1">
        <f t="array" ref="AF643">-1* MEDIAN(IF($H$339:$H$626=1, AF339:AF626))</f>
        <v>0.71215150107769354</v>
      </c>
      <c r="AK643" s="8"/>
    </row>
    <row r="644" spans="1:52" x14ac:dyDescent="0.3">
      <c r="G644" s="15"/>
      <c r="H644" s="15"/>
      <c r="I644" s="15"/>
      <c r="J644" s="15"/>
      <c r="K644" s="15"/>
      <c r="L644" s="8" t="str">
        <f t="shared" si="161"/>
        <v>Target (or sym); Gain &gt; 0</v>
      </c>
      <c r="M644" s="8" cm="1">
        <f t="array" ref="M644">-1* MEDIAN(_xlfn._xlws.FILTER(M339:M626, ($H$339:$H$626=1)*($J$339:$J$626=1)))</f>
        <v>0.87668736133362857</v>
      </c>
      <c r="N644" s="8" cm="1">
        <f t="array" ref="N644">-1* MEDIAN(_xlfn._xlws.FILTER(N339:N626, ($H$339:$H$626=1)*($J$339:$J$626=1)))</f>
        <v>0.87632341097687205</v>
      </c>
      <c r="O644" s="8" cm="1">
        <f t="array" ref="O644">-1* MEDIAN(_xlfn._xlws.FILTER(O339:O626, ($H$339:$H$626=1)*($J$339:$J$626=1)))</f>
        <v>0.85457304188826688</v>
      </c>
      <c r="P644" s="8" cm="1">
        <f t="array" ref="P644">-1* MEDIAN(_xlfn._xlws.FILTER(P339:P626, ($H$339:$H$626=1)*($J$339:$J$626=1)))</f>
        <v>0.98810544544362089</v>
      </c>
      <c r="Q644" s="8" cm="1">
        <f t="array" ref="Q644">-1* MEDIAN(_xlfn._xlws.FILTER(Q339:Q626, ($H$339:$H$626=1)*($J$339:$J$626=1)))</f>
        <v>0.22021183466151806</v>
      </c>
      <c r="R644" s="8" cm="1">
        <f t="array" ref="R644">-1* MEDIAN(_xlfn._xlws.FILTER(R339:R626, ($H$339:$H$626=1)*($J$339:$J$626=1)))</f>
        <v>0.88683589938244767</v>
      </c>
      <c r="S644" s="8" t="s">
        <v>53</v>
      </c>
      <c r="T644" s="8" cm="1">
        <f t="array" ref="T644">-1* MEDIAN(_xlfn._xlws.FILTER(T339:T626, ($H$339:$H$626=1)*($J$339:$J$626=1)))</f>
        <v>0.78541756076023606</v>
      </c>
      <c r="U644" s="8" cm="1">
        <f t="array" ref="U644">-1* MEDIAN(_xlfn._xlws.FILTER(U339:U626, ($H$339:$H$626=1)*($J$339:$J$626=1)))</f>
        <v>0.78605734951623574</v>
      </c>
      <c r="V644" s="8" cm="1">
        <f t="array" ref="V644">-1* MEDIAN(_xlfn._xlws.FILTER(V339:V626, ($H$339:$H$626=1)*($J$339:$J$626=1)))</f>
        <v>0.62839245951475653</v>
      </c>
      <c r="W644" s="8" cm="1">
        <f t="array" ref="W644">-1* MEDIAN(_xlfn._xlws.FILTER(W339:W626, ($H$339:$H$626=1)*($J$339:$J$626=1)))</f>
        <v>0.94217565493199995</v>
      </c>
      <c r="X644" s="8" cm="1">
        <f t="array" ref="X644">-1* MEDIAN(_xlfn._xlws.FILTER(X339:X626, ($H$339:$H$626=1)*($J$339:$J$626=1)))</f>
        <v>-0.45667606508863978</v>
      </c>
      <c r="Y644" s="8" cm="1">
        <f t="array" ref="Y644">-1* MEDIAN(_xlfn._xlws.FILTER(Y339:Y626, ($H$339:$H$626=1)*($J$339:$J$626=1)))</f>
        <v>0.62298197903632047</v>
      </c>
      <c r="Z644" s="8" t="str">
        <f t="shared" si="157"/>
        <v>Target (or sym); Gain &gt; 0</v>
      </c>
      <c r="AA644" s="8" cm="1">
        <f t="array" ref="AA644">-1* MEDIAN(_xlfn._xlws.FILTER(AA339:AA626, ($H$339:$H$626=1)*($J$339:$J$626=1)))</f>
        <v>0.89912935459563736</v>
      </c>
      <c r="AB644" s="8" cm="1">
        <f t="array" ref="AB644">-1* MEDIAN(_xlfn._xlws.FILTER(AB339:AB626, ($H$339:$H$626=1)*($J$339:$J$626=1)))</f>
        <v>0.90205478548820239</v>
      </c>
      <c r="AC644" s="8" cm="1">
        <f t="array" ref="AC644">-1* MEDIAN(_xlfn._xlws.FILTER(AC339:AC626, ($H$339:$H$626=1)*($J$339:$J$626=1)))</f>
        <v>0.79495257572046318</v>
      </c>
      <c r="AD644" s="8" cm="1">
        <f t="array" ref="AD644">-1* MEDIAN(_xlfn._xlws.FILTER(AD339:AD626, ($H$339:$H$626=1)*($J$339:$J$626=1)))</f>
        <v>0.96449950760893133</v>
      </c>
      <c r="AE644" s="8" cm="1">
        <f t="array" ref="AE644">-1* MEDIAN(_xlfn._xlws.FILTER(AE339:AE626, ($H$339:$H$626=1)*($J$339:$J$626=1)))</f>
        <v>-0.1497803029837711</v>
      </c>
      <c r="AF644" s="8" cm="1">
        <f t="array" ref="AF644">-1* MEDIAN(_xlfn._xlws.FILTER(AF339:AF626, ($H$339:$H$626=1)*($J$339:$J$626=1)))</f>
        <v>0.85453574205805283</v>
      </c>
      <c r="AK644" s="8"/>
    </row>
    <row r="645" spans="1:52" x14ac:dyDescent="0.3">
      <c r="G645" s="8"/>
      <c r="H645" s="8"/>
      <c r="I645" s="8"/>
      <c r="J645" s="8"/>
      <c r="K645" s="8"/>
      <c r="L645" s="8"/>
    </row>
    <row r="646" spans="1:52" x14ac:dyDescent="0.3">
      <c r="G646" s="8"/>
      <c r="H646" s="8"/>
      <c r="I646" s="8"/>
      <c r="J646" s="8"/>
      <c r="K646" s="8"/>
      <c r="L646" s="8"/>
    </row>
    <row r="647" spans="1:52" x14ac:dyDescent="0.3">
      <c r="G647" s="8"/>
      <c r="H647" s="8"/>
      <c r="I647" s="8"/>
      <c r="J647" s="8"/>
      <c r="K647" s="8"/>
      <c r="L647" s="8"/>
      <c r="M647" s="45" t="s">
        <v>38</v>
      </c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Y647" s="45" t="s">
        <v>58</v>
      </c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K647" s="45" t="s">
        <v>57</v>
      </c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</row>
    <row r="648" spans="1:52" x14ac:dyDescent="0.3">
      <c r="F648" s="2" t="s">
        <v>24</v>
      </c>
      <c r="G648" s="2" t="s">
        <v>25</v>
      </c>
      <c r="H648" t="s">
        <v>39</v>
      </c>
      <c r="I648" t="s">
        <v>19</v>
      </c>
      <c r="J648" t="s">
        <v>18</v>
      </c>
      <c r="K648" t="s">
        <v>26</v>
      </c>
      <c r="L648" t="s">
        <v>27</v>
      </c>
      <c r="M648" s="3" t="s">
        <v>2</v>
      </c>
      <c r="N648" s="3" t="s">
        <v>3</v>
      </c>
      <c r="O648" s="3" t="s">
        <v>4</v>
      </c>
      <c r="P648" s="3" t="s">
        <v>5</v>
      </c>
      <c r="Q648" s="3" t="s">
        <v>6</v>
      </c>
      <c r="R648" s="3" t="s">
        <v>7</v>
      </c>
      <c r="S648" s="3" t="s">
        <v>8</v>
      </c>
      <c r="T648" s="3" t="s">
        <v>9</v>
      </c>
      <c r="U648" s="3" t="s">
        <v>10</v>
      </c>
      <c r="V648" s="3" t="s">
        <v>11</v>
      </c>
      <c r="W648" s="3" t="s">
        <v>12</v>
      </c>
      <c r="Y648" s="3" t="s">
        <v>2</v>
      </c>
      <c r="Z648" s="3" t="s">
        <v>3</v>
      </c>
      <c r="AA648" s="3" t="s">
        <v>4</v>
      </c>
      <c r="AB648" s="3" t="s">
        <v>5</v>
      </c>
      <c r="AC648" s="3" t="s">
        <v>6</v>
      </c>
      <c r="AD648" s="3" t="s">
        <v>7</v>
      </c>
      <c r="AE648" s="3" t="s">
        <v>8</v>
      </c>
      <c r="AF648" s="3" t="s">
        <v>9</v>
      </c>
      <c r="AG648" s="3" t="s">
        <v>10</v>
      </c>
      <c r="AH648" s="3" t="s">
        <v>11</v>
      </c>
      <c r="AI648" s="3" t="s">
        <v>12</v>
      </c>
      <c r="AK648" s="3" t="s">
        <v>2</v>
      </c>
      <c r="AL648" s="3" t="s">
        <v>3</v>
      </c>
      <c r="AM648" s="3" t="s">
        <v>4</v>
      </c>
      <c r="AN648" s="3" t="s">
        <v>5</v>
      </c>
      <c r="AO648" s="3" t="s">
        <v>6</v>
      </c>
      <c r="AP648" s="3" t="s">
        <v>7</v>
      </c>
      <c r="AQ648" s="3" t="s">
        <v>8</v>
      </c>
      <c r="AR648" s="3" t="s">
        <v>9</v>
      </c>
      <c r="AS648" s="3" t="s">
        <v>10</v>
      </c>
      <c r="AT648" s="3" t="s">
        <v>11</v>
      </c>
      <c r="AU648" s="3" t="s">
        <v>12</v>
      </c>
      <c r="AW648" s="3" t="s">
        <v>14</v>
      </c>
      <c r="AX648" s="30" t="s">
        <v>40</v>
      </c>
      <c r="AY648" s="30" t="s">
        <v>41</v>
      </c>
      <c r="AZ648" s="30" t="s">
        <v>42</v>
      </c>
    </row>
    <row r="649" spans="1:52" x14ac:dyDescent="0.3">
      <c r="A649">
        <v>1</v>
      </c>
      <c r="B649" t="s">
        <v>67</v>
      </c>
      <c r="C649" t="s">
        <v>68</v>
      </c>
      <c r="D649" t="s">
        <v>69</v>
      </c>
      <c r="E649" t="s">
        <v>43</v>
      </c>
      <c r="F649" s="2">
        <v>0</v>
      </c>
      <c r="G649" s="2">
        <f>MOD(LEN(B649)-LEN(SUBSTITUTE(B649,"N","")),2)</f>
        <v>0</v>
      </c>
      <c r="H649" s="4">
        <f>IF(E649&lt;&gt;"",1,0)</f>
        <v>1</v>
      </c>
      <c r="I649">
        <f>1-J649</f>
        <v>0</v>
      </c>
      <c r="J649">
        <f t="shared" ref="J649:J712" si="162">J339</f>
        <v>1</v>
      </c>
      <c r="K649">
        <f>LEN(D649) - LEN(SUBSTITUTE(D649, ",", "")) + 1</f>
        <v>2</v>
      </c>
      <c r="L649">
        <f>H649*K649</f>
        <v>2</v>
      </c>
      <c r="M649" s="8">
        <f t="shared" ref="M649:W649" si="163">(M3-$M3)/$M3</f>
        <v>0</v>
      </c>
      <c r="N649" s="8">
        <f t="shared" si="163"/>
        <v>-0.90844640303591007</v>
      </c>
      <c r="O649" s="8">
        <f t="shared" si="163"/>
        <v>-0.90843459924555858</v>
      </c>
      <c r="P649" s="8">
        <f t="shared" si="163"/>
        <v>-0.69042350454782742</v>
      </c>
      <c r="Q649" s="8">
        <f t="shared" si="163"/>
        <v>-0.9540516448581855</v>
      </c>
      <c r="R649" s="8">
        <f t="shared" si="163"/>
        <v>1.9978292767743495</v>
      </c>
      <c r="S649" s="8">
        <f t="shared" si="163"/>
        <v>-0.97975269885014404</v>
      </c>
      <c r="T649" s="8">
        <f t="shared" si="163"/>
        <v>-0.54821227269128836</v>
      </c>
      <c r="U649" s="8">
        <f t="shared" si="163"/>
        <v>-0.64666169341873181</v>
      </c>
      <c r="V649" s="8">
        <f t="shared" si="163"/>
        <v>-0.72520757521532797</v>
      </c>
      <c r="W649" s="8">
        <f t="shared" si="163"/>
        <v>-0.95386704840907455</v>
      </c>
      <c r="Y649" s="8">
        <f t="shared" ref="Y649:AI649" si="164">(Y3-$Y3)/$Y3</f>
        <v>0</v>
      </c>
      <c r="Z649" s="8">
        <f t="shared" si="164"/>
        <v>-0.78791854389990756</v>
      </c>
      <c r="AA649" s="8">
        <f t="shared" si="164"/>
        <v>-0.78998916103492745</v>
      </c>
      <c r="AB649" s="8">
        <f t="shared" si="164"/>
        <v>-0.57201224955722407</v>
      </c>
      <c r="AC649" s="8">
        <f t="shared" si="164"/>
        <v>-0.80981180858094404</v>
      </c>
      <c r="AD649" s="8">
        <f t="shared" si="164"/>
        <v>1.3939441018377434</v>
      </c>
      <c r="AE649" s="8">
        <f t="shared" si="164"/>
        <v>-0.88559139649015917</v>
      </c>
      <c r="AF649" s="8">
        <f t="shared" si="164"/>
        <v>-0.87928516616234675</v>
      </c>
      <c r="AG649" s="8">
        <f t="shared" si="164"/>
        <v>-0.82897437793566209</v>
      </c>
      <c r="AH649" s="8">
        <f t="shared" si="164"/>
        <v>-0.5162611161130114</v>
      </c>
      <c r="AI649" s="8">
        <f t="shared" si="164"/>
        <v>-0.72277270369714908</v>
      </c>
      <c r="AK649" s="8">
        <f t="shared" ref="AK649:AU649" si="165">(AK3-$AK3)/$AK3</f>
        <v>0</v>
      </c>
      <c r="AL649" s="8">
        <f t="shared" si="165"/>
        <v>-0.89739234587153671</v>
      </c>
      <c r="AM649" s="8">
        <f t="shared" si="165"/>
        <v>-0.89952792179763608</v>
      </c>
      <c r="AN649" s="8">
        <f t="shared" si="165"/>
        <v>-0.57201224955722407</v>
      </c>
      <c r="AO649" s="8">
        <f t="shared" si="165"/>
        <v>-0.89409731382372304</v>
      </c>
      <c r="AP649" s="8">
        <f t="shared" si="165"/>
        <v>1.3939441018377434</v>
      </c>
      <c r="AQ649" s="8">
        <f t="shared" si="165"/>
        <v>-0.93343521895005876</v>
      </c>
      <c r="AR649" s="8">
        <f t="shared" si="165"/>
        <v>-0.93916870686840515</v>
      </c>
      <c r="AS649" s="8">
        <f t="shared" si="165"/>
        <v>-0.93467524637880606</v>
      </c>
      <c r="AT649" s="8">
        <f t="shared" si="165"/>
        <v>-0.5162611161130114</v>
      </c>
      <c r="AU649" s="8">
        <f t="shared" si="165"/>
        <v>-0.8928875922142534</v>
      </c>
      <c r="AW649">
        <f t="shared" ref="AW649:AW712" si="166">BB339</f>
        <v>0.31599999999999989</v>
      </c>
      <c r="AX649">
        <f>IF(H649=1,AW649,"")</f>
        <v>0.31599999999999989</v>
      </c>
      <c r="AY649" t="str">
        <f>IF(I649=1,AW649,"")</f>
        <v/>
      </c>
      <c r="AZ649">
        <f>IF(J649=1,AW649,"")</f>
        <v>0.31599999999999989</v>
      </c>
    </row>
    <row r="650" spans="1:52" x14ac:dyDescent="0.3">
      <c r="A650">
        <v>1</v>
      </c>
      <c r="B650" t="s">
        <v>70</v>
      </c>
      <c r="C650" t="s">
        <v>68</v>
      </c>
      <c r="D650" t="s">
        <v>69</v>
      </c>
      <c r="F650" s="2">
        <v>0</v>
      </c>
      <c r="G650" s="2">
        <f t="shared" ref="G650:G713" si="167">MOD(LEN(B650)-LEN(SUBSTITUTE(B650,"N","")),2)</f>
        <v>1</v>
      </c>
      <c r="H650" s="4">
        <f t="shared" ref="H650:H713" si="168">IF(E650&lt;&gt;"",1,0)</f>
        <v>0</v>
      </c>
      <c r="I650">
        <f t="shared" ref="I650:I713" si="169">1-J650</f>
        <v>1</v>
      </c>
      <c r="J650">
        <f t="shared" si="162"/>
        <v>0</v>
      </c>
      <c r="K650">
        <f t="shared" ref="K650:K713" si="170">LEN(D650) - LEN(SUBSTITUTE(D650, ",", "")) + 1</f>
        <v>2</v>
      </c>
      <c r="L650">
        <f t="shared" ref="L650:L713" si="171">H650*K650</f>
        <v>0</v>
      </c>
      <c r="M650" s="8">
        <f t="shared" ref="M650:W650" si="172">(M4-$M4)/$M4</f>
        <v>0</v>
      </c>
      <c r="N650" s="8">
        <f t="shared" si="172"/>
        <v>0.93370849094052377</v>
      </c>
      <c r="O650" s="8">
        <f t="shared" si="172"/>
        <v>0.93412944337289872</v>
      </c>
      <c r="P650" s="8">
        <f t="shared" si="172"/>
        <v>-1.1798666750660086E-4</v>
      </c>
      <c r="Q650" s="8">
        <f t="shared" si="172"/>
        <v>0.16818599498256698</v>
      </c>
      <c r="R650" s="8">
        <f t="shared" si="172"/>
        <v>-0.99999500056493618</v>
      </c>
      <c r="S650" s="8">
        <f t="shared" si="172"/>
        <v>-0.64866070134074849</v>
      </c>
      <c r="T650" s="8">
        <f t="shared" si="172"/>
        <v>13.577285766708362</v>
      </c>
      <c r="U650" s="8">
        <f t="shared" si="172"/>
        <v>10.383200698321088</v>
      </c>
      <c r="V650" s="8">
        <f t="shared" si="172"/>
        <v>-0.99909310247941985</v>
      </c>
      <c r="W650" s="8">
        <f t="shared" si="172"/>
        <v>6.0906117608710245E-2</v>
      </c>
      <c r="Y650" s="8">
        <f t="shared" ref="Y650:AI650" si="173">(Y4-$Y4)/$Y4</f>
        <v>0</v>
      </c>
      <c r="Z650" s="8">
        <f t="shared" si="173"/>
        <v>3.9167770521177658</v>
      </c>
      <c r="AA650" s="8">
        <f t="shared" si="173"/>
        <v>4.6442912504911096</v>
      </c>
      <c r="AB650" s="8">
        <f t="shared" si="173"/>
        <v>0.14751851080735887</v>
      </c>
      <c r="AC650" s="8">
        <f t="shared" si="173"/>
        <v>3.2786429054866431</v>
      </c>
      <c r="AD650" s="8">
        <f t="shared" si="173"/>
        <v>-0.3951374291410048</v>
      </c>
      <c r="AE650" s="8">
        <f t="shared" si="173"/>
        <v>2.3060759889089453</v>
      </c>
      <c r="AF650" s="8">
        <f t="shared" si="173"/>
        <v>3.7911851171926578</v>
      </c>
      <c r="AG650" s="8">
        <f t="shared" si="173"/>
        <v>5.6412641641105701</v>
      </c>
      <c r="AH650" s="8">
        <f t="shared" si="173"/>
        <v>-0.97767641958848683</v>
      </c>
      <c r="AI650" s="8">
        <f t="shared" si="173"/>
        <v>5.3169942146358453</v>
      </c>
      <c r="AK650" s="8">
        <f t="shared" ref="AK650:AU650" si="174">(AK4-$AK4)/$AK4</f>
        <v>0</v>
      </c>
      <c r="AL650" s="8">
        <f t="shared" si="174"/>
        <v>1.7613480248338358</v>
      </c>
      <c r="AM650" s="8">
        <f t="shared" si="174"/>
        <v>1.8405874929057855</v>
      </c>
      <c r="AN650" s="8">
        <f t="shared" si="174"/>
        <v>0.14751851080735887</v>
      </c>
      <c r="AO650" s="8">
        <f t="shared" si="174"/>
        <v>1.7139602572635173</v>
      </c>
      <c r="AP650" s="8">
        <f t="shared" si="174"/>
        <v>-0.3951374291410048</v>
      </c>
      <c r="AQ650" s="8">
        <f t="shared" si="174"/>
        <v>1.3819195112068161</v>
      </c>
      <c r="AR650" s="8">
        <f t="shared" si="174"/>
        <v>1.4447983419854256</v>
      </c>
      <c r="AS650" s="8">
        <f t="shared" si="174"/>
        <v>1.4365215926474182</v>
      </c>
      <c r="AT650" s="8">
        <f t="shared" si="174"/>
        <v>-0.97767641958848683</v>
      </c>
      <c r="AU650" s="8">
        <f t="shared" si="174"/>
        <v>1.5000429405986391</v>
      </c>
      <c r="AW650">
        <f t="shared" si="166"/>
        <v>-0.31599999999999989</v>
      </c>
      <c r="AX650" t="str">
        <f t="shared" ref="AX650:AX713" si="175">IF(H650=1,AW650,"")</f>
        <v/>
      </c>
      <c r="AY650">
        <f t="shared" ref="AY650:AY713" si="176">IF(I650=1,AW650,"")</f>
        <v>-0.31599999999999989</v>
      </c>
      <c r="AZ650" t="str">
        <f t="shared" ref="AZ650:AZ713" si="177">IF(J650=1,AW650,"")</f>
        <v/>
      </c>
    </row>
    <row r="651" spans="1:52" x14ac:dyDescent="0.3">
      <c r="A651">
        <v>1</v>
      </c>
      <c r="B651" t="s">
        <v>71</v>
      </c>
      <c r="C651" t="s">
        <v>68</v>
      </c>
      <c r="D651" t="s">
        <v>69</v>
      </c>
      <c r="F651" s="2">
        <v>0</v>
      </c>
      <c r="G651" s="2">
        <f t="shared" si="167"/>
        <v>1</v>
      </c>
      <c r="H651" s="4">
        <f t="shared" si="168"/>
        <v>0</v>
      </c>
      <c r="I651">
        <f t="shared" si="169"/>
        <v>1</v>
      </c>
      <c r="J651">
        <f t="shared" si="162"/>
        <v>0</v>
      </c>
      <c r="K651">
        <f t="shared" si="170"/>
        <v>2</v>
      </c>
      <c r="L651">
        <f t="shared" si="171"/>
        <v>0</v>
      </c>
      <c r="M651" s="8">
        <f t="shared" ref="M651:W651" si="178">(M5-$M5)/$M5</f>
        <v>0</v>
      </c>
      <c r="N651" s="8">
        <f t="shared" si="178"/>
        <v>0.92273704860204997</v>
      </c>
      <c r="O651" s="8">
        <f t="shared" si="178"/>
        <v>0.92310899541365576</v>
      </c>
      <c r="P651" s="8">
        <f t="shared" si="178"/>
        <v>-1.4797883902604837E-4</v>
      </c>
      <c r="Q651" s="8">
        <f t="shared" si="178"/>
        <v>0.15383800116583329</v>
      </c>
      <c r="R651" s="8">
        <f t="shared" si="178"/>
        <v>-0.99999200114383635</v>
      </c>
      <c r="S651" s="8">
        <f t="shared" si="178"/>
        <v>-0.65451840386824689</v>
      </c>
      <c r="T651" s="8">
        <f t="shared" si="178"/>
        <v>13.577888361964238</v>
      </c>
      <c r="U651" s="8">
        <f t="shared" si="178"/>
        <v>10.362457168624886</v>
      </c>
      <c r="V651" s="8">
        <f t="shared" si="178"/>
        <v>-0.99862319688284573</v>
      </c>
      <c r="W651" s="8">
        <f t="shared" si="178"/>
        <v>5.2571482278034182E-2</v>
      </c>
      <c r="Y651" s="8">
        <f t="shared" ref="Y651:AI651" si="179">(Y5-$Y5)/$Y5</f>
        <v>0</v>
      </c>
      <c r="Z651" s="8">
        <f t="shared" si="179"/>
        <v>3.6250875618119394</v>
      </c>
      <c r="AA651" s="8">
        <f t="shared" si="179"/>
        <v>3.6157371122151583</v>
      </c>
      <c r="AB651" s="8">
        <f t="shared" si="179"/>
        <v>0.16252789104823076</v>
      </c>
      <c r="AC651" s="8">
        <f t="shared" si="179"/>
        <v>3.6322285463253587</v>
      </c>
      <c r="AD651" s="8">
        <f t="shared" si="179"/>
        <v>-0.45323512437309244</v>
      </c>
      <c r="AE651" s="8">
        <f t="shared" si="179"/>
        <v>1.9630205284340241</v>
      </c>
      <c r="AF651" s="8">
        <f t="shared" si="179"/>
        <v>2.5922306995579514</v>
      </c>
      <c r="AG651" s="8">
        <f t="shared" si="179"/>
        <v>4.2557848563490239</v>
      </c>
      <c r="AH651" s="8">
        <f t="shared" si="179"/>
        <v>-0.97133540944468311</v>
      </c>
      <c r="AI651" s="8">
        <f t="shared" si="179"/>
        <v>5.2680128892384221</v>
      </c>
      <c r="AK651" s="8">
        <f t="shared" ref="AK651:AU651" si="180">(AK5-$AK5)/$AK5</f>
        <v>0</v>
      </c>
      <c r="AL651" s="8">
        <f t="shared" si="180"/>
        <v>1.811065902248133</v>
      </c>
      <c r="AM651" s="8">
        <f t="shared" si="180"/>
        <v>1.5508795365532844</v>
      </c>
      <c r="AN651" s="8">
        <f t="shared" si="180"/>
        <v>0.16252789104823076</v>
      </c>
      <c r="AO651" s="8">
        <f t="shared" si="180"/>
        <v>1.7882522120590423</v>
      </c>
      <c r="AP651" s="8">
        <f t="shared" si="180"/>
        <v>-0.45323512437309244</v>
      </c>
      <c r="AQ651" s="8">
        <f t="shared" si="180"/>
        <v>1.219307592686268</v>
      </c>
      <c r="AR651" s="8">
        <f t="shared" si="180"/>
        <v>0.83446589429610185</v>
      </c>
      <c r="AS651" s="8">
        <f t="shared" si="180"/>
        <v>1.1167535204252499</v>
      </c>
      <c r="AT651" s="8">
        <f t="shared" si="180"/>
        <v>-0.97133540944468311</v>
      </c>
      <c r="AU651" s="8">
        <f t="shared" si="180"/>
        <v>1.4695363929985499</v>
      </c>
      <c r="AW651">
        <f t="shared" si="166"/>
        <v>-0.31599999999999989</v>
      </c>
      <c r="AX651" t="str">
        <f t="shared" si="175"/>
        <v/>
      </c>
      <c r="AY651">
        <f t="shared" si="176"/>
        <v>-0.31599999999999989</v>
      </c>
      <c r="AZ651" t="str">
        <f t="shared" si="177"/>
        <v/>
      </c>
    </row>
    <row r="652" spans="1:52" x14ac:dyDescent="0.3">
      <c r="A652">
        <v>1</v>
      </c>
      <c r="B652" t="s">
        <v>72</v>
      </c>
      <c r="C652" t="s">
        <v>68</v>
      </c>
      <c r="D652" t="s">
        <v>69</v>
      </c>
      <c r="E652" t="s">
        <v>43</v>
      </c>
      <c r="F652" s="2">
        <v>0</v>
      </c>
      <c r="G652" s="2">
        <f t="shared" si="167"/>
        <v>0</v>
      </c>
      <c r="H652" s="4">
        <f t="shared" si="168"/>
        <v>1</v>
      </c>
      <c r="I652">
        <f t="shared" si="169"/>
        <v>0</v>
      </c>
      <c r="J652">
        <f t="shared" si="162"/>
        <v>1</v>
      </c>
      <c r="K652">
        <f t="shared" si="170"/>
        <v>2</v>
      </c>
      <c r="L652">
        <f t="shared" si="171"/>
        <v>2</v>
      </c>
      <c r="M652" s="8">
        <f t="shared" ref="M652:W652" si="181">(M6-$M6)/$M6</f>
        <v>0</v>
      </c>
      <c r="N652" s="8">
        <f t="shared" si="181"/>
        <v>-0.90531161474676336</v>
      </c>
      <c r="O652" s="8">
        <f t="shared" si="181"/>
        <v>-0.90533673632446521</v>
      </c>
      <c r="P652" s="8">
        <f t="shared" si="181"/>
        <v>-0.68738628600896989</v>
      </c>
      <c r="Q652" s="8">
        <f t="shared" si="181"/>
        <v>-0.95453753851027323</v>
      </c>
      <c r="R652" s="8">
        <f t="shared" si="181"/>
        <v>2.0522348094642084</v>
      </c>
      <c r="S652" s="8">
        <f t="shared" si="181"/>
        <v>-0.98085101331119984</v>
      </c>
      <c r="T652" s="8">
        <f t="shared" si="181"/>
        <v>-0.53187080677530241</v>
      </c>
      <c r="U652" s="8">
        <f t="shared" si="181"/>
        <v>-0.6337156373906615</v>
      </c>
      <c r="V652" s="8">
        <f t="shared" si="181"/>
        <v>-0.7120054001138354</v>
      </c>
      <c r="W652" s="8">
        <f t="shared" si="181"/>
        <v>-0.9542841438209041</v>
      </c>
      <c r="Y652" s="8">
        <f t="shared" ref="Y652:AI652" si="182">(Y6-$Y6)/$Y6</f>
        <v>0</v>
      </c>
      <c r="Z652" s="8">
        <f t="shared" si="182"/>
        <v>-0.80751202370836828</v>
      </c>
      <c r="AA652" s="8">
        <f t="shared" si="182"/>
        <v>-0.80871741373445039</v>
      </c>
      <c r="AB652" s="8">
        <f t="shared" si="182"/>
        <v>-0.46353261323622752</v>
      </c>
      <c r="AC652" s="8">
        <f t="shared" si="182"/>
        <v>-0.78171929794856332</v>
      </c>
      <c r="AD652" s="8">
        <f t="shared" si="182"/>
        <v>1.201088830022109</v>
      </c>
      <c r="AE652" s="8">
        <f t="shared" si="182"/>
        <v>-0.87947672921911846</v>
      </c>
      <c r="AF652" s="8">
        <f t="shared" si="182"/>
        <v>-0.87518622094817788</v>
      </c>
      <c r="AG652" s="8">
        <f t="shared" si="182"/>
        <v>-0.81826252329507321</v>
      </c>
      <c r="AH652" s="8">
        <f t="shared" si="182"/>
        <v>-0.40213761450724722</v>
      </c>
      <c r="AI652" s="8">
        <f t="shared" si="182"/>
        <v>-0.66820097997902705</v>
      </c>
      <c r="AK652" s="8">
        <f t="shared" ref="AK652:AU652" si="183">(AK6-$AK6)/$AK6</f>
        <v>0</v>
      </c>
      <c r="AL652" s="8">
        <f t="shared" si="183"/>
        <v>-0.90740879528372653</v>
      </c>
      <c r="AM652" s="8">
        <f t="shared" si="183"/>
        <v>-0.90811444637449212</v>
      </c>
      <c r="AN652" s="8">
        <f t="shared" si="183"/>
        <v>-0.46353261323622752</v>
      </c>
      <c r="AO652" s="8">
        <f t="shared" si="183"/>
        <v>-0.87611959501319836</v>
      </c>
      <c r="AP652" s="8">
        <f t="shared" si="183"/>
        <v>1.201088830022109</v>
      </c>
      <c r="AQ652" s="8">
        <f t="shared" si="183"/>
        <v>-0.92784415340351445</v>
      </c>
      <c r="AR652" s="8">
        <f t="shared" si="183"/>
        <v>-0.93671159165268814</v>
      </c>
      <c r="AS652" s="8">
        <f t="shared" si="183"/>
        <v>-0.92743793210525771</v>
      </c>
      <c r="AT652" s="8">
        <f t="shared" si="183"/>
        <v>-0.40213761450724722</v>
      </c>
      <c r="AU652" s="8">
        <f t="shared" si="183"/>
        <v>-0.8729231506264985</v>
      </c>
      <c r="AW652">
        <f t="shared" si="166"/>
        <v>0.31599999999999989</v>
      </c>
      <c r="AX652">
        <f t="shared" si="175"/>
        <v>0.31599999999999989</v>
      </c>
      <c r="AY652" t="str">
        <f t="shared" si="176"/>
        <v/>
      </c>
      <c r="AZ652">
        <f t="shared" si="177"/>
        <v>0.31599999999999989</v>
      </c>
    </row>
    <row r="653" spans="1:52" x14ac:dyDescent="0.3">
      <c r="A653">
        <v>1</v>
      </c>
      <c r="B653" t="s">
        <v>73</v>
      </c>
      <c r="C653" t="s">
        <v>74</v>
      </c>
      <c r="D653" t="s">
        <v>69</v>
      </c>
      <c r="F653" s="2">
        <v>0</v>
      </c>
      <c r="G653" s="2">
        <f t="shared" si="167"/>
        <v>0</v>
      </c>
      <c r="H653" s="4">
        <f t="shared" si="168"/>
        <v>0</v>
      </c>
      <c r="I653">
        <f t="shared" si="169"/>
        <v>0</v>
      </c>
      <c r="J653">
        <f t="shared" si="162"/>
        <v>1</v>
      </c>
      <c r="K653">
        <f t="shared" si="170"/>
        <v>2</v>
      </c>
      <c r="L653">
        <f t="shared" si="171"/>
        <v>0</v>
      </c>
      <c r="M653" s="8">
        <f t="shared" ref="M653:W653" si="184">(M7-$M7)/$M7</f>
        <v>0</v>
      </c>
      <c r="N653" s="8">
        <f t="shared" si="184"/>
        <v>-0.8663143183746761</v>
      </c>
      <c r="O653" s="8">
        <f t="shared" si="184"/>
        <v>-0.86613074162473169</v>
      </c>
      <c r="P653" s="8">
        <f t="shared" si="184"/>
        <v>-0.69042350454782742</v>
      </c>
      <c r="Q653" s="8">
        <f t="shared" si="184"/>
        <v>-0.94137068662360079</v>
      </c>
      <c r="R653" s="8">
        <f t="shared" si="184"/>
        <v>1.9978292767743495</v>
      </c>
      <c r="S653" s="8">
        <f t="shared" si="184"/>
        <v>-0.95309996683608711</v>
      </c>
      <c r="T653" s="8">
        <f t="shared" si="184"/>
        <v>-0.54821227269128836</v>
      </c>
      <c r="U653" s="8">
        <f t="shared" si="184"/>
        <v>-0.64620384849297419</v>
      </c>
      <c r="V653" s="8">
        <f t="shared" si="184"/>
        <v>-0.72520757521532797</v>
      </c>
      <c r="W653" s="8">
        <f t="shared" si="184"/>
        <v>-0.92423957582657068</v>
      </c>
      <c r="Y653" s="8">
        <f t="shared" ref="Y653:AI653" si="185">(Y7-$Y7)/$Y7</f>
        <v>0</v>
      </c>
      <c r="Z653" s="8">
        <f t="shared" si="185"/>
        <v>-0.85941157042131355</v>
      </c>
      <c r="AA653" s="8">
        <f t="shared" si="185"/>
        <v>-0.86232516803928916</v>
      </c>
      <c r="AB653" s="8">
        <f t="shared" si="185"/>
        <v>-0.53094820204429927</v>
      </c>
      <c r="AC653" s="8">
        <f t="shared" si="185"/>
        <v>-0.893736455623235</v>
      </c>
      <c r="AD653" s="8">
        <f t="shared" si="185"/>
        <v>1.0737893997971897</v>
      </c>
      <c r="AE653" s="8">
        <f t="shared" si="185"/>
        <v>-0.90240507832690686</v>
      </c>
      <c r="AF653" s="8">
        <f t="shared" si="185"/>
        <v>-0.89407423046996748</v>
      </c>
      <c r="AG653" s="8">
        <f t="shared" si="185"/>
        <v>-0.88646079747793294</v>
      </c>
      <c r="AH653" s="8">
        <f t="shared" si="185"/>
        <v>-0.56475692710343917</v>
      </c>
      <c r="AI653" s="8">
        <f t="shared" si="185"/>
        <v>-0.7545485396485232</v>
      </c>
      <c r="AK653" s="8">
        <f t="shared" ref="AK653:AU653" si="186">(AK7-$AK7)/$AK7</f>
        <v>0</v>
      </c>
      <c r="AL653" s="8">
        <f t="shared" si="186"/>
        <v>-0.94941617766812347</v>
      </c>
      <c r="AM653" s="8">
        <f t="shared" si="186"/>
        <v>-0.9514995258567297</v>
      </c>
      <c r="AN653" s="8">
        <f t="shared" si="186"/>
        <v>-0.53094820204429927</v>
      </c>
      <c r="AO653" s="8">
        <f t="shared" si="186"/>
        <v>-0.95380827858279038</v>
      </c>
      <c r="AP653" s="8">
        <f t="shared" si="186"/>
        <v>1.0737893997971897</v>
      </c>
      <c r="AQ653" s="8">
        <f t="shared" si="186"/>
        <v>-0.9608452187705997</v>
      </c>
      <c r="AR653" s="8">
        <f t="shared" si="186"/>
        <v>-0.94532769338772094</v>
      </c>
      <c r="AS653" s="8">
        <f t="shared" si="186"/>
        <v>-0.96754654932161377</v>
      </c>
      <c r="AT653" s="8">
        <f t="shared" si="186"/>
        <v>-0.56475692710343917</v>
      </c>
      <c r="AU653" s="8">
        <f t="shared" si="186"/>
        <v>-0.91803301404337911</v>
      </c>
      <c r="AW653">
        <f t="shared" si="166"/>
        <v>0.1959999999999999</v>
      </c>
      <c r="AX653" t="str">
        <f t="shared" si="175"/>
        <v/>
      </c>
      <c r="AY653" t="str">
        <f t="shared" si="176"/>
        <v/>
      </c>
      <c r="AZ653">
        <f t="shared" si="177"/>
        <v>0.1959999999999999</v>
      </c>
    </row>
    <row r="654" spans="1:52" x14ac:dyDescent="0.3">
      <c r="A654">
        <v>1</v>
      </c>
      <c r="B654" t="s">
        <v>75</v>
      </c>
      <c r="C654" t="s">
        <v>74</v>
      </c>
      <c r="D654" t="s">
        <v>69</v>
      </c>
      <c r="E654" t="s">
        <v>43</v>
      </c>
      <c r="F654" s="2">
        <v>0</v>
      </c>
      <c r="G654" s="2">
        <f t="shared" si="167"/>
        <v>1</v>
      </c>
      <c r="H654" s="4">
        <f t="shared" si="168"/>
        <v>1</v>
      </c>
      <c r="I654">
        <f t="shared" si="169"/>
        <v>1</v>
      </c>
      <c r="J654">
        <f t="shared" si="162"/>
        <v>0</v>
      </c>
      <c r="K654">
        <f t="shared" si="170"/>
        <v>2</v>
      </c>
      <c r="L654">
        <f t="shared" si="171"/>
        <v>2</v>
      </c>
      <c r="M654" s="8">
        <f t="shared" ref="M654:W654" si="187">(M8-$M8)/$M8</f>
        <v>0</v>
      </c>
      <c r="N654" s="8">
        <f t="shared" si="187"/>
        <v>0.16948251514245533</v>
      </c>
      <c r="O654" s="8">
        <f t="shared" si="187"/>
        <v>0.16959583567056921</v>
      </c>
      <c r="P654" s="8">
        <f t="shared" si="187"/>
        <v>-1.1798666750660086E-4</v>
      </c>
      <c r="Q654" s="8">
        <f t="shared" si="187"/>
        <v>3.1687752617287707E-2</v>
      </c>
      <c r="R654" s="8">
        <f t="shared" si="187"/>
        <v>-0.99999500056493618</v>
      </c>
      <c r="S654" s="8">
        <f t="shared" si="187"/>
        <v>-0.9383612985066021</v>
      </c>
      <c r="T654" s="8">
        <f t="shared" si="187"/>
        <v>13.577285766708362</v>
      </c>
      <c r="U654" s="8">
        <f t="shared" si="187"/>
        <v>10.355460166334538</v>
      </c>
      <c r="V654" s="8">
        <f t="shared" si="187"/>
        <v>-0.99909310247941985</v>
      </c>
      <c r="W654" s="8">
        <f t="shared" si="187"/>
        <v>-0.86046010134188167</v>
      </c>
      <c r="Y654" s="8">
        <f t="shared" ref="Y654:AI654" si="188">(Y8-$Y8)/$Y8</f>
        <v>0</v>
      </c>
      <c r="Z654" s="8">
        <f t="shared" si="188"/>
        <v>0.19177136761522728</v>
      </c>
      <c r="AA654" s="8">
        <f t="shared" si="188"/>
        <v>0.15945499211212968</v>
      </c>
      <c r="AB654" s="8">
        <f t="shared" si="188"/>
        <v>7.4991785260957622E-2</v>
      </c>
      <c r="AC654" s="8">
        <f t="shared" si="188"/>
        <v>0.34814275956608226</v>
      </c>
      <c r="AD654" s="8">
        <f t="shared" si="188"/>
        <v>-0.6561802987912726</v>
      </c>
      <c r="AE654" s="8">
        <f t="shared" si="188"/>
        <v>-0.33617006800215354</v>
      </c>
      <c r="AF654" s="8">
        <f t="shared" si="188"/>
        <v>1.2243345135569883</v>
      </c>
      <c r="AG654" s="8">
        <f t="shared" si="188"/>
        <v>0.88279737496987398</v>
      </c>
      <c r="AH654" s="8">
        <f t="shared" si="188"/>
        <v>-0.98343053168395789</v>
      </c>
      <c r="AI654" s="8">
        <f t="shared" si="188"/>
        <v>-0.44269755164373586</v>
      </c>
      <c r="AK654" s="8">
        <f t="shared" ref="AK654:AU654" si="189">(AK8-$AK8)/$AK8</f>
        <v>0</v>
      </c>
      <c r="AL654" s="8">
        <f t="shared" si="189"/>
        <v>-0.43912479448937691</v>
      </c>
      <c r="AM654" s="8">
        <f t="shared" si="189"/>
        <v>-0.46518661904939113</v>
      </c>
      <c r="AN654" s="8">
        <f t="shared" si="189"/>
        <v>7.4991785260957622E-2</v>
      </c>
      <c r="AO654" s="8">
        <f t="shared" si="189"/>
        <v>-0.32348928987284725</v>
      </c>
      <c r="AP654" s="8">
        <f t="shared" si="189"/>
        <v>-0.6561802987912726</v>
      </c>
      <c r="AQ654" s="8">
        <f t="shared" si="189"/>
        <v>-0.52931743974321988</v>
      </c>
      <c r="AR654" s="8">
        <f t="shared" si="189"/>
        <v>0.14247451760393243</v>
      </c>
      <c r="AS654" s="8">
        <f t="shared" si="189"/>
        <v>-0.46724864876247085</v>
      </c>
      <c r="AT654" s="8">
        <f t="shared" si="189"/>
        <v>-0.98343053168395789</v>
      </c>
      <c r="AU654" s="8">
        <f t="shared" si="189"/>
        <v>-0.61245065668587861</v>
      </c>
      <c r="AW654">
        <f t="shared" si="166"/>
        <v>-0.1959999999999999</v>
      </c>
      <c r="AX654">
        <f t="shared" si="175"/>
        <v>-0.1959999999999999</v>
      </c>
      <c r="AY654">
        <f t="shared" si="176"/>
        <v>-0.1959999999999999</v>
      </c>
      <c r="AZ654" t="str">
        <f t="shared" si="177"/>
        <v/>
      </c>
    </row>
    <row r="655" spans="1:52" x14ac:dyDescent="0.3">
      <c r="A655">
        <v>1</v>
      </c>
      <c r="B655" t="s">
        <v>76</v>
      </c>
      <c r="C655" t="s">
        <v>74</v>
      </c>
      <c r="D655" t="s">
        <v>69</v>
      </c>
      <c r="E655" t="s">
        <v>43</v>
      </c>
      <c r="F655" s="2">
        <v>0</v>
      </c>
      <c r="G655" s="2">
        <f t="shared" si="167"/>
        <v>1</v>
      </c>
      <c r="H655" s="4">
        <f t="shared" si="168"/>
        <v>1</v>
      </c>
      <c r="I655">
        <f t="shared" si="169"/>
        <v>1</v>
      </c>
      <c r="J655">
        <f t="shared" si="162"/>
        <v>0</v>
      </c>
      <c r="K655">
        <f t="shared" si="170"/>
        <v>2</v>
      </c>
      <c r="L655">
        <f t="shared" si="171"/>
        <v>2</v>
      </c>
      <c r="M655" s="8">
        <f t="shared" ref="M655:W655" si="190">(M9-$M9)/$M9</f>
        <v>0</v>
      </c>
      <c r="N655" s="8">
        <f t="shared" si="190"/>
        <v>0.19299240208650162</v>
      </c>
      <c r="O655" s="8">
        <f t="shared" si="190"/>
        <v>0.19313438178340495</v>
      </c>
      <c r="P655" s="8">
        <f t="shared" si="190"/>
        <v>-1.4797883902604837E-4</v>
      </c>
      <c r="Q655" s="8">
        <f t="shared" si="190"/>
        <v>2.8459930229977053E-2</v>
      </c>
      <c r="R655" s="8">
        <f t="shared" si="190"/>
        <v>-0.99999200114383635</v>
      </c>
      <c r="S655" s="8">
        <f t="shared" si="190"/>
        <v>-0.93743094737452537</v>
      </c>
      <c r="T655" s="8">
        <f t="shared" si="190"/>
        <v>13.577888361964238</v>
      </c>
      <c r="U655" s="8">
        <f t="shared" si="190"/>
        <v>10.348565488468482</v>
      </c>
      <c r="V655" s="8">
        <f t="shared" si="190"/>
        <v>-0.99862319688284573</v>
      </c>
      <c r="W655" s="8">
        <f t="shared" si="190"/>
        <v>-0.8665310860546942</v>
      </c>
      <c r="Y655" s="8">
        <f t="shared" ref="Y655:AI655" si="191">(Y9-$Y9)/$Y9</f>
        <v>0</v>
      </c>
      <c r="Z655" s="8">
        <f t="shared" si="191"/>
        <v>0.23613960246475985</v>
      </c>
      <c r="AA655" s="8">
        <f t="shared" si="191"/>
        <v>0.18801094695303716</v>
      </c>
      <c r="AB655" s="8">
        <f t="shared" si="191"/>
        <v>0.12673535457548663</v>
      </c>
      <c r="AC655" s="8">
        <f t="shared" si="191"/>
        <v>0.55259555694691831</v>
      </c>
      <c r="AD655" s="8">
        <f t="shared" si="191"/>
        <v>-0.65904831429956168</v>
      </c>
      <c r="AE655" s="8">
        <f t="shared" si="191"/>
        <v>-0.31858421515169255</v>
      </c>
      <c r="AF655" s="8">
        <f t="shared" si="191"/>
        <v>1.1365068115975814</v>
      </c>
      <c r="AG655" s="8">
        <f t="shared" si="191"/>
        <v>0.87688930065735704</v>
      </c>
      <c r="AH655" s="8">
        <f t="shared" si="191"/>
        <v>-0.98635324218451625</v>
      </c>
      <c r="AI655" s="8">
        <f t="shared" si="191"/>
        <v>-0.42296696078386808</v>
      </c>
      <c r="AK655" s="8">
        <f t="shared" ref="AK655:AU655" si="192">(AK9-$AK9)/$AK9</f>
        <v>0</v>
      </c>
      <c r="AL655" s="8">
        <f t="shared" si="192"/>
        <v>-0.40354621309242511</v>
      </c>
      <c r="AM655" s="8">
        <f t="shared" si="192"/>
        <v>-0.44630184420894531</v>
      </c>
      <c r="AN655" s="8">
        <f t="shared" si="192"/>
        <v>0.12673535457548663</v>
      </c>
      <c r="AO655" s="8">
        <f t="shared" si="192"/>
        <v>-0.2666162491513544</v>
      </c>
      <c r="AP655" s="8">
        <f t="shared" si="192"/>
        <v>-0.65904831429956168</v>
      </c>
      <c r="AQ655" s="8">
        <f t="shared" si="192"/>
        <v>-0.51343369919398529</v>
      </c>
      <c r="AR655" s="8">
        <f t="shared" si="192"/>
        <v>8.5526342903246677E-2</v>
      </c>
      <c r="AS655" s="8">
        <f t="shared" si="192"/>
        <v>-0.45568776868065242</v>
      </c>
      <c r="AT655" s="8">
        <f t="shared" si="192"/>
        <v>-0.98635324218451625</v>
      </c>
      <c r="AU655" s="8">
        <f t="shared" si="192"/>
        <v>-0.59598583543421213</v>
      </c>
      <c r="AW655">
        <f t="shared" si="166"/>
        <v>-0.1959999999999999</v>
      </c>
      <c r="AX655">
        <f t="shared" si="175"/>
        <v>-0.1959999999999999</v>
      </c>
      <c r="AY655">
        <f t="shared" si="176"/>
        <v>-0.1959999999999999</v>
      </c>
      <c r="AZ655" t="str">
        <f t="shared" si="177"/>
        <v/>
      </c>
    </row>
    <row r="656" spans="1:52" x14ac:dyDescent="0.3">
      <c r="A656">
        <v>1</v>
      </c>
      <c r="B656" t="s">
        <v>77</v>
      </c>
      <c r="C656" t="s">
        <v>74</v>
      </c>
      <c r="D656" t="s">
        <v>69</v>
      </c>
      <c r="F656" s="2">
        <v>0</v>
      </c>
      <c r="G656" s="2">
        <f t="shared" si="167"/>
        <v>0</v>
      </c>
      <c r="H656" s="4">
        <f t="shared" si="168"/>
        <v>0</v>
      </c>
      <c r="I656">
        <f t="shared" si="169"/>
        <v>0</v>
      </c>
      <c r="J656">
        <f t="shared" si="162"/>
        <v>1</v>
      </c>
      <c r="K656">
        <f t="shared" si="170"/>
        <v>2</v>
      </c>
      <c r="L656">
        <f t="shared" si="171"/>
        <v>0</v>
      </c>
      <c r="M656" s="8">
        <f t="shared" ref="M656:W656" si="193">(M10-$M10)/$M10</f>
        <v>0</v>
      </c>
      <c r="N656" s="8">
        <f t="shared" si="193"/>
        <v>-0.86592548826835669</v>
      </c>
      <c r="O656" s="8">
        <f t="shared" si="193"/>
        <v>-0.8657028653754838</v>
      </c>
      <c r="P656" s="8">
        <f t="shared" si="193"/>
        <v>-0.68738628600896989</v>
      </c>
      <c r="Q656" s="8">
        <f t="shared" si="193"/>
        <v>-0.94180277846144711</v>
      </c>
      <c r="R656" s="8">
        <f t="shared" si="193"/>
        <v>2.0522348094642084</v>
      </c>
      <c r="S656" s="8">
        <f t="shared" si="193"/>
        <v>-0.95264019717533277</v>
      </c>
      <c r="T656" s="8">
        <f t="shared" si="193"/>
        <v>-0.53187080677530241</v>
      </c>
      <c r="U656" s="8">
        <f t="shared" si="193"/>
        <v>-0.63371106594710014</v>
      </c>
      <c r="V656" s="8">
        <f t="shared" si="193"/>
        <v>-0.7120054001138354</v>
      </c>
      <c r="W656" s="8">
        <f t="shared" si="193"/>
        <v>-0.91859546070821296</v>
      </c>
      <c r="Y656" s="8">
        <f t="shared" ref="Y656:AI656" si="194">(Y10-$Y10)/$Y10</f>
        <v>0</v>
      </c>
      <c r="Z656" s="8">
        <f t="shared" si="194"/>
        <v>-0.85310911245550702</v>
      </c>
      <c r="AA656" s="8">
        <f t="shared" si="194"/>
        <v>-0.85402304022158959</v>
      </c>
      <c r="AB656" s="8">
        <f t="shared" si="194"/>
        <v>-0.52493348639483417</v>
      </c>
      <c r="AC656" s="8">
        <f t="shared" si="194"/>
        <v>-0.8836752706372184</v>
      </c>
      <c r="AD656" s="8">
        <f t="shared" si="194"/>
        <v>1.2075553396713883</v>
      </c>
      <c r="AE656" s="8">
        <f t="shared" si="194"/>
        <v>-0.89630755931601236</v>
      </c>
      <c r="AF656" s="8">
        <f t="shared" si="194"/>
        <v>-0.88855103491712595</v>
      </c>
      <c r="AG656" s="8">
        <f t="shared" si="194"/>
        <v>-0.87884193547620004</v>
      </c>
      <c r="AH656" s="8">
        <f t="shared" si="194"/>
        <v>-0.52623131167347847</v>
      </c>
      <c r="AI656" s="8">
        <f t="shared" si="194"/>
        <v>-0.73705483670293692</v>
      </c>
      <c r="AK656" s="8">
        <f t="shared" ref="AK656:AU656" si="195">(AK10-$AK10)/$AK10</f>
        <v>0</v>
      </c>
      <c r="AL656" s="8">
        <f t="shared" si="195"/>
        <v>-0.94883869173422641</v>
      </c>
      <c r="AM656" s="8">
        <f t="shared" si="195"/>
        <v>-0.94938971936743299</v>
      </c>
      <c r="AN656" s="8">
        <f t="shared" si="195"/>
        <v>-0.52493348639483417</v>
      </c>
      <c r="AO656" s="8">
        <f t="shared" si="195"/>
        <v>-0.95030824049430551</v>
      </c>
      <c r="AP656" s="8">
        <f t="shared" si="195"/>
        <v>1.2075553396713883</v>
      </c>
      <c r="AQ656" s="8">
        <f t="shared" si="195"/>
        <v>-0.9583237670436634</v>
      </c>
      <c r="AR656" s="8">
        <f t="shared" si="195"/>
        <v>-0.94311791708459181</v>
      </c>
      <c r="AS656" s="8">
        <f t="shared" si="195"/>
        <v>-0.9650477253536528</v>
      </c>
      <c r="AT656" s="8">
        <f t="shared" si="195"/>
        <v>-0.52623131167347847</v>
      </c>
      <c r="AU656" s="8">
        <f t="shared" si="195"/>
        <v>-0.91417597777557791</v>
      </c>
      <c r="AW656">
        <f t="shared" si="166"/>
        <v>0.1959999999999999</v>
      </c>
      <c r="AX656" t="str">
        <f t="shared" si="175"/>
        <v/>
      </c>
      <c r="AY656" t="str">
        <f t="shared" si="176"/>
        <v/>
      </c>
      <c r="AZ656">
        <f t="shared" si="177"/>
        <v>0.1959999999999999</v>
      </c>
    </row>
    <row r="657" spans="1:52" s="17" customFormat="1" x14ac:dyDescent="0.3">
      <c r="A657">
        <v>1</v>
      </c>
      <c r="B657" t="s">
        <v>78</v>
      </c>
      <c r="C657" t="s">
        <v>74</v>
      </c>
      <c r="D657" t="s">
        <v>69</v>
      </c>
      <c r="E657"/>
      <c r="F657" s="2">
        <v>0</v>
      </c>
      <c r="G657" s="2">
        <f t="shared" si="167"/>
        <v>0</v>
      </c>
      <c r="H657" s="4">
        <f t="shared" si="168"/>
        <v>0</v>
      </c>
      <c r="I657">
        <f t="shared" si="169"/>
        <v>0</v>
      </c>
      <c r="J657">
        <f t="shared" si="162"/>
        <v>1</v>
      </c>
      <c r="K657">
        <f t="shared" si="170"/>
        <v>2</v>
      </c>
      <c r="L657">
        <f t="shared" si="171"/>
        <v>0</v>
      </c>
      <c r="M657" s="8">
        <f t="shared" ref="M657:W657" si="196">(M11-$M11)/$M11</f>
        <v>0</v>
      </c>
      <c r="N657" s="8">
        <f t="shared" si="196"/>
        <v>-0.8663143183746761</v>
      </c>
      <c r="O657" s="8">
        <f t="shared" si="196"/>
        <v>-0.86613074162473169</v>
      </c>
      <c r="P657" s="8">
        <f t="shared" si="196"/>
        <v>-0.69042350454782742</v>
      </c>
      <c r="Q657" s="8">
        <f t="shared" si="196"/>
        <v>-0.94137068662360079</v>
      </c>
      <c r="R657" s="8">
        <f t="shared" si="196"/>
        <v>1.9978292767743495</v>
      </c>
      <c r="S657" s="8">
        <f t="shared" si="196"/>
        <v>-0.95309996683608711</v>
      </c>
      <c r="T657" s="8">
        <f t="shared" si="196"/>
        <v>-0.54821227269128836</v>
      </c>
      <c r="U657" s="8">
        <f t="shared" si="196"/>
        <v>-0.64620384849297419</v>
      </c>
      <c r="V657" s="8">
        <f t="shared" si="196"/>
        <v>-0.72520757521532797</v>
      </c>
      <c r="W657" s="8">
        <f t="shared" si="196"/>
        <v>-0.92423957582657068</v>
      </c>
      <c r="X657"/>
      <c r="Y657" s="8">
        <f t="shared" ref="Y657:AI657" si="197">(Y11-$Y11)/$Y11</f>
        <v>0</v>
      </c>
      <c r="Z657" s="8">
        <f t="shared" si="197"/>
        <v>-0.79623195894438814</v>
      </c>
      <c r="AA657" s="8">
        <f t="shared" si="197"/>
        <v>-0.79646455886060086</v>
      </c>
      <c r="AB657" s="8">
        <f t="shared" si="197"/>
        <v>-0.3423720646457149</v>
      </c>
      <c r="AC657" s="8">
        <f t="shared" si="197"/>
        <v>-0.8079985551748422</v>
      </c>
      <c r="AD657" s="8">
        <f t="shared" si="197"/>
        <v>1.65239710695145</v>
      </c>
      <c r="AE657" s="8">
        <f t="shared" si="197"/>
        <v>-0.84239158295929939</v>
      </c>
      <c r="AF657" s="8">
        <f t="shared" si="197"/>
        <v>-0.8536297780226928</v>
      </c>
      <c r="AG657" s="8">
        <f t="shared" si="197"/>
        <v>-0.81735658877534845</v>
      </c>
      <c r="AH657" s="8">
        <f t="shared" si="197"/>
        <v>-0.26294039847212924</v>
      </c>
      <c r="AI657" s="8">
        <f t="shared" si="197"/>
        <v>-0.58446391636479522</v>
      </c>
      <c r="AK657" s="8">
        <f t="shared" ref="AK657:AU657" si="198">(AK11-$AK11)/$AK11</f>
        <v>0</v>
      </c>
      <c r="AL657" s="8">
        <f t="shared" si="198"/>
        <v>-0.92726329483119141</v>
      </c>
      <c r="AM657" s="8">
        <f t="shared" si="198"/>
        <v>-0.92756513633311122</v>
      </c>
      <c r="AN657" s="8">
        <f t="shared" si="198"/>
        <v>-0.3423720646457149</v>
      </c>
      <c r="AO657" s="8">
        <f t="shared" si="198"/>
        <v>-0.91992322638964696</v>
      </c>
      <c r="AP657" s="8">
        <f t="shared" si="198"/>
        <v>1.65239710695145</v>
      </c>
      <c r="AQ657" s="8">
        <f t="shared" si="198"/>
        <v>-0.93601604360097257</v>
      </c>
      <c r="AR657" s="8">
        <f t="shared" si="198"/>
        <v>-0.92603617321371767</v>
      </c>
      <c r="AS657" s="8">
        <f t="shared" si="198"/>
        <v>-0.94665209037990028</v>
      </c>
      <c r="AT657" s="8">
        <f t="shared" si="198"/>
        <v>-0.26294039847212924</v>
      </c>
      <c r="AU657" s="8">
        <f t="shared" si="198"/>
        <v>-0.86393905425792172</v>
      </c>
      <c r="AW657">
        <f t="shared" si="166"/>
        <v>0.1959999999999999</v>
      </c>
      <c r="AX657" t="str">
        <f t="shared" si="175"/>
        <v/>
      </c>
      <c r="AY657" t="str">
        <f t="shared" si="176"/>
        <v/>
      </c>
      <c r="AZ657">
        <f t="shared" si="177"/>
        <v>0.1959999999999999</v>
      </c>
    </row>
    <row r="658" spans="1:52" s="17" customFormat="1" x14ac:dyDescent="0.3">
      <c r="A658">
        <v>1</v>
      </c>
      <c r="B658" t="s">
        <v>79</v>
      </c>
      <c r="C658" t="s">
        <v>74</v>
      </c>
      <c r="D658" t="s">
        <v>69</v>
      </c>
      <c r="E658" t="s">
        <v>43</v>
      </c>
      <c r="F658" s="2">
        <v>0</v>
      </c>
      <c r="G658" s="2">
        <f t="shared" si="167"/>
        <v>1</v>
      </c>
      <c r="H658" s="4">
        <f t="shared" si="168"/>
        <v>1</v>
      </c>
      <c r="I658">
        <f t="shared" si="169"/>
        <v>1</v>
      </c>
      <c r="J658">
        <f t="shared" si="162"/>
        <v>0</v>
      </c>
      <c r="K658">
        <f t="shared" si="170"/>
        <v>2</v>
      </c>
      <c r="L658">
        <f t="shared" si="171"/>
        <v>2</v>
      </c>
      <c r="M658" s="8">
        <f t="shared" ref="M658:W658" si="199">(M12-$M12)/$M12</f>
        <v>0</v>
      </c>
      <c r="N658" s="8">
        <f t="shared" si="199"/>
        <v>0.16948251514245533</v>
      </c>
      <c r="O658" s="8">
        <f t="shared" si="199"/>
        <v>0.16959583567056921</v>
      </c>
      <c r="P658" s="8">
        <f t="shared" si="199"/>
        <v>-1.1798666750660086E-4</v>
      </c>
      <c r="Q658" s="8">
        <f t="shared" si="199"/>
        <v>3.1687752617287707E-2</v>
      </c>
      <c r="R658" s="8">
        <f t="shared" si="199"/>
        <v>-0.99999500056493618</v>
      </c>
      <c r="S658" s="8">
        <f t="shared" si="199"/>
        <v>-0.9383612985066021</v>
      </c>
      <c r="T658" s="8">
        <f t="shared" si="199"/>
        <v>13.577285766708362</v>
      </c>
      <c r="U658" s="8">
        <f t="shared" si="199"/>
        <v>10.355460166334538</v>
      </c>
      <c r="V658" s="8">
        <f t="shared" si="199"/>
        <v>-0.99909310247941985</v>
      </c>
      <c r="W658" s="8">
        <f t="shared" si="199"/>
        <v>-0.86046010134188167</v>
      </c>
      <c r="X658"/>
      <c r="Y658" s="8">
        <f t="shared" ref="Y658:AI658" si="200">(Y12-$Y12)/$Y12</f>
        <v>0</v>
      </c>
      <c r="Z658" s="8">
        <f t="shared" si="200"/>
        <v>0.54788998244469023</v>
      </c>
      <c r="AA658" s="8">
        <f t="shared" si="200"/>
        <v>0.53771046050163962</v>
      </c>
      <c r="AB658" s="8">
        <f t="shared" si="200"/>
        <v>0.28608125883676416</v>
      </c>
      <c r="AC658" s="8">
        <f t="shared" si="200"/>
        <v>1.1653295479844237</v>
      </c>
      <c r="AD658" s="8">
        <f t="shared" si="200"/>
        <v>-0.70697119650800055</v>
      </c>
      <c r="AE658" s="8">
        <f t="shared" si="200"/>
        <v>-0.10451573711669118</v>
      </c>
      <c r="AF658" s="8">
        <f t="shared" si="200"/>
        <v>1.0133913836427757</v>
      </c>
      <c r="AG658" s="8">
        <f t="shared" si="200"/>
        <v>1.4528526043699699</v>
      </c>
      <c r="AH658" s="8">
        <f t="shared" si="200"/>
        <v>-0.98277943443889393</v>
      </c>
      <c r="AI658" s="8">
        <f t="shared" si="200"/>
        <v>-6.9460189589220928E-2</v>
      </c>
      <c r="AK658" s="8">
        <f t="shared" ref="AK658:AU658" si="201">(AK12-$AK12)/$AK12</f>
        <v>0</v>
      </c>
      <c r="AL658" s="8">
        <f t="shared" si="201"/>
        <v>-0.26062623026075527</v>
      </c>
      <c r="AM658" s="8">
        <f t="shared" si="201"/>
        <v>-0.26661718497472775</v>
      </c>
      <c r="AN658" s="8">
        <f t="shared" si="201"/>
        <v>0.28608125883676416</v>
      </c>
      <c r="AO658" s="8">
        <f t="shared" si="201"/>
        <v>-1.1673365864763132E-2</v>
      </c>
      <c r="AP658" s="8">
        <f t="shared" si="201"/>
        <v>-0.70697119650800055</v>
      </c>
      <c r="AQ658" s="8">
        <f t="shared" si="201"/>
        <v>-0.38353583985866352</v>
      </c>
      <c r="AR658" s="8">
        <f t="shared" si="201"/>
        <v>2.5988587862955322E-2</v>
      </c>
      <c r="AS658" s="8">
        <f t="shared" si="201"/>
        <v>-0.28627086600835017</v>
      </c>
      <c r="AT658" s="8">
        <f t="shared" si="201"/>
        <v>-0.98277943443889393</v>
      </c>
      <c r="AU658" s="8">
        <f t="shared" si="201"/>
        <v>-0.35359353988686232</v>
      </c>
      <c r="AW658">
        <f t="shared" si="166"/>
        <v>-0.1959999999999999</v>
      </c>
      <c r="AX658">
        <f t="shared" si="175"/>
        <v>-0.1959999999999999</v>
      </c>
      <c r="AY658">
        <f t="shared" si="176"/>
        <v>-0.1959999999999999</v>
      </c>
      <c r="AZ658" t="str">
        <f t="shared" si="177"/>
        <v/>
      </c>
    </row>
    <row r="659" spans="1:52" s="17" customFormat="1" x14ac:dyDescent="0.3">
      <c r="A659">
        <v>1</v>
      </c>
      <c r="B659" t="s">
        <v>80</v>
      </c>
      <c r="C659" t="s">
        <v>74</v>
      </c>
      <c r="D659" t="s">
        <v>69</v>
      </c>
      <c r="E659" t="s">
        <v>43</v>
      </c>
      <c r="F659" s="2">
        <v>0</v>
      </c>
      <c r="G659" s="2">
        <f t="shared" si="167"/>
        <v>1</v>
      </c>
      <c r="H659" s="4">
        <f t="shared" si="168"/>
        <v>1</v>
      </c>
      <c r="I659">
        <f t="shared" si="169"/>
        <v>1</v>
      </c>
      <c r="J659">
        <f t="shared" si="162"/>
        <v>0</v>
      </c>
      <c r="K659">
        <f t="shared" si="170"/>
        <v>2</v>
      </c>
      <c r="L659">
        <f t="shared" si="171"/>
        <v>2</v>
      </c>
      <c r="M659" s="8">
        <f t="shared" ref="M659:W659" si="202">(M13-$M13)/$M13</f>
        <v>0</v>
      </c>
      <c r="N659" s="8">
        <f t="shared" si="202"/>
        <v>0.19299240208650162</v>
      </c>
      <c r="O659" s="8">
        <f t="shared" si="202"/>
        <v>0.19313438178340495</v>
      </c>
      <c r="P659" s="8">
        <f t="shared" si="202"/>
        <v>-1.4797883902604837E-4</v>
      </c>
      <c r="Q659" s="8">
        <f t="shared" si="202"/>
        <v>2.8459930229977053E-2</v>
      </c>
      <c r="R659" s="8">
        <f t="shared" si="202"/>
        <v>-0.99999200114383635</v>
      </c>
      <c r="S659" s="8">
        <f t="shared" si="202"/>
        <v>-0.93743094737452537</v>
      </c>
      <c r="T659" s="8">
        <f t="shared" si="202"/>
        <v>13.577888361964238</v>
      </c>
      <c r="U659" s="8">
        <f t="shared" si="202"/>
        <v>10.348565488468482</v>
      </c>
      <c r="V659" s="8">
        <f t="shared" si="202"/>
        <v>-0.99862319688284573</v>
      </c>
      <c r="W659" s="8">
        <f t="shared" si="202"/>
        <v>-0.8665310860546942</v>
      </c>
      <c r="X659"/>
      <c r="Y659" s="8">
        <f t="shared" ref="Y659:AI659" si="203">(Y13-$Y13)/$Y13</f>
        <v>0</v>
      </c>
      <c r="Z659" s="8">
        <f t="shared" si="203"/>
        <v>0.5431759064840237</v>
      </c>
      <c r="AA659" s="8">
        <f t="shared" si="203"/>
        <v>0.51290330172328025</v>
      </c>
      <c r="AB659" s="8">
        <f t="shared" si="203"/>
        <v>0.66222573200514734</v>
      </c>
      <c r="AC659" s="8">
        <f t="shared" si="203"/>
        <v>1.336658578395266</v>
      </c>
      <c r="AD659" s="8">
        <f t="shared" si="203"/>
        <v>-0.70148761565278761</v>
      </c>
      <c r="AE659" s="8">
        <f t="shared" si="203"/>
        <v>-0.12194477572227462</v>
      </c>
      <c r="AF659" s="8">
        <f t="shared" si="203"/>
        <v>0.92800827533523622</v>
      </c>
      <c r="AG659" s="8">
        <f t="shared" si="203"/>
        <v>1.3923120973208269</v>
      </c>
      <c r="AH659" s="8">
        <f t="shared" si="203"/>
        <v>-0.98157675770696806</v>
      </c>
      <c r="AI659" s="8">
        <f t="shared" si="203"/>
        <v>-9.4078856864823521E-2</v>
      </c>
      <c r="AK659" s="8">
        <f t="shared" ref="AK659:AU659" si="204">(AK13-$AK13)/$AK13</f>
        <v>0</v>
      </c>
      <c r="AL659" s="8">
        <f t="shared" si="204"/>
        <v>-0.25045174484282251</v>
      </c>
      <c r="AM659" s="8">
        <f t="shared" si="204"/>
        <v>-0.27797591465310878</v>
      </c>
      <c r="AN659" s="8">
        <f t="shared" si="204"/>
        <v>0.66222573200514734</v>
      </c>
      <c r="AO659" s="8">
        <f t="shared" si="204"/>
        <v>8.8334149704573581E-2</v>
      </c>
      <c r="AP659" s="8">
        <f t="shared" si="204"/>
        <v>-0.70148761565278761</v>
      </c>
      <c r="AQ659" s="8">
        <f t="shared" si="204"/>
        <v>-0.38988217658476942</v>
      </c>
      <c r="AR659" s="8">
        <f t="shared" si="204"/>
        <v>-2.3920202147645921E-2</v>
      </c>
      <c r="AS659" s="8">
        <f t="shared" si="204"/>
        <v>-0.30081708731823248</v>
      </c>
      <c r="AT659" s="8">
        <f t="shared" si="204"/>
        <v>-0.98157675770696806</v>
      </c>
      <c r="AU659" s="8">
        <f t="shared" si="204"/>
        <v>-0.36565782956133852</v>
      </c>
      <c r="AW659">
        <f t="shared" si="166"/>
        <v>-0.1959999999999999</v>
      </c>
      <c r="AX659">
        <f t="shared" si="175"/>
        <v>-0.1959999999999999</v>
      </c>
      <c r="AY659">
        <f t="shared" si="176"/>
        <v>-0.1959999999999999</v>
      </c>
      <c r="AZ659" t="str">
        <f t="shared" si="177"/>
        <v/>
      </c>
    </row>
    <row r="660" spans="1:52" s="17" customFormat="1" x14ac:dyDescent="0.3">
      <c r="A660">
        <v>1</v>
      </c>
      <c r="B660" t="s">
        <v>81</v>
      </c>
      <c r="C660" t="s">
        <v>74</v>
      </c>
      <c r="D660" t="s">
        <v>69</v>
      </c>
      <c r="E660"/>
      <c r="F660" s="2">
        <v>0</v>
      </c>
      <c r="G660" s="2">
        <f t="shared" si="167"/>
        <v>0</v>
      </c>
      <c r="H660" s="4">
        <f t="shared" si="168"/>
        <v>0</v>
      </c>
      <c r="I660">
        <f t="shared" si="169"/>
        <v>0</v>
      </c>
      <c r="J660">
        <f t="shared" si="162"/>
        <v>1</v>
      </c>
      <c r="K660">
        <f t="shared" si="170"/>
        <v>2</v>
      </c>
      <c r="L660">
        <f t="shared" si="171"/>
        <v>0</v>
      </c>
      <c r="M660" s="8">
        <f t="shared" ref="M660:W660" si="205">(M14-$M14)/$M14</f>
        <v>0</v>
      </c>
      <c r="N660" s="8">
        <f t="shared" si="205"/>
        <v>-0.86592548826835669</v>
      </c>
      <c r="O660" s="8">
        <f t="shared" si="205"/>
        <v>-0.8657028653754838</v>
      </c>
      <c r="P660" s="8">
        <f t="shared" si="205"/>
        <v>-0.68738628600896989</v>
      </c>
      <c r="Q660" s="8">
        <f t="shared" si="205"/>
        <v>-0.94180277846144711</v>
      </c>
      <c r="R660" s="8">
        <f t="shared" si="205"/>
        <v>2.0522348094642084</v>
      </c>
      <c r="S660" s="8">
        <f t="shared" si="205"/>
        <v>-0.95264019717533277</v>
      </c>
      <c r="T660" s="8">
        <f t="shared" si="205"/>
        <v>-0.53187080677530241</v>
      </c>
      <c r="U660" s="8">
        <f t="shared" si="205"/>
        <v>-0.63371106594710014</v>
      </c>
      <c r="V660" s="8">
        <f t="shared" si="205"/>
        <v>-0.7120054001138354</v>
      </c>
      <c r="W660" s="8">
        <f t="shared" si="205"/>
        <v>-0.91859546070821296</v>
      </c>
      <c r="X660"/>
      <c r="Y660" s="8">
        <f t="shared" ref="Y660:AI660" si="206">(Y14-$Y14)/$Y14</f>
        <v>0</v>
      </c>
      <c r="Z660" s="8">
        <f t="shared" si="206"/>
        <v>-0.79794774771022503</v>
      </c>
      <c r="AA660" s="8">
        <f t="shared" si="206"/>
        <v>-0.7981216794812821</v>
      </c>
      <c r="AB660" s="8">
        <f t="shared" si="206"/>
        <v>-0.34341484714339249</v>
      </c>
      <c r="AC660" s="8">
        <f t="shared" si="206"/>
        <v>-0.82768540505903088</v>
      </c>
      <c r="AD660" s="8">
        <f t="shared" si="206"/>
        <v>1.5689193600056996</v>
      </c>
      <c r="AE660" s="8">
        <f t="shared" si="206"/>
        <v>-0.84022269282814577</v>
      </c>
      <c r="AF660" s="8">
        <f t="shared" si="206"/>
        <v>-0.85204905296327127</v>
      </c>
      <c r="AG660" s="8">
        <f t="shared" si="206"/>
        <v>-0.81507903635691259</v>
      </c>
      <c r="AH660" s="8">
        <f t="shared" si="206"/>
        <v>-0.24729833174773627</v>
      </c>
      <c r="AI660" s="8">
        <f t="shared" si="206"/>
        <v>-0.57544835815470408</v>
      </c>
      <c r="AK660" s="8">
        <f t="shared" ref="AK660:AU660" si="207">(AK14-$AK14)/$AK14</f>
        <v>0</v>
      </c>
      <c r="AL660" s="8">
        <f t="shared" si="207"/>
        <v>-0.92844958257066101</v>
      </c>
      <c r="AM660" s="8">
        <f t="shared" si="207"/>
        <v>-0.92830096691988773</v>
      </c>
      <c r="AN660" s="8">
        <f t="shared" si="207"/>
        <v>-0.34341484714339249</v>
      </c>
      <c r="AO660" s="8">
        <f t="shared" si="207"/>
        <v>-0.9281070836050247</v>
      </c>
      <c r="AP660" s="8">
        <f t="shared" si="207"/>
        <v>1.5689193600056996</v>
      </c>
      <c r="AQ660" s="8">
        <f t="shared" si="207"/>
        <v>-0.93640351395867727</v>
      </c>
      <c r="AR660" s="8">
        <f t="shared" si="207"/>
        <v>-0.92514010665017787</v>
      </c>
      <c r="AS660" s="8">
        <f t="shared" si="207"/>
        <v>-0.94597044092911753</v>
      </c>
      <c r="AT660" s="8">
        <f t="shared" si="207"/>
        <v>-0.24729833174773627</v>
      </c>
      <c r="AU660" s="8">
        <f t="shared" si="207"/>
        <v>-0.86317761381704916</v>
      </c>
      <c r="AW660">
        <f t="shared" si="166"/>
        <v>0.1959999999999999</v>
      </c>
      <c r="AX660" t="str">
        <f t="shared" si="175"/>
        <v/>
      </c>
      <c r="AY660" t="str">
        <f t="shared" si="176"/>
        <v/>
      </c>
      <c r="AZ660">
        <f t="shared" si="177"/>
        <v>0.1959999999999999</v>
      </c>
    </row>
    <row r="661" spans="1:52" s="17" customFormat="1" x14ac:dyDescent="0.3">
      <c r="A661">
        <v>1</v>
      </c>
      <c r="B661" t="s">
        <v>82</v>
      </c>
      <c r="C661" t="s">
        <v>68</v>
      </c>
      <c r="D661" t="s">
        <v>69</v>
      </c>
      <c r="E661" t="s">
        <v>43</v>
      </c>
      <c r="F661" s="2">
        <v>0</v>
      </c>
      <c r="G661" s="2">
        <f t="shared" si="167"/>
        <v>0</v>
      </c>
      <c r="H661" s="4">
        <f t="shared" si="168"/>
        <v>1</v>
      </c>
      <c r="I661">
        <f t="shared" si="169"/>
        <v>0</v>
      </c>
      <c r="J661">
        <f t="shared" si="162"/>
        <v>1</v>
      </c>
      <c r="K661">
        <f t="shared" si="170"/>
        <v>2</v>
      </c>
      <c r="L661">
        <f t="shared" si="171"/>
        <v>2</v>
      </c>
      <c r="M661" s="8">
        <f t="shared" ref="M661:W661" si="208">(M15-$M15)/$M15</f>
        <v>0</v>
      </c>
      <c r="N661" s="8">
        <f t="shared" si="208"/>
        <v>-0.90844640303591007</v>
      </c>
      <c r="O661" s="8">
        <f t="shared" si="208"/>
        <v>-0.90843459924555858</v>
      </c>
      <c r="P661" s="8">
        <f t="shared" si="208"/>
        <v>-0.69042350454782742</v>
      </c>
      <c r="Q661" s="8">
        <f t="shared" si="208"/>
        <v>-0.9540516448581855</v>
      </c>
      <c r="R661" s="8">
        <f t="shared" si="208"/>
        <v>1.9978292767743495</v>
      </c>
      <c r="S661" s="8">
        <f t="shared" si="208"/>
        <v>-0.97975269885014404</v>
      </c>
      <c r="T661" s="8">
        <f t="shared" si="208"/>
        <v>-0.54821227269128836</v>
      </c>
      <c r="U661" s="8">
        <f t="shared" si="208"/>
        <v>-0.64666169341873181</v>
      </c>
      <c r="V661" s="8">
        <f t="shared" si="208"/>
        <v>-0.72520757521532797</v>
      </c>
      <c r="W661" s="8">
        <f t="shared" si="208"/>
        <v>-0.95386704840907455</v>
      </c>
      <c r="X661"/>
      <c r="Y661" s="8">
        <f t="shared" ref="Y661:AI661" si="209">(Y15-$Y15)/$Y15</f>
        <v>0</v>
      </c>
      <c r="Z661" s="8">
        <f t="shared" si="209"/>
        <v>-0.80276011337157349</v>
      </c>
      <c r="AA661" s="8">
        <f t="shared" si="209"/>
        <v>-0.80450041187055354</v>
      </c>
      <c r="AB661" s="8">
        <f t="shared" si="209"/>
        <v>-0.34914073156369207</v>
      </c>
      <c r="AC661" s="8">
        <f t="shared" si="209"/>
        <v>-0.78342387145323067</v>
      </c>
      <c r="AD661" s="8">
        <f t="shared" si="209"/>
        <v>1.6662723929103975</v>
      </c>
      <c r="AE661" s="8">
        <f t="shared" si="209"/>
        <v>-0.85028942710680155</v>
      </c>
      <c r="AF661" s="8">
        <f t="shared" si="209"/>
        <v>-0.85363120281981797</v>
      </c>
      <c r="AG661" s="8">
        <f t="shared" si="209"/>
        <v>-0.78138722212815326</v>
      </c>
      <c r="AH661" s="8">
        <f t="shared" si="209"/>
        <v>-0.240450733713998</v>
      </c>
      <c r="AI661" s="8">
        <f t="shared" si="209"/>
        <v>-0.57707485300425376</v>
      </c>
      <c r="AK661" s="8">
        <f t="shared" ref="AK661:AU661" si="210">(AK15-$AK15)/$AK15</f>
        <v>0</v>
      </c>
      <c r="AL661" s="8">
        <f t="shared" si="210"/>
        <v>-0.90230840556234271</v>
      </c>
      <c r="AM661" s="8">
        <f t="shared" si="210"/>
        <v>-0.90422912165304559</v>
      </c>
      <c r="AN661" s="8">
        <f t="shared" si="210"/>
        <v>-0.34914073156369207</v>
      </c>
      <c r="AO661" s="8">
        <f t="shared" si="210"/>
        <v>-0.87982799583512761</v>
      </c>
      <c r="AP661" s="8">
        <f t="shared" si="210"/>
        <v>1.6662723929103975</v>
      </c>
      <c r="AQ661" s="8">
        <f t="shared" si="210"/>
        <v>-0.91074752191982522</v>
      </c>
      <c r="AR661" s="8">
        <f t="shared" si="210"/>
        <v>-0.92584704231795234</v>
      </c>
      <c r="AS661" s="8">
        <f t="shared" si="210"/>
        <v>-0.91011029856392855</v>
      </c>
      <c r="AT661" s="8">
        <f t="shared" si="210"/>
        <v>-0.240450733713998</v>
      </c>
      <c r="AU661" s="8">
        <f t="shared" si="210"/>
        <v>-0.83623557228698397</v>
      </c>
      <c r="AW661">
        <f t="shared" si="166"/>
        <v>0.31599999999999989</v>
      </c>
      <c r="AX661">
        <f t="shared" si="175"/>
        <v>0.31599999999999989</v>
      </c>
      <c r="AY661" t="str">
        <f t="shared" si="176"/>
        <v/>
      </c>
      <c r="AZ661">
        <f t="shared" si="177"/>
        <v>0.31599999999999989</v>
      </c>
    </row>
    <row r="662" spans="1:52" s="17" customFormat="1" x14ac:dyDescent="0.3">
      <c r="A662">
        <v>1</v>
      </c>
      <c r="B662" t="s">
        <v>83</v>
      </c>
      <c r="C662" t="s">
        <v>68</v>
      </c>
      <c r="D662" t="s">
        <v>69</v>
      </c>
      <c r="E662"/>
      <c r="F662" s="2">
        <v>0</v>
      </c>
      <c r="G662" s="2">
        <f t="shared" si="167"/>
        <v>1</v>
      </c>
      <c r="H662" s="4">
        <f t="shared" si="168"/>
        <v>0</v>
      </c>
      <c r="I662">
        <f t="shared" si="169"/>
        <v>1</v>
      </c>
      <c r="J662">
        <f t="shared" si="162"/>
        <v>0</v>
      </c>
      <c r="K662">
        <f t="shared" si="170"/>
        <v>2</v>
      </c>
      <c r="L662">
        <f t="shared" si="171"/>
        <v>0</v>
      </c>
      <c r="M662" s="8">
        <f t="shared" ref="M662:W662" si="211">(M16-$M16)/$M16</f>
        <v>0</v>
      </c>
      <c r="N662" s="8">
        <f t="shared" si="211"/>
        <v>0.93370849094052377</v>
      </c>
      <c r="O662" s="8">
        <f t="shared" si="211"/>
        <v>0.93412944337289872</v>
      </c>
      <c r="P662" s="8">
        <f t="shared" si="211"/>
        <v>-1.1798666750660086E-4</v>
      </c>
      <c r="Q662" s="8">
        <f t="shared" si="211"/>
        <v>0.16818599498256698</v>
      </c>
      <c r="R662" s="8">
        <f t="shared" si="211"/>
        <v>-0.99999500056493618</v>
      </c>
      <c r="S662" s="8">
        <f t="shared" si="211"/>
        <v>-0.64866070134074849</v>
      </c>
      <c r="T662" s="8">
        <f t="shared" si="211"/>
        <v>13.577285766708362</v>
      </c>
      <c r="U662" s="8">
        <f t="shared" si="211"/>
        <v>10.383200698321088</v>
      </c>
      <c r="V662" s="8">
        <f t="shared" si="211"/>
        <v>-0.99909310247941985</v>
      </c>
      <c r="W662" s="8">
        <f t="shared" si="211"/>
        <v>6.0906117608710245E-2</v>
      </c>
      <c r="X662"/>
      <c r="Y662" s="8">
        <f t="shared" ref="Y662:AI662" si="212">(Y16-$Y16)/$Y16</f>
        <v>0</v>
      </c>
      <c r="Z662" s="8">
        <f t="shared" si="212"/>
        <v>1.1535689513790481</v>
      </c>
      <c r="AA662" s="8">
        <f t="shared" si="212"/>
        <v>1.052889341331412</v>
      </c>
      <c r="AB662" s="8">
        <f t="shared" si="212"/>
        <v>0.17374279476706039</v>
      </c>
      <c r="AC662" s="8">
        <f t="shared" si="212"/>
        <v>1.6009826408312675</v>
      </c>
      <c r="AD662" s="8">
        <f t="shared" si="212"/>
        <v>-0.76062507210239461</v>
      </c>
      <c r="AE662" s="8">
        <f t="shared" si="212"/>
        <v>0.27285110488931763</v>
      </c>
      <c r="AF662" s="8">
        <f t="shared" si="212"/>
        <v>0.67595264983232883</v>
      </c>
      <c r="AG662" s="8">
        <f t="shared" si="212"/>
        <v>1.5297991415267764</v>
      </c>
      <c r="AH662" s="8">
        <f t="shared" si="212"/>
        <v>-0.98815103123034709</v>
      </c>
      <c r="AI662" s="8">
        <f t="shared" si="212"/>
        <v>3.433629423893708</v>
      </c>
      <c r="AK662" s="8">
        <f t="shared" ref="AK662:AU662" si="213">(AK16-$AK16)/$AK16</f>
        <v>0</v>
      </c>
      <c r="AL662" s="8">
        <f t="shared" si="213"/>
        <v>0.17118336549984323</v>
      </c>
      <c r="AM662" s="8">
        <f t="shared" si="213"/>
        <v>9.6546773309903189E-2</v>
      </c>
      <c r="AN662" s="8">
        <f t="shared" si="213"/>
        <v>0.17374279476706039</v>
      </c>
      <c r="AO662" s="8">
        <f t="shared" si="213"/>
        <v>0.44635076563722587</v>
      </c>
      <c r="AP662" s="8">
        <f t="shared" si="213"/>
        <v>-0.76062507210239461</v>
      </c>
      <c r="AQ662" s="8">
        <f t="shared" si="213"/>
        <v>-9.1019126976878556E-2</v>
      </c>
      <c r="AR662" s="8">
        <f t="shared" si="213"/>
        <v>-0.15430194725375443</v>
      </c>
      <c r="AS662" s="8">
        <f t="shared" si="213"/>
        <v>5.3786453630309303E-2</v>
      </c>
      <c r="AT662" s="8">
        <f t="shared" si="213"/>
        <v>-0.98815103123034709</v>
      </c>
      <c r="AU662" s="8">
        <f t="shared" si="213"/>
        <v>0.7613242260340648</v>
      </c>
      <c r="AW662">
        <f t="shared" si="166"/>
        <v>-0.31599999999999989</v>
      </c>
      <c r="AX662" t="str">
        <f t="shared" si="175"/>
        <v/>
      </c>
      <c r="AY662">
        <f t="shared" si="176"/>
        <v>-0.31599999999999989</v>
      </c>
      <c r="AZ662" t="str">
        <f t="shared" si="177"/>
        <v/>
      </c>
    </row>
    <row r="663" spans="1:52" s="17" customFormat="1" x14ac:dyDescent="0.3">
      <c r="A663">
        <v>1</v>
      </c>
      <c r="B663" t="s">
        <v>84</v>
      </c>
      <c r="C663" t="s">
        <v>68</v>
      </c>
      <c r="D663" t="s">
        <v>69</v>
      </c>
      <c r="E663"/>
      <c r="F663" s="2">
        <v>0</v>
      </c>
      <c r="G663" s="2">
        <f t="shared" si="167"/>
        <v>1</v>
      </c>
      <c r="H663" s="4">
        <f t="shared" si="168"/>
        <v>0</v>
      </c>
      <c r="I663">
        <f t="shared" si="169"/>
        <v>1</v>
      </c>
      <c r="J663">
        <f t="shared" si="162"/>
        <v>0</v>
      </c>
      <c r="K663">
        <f t="shared" si="170"/>
        <v>2</v>
      </c>
      <c r="L663">
        <f t="shared" si="171"/>
        <v>0</v>
      </c>
      <c r="M663" s="8">
        <f t="shared" ref="M663:W663" si="214">(M17-$M17)/$M17</f>
        <v>0</v>
      </c>
      <c r="N663" s="8">
        <f t="shared" si="214"/>
        <v>0.92273704860204997</v>
      </c>
      <c r="O663" s="8">
        <f t="shared" si="214"/>
        <v>0.92310899541365576</v>
      </c>
      <c r="P663" s="8">
        <f t="shared" si="214"/>
        <v>-1.4797883902604837E-4</v>
      </c>
      <c r="Q663" s="8">
        <f t="shared" si="214"/>
        <v>0.15383800116583329</v>
      </c>
      <c r="R663" s="8">
        <f t="shared" si="214"/>
        <v>-0.99999200114383635</v>
      </c>
      <c r="S663" s="8">
        <f t="shared" si="214"/>
        <v>-0.65451840386824689</v>
      </c>
      <c r="T663" s="8">
        <f t="shared" si="214"/>
        <v>13.577888361964238</v>
      </c>
      <c r="U663" s="8">
        <f t="shared" si="214"/>
        <v>10.362457168624886</v>
      </c>
      <c r="V663" s="8">
        <f t="shared" si="214"/>
        <v>-0.99862319688284573</v>
      </c>
      <c r="W663" s="8">
        <f t="shared" si="214"/>
        <v>5.2571482278034182E-2</v>
      </c>
      <c r="X663"/>
      <c r="Y663" s="8">
        <f t="shared" ref="Y663:AI663" si="215">(Y17-$Y17)/$Y17</f>
        <v>0</v>
      </c>
      <c r="Z663" s="8">
        <f t="shared" si="215"/>
        <v>1.5490320373503044</v>
      </c>
      <c r="AA663" s="8">
        <f t="shared" si="215"/>
        <v>1.4310680081856293</v>
      </c>
      <c r="AB663" s="8">
        <f t="shared" si="215"/>
        <v>0.63425700672642216</v>
      </c>
      <c r="AC663" s="8">
        <f t="shared" si="215"/>
        <v>2.3200223064110417</v>
      </c>
      <c r="AD663" s="8">
        <f t="shared" si="215"/>
        <v>-0.70888297890862084</v>
      </c>
      <c r="AE663" s="8">
        <f t="shared" si="215"/>
        <v>0.52079488373190574</v>
      </c>
      <c r="AF663" s="8">
        <f t="shared" si="215"/>
        <v>0.97886459572090956</v>
      </c>
      <c r="AG663" s="8">
        <f t="shared" si="215"/>
        <v>1.8953910341587028</v>
      </c>
      <c r="AH663" s="8">
        <f t="shared" si="215"/>
        <v>-0.98426789191449982</v>
      </c>
      <c r="AI663" s="8">
        <f t="shared" si="215"/>
        <v>4.1674635810811562</v>
      </c>
      <c r="AK663" s="8">
        <f t="shared" ref="AK663:AU663" si="216">(AK17-$AK17)/$AK17</f>
        <v>0</v>
      </c>
      <c r="AL663" s="8">
        <f t="shared" si="216"/>
        <v>0.41459963297213104</v>
      </c>
      <c r="AM663" s="8">
        <f t="shared" si="216"/>
        <v>0.31652854333644725</v>
      </c>
      <c r="AN663" s="8">
        <f t="shared" si="216"/>
        <v>0.63425700672642216</v>
      </c>
      <c r="AO663" s="8">
        <f t="shared" si="216"/>
        <v>0.94084364807843923</v>
      </c>
      <c r="AP663" s="8">
        <f t="shared" si="216"/>
        <v>-0.70888297890862084</v>
      </c>
      <c r="AQ663" s="8">
        <f t="shared" si="216"/>
        <v>0.10003513506057453</v>
      </c>
      <c r="AR663" s="8">
        <f t="shared" si="216"/>
        <v>3.2502515221540847E-3</v>
      </c>
      <c r="AS663" s="8">
        <f t="shared" si="216"/>
        <v>0.16509768150571713</v>
      </c>
      <c r="AT663" s="8">
        <f t="shared" si="216"/>
        <v>-0.98426789191449982</v>
      </c>
      <c r="AU663" s="8">
        <f t="shared" si="216"/>
        <v>1.0231414936296619</v>
      </c>
      <c r="AW663">
        <f t="shared" si="166"/>
        <v>-0.31599999999999989</v>
      </c>
      <c r="AX663" t="str">
        <f t="shared" si="175"/>
        <v/>
      </c>
      <c r="AY663">
        <f t="shared" si="176"/>
        <v>-0.31599999999999989</v>
      </c>
      <c r="AZ663" t="str">
        <f t="shared" si="177"/>
        <v/>
      </c>
    </row>
    <row r="664" spans="1:52" s="17" customFormat="1" x14ac:dyDescent="0.3">
      <c r="A664">
        <v>1</v>
      </c>
      <c r="B664" t="s">
        <v>85</v>
      </c>
      <c r="C664" t="s">
        <v>68</v>
      </c>
      <c r="D664" t="s">
        <v>69</v>
      </c>
      <c r="E664" t="s">
        <v>43</v>
      </c>
      <c r="F664" s="2">
        <v>0</v>
      </c>
      <c r="G664" s="2">
        <f t="shared" si="167"/>
        <v>0</v>
      </c>
      <c r="H664" s="4">
        <f t="shared" si="168"/>
        <v>1</v>
      </c>
      <c r="I664">
        <f t="shared" si="169"/>
        <v>0</v>
      </c>
      <c r="J664">
        <f t="shared" si="162"/>
        <v>1</v>
      </c>
      <c r="K664">
        <f t="shared" si="170"/>
        <v>2</v>
      </c>
      <c r="L664">
        <f t="shared" si="171"/>
        <v>2</v>
      </c>
      <c r="M664" s="8">
        <f t="shared" ref="M664:W664" si="217">(M18-$M18)/$M18</f>
        <v>0</v>
      </c>
      <c r="N664" s="8">
        <f t="shared" si="217"/>
        <v>-0.90531161474676336</v>
      </c>
      <c r="O664" s="8">
        <f t="shared" si="217"/>
        <v>-0.90533673632446521</v>
      </c>
      <c r="P664" s="8">
        <f t="shared" si="217"/>
        <v>-0.68738628600896989</v>
      </c>
      <c r="Q664" s="8">
        <f t="shared" si="217"/>
        <v>-0.95453753851027323</v>
      </c>
      <c r="R664" s="8">
        <f t="shared" si="217"/>
        <v>2.0522348094642084</v>
      </c>
      <c r="S664" s="8">
        <f t="shared" si="217"/>
        <v>-0.98085101331119984</v>
      </c>
      <c r="T664" s="8">
        <f t="shared" si="217"/>
        <v>-0.53187080677530241</v>
      </c>
      <c r="U664" s="8">
        <f t="shared" si="217"/>
        <v>-0.6337156373906615</v>
      </c>
      <c r="V664" s="8">
        <f t="shared" si="217"/>
        <v>-0.7120054001138354</v>
      </c>
      <c r="W664" s="8">
        <f t="shared" si="217"/>
        <v>-0.9542841438209041</v>
      </c>
      <c r="X664"/>
      <c r="Y664" s="8">
        <f t="shared" ref="Y664:AI664" si="218">(Y18-$Y18)/$Y18</f>
        <v>0</v>
      </c>
      <c r="Z664" s="8">
        <f t="shared" si="218"/>
        <v>-0.79320556422372768</v>
      </c>
      <c r="AA664" s="8">
        <f t="shared" si="218"/>
        <v>-0.80198574494924135</v>
      </c>
      <c r="AB664" s="8">
        <f t="shared" si="218"/>
        <v>-0.42095199156680824</v>
      </c>
      <c r="AC664" s="8">
        <f t="shared" si="218"/>
        <v>-0.80300339595640779</v>
      </c>
      <c r="AD664" s="8">
        <f t="shared" si="218"/>
        <v>1.5488751943645584</v>
      </c>
      <c r="AE664" s="8">
        <f t="shared" si="218"/>
        <v>-0.85161387891279616</v>
      </c>
      <c r="AF664" s="8">
        <f t="shared" si="218"/>
        <v>-0.85276847736700201</v>
      </c>
      <c r="AG664" s="8">
        <f t="shared" si="218"/>
        <v>-0.7837274844390052</v>
      </c>
      <c r="AH664" s="8">
        <f t="shared" si="218"/>
        <v>-0.24411840522018263</v>
      </c>
      <c r="AI664" s="8">
        <f t="shared" si="218"/>
        <v>-0.580353621387102</v>
      </c>
      <c r="AK664" s="8">
        <f t="shared" ref="AK664:AU664" si="219">(AK18-$AK18)/$AK18</f>
        <v>0</v>
      </c>
      <c r="AL664" s="8">
        <f t="shared" si="219"/>
        <v>-0.89689990136309738</v>
      </c>
      <c r="AM664" s="8">
        <f t="shared" si="219"/>
        <v>-0.90308489861388308</v>
      </c>
      <c r="AN664" s="8">
        <f t="shared" si="219"/>
        <v>-0.42095199156680824</v>
      </c>
      <c r="AO664" s="8">
        <f t="shared" si="219"/>
        <v>-0.88617693265512332</v>
      </c>
      <c r="AP664" s="8">
        <f t="shared" si="219"/>
        <v>1.5488751943645584</v>
      </c>
      <c r="AQ664" s="8">
        <f t="shared" si="219"/>
        <v>-0.90960807452136605</v>
      </c>
      <c r="AR664" s="8">
        <f t="shared" si="219"/>
        <v>-0.92551657540189836</v>
      </c>
      <c r="AS664" s="8">
        <f t="shared" si="219"/>
        <v>-0.91130839121652596</v>
      </c>
      <c r="AT664" s="8">
        <f t="shared" si="219"/>
        <v>-0.24411840522018263</v>
      </c>
      <c r="AU664" s="8">
        <f t="shared" si="219"/>
        <v>-0.83891303801750761</v>
      </c>
      <c r="AW664">
        <f t="shared" si="166"/>
        <v>0.31599999999999989</v>
      </c>
      <c r="AX664">
        <f t="shared" si="175"/>
        <v>0.31599999999999989</v>
      </c>
      <c r="AY664" t="str">
        <f t="shared" si="176"/>
        <v/>
      </c>
      <c r="AZ664">
        <f t="shared" si="177"/>
        <v>0.31599999999999989</v>
      </c>
    </row>
    <row r="665" spans="1:52" s="17" customFormat="1" x14ac:dyDescent="0.3">
      <c r="A665">
        <v>2</v>
      </c>
      <c r="B665" t="s">
        <v>86</v>
      </c>
      <c r="C665" t="s">
        <v>87</v>
      </c>
      <c r="D665" t="s">
        <v>69</v>
      </c>
      <c r="E665" t="s">
        <v>43</v>
      </c>
      <c r="F665" s="2">
        <v>0</v>
      </c>
      <c r="G665" s="2">
        <f t="shared" si="167"/>
        <v>0</v>
      </c>
      <c r="H665" s="4">
        <f t="shared" si="168"/>
        <v>1</v>
      </c>
      <c r="I665">
        <f t="shared" si="169"/>
        <v>0</v>
      </c>
      <c r="J665">
        <f t="shared" si="162"/>
        <v>1</v>
      </c>
      <c r="K665">
        <f t="shared" si="170"/>
        <v>2</v>
      </c>
      <c r="L665">
        <f t="shared" si="171"/>
        <v>2</v>
      </c>
      <c r="M665" s="8">
        <f t="shared" ref="M665:W665" si="220">(M19-$M19)/$M19</f>
        <v>0</v>
      </c>
      <c r="N665" s="8">
        <f t="shared" si="220"/>
        <v>-0.74917903907400218</v>
      </c>
      <c r="O665" s="8">
        <f t="shared" si="220"/>
        <v>-0.74834746472623059</v>
      </c>
      <c r="P665" s="8">
        <f t="shared" si="220"/>
        <v>-0.70549304412162261</v>
      </c>
      <c r="Q665" s="8">
        <f t="shared" si="220"/>
        <v>-0.91576048011641153</v>
      </c>
      <c r="R665" s="8">
        <f t="shared" si="220"/>
        <v>1.7922798637035231</v>
      </c>
      <c r="S665" s="8">
        <f t="shared" si="220"/>
        <v>-0.80336767861904934</v>
      </c>
      <c r="T665" s="8">
        <f t="shared" si="220"/>
        <v>-0.61760888958758575</v>
      </c>
      <c r="U665" s="8">
        <f t="shared" si="220"/>
        <v>-0.70477418261284785</v>
      </c>
      <c r="V665" s="8">
        <f t="shared" si="220"/>
        <v>-0.74007535202490093</v>
      </c>
      <c r="W665" s="8">
        <f t="shared" si="220"/>
        <v>-0.91987901091541047</v>
      </c>
      <c r="X665"/>
      <c r="Y665" s="8">
        <f t="shared" ref="Y665:AI665" si="221">(Y19-$Y19)/$Y19</f>
        <v>0</v>
      </c>
      <c r="Z665" s="8">
        <f t="shared" si="221"/>
        <v>-0.65783185991223159</v>
      </c>
      <c r="AA665" s="8">
        <f t="shared" si="221"/>
        <v>-0.68794604115759284</v>
      </c>
      <c r="AB665" s="8">
        <f t="shared" si="221"/>
        <v>-0.65682428457465947</v>
      </c>
      <c r="AC665" s="8">
        <f t="shared" si="221"/>
        <v>-0.79299898514107026</v>
      </c>
      <c r="AD665" s="8">
        <f t="shared" si="221"/>
        <v>0.85851950972698388</v>
      </c>
      <c r="AE665" s="8">
        <f t="shared" si="221"/>
        <v>-0.7481664428040371</v>
      </c>
      <c r="AF665" s="8">
        <f t="shared" si="221"/>
        <v>-0.91375792599955397</v>
      </c>
      <c r="AG665" s="8">
        <f t="shared" si="221"/>
        <v>-0.86998214775843552</v>
      </c>
      <c r="AH665" s="8">
        <f t="shared" si="221"/>
        <v>-0.60320088686455442</v>
      </c>
      <c r="AI665" s="8">
        <f t="shared" si="221"/>
        <v>-0.73062859904071653</v>
      </c>
      <c r="AK665" s="8">
        <f t="shared" ref="AK665:AU665" si="222">(AK19-$AK19)/$AK19</f>
        <v>0</v>
      </c>
      <c r="AL665" s="8">
        <f t="shared" si="222"/>
        <v>-0.88810703425051718</v>
      </c>
      <c r="AM665" s="8">
        <f t="shared" si="222"/>
        <v>-0.89430229472881251</v>
      </c>
      <c r="AN665" s="8">
        <f t="shared" si="222"/>
        <v>-0.65682428457465947</v>
      </c>
      <c r="AO665" s="8">
        <f t="shared" si="222"/>
        <v>-0.9047373638445062</v>
      </c>
      <c r="AP665" s="8">
        <f t="shared" si="222"/>
        <v>0.85851950972698388</v>
      </c>
      <c r="AQ665" s="8">
        <f t="shared" si="222"/>
        <v>-0.91676093889261967</v>
      </c>
      <c r="AR665" s="8">
        <f t="shared" si="222"/>
        <v>-0.95632631426981862</v>
      </c>
      <c r="AS665" s="8">
        <f t="shared" si="222"/>
        <v>-0.94522477855249476</v>
      </c>
      <c r="AT665" s="8">
        <f t="shared" si="222"/>
        <v>-0.60320088686455442</v>
      </c>
      <c r="AU665" s="8">
        <f t="shared" si="222"/>
        <v>-0.88196583815302154</v>
      </c>
      <c r="AW665">
        <f t="shared" si="166"/>
        <v>0.39499999999999991</v>
      </c>
      <c r="AX665">
        <f t="shared" si="175"/>
        <v>0.39499999999999991</v>
      </c>
      <c r="AY665" t="str">
        <f t="shared" si="176"/>
        <v/>
      </c>
      <c r="AZ665">
        <f t="shared" si="177"/>
        <v>0.39499999999999991</v>
      </c>
    </row>
    <row r="666" spans="1:52" s="17" customFormat="1" x14ac:dyDescent="0.3">
      <c r="A666">
        <v>2</v>
      </c>
      <c r="B666" t="s">
        <v>88</v>
      </c>
      <c r="C666" t="s">
        <v>87</v>
      </c>
      <c r="D666" t="s">
        <v>69</v>
      </c>
      <c r="E666"/>
      <c r="F666" s="2">
        <v>0</v>
      </c>
      <c r="G666" s="2">
        <f t="shared" si="167"/>
        <v>1</v>
      </c>
      <c r="H666" s="4">
        <f t="shared" si="168"/>
        <v>0</v>
      </c>
      <c r="I666">
        <f t="shared" si="169"/>
        <v>1</v>
      </c>
      <c r="J666">
        <f t="shared" si="162"/>
        <v>0</v>
      </c>
      <c r="K666">
        <f t="shared" si="170"/>
        <v>2</v>
      </c>
      <c r="L666">
        <f t="shared" si="171"/>
        <v>0</v>
      </c>
      <c r="M666" s="8">
        <f t="shared" ref="M666:W666" si="223">(M20-$M20)/$M20</f>
        <v>0</v>
      </c>
      <c r="N666" s="8">
        <f t="shared" si="223"/>
        <v>0.14720506644509981</v>
      </c>
      <c r="O666" s="8">
        <f t="shared" si="223"/>
        <v>0.14753901668651379</v>
      </c>
      <c r="P666" s="8">
        <f t="shared" si="223"/>
        <v>-1.5397705741838647E-4</v>
      </c>
      <c r="Q666" s="8">
        <f t="shared" si="223"/>
        <v>2.1461802191473471E-2</v>
      </c>
      <c r="R666" s="8">
        <f t="shared" si="223"/>
        <v>-0.99999400089386681</v>
      </c>
      <c r="S666" s="8">
        <f t="shared" si="223"/>
        <v>-0.95913608872278033</v>
      </c>
      <c r="T666" s="8">
        <f t="shared" si="223"/>
        <v>13.579529650082138</v>
      </c>
      <c r="U666" s="8">
        <f t="shared" si="223"/>
        <v>10.118070407509281</v>
      </c>
      <c r="V666" s="8">
        <f t="shared" si="223"/>
        <v>-0.99896715389406976</v>
      </c>
      <c r="W666" s="8">
        <f t="shared" si="223"/>
        <v>-0.75226891193212209</v>
      </c>
      <c r="X666"/>
      <c r="Y666" s="8">
        <f t="shared" ref="Y666:AI666" si="224">(Y20-$Y20)/$Y20</f>
        <v>0</v>
      </c>
      <c r="Z666" s="8">
        <f t="shared" si="224"/>
        <v>3.4296295692925201</v>
      </c>
      <c r="AA666" s="8">
        <f t="shared" si="224"/>
        <v>2.9165591182413362</v>
      </c>
      <c r="AB666" s="8">
        <f t="shared" si="224"/>
        <v>0.33472443832767246</v>
      </c>
      <c r="AC666" s="8">
        <f t="shared" si="224"/>
        <v>3.4306771224318746</v>
      </c>
      <c r="AD666" s="8">
        <f t="shared" si="224"/>
        <v>-0.43281156173856089</v>
      </c>
      <c r="AE666" s="8">
        <f t="shared" si="224"/>
        <v>1.8512240407098743</v>
      </c>
      <c r="AF666" s="8">
        <f t="shared" si="224"/>
        <v>2.7305983075143905</v>
      </c>
      <c r="AG666" s="8">
        <f t="shared" si="224"/>
        <v>4.5516314183776645</v>
      </c>
      <c r="AH666" s="8">
        <f t="shared" si="224"/>
        <v>-0.98064195914675689</v>
      </c>
      <c r="AI666" s="8">
        <f t="shared" si="224"/>
        <v>1.2881064804921203</v>
      </c>
      <c r="AK666" s="8">
        <f t="shared" ref="AK666:AU666" si="225">(AK20-$AK20)/$AK20</f>
        <v>0</v>
      </c>
      <c r="AL666" s="8">
        <f t="shared" si="225"/>
        <v>1.8866790431938743</v>
      </c>
      <c r="AM666" s="8">
        <f t="shared" si="225"/>
        <v>1.391118647140732</v>
      </c>
      <c r="AN666" s="8">
        <f t="shared" si="225"/>
        <v>0.33472443832767246</v>
      </c>
      <c r="AO666" s="8">
        <f t="shared" si="225"/>
        <v>1.9036003079789467</v>
      </c>
      <c r="AP666" s="8">
        <f t="shared" si="225"/>
        <v>-0.43281156173856089</v>
      </c>
      <c r="AQ666" s="8">
        <f t="shared" si="225"/>
        <v>1.4750506925646605</v>
      </c>
      <c r="AR666" s="8">
        <f t="shared" si="225"/>
        <v>0.89989720002578533</v>
      </c>
      <c r="AS666" s="8">
        <f t="shared" si="225"/>
        <v>1.4051573299993023</v>
      </c>
      <c r="AT666" s="8">
        <f t="shared" si="225"/>
        <v>-0.98064195914675689</v>
      </c>
      <c r="AU666" s="8">
        <f t="shared" si="225"/>
        <v>0.65439892596069438</v>
      </c>
      <c r="AW666">
        <f t="shared" si="166"/>
        <v>-0.39499999999999991</v>
      </c>
      <c r="AX666" t="str">
        <f t="shared" si="175"/>
        <v/>
      </c>
      <c r="AY666">
        <f t="shared" si="176"/>
        <v>-0.39499999999999991</v>
      </c>
      <c r="AZ666" t="str">
        <f t="shared" si="177"/>
        <v/>
      </c>
    </row>
    <row r="667" spans="1:52" s="17" customFormat="1" x14ac:dyDescent="0.3">
      <c r="A667">
        <v>2</v>
      </c>
      <c r="B667" t="s">
        <v>89</v>
      </c>
      <c r="C667" t="s">
        <v>87</v>
      </c>
      <c r="D667" t="s">
        <v>69</v>
      </c>
      <c r="E667"/>
      <c r="F667" s="2">
        <v>0</v>
      </c>
      <c r="G667" s="2">
        <f t="shared" si="167"/>
        <v>1</v>
      </c>
      <c r="H667" s="4">
        <f t="shared" si="168"/>
        <v>0</v>
      </c>
      <c r="I667">
        <f t="shared" si="169"/>
        <v>1</v>
      </c>
      <c r="J667">
        <f t="shared" si="162"/>
        <v>0</v>
      </c>
      <c r="K667">
        <f t="shared" si="170"/>
        <v>2</v>
      </c>
      <c r="L667">
        <f t="shared" si="171"/>
        <v>0</v>
      </c>
      <c r="M667" s="8">
        <f t="shared" ref="M667:W667" si="226">(M21-$M21)/$M21</f>
        <v>0</v>
      </c>
      <c r="N667" s="8">
        <f t="shared" si="226"/>
        <v>0.1601639404910816</v>
      </c>
      <c r="O667" s="8">
        <f t="shared" si="226"/>
        <v>0.16036491657492769</v>
      </c>
      <c r="P667" s="8">
        <f t="shared" si="226"/>
        <v>-1.2398524575569687E-4</v>
      </c>
      <c r="Q667" s="8">
        <f t="shared" si="226"/>
        <v>2.7669707304830756E-2</v>
      </c>
      <c r="R667" s="8">
        <f t="shared" si="226"/>
        <v>-0.99999500059492918</v>
      </c>
      <c r="S667" s="8">
        <f t="shared" si="226"/>
        <v>-0.96391229443696202</v>
      </c>
      <c r="T667" s="8">
        <f t="shared" si="226"/>
        <v>13.587567079517539</v>
      </c>
      <c r="U667" s="8">
        <f t="shared" si="226"/>
        <v>10.132574223667383</v>
      </c>
      <c r="V667" s="8">
        <f t="shared" si="226"/>
        <v>-0.99909410780117158</v>
      </c>
      <c r="W667" s="8">
        <f t="shared" si="226"/>
        <v>-0.74410045204620645</v>
      </c>
      <c r="X667"/>
      <c r="Y667" s="8">
        <f t="shared" ref="Y667:AI667" si="227">(Y21-$Y21)/$Y21</f>
        <v>0</v>
      </c>
      <c r="Z667" s="8">
        <f t="shared" si="227"/>
        <v>3.6783877512366767</v>
      </c>
      <c r="AA667" s="8">
        <f t="shared" si="227"/>
        <v>3.2137970835645562</v>
      </c>
      <c r="AB667" s="8">
        <f t="shared" si="227"/>
        <v>0.15729146449560225</v>
      </c>
      <c r="AC667" s="8">
        <f t="shared" si="227"/>
        <v>3.882189589270848</v>
      </c>
      <c r="AD667" s="8">
        <f t="shared" si="227"/>
        <v>-0.34242436701466095</v>
      </c>
      <c r="AE667" s="8">
        <f t="shared" si="227"/>
        <v>2.1117004081778683</v>
      </c>
      <c r="AF667" s="8">
        <f t="shared" si="227"/>
        <v>2.9199427715999291</v>
      </c>
      <c r="AG667" s="8">
        <f t="shared" si="227"/>
        <v>5.0234825283404314</v>
      </c>
      <c r="AH667" s="8">
        <f t="shared" si="227"/>
        <v>-0.9821052268106385</v>
      </c>
      <c r="AI667" s="8">
        <f t="shared" si="227"/>
        <v>1.3210559704937328</v>
      </c>
      <c r="AK667" s="8">
        <f t="shared" ref="AK667:AU667" si="228">(AK21-$AK21)/$AK21</f>
        <v>0</v>
      </c>
      <c r="AL667" s="8">
        <f t="shared" si="228"/>
        <v>2.1100903681238625</v>
      </c>
      <c r="AM667" s="8">
        <f t="shared" si="228"/>
        <v>1.6067737933978872</v>
      </c>
      <c r="AN667" s="8">
        <f t="shared" si="228"/>
        <v>0.15729146449560225</v>
      </c>
      <c r="AO667" s="8">
        <f t="shared" si="228"/>
        <v>2.4136443474346896</v>
      </c>
      <c r="AP667" s="8">
        <f t="shared" si="228"/>
        <v>-0.34242436701466095</v>
      </c>
      <c r="AQ667" s="8">
        <f t="shared" si="228"/>
        <v>1.7155295608262744</v>
      </c>
      <c r="AR667" s="8">
        <f t="shared" si="228"/>
        <v>0.99717950686451617</v>
      </c>
      <c r="AS667" s="8">
        <f t="shared" si="228"/>
        <v>1.6421604479853773</v>
      </c>
      <c r="AT667" s="8">
        <f t="shared" si="228"/>
        <v>-0.9821052268106385</v>
      </c>
      <c r="AU667" s="8">
        <f t="shared" si="228"/>
        <v>0.67098981064955887</v>
      </c>
      <c r="AW667">
        <f t="shared" si="166"/>
        <v>-0.39499999999999991</v>
      </c>
      <c r="AX667" t="str">
        <f t="shared" si="175"/>
        <v/>
      </c>
      <c r="AY667">
        <f t="shared" si="176"/>
        <v>-0.39499999999999991</v>
      </c>
      <c r="AZ667" t="str">
        <f t="shared" si="177"/>
        <v/>
      </c>
    </row>
    <row r="668" spans="1:52" s="17" customFormat="1" x14ac:dyDescent="0.3">
      <c r="A668">
        <v>2</v>
      </c>
      <c r="B668" t="s">
        <v>90</v>
      </c>
      <c r="C668" t="s">
        <v>87</v>
      </c>
      <c r="D668" t="s">
        <v>69</v>
      </c>
      <c r="E668" t="s">
        <v>43</v>
      </c>
      <c r="F668" s="2">
        <v>0</v>
      </c>
      <c r="G668" s="2">
        <f t="shared" si="167"/>
        <v>0</v>
      </c>
      <c r="H668" s="4">
        <f t="shared" si="168"/>
        <v>1</v>
      </c>
      <c r="I668">
        <f t="shared" si="169"/>
        <v>0</v>
      </c>
      <c r="J668">
        <f t="shared" si="162"/>
        <v>1</v>
      </c>
      <c r="K668">
        <f t="shared" si="170"/>
        <v>2</v>
      </c>
      <c r="L668">
        <f t="shared" si="171"/>
        <v>2</v>
      </c>
      <c r="M668" s="8">
        <f t="shared" ref="M668:W668" si="229">(M22-$M22)/$M22</f>
        <v>0</v>
      </c>
      <c r="N668" s="8">
        <f t="shared" si="229"/>
        <v>-0.73055835646452638</v>
      </c>
      <c r="O668" s="8">
        <f t="shared" si="229"/>
        <v>-0.72973488063406666</v>
      </c>
      <c r="P668" s="8">
        <f t="shared" si="229"/>
        <v>-0.67367313620278713</v>
      </c>
      <c r="Q668" s="8">
        <f t="shared" si="229"/>
        <v>-0.90095210146925475</v>
      </c>
      <c r="R668" s="8">
        <f t="shared" si="229"/>
        <v>2.3783780759143909</v>
      </c>
      <c r="S668" s="8">
        <f t="shared" si="229"/>
        <v>-0.77815806180624036</v>
      </c>
      <c r="T668" s="8">
        <f t="shared" si="229"/>
        <v>-0.55653130337887424</v>
      </c>
      <c r="U668" s="8">
        <f t="shared" si="229"/>
        <v>-0.65726691489626587</v>
      </c>
      <c r="V668" s="8">
        <f t="shared" si="229"/>
        <v>-0.69170953758307963</v>
      </c>
      <c r="W668" s="8">
        <f t="shared" si="229"/>
        <v>-0.90743218175208251</v>
      </c>
      <c r="X668"/>
      <c r="Y668" s="8">
        <f t="shared" ref="Y668:AI668" si="230">(Y22-$Y22)/$Y22</f>
        <v>0</v>
      </c>
      <c r="Z668" s="8">
        <f t="shared" si="230"/>
        <v>-0.624681433444217</v>
      </c>
      <c r="AA668" s="8">
        <f t="shared" si="230"/>
        <v>-0.63701612290875032</v>
      </c>
      <c r="AB668" s="8">
        <f t="shared" si="230"/>
        <v>-0.4988722076704451</v>
      </c>
      <c r="AC668" s="8">
        <f t="shared" si="230"/>
        <v>-0.75629333038925906</v>
      </c>
      <c r="AD668" s="8">
        <f t="shared" si="230"/>
        <v>1.523549018592806</v>
      </c>
      <c r="AE668" s="8">
        <f t="shared" si="230"/>
        <v>-0.72010440833564848</v>
      </c>
      <c r="AF668" s="8">
        <f t="shared" si="230"/>
        <v>-0.90304387613789294</v>
      </c>
      <c r="AG668" s="8">
        <f t="shared" si="230"/>
        <v>-0.85279886928341186</v>
      </c>
      <c r="AH668" s="8">
        <f t="shared" si="230"/>
        <v>-0.52527266078999191</v>
      </c>
      <c r="AI668" s="8">
        <f t="shared" si="230"/>
        <v>-0.68557037158845335</v>
      </c>
      <c r="AK668" s="8">
        <f t="shared" ref="AK668:AU668" si="231">(AK22-$AK22)/$AK22</f>
        <v>0</v>
      </c>
      <c r="AL668" s="8">
        <f t="shared" si="231"/>
        <v>-0.86803659437994574</v>
      </c>
      <c r="AM668" s="8">
        <f t="shared" si="231"/>
        <v>-0.87707718039068827</v>
      </c>
      <c r="AN668" s="8">
        <f t="shared" si="231"/>
        <v>-0.4988722076704451</v>
      </c>
      <c r="AO668" s="8">
        <f t="shared" si="231"/>
        <v>-0.88645000473325064</v>
      </c>
      <c r="AP668" s="8">
        <f t="shared" si="231"/>
        <v>1.523549018592806</v>
      </c>
      <c r="AQ668" s="8">
        <f t="shared" si="231"/>
        <v>-0.9084202956584615</v>
      </c>
      <c r="AR668" s="8">
        <f t="shared" si="231"/>
        <v>-0.95085543711898313</v>
      </c>
      <c r="AS668" s="8">
        <f t="shared" si="231"/>
        <v>-0.9380772651253283</v>
      </c>
      <c r="AT668" s="8">
        <f t="shared" si="231"/>
        <v>-0.52527266078999191</v>
      </c>
      <c r="AU668" s="8">
        <f t="shared" si="231"/>
        <v>-0.86452084370531268</v>
      </c>
      <c r="AW668">
        <f t="shared" si="166"/>
        <v>0.39499999999999991</v>
      </c>
      <c r="AX668">
        <f t="shared" si="175"/>
        <v>0.39499999999999991</v>
      </c>
      <c r="AY668" t="str">
        <f t="shared" si="176"/>
        <v/>
      </c>
      <c r="AZ668">
        <f t="shared" si="177"/>
        <v>0.39499999999999991</v>
      </c>
    </row>
    <row r="669" spans="1:52" s="17" customFormat="1" x14ac:dyDescent="0.3">
      <c r="A669">
        <v>2</v>
      </c>
      <c r="B669" t="s">
        <v>91</v>
      </c>
      <c r="C669" t="s">
        <v>92</v>
      </c>
      <c r="D669" t="s">
        <v>69</v>
      </c>
      <c r="E669"/>
      <c r="F669" s="2">
        <v>0</v>
      </c>
      <c r="G669" s="2">
        <f t="shared" si="167"/>
        <v>0</v>
      </c>
      <c r="H669" s="4">
        <f t="shared" si="168"/>
        <v>0</v>
      </c>
      <c r="I669">
        <f t="shared" si="169"/>
        <v>0</v>
      </c>
      <c r="J669">
        <f t="shared" si="162"/>
        <v>1</v>
      </c>
      <c r="K669">
        <f t="shared" si="170"/>
        <v>2</v>
      </c>
      <c r="L669">
        <f t="shared" si="171"/>
        <v>0</v>
      </c>
      <c r="M669" s="8">
        <f t="shared" ref="M669:W669" si="232">(M23-$M23)/$M23</f>
        <v>0</v>
      </c>
      <c r="N669" s="8">
        <f t="shared" si="232"/>
        <v>1.2446202114863299E-2</v>
      </c>
      <c r="O669" s="8">
        <f t="shared" si="232"/>
        <v>1.5754555433646889E-2</v>
      </c>
      <c r="P669" s="8">
        <f t="shared" si="232"/>
        <v>-0.70549304412162261</v>
      </c>
      <c r="Q669" s="8">
        <f t="shared" si="232"/>
        <v>-0.68742430498435847</v>
      </c>
      <c r="R669" s="8">
        <f t="shared" si="232"/>
        <v>1.7922798637035231</v>
      </c>
      <c r="S669" s="8">
        <f t="shared" si="232"/>
        <v>0.98077025845872723</v>
      </c>
      <c r="T669" s="8">
        <f t="shared" si="232"/>
        <v>-0.61760888958758575</v>
      </c>
      <c r="U669" s="8">
        <f t="shared" si="232"/>
        <v>-0.69547337234381623</v>
      </c>
      <c r="V669" s="8">
        <f t="shared" si="232"/>
        <v>-0.74007535202490093</v>
      </c>
      <c r="W669" s="8">
        <f t="shared" si="232"/>
        <v>-0.71347512202165342</v>
      </c>
      <c r="X669"/>
      <c r="Y669" s="8">
        <f t="shared" ref="Y669:AI669" si="233">(Y23-$Y23)/$Y23</f>
        <v>0</v>
      </c>
      <c r="Z669" s="8">
        <f t="shared" si="233"/>
        <v>-6.1550153357259243E-3</v>
      </c>
      <c r="AA669" s="8">
        <f t="shared" si="233"/>
        <v>-6.287816765380488E-3</v>
      </c>
      <c r="AB669" s="8">
        <f t="shared" si="233"/>
        <v>-0.50050171269678501</v>
      </c>
      <c r="AC669" s="8">
        <f t="shared" si="233"/>
        <v>-0.44432214861817876</v>
      </c>
      <c r="AD669" s="8">
        <f t="shared" si="233"/>
        <v>1.4352657621803908</v>
      </c>
      <c r="AE669" s="8">
        <f t="shared" si="233"/>
        <v>0.82597283497693319</v>
      </c>
      <c r="AF669" s="8">
        <f t="shared" si="233"/>
        <v>-0.87566392869488607</v>
      </c>
      <c r="AG669" s="8">
        <f t="shared" si="233"/>
        <v>-0.83985321949101621</v>
      </c>
      <c r="AH669" s="8">
        <f t="shared" si="233"/>
        <v>-0.3267246606090623</v>
      </c>
      <c r="AI669" s="8">
        <f t="shared" si="233"/>
        <v>-0.22807280340845953</v>
      </c>
      <c r="AK669" s="8">
        <f t="shared" ref="AK669:AU669" si="234">(AK23-$AK23)/$AK23</f>
        <v>0</v>
      </c>
      <c r="AL669" s="8">
        <f t="shared" si="234"/>
        <v>-0.78115456082026291</v>
      </c>
      <c r="AM669" s="8">
        <f t="shared" si="234"/>
        <v>-0.77806326193822795</v>
      </c>
      <c r="AN669" s="8">
        <f t="shared" si="234"/>
        <v>-0.50050171269678501</v>
      </c>
      <c r="AO669" s="8">
        <f t="shared" si="234"/>
        <v>-0.85254827214343964</v>
      </c>
      <c r="AP669" s="8">
        <f t="shared" si="234"/>
        <v>1.4352657621803908</v>
      </c>
      <c r="AQ669" s="8">
        <f t="shared" si="234"/>
        <v>-0.62909329180065299</v>
      </c>
      <c r="AR669" s="8">
        <f t="shared" si="234"/>
        <v>-0.93707320491677526</v>
      </c>
      <c r="AS669" s="8">
        <f t="shared" si="234"/>
        <v>-0.95264595544310626</v>
      </c>
      <c r="AT669" s="8">
        <f t="shared" si="234"/>
        <v>-0.3267246606090623</v>
      </c>
      <c r="AU669" s="8">
        <f t="shared" si="234"/>
        <v>-0.55175464079936987</v>
      </c>
      <c r="AW669">
        <f t="shared" si="166"/>
        <v>4.8999999999999898E-2</v>
      </c>
      <c r="AX669" t="str">
        <f t="shared" si="175"/>
        <v/>
      </c>
      <c r="AY669" t="str">
        <f t="shared" si="176"/>
        <v/>
      </c>
      <c r="AZ669">
        <f t="shared" si="177"/>
        <v>4.8999999999999898E-2</v>
      </c>
    </row>
    <row r="670" spans="1:52" s="17" customFormat="1" x14ac:dyDescent="0.3">
      <c r="A670">
        <v>2</v>
      </c>
      <c r="B670" t="s">
        <v>93</v>
      </c>
      <c r="C670" t="s">
        <v>92</v>
      </c>
      <c r="D670" t="s">
        <v>69</v>
      </c>
      <c r="E670" t="s">
        <v>43</v>
      </c>
      <c r="F670" s="2">
        <v>0</v>
      </c>
      <c r="G670" s="2">
        <f t="shared" si="167"/>
        <v>1</v>
      </c>
      <c r="H670" s="4">
        <f t="shared" si="168"/>
        <v>1</v>
      </c>
      <c r="I670">
        <f t="shared" si="169"/>
        <v>1</v>
      </c>
      <c r="J670">
        <f t="shared" si="162"/>
        <v>0</v>
      </c>
      <c r="K670">
        <f t="shared" si="170"/>
        <v>2</v>
      </c>
      <c r="L670">
        <f t="shared" si="171"/>
        <v>2</v>
      </c>
      <c r="M670" s="8">
        <f t="shared" ref="M670:W670" si="235">(M24-$M24)/$M24</f>
        <v>0</v>
      </c>
      <c r="N670" s="8">
        <f t="shared" si="235"/>
        <v>8.2887649740197452E-4</v>
      </c>
      <c r="O670" s="8">
        <f t="shared" si="235"/>
        <v>8.4687381580156199E-4</v>
      </c>
      <c r="P670" s="8">
        <f t="shared" si="235"/>
        <v>-1.5397705741838647E-4</v>
      </c>
      <c r="Q670" s="8">
        <f t="shared" si="235"/>
        <v>-1.3497988799668849E-4</v>
      </c>
      <c r="R670" s="8">
        <f t="shared" si="235"/>
        <v>-0.99999400089386681</v>
      </c>
      <c r="S670" s="8">
        <f t="shared" si="235"/>
        <v>-0.99992301147129081</v>
      </c>
      <c r="T670" s="8">
        <f t="shared" si="235"/>
        <v>13.579529650082138</v>
      </c>
      <c r="U670" s="8">
        <f t="shared" si="235"/>
        <v>10.240847113780047</v>
      </c>
      <c r="V670" s="8">
        <f t="shared" si="235"/>
        <v>-0.99896715389406976</v>
      </c>
      <c r="W670" s="8">
        <f t="shared" si="235"/>
        <v>-0.99099334199204314</v>
      </c>
      <c r="X670"/>
      <c r="Y670" s="8">
        <f t="shared" ref="Y670:AI670" si="236">(Y24-$Y24)/$Y24</f>
        <v>0</v>
      </c>
      <c r="Z670" s="8">
        <f t="shared" si="236"/>
        <v>0.69626407191275896</v>
      </c>
      <c r="AA670" s="8">
        <f t="shared" si="236"/>
        <v>0.66946699659783904</v>
      </c>
      <c r="AB670" s="8">
        <f t="shared" si="236"/>
        <v>0.68848523989208443</v>
      </c>
      <c r="AC670" s="8">
        <f t="shared" si="236"/>
        <v>1.403632623103084</v>
      </c>
      <c r="AD670" s="8">
        <f t="shared" si="236"/>
        <v>-0.64764890197612268</v>
      </c>
      <c r="AE670" s="8">
        <f t="shared" si="236"/>
        <v>-2.8599102428051491E-2</v>
      </c>
      <c r="AF670" s="8">
        <f t="shared" si="236"/>
        <v>1.2926811191211722</v>
      </c>
      <c r="AG670" s="8">
        <f t="shared" si="236"/>
        <v>1.8092343752829418</v>
      </c>
      <c r="AH670" s="8">
        <f t="shared" si="236"/>
        <v>-0.96977820579657792</v>
      </c>
      <c r="AI670" s="8">
        <f t="shared" si="236"/>
        <v>-0.27508169668804289</v>
      </c>
      <c r="AK670" s="8">
        <f t="shared" ref="AK670:AU670" si="237">(AK24-$AK24)/$AK24</f>
        <v>0</v>
      </c>
      <c r="AL670" s="8">
        <f t="shared" si="237"/>
        <v>-0.12725050486081615</v>
      </c>
      <c r="AM670" s="8">
        <f t="shared" si="237"/>
        <v>-0.14932206078942833</v>
      </c>
      <c r="AN670" s="8">
        <f t="shared" si="237"/>
        <v>0.68848523989208443</v>
      </c>
      <c r="AO670" s="8">
        <f t="shared" si="237"/>
        <v>0.1741570047961655</v>
      </c>
      <c r="AP670" s="8">
        <f t="shared" si="237"/>
        <v>-0.64764890197612268</v>
      </c>
      <c r="AQ670" s="8">
        <f t="shared" si="237"/>
        <v>-0.27043249623715576</v>
      </c>
      <c r="AR670" s="8">
        <f t="shared" si="237"/>
        <v>0.157761105000503</v>
      </c>
      <c r="AS670" s="8">
        <f t="shared" si="237"/>
        <v>-0.14017689332365013</v>
      </c>
      <c r="AT670" s="8">
        <f t="shared" si="237"/>
        <v>-0.96977820579657792</v>
      </c>
      <c r="AU670" s="8">
        <f t="shared" si="237"/>
        <v>-0.31265627753642494</v>
      </c>
      <c r="AW670">
        <f t="shared" si="166"/>
        <v>-4.8999999999999898E-2</v>
      </c>
      <c r="AX670">
        <f t="shared" si="175"/>
        <v>-4.8999999999999898E-2</v>
      </c>
      <c r="AY670">
        <f t="shared" si="176"/>
        <v>-4.8999999999999898E-2</v>
      </c>
      <c r="AZ670" t="str">
        <f t="shared" si="177"/>
        <v/>
      </c>
    </row>
    <row r="671" spans="1:52" s="17" customFormat="1" x14ac:dyDescent="0.3">
      <c r="A671">
        <v>2</v>
      </c>
      <c r="B671" t="s">
        <v>94</v>
      </c>
      <c r="C671" t="s">
        <v>92</v>
      </c>
      <c r="D671" t="s">
        <v>69</v>
      </c>
      <c r="E671" t="s">
        <v>43</v>
      </c>
      <c r="F671" s="2">
        <v>0</v>
      </c>
      <c r="G671" s="2">
        <f t="shared" si="167"/>
        <v>1</v>
      </c>
      <c r="H671" s="4">
        <f t="shared" si="168"/>
        <v>1</v>
      </c>
      <c r="I671">
        <f t="shared" si="169"/>
        <v>1</v>
      </c>
      <c r="J671">
        <f t="shared" si="162"/>
        <v>0</v>
      </c>
      <c r="K671">
        <f t="shared" si="170"/>
        <v>2</v>
      </c>
      <c r="L671">
        <f t="shared" si="171"/>
        <v>2</v>
      </c>
      <c r="M671" s="8">
        <f t="shared" ref="M671:W671" si="238">(M25-$M25)/$M25</f>
        <v>0</v>
      </c>
      <c r="N671" s="8">
        <f t="shared" si="238"/>
        <v>1.0848709003628569E-3</v>
      </c>
      <c r="O671" s="8">
        <f t="shared" si="238"/>
        <v>1.1168670928160714E-3</v>
      </c>
      <c r="P671" s="8">
        <f t="shared" si="238"/>
        <v>-1.2398524575569687E-4</v>
      </c>
      <c r="Q671" s="8">
        <f t="shared" si="238"/>
        <v>-1.0498750648672809E-4</v>
      </c>
      <c r="R671" s="8">
        <f t="shared" si="238"/>
        <v>-0.99999500059492918</v>
      </c>
      <c r="S671" s="8">
        <f t="shared" si="238"/>
        <v>-0.99992400904292389</v>
      </c>
      <c r="T671" s="8">
        <f t="shared" si="238"/>
        <v>13.587567079517539</v>
      </c>
      <c r="U671" s="8">
        <f t="shared" si="238"/>
        <v>10.237657718731471</v>
      </c>
      <c r="V671" s="8">
        <f t="shared" si="238"/>
        <v>-0.99909410780117158</v>
      </c>
      <c r="W671" s="8">
        <f t="shared" si="238"/>
        <v>-0.99068510847209179</v>
      </c>
      <c r="X671"/>
      <c r="Y671" s="8">
        <f t="shared" ref="Y671:AI671" si="239">(Y25-$Y25)/$Y25</f>
        <v>0</v>
      </c>
      <c r="Z671" s="8">
        <f t="shared" si="239"/>
        <v>0.31222421857223365</v>
      </c>
      <c r="AA671" s="8">
        <f t="shared" si="239"/>
        <v>0.29827398158340113</v>
      </c>
      <c r="AB671" s="8">
        <f t="shared" si="239"/>
        <v>0.20074828933987524</v>
      </c>
      <c r="AC671" s="8">
        <f t="shared" si="239"/>
        <v>0.52660206441868096</v>
      </c>
      <c r="AD671" s="8">
        <f t="shared" si="239"/>
        <v>-0.73810480248648691</v>
      </c>
      <c r="AE671" s="8">
        <f t="shared" si="239"/>
        <v>-0.22035847679813328</v>
      </c>
      <c r="AF671" s="8">
        <f t="shared" si="239"/>
        <v>0.78795099431942894</v>
      </c>
      <c r="AG671" s="8">
        <f t="shared" si="239"/>
        <v>1.1943276805189409</v>
      </c>
      <c r="AH671" s="8">
        <f t="shared" si="239"/>
        <v>-0.97682646758618352</v>
      </c>
      <c r="AI671" s="8">
        <f t="shared" si="239"/>
        <v>-0.44000426760775663</v>
      </c>
      <c r="AK671" s="8">
        <f t="shared" ref="AK671:AU671" si="240">(AK25-$AK25)/$AK25</f>
        <v>0</v>
      </c>
      <c r="AL671" s="8">
        <f t="shared" si="240"/>
        <v>-0.30953769106144802</v>
      </c>
      <c r="AM671" s="8">
        <f t="shared" si="240"/>
        <v>-0.33267326121360685</v>
      </c>
      <c r="AN671" s="8">
        <f t="shared" si="240"/>
        <v>0.20074828933987524</v>
      </c>
      <c r="AO671" s="8">
        <f t="shared" si="240"/>
        <v>-0.21979657711253869</v>
      </c>
      <c r="AP671" s="8">
        <f t="shared" si="240"/>
        <v>-0.73810480248648691</v>
      </c>
      <c r="AQ671" s="8">
        <f t="shared" si="240"/>
        <v>-0.41592332030612422</v>
      </c>
      <c r="AR671" s="8">
        <f t="shared" si="240"/>
        <v>-9.4501298290404476E-2</v>
      </c>
      <c r="AS671" s="8">
        <f t="shared" si="240"/>
        <v>-0.32709671479693292</v>
      </c>
      <c r="AT671" s="8">
        <f t="shared" si="240"/>
        <v>-0.97682646758618352</v>
      </c>
      <c r="AU671" s="8">
        <f t="shared" si="240"/>
        <v>-0.47004242740649788</v>
      </c>
      <c r="AW671">
        <f t="shared" si="166"/>
        <v>-4.8999999999999898E-2</v>
      </c>
      <c r="AX671">
        <f t="shared" si="175"/>
        <v>-4.8999999999999898E-2</v>
      </c>
      <c r="AY671">
        <f t="shared" si="176"/>
        <v>-4.8999999999999898E-2</v>
      </c>
      <c r="AZ671" t="str">
        <f t="shared" si="177"/>
        <v/>
      </c>
    </row>
    <row r="672" spans="1:52" s="17" customFormat="1" x14ac:dyDescent="0.3">
      <c r="A672">
        <v>2</v>
      </c>
      <c r="B672" t="s">
        <v>95</v>
      </c>
      <c r="C672" t="s">
        <v>92</v>
      </c>
      <c r="D672" t="s">
        <v>69</v>
      </c>
      <c r="E672"/>
      <c r="F672" s="2">
        <v>0</v>
      </c>
      <c r="G672" s="2">
        <f t="shared" si="167"/>
        <v>0</v>
      </c>
      <c r="H672" s="4">
        <f t="shared" si="168"/>
        <v>0</v>
      </c>
      <c r="I672">
        <f t="shared" si="169"/>
        <v>0</v>
      </c>
      <c r="J672">
        <f t="shared" si="162"/>
        <v>1</v>
      </c>
      <c r="K672">
        <f t="shared" si="170"/>
        <v>2</v>
      </c>
      <c r="L672">
        <f t="shared" si="171"/>
        <v>0</v>
      </c>
      <c r="M672" s="8">
        <f t="shared" ref="M672:W672" si="241">(M26-$M26)/$M26</f>
        <v>0</v>
      </c>
      <c r="N672" s="8">
        <f t="shared" si="241"/>
        <v>0.12813632091610111</v>
      </c>
      <c r="O672" s="8">
        <f t="shared" si="241"/>
        <v>0.13238857031803322</v>
      </c>
      <c r="P672" s="8">
        <f t="shared" si="241"/>
        <v>-0.67367313620278713</v>
      </c>
      <c r="Q672" s="8">
        <f t="shared" si="241"/>
        <v>-0.66652386049424139</v>
      </c>
      <c r="R672" s="8">
        <f t="shared" si="241"/>
        <v>2.3783780759143909</v>
      </c>
      <c r="S672" s="8">
        <f t="shared" si="241"/>
        <v>1.2228475661985614</v>
      </c>
      <c r="T672" s="8">
        <f t="shared" si="241"/>
        <v>-0.55653130337887424</v>
      </c>
      <c r="U672" s="8">
        <f t="shared" si="241"/>
        <v>-0.64752595888365039</v>
      </c>
      <c r="V672" s="8">
        <f t="shared" si="241"/>
        <v>-0.69170953758307963</v>
      </c>
      <c r="W672" s="8">
        <f t="shared" si="241"/>
        <v>-0.68335759046701772</v>
      </c>
      <c r="X672"/>
      <c r="Y672" s="8">
        <f t="shared" ref="Y672:AI672" si="242">(Y26-$Y26)/$Y26</f>
        <v>0</v>
      </c>
      <c r="Z672" s="8">
        <f t="shared" si="242"/>
        <v>7.2730783464118681E-2</v>
      </c>
      <c r="AA672" s="8">
        <f t="shared" si="242"/>
        <v>6.2686885645465901E-2</v>
      </c>
      <c r="AB672" s="8">
        <f t="shared" si="242"/>
        <v>-0.30215178755214517</v>
      </c>
      <c r="AC672" s="8">
        <f t="shared" si="242"/>
        <v>-0.34963269640788941</v>
      </c>
      <c r="AD672" s="8">
        <f t="shared" si="242"/>
        <v>1.7505244873187205</v>
      </c>
      <c r="AE672" s="8">
        <f t="shared" si="242"/>
        <v>0.95346445661795209</v>
      </c>
      <c r="AF672" s="8">
        <f t="shared" si="242"/>
        <v>-0.86133688157611532</v>
      </c>
      <c r="AG672" s="8">
        <f t="shared" si="242"/>
        <v>-0.82138952506219942</v>
      </c>
      <c r="AH672" s="8">
        <f t="shared" si="242"/>
        <v>-0.25113481106392949</v>
      </c>
      <c r="AI672" s="8">
        <f t="shared" si="242"/>
        <v>-0.15179480199168269</v>
      </c>
      <c r="AK672" s="8">
        <f t="shared" ref="AK672:AU672" si="243">(AK26-$AK26)/$AK26</f>
        <v>0</v>
      </c>
      <c r="AL672" s="8">
        <f t="shared" si="243"/>
        <v>-0.76458101896173525</v>
      </c>
      <c r="AM672" s="8">
        <f t="shared" si="243"/>
        <v>-0.76443232265265959</v>
      </c>
      <c r="AN672" s="8">
        <f t="shared" si="243"/>
        <v>-0.30215178755214517</v>
      </c>
      <c r="AO672" s="8">
        <f t="shared" si="243"/>
        <v>-0.82201101232283036</v>
      </c>
      <c r="AP672" s="8">
        <f t="shared" si="243"/>
        <v>1.7505244873187205</v>
      </c>
      <c r="AQ672" s="8">
        <f t="shared" si="243"/>
        <v>-0.6202142865339072</v>
      </c>
      <c r="AR672" s="8">
        <f t="shared" si="243"/>
        <v>-0.92981112614974271</v>
      </c>
      <c r="AS672" s="8">
        <f t="shared" si="243"/>
        <v>-0.94755664091470337</v>
      </c>
      <c r="AT672" s="8">
        <f t="shared" si="243"/>
        <v>-0.25113481106392949</v>
      </c>
      <c r="AU672" s="8">
        <f t="shared" si="243"/>
        <v>-0.51271590852407856</v>
      </c>
      <c r="AW672">
        <f t="shared" si="166"/>
        <v>4.8999999999999898E-2</v>
      </c>
      <c r="AX672" t="str">
        <f t="shared" si="175"/>
        <v/>
      </c>
      <c r="AY672" t="str">
        <f t="shared" si="176"/>
        <v/>
      </c>
      <c r="AZ672">
        <f t="shared" si="177"/>
        <v>4.8999999999999898E-2</v>
      </c>
    </row>
    <row r="673" spans="1:52" s="17" customFormat="1" x14ac:dyDescent="0.3">
      <c r="A673">
        <v>2</v>
      </c>
      <c r="B673" t="s">
        <v>96</v>
      </c>
      <c r="C673" t="s">
        <v>92</v>
      </c>
      <c r="D673" t="s">
        <v>69</v>
      </c>
      <c r="E673"/>
      <c r="F673" s="2">
        <v>0</v>
      </c>
      <c r="G673" s="2">
        <f t="shared" si="167"/>
        <v>0</v>
      </c>
      <c r="H673" s="4">
        <f t="shared" si="168"/>
        <v>0</v>
      </c>
      <c r="I673">
        <f t="shared" si="169"/>
        <v>0</v>
      </c>
      <c r="J673">
        <f t="shared" si="162"/>
        <v>1</v>
      </c>
      <c r="K673">
        <f t="shared" si="170"/>
        <v>2</v>
      </c>
      <c r="L673">
        <f t="shared" si="171"/>
        <v>0</v>
      </c>
      <c r="M673" s="8">
        <f t="shared" ref="M673:W673" si="244">(M27-$M27)/$M27</f>
        <v>0</v>
      </c>
      <c r="N673" s="8">
        <f t="shared" si="244"/>
        <v>1.2446202114863299E-2</v>
      </c>
      <c r="O673" s="8">
        <f t="shared" si="244"/>
        <v>1.5754555433646889E-2</v>
      </c>
      <c r="P673" s="8">
        <f t="shared" si="244"/>
        <v>-0.70549304412162261</v>
      </c>
      <c r="Q673" s="8">
        <f t="shared" si="244"/>
        <v>-0.68742430498435847</v>
      </c>
      <c r="R673" s="8">
        <f t="shared" si="244"/>
        <v>1.7922798637035231</v>
      </c>
      <c r="S673" s="8">
        <f t="shared" si="244"/>
        <v>0.98077025845872723</v>
      </c>
      <c r="T673" s="8">
        <f t="shared" si="244"/>
        <v>-0.61760888958758575</v>
      </c>
      <c r="U673" s="8">
        <f t="shared" si="244"/>
        <v>-0.69547337234381623</v>
      </c>
      <c r="V673" s="8">
        <f t="shared" si="244"/>
        <v>-0.74007535202490093</v>
      </c>
      <c r="W673" s="8">
        <f t="shared" si="244"/>
        <v>-0.71347512202165342</v>
      </c>
      <c r="X673"/>
      <c r="Y673" s="8">
        <f t="shared" ref="Y673:AI673" si="245">(Y27-$Y27)/$Y27</f>
        <v>0</v>
      </c>
      <c r="Z673" s="8">
        <f t="shared" si="245"/>
        <v>6.795841172691241E-3</v>
      </c>
      <c r="AA673" s="8">
        <f t="shared" si="245"/>
        <v>-1.7427373764283983E-2</v>
      </c>
      <c r="AB673" s="8">
        <f t="shared" si="245"/>
        <v>-0.4397274644567154</v>
      </c>
      <c r="AC673" s="8">
        <f t="shared" si="245"/>
        <v>-0.48716092976089864</v>
      </c>
      <c r="AD673" s="8">
        <f t="shared" si="245"/>
        <v>1.4123365369838194</v>
      </c>
      <c r="AE673" s="8">
        <f t="shared" si="245"/>
        <v>0.81776274565501894</v>
      </c>
      <c r="AF673" s="8">
        <f t="shared" si="245"/>
        <v>-0.87331722301603387</v>
      </c>
      <c r="AG673" s="8">
        <f t="shared" si="245"/>
        <v>-0.83674887163360001</v>
      </c>
      <c r="AH673" s="8">
        <f t="shared" si="245"/>
        <v>-0.36172055226393446</v>
      </c>
      <c r="AI673" s="8">
        <f t="shared" si="245"/>
        <v>-0.23496859853361099</v>
      </c>
      <c r="AK673" s="8">
        <f t="shared" ref="AK673:AU673" si="246">(AK27-$AK27)/$AK27</f>
        <v>0</v>
      </c>
      <c r="AL673" s="8">
        <f t="shared" si="246"/>
        <v>-0.77908041283494722</v>
      </c>
      <c r="AM673" s="8">
        <f t="shared" si="246"/>
        <v>-0.78259824146919688</v>
      </c>
      <c r="AN673" s="8">
        <f t="shared" si="246"/>
        <v>-0.4397274644567154</v>
      </c>
      <c r="AO673" s="8">
        <f t="shared" si="246"/>
        <v>-0.86139655365731893</v>
      </c>
      <c r="AP673" s="8">
        <f t="shared" si="246"/>
        <v>1.4123365369838194</v>
      </c>
      <c r="AQ673" s="8">
        <f t="shared" si="246"/>
        <v>-0.63185319034238585</v>
      </c>
      <c r="AR673" s="8">
        <f t="shared" si="246"/>
        <v>-0.93576769634331514</v>
      </c>
      <c r="AS673" s="8">
        <f t="shared" si="246"/>
        <v>-0.95166659862939351</v>
      </c>
      <c r="AT673" s="8">
        <f t="shared" si="246"/>
        <v>-0.36172055226393446</v>
      </c>
      <c r="AU673" s="8">
        <f t="shared" si="246"/>
        <v>-0.55586391551826542</v>
      </c>
      <c r="AW673">
        <f t="shared" si="166"/>
        <v>4.8999999999999898E-2</v>
      </c>
      <c r="AX673" t="str">
        <f t="shared" si="175"/>
        <v/>
      </c>
      <c r="AY673" t="str">
        <f t="shared" si="176"/>
        <v/>
      </c>
      <c r="AZ673">
        <f t="shared" si="177"/>
        <v>4.8999999999999898E-2</v>
      </c>
    </row>
    <row r="674" spans="1:52" s="17" customFormat="1" x14ac:dyDescent="0.3">
      <c r="A674">
        <v>2</v>
      </c>
      <c r="B674" t="s">
        <v>97</v>
      </c>
      <c r="C674" t="s">
        <v>92</v>
      </c>
      <c r="D674" t="s">
        <v>69</v>
      </c>
      <c r="E674" t="s">
        <v>43</v>
      </c>
      <c r="F674" s="2">
        <v>0</v>
      </c>
      <c r="G674" s="2">
        <f t="shared" si="167"/>
        <v>1</v>
      </c>
      <c r="H674" s="4">
        <f t="shared" si="168"/>
        <v>1</v>
      </c>
      <c r="I674">
        <f t="shared" si="169"/>
        <v>1</v>
      </c>
      <c r="J674">
        <f t="shared" si="162"/>
        <v>0</v>
      </c>
      <c r="K674">
        <f t="shared" si="170"/>
        <v>2</v>
      </c>
      <c r="L674">
        <f t="shared" si="171"/>
        <v>2</v>
      </c>
      <c r="M674" s="8">
        <f t="shared" ref="M674:W674" si="247">(M28-$M28)/$M28</f>
        <v>0</v>
      </c>
      <c r="N674" s="8">
        <f t="shared" si="247"/>
        <v>8.2887649740197452E-4</v>
      </c>
      <c r="O674" s="8">
        <f t="shared" si="247"/>
        <v>8.4687381580156199E-4</v>
      </c>
      <c r="P674" s="8">
        <f t="shared" si="247"/>
        <v>-1.5397705741838647E-4</v>
      </c>
      <c r="Q674" s="8">
        <f t="shared" si="247"/>
        <v>-1.3497988799668849E-4</v>
      </c>
      <c r="R674" s="8">
        <f t="shared" si="247"/>
        <v>-0.99999400089386681</v>
      </c>
      <c r="S674" s="8">
        <f t="shared" si="247"/>
        <v>-0.99992301147129081</v>
      </c>
      <c r="T674" s="8">
        <f t="shared" si="247"/>
        <v>13.579529650082138</v>
      </c>
      <c r="U674" s="8">
        <f t="shared" si="247"/>
        <v>10.240847113780047</v>
      </c>
      <c r="V674" s="8">
        <f t="shared" si="247"/>
        <v>-0.99896715389406976</v>
      </c>
      <c r="W674" s="8">
        <f t="shared" si="247"/>
        <v>-0.99099334199204314</v>
      </c>
      <c r="X674"/>
      <c r="Y674" s="8">
        <f t="shared" ref="Y674:AI674" si="248">(Y28-$Y28)/$Y28</f>
        <v>0</v>
      </c>
      <c r="Z674" s="8">
        <f t="shared" si="248"/>
        <v>0.35204457371651349</v>
      </c>
      <c r="AA674" s="8">
        <f t="shared" si="248"/>
        <v>0.32334501380333908</v>
      </c>
      <c r="AB674" s="8">
        <f t="shared" si="248"/>
        <v>0.44737298352999233</v>
      </c>
      <c r="AC674" s="8">
        <f t="shared" si="248"/>
        <v>0.71897423410719186</v>
      </c>
      <c r="AD674" s="8">
        <f t="shared" si="248"/>
        <v>-0.70428766623221384</v>
      </c>
      <c r="AE674" s="8">
        <f t="shared" si="248"/>
        <v>-0.24207503560800162</v>
      </c>
      <c r="AF674" s="8">
        <f t="shared" si="248"/>
        <v>0.78681345726584384</v>
      </c>
      <c r="AG674" s="8">
        <f t="shared" si="248"/>
        <v>1.1932574208055604</v>
      </c>
      <c r="AH674" s="8">
        <f t="shared" si="248"/>
        <v>-0.98385828288695554</v>
      </c>
      <c r="AI674" s="8">
        <f t="shared" si="248"/>
        <v>-0.44779704488238953</v>
      </c>
      <c r="AK674" s="8">
        <f t="shared" ref="AK674:AU674" si="249">(AK28-$AK28)/$AK28</f>
        <v>0</v>
      </c>
      <c r="AL674" s="8">
        <f t="shared" si="249"/>
        <v>-0.29270296675252511</v>
      </c>
      <c r="AM674" s="8">
        <f t="shared" si="249"/>
        <v>-0.3211579930782601</v>
      </c>
      <c r="AN674" s="8">
        <f t="shared" si="249"/>
        <v>0.44737298352999233</v>
      </c>
      <c r="AO674" s="8">
        <f t="shared" si="249"/>
        <v>-0.16166309230707224</v>
      </c>
      <c r="AP674" s="8">
        <f t="shared" si="249"/>
        <v>-0.70428766623221384</v>
      </c>
      <c r="AQ674" s="8">
        <f t="shared" si="249"/>
        <v>-0.43015224700176918</v>
      </c>
      <c r="AR674" s="8">
        <f t="shared" si="249"/>
        <v>-9.190841083099098E-2</v>
      </c>
      <c r="AS674" s="8">
        <f t="shared" si="249"/>
        <v>-0.33281127674549577</v>
      </c>
      <c r="AT674" s="8">
        <f t="shared" si="249"/>
        <v>-0.98385828288695554</v>
      </c>
      <c r="AU674" s="8">
        <f t="shared" si="249"/>
        <v>-0.4774879409785574</v>
      </c>
      <c r="AW674">
        <f t="shared" si="166"/>
        <v>-4.8999999999999898E-2</v>
      </c>
      <c r="AX674">
        <f t="shared" si="175"/>
        <v>-4.8999999999999898E-2</v>
      </c>
      <c r="AY674">
        <f t="shared" si="176"/>
        <v>-4.8999999999999898E-2</v>
      </c>
      <c r="AZ674" t="str">
        <f t="shared" si="177"/>
        <v/>
      </c>
    </row>
    <row r="675" spans="1:52" s="17" customFormat="1" x14ac:dyDescent="0.3">
      <c r="A675">
        <v>2</v>
      </c>
      <c r="B675" t="s">
        <v>98</v>
      </c>
      <c r="C675" t="s">
        <v>92</v>
      </c>
      <c r="D675" t="s">
        <v>69</v>
      </c>
      <c r="E675" t="s">
        <v>43</v>
      </c>
      <c r="F675" s="2">
        <v>0</v>
      </c>
      <c r="G675" s="2">
        <f t="shared" si="167"/>
        <v>1</v>
      </c>
      <c r="H675" s="4">
        <f t="shared" si="168"/>
        <v>1</v>
      </c>
      <c r="I675">
        <f t="shared" si="169"/>
        <v>1</v>
      </c>
      <c r="J675">
        <f t="shared" si="162"/>
        <v>0</v>
      </c>
      <c r="K675">
        <f t="shared" si="170"/>
        <v>2</v>
      </c>
      <c r="L675">
        <f t="shared" si="171"/>
        <v>2</v>
      </c>
      <c r="M675" s="8">
        <f t="shared" ref="M675:W675" si="250">(M29-$M29)/$M29</f>
        <v>0</v>
      </c>
      <c r="N675" s="8">
        <f t="shared" si="250"/>
        <v>1.0848709003628569E-3</v>
      </c>
      <c r="O675" s="8">
        <f t="shared" si="250"/>
        <v>1.1168670928160714E-3</v>
      </c>
      <c r="P675" s="8">
        <f t="shared" si="250"/>
        <v>-1.2398524575569687E-4</v>
      </c>
      <c r="Q675" s="8">
        <f t="shared" si="250"/>
        <v>-1.0498750648672809E-4</v>
      </c>
      <c r="R675" s="8">
        <f t="shared" si="250"/>
        <v>-0.99999500059492918</v>
      </c>
      <c r="S675" s="8">
        <f t="shared" si="250"/>
        <v>-0.99992400904292389</v>
      </c>
      <c r="T675" s="8">
        <f t="shared" si="250"/>
        <v>13.587567079517539</v>
      </c>
      <c r="U675" s="8">
        <f t="shared" si="250"/>
        <v>10.237657718731471</v>
      </c>
      <c r="V675" s="8">
        <f t="shared" si="250"/>
        <v>-0.99909410780117158</v>
      </c>
      <c r="W675" s="8">
        <f t="shared" si="250"/>
        <v>-0.99068510847209179</v>
      </c>
      <c r="X675"/>
      <c r="Y675" s="8">
        <f t="shared" ref="Y675:AI675" si="251">(Y29-$Y29)/$Y29</f>
        <v>0</v>
      </c>
      <c r="Z675" s="8">
        <f t="shared" si="251"/>
        <v>0.38332026289075033</v>
      </c>
      <c r="AA675" s="8">
        <f t="shared" si="251"/>
        <v>0.40022359878407482</v>
      </c>
      <c r="AB675" s="8">
        <f t="shared" si="251"/>
        <v>7.0018943964663483E-3</v>
      </c>
      <c r="AC675" s="8">
        <f t="shared" si="251"/>
        <v>0.57570233778532187</v>
      </c>
      <c r="AD675" s="8">
        <f t="shared" si="251"/>
        <v>-0.70691262855484616</v>
      </c>
      <c r="AE675" s="8">
        <f t="shared" si="251"/>
        <v>-0.19225229301810828</v>
      </c>
      <c r="AF675" s="8">
        <f t="shared" si="251"/>
        <v>0.87040793948443052</v>
      </c>
      <c r="AG675" s="8">
        <f t="shared" si="251"/>
        <v>1.295912100195395</v>
      </c>
      <c r="AH675" s="8">
        <f t="shared" si="251"/>
        <v>-0.98684408785120237</v>
      </c>
      <c r="AI675" s="8">
        <f t="shared" si="251"/>
        <v>-0.41947372571558122</v>
      </c>
      <c r="AK675" s="8">
        <f t="shared" ref="AK675:AU675" si="252">(AK29-$AK29)/$AK29</f>
        <v>0</v>
      </c>
      <c r="AL675" s="8">
        <f t="shared" si="252"/>
        <v>-0.29964250655054886</v>
      </c>
      <c r="AM675" s="8">
        <f t="shared" si="252"/>
        <v>-0.27377368466021446</v>
      </c>
      <c r="AN675" s="8">
        <f t="shared" si="252"/>
        <v>7.0018943964663483E-3</v>
      </c>
      <c r="AO675" s="8">
        <f t="shared" si="252"/>
        <v>-0.21042971880199751</v>
      </c>
      <c r="AP675" s="8">
        <f t="shared" si="252"/>
        <v>-0.70691262855484616</v>
      </c>
      <c r="AQ675" s="8">
        <f t="shared" si="252"/>
        <v>-0.39026471132667112</v>
      </c>
      <c r="AR675" s="8">
        <f t="shared" si="252"/>
        <v>-5.3433152358820513E-2</v>
      </c>
      <c r="AS675" s="8">
        <f t="shared" si="252"/>
        <v>-0.30475324612676424</v>
      </c>
      <c r="AT675" s="8">
        <f t="shared" si="252"/>
        <v>-0.98684408785120237</v>
      </c>
      <c r="AU675" s="8">
        <f t="shared" si="252"/>
        <v>-0.45140762026821479</v>
      </c>
      <c r="AW675">
        <f t="shared" si="166"/>
        <v>-4.8999999999999898E-2</v>
      </c>
      <c r="AX675">
        <f t="shared" si="175"/>
        <v>-4.8999999999999898E-2</v>
      </c>
      <c r="AY675">
        <f t="shared" si="176"/>
        <v>-4.8999999999999898E-2</v>
      </c>
      <c r="AZ675" t="str">
        <f t="shared" si="177"/>
        <v/>
      </c>
    </row>
    <row r="676" spans="1:52" s="17" customFormat="1" x14ac:dyDescent="0.3">
      <c r="A676">
        <v>2</v>
      </c>
      <c r="B676" t="s">
        <v>99</v>
      </c>
      <c r="C676" t="s">
        <v>92</v>
      </c>
      <c r="D676" t="s">
        <v>69</v>
      </c>
      <c r="E676"/>
      <c r="F676" s="2">
        <v>0</v>
      </c>
      <c r="G676" s="2">
        <f t="shared" si="167"/>
        <v>0</v>
      </c>
      <c r="H676" s="4">
        <f t="shared" si="168"/>
        <v>0</v>
      </c>
      <c r="I676">
        <f t="shared" si="169"/>
        <v>0</v>
      </c>
      <c r="J676">
        <f t="shared" si="162"/>
        <v>1</v>
      </c>
      <c r="K676">
        <f t="shared" si="170"/>
        <v>2</v>
      </c>
      <c r="L676">
        <f t="shared" si="171"/>
        <v>0</v>
      </c>
      <c r="M676" s="8">
        <f t="shared" ref="M676:W676" si="253">(M30-$M30)/$M30</f>
        <v>0</v>
      </c>
      <c r="N676" s="8">
        <f t="shared" si="253"/>
        <v>0.12813632091610111</v>
      </c>
      <c r="O676" s="8">
        <f t="shared" si="253"/>
        <v>0.13238857031803322</v>
      </c>
      <c r="P676" s="8">
        <f t="shared" si="253"/>
        <v>-0.67367313620278713</v>
      </c>
      <c r="Q676" s="8">
        <f t="shared" si="253"/>
        <v>-0.66652386049424139</v>
      </c>
      <c r="R676" s="8">
        <f t="shared" si="253"/>
        <v>2.3783780759143909</v>
      </c>
      <c r="S676" s="8">
        <f t="shared" si="253"/>
        <v>1.2228475661985614</v>
      </c>
      <c r="T676" s="8">
        <f t="shared" si="253"/>
        <v>-0.55653130337887424</v>
      </c>
      <c r="U676" s="8">
        <f t="shared" si="253"/>
        <v>-0.64752595888365039</v>
      </c>
      <c r="V676" s="8">
        <f t="shared" si="253"/>
        <v>-0.69170953758307963</v>
      </c>
      <c r="W676" s="8">
        <f t="shared" si="253"/>
        <v>-0.68335759046701772</v>
      </c>
      <c r="X676"/>
      <c r="Y676" s="8">
        <f t="shared" ref="Y676:AI676" si="254">(Y30-$Y30)/$Y30</f>
        <v>0</v>
      </c>
      <c r="Z676" s="8">
        <f t="shared" si="254"/>
        <v>5.7669576330124102E-2</v>
      </c>
      <c r="AA676" s="8">
        <f t="shared" si="254"/>
        <v>5.7438627648707406E-2</v>
      </c>
      <c r="AB676" s="8">
        <f t="shared" si="254"/>
        <v>-0.46669085847782565</v>
      </c>
      <c r="AC676" s="8">
        <f t="shared" si="254"/>
        <v>-0.43267621618655888</v>
      </c>
      <c r="AD676" s="8">
        <f t="shared" si="254"/>
        <v>1.8123422082276843</v>
      </c>
      <c r="AE676" s="8">
        <f t="shared" si="254"/>
        <v>0.97173685016892941</v>
      </c>
      <c r="AF676" s="8">
        <f t="shared" si="254"/>
        <v>-0.86104207314989323</v>
      </c>
      <c r="AG676" s="8">
        <f t="shared" si="254"/>
        <v>-0.8209618655864489</v>
      </c>
      <c r="AH676" s="8">
        <f t="shared" si="254"/>
        <v>-0.2631819582252185</v>
      </c>
      <c r="AI676" s="8">
        <f t="shared" si="254"/>
        <v>-0.15298645713473571</v>
      </c>
      <c r="AK676" s="8">
        <f t="shared" ref="AK676:AU676" si="255">(AK30-$AK30)/$AK30</f>
        <v>0</v>
      </c>
      <c r="AL676" s="8">
        <f t="shared" si="255"/>
        <v>-0.76802084950230221</v>
      </c>
      <c r="AM676" s="8">
        <f t="shared" si="255"/>
        <v>-0.7658073869900488</v>
      </c>
      <c r="AN676" s="8">
        <f t="shared" si="255"/>
        <v>-0.46669085847782565</v>
      </c>
      <c r="AO676" s="8">
        <f t="shared" si="255"/>
        <v>-0.85450646487556481</v>
      </c>
      <c r="AP676" s="8">
        <f t="shared" si="255"/>
        <v>1.8123422082276843</v>
      </c>
      <c r="AQ676" s="8">
        <f t="shared" si="255"/>
        <v>-0.61686067704209513</v>
      </c>
      <c r="AR676" s="8">
        <f t="shared" si="255"/>
        <v>-0.92998340001087532</v>
      </c>
      <c r="AS676" s="8">
        <f t="shared" si="255"/>
        <v>-0.94693666871875104</v>
      </c>
      <c r="AT676" s="8">
        <f t="shared" si="255"/>
        <v>-0.2631819582252185</v>
      </c>
      <c r="AU676" s="8">
        <f t="shared" si="255"/>
        <v>-0.51472932158847862</v>
      </c>
      <c r="AW676">
        <f t="shared" si="166"/>
        <v>4.8999999999999898E-2</v>
      </c>
      <c r="AX676" t="str">
        <f t="shared" si="175"/>
        <v/>
      </c>
      <c r="AY676" t="str">
        <f t="shared" si="176"/>
        <v/>
      </c>
      <c r="AZ676">
        <f t="shared" si="177"/>
        <v>4.8999999999999898E-2</v>
      </c>
    </row>
    <row r="677" spans="1:52" s="17" customFormat="1" x14ac:dyDescent="0.3">
      <c r="A677">
        <v>2</v>
      </c>
      <c r="B677" t="s">
        <v>100</v>
      </c>
      <c r="C677" t="s">
        <v>87</v>
      </c>
      <c r="D677" t="s">
        <v>69</v>
      </c>
      <c r="E677" t="s">
        <v>43</v>
      </c>
      <c r="F677" s="2">
        <v>0</v>
      </c>
      <c r="G677" s="2">
        <f t="shared" si="167"/>
        <v>0</v>
      </c>
      <c r="H677" s="4">
        <f t="shared" si="168"/>
        <v>1</v>
      </c>
      <c r="I677">
        <f t="shared" si="169"/>
        <v>0</v>
      </c>
      <c r="J677">
        <f t="shared" si="162"/>
        <v>1</v>
      </c>
      <c r="K677">
        <f t="shared" si="170"/>
        <v>2</v>
      </c>
      <c r="L677">
        <f t="shared" si="171"/>
        <v>2</v>
      </c>
      <c r="M677" s="8">
        <f t="shared" ref="M677:W677" si="256">(M31-$M31)/$M31</f>
        <v>0</v>
      </c>
      <c r="N677" s="8">
        <f t="shared" si="256"/>
        <v>-0.74917903907400218</v>
      </c>
      <c r="O677" s="8">
        <f t="shared" si="256"/>
        <v>-0.74834746472623059</v>
      </c>
      <c r="P677" s="8">
        <f t="shared" si="256"/>
        <v>-0.70549304412162261</v>
      </c>
      <c r="Q677" s="8">
        <f t="shared" si="256"/>
        <v>-0.91576048011641153</v>
      </c>
      <c r="R677" s="8">
        <f t="shared" si="256"/>
        <v>1.7922798637035231</v>
      </c>
      <c r="S677" s="8">
        <f t="shared" si="256"/>
        <v>-0.80336767861904934</v>
      </c>
      <c r="T677" s="8">
        <f t="shared" si="256"/>
        <v>-0.61760888958758575</v>
      </c>
      <c r="U677" s="8">
        <f t="shared" si="256"/>
        <v>-0.70477418261284785</v>
      </c>
      <c r="V677" s="8">
        <f t="shared" si="256"/>
        <v>-0.74007535202490093</v>
      </c>
      <c r="W677" s="8">
        <f t="shared" si="256"/>
        <v>-0.91987901091541047</v>
      </c>
      <c r="X677"/>
      <c r="Y677" s="8">
        <f t="shared" ref="Y677:AI677" si="257">(Y31-$Y31)/$Y31</f>
        <v>0</v>
      </c>
      <c r="Z677" s="8">
        <f t="shared" si="257"/>
        <v>-0.66667134713955956</v>
      </c>
      <c r="AA677" s="8">
        <f t="shared" si="257"/>
        <v>-0.66749347973011031</v>
      </c>
      <c r="AB677" s="8">
        <f t="shared" si="257"/>
        <v>-0.58216141349444661</v>
      </c>
      <c r="AC677" s="8">
        <f t="shared" si="257"/>
        <v>-0.780094553147474</v>
      </c>
      <c r="AD677" s="8">
        <f t="shared" si="257"/>
        <v>1.4360522025048559</v>
      </c>
      <c r="AE677" s="8">
        <f t="shared" si="257"/>
        <v>-0.63275302908519093</v>
      </c>
      <c r="AF677" s="8">
        <f t="shared" si="257"/>
        <v>-0.87506193758608575</v>
      </c>
      <c r="AG677" s="8">
        <f t="shared" si="257"/>
        <v>-0.80932581108295965</v>
      </c>
      <c r="AH677" s="8">
        <f t="shared" si="257"/>
        <v>-0.34499091951461613</v>
      </c>
      <c r="AI677" s="8">
        <f t="shared" si="257"/>
        <v>-0.56529831967180599</v>
      </c>
      <c r="AK677" s="8">
        <f t="shared" ref="AK677:AU677" si="258">(AK31-$AK31)/$AK31</f>
        <v>0</v>
      </c>
      <c r="AL677" s="8">
        <f t="shared" si="258"/>
        <v>-0.88511002591042776</v>
      </c>
      <c r="AM677" s="8">
        <f t="shared" si="258"/>
        <v>-0.88479203501946324</v>
      </c>
      <c r="AN677" s="8">
        <f t="shared" si="258"/>
        <v>-0.58216141349444661</v>
      </c>
      <c r="AO677" s="8">
        <f t="shared" si="258"/>
        <v>-0.9032090707583168</v>
      </c>
      <c r="AP677" s="8">
        <f t="shared" si="258"/>
        <v>1.4360522025048559</v>
      </c>
      <c r="AQ677" s="8">
        <f t="shared" si="258"/>
        <v>-0.87700801083299307</v>
      </c>
      <c r="AR677" s="8">
        <f t="shared" si="258"/>
        <v>-0.9367304518852313</v>
      </c>
      <c r="AS677" s="8">
        <f t="shared" si="258"/>
        <v>-0.91855322457278643</v>
      </c>
      <c r="AT677" s="8">
        <f t="shared" si="258"/>
        <v>-0.34499091951461613</v>
      </c>
      <c r="AU677" s="8">
        <f t="shared" si="258"/>
        <v>-0.81021000159087331</v>
      </c>
      <c r="AW677">
        <f t="shared" si="166"/>
        <v>0.39499999999999991</v>
      </c>
      <c r="AX677">
        <f t="shared" si="175"/>
        <v>0.39499999999999991</v>
      </c>
      <c r="AY677" t="str">
        <f t="shared" si="176"/>
        <v/>
      </c>
      <c r="AZ677">
        <f t="shared" si="177"/>
        <v>0.39499999999999991</v>
      </c>
    </row>
    <row r="678" spans="1:52" s="17" customFormat="1" x14ac:dyDescent="0.3">
      <c r="A678">
        <v>2</v>
      </c>
      <c r="B678" t="s">
        <v>101</v>
      </c>
      <c r="C678" t="s">
        <v>87</v>
      </c>
      <c r="D678" t="s">
        <v>69</v>
      </c>
      <c r="E678"/>
      <c r="F678" s="2">
        <v>0</v>
      </c>
      <c r="G678" s="2">
        <f t="shared" si="167"/>
        <v>1</v>
      </c>
      <c r="H678" s="4">
        <f t="shared" si="168"/>
        <v>0</v>
      </c>
      <c r="I678">
        <f t="shared" si="169"/>
        <v>1</v>
      </c>
      <c r="J678">
        <f t="shared" si="162"/>
        <v>0</v>
      </c>
      <c r="K678">
        <f t="shared" si="170"/>
        <v>2</v>
      </c>
      <c r="L678">
        <f t="shared" si="171"/>
        <v>0</v>
      </c>
      <c r="M678" s="8">
        <f t="shared" ref="M678:W678" si="259">(M32-$M32)/$M32</f>
        <v>0</v>
      </c>
      <c r="N678" s="8">
        <f t="shared" si="259"/>
        <v>0.14720506644509981</v>
      </c>
      <c r="O678" s="8">
        <f t="shared" si="259"/>
        <v>0.14753901668651379</v>
      </c>
      <c r="P678" s="8">
        <f t="shared" si="259"/>
        <v>-1.5397705741838647E-4</v>
      </c>
      <c r="Q678" s="8">
        <f t="shared" si="259"/>
        <v>2.1461802191473471E-2</v>
      </c>
      <c r="R678" s="8">
        <f t="shared" si="259"/>
        <v>-0.99999400089386681</v>
      </c>
      <c r="S678" s="8">
        <f t="shared" si="259"/>
        <v>-0.95913608872278033</v>
      </c>
      <c r="T678" s="8">
        <f t="shared" si="259"/>
        <v>13.579529650082138</v>
      </c>
      <c r="U678" s="8">
        <f t="shared" si="259"/>
        <v>10.118070407509281</v>
      </c>
      <c r="V678" s="8">
        <f t="shared" si="259"/>
        <v>-0.99896715389406976</v>
      </c>
      <c r="W678" s="8">
        <f t="shared" si="259"/>
        <v>-0.75226891193212209</v>
      </c>
      <c r="X678"/>
      <c r="Y678" s="8">
        <f t="shared" ref="Y678:AI678" si="260">(Y32-$Y32)/$Y32</f>
        <v>0</v>
      </c>
      <c r="Z678" s="8">
        <f t="shared" si="260"/>
        <v>1.6491427482218286</v>
      </c>
      <c r="AA678" s="8">
        <f t="shared" si="260"/>
        <v>1.4906739519048469</v>
      </c>
      <c r="AB678" s="8">
        <f t="shared" si="260"/>
        <v>0.29007337596190896</v>
      </c>
      <c r="AC678" s="8">
        <f t="shared" si="260"/>
        <v>2.3285409145693681</v>
      </c>
      <c r="AD678" s="8">
        <f t="shared" si="260"/>
        <v>-0.64847584681422055</v>
      </c>
      <c r="AE678" s="8">
        <f t="shared" si="260"/>
        <v>0.67218224677622429</v>
      </c>
      <c r="AF678" s="8">
        <f t="shared" si="260"/>
        <v>1.2940284166789162</v>
      </c>
      <c r="AG678" s="8">
        <f t="shared" si="260"/>
        <v>2.4885818782238709</v>
      </c>
      <c r="AH678" s="8">
        <f t="shared" si="260"/>
        <v>-0.98308476266157108</v>
      </c>
      <c r="AI678" s="8">
        <f t="shared" si="260"/>
        <v>1.3234147038550625</v>
      </c>
      <c r="AK678" s="8">
        <f t="shared" ref="AK678:AU678" si="261">(AK32-$AK32)/$AK32</f>
        <v>0</v>
      </c>
      <c r="AL678" s="8">
        <f t="shared" si="261"/>
        <v>0.68909750569999551</v>
      </c>
      <c r="AM678" s="8">
        <f t="shared" si="261"/>
        <v>0.55922823800210242</v>
      </c>
      <c r="AN678" s="8">
        <f t="shared" si="261"/>
        <v>0.29007337596190896</v>
      </c>
      <c r="AO678" s="8">
        <f t="shared" si="261"/>
        <v>1.1884231149159803</v>
      </c>
      <c r="AP678" s="8">
        <f t="shared" si="261"/>
        <v>-0.64847584681422055</v>
      </c>
      <c r="AQ678" s="8">
        <f t="shared" si="261"/>
        <v>0.39679775996716327</v>
      </c>
      <c r="AR678" s="8">
        <f t="shared" si="261"/>
        <v>0.16026698560654901</v>
      </c>
      <c r="AS678" s="8">
        <f t="shared" si="261"/>
        <v>0.51875115492391022</v>
      </c>
      <c r="AT678" s="8">
        <f t="shared" si="261"/>
        <v>-0.98308476266157108</v>
      </c>
      <c r="AU678" s="8">
        <f t="shared" si="261"/>
        <v>0.65496723336517804</v>
      </c>
      <c r="AW678">
        <f t="shared" si="166"/>
        <v>-0.39499999999999991</v>
      </c>
      <c r="AX678" t="str">
        <f t="shared" si="175"/>
        <v/>
      </c>
      <c r="AY678">
        <f t="shared" si="176"/>
        <v>-0.39499999999999991</v>
      </c>
      <c r="AZ678" t="str">
        <f t="shared" si="177"/>
        <v/>
      </c>
    </row>
    <row r="679" spans="1:52" s="17" customFormat="1" x14ac:dyDescent="0.3">
      <c r="A679">
        <v>2</v>
      </c>
      <c r="B679" t="s">
        <v>102</v>
      </c>
      <c r="C679" t="s">
        <v>87</v>
      </c>
      <c r="D679" t="s">
        <v>69</v>
      </c>
      <c r="E679"/>
      <c r="F679" s="2">
        <v>0</v>
      </c>
      <c r="G679" s="2">
        <f t="shared" si="167"/>
        <v>1</v>
      </c>
      <c r="H679" s="4">
        <f t="shared" si="168"/>
        <v>0</v>
      </c>
      <c r="I679">
        <f t="shared" si="169"/>
        <v>1</v>
      </c>
      <c r="J679">
        <f t="shared" si="162"/>
        <v>0</v>
      </c>
      <c r="K679">
        <f t="shared" si="170"/>
        <v>2</v>
      </c>
      <c r="L679">
        <f t="shared" si="171"/>
        <v>0</v>
      </c>
      <c r="M679" s="8">
        <f t="shared" ref="M679:W679" si="262">(M33-$M33)/$M33</f>
        <v>0</v>
      </c>
      <c r="N679" s="8">
        <f t="shared" si="262"/>
        <v>0.1601639404910816</v>
      </c>
      <c r="O679" s="8">
        <f t="shared" si="262"/>
        <v>0.16036491657492769</v>
      </c>
      <c r="P679" s="8">
        <f t="shared" si="262"/>
        <v>-1.2398524575569687E-4</v>
      </c>
      <c r="Q679" s="8">
        <f t="shared" si="262"/>
        <v>2.7669707304830756E-2</v>
      </c>
      <c r="R679" s="8">
        <f t="shared" si="262"/>
        <v>-0.99999500059492918</v>
      </c>
      <c r="S679" s="8">
        <f t="shared" si="262"/>
        <v>-0.96391229443696202</v>
      </c>
      <c r="T679" s="8">
        <f t="shared" si="262"/>
        <v>13.587567079517539</v>
      </c>
      <c r="U679" s="8">
        <f t="shared" si="262"/>
        <v>10.132574223667383</v>
      </c>
      <c r="V679" s="8">
        <f t="shared" si="262"/>
        <v>-0.99909410780117158</v>
      </c>
      <c r="W679" s="8">
        <f t="shared" si="262"/>
        <v>-0.74410045204620645</v>
      </c>
      <c r="X679"/>
      <c r="Y679" s="8">
        <f t="shared" ref="Y679:AI679" si="263">(Y33-$Y33)/$Y33</f>
        <v>0</v>
      </c>
      <c r="Z679" s="8">
        <f t="shared" si="263"/>
        <v>1.2140237061216113</v>
      </c>
      <c r="AA679" s="8">
        <f t="shared" si="263"/>
        <v>1.1953151272310156</v>
      </c>
      <c r="AB679" s="8">
        <f t="shared" si="263"/>
        <v>0.21869509746127316</v>
      </c>
      <c r="AC679" s="8">
        <f t="shared" si="263"/>
        <v>1.5746955386784773</v>
      </c>
      <c r="AD679" s="8">
        <f t="shared" si="263"/>
        <v>-0.69135491998890353</v>
      </c>
      <c r="AE679" s="8">
        <f t="shared" si="263"/>
        <v>0.47690536134991779</v>
      </c>
      <c r="AF679" s="8">
        <f t="shared" si="263"/>
        <v>0.99684096482120599</v>
      </c>
      <c r="AG679" s="8">
        <f t="shared" si="263"/>
        <v>2.0434116676804908</v>
      </c>
      <c r="AH679" s="8">
        <f t="shared" si="263"/>
        <v>-0.98586357433405591</v>
      </c>
      <c r="AI679" s="8">
        <f t="shared" si="263"/>
        <v>1.0147790875106448</v>
      </c>
      <c r="AK679" s="8">
        <f t="shared" ref="AK679:AU679" si="264">(AK33-$AK33)/$AK33</f>
        <v>0</v>
      </c>
      <c r="AL679" s="8">
        <f t="shared" si="264"/>
        <v>0.4042663937425251</v>
      </c>
      <c r="AM679" s="8">
        <f t="shared" si="264"/>
        <v>0.38603776454802241</v>
      </c>
      <c r="AN679" s="8">
        <f t="shared" si="264"/>
        <v>0.21869509746127316</v>
      </c>
      <c r="AO679" s="8">
        <f t="shared" si="264"/>
        <v>0.51912743561389252</v>
      </c>
      <c r="AP679" s="8">
        <f t="shared" si="264"/>
        <v>-0.69135491998890353</v>
      </c>
      <c r="AQ679" s="8">
        <f t="shared" si="264"/>
        <v>0.23984357969408937</v>
      </c>
      <c r="AR679" s="8">
        <f t="shared" si="264"/>
        <v>1.1066761973463813E-2</v>
      </c>
      <c r="AS679" s="8">
        <f t="shared" si="264"/>
        <v>0.33172626808965588</v>
      </c>
      <c r="AT679" s="8">
        <f t="shared" si="264"/>
        <v>-0.98586357433405591</v>
      </c>
      <c r="AU679" s="8">
        <f t="shared" si="264"/>
        <v>0.44497509385138678</v>
      </c>
      <c r="AW679">
        <f t="shared" si="166"/>
        <v>-0.39499999999999991</v>
      </c>
      <c r="AX679" t="str">
        <f t="shared" si="175"/>
        <v/>
      </c>
      <c r="AY679">
        <f t="shared" si="176"/>
        <v>-0.39499999999999991</v>
      </c>
      <c r="AZ679" t="str">
        <f t="shared" si="177"/>
        <v/>
      </c>
    </row>
    <row r="680" spans="1:52" s="17" customFormat="1" x14ac:dyDescent="0.3">
      <c r="A680">
        <v>2</v>
      </c>
      <c r="B680" t="s">
        <v>103</v>
      </c>
      <c r="C680" t="s">
        <v>87</v>
      </c>
      <c r="D680" t="s">
        <v>69</v>
      </c>
      <c r="E680" t="s">
        <v>43</v>
      </c>
      <c r="F680" s="2">
        <v>0</v>
      </c>
      <c r="G680" s="2">
        <f t="shared" si="167"/>
        <v>0</v>
      </c>
      <c r="H680" s="4">
        <f t="shared" si="168"/>
        <v>1</v>
      </c>
      <c r="I680">
        <f t="shared" si="169"/>
        <v>0</v>
      </c>
      <c r="J680">
        <f t="shared" si="162"/>
        <v>1</v>
      </c>
      <c r="K680">
        <f t="shared" si="170"/>
        <v>2</v>
      </c>
      <c r="L680">
        <f t="shared" si="171"/>
        <v>2</v>
      </c>
      <c r="M680" s="8">
        <f t="shared" ref="M680:W680" si="265">(M34-$M34)/$M34</f>
        <v>0</v>
      </c>
      <c r="N680" s="8">
        <f t="shared" si="265"/>
        <v>-0.73055835646452638</v>
      </c>
      <c r="O680" s="8">
        <f t="shared" si="265"/>
        <v>-0.72973488063406666</v>
      </c>
      <c r="P680" s="8">
        <f t="shared" si="265"/>
        <v>-0.67367313620278713</v>
      </c>
      <c r="Q680" s="8">
        <f t="shared" si="265"/>
        <v>-0.90095210146925475</v>
      </c>
      <c r="R680" s="8">
        <f t="shared" si="265"/>
        <v>2.3783780759143909</v>
      </c>
      <c r="S680" s="8">
        <f t="shared" si="265"/>
        <v>-0.77815806180624036</v>
      </c>
      <c r="T680" s="8">
        <f t="shared" si="265"/>
        <v>-0.55653130337887424</v>
      </c>
      <c r="U680" s="8">
        <f t="shared" si="265"/>
        <v>-0.65726691489626587</v>
      </c>
      <c r="V680" s="8">
        <f t="shared" si="265"/>
        <v>-0.69170953758307963</v>
      </c>
      <c r="W680" s="8">
        <f t="shared" si="265"/>
        <v>-0.90743218175208251</v>
      </c>
      <c r="X680"/>
      <c r="Y680" s="8">
        <f t="shared" ref="Y680:AI680" si="266">(Y34-$Y34)/$Y34</f>
        <v>0</v>
      </c>
      <c r="Z680" s="8">
        <f t="shared" si="266"/>
        <v>-0.63972985265157445</v>
      </c>
      <c r="AA680" s="8">
        <f t="shared" si="266"/>
        <v>-0.64187329259055481</v>
      </c>
      <c r="AB680" s="8">
        <f t="shared" si="266"/>
        <v>-0.35910419582893177</v>
      </c>
      <c r="AC680" s="8">
        <f t="shared" si="266"/>
        <v>-0.70984399370517104</v>
      </c>
      <c r="AD680" s="8">
        <f t="shared" si="266"/>
        <v>1.8312703604381613</v>
      </c>
      <c r="AE680" s="8">
        <f t="shared" si="266"/>
        <v>-0.59104941990752313</v>
      </c>
      <c r="AF680" s="8">
        <f t="shared" si="266"/>
        <v>-0.8573655025890784</v>
      </c>
      <c r="AG680" s="8">
        <f t="shared" si="266"/>
        <v>-0.78432840134373072</v>
      </c>
      <c r="AH680" s="8">
        <f t="shared" si="266"/>
        <v>-0.26652809888932005</v>
      </c>
      <c r="AI680" s="8">
        <f t="shared" si="266"/>
        <v>-0.51206180683525127</v>
      </c>
      <c r="AK680" s="8">
        <f t="shared" ref="AK680:AU680" si="267">(AK34-$AK34)/$AK34</f>
        <v>0</v>
      </c>
      <c r="AL680" s="8">
        <f t="shared" si="267"/>
        <v>-0.86605267243840667</v>
      </c>
      <c r="AM680" s="8">
        <f t="shared" si="267"/>
        <v>-0.86795110498259009</v>
      </c>
      <c r="AN680" s="8">
        <f t="shared" si="267"/>
        <v>-0.35910419582893177</v>
      </c>
      <c r="AO680" s="8">
        <f t="shared" si="267"/>
        <v>-0.86315237811055789</v>
      </c>
      <c r="AP680" s="8">
        <f t="shared" si="267"/>
        <v>1.8312703604381613</v>
      </c>
      <c r="AQ680" s="8">
        <f t="shared" si="267"/>
        <v>-0.86653158550442688</v>
      </c>
      <c r="AR680" s="8">
        <f t="shared" si="267"/>
        <v>-0.92792268546609269</v>
      </c>
      <c r="AS680" s="8">
        <f t="shared" si="267"/>
        <v>-0.90932177660259694</v>
      </c>
      <c r="AT680" s="8">
        <f t="shared" si="267"/>
        <v>-0.26652809888932005</v>
      </c>
      <c r="AU680" s="8">
        <f t="shared" si="267"/>
        <v>-0.79026716305726086</v>
      </c>
      <c r="AW680">
        <f t="shared" si="166"/>
        <v>0.39499999999999991</v>
      </c>
      <c r="AX680">
        <f t="shared" si="175"/>
        <v>0.39499999999999991</v>
      </c>
      <c r="AY680" t="str">
        <f t="shared" si="176"/>
        <v/>
      </c>
      <c r="AZ680">
        <f t="shared" si="177"/>
        <v>0.39499999999999991</v>
      </c>
    </row>
    <row r="681" spans="1:52" s="17" customFormat="1" x14ac:dyDescent="0.3">
      <c r="A681">
        <v>3</v>
      </c>
      <c r="B681" t="s">
        <v>104</v>
      </c>
      <c r="C681" t="s">
        <v>105</v>
      </c>
      <c r="D681" t="s">
        <v>15</v>
      </c>
      <c r="E681" t="s">
        <v>43</v>
      </c>
      <c r="F681" s="2">
        <v>0</v>
      </c>
      <c r="G681" s="2">
        <f t="shared" si="167"/>
        <v>0</v>
      </c>
      <c r="H681" s="4">
        <f t="shared" si="168"/>
        <v>1</v>
      </c>
      <c r="I681">
        <f t="shared" si="169"/>
        <v>0</v>
      </c>
      <c r="J681">
        <f t="shared" si="162"/>
        <v>1</v>
      </c>
      <c r="K681">
        <f t="shared" si="170"/>
        <v>3</v>
      </c>
      <c r="L681">
        <f t="shared" si="171"/>
        <v>3</v>
      </c>
      <c r="M681" s="8">
        <f t="shared" ref="M681:W681" si="268">(M35-$M35)/$M35</f>
        <v>0</v>
      </c>
      <c r="N681" s="8">
        <f t="shared" si="268"/>
        <v>-0.84491937369403636</v>
      </c>
      <c r="O681" s="8">
        <f t="shared" si="268"/>
        <v>-0.84462567589269943</v>
      </c>
      <c r="P681" s="8">
        <f t="shared" si="268"/>
        <v>3.0055919573909295</v>
      </c>
      <c r="Q681" s="8">
        <f t="shared" si="268"/>
        <v>-0.91063073923836302</v>
      </c>
      <c r="R681" s="8">
        <f t="shared" si="268"/>
        <v>3.6241881045011999</v>
      </c>
      <c r="S681" s="8">
        <f t="shared" si="268"/>
        <v>-0.92173456569861389</v>
      </c>
      <c r="T681" s="8">
        <f t="shared" si="268"/>
        <v>-0.61084025401015485</v>
      </c>
      <c r="U681" s="8">
        <f t="shared" si="268"/>
        <v>-0.72521022159637605</v>
      </c>
      <c r="V681" s="8">
        <f t="shared" si="268"/>
        <v>2.8349617995656415</v>
      </c>
      <c r="W681" s="8">
        <f t="shared" si="268"/>
        <v>-0.87014505680122123</v>
      </c>
      <c r="X681"/>
      <c r="Y681" s="8">
        <f t="shared" ref="Y681:AI681" si="269">(Y35-$Y35)/$Y35</f>
        <v>0</v>
      </c>
      <c r="Z681" s="8">
        <f t="shared" si="269"/>
        <v>-0.83641820764790298</v>
      </c>
      <c r="AA681" s="8">
        <f t="shared" si="269"/>
        <v>-0.84830834843324665</v>
      </c>
      <c r="AB681" s="8">
        <f t="shared" si="269"/>
        <v>1.4840827881068899</v>
      </c>
      <c r="AC681" s="8">
        <f t="shared" si="269"/>
        <v>-0.91438615826645486</v>
      </c>
      <c r="AD681" s="8">
        <f t="shared" si="269"/>
        <v>1.0808514968104765</v>
      </c>
      <c r="AE681" s="8">
        <f t="shared" si="269"/>
        <v>-0.92860689744566738</v>
      </c>
      <c r="AF681" s="8">
        <f t="shared" si="269"/>
        <v>-0.8184102801208597</v>
      </c>
      <c r="AG681" s="8">
        <f t="shared" si="269"/>
        <v>-0.85884552987619445</v>
      </c>
      <c r="AH681" s="8">
        <f t="shared" si="269"/>
        <v>0.1339640362733093</v>
      </c>
      <c r="AI681" s="8">
        <f t="shared" si="269"/>
        <v>-0.85053551543345207</v>
      </c>
      <c r="AK681" s="8">
        <f t="shared" ref="AK681:AU681" si="270">(AK35-$AK35)/$AK35</f>
        <v>0</v>
      </c>
      <c r="AL681" s="8">
        <f t="shared" si="270"/>
        <v>-0.93833099752166227</v>
      </c>
      <c r="AM681" s="8">
        <f t="shared" si="270"/>
        <v>-0.94335021089953819</v>
      </c>
      <c r="AN681" s="8">
        <f t="shared" si="270"/>
        <v>1.4840827881068899</v>
      </c>
      <c r="AO681" s="8">
        <f t="shared" si="270"/>
        <v>-0.95599062985388639</v>
      </c>
      <c r="AP681" s="8">
        <f t="shared" si="270"/>
        <v>1.0808514968104765</v>
      </c>
      <c r="AQ681" s="8">
        <f t="shared" si="270"/>
        <v>-0.96899161052420579</v>
      </c>
      <c r="AR681" s="8">
        <f t="shared" si="270"/>
        <v>-0.90848055017578988</v>
      </c>
      <c r="AS681" s="8">
        <f t="shared" si="270"/>
        <v>-0.97698389837819721</v>
      </c>
      <c r="AT681" s="8">
        <f t="shared" si="270"/>
        <v>0.1339640362733093</v>
      </c>
      <c r="AU681" s="8">
        <f t="shared" si="270"/>
        <v>-0.92243816453775529</v>
      </c>
      <c r="AW681">
        <f t="shared" si="166"/>
        <v>0.3219999999999999</v>
      </c>
      <c r="AX681">
        <f t="shared" si="175"/>
        <v>0.3219999999999999</v>
      </c>
      <c r="AY681" t="str">
        <f t="shared" si="176"/>
        <v/>
      </c>
      <c r="AZ681">
        <f t="shared" si="177"/>
        <v>0.3219999999999999</v>
      </c>
    </row>
    <row r="682" spans="1:52" s="17" customFormat="1" x14ac:dyDescent="0.3">
      <c r="A682">
        <v>3</v>
      </c>
      <c r="B682" t="s">
        <v>106</v>
      </c>
      <c r="C682" t="s">
        <v>105</v>
      </c>
      <c r="D682" t="s">
        <v>15</v>
      </c>
      <c r="E682"/>
      <c r="F682" s="2">
        <v>0</v>
      </c>
      <c r="G682" s="2">
        <f t="shared" si="167"/>
        <v>1</v>
      </c>
      <c r="H682" s="4">
        <f t="shared" si="168"/>
        <v>0</v>
      </c>
      <c r="I682">
        <f t="shared" si="169"/>
        <v>0</v>
      </c>
      <c r="J682">
        <f t="shared" si="162"/>
        <v>1</v>
      </c>
      <c r="K682">
        <f t="shared" si="170"/>
        <v>3</v>
      </c>
      <c r="L682">
        <f t="shared" si="171"/>
        <v>0</v>
      </c>
      <c r="M682" s="8">
        <f t="shared" ref="M682:W682" si="271">(M36-$M36)/$M36</f>
        <v>0</v>
      </c>
      <c r="N682" s="8">
        <f t="shared" si="271"/>
        <v>-0.8270829508572568</v>
      </c>
      <c r="O682" s="8">
        <f t="shared" si="271"/>
        <v>-0.82655864420809033</v>
      </c>
      <c r="P682" s="8">
        <f t="shared" si="271"/>
        <v>3.0200088572256005</v>
      </c>
      <c r="Q682" s="8">
        <f t="shared" si="271"/>
        <v>-0.89081755012796759</v>
      </c>
      <c r="R682" s="8">
        <f t="shared" si="271"/>
        <v>3.6142255620322712</v>
      </c>
      <c r="S682" s="8">
        <f t="shared" si="271"/>
        <v>-0.89480894043044767</v>
      </c>
      <c r="T682" s="8">
        <f t="shared" si="271"/>
        <v>-0.60921810098916584</v>
      </c>
      <c r="U682" s="8">
        <f t="shared" si="271"/>
        <v>-0.72278271878077383</v>
      </c>
      <c r="V682" s="8">
        <f t="shared" si="271"/>
        <v>2.8371421601836562</v>
      </c>
      <c r="W682" s="8">
        <f t="shared" si="271"/>
        <v>-0.92346662187375261</v>
      </c>
      <c r="X682"/>
      <c r="Y682" s="8">
        <f t="shared" ref="Y682:AI682" si="272">(Y36-$Y36)/$Y36</f>
        <v>0</v>
      </c>
      <c r="Z682" s="8">
        <f t="shared" si="272"/>
        <v>-0.81759197984408893</v>
      </c>
      <c r="AA682" s="8">
        <f t="shared" si="272"/>
        <v>-0.8343052375991713</v>
      </c>
      <c r="AB682" s="8">
        <f t="shared" si="272"/>
        <v>0.77106824682515052</v>
      </c>
      <c r="AC682" s="8">
        <f t="shared" si="272"/>
        <v>-0.90710352831303287</v>
      </c>
      <c r="AD682" s="8">
        <f t="shared" si="272"/>
        <v>1.391230758114643</v>
      </c>
      <c r="AE682" s="8">
        <f t="shared" si="272"/>
        <v>-0.89800770009657105</v>
      </c>
      <c r="AF682" s="8">
        <f t="shared" si="272"/>
        <v>-0.77663786721759931</v>
      </c>
      <c r="AG682" s="8">
        <f t="shared" si="272"/>
        <v>-0.82504285825097656</v>
      </c>
      <c r="AH682" s="8">
        <f t="shared" si="272"/>
        <v>0.11289059201401201</v>
      </c>
      <c r="AI682" s="8">
        <f t="shared" si="272"/>
        <v>-0.82148240994541633</v>
      </c>
      <c r="AK682" s="8">
        <f t="shared" ref="AK682:AU682" si="273">(AK36-$AK36)/$AK36</f>
        <v>0</v>
      </c>
      <c r="AL682" s="8">
        <f t="shared" si="273"/>
        <v>-0.9318919794835907</v>
      </c>
      <c r="AM682" s="8">
        <f t="shared" si="273"/>
        <v>-0.93653876981414752</v>
      </c>
      <c r="AN682" s="8">
        <f t="shared" si="273"/>
        <v>0.77106824682515052</v>
      </c>
      <c r="AO682" s="8">
        <f t="shared" si="273"/>
        <v>-0.9626860123226858</v>
      </c>
      <c r="AP682" s="8">
        <f t="shared" si="273"/>
        <v>1.391230758114643</v>
      </c>
      <c r="AQ682" s="8">
        <f t="shared" si="273"/>
        <v>-0.95856441928290759</v>
      </c>
      <c r="AR682" s="8">
        <f t="shared" si="273"/>
        <v>-0.88758195737873258</v>
      </c>
      <c r="AS682" s="8">
        <f t="shared" si="273"/>
        <v>-0.97124211286854356</v>
      </c>
      <c r="AT682" s="8">
        <f t="shared" si="273"/>
        <v>0.11289059201401201</v>
      </c>
      <c r="AU682" s="8">
        <f t="shared" si="273"/>
        <v>-0.89639333514039699</v>
      </c>
      <c r="AW682">
        <f t="shared" si="166"/>
        <v>0.23799999999999991</v>
      </c>
      <c r="AX682" t="str">
        <f t="shared" si="175"/>
        <v/>
      </c>
      <c r="AY682" t="str">
        <f t="shared" si="176"/>
        <v/>
      </c>
      <c r="AZ682">
        <f t="shared" si="177"/>
        <v>0.23799999999999991</v>
      </c>
    </row>
    <row r="683" spans="1:52" s="17" customFormat="1" x14ac:dyDescent="0.3">
      <c r="A683">
        <v>3</v>
      </c>
      <c r="B683" t="s">
        <v>107</v>
      </c>
      <c r="C683" t="s">
        <v>105</v>
      </c>
      <c r="D683" t="s">
        <v>15</v>
      </c>
      <c r="E683"/>
      <c r="F683" s="2">
        <v>0</v>
      </c>
      <c r="G683" s="2">
        <f t="shared" si="167"/>
        <v>1</v>
      </c>
      <c r="H683" s="4">
        <f t="shared" si="168"/>
        <v>0</v>
      </c>
      <c r="I683">
        <f t="shared" si="169"/>
        <v>1</v>
      </c>
      <c r="J683">
        <f t="shared" si="162"/>
        <v>0</v>
      </c>
      <c r="K683">
        <f t="shared" si="170"/>
        <v>3</v>
      </c>
      <c r="L683">
        <f t="shared" si="171"/>
        <v>0</v>
      </c>
      <c r="M683" s="8">
        <f t="shared" ref="M683:W683" si="274">(M37-$M37)/$M37</f>
        <v>0</v>
      </c>
      <c r="N683" s="8">
        <f t="shared" si="274"/>
        <v>2.2013711859018574</v>
      </c>
      <c r="O683" s="8">
        <f t="shared" si="274"/>
        <v>2.2024938468582484</v>
      </c>
      <c r="P683" s="8">
        <f t="shared" si="274"/>
        <v>-3.0090912544402862E-4</v>
      </c>
      <c r="Q683" s="8">
        <f t="shared" si="274"/>
        <v>0.46723089626932662</v>
      </c>
      <c r="R683" s="8">
        <f t="shared" si="274"/>
        <v>-0.99998300513244998</v>
      </c>
      <c r="S683" s="8">
        <f t="shared" si="274"/>
        <v>-5.77055729169791E-2</v>
      </c>
      <c r="T683" s="8">
        <f t="shared" si="274"/>
        <v>15.841914741747994</v>
      </c>
      <c r="U683" s="8">
        <f t="shared" si="274"/>
        <v>14.983906860128242</v>
      </c>
      <c r="V683" s="8">
        <f t="shared" si="274"/>
        <v>-0.9985654332391618</v>
      </c>
      <c r="W683" s="8">
        <f t="shared" si="274"/>
        <v>0.60265099939818179</v>
      </c>
      <c r="X683"/>
      <c r="Y683" s="8">
        <f t="shared" ref="Y683:AI683" si="275">(Y37-$Y37)/$Y37</f>
        <v>0</v>
      </c>
      <c r="Z683" s="8">
        <f t="shared" si="275"/>
        <v>2.4175613983391018</v>
      </c>
      <c r="AA683" s="8">
        <f t="shared" si="275"/>
        <v>2.0672218534042335</v>
      </c>
      <c r="AB683" s="8">
        <f t="shared" si="275"/>
        <v>0.33880949213056127</v>
      </c>
      <c r="AC683" s="8">
        <f t="shared" si="275"/>
        <v>2.3202829815729005</v>
      </c>
      <c r="AD683" s="8">
        <f t="shared" si="275"/>
        <v>-0.74918869653648468</v>
      </c>
      <c r="AE683" s="8">
        <f t="shared" si="275"/>
        <v>0.38139238574340517</v>
      </c>
      <c r="AF683" s="8">
        <f t="shared" si="275"/>
        <v>2.5004655683172028</v>
      </c>
      <c r="AG683" s="8">
        <f t="shared" si="275"/>
        <v>4.0057802347758518</v>
      </c>
      <c r="AH683" s="8">
        <f t="shared" si="275"/>
        <v>-0.975994368163415</v>
      </c>
      <c r="AI683" s="8">
        <f t="shared" si="275"/>
        <v>2.6435079142545517</v>
      </c>
      <c r="AK683" s="8">
        <f t="shared" ref="AK683:AU683" si="276">(AK37-$AK37)/$AK37</f>
        <v>0</v>
      </c>
      <c r="AL683" s="8">
        <f t="shared" si="276"/>
        <v>0.32879829941456534</v>
      </c>
      <c r="AM683" s="8">
        <f t="shared" si="276"/>
        <v>0.27018330228822113</v>
      </c>
      <c r="AN683" s="8">
        <f t="shared" si="276"/>
        <v>0.33880949213056127</v>
      </c>
      <c r="AO683" s="8">
        <f t="shared" si="276"/>
        <v>0.85835033153578011</v>
      </c>
      <c r="AP683" s="8">
        <f t="shared" si="276"/>
        <v>-0.74918869653648468</v>
      </c>
      <c r="AQ683" s="8">
        <f t="shared" si="276"/>
        <v>-0.18057196011247575</v>
      </c>
      <c r="AR683" s="8">
        <f t="shared" si="276"/>
        <v>0.78661340971198634</v>
      </c>
      <c r="AS683" s="8">
        <f t="shared" si="276"/>
        <v>6.5878336729636583E-2</v>
      </c>
      <c r="AT683" s="8">
        <f t="shared" si="276"/>
        <v>-0.975994368163415</v>
      </c>
      <c r="AU683" s="8">
        <f t="shared" si="276"/>
        <v>0.79284544161959547</v>
      </c>
      <c r="AW683">
        <f t="shared" si="166"/>
        <v>-0.51799999999999979</v>
      </c>
      <c r="AX683" t="str">
        <f t="shared" si="175"/>
        <v/>
      </c>
      <c r="AY683">
        <f t="shared" si="176"/>
        <v>-0.51799999999999979</v>
      </c>
      <c r="AZ683" t="str">
        <f t="shared" si="177"/>
        <v/>
      </c>
    </row>
    <row r="684" spans="1:52" s="17" customFormat="1" x14ac:dyDescent="0.3">
      <c r="A684">
        <v>3</v>
      </c>
      <c r="B684" t="s">
        <v>108</v>
      </c>
      <c r="C684" t="s">
        <v>105</v>
      </c>
      <c r="D684" t="s">
        <v>15</v>
      </c>
      <c r="E684"/>
      <c r="F684" s="2">
        <v>0</v>
      </c>
      <c r="G684" s="2">
        <f t="shared" si="167"/>
        <v>0</v>
      </c>
      <c r="H684" s="4">
        <f t="shared" si="168"/>
        <v>0</v>
      </c>
      <c r="I684">
        <f t="shared" si="169"/>
        <v>1</v>
      </c>
      <c r="J684">
        <f t="shared" si="162"/>
        <v>0</v>
      </c>
      <c r="K684">
        <f t="shared" si="170"/>
        <v>3</v>
      </c>
      <c r="L684">
        <f t="shared" si="171"/>
        <v>0</v>
      </c>
      <c r="M684" s="8">
        <f t="shared" ref="M684:W684" si="277">(M38-$M38)/$M38</f>
        <v>0</v>
      </c>
      <c r="N684" s="8">
        <f t="shared" si="277"/>
        <v>-0.7296509954684488</v>
      </c>
      <c r="O684" s="8">
        <f t="shared" si="277"/>
        <v>-0.72769737836502568</v>
      </c>
      <c r="P684" s="8">
        <f t="shared" si="277"/>
        <v>3.3549806617076676</v>
      </c>
      <c r="Q684" s="8">
        <f t="shared" si="277"/>
        <v>-0.86144713786505633</v>
      </c>
      <c r="R684" s="8">
        <f t="shared" si="277"/>
        <v>3.4065744715204529</v>
      </c>
      <c r="S684" s="8">
        <f t="shared" si="277"/>
        <v>-0.84988409271165055</v>
      </c>
      <c r="T684" s="8">
        <f t="shared" si="277"/>
        <v>-0.45391469494291004</v>
      </c>
      <c r="U684" s="8">
        <f t="shared" si="277"/>
        <v>-0.47789810922710968</v>
      </c>
      <c r="V684" s="8">
        <f t="shared" si="277"/>
        <v>3.5373001030322819</v>
      </c>
      <c r="W684" s="8">
        <f t="shared" si="277"/>
        <v>-0.84505743155378932</v>
      </c>
      <c r="X684"/>
      <c r="Y684" s="8">
        <f t="shared" ref="Y684:AI684" si="278">(Y38-$Y38)/$Y38</f>
        <v>0</v>
      </c>
      <c r="Z684" s="8">
        <f t="shared" si="278"/>
        <v>-0.71881773526458681</v>
      </c>
      <c r="AA684" s="8">
        <f t="shared" si="278"/>
        <v>-0.7251435645268286</v>
      </c>
      <c r="AB684" s="8">
        <f t="shared" si="278"/>
        <v>1.9744508335929574</v>
      </c>
      <c r="AC684" s="8">
        <f t="shared" si="278"/>
        <v>-0.83699605722656911</v>
      </c>
      <c r="AD684" s="8">
        <f t="shared" si="278"/>
        <v>1.1762883698496822</v>
      </c>
      <c r="AE684" s="8">
        <f t="shared" si="278"/>
        <v>-0.87154146121673293</v>
      </c>
      <c r="AF684" s="8">
        <f t="shared" si="278"/>
        <v>-0.86105067337852303</v>
      </c>
      <c r="AG684" s="8">
        <f t="shared" si="278"/>
        <v>-0.79354700121122268</v>
      </c>
      <c r="AH684" s="8">
        <f t="shared" si="278"/>
        <v>0.36096181633984703</v>
      </c>
      <c r="AI684" s="8">
        <f t="shared" si="278"/>
        <v>-0.71555720721787086</v>
      </c>
      <c r="AK684" s="8">
        <f t="shared" ref="AK684:AU684" si="279">(AK38-$AK38)/$AK38</f>
        <v>0</v>
      </c>
      <c r="AL684" s="8">
        <f t="shared" si="279"/>
        <v>-0.90264703129445067</v>
      </c>
      <c r="AM684" s="8">
        <f t="shared" si="279"/>
        <v>-0.90555098325862671</v>
      </c>
      <c r="AN684" s="8">
        <f t="shared" si="279"/>
        <v>1.9744508335929574</v>
      </c>
      <c r="AO684" s="8">
        <f t="shared" si="279"/>
        <v>-0.92798412387099261</v>
      </c>
      <c r="AP684" s="8">
        <f t="shared" si="279"/>
        <v>1.1762883698496822</v>
      </c>
      <c r="AQ684" s="8">
        <f t="shared" si="279"/>
        <v>-0.94515018555197694</v>
      </c>
      <c r="AR684" s="8">
        <f t="shared" si="279"/>
        <v>-0.92978723572870547</v>
      </c>
      <c r="AS684" s="8">
        <f t="shared" si="279"/>
        <v>-0.95583207064674547</v>
      </c>
      <c r="AT684" s="8">
        <f t="shared" si="279"/>
        <v>0.36096181633984703</v>
      </c>
      <c r="AU684" s="8">
        <f t="shared" si="279"/>
        <v>-0.8631775691421788</v>
      </c>
      <c r="AW684">
        <f t="shared" si="166"/>
        <v>-4.1999999999999899E-2</v>
      </c>
      <c r="AX684" t="str">
        <f t="shared" si="175"/>
        <v/>
      </c>
      <c r="AY684">
        <f t="shared" si="176"/>
        <v>-4.1999999999999899E-2</v>
      </c>
      <c r="AZ684" t="str">
        <f t="shared" si="177"/>
        <v/>
      </c>
    </row>
    <row r="685" spans="1:52" s="17" customFormat="1" x14ac:dyDescent="0.3">
      <c r="A685">
        <v>3</v>
      </c>
      <c r="B685" t="s">
        <v>109</v>
      </c>
      <c r="C685" t="s">
        <v>105</v>
      </c>
      <c r="D685" t="s">
        <v>15</v>
      </c>
      <c r="E685"/>
      <c r="F685" s="2">
        <v>0</v>
      </c>
      <c r="G685" s="2">
        <f t="shared" si="167"/>
        <v>1</v>
      </c>
      <c r="H685" s="4">
        <f t="shared" si="168"/>
        <v>0</v>
      </c>
      <c r="I685">
        <f t="shared" si="169"/>
        <v>1</v>
      </c>
      <c r="J685">
        <f t="shared" si="162"/>
        <v>0</v>
      </c>
      <c r="K685">
        <f t="shared" si="170"/>
        <v>3</v>
      </c>
      <c r="L685">
        <f t="shared" si="171"/>
        <v>0</v>
      </c>
      <c r="M685" s="8">
        <f t="shared" ref="M685:W685" si="280">(M39-$M39)/$M39</f>
        <v>0</v>
      </c>
      <c r="N685" s="8">
        <f t="shared" si="280"/>
        <v>-0.67209043699261439</v>
      </c>
      <c r="O685" s="8">
        <f t="shared" si="280"/>
        <v>-0.66930994636846919</v>
      </c>
      <c r="P685" s="8">
        <f t="shared" si="280"/>
        <v>4.3372252299743161</v>
      </c>
      <c r="Q685" s="8">
        <f t="shared" si="280"/>
        <v>-0.85965019681582799</v>
      </c>
      <c r="R685" s="8">
        <f t="shared" si="280"/>
        <v>4.0902028677352726</v>
      </c>
      <c r="S685" s="8">
        <f t="shared" si="280"/>
        <v>-0.82146582789097289</v>
      </c>
      <c r="T685" s="8">
        <f t="shared" si="280"/>
        <v>-0.37692154497387997</v>
      </c>
      <c r="U685" s="8">
        <f t="shared" si="280"/>
        <v>-0.40227031189777723</v>
      </c>
      <c r="V685" s="8">
        <f t="shared" si="280"/>
        <v>4.5476943669038716</v>
      </c>
      <c r="W685" s="8">
        <f t="shared" si="280"/>
        <v>-0.84007562675340575</v>
      </c>
      <c r="X685"/>
      <c r="Y685" s="8">
        <f t="shared" ref="Y685:AI685" si="281">(Y39-$Y39)/$Y39</f>
        <v>0</v>
      </c>
      <c r="Z685" s="8">
        <f t="shared" si="281"/>
        <v>-0.6890200346817964</v>
      </c>
      <c r="AA685" s="8">
        <f t="shared" si="281"/>
        <v>-0.71121174275482302</v>
      </c>
      <c r="AB685" s="8">
        <f t="shared" si="281"/>
        <v>2.6922793567543826</v>
      </c>
      <c r="AC685" s="8">
        <f t="shared" si="281"/>
        <v>-0.8454879227327855</v>
      </c>
      <c r="AD685" s="8">
        <f t="shared" si="281"/>
        <v>1.1396426371791191</v>
      </c>
      <c r="AE685" s="8">
        <f t="shared" si="281"/>
        <v>-0.86548530486570374</v>
      </c>
      <c r="AF685" s="8">
        <f t="shared" si="281"/>
        <v>-0.86393634823975152</v>
      </c>
      <c r="AG685" s="8">
        <f t="shared" si="281"/>
        <v>-0.79590307582595965</v>
      </c>
      <c r="AH685" s="8">
        <f t="shared" si="281"/>
        <v>0.41119441525294453</v>
      </c>
      <c r="AI685" s="8">
        <f t="shared" si="281"/>
        <v>-0.72140214013610171</v>
      </c>
      <c r="AK685" s="8">
        <f t="shared" ref="AK685:AU685" si="282">(AK39-$AK39)/$AK39</f>
        <v>0</v>
      </c>
      <c r="AL685" s="8">
        <f t="shared" si="282"/>
        <v>-0.89269989657898097</v>
      </c>
      <c r="AM685" s="8">
        <f t="shared" si="282"/>
        <v>-0.89708767331595607</v>
      </c>
      <c r="AN685" s="8">
        <f t="shared" si="282"/>
        <v>2.6922793567543826</v>
      </c>
      <c r="AO685" s="8">
        <f t="shared" si="282"/>
        <v>-0.93901085609334378</v>
      </c>
      <c r="AP685" s="8">
        <f t="shared" si="282"/>
        <v>1.1396426371791191</v>
      </c>
      <c r="AQ685" s="8">
        <f t="shared" si="282"/>
        <v>-0.94465911302997885</v>
      </c>
      <c r="AR685" s="8">
        <f t="shared" si="282"/>
        <v>-0.93115641909698588</v>
      </c>
      <c r="AS685" s="8">
        <f t="shared" si="282"/>
        <v>-0.95617620255154201</v>
      </c>
      <c r="AT685" s="8">
        <f t="shared" si="282"/>
        <v>0.41119441525294453</v>
      </c>
      <c r="AU685" s="8">
        <f t="shared" si="282"/>
        <v>-0.86281538784083955</v>
      </c>
      <c r="AW685">
        <f t="shared" si="166"/>
        <v>-4.1999999999999899E-2</v>
      </c>
      <c r="AX685" t="str">
        <f t="shared" si="175"/>
        <v/>
      </c>
      <c r="AY685">
        <f t="shared" si="176"/>
        <v>-4.1999999999999899E-2</v>
      </c>
      <c r="AZ685" t="str">
        <f t="shared" si="177"/>
        <v/>
      </c>
    </row>
    <row r="686" spans="1:52" s="17" customFormat="1" x14ac:dyDescent="0.3">
      <c r="A686">
        <v>3</v>
      </c>
      <c r="B686" t="s">
        <v>110</v>
      </c>
      <c r="C686" t="s">
        <v>105</v>
      </c>
      <c r="D686" t="s">
        <v>15</v>
      </c>
      <c r="E686"/>
      <c r="F686" s="2">
        <v>0</v>
      </c>
      <c r="G686" s="2">
        <f t="shared" si="167"/>
        <v>0</v>
      </c>
      <c r="H686" s="4">
        <f t="shared" si="168"/>
        <v>0</v>
      </c>
      <c r="I686">
        <f t="shared" si="169"/>
        <v>1</v>
      </c>
      <c r="J686">
        <f t="shared" si="162"/>
        <v>0</v>
      </c>
      <c r="K686">
        <f t="shared" si="170"/>
        <v>3</v>
      </c>
      <c r="L686">
        <f t="shared" si="171"/>
        <v>0</v>
      </c>
      <c r="M686" s="8">
        <f t="shared" ref="M686:W686" si="283">(M40-$M40)/$M40</f>
        <v>0</v>
      </c>
      <c r="N686" s="8">
        <f t="shared" si="283"/>
        <v>2.4355863731926544</v>
      </c>
      <c r="O686" s="8">
        <f t="shared" si="283"/>
        <v>2.4365240984391572</v>
      </c>
      <c r="P686" s="8">
        <f t="shared" si="283"/>
        <v>-2.9791271157553748E-4</v>
      </c>
      <c r="Q686" s="8">
        <f t="shared" si="283"/>
        <v>0.54402260137779623</v>
      </c>
      <c r="R686" s="8">
        <f t="shared" si="283"/>
        <v>-0.99999100263622764</v>
      </c>
      <c r="S686" s="8">
        <f t="shared" si="283"/>
        <v>-3.1563751820716558E-2</v>
      </c>
      <c r="T686" s="8">
        <f t="shared" si="283"/>
        <v>15.83868526521729</v>
      </c>
      <c r="U686" s="8">
        <f t="shared" si="283"/>
        <v>15.002666218797891</v>
      </c>
      <c r="V686" s="8">
        <f t="shared" si="283"/>
        <v>-0.99872337405140299</v>
      </c>
      <c r="W686" s="8">
        <f t="shared" si="283"/>
        <v>0.77124002667218494</v>
      </c>
      <c r="X686"/>
      <c r="Y686" s="8">
        <f t="shared" ref="Y686:AI686" si="284">(Y40-$Y40)/$Y40</f>
        <v>0</v>
      </c>
      <c r="Z686" s="8">
        <f t="shared" si="284"/>
        <v>2.338194335355515</v>
      </c>
      <c r="AA686" s="8">
        <f t="shared" si="284"/>
        <v>2.2472528021008733</v>
      </c>
      <c r="AB686" s="8">
        <f t="shared" si="284"/>
        <v>0.21521904218398147</v>
      </c>
      <c r="AC686" s="8">
        <f t="shared" si="284"/>
        <v>2.2588302407677827</v>
      </c>
      <c r="AD686" s="8">
        <f t="shared" si="284"/>
        <v>-0.74498041564502693</v>
      </c>
      <c r="AE686" s="8">
        <f t="shared" si="284"/>
        <v>0.50022638804477226</v>
      </c>
      <c r="AF686" s="8">
        <f t="shared" si="284"/>
        <v>2.9950663595946017</v>
      </c>
      <c r="AG686" s="8">
        <f t="shared" si="284"/>
        <v>4.7634849403945267</v>
      </c>
      <c r="AH686" s="8">
        <f t="shared" si="284"/>
        <v>-0.987568303336121</v>
      </c>
      <c r="AI686" s="8">
        <f t="shared" si="284"/>
        <v>2.4430139554263088</v>
      </c>
      <c r="AK686" s="8">
        <f t="shared" ref="AK686:AU686" si="285">(AK40-$AK40)/$AK40</f>
        <v>0</v>
      </c>
      <c r="AL686" s="8">
        <f t="shared" si="285"/>
        <v>0.32435528568358568</v>
      </c>
      <c r="AM686" s="8">
        <f t="shared" si="285"/>
        <v>0.24645783152540282</v>
      </c>
      <c r="AN686" s="8">
        <f t="shared" si="285"/>
        <v>0.21521904218398147</v>
      </c>
      <c r="AO686" s="8">
        <f t="shared" si="285"/>
        <v>0.45457269642536807</v>
      </c>
      <c r="AP686" s="8">
        <f t="shared" si="285"/>
        <v>-0.74498041564502693</v>
      </c>
      <c r="AQ686" s="8">
        <f t="shared" si="285"/>
        <v>-0.14163350399974953</v>
      </c>
      <c r="AR686" s="8">
        <f t="shared" si="285"/>
        <v>1.0195934563285491</v>
      </c>
      <c r="AS686" s="8">
        <f t="shared" si="285"/>
        <v>0.16427375229417901</v>
      </c>
      <c r="AT686" s="8">
        <f t="shared" si="285"/>
        <v>-0.987568303336121</v>
      </c>
      <c r="AU686" s="8">
        <f t="shared" si="285"/>
        <v>0.69057253693398712</v>
      </c>
      <c r="AW686">
        <f t="shared" si="166"/>
        <v>-0.51799999999999979</v>
      </c>
      <c r="AX686" t="str">
        <f t="shared" si="175"/>
        <v/>
      </c>
      <c r="AY686">
        <f t="shared" si="176"/>
        <v>-0.51799999999999979</v>
      </c>
      <c r="AZ686" t="str">
        <f t="shared" si="177"/>
        <v/>
      </c>
    </row>
    <row r="687" spans="1:52" s="17" customFormat="1" x14ac:dyDescent="0.3">
      <c r="A687">
        <v>3</v>
      </c>
      <c r="B687" t="s">
        <v>111</v>
      </c>
      <c r="C687" t="s">
        <v>105</v>
      </c>
      <c r="D687" t="s">
        <v>15</v>
      </c>
      <c r="E687"/>
      <c r="F687" s="2">
        <v>0</v>
      </c>
      <c r="G687" s="2">
        <f t="shared" si="167"/>
        <v>0</v>
      </c>
      <c r="H687" s="4">
        <f t="shared" si="168"/>
        <v>0</v>
      </c>
      <c r="I687">
        <f t="shared" si="169"/>
        <v>0</v>
      </c>
      <c r="J687">
        <f t="shared" si="162"/>
        <v>1</v>
      </c>
      <c r="K687">
        <f t="shared" si="170"/>
        <v>3</v>
      </c>
      <c r="L687">
        <f t="shared" si="171"/>
        <v>0</v>
      </c>
      <c r="M687" s="8">
        <f t="shared" ref="M687:W687" si="286">(M41-$M41)/$M41</f>
        <v>0</v>
      </c>
      <c r="N687" s="8">
        <f t="shared" si="286"/>
        <v>-0.80755240914618753</v>
      </c>
      <c r="O687" s="8">
        <f t="shared" si="286"/>
        <v>-0.80741416572952951</v>
      </c>
      <c r="P687" s="8">
        <f t="shared" si="286"/>
        <v>3.3678652612084621</v>
      </c>
      <c r="Q687" s="8">
        <f t="shared" si="286"/>
        <v>-0.86368226288767924</v>
      </c>
      <c r="R687" s="8">
        <f t="shared" si="286"/>
        <v>3.9156674083394396</v>
      </c>
      <c r="S687" s="8">
        <f t="shared" si="286"/>
        <v>-0.88736217369161774</v>
      </c>
      <c r="T687" s="8">
        <f t="shared" si="286"/>
        <v>-0.55350949816584261</v>
      </c>
      <c r="U687" s="8">
        <f t="shared" si="286"/>
        <v>-0.68415800895704415</v>
      </c>
      <c r="V687" s="8">
        <f t="shared" si="286"/>
        <v>3.1566963630803428</v>
      </c>
      <c r="W687" s="8">
        <f t="shared" si="286"/>
        <v>-0.90504023975790626</v>
      </c>
      <c r="X687"/>
      <c r="Y687" s="8">
        <f t="shared" ref="Y687:AI687" si="287">(Y41-$Y41)/$Y41</f>
        <v>0</v>
      </c>
      <c r="Z687" s="8">
        <f t="shared" si="287"/>
        <v>-0.83675252806133849</v>
      </c>
      <c r="AA687" s="8">
        <f t="shared" si="287"/>
        <v>-0.85312838539904767</v>
      </c>
      <c r="AB687" s="8">
        <f t="shared" si="287"/>
        <v>0.7820284557967575</v>
      </c>
      <c r="AC687" s="8">
        <f t="shared" si="287"/>
        <v>-0.89777458095154639</v>
      </c>
      <c r="AD687" s="8">
        <f t="shared" si="287"/>
        <v>1.3388126147538126</v>
      </c>
      <c r="AE687" s="8">
        <f t="shared" si="287"/>
        <v>-0.89430078078421027</v>
      </c>
      <c r="AF687" s="8">
        <f t="shared" si="287"/>
        <v>-0.76119798666685823</v>
      </c>
      <c r="AG687" s="8">
        <f t="shared" si="287"/>
        <v>-0.81355712195231122</v>
      </c>
      <c r="AH687" s="8">
        <f t="shared" si="287"/>
        <v>0.12211296562713768</v>
      </c>
      <c r="AI687" s="8">
        <f t="shared" si="287"/>
        <v>-0.81740039034292866</v>
      </c>
      <c r="AK687" s="8">
        <f t="shared" ref="AK687:AU687" si="288">(AK41-$AK41)/$AK41</f>
        <v>0</v>
      </c>
      <c r="AL687" s="8">
        <f t="shared" si="288"/>
        <v>-0.93940889385479054</v>
      </c>
      <c r="AM687" s="8">
        <f t="shared" si="288"/>
        <v>-0.94423828813918176</v>
      </c>
      <c r="AN687" s="8">
        <f t="shared" si="288"/>
        <v>0.7820284557967575</v>
      </c>
      <c r="AO687" s="8">
        <f t="shared" si="288"/>
        <v>-0.96092704850760458</v>
      </c>
      <c r="AP687" s="8">
        <f t="shared" si="288"/>
        <v>1.3388126147538126</v>
      </c>
      <c r="AQ687" s="8">
        <f t="shared" si="288"/>
        <v>-0.9571402245919538</v>
      </c>
      <c r="AR687" s="8">
        <f t="shared" si="288"/>
        <v>-0.87992711974726923</v>
      </c>
      <c r="AS687" s="8">
        <f t="shared" si="288"/>
        <v>-0.9696070061868205</v>
      </c>
      <c r="AT687" s="8">
        <f t="shared" si="288"/>
        <v>0.12211296562713768</v>
      </c>
      <c r="AU687" s="8">
        <f t="shared" si="288"/>
        <v>-0.89872436440136505</v>
      </c>
      <c r="AW687">
        <f t="shared" si="166"/>
        <v>0.23799999999999991</v>
      </c>
      <c r="AX687" t="str">
        <f t="shared" si="175"/>
        <v/>
      </c>
      <c r="AY687" t="str">
        <f t="shared" si="176"/>
        <v/>
      </c>
      <c r="AZ687">
        <f t="shared" si="177"/>
        <v>0.23799999999999991</v>
      </c>
    </row>
    <row r="688" spans="1:52" s="17" customFormat="1" x14ac:dyDescent="0.3">
      <c r="A688">
        <v>3</v>
      </c>
      <c r="B688" t="s">
        <v>112</v>
      </c>
      <c r="C688" t="s">
        <v>105</v>
      </c>
      <c r="D688" t="s">
        <v>15</v>
      </c>
      <c r="E688" t="s">
        <v>43</v>
      </c>
      <c r="F688" s="2">
        <v>0</v>
      </c>
      <c r="G688" s="2">
        <f t="shared" si="167"/>
        <v>1</v>
      </c>
      <c r="H688" s="4">
        <f t="shared" si="168"/>
        <v>1</v>
      </c>
      <c r="I688">
        <f t="shared" si="169"/>
        <v>0</v>
      </c>
      <c r="J688">
        <f t="shared" si="162"/>
        <v>1</v>
      </c>
      <c r="K688">
        <f t="shared" si="170"/>
        <v>3</v>
      </c>
      <c r="L688">
        <f t="shared" si="171"/>
        <v>3</v>
      </c>
      <c r="M688" s="8">
        <f t="shared" ref="M688:W688" si="289">(M42-$M42)/$M42</f>
        <v>0</v>
      </c>
      <c r="N688" s="8">
        <f t="shared" si="289"/>
        <v>-0.84061004519421023</v>
      </c>
      <c r="O688" s="8">
        <f t="shared" si="289"/>
        <v>-0.8402219426778893</v>
      </c>
      <c r="P688" s="8">
        <f t="shared" si="289"/>
        <v>3.3409632036379349</v>
      </c>
      <c r="Q688" s="8">
        <f t="shared" si="289"/>
        <v>-0.91618422010304468</v>
      </c>
      <c r="R688" s="8">
        <f t="shared" si="289"/>
        <v>4.1190069167984289</v>
      </c>
      <c r="S688" s="8">
        <f t="shared" si="289"/>
        <v>-0.91821743437909586</v>
      </c>
      <c r="T688" s="8">
        <f t="shared" si="289"/>
        <v>-0.56572179601670725</v>
      </c>
      <c r="U688" s="8">
        <f t="shared" si="289"/>
        <v>-0.69395741207699568</v>
      </c>
      <c r="V688" s="8">
        <f t="shared" si="289"/>
        <v>3.1759846963148535</v>
      </c>
      <c r="W688" s="8">
        <f t="shared" si="289"/>
        <v>-0.87801988636303885</v>
      </c>
      <c r="X688"/>
      <c r="Y688" s="8">
        <f t="shared" ref="Y688:AI688" si="290">(Y42-$Y42)/$Y42</f>
        <v>0</v>
      </c>
      <c r="Z688" s="8">
        <f t="shared" si="290"/>
        <v>-0.83240710241218674</v>
      </c>
      <c r="AA688" s="8">
        <f t="shared" si="290"/>
        <v>-0.83903379839696024</v>
      </c>
      <c r="AB688" s="8">
        <f t="shared" si="290"/>
        <v>2.3927830383481949</v>
      </c>
      <c r="AC688" s="8">
        <f t="shared" si="290"/>
        <v>-0.89479836436558235</v>
      </c>
      <c r="AD688" s="8">
        <f t="shared" si="290"/>
        <v>1.7455729033574643</v>
      </c>
      <c r="AE688" s="8">
        <f t="shared" si="290"/>
        <v>-0.90650974393198014</v>
      </c>
      <c r="AF688" s="8">
        <f t="shared" si="290"/>
        <v>-0.7541162038419057</v>
      </c>
      <c r="AG688" s="8">
        <f t="shared" si="290"/>
        <v>-0.80872388106404691</v>
      </c>
      <c r="AH688" s="8">
        <f t="shared" si="290"/>
        <v>0.50229878261322058</v>
      </c>
      <c r="AI688" s="8">
        <f t="shared" si="290"/>
        <v>-0.80510701571234955</v>
      </c>
      <c r="AK688" s="8">
        <f t="shared" ref="AK688:AU688" si="291">(AK42-$AK42)/$AK42</f>
        <v>0</v>
      </c>
      <c r="AL688" s="8">
        <f t="shared" si="291"/>
        <v>-0.93405006508163513</v>
      </c>
      <c r="AM688" s="8">
        <f t="shared" si="291"/>
        <v>-0.93726961922695806</v>
      </c>
      <c r="AN688" s="8">
        <f t="shared" si="291"/>
        <v>2.3927830383481949</v>
      </c>
      <c r="AO688" s="8">
        <f t="shared" si="291"/>
        <v>-0.95113585114643329</v>
      </c>
      <c r="AP688" s="8">
        <f t="shared" si="291"/>
        <v>1.7455729033574643</v>
      </c>
      <c r="AQ688" s="8">
        <f t="shared" si="291"/>
        <v>-0.9590989703436984</v>
      </c>
      <c r="AR688" s="8">
        <f t="shared" si="291"/>
        <v>-0.87646832324619772</v>
      </c>
      <c r="AS688" s="8">
        <f t="shared" si="291"/>
        <v>-0.96871878289880642</v>
      </c>
      <c r="AT688" s="8">
        <f t="shared" si="291"/>
        <v>0.50229878261322058</v>
      </c>
      <c r="AU688" s="8">
        <f t="shared" si="291"/>
        <v>-0.89909443635885022</v>
      </c>
      <c r="AW688">
        <f t="shared" si="166"/>
        <v>0.3219999999999999</v>
      </c>
      <c r="AX688">
        <f t="shared" si="175"/>
        <v>0.3219999999999999</v>
      </c>
      <c r="AY688" t="str">
        <f t="shared" si="176"/>
        <v/>
      </c>
      <c r="AZ688">
        <f t="shared" si="177"/>
        <v>0.3219999999999999</v>
      </c>
    </row>
    <row r="689" spans="1:52" s="17" customFormat="1" x14ac:dyDescent="0.3">
      <c r="A689">
        <v>3</v>
      </c>
      <c r="B689" t="s">
        <v>113</v>
      </c>
      <c r="C689" t="s">
        <v>114</v>
      </c>
      <c r="D689" t="s">
        <v>15</v>
      </c>
      <c r="E689"/>
      <c r="F689" s="2">
        <v>0</v>
      </c>
      <c r="G689" s="2">
        <f t="shared" si="167"/>
        <v>0</v>
      </c>
      <c r="H689" s="4">
        <f t="shared" si="168"/>
        <v>0</v>
      </c>
      <c r="I689">
        <f t="shared" si="169"/>
        <v>0</v>
      </c>
      <c r="J689">
        <f t="shared" si="162"/>
        <v>1</v>
      </c>
      <c r="K689">
        <f t="shared" si="170"/>
        <v>3</v>
      </c>
      <c r="L689">
        <f t="shared" si="171"/>
        <v>0</v>
      </c>
      <c r="M689" s="8">
        <f t="shared" ref="M689:W689" si="292">(M43-$M43)/$M43</f>
        <v>0</v>
      </c>
      <c r="N689" s="8">
        <f t="shared" si="292"/>
        <v>-0.82089207954085386</v>
      </c>
      <c r="O689" s="8">
        <f t="shared" si="292"/>
        <v>-0.81923669193331905</v>
      </c>
      <c r="P689" s="8">
        <f t="shared" si="292"/>
        <v>3.0055919573909295</v>
      </c>
      <c r="Q689" s="8">
        <f t="shared" si="292"/>
        <v>-0.88480367913939528</v>
      </c>
      <c r="R689" s="8">
        <f t="shared" si="292"/>
        <v>3.6241881045011999</v>
      </c>
      <c r="S689" s="8">
        <f t="shared" si="292"/>
        <v>-0.89113296092762329</v>
      </c>
      <c r="T689" s="8">
        <f t="shared" si="292"/>
        <v>-0.61084025401015485</v>
      </c>
      <c r="U689" s="8">
        <f t="shared" si="292"/>
        <v>-0.72541401529896332</v>
      </c>
      <c r="V689" s="8">
        <f t="shared" si="292"/>
        <v>2.8349617995656415</v>
      </c>
      <c r="W689" s="8">
        <f t="shared" si="292"/>
        <v>-0.92076550697802051</v>
      </c>
      <c r="X689"/>
      <c r="Y689" s="8">
        <f t="shared" ref="Y689:AI689" si="293">(Y43-$Y43)/$Y43</f>
        <v>0</v>
      </c>
      <c r="Z689" s="8">
        <f t="shared" si="293"/>
        <v>-0.79617919130220149</v>
      </c>
      <c r="AA689" s="8">
        <f t="shared" si="293"/>
        <v>-0.79679482211097563</v>
      </c>
      <c r="AB689" s="8">
        <f t="shared" si="293"/>
        <v>3.3298967486919331</v>
      </c>
      <c r="AC689" s="8">
        <f t="shared" si="293"/>
        <v>-0.8245294383518188</v>
      </c>
      <c r="AD689" s="8">
        <f t="shared" si="293"/>
        <v>2.6997525732894063</v>
      </c>
      <c r="AE689" s="8">
        <f t="shared" si="293"/>
        <v>-0.83753396067915298</v>
      </c>
      <c r="AF689" s="8">
        <f t="shared" si="293"/>
        <v>-0.66899660921022752</v>
      </c>
      <c r="AG689" s="8">
        <f t="shared" si="293"/>
        <v>-0.74273165209337</v>
      </c>
      <c r="AH689" s="8">
        <f t="shared" si="293"/>
        <v>1.0578460277005288</v>
      </c>
      <c r="AI689" s="8">
        <f t="shared" si="293"/>
        <v>-0.73051250886882391</v>
      </c>
      <c r="AK689" s="8">
        <f t="shared" ref="AK689:AU689" si="294">(AK43-$AK43)/$AK43</f>
        <v>0</v>
      </c>
      <c r="AL689" s="8">
        <f t="shared" si="294"/>
        <v>-0.92448014367621301</v>
      </c>
      <c r="AM689" s="8">
        <f t="shared" si="294"/>
        <v>-0.92452475981454751</v>
      </c>
      <c r="AN689" s="8">
        <f t="shared" si="294"/>
        <v>3.3298967486919331</v>
      </c>
      <c r="AO689" s="8">
        <f t="shared" si="294"/>
        <v>-0.92681928536477032</v>
      </c>
      <c r="AP689" s="8">
        <f t="shared" si="294"/>
        <v>2.6997525732894063</v>
      </c>
      <c r="AQ689" s="8">
        <f t="shared" si="294"/>
        <v>-0.93843858327669738</v>
      </c>
      <c r="AR689" s="8">
        <f t="shared" si="294"/>
        <v>-0.83346930707959332</v>
      </c>
      <c r="AS689" s="8">
        <f t="shared" si="294"/>
        <v>-0.95882867419207551</v>
      </c>
      <c r="AT689" s="8">
        <f t="shared" si="294"/>
        <v>1.0578460277005288</v>
      </c>
      <c r="AU689" s="8">
        <f t="shared" si="294"/>
        <v>-0.84377558453618051</v>
      </c>
      <c r="AW689">
        <f t="shared" si="166"/>
        <v>0.23799999999999991</v>
      </c>
      <c r="AX689" t="str">
        <f t="shared" si="175"/>
        <v/>
      </c>
      <c r="AY689" t="str">
        <f t="shared" si="176"/>
        <v/>
      </c>
      <c r="AZ689">
        <f t="shared" si="177"/>
        <v>0.23799999999999991</v>
      </c>
    </row>
    <row r="690" spans="1:52" s="17" customFormat="1" x14ac:dyDescent="0.3">
      <c r="A690">
        <v>3</v>
      </c>
      <c r="B690" t="s">
        <v>115</v>
      </c>
      <c r="C690" t="s">
        <v>114</v>
      </c>
      <c r="D690" t="s">
        <v>15</v>
      </c>
      <c r="E690" t="s">
        <v>43</v>
      </c>
      <c r="F690" s="2">
        <v>0</v>
      </c>
      <c r="G690" s="2">
        <f t="shared" si="167"/>
        <v>1</v>
      </c>
      <c r="H690" s="4">
        <f t="shared" si="168"/>
        <v>1</v>
      </c>
      <c r="I690">
        <f t="shared" si="169"/>
        <v>0</v>
      </c>
      <c r="J690">
        <f t="shared" si="162"/>
        <v>1</v>
      </c>
      <c r="K690">
        <f t="shared" si="170"/>
        <v>3</v>
      </c>
      <c r="L690">
        <f t="shared" si="171"/>
        <v>3</v>
      </c>
      <c r="M690" s="8">
        <f t="shared" ref="M690:W690" si="295">(M44-$M44)/$M44</f>
        <v>0</v>
      </c>
      <c r="N690" s="8">
        <f t="shared" si="295"/>
        <v>-0.85387286076475388</v>
      </c>
      <c r="O690" s="8">
        <f t="shared" si="295"/>
        <v>-0.85321520303325116</v>
      </c>
      <c r="P690" s="8">
        <f t="shared" si="295"/>
        <v>3.0200088572256005</v>
      </c>
      <c r="Q690" s="8">
        <f t="shared" si="295"/>
        <v>-0.92749801750093375</v>
      </c>
      <c r="R690" s="8">
        <f t="shared" si="295"/>
        <v>3.6142255620322712</v>
      </c>
      <c r="S690" s="8">
        <f t="shared" si="295"/>
        <v>-0.9263583273040813</v>
      </c>
      <c r="T690" s="8">
        <f t="shared" si="295"/>
        <v>-0.60921810098916584</v>
      </c>
      <c r="U690" s="8">
        <f t="shared" si="295"/>
        <v>-0.72438316532783775</v>
      </c>
      <c r="V690" s="8">
        <f t="shared" si="295"/>
        <v>2.8371421601836562</v>
      </c>
      <c r="W690" s="8">
        <f t="shared" si="295"/>
        <v>-0.89042903024812947</v>
      </c>
      <c r="X690"/>
      <c r="Y690" s="8">
        <f t="shared" ref="Y690:AI690" si="296">(Y44-$Y44)/$Y44</f>
        <v>0</v>
      </c>
      <c r="Z690" s="8">
        <f t="shared" si="296"/>
        <v>-0.82599495079898899</v>
      </c>
      <c r="AA690" s="8">
        <f t="shared" si="296"/>
        <v>-0.82733458262125825</v>
      </c>
      <c r="AB690" s="8">
        <f t="shared" si="296"/>
        <v>1.3427329987822541</v>
      </c>
      <c r="AC690" s="8">
        <f t="shared" si="296"/>
        <v>-0.88961789826036697</v>
      </c>
      <c r="AD690" s="8">
        <f t="shared" si="296"/>
        <v>2.4970271724315993</v>
      </c>
      <c r="AE690" s="8">
        <f t="shared" si="296"/>
        <v>-0.87756020911036969</v>
      </c>
      <c r="AF690" s="8">
        <f t="shared" si="296"/>
        <v>-0.6698912452369129</v>
      </c>
      <c r="AG690" s="8">
        <f t="shared" si="296"/>
        <v>-0.74292294923187763</v>
      </c>
      <c r="AH690" s="8">
        <f t="shared" si="296"/>
        <v>0.68512830259302027</v>
      </c>
      <c r="AI690" s="8">
        <f t="shared" si="296"/>
        <v>-0.74365252559273409</v>
      </c>
      <c r="AK690" s="8">
        <f t="shared" ref="AK690:AU690" si="297">(AK44-$AK44)/$AK44</f>
        <v>0</v>
      </c>
      <c r="AL690" s="8">
        <f t="shared" si="297"/>
        <v>-0.93260261948774292</v>
      </c>
      <c r="AM690" s="8">
        <f t="shared" si="297"/>
        <v>-0.93331663007482302</v>
      </c>
      <c r="AN690" s="8">
        <f t="shared" si="297"/>
        <v>1.3427329987822541</v>
      </c>
      <c r="AO690" s="8">
        <f t="shared" si="297"/>
        <v>-0.95556770340963826</v>
      </c>
      <c r="AP690" s="8">
        <f t="shared" si="297"/>
        <v>2.4970271724315993</v>
      </c>
      <c r="AQ690" s="8">
        <f t="shared" si="297"/>
        <v>-0.94669868587265638</v>
      </c>
      <c r="AR690" s="8">
        <f t="shared" si="297"/>
        <v>-0.83411614168789083</v>
      </c>
      <c r="AS690" s="8">
        <f t="shared" si="297"/>
        <v>-0.95824949873584486</v>
      </c>
      <c r="AT690" s="8">
        <f t="shared" si="297"/>
        <v>0.68512830259302027</v>
      </c>
      <c r="AU690" s="8">
        <f t="shared" si="297"/>
        <v>-0.86335999332999291</v>
      </c>
      <c r="AW690">
        <f t="shared" si="166"/>
        <v>0.3219999999999999</v>
      </c>
      <c r="AX690">
        <f t="shared" si="175"/>
        <v>0.3219999999999999</v>
      </c>
      <c r="AY690" t="str">
        <f t="shared" si="176"/>
        <v/>
      </c>
      <c r="AZ690">
        <f t="shared" si="177"/>
        <v>0.3219999999999999</v>
      </c>
    </row>
    <row r="691" spans="1:52" s="17" customFormat="1" x14ac:dyDescent="0.3">
      <c r="A691">
        <v>3</v>
      </c>
      <c r="B691" t="s">
        <v>116</v>
      </c>
      <c r="C691" t="s">
        <v>114</v>
      </c>
      <c r="D691" t="s">
        <v>15</v>
      </c>
      <c r="E691"/>
      <c r="F691" s="2">
        <v>0</v>
      </c>
      <c r="G691" s="2">
        <f t="shared" si="167"/>
        <v>1</v>
      </c>
      <c r="H691" s="4">
        <f t="shared" si="168"/>
        <v>0</v>
      </c>
      <c r="I691">
        <f t="shared" si="169"/>
        <v>1</v>
      </c>
      <c r="J691">
        <f t="shared" si="162"/>
        <v>0</v>
      </c>
      <c r="K691">
        <f t="shared" si="170"/>
        <v>3</v>
      </c>
      <c r="L691">
        <f t="shared" si="171"/>
        <v>0</v>
      </c>
      <c r="M691" s="8">
        <f t="shared" ref="M691:W691" si="298">(M45-$M45)/$M45</f>
        <v>0</v>
      </c>
      <c r="N691" s="8">
        <f t="shared" si="298"/>
        <v>2.2510251903925016</v>
      </c>
      <c r="O691" s="8">
        <f t="shared" si="298"/>
        <v>2.2519449126363837</v>
      </c>
      <c r="P691" s="8">
        <f t="shared" si="298"/>
        <v>-3.0090912544402862E-4</v>
      </c>
      <c r="Q691" s="8">
        <f t="shared" si="298"/>
        <v>0.43516258090056814</v>
      </c>
      <c r="R691" s="8">
        <f t="shared" si="298"/>
        <v>-0.99998300513244998</v>
      </c>
      <c r="S691" s="8">
        <f t="shared" si="298"/>
        <v>-6.6816821319961348E-2</v>
      </c>
      <c r="T691" s="8">
        <f t="shared" si="298"/>
        <v>15.841914741747994</v>
      </c>
      <c r="U691" s="8">
        <f t="shared" si="298"/>
        <v>14.979850085274249</v>
      </c>
      <c r="V691" s="8">
        <f t="shared" si="298"/>
        <v>-0.9985654332391618</v>
      </c>
      <c r="W691" s="8">
        <f t="shared" si="298"/>
        <v>0.49075879084516477</v>
      </c>
      <c r="X691"/>
      <c r="Y691" s="8">
        <f t="shared" ref="Y691:AI691" si="299">(Y45-$Y45)/$Y45</f>
        <v>0</v>
      </c>
      <c r="Z691" s="8">
        <f t="shared" si="299"/>
        <v>1.5826409462954889</v>
      </c>
      <c r="AA691" s="8">
        <f t="shared" si="299"/>
        <v>1.5109796423038202</v>
      </c>
      <c r="AB691" s="8">
        <f t="shared" si="299"/>
        <v>0.62812593609243872</v>
      </c>
      <c r="AC691" s="8">
        <f t="shared" si="299"/>
        <v>1.9785049992989796</v>
      </c>
      <c r="AD691" s="8">
        <f t="shared" si="299"/>
        <v>-0.77337001030020491</v>
      </c>
      <c r="AE691" s="8">
        <f t="shared" si="299"/>
        <v>0.26443538303043901</v>
      </c>
      <c r="AF691" s="8">
        <f t="shared" si="299"/>
        <v>2.1865778308961508</v>
      </c>
      <c r="AG691" s="8">
        <f t="shared" si="299"/>
        <v>3.716359856273364</v>
      </c>
      <c r="AH691" s="8">
        <f t="shared" si="299"/>
        <v>-0.98141364358197003</v>
      </c>
      <c r="AI691" s="8">
        <f t="shared" si="299"/>
        <v>3.3832986234285882</v>
      </c>
      <c r="AK691" s="8">
        <f t="shared" ref="AK691:AU691" si="300">(AK45-$AK45)/$AK45</f>
        <v>0</v>
      </c>
      <c r="AL691" s="8">
        <f t="shared" si="300"/>
        <v>3.8608845106600877E-2</v>
      </c>
      <c r="AM691" s="8">
        <f t="shared" si="300"/>
        <v>-4.762187250308564E-3</v>
      </c>
      <c r="AN691" s="8">
        <f t="shared" si="300"/>
        <v>0.62812593609243872</v>
      </c>
      <c r="AO691" s="8">
        <f t="shared" si="300"/>
        <v>0.23014049839871997</v>
      </c>
      <c r="AP691" s="8">
        <f t="shared" si="300"/>
        <v>-0.77337001030020491</v>
      </c>
      <c r="AQ691" s="8">
        <f t="shared" si="300"/>
        <v>-0.25707002473427831</v>
      </c>
      <c r="AR691" s="8">
        <f t="shared" si="300"/>
        <v>0.60701477438236051</v>
      </c>
      <c r="AS691" s="8">
        <f t="shared" si="300"/>
        <v>1.933677640955301E-3</v>
      </c>
      <c r="AT691" s="8">
        <f t="shared" si="300"/>
        <v>-0.98141364358197003</v>
      </c>
      <c r="AU691" s="8">
        <f t="shared" si="300"/>
        <v>1.0982894579659073</v>
      </c>
      <c r="AW691">
        <f t="shared" si="166"/>
        <v>-0.51799999999999979</v>
      </c>
      <c r="AX691" t="str">
        <f t="shared" si="175"/>
        <v/>
      </c>
      <c r="AY691">
        <f t="shared" si="176"/>
        <v>-0.51799999999999979</v>
      </c>
      <c r="AZ691" t="str">
        <f t="shared" si="177"/>
        <v/>
      </c>
    </row>
    <row r="692" spans="1:52" s="17" customFormat="1" x14ac:dyDescent="0.3">
      <c r="A692">
        <v>3</v>
      </c>
      <c r="B692" t="s">
        <v>117</v>
      </c>
      <c r="C692" t="s">
        <v>114</v>
      </c>
      <c r="D692" t="s">
        <v>15</v>
      </c>
      <c r="E692"/>
      <c r="F692" s="2">
        <v>0</v>
      </c>
      <c r="G692" s="2">
        <f t="shared" si="167"/>
        <v>0</v>
      </c>
      <c r="H692" s="4">
        <f t="shared" si="168"/>
        <v>0</v>
      </c>
      <c r="I692">
        <f t="shared" si="169"/>
        <v>1</v>
      </c>
      <c r="J692">
        <f t="shared" si="162"/>
        <v>0</v>
      </c>
      <c r="K692">
        <f t="shared" si="170"/>
        <v>3</v>
      </c>
      <c r="L692">
        <f t="shared" si="171"/>
        <v>0</v>
      </c>
      <c r="M692" s="8">
        <f t="shared" ref="M692:W692" si="301">(M46-$M46)/$M46</f>
        <v>0</v>
      </c>
      <c r="N692" s="8">
        <f t="shared" si="301"/>
        <v>-0.72387300183601788</v>
      </c>
      <c r="O692" s="8">
        <f t="shared" si="301"/>
        <v>-0.72081126400338269</v>
      </c>
      <c r="P692" s="8">
        <f t="shared" si="301"/>
        <v>3.3549806617076676</v>
      </c>
      <c r="Q692" s="8">
        <f t="shared" si="301"/>
        <v>-0.87526983532560232</v>
      </c>
      <c r="R692" s="8">
        <f t="shared" si="301"/>
        <v>3.4065744715204529</v>
      </c>
      <c r="S692" s="8">
        <f t="shared" si="301"/>
        <v>-0.85977329030706973</v>
      </c>
      <c r="T692" s="8">
        <f t="shared" si="301"/>
        <v>-0.45391469494291004</v>
      </c>
      <c r="U692" s="8">
        <f t="shared" si="301"/>
        <v>-0.47655018142640898</v>
      </c>
      <c r="V692" s="8">
        <f t="shared" si="301"/>
        <v>3.5373001030322819</v>
      </c>
      <c r="W692" s="8">
        <f t="shared" si="301"/>
        <v>-0.8637239031348305</v>
      </c>
      <c r="X692"/>
      <c r="Y692" s="8">
        <f t="shared" ref="Y692:AI692" si="302">(Y46-$Y46)/$Y46</f>
        <v>0</v>
      </c>
      <c r="Z692" s="8">
        <f t="shared" si="302"/>
        <v>-0.67157758955246438</v>
      </c>
      <c r="AA692" s="8">
        <f t="shared" si="302"/>
        <v>-0.67564034394456185</v>
      </c>
      <c r="AB692" s="8">
        <f t="shared" si="302"/>
        <v>4.6954019216673295</v>
      </c>
      <c r="AC692" s="8">
        <f t="shared" si="302"/>
        <v>-0.73972051222400537</v>
      </c>
      <c r="AD692" s="8">
        <f t="shared" si="302"/>
        <v>2.6509788965123202</v>
      </c>
      <c r="AE692" s="8">
        <f t="shared" si="302"/>
        <v>-0.78310405252303095</v>
      </c>
      <c r="AF692" s="8">
        <f t="shared" si="302"/>
        <v>-0.75941674432965345</v>
      </c>
      <c r="AG692" s="8">
        <f t="shared" si="302"/>
        <v>-0.64153987069723006</v>
      </c>
      <c r="AH692" s="8">
        <f t="shared" si="302"/>
        <v>1.287219039491375</v>
      </c>
      <c r="AI692" s="8">
        <f t="shared" si="302"/>
        <v>-0.52280718638066903</v>
      </c>
      <c r="AK692" s="8">
        <f t="shared" ref="AK692:AU692" si="303">(AK46-$AK46)/$AK46</f>
        <v>0</v>
      </c>
      <c r="AL692" s="8">
        <f t="shared" si="303"/>
        <v>-0.87991335633620427</v>
      </c>
      <c r="AM692" s="8">
        <f t="shared" si="303"/>
        <v>-0.88115043110464841</v>
      </c>
      <c r="AN692" s="8">
        <f t="shared" si="303"/>
        <v>4.6954019216673295</v>
      </c>
      <c r="AO692" s="8">
        <f t="shared" si="303"/>
        <v>-0.893657446068993</v>
      </c>
      <c r="AP692" s="8">
        <f t="shared" si="303"/>
        <v>2.6509788965123202</v>
      </c>
      <c r="AQ692" s="8">
        <f t="shared" si="303"/>
        <v>-0.9104992123918374</v>
      </c>
      <c r="AR692" s="8">
        <f t="shared" si="303"/>
        <v>-0.87888128639195973</v>
      </c>
      <c r="AS692" s="8">
        <f t="shared" si="303"/>
        <v>-0.9247494446624297</v>
      </c>
      <c r="AT692" s="8">
        <f t="shared" si="303"/>
        <v>1.287219039491375</v>
      </c>
      <c r="AU692" s="8">
        <f t="shared" si="303"/>
        <v>-0.76455896532634304</v>
      </c>
      <c r="AW692">
        <f t="shared" si="166"/>
        <v>-4.1999999999999899E-2</v>
      </c>
      <c r="AX692" t="str">
        <f t="shared" si="175"/>
        <v/>
      </c>
      <c r="AY692">
        <f t="shared" si="176"/>
        <v>-4.1999999999999899E-2</v>
      </c>
      <c r="AZ692" t="str">
        <f t="shared" si="177"/>
        <v/>
      </c>
    </row>
    <row r="693" spans="1:52" s="17" customFormat="1" x14ac:dyDescent="0.3">
      <c r="A693">
        <v>3</v>
      </c>
      <c r="B693" t="s">
        <v>118</v>
      </c>
      <c r="C693" t="s">
        <v>114</v>
      </c>
      <c r="D693" t="s">
        <v>15</v>
      </c>
      <c r="E693"/>
      <c r="F693" s="2">
        <v>0</v>
      </c>
      <c r="G693" s="2">
        <f t="shared" si="167"/>
        <v>1</v>
      </c>
      <c r="H693" s="4">
        <f t="shared" si="168"/>
        <v>0</v>
      </c>
      <c r="I693">
        <f t="shared" si="169"/>
        <v>1</v>
      </c>
      <c r="J693">
        <f t="shared" si="162"/>
        <v>0</v>
      </c>
      <c r="K693">
        <f t="shared" si="170"/>
        <v>3</v>
      </c>
      <c r="L693">
        <f t="shared" si="171"/>
        <v>0</v>
      </c>
      <c r="M693" s="8">
        <f t="shared" ref="M693:W693" si="304">(M47-$M47)/$M47</f>
        <v>0</v>
      </c>
      <c r="N693" s="8">
        <f t="shared" si="304"/>
        <v>-0.68378972346391442</v>
      </c>
      <c r="O693" s="8">
        <f t="shared" si="304"/>
        <v>-0.68079973524746373</v>
      </c>
      <c r="P693" s="8">
        <f t="shared" si="304"/>
        <v>4.3372252299743161</v>
      </c>
      <c r="Q693" s="8">
        <f t="shared" si="304"/>
        <v>-0.86243716636744583</v>
      </c>
      <c r="R693" s="8">
        <f t="shared" si="304"/>
        <v>4.0902028677352726</v>
      </c>
      <c r="S693" s="8">
        <f t="shared" si="304"/>
        <v>-0.83235627916667743</v>
      </c>
      <c r="T693" s="8">
        <f t="shared" si="304"/>
        <v>-0.37692154497387997</v>
      </c>
      <c r="U693" s="8">
        <f t="shared" si="304"/>
        <v>-0.40269976171535493</v>
      </c>
      <c r="V693" s="8">
        <f t="shared" si="304"/>
        <v>4.5476943669038716</v>
      </c>
      <c r="W693" s="8">
        <f t="shared" si="304"/>
        <v>-0.84513773058631714</v>
      </c>
      <c r="X693"/>
      <c r="Y693" s="8">
        <f t="shared" ref="Y693:AI693" si="305">(Y47-$Y47)/$Y47</f>
        <v>0</v>
      </c>
      <c r="Z693" s="8">
        <f t="shared" si="305"/>
        <v>-0.64597753008161041</v>
      </c>
      <c r="AA693" s="8">
        <f t="shared" si="305"/>
        <v>-0.64841422020290018</v>
      </c>
      <c r="AB693" s="8">
        <f t="shared" si="305"/>
        <v>4.9555546253832166</v>
      </c>
      <c r="AC693" s="8">
        <f t="shared" si="305"/>
        <v>-0.72195039789101489</v>
      </c>
      <c r="AD693" s="8">
        <f t="shared" si="305"/>
        <v>2.9243243398736136</v>
      </c>
      <c r="AE693" s="8">
        <f t="shared" si="305"/>
        <v>-0.75840477126745165</v>
      </c>
      <c r="AF693" s="8">
        <f t="shared" si="305"/>
        <v>-0.74626708238144146</v>
      </c>
      <c r="AG693" s="8">
        <f t="shared" si="305"/>
        <v>-0.62198509010123093</v>
      </c>
      <c r="AH693" s="8">
        <f t="shared" si="305"/>
        <v>1.6286846201992469</v>
      </c>
      <c r="AI693" s="8">
        <f t="shared" si="305"/>
        <v>-0.4893440730290991</v>
      </c>
      <c r="AK693" s="8">
        <f t="shared" ref="AK693:AU693" si="306">(AK47-$AK47)/$AK47</f>
        <v>0</v>
      </c>
      <c r="AL693" s="8">
        <f t="shared" si="306"/>
        <v>-0.86976886512221863</v>
      </c>
      <c r="AM693" s="8">
        <f t="shared" si="306"/>
        <v>-0.87212164201525499</v>
      </c>
      <c r="AN693" s="8">
        <f t="shared" si="306"/>
        <v>4.9555546253832166</v>
      </c>
      <c r="AO693" s="8">
        <f t="shared" si="306"/>
        <v>-0.89012081702807966</v>
      </c>
      <c r="AP693" s="8">
        <f t="shared" si="306"/>
        <v>2.9243243398736136</v>
      </c>
      <c r="AQ693" s="8">
        <f t="shared" si="306"/>
        <v>-0.90340003053008733</v>
      </c>
      <c r="AR693" s="8">
        <f t="shared" si="306"/>
        <v>-0.8717397955752626</v>
      </c>
      <c r="AS693" s="8">
        <f t="shared" si="306"/>
        <v>-0.92086293034877409</v>
      </c>
      <c r="AT693" s="8">
        <f t="shared" si="306"/>
        <v>1.6286846201992469</v>
      </c>
      <c r="AU693" s="8">
        <f t="shared" si="306"/>
        <v>-0.75063336254284119</v>
      </c>
      <c r="AW693">
        <f t="shared" si="166"/>
        <v>-4.1999999999999899E-2</v>
      </c>
      <c r="AX693" t="str">
        <f t="shared" si="175"/>
        <v/>
      </c>
      <c r="AY693">
        <f t="shared" si="176"/>
        <v>-4.1999999999999899E-2</v>
      </c>
      <c r="AZ693" t="str">
        <f t="shared" si="177"/>
        <v/>
      </c>
    </row>
    <row r="694" spans="1:52" s="17" customFormat="1" x14ac:dyDescent="0.3">
      <c r="A694">
        <v>3</v>
      </c>
      <c r="B694" t="s">
        <v>119</v>
      </c>
      <c r="C694" t="s">
        <v>114</v>
      </c>
      <c r="D694" t="s">
        <v>15</v>
      </c>
      <c r="E694"/>
      <c r="F694" s="2">
        <v>0</v>
      </c>
      <c r="G694" s="2">
        <f t="shared" si="167"/>
        <v>0</v>
      </c>
      <c r="H694" s="4">
        <f t="shared" si="168"/>
        <v>0</v>
      </c>
      <c r="I694">
        <f t="shared" si="169"/>
        <v>1</v>
      </c>
      <c r="J694">
        <f t="shared" si="162"/>
        <v>0</v>
      </c>
      <c r="K694">
        <f t="shared" si="170"/>
        <v>3</v>
      </c>
      <c r="L694">
        <f t="shared" si="171"/>
        <v>0</v>
      </c>
      <c r="M694" s="8">
        <f t="shared" ref="M694:W694" si="307">(M48-$M48)/$M48</f>
        <v>0</v>
      </c>
      <c r="N694" s="8">
        <f t="shared" si="307"/>
        <v>2.4657795265987068</v>
      </c>
      <c r="O694" s="8">
        <f t="shared" si="307"/>
        <v>2.4665183101351307</v>
      </c>
      <c r="P694" s="8">
        <f t="shared" si="307"/>
        <v>-2.9791271157553748E-4</v>
      </c>
      <c r="Q694" s="8">
        <f t="shared" si="307"/>
        <v>0.49647953149727114</v>
      </c>
      <c r="R694" s="8">
        <f t="shared" si="307"/>
        <v>-0.99999100263622764</v>
      </c>
      <c r="S694" s="8">
        <f t="shared" si="307"/>
        <v>-7.6747512978696947E-3</v>
      </c>
      <c r="T694" s="8">
        <f t="shared" si="307"/>
        <v>15.83868526521729</v>
      </c>
      <c r="U694" s="8">
        <f t="shared" si="307"/>
        <v>15.018335627661093</v>
      </c>
      <c r="V694" s="8">
        <f t="shared" si="307"/>
        <v>-0.99872337405140299</v>
      </c>
      <c r="W694" s="8">
        <f t="shared" si="307"/>
        <v>0.64969663888480667</v>
      </c>
      <c r="X694"/>
      <c r="Y694" s="8">
        <f t="shared" ref="Y694:AI694" si="308">(Y48-$Y48)/$Y48</f>
        <v>0</v>
      </c>
      <c r="Z694" s="8">
        <f t="shared" si="308"/>
        <v>2.3143737123661481</v>
      </c>
      <c r="AA694" s="8">
        <f t="shared" si="308"/>
        <v>2.201125555478483</v>
      </c>
      <c r="AB694" s="8">
        <f t="shared" si="308"/>
        <v>0.56292088374639604</v>
      </c>
      <c r="AC694" s="8">
        <f t="shared" si="308"/>
        <v>2.7807327041249943</v>
      </c>
      <c r="AD694" s="8">
        <f t="shared" si="308"/>
        <v>-0.71354662048069106</v>
      </c>
      <c r="AE694" s="8">
        <f t="shared" si="308"/>
        <v>0.59347152884579424</v>
      </c>
      <c r="AF694" s="8">
        <f t="shared" si="308"/>
        <v>2.9182877909132738</v>
      </c>
      <c r="AG694" s="8">
        <f t="shared" si="308"/>
        <v>4.8053309723337154</v>
      </c>
      <c r="AH694" s="8">
        <f t="shared" si="308"/>
        <v>-0.9842128838777493</v>
      </c>
      <c r="AI694" s="8">
        <f t="shared" si="308"/>
        <v>4.5854212279403495</v>
      </c>
      <c r="AK694" s="8">
        <f t="shared" ref="AK694:AU694" si="309">(AK48-$AK48)/$AK48</f>
        <v>0</v>
      </c>
      <c r="AL694" s="8">
        <f t="shared" si="309"/>
        <v>0.32565425309646956</v>
      </c>
      <c r="AM694" s="8">
        <f t="shared" si="309"/>
        <v>0.23586834757351818</v>
      </c>
      <c r="AN694" s="8">
        <f t="shared" si="309"/>
        <v>0.56292088374639604</v>
      </c>
      <c r="AO694" s="8">
        <f t="shared" si="309"/>
        <v>0.51749525350828551</v>
      </c>
      <c r="AP694" s="8">
        <f t="shared" si="309"/>
        <v>-0.71354662048069106</v>
      </c>
      <c r="AQ694" s="8">
        <f t="shared" si="309"/>
        <v>-7.3717840998487869E-2</v>
      </c>
      <c r="AR694" s="8">
        <f t="shared" si="309"/>
        <v>0.98045145351029805</v>
      </c>
      <c r="AS694" s="8">
        <f t="shared" si="309"/>
        <v>0.21800718541022127</v>
      </c>
      <c r="AT694" s="8">
        <f t="shared" si="309"/>
        <v>-0.9842128838777493</v>
      </c>
      <c r="AU694" s="8">
        <f t="shared" si="309"/>
        <v>1.7065587226081496</v>
      </c>
      <c r="AW694">
        <f t="shared" si="166"/>
        <v>-0.51799999999999979</v>
      </c>
      <c r="AX694" t="str">
        <f t="shared" si="175"/>
        <v/>
      </c>
      <c r="AY694">
        <f t="shared" si="176"/>
        <v>-0.51799999999999979</v>
      </c>
      <c r="AZ694" t="str">
        <f t="shared" si="177"/>
        <v/>
      </c>
    </row>
    <row r="695" spans="1:52" s="17" customFormat="1" x14ac:dyDescent="0.3">
      <c r="A695">
        <v>3</v>
      </c>
      <c r="B695" t="s">
        <v>120</v>
      </c>
      <c r="C695" t="s">
        <v>114</v>
      </c>
      <c r="D695" t="s">
        <v>15</v>
      </c>
      <c r="E695" t="s">
        <v>43</v>
      </c>
      <c r="F695" s="2">
        <v>0</v>
      </c>
      <c r="G695" s="2">
        <f t="shared" si="167"/>
        <v>0</v>
      </c>
      <c r="H695" s="4">
        <f t="shared" si="168"/>
        <v>1</v>
      </c>
      <c r="I695">
        <f t="shared" si="169"/>
        <v>0</v>
      </c>
      <c r="J695">
        <f t="shared" si="162"/>
        <v>1</v>
      </c>
      <c r="K695">
        <f t="shared" si="170"/>
        <v>3</v>
      </c>
      <c r="L695">
        <f t="shared" si="171"/>
        <v>3</v>
      </c>
      <c r="M695" s="8">
        <f t="shared" ref="M695:W695" si="310">(M49-$M49)/$M49</f>
        <v>0</v>
      </c>
      <c r="N695" s="8">
        <f t="shared" si="310"/>
        <v>-0.83916077255370569</v>
      </c>
      <c r="O695" s="8">
        <f t="shared" si="310"/>
        <v>-0.83856339211575837</v>
      </c>
      <c r="P695" s="8">
        <f t="shared" si="310"/>
        <v>3.3678652612084621</v>
      </c>
      <c r="Q695" s="8">
        <f t="shared" si="310"/>
        <v>-0.9207777095709665</v>
      </c>
      <c r="R695" s="8">
        <f t="shared" si="310"/>
        <v>3.9156674083394396</v>
      </c>
      <c r="S695" s="8">
        <f t="shared" si="310"/>
        <v>-0.92140315580052135</v>
      </c>
      <c r="T695" s="8">
        <f t="shared" si="310"/>
        <v>-0.55350949816584261</v>
      </c>
      <c r="U695" s="8">
        <f t="shared" si="310"/>
        <v>-0.68639955900464533</v>
      </c>
      <c r="V695" s="8">
        <f t="shared" si="310"/>
        <v>3.1566963630803428</v>
      </c>
      <c r="W695" s="8">
        <f t="shared" si="310"/>
        <v>-0.88394379333729545</v>
      </c>
      <c r="X695"/>
      <c r="Y695" s="8">
        <f t="shared" ref="Y695:AI695" si="311">(Y49-$Y49)/$Y49</f>
        <v>0</v>
      </c>
      <c r="Z695" s="8">
        <f t="shared" si="311"/>
        <v>-0.81138084799530796</v>
      </c>
      <c r="AA695" s="8">
        <f t="shared" si="311"/>
        <v>-0.81348218083764257</v>
      </c>
      <c r="AB695" s="8">
        <f t="shared" si="311"/>
        <v>1.3622955412359823</v>
      </c>
      <c r="AC695" s="8">
        <f t="shared" si="311"/>
        <v>-0.87972331979475848</v>
      </c>
      <c r="AD695" s="8">
        <f t="shared" si="311"/>
        <v>2.5777496966052729</v>
      </c>
      <c r="AE695" s="8">
        <f t="shared" si="311"/>
        <v>-0.87071479552120934</v>
      </c>
      <c r="AF695" s="8">
        <f t="shared" si="311"/>
        <v>-0.63668381764208237</v>
      </c>
      <c r="AG695" s="8">
        <f t="shared" si="311"/>
        <v>-0.71672756808679872</v>
      </c>
      <c r="AH695" s="8">
        <f t="shared" si="311"/>
        <v>0.70928062650452484</v>
      </c>
      <c r="AI695" s="8">
        <f t="shared" si="311"/>
        <v>-0.73069227891742272</v>
      </c>
      <c r="AK695" s="8">
        <f t="shared" ref="AK695:AU695" si="312">(AK49-$AK49)/$AK49</f>
        <v>0</v>
      </c>
      <c r="AL695" s="8">
        <f t="shared" si="312"/>
        <v>-0.92710594255740442</v>
      </c>
      <c r="AM695" s="8">
        <f t="shared" si="312"/>
        <v>-0.92874821012464104</v>
      </c>
      <c r="AN695" s="8">
        <f t="shared" si="312"/>
        <v>1.3622955412359823</v>
      </c>
      <c r="AO695" s="8">
        <f t="shared" si="312"/>
        <v>-0.94781858407359765</v>
      </c>
      <c r="AP695" s="8">
        <f t="shared" si="312"/>
        <v>2.5777496966052729</v>
      </c>
      <c r="AQ695" s="8">
        <f t="shared" si="312"/>
        <v>-0.94442916318310965</v>
      </c>
      <c r="AR695" s="8">
        <f t="shared" si="312"/>
        <v>-0.81740153207033461</v>
      </c>
      <c r="AS695" s="8">
        <f t="shared" si="312"/>
        <v>-0.95444193690377943</v>
      </c>
      <c r="AT695" s="8">
        <f t="shared" si="312"/>
        <v>0.70928062650452484</v>
      </c>
      <c r="AU695" s="8">
        <f t="shared" si="312"/>
        <v>-0.85906101779234123</v>
      </c>
      <c r="AW695">
        <f t="shared" si="166"/>
        <v>0.3219999999999999</v>
      </c>
      <c r="AX695">
        <f t="shared" si="175"/>
        <v>0.3219999999999999</v>
      </c>
      <c r="AY695" t="str">
        <f t="shared" si="176"/>
        <v/>
      </c>
      <c r="AZ695">
        <f t="shared" si="177"/>
        <v>0.3219999999999999</v>
      </c>
    </row>
    <row r="696" spans="1:52" s="17" customFormat="1" x14ac:dyDescent="0.3">
      <c r="A696">
        <v>3</v>
      </c>
      <c r="B696" t="s">
        <v>121</v>
      </c>
      <c r="C696" t="s">
        <v>114</v>
      </c>
      <c r="D696" t="s">
        <v>15</v>
      </c>
      <c r="E696"/>
      <c r="F696" s="2">
        <v>0</v>
      </c>
      <c r="G696" s="2">
        <f t="shared" si="167"/>
        <v>1</v>
      </c>
      <c r="H696" s="4">
        <f t="shared" si="168"/>
        <v>0</v>
      </c>
      <c r="I696">
        <f t="shared" si="169"/>
        <v>0</v>
      </c>
      <c r="J696">
        <f t="shared" si="162"/>
        <v>1</v>
      </c>
      <c r="K696">
        <f t="shared" si="170"/>
        <v>3</v>
      </c>
      <c r="L696">
        <f t="shared" si="171"/>
        <v>0</v>
      </c>
      <c r="M696" s="8">
        <f t="shared" ref="M696:W696" si="313">(M50-$M50)/$M50</f>
        <v>0</v>
      </c>
      <c r="N696" s="8">
        <f t="shared" si="313"/>
        <v>-0.81711901765549733</v>
      </c>
      <c r="O696" s="8">
        <f t="shared" si="313"/>
        <v>-0.81667437613695826</v>
      </c>
      <c r="P696" s="8">
        <f t="shared" si="313"/>
        <v>3.3409632036379349</v>
      </c>
      <c r="Q696" s="8">
        <f t="shared" si="313"/>
        <v>-0.88203018418142898</v>
      </c>
      <c r="R696" s="8">
        <f t="shared" si="313"/>
        <v>4.1190069167984289</v>
      </c>
      <c r="S696" s="8">
        <f t="shared" si="313"/>
        <v>-0.89444564182586639</v>
      </c>
      <c r="T696" s="8">
        <f t="shared" si="313"/>
        <v>-0.56572179601670725</v>
      </c>
      <c r="U696" s="8">
        <f t="shared" si="313"/>
        <v>-0.69417594707375352</v>
      </c>
      <c r="V696" s="8">
        <f t="shared" si="313"/>
        <v>3.1759846963148535</v>
      </c>
      <c r="W696" s="8">
        <f t="shared" si="313"/>
        <v>-0.919269084563901</v>
      </c>
      <c r="X696"/>
      <c r="Y696" s="8">
        <f t="shared" ref="Y696:AI696" si="314">(Y50-$Y50)/$Y50</f>
        <v>0</v>
      </c>
      <c r="Z696" s="8">
        <f t="shared" si="314"/>
        <v>-0.79150842448186709</v>
      </c>
      <c r="AA696" s="8">
        <f t="shared" si="314"/>
        <v>-0.79360475945411302</v>
      </c>
      <c r="AB696" s="8">
        <f t="shared" si="314"/>
        <v>3.2529583562619386</v>
      </c>
      <c r="AC696" s="8">
        <f t="shared" si="314"/>
        <v>-0.81861678643710278</v>
      </c>
      <c r="AD696" s="8">
        <f t="shared" si="314"/>
        <v>2.9756478155287933</v>
      </c>
      <c r="AE696" s="8">
        <f t="shared" si="314"/>
        <v>-0.83905913497530515</v>
      </c>
      <c r="AF696" s="8">
        <f t="shared" si="314"/>
        <v>-0.64359022544207478</v>
      </c>
      <c r="AG696" s="8">
        <f t="shared" si="314"/>
        <v>-0.72387292557006322</v>
      </c>
      <c r="AH696" s="8">
        <f t="shared" si="314"/>
        <v>1.1647331332673689</v>
      </c>
      <c r="AI696" s="8">
        <f t="shared" si="314"/>
        <v>-0.71872761045044387</v>
      </c>
      <c r="AK696" s="8">
        <f t="shared" ref="AK696:AU696" si="315">(AK50-$AK50)/$AK50</f>
        <v>0</v>
      </c>
      <c r="AL696" s="8">
        <f t="shared" si="315"/>
        <v>-0.91960606476512663</v>
      </c>
      <c r="AM696" s="8">
        <f t="shared" si="315"/>
        <v>-0.92112591645041808</v>
      </c>
      <c r="AN696" s="8">
        <f t="shared" si="315"/>
        <v>3.2529583562619386</v>
      </c>
      <c r="AO696" s="8">
        <f t="shared" si="315"/>
        <v>-0.93094559285846834</v>
      </c>
      <c r="AP696" s="8">
        <f t="shared" si="315"/>
        <v>2.9756478155287933</v>
      </c>
      <c r="AQ696" s="8">
        <f t="shared" si="315"/>
        <v>-0.93640438965518946</v>
      </c>
      <c r="AR696" s="8">
        <f t="shared" si="315"/>
        <v>-0.82083502329871538</v>
      </c>
      <c r="AS696" s="8">
        <f t="shared" si="315"/>
        <v>-0.95563061502028734</v>
      </c>
      <c r="AT696" s="8">
        <f t="shared" si="315"/>
        <v>1.1647331332673689</v>
      </c>
      <c r="AU696" s="8">
        <f t="shared" si="315"/>
        <v>-0.83858190366558427</v>
      </c>
      <c r="AW696">
        <f t="shared" si="166"/>
        <v>0.23799999999999991</v>
      </c>
      <c r="AX696" t="str">
        <f t="shared" si="175"/>
        <v/>
      </c>
      <c r="AY696" t="str">
        <f t="shared" si="176"/>
        <v/>
      </c>
      <c r="AZ696">
        <f t="shared" si="177"/>
        <v>0.23799999999999991</v>
      </c>
    </row>
    <row r="697" spans="1:52" s="17" customFormat="1" x14ac:dyDescent="0.3">
      <c r="A697">
        <v>3</v>
      </c>
      <c r="B697" t="s">
        <v>122</v>
      </c>
      <c r="C697" t="s">
        <v>123</v>
      </c>
      <c r="D697" t="s">
        <v>15</v>
      </c>
      <c r="E697"/>
      <c r="F697" s="2">
        <v>0</v>
      </c>
      <c r="G697" s="2">
        <f t="shared" si="167"/>
        <v>0</v>
      </c>
      <c r="H697" s="4">
        <f t="shared" si="168"/>
        <v>0</v>
      </c>
      <c r="I697">
        <f t="shared" si="169"/>
        <v>1</v>
      </c>
      <c r="J697">
        <f t="shared" si="162"/>
        <v>0</v>
      </c>
      <c r="K697">
        <f t="shared" si="170"/>
        <v>3</v>
      </c>
      <c r="L697">
        <f t="shared" si="171"/>
        <v>0</v>
      </c>
      <c r="M697" s="8">
        <f t="shared" ref="M697:W697" si="316">(M51-$M51)/$M51</f>
        <v>0</v>
      </c>
      <c r="N697" s="8">
        <f t="shared" si="316"/>
        <v>-0.68056560767947416</v>
      </c>
      <c r="O697" s="8">
        <f t="shared" si="316"/>
        <v>-0.67032121565674518</v>
      </c>
      <c r="P697" s="8">
        <f t="shared" si="316"/>
        <v>3.0055919573909295</v>
      </c>
      <c r="Q697" s="8">
        <f t="shared" si="316"/>
        <v>-0.82085545317603981</v>
      </c>
      <c r="R697" s="8">
        <f t="shared" si="316"/>
        <v>3.6241881045011999</v>
      </c>
      <c r="S697" s="8">
        <f t="shared" si="316"/>
        <v>-0.74673972175130121</v>
      </c>
      <c r="T697" s="8">
        <f t="shared" si="316"/>
        <v>-0.61084025401015485</v>
      </c>
      <c r="U697" s="8">
        <f t="shared" si="316"/>
        <v>-0.63739985248415831</v>
      </c>
      <c r="V697" s="8">
        <f t="shared" si="316"/>
        <v>2.8349617995656415</v>
      </c>
      <c r="W697" s="8">
        <f t="shared" si="316"/>
        <v>-0.86668472946920538</v>
      </c>
      <c r="X697"/>
      <c r="Y697" s="8">
        <f t="shared" ref="Y697:AI697" si="317">(Y51-$Y51)/$Y51</f>
        <v>0</v>
      </c>
      <c r="Z697" s="8">
        <f t="shared" si="317"/>
        <v>-0.67657412068537626</v>
      </c>
      <c r="AA697" s="8">
        <f t="shared" si="317"/>
        <v>-0.66918094775973502</v>
      </c>
      <c r="AB697" s="8">
        <f t="shared" si="317"/>
        <v>2.9127974889706807</v>
      </c>
      <c r="AC697" s="8">
        <f t="shared" si="317"/>
        <v>-0.75386484174050816</v>
      </c>
      <c r="AD697" s="8">
        <f t="shared" si="317"/>
        <v>2.7033538726205344</v>
      </c>
      <c r="AE697" s="8">
        <f t="shared" si="317"/>
        <v>-0.69114101349222157</v>
      </c>
      <c r="AF697" s="8">
        <f t="shared" si="317"/>
        <v>-0.67381032272476549</v>
      </c>
      <c r="AG697" s="8">
        <f t="shared" si="317"/>
        <v>-0.65918823120108727</v>
      </c>
      <c r="AH697" s="8">
        <f t="shared" si="317"/>
        <v>1.0677185312317357</v>
      </c>
      <c r="AI697" s="8">
        <f t="shared" si="317"/>
        <v>-0.60409745777137858</v>
      </c>
      <c r="AK697" s="8">
        <f t="shared" ref="AK697:AU697" si="318">(AK51-$AK51)/$AK51</f>
        <v>0</v>
      </c>
      <c r="AL697" s="8">
        <f t="shared" si="318"/>
        <v>-0.89656083452212065</v>
      </c>
      <c r="AM697" s="8">
        <f t="shared" si="318"/>
        <v>-0.88935527702241435</v>
      </c>
      <c r="AN697" s="8">
        <f t="shared" si="318"/>
        <v>2.9127974889706807</v>
      </c>
      <c r="AO697" s="8">
        <f t="shared" si="318"/>
        <v>-0.91377803976586747</v>
      </c>
      <c r="AP697" s="8">
        <f t="shared" si="318"/>
        <v>2.7033538726205344</v>
      </c>
      <c r="AQ697" s="8">
        <f t="shared" si="318"/>
        <v>-0.9092776874165226</v>
      </c>
      <c r="AR697" s="8">
        <f t="shared" si="318"/>
        <v>-0.8358999351978369</v>
      </c>
      <c r="AS697" s="8">
        <f t="shared" si="318"/>
        <v>-0.95286170064716125</v>
      </c>
      <c r="AT697" s="8">
        <f t="shared" si="318"/>
        <v>1.0677185312317357</v>
      </c>
      <c r="AU697" s="8">
        <f t="shared" si="318"/>
        <v>-0.73153233233846782</v>
      </c>
      <c r="AW697">
        <f t="shared" si="166"/>
        <v>0</v>
      </c>
      <c r="AX697" t="str">
        <f t="shared" si="175"/>
        <v/>
      </c>
      <c r="AY697">
        <f t="shared" si="176"/>
        <v>0</v>
      </c>
      <c r="AZ697" t="str">
        <f t="shared" si="177"/>
        <v/>
      </c>
    </row>
    <row r="698" spans="1:52" s="17" customFormat="1" x14ac:dyDescent="0.3">
      <c r="A698">
        <v>3</v>
      </c>
      <c r="B698" t="s">
        <v>124</v>
      </c>
      <c r="C698" t="s">
        <v>123</v>
      </c>
      <c r="D698" t="s">
        <v>15</v>
      </c>
      <c r="E698"/>
      <c r="F698" s="2">
        <v>0</v>
      </c>
      <c r="G698" s="2">
        <f t="shared" si="167"/>
        <v>1</v>
      </c>
      <c r="H698" s="4">
        <f t="shared" si="168"/>
        <v>0</v>
      </c>
      <c r="I698">
        <f t="shared" si="169"/>
        <v>1</v>
      </c>
      <c r="J698">
        <f t="shared" si="162"/>
        <v>0</v>
      </c>
      <c r="K698">
        <f t="shared" si="170"/>
        <v>3</v>
      </c>
      <c r="L698">
        <f t="shared" si="171"/>
        <v>0</v>
      </c>
      <c r="M698" s="8">
        <f t="shared" ref="M698:W698" si="319">(M52-$M52)/$M52</f>
        <v>0</v>
      </c>
      <c r="N698" s="8">
        <f t="shared" si="319"/>
        <v>-0.67837775372070375</v>
      </c>
      <c r="O698" s="8">
        <f t="shared" si="319"/>
        <v>-0.66507232972715602</v>
      </c>
      <c r="P698" s="8">
        <f t="shared" si="319"/>
        <v>3.0200088572256005</v>
      </c>
      <c r="Q698" s="8">
        <f t="shared" si="319"/>
        <v>-0.83365870515476226</v>
      </c>
      <c r="R698" s="8">
        <f t="shared" si="319"/>
        <v>3.6142255620322712</v>
      </c>
      <c r="S698" s="8">
        <f t="shared" si="319"/>
        <v>-0.74537755267086925</v>
      </c>
      <c r="T698" s="8">
        <f t="shared" si="319"/>
        <v>-0.60921810098916584</v>
      </c>
      <c r="U698" s="8">
        <f t="shared" si="319"/>
        <v>-0.63492270658743566</v>
      </c>
      <c r="V698" s="8">
        <f t="shared" si="319"/>
        <v>2.8371421601836562</v>
      </c>
      <c r="W698" s="8">
        <f t="shared" si="319"/>
        <v>-0.88314386821193913</v>
      </c>
      <c r="X698"/>
      <c r="Y698" s="8">
        <f t="shared" ref="Y698:AI698" si="320">(Y52-$Y52)/$Y52</f>
        <v>0</v>
      </c>
      <c r="Z698" s="8">
        <f t="shared" si="320"/>
        <v>-0.67296359369538716</v>
      </c>
      <c r="AA698" s="8">
        <f t="shared" si="320"/>
        <v>-0.66373085111091712</v>
      </c>
      <c r="AB698" s="8">
        <f t="shared" si="320"/>
        <v>1.1487278265105036</v>
      </c>
      <c r="AC698" s="8">
        <f t="shared" si="320"/>
        <v>-0.82502798830373603</v>
      </c>
      <c r="AD698" s="8">
        <f t="shared" si="320"/>
        <v>2.5314897632696063</v>
      </c>
      <c r="AE698" s="8">
        <f t="shared" si="320"/>
        <v>-0.73684009608240719</v>
      </c>
      <c r="AF698" s="8">
        <f t="shared" si="320"/>
        <v>-0.6670108619773043</v>
      </c>
      <c r="AG698" s="8">
        <f t="shared" si="320"/>
        <v>-0.65224410488448969</v>
      </c>
      <c r="AH698" s="8">
        <f t="shared" si="320"/>
        <v>0.65454492538200548</v>
      </c>
      <c r="AI698" s="8">
        <f t="shared" si="320"/>
        <v>-0.61870851749334377</v>
      </c>
      <c r="AK698" s="8">
        <f t="shared" ref="AK698:AU698" si="321">(AK52-$AK52)/$AK52</f>
        <v>0</v>
      </c>
      <c r="AL698" s="8">
        <f t="shared" si="321"/>
        <v>-0.89103566813252777</v>
      </c>
      <c r="AM698" s="8">
        <f t="shared" si="321"/>
        <v>-0.88161777230079563</v>
      </c>
      <c r="AN698" s="8">
        <f t="shared" si="321"/>
        <v>1.1487278265105036</v>
      </c>
      <c r="AO698" s="8">
        <f t="shared" si="321"/>
        <v>-0.94176394746160386</v>
      </c>
      <c r="AP698" s="8">
        <f t="shared" si="321"/>
        <v>2.5314897632696063</v>
      </c>
      <c r="AQ698" s="8">
        <f t="shared" si="321"/>
        <v>-0.91659773852729509</v>
      </c>
      <c r="AR698" s="8">
        <f t="shared" si="321"/>
        <v>-0.83239186589214231</v>
      </c>
      <c r="AS698" s="8">
        <f t="shared" si="321"/>
        <v>-0.95156040157538335</v>
      </c>
      <c r="AT698" s="8">
        <f t="shared" si="321"/>
        <v>0.65454492538200548</v>
      </c>
      <c r="AU698" s="8">
        <f t="shared" si="321"/>
        <v>-0.73899737049448544</v>
      </c>
      <c r="AW698">
        <f t="shared" si="166"/>
        <v>0</v>
      </c>
      <c r="AX698" t="str">
        <f t="shared" si="175"/>
        <v/>
      </c>
      <c r="AY698">
        <f t="shared" si="176"/>
        <v>0</v>
      </c>
      <c r="AZ698" t="str">
        <f t="shared" si="177"/>
        <v/>
      </c>
    </row>
    <row r="699" spans="1:52" s="17" customFormat="1" x14ac:dyDescent="0.3">
      <c r="A699">
        <v>3</v>
      </c>
      <c r="B699" t="s">
        <v>125</v>
      </c>
      <c r="C699" t="s">
        <v>123</v>
      </c>
      <c r="D699" t="s">
        <v>15</v>
      </c>
      <c r="E699" t="s">
        <v>43</v>
      </c>
      <c r="F699" s="2">
        <v>0</v>
      </c>
      <c r="G699" s="2">
        <f t="shared" si="167"/>
        <v>1</v>
      </c>
      <c r="H699" s="4">
        <f t="shared" si="168"/>
        <v>1</v>
      </c>
      <c r="I699">
        <f t="shared" si="169"/>
        <v>1</v>
      </c>
      <c r="J699">
        <f t="shared" si="162"/>
        <v>0</v>
      </c>
      <c r="K699">
        <f t="shared" si="170"/>
        <v>3</v>
      </c>
      <c r="L699">
        <f t="shared" si="171"/>
        <v>3</v>
      </c>
      <c r="M699" s="8">
        <f t="shared" ref="M699:W699" si="322">(M53-$M53)/$M53</f>
        <v>0</v>
      </c>
      <c r="N699" s="8">
        <f t="shared" si="322"/>
        <v>0.45200949313307376</v>
      </c>
      <c r="O699" s="8">
        <f t="shared" si="322"/>
        <v>0.45232539772988556</v>
      </c>
      <c r="P699" s="8">
        <f t="shared" si="322"/>
        <v>-3.0090912544402862E-4</v>
      </c>
      <c r="Q699" s="8">
        <f t="shared" si="322"/>
        <v>0.11378263764343166</v>
      </c>
      <c r="R699" s="8">
        <f t="shared" si="322"/>
        <v>-0.99998300513244998</v>
      </c>
      <c r="S699" s="8">
        <f t="shared" si="322"/>
        <v>-0.79003840840066297</v>
      </c>
      <c r="T699" s="8">
        <f t="shared" si="322"/>
        <v>15.841914741747994</v>
      </c>
      <c r="U699" s="8">
        <f t="shared" si="322"/>
        <v>12.612391057900515</v>
      </c>
      <c r="V699" s="8">
        <f t="shared" si="322"/>
        <v>-0.9985654332391618</v>
      </c>
      <c r="W699" s="8">
        <f t="shared" si="322"/>
        <v>-0.70378545679204874</v>
      </c>
      <c r="X699"/>
      <c r="Y699" s="8">
        <f t="shared" ref="Y699:AI699" si="323">(Y53-$Y53)/$Y53</f>
        <v>0</v>
      </c>
      <c r="Z699" s="8">
        <f t="shared" si="323"/>
        <v>0.6459197232073729</v>
      </c>
      <c r="AA699" s="8">
        <f t="shared" si="323"/>
        <v>0.59914663311176031</v>
      </c>
      <c r="AB699" s="8">
        <f t="shared" si="323"/>
        <v>0.39430719359581379</v>
      </c>
      <c r="AC699" s="8">
        <f t="shared" si="323"/>
        <v>0.92575930372167892</v>
      </c>
      <c r="AD699" s="8">
        <f t="shared" si="323"/>
        <v>-0.75669327677794707</v>
      </c>
      <c r="AE699" s="8">
        <f t="shared" si="323"/>
        <v>-0.1022925680712366</v>
      </c>
      <c r="AF699" s="8">
        <f t="shared" si="323"/>
        <v>2.3704503663970709</v>
      </c>
      <c r="AG699" s="8">
        <f t="shared" si="323"/>
        <v>2.6758747521181565</v>
      </c>
      <c r="AH699" s="8">
        <f t="shared" si="323"/>
        <v>-0.98573728121035176</v>
      </c>
      <c r="AI699" s="8">
        <f t="shared" si="323"/>
        <v>0.10002579762777258</v>
      </c>
      <c r="AK699" s="8">
        <f t="shared" ref="AK699:AU699" si="324">(AK53-$AK53)/$AK53</f>
        <v>0</v>
      </c>
      <c r="AL699" s="8">
        <f t="shared" si="324"/>
        <v>-0.28325131055308128</v>
      </c>
      <c r="AM699" s="8">
        <f t="shared" si="324"/>
        <v>-0.30739823055134519</v>
      </c>
      <c r="AN699" s="8">
        <f t="shared" si="324"/>
        <v>0.39430719359581379</v>
      </c>
      <c r="AO699" s="8">
        <f t="shared" si="324"/>
        <v>-0.19153693026418209</v>
      </c>
      <c r="AP699" s="8">
        <f t="shared" si="324"/>
        <v>-0.75669327677794707</v>
      </c>
      <c r="AQ699" s="8">
        <f t="shared" si="324"/>
        <v>-0.44984968379966894</v>
      </c>
      <c r="AR699" s="8">
        <f t="shared" si="324"/>
        <v>0.7050501673981695</v>
      </c>
      <c r="AS699" s="8">
        <f t="shared" si="324"/>
        <v>-0.23643538272883566</v>
      </c>
      <c r="AT699" s="8">
        <f t="shared" si="324"/>
        <v>-0.98573728121035176</v>
      </c>
      <c r="AU699" s="8">
        <f t="shared" si="324"/>
        <v>-0.2678020207212165</v>
      </c>
      <c r="AW699">
        <f t="shared" si="166"/>
        <v>-0.1959999999999999</v>
      </c>
      <c r="AX699">
        <f t="shared" si="175"/>
        <v>-0.1959999999999999</v>
      </c>
      <c r="AY699">
        <f t="shared" si="176"/>
        <v>-0.1959999999999999</v>
      </c>
      <c r="AZ699" t="str">
        <f t="shared" si="177"/>
        <v/>
      </c>
    </row>
    <row r="700" spans="1:52" s="17" customFormat="1" x14ac:dyDescent="0.3">
      <c r="A700">
        <v>3</v>
      </c>
      <c r="B700" t="s">
        <v>126</v>
      </c>
      <c r="C700" t="s">
        <v>123</v>
      </c>
      <c r="D700" t="s">
        <v>15</v>
      </c>
      <c r="E700"/>
      <c r="F700" s="2">
        <v>0</v>
      </c>
      <c r="G700" s="2">
        <f t="shared" si="167"/>
        <v>0</v>
      </c>
      <c r="H700" s="4">
        <f t="shared" si="168"/>
        <v>0</v>
      </c>
      <c r="I700">
        <f t="shared" si="169"/>
        <v>0</v>
      </c>
      <c r="J700">
        <f t="shared" si="162"/>
        <v>1</v>
      </c>
      <c r="K700">
        <f t="shared" si="170"/>
        <v>3</v>
      </c>
      <c r="L700">
        <f t="shared" si="171"/>
        <v>0</v>
      </c>
      <c r="M700" s="8">
        <f t="shared" ref="M700:W700" si="325">(M54-$M54)/$M54</f>
        <v>0</v>
      </c>
      <c r="N700" s="8">
        <f t="shared" si="325"/>
        <v>-0.83155646423632523</v>
      </c>
      <c r="O700" s="8">
        <f t="shared" si="325"/>
        <v>-0.82866195646604102</v>
      </c>
      <c r="P700" s="8">
        <f t="shared" si="325"/>
        <v>3.3549806617076676</v>
      </c>
      <c r="Q700" s="8">
        <f t="shared" si="325"/>
        <v>-0.91112858216042936</v>
      </c>
      <c r="R700" s="8">
        <f t="shared" si="325"/>
        <v>3.4065744715204529</v>
      </c>
      <c r="S700" s="8">
        <f t="shared" si="325"/>
        <v>-0.91901066450181779</v>
      </c>
      <c r="T700" s="8">
        <f t="shared" si="325"/>
        <v>-0.45391469494291004</v>
      </c>
      <c r="U700" s="8">
        <f t="shared" si="325"/>
        <v>-0.55441367799463148</v>
      </c>
      <c r="V700" s="8">
        <f t="shared" si="325"/>
        <v>3.5373001030322819</v>
      </c>
      <c r="W700" s="8">
        <f t="shared" si="325"/>
        <v>-0.63469638671557127</v>
      </c>
      <c r="X700"/>
      <c r="Y700" s="8">
        <f t="shared" ref="Y700:AI700" si="326">(Y54-$Y54)/$Y54</f>
        <v>0</v>
      </c>
      <c r="Z700" s="8">
        <f t="shared" si="326"/>
        <v>-0.78551603021177652</v>
      </c>
      <c r="AA700" s="8">
        <f t="shared" si="326"/>
        <v>-0.78309845100071607</v>
      </c>
      <c r="AB700" s="8">
        <f t="shared" si="326"/>
        <v>3.8020354140034192</v>
      </c>
      <c r="AC700" s="8">
        <f t="shared" si="326"/>
        <v>-0.8192526255085143</v>
      </c>
      <c r="AD700" s="8">
        <f t="shared" si="326"/>
        <v>2.5875560850328165</v>
      </c>
      <c r="AE700" s="8">
        <f t="shared" si="326"/>
        <v>-0.84425163075283349</v>
      </c>
      <c r="AF700" s="8">
        <f t="shared" si="326"/>
        <v>-0.76461406522165021</v>
      </c>
      <c r="AG700" s="8">
        <f t="shared" si="326"/>
        <v>-0.74148326604842907</v>
      </c>
      <c r="AH700" s="8">
        <f t="shared" si="326"/>
        <v>1.3101635753480527</v>
      </c>
      <c r="AI700" s="8">
        <f t="shared" si="326"/>
        <v>-0.52526223562315411</v>
      </c>
      <c r="AK700" s="8">
        <f t="shared" ref="AK700:AU700" si="327">(AK54-$AK54)/$AK54</f>
        <v>0</v>
      </c>
      <c r="AL700" s="8">
        <f t="shared" si="327"/>
        <v>-0.92359537366293409</v>
      </c>
      <c r="AM700" s="8">
        <f t="shared" si="327"/>
        <v>-0.92120963939313616</v>
      </c>
      <c r="AN700" s="8">
        <f t="shared" si="327"/>
        <v>3.8020354140034192</v>
      </c>
      <c r="AO700" s="8">
        <f t="shared" si="327"/>
        <v>-0.92656102562339238</v>
      </c>
      <c r="AP700" s="8">
        <f t="shared" si="327"/>
        <v>2.5875560850328165</v>
      </c>
      <c r="AQ700" s="8">
        <f t="shared" si="327"/>
        <v>-0.93849390510818409</v>
      </c>
      <c r="AR700" s="8">
        <f t="shared" si="327"/>
        <v>-0.88117627655485409</v>
      </c>
      <c r="AS700" s="8">
        <f t="shared" si="327"/>
        <v>-0.94619228521492849</v>
      </c>
      <c r="AT700" s="8">
        <f t="shared" si="327"/>
        <v>1.3101635753480527</v>
      </c>
      <c r="AU700" s="8">
        <f t="shared" si="327"/>
        <v>-0.82539382913376225</v>
      </c>
      <c r="AW700">
        <f t="shared" si="166"/>
        <v>0.1959999999999999</v>
      </c>
      <c r="AX700" t="str">
        <f t="shared" si="175"/>
        <v/>
      </c>
      <c r="AY700" t="str">
        <f t="shared" si="176"/>
        <v/>
      </c>
      <c r="AZ700">
        <f t="shared" si="177"/>
        <v>0.1959999999999999</v>
      </c>
    </row>
    <row r="701" spans="1:52" s="17" customFormat="1" x14ac:dyDescent="0.3">
      <c r="A701">
        <v>3</v>
      </c>
      <c r="B701" t="s">
        <v>127</v>
      </c>
      <c r="C701" t="s">
        <v>123</v>
      </c>
      <c r="D701" t="s">
        <v>15</v>
      </c>
      <c r="E701"/>
      <c r="F701" s="2">
        <v>0</v>
      </c>
      <c r="G701" s="2">
        <f t="shared" si="167"/>
        <v>1</v>
      </c>
      <c r="H701" s="4">
        <f t="shared" si="168"/>
        <v>0</v>
      </c>
      <c r="I701">
        <f t="shared" si="169"/>
        <v>0</v>
      </c>
      <c r="J701">
        <f t="shared" si="162"/>
        <v>1</v>
      </c>
      <c r="K701">
        <f t="shared" si="170"/>
        <v>3</v>
      </c>
      <c r="L701">
        <f t="shared" si="171"/>
        <v>0</v>
      </c>
      <c r="M701" s="8">
        <f t="shared" ref="M701:W701" si="328">(M55-$M55)/$M55</f>
        <v>0</v>
      </c>
      <c r="N701" s="8">
        <f t="shared" si="328"/>
        <v>-0.78633248162432601</v>
      </c>
      <c r="O701" s="8">
        <f t="shared" si="328"/>
        <v>-0.7837921898738045</v>
      </c>
      <c r="P701" s="8">
        <f t="shared" si="328"/>
        <v>4.3372252299743161</v>
      </c>
      <c r="Q701" s="8">
        <f t="shared" si="328"/>
        <v>-0.90974055208560722</v>
      </c>
      <c r="R701" s="8">
        <f t="shared" si="328"/>
        <v>4.0902028677352726</v>
      </c>
      <c r="S701" s="8">
        <f t="shared" si="328"/>
        <v>-0.90014916258021804</v>
      </c>
      <c r="T701" s="8">
        <f t="shared" si="328"/>
        <v>-0.37692154497387997</v>
      </c>
      <c r="U701" s="8">
        <f t="shared" si="328"/>
        <v>-0.49186110504734215</v>
      </c>
      <c r="V701" s="8">
        <f t="shared" si="328"/>
        <v>4.5476943669038716</v>
      </c>
      <c r="W701" s="8">
        <f t="shared" si="328"/>
        <v>-0.56660550951794941</v>
      </c>
      <c r="X701"/>
      <c r="Y701" s="8">
        <f t="shared" ref="Y701:AI701" si="329">(Y55-$Y55)/$Y55</f>
        <v>0</v>
      </c>
      <c r="Z701" s="8">
        <f t="shared" si="329"/>
        <v>-0.74337816838031234</v>
      </c>
      <c r="AA701" s="8">
        <f t="shared" si="329"/>
        <v>-0.74032072861446274</v>
      </c>
      <c r="AB701" s="8">
        <f t="shared" si="329"/>
        <v>5.081476414088832</v>
      </c>
      <c r="AC701" s="8">
        <f t="shared" si="329"/>
        <v>-0.80914950613709169</v>
      </c>
      <c r="AD701" s="8">
        <f t="shared" si="329"/>
        <v>3.0569217845622796</v>
      </c>
      <c r="AE701" s="8">
        <f t="shared" si="329"/>
        <v>-0.81666039515166966</v>
      </c>
      <c r="AF701" s="8">
        <f t="shared" si="329"/>
        <v>-0.73609182922511396</v>
      </c>
      <c r="AG701" s="8">
        <f t="shared" si="329"/>
        <v>-0.71252607848707172</v>
      </c>
      <c r="AH701" s="8">
        <f t="shared" si="329"/>
        <v>1.7227995321921388</v>
      </c>
      <c r="AI701" s="8">
        <f t="shared" si="329"/>
        <v>-0.45548972013933331</v>
      </c>
      <c r="AK701" s="8">
        <f t="shared" ref="AK701:AU701" si="330">(AK55-$AK55)/$AK55</f>
        <v>0</v>
      </c>
      <c r="AL701" s="8">
        <f t="shared" si="330"/>
        <v>-0.90893265300476556</v>
      </c>
      <c r="AM701" s="8">
        <f t="shared" si="330"/>
        <v>-0.90592063236418929</v>
      </c>
      <c r="AN701" s="8">
        <f t="shared" si="330"/>
        <v>5.081476414088832</v>
      </c>
      <c r="AO701" s="8">
        <f t="shared" si="330"/>
        <v>-0.92707805718812164</v>
      </c>
      <c r="AP701" s="8">
        <f t="shared" si="330"/>
        <v>3.0569217845622796</v>
      </c>
      <c r="AQ701" s="8">
        <f t="shared" si="330"/>
        <v>-0.92793174780601095</v>
      </c>
      <c r="AR701" s="8">
        <f t="shared" si="330"/>
        <v>-0.86675842576299089</v>
      </c>
      <c r="AS701" s="8">
        <f t="shared" si="330"/>
        <v>-0.94062742133886768</v>
      </c>
      <c r="AT701" s="8">
        <f t="shared" si="330"/>
        <v>1.7227995321921388</v>
      </c>
      <c r="AU701" s="8">
        <f t="shared" si="330"/>
        <v>-0.79694882175239412</v>
      </c>
      <c r="AW701">
        <f t="shared" si="166"/>
        <v>0.1959999999999999</v>
      </c>
      <c r="AX701" t="str">
        <f t="shared" si="175"/>
        <v/>
      </c>
      <c r="AY701" t="str">
        <f t="shared" si="176"/>
        <v/>
      </c>
      <c r="AZ701">
        <f t="shared" si="177"/>
        <v>0.1959999999999999</v>
      </c>
    </row>
    <row r="702" spans="1:52" s="17" customFormat="1" x14ac:dyDescent="0.3">
      <c r="A702">
        <v>3</v>
      </c>
      <c r="B702" t="s">
        <v>128</v>
      </c>
      <c r="C702" t="s">
        <v>123</v>
      </c>
      <c r="D702" t="s">
        <v>15</v>
      </c>
      <c r="E702" t="s">
        <v>43</v>
      </c>
      <c r="F702" s="2">
        <v>0</v>
      </c>
      <c r="G702" s="2">
        <f t="shared" si="167"/>
        <v>0</v>
      </c>
      <c r="H702" s="4">
        <f t="shared" si="168"/>
        <v>1</v>
      </c>
      <c r="I702">
        <f t="shared" si="169"/>
        <v>1</v>
      </c>
      <c r="J702">
        <f t="shared" si="162"/>
        <v>0</v>
      </c>
      <c r="K702">
        <f t="shared" si="170"/>
        <v>3</v>
      </c>
      <c r="L702">
        <f t="shared" si="171"/>
        <v>3</v>
      </c>
      <c r="M702" s="8">
        <f t="shared" ref="M702:W702" si="331">(M56-$M56)/$M56</f>
        <v>0</v>
      </c>
      <c r="N702" s="8">
        <f t="shared" si="331"/>
        <v>0.36150307959767797</v>
      </c>
      <c r="O702" s="8">
        <f t="shared" si="331"/>
        <v>0.36176400314707774</v>
      </c>
      <c r="P702" s="8">
        <f t="shared" si="331"/>
        <v>-2.9791271157553748E-4</v>
      </c>
      <c r="Q702" s="8">
        <f t="shared" si="331"/>
        <v>9.9075970740573005E-2</v>
      </c>
      <c r="R702" s="8">
        <f t="shared" si="331"/>
        <v>-0.99999100263622764</v>
      </c>
      <c r="S702" s="8">
        <f t="shared" si="331"/>
        <v>-0.78737929786572536</v>
      </c>
      <c r="T702" s="8">
        <f t="shared" si="331"/>
        <v>15.83868526521729</v>
      </c>
      <c r="U702" s="8">
        <f t="shared" si="331"/>
        <v>12.616889251449324</v>
      </c>
      <c r="V702" s="8">
        <f t="shared" si="331"/>
        <v>-0.99872337405140299</v>
      </c>
      <c r="W702" s="8">
        <f t="shared" si="331"/>
        <v>-0.70248317243047775</v>
      </c>
      <c r="X702"/>
      <c r="Y702" s="8">
        <f t="shared" ref="Y702:AI702" si="332">(Y56-$Y56)/$Y56</f>
        <v>0</v>
      </c>
      <c r="Z702" s="8">
        <f t="shared" si="332"/>
        <v>0.5940866243967754</v>
      </c>
      <c r="AA702" s="8">
        <f t="shared" si="332"/>
        <v>0.57038695379502191</v>
      </c>
      <c r="AB702" s="8">
        <f t="shared" si="332"/>
        <v>0.38906705406829895</v>
      </c>
      <c r="AC702" s="8">
        <f t="shared" si="332"/>
        <v>0.89505860688249161</v>
      </c>
      <c r="AD702" s="8">
        <f t="shared" si="332"/>
        <v>-0.7549642336931992</v>
      </c>
      <c r="AE702" s="8">
        <f t="shared" si="332"/>
        <v>-9.6017786829908469E-2</v>
      </c>
      <c r="AF702" s="8">
        <f t="shared" si="332"/>
        <v>2.3135765166610112</v>
      </c>
      <c r="AG702" s="8">
        <f t="shared" si="332"/>
        <v>2.6346097676867446</v>
      </c>
      <c r="AH702" s="8">
        <f t="shared" si="332"/>
        <v>-0.98117947362267854</v>
      </c>
      <c r="AI702" s="8">
        <f t="shared" si="332"/>
        <v>0.10771753886444788</v>
      </c>
      <c r="AK702" s="8">
        <f t="shared" ref="AK702:AU702" si="333">(AK56-$AK56)/$AK56</f>
        <v>0</v>
      </c>
      <c r="AL702" s="8">
        <f t="shared" si="333"/>
        <v>-0.29921898837037775</v>
      </c>
      <c r="AM702" s="8">
        <f t="shared" si="333"/>
        <v>-0.31968723295356183</v>
      </c>
      <c r="AN702" s="8">
        <f t="shared" si="333"/>
        <v>0.38906705406829895</v>
      </c>
      <c r="AO702" s="8">
        <f t="shared" si="333"/>
        <v>-0.21355185251480238</v>
      </c>
      <c r="AP702" s="8">
        <f t="shared" si="333"/>
        <v>-0.7549642336931992</v>
      </c>
      <c r="AQ702" s="8">
        <f t="shared" si="333"/>
        <v>-0.45345096156957637</v>
      </c>
      <c r="AR702" s="8">
        <f t="shared" si="333"/>
        <v>0.66963796482637583</v>
      </c>
      <c r="AS702" s="8">
        <f t="shared" si="333"/>
        <v>-0.24248193706308957</v>
      </c>
      <c r="AT702" s="8">
        <f t="shared" si="333"/>
        <v>-0.98117947362267854</v>
      </c>
      <c r="AU702" s="8">
        <f t="shared" si="333"/>
        <v>-0.30296283974568</v>
      </c>
      <c r="AW702">
        <f t="shared" si="166"/>
        <v>-0.1959999999999999</v>
      </c>
      <c r="AX702">
        <f t="shared" si="175"/>
        <v>-0.1959999999999999</v>
      </c>
      <c r="AY702">
        <f t="shared" si="176"/>
        <v>-0.1959999999999999</v>
      </c>
      <c r="AZ702" t="str">
        <f t="shared" si="177"/>
        <v/>
      </c>
    </row>
    <row r="703" spans="1:52" s="17" customFormat="1" x14ac:dyDescent="0.3">
      <c r="A703">
        <v>3</v>
      </c>
      <c r="B703" t="s">
        <v>129</v>
      </c>
      <c r="C703" t="s">
        <v>123</v>
      </c>
      <c r="D703" t="s">
        <v>15</v>
      </c>
      <c r="E703"/>
      <c r="F703" s="2">
        <v>0</v>
      </c>
      <c r="G703" s="2">
        <f t="shared" si="167"/>
        <v>0</v>
      </c>
      <c r="H703" s="4">
        <f t="shared" si="168"/>
        <v>0</v>
      </c>
      <c r="I703">
        <f t="shared" si="169"/>
        <v>1</v>
      </c>
      <c r="J703">
        <f t="shared" si="162"/>
        <v>0</v>
      </c>
      <c r="K703">
        <f t="shared" si="170"/>
        <v>3</v>
      </c>
      <c r="L703">
        <f t="shared" si="171"/>
        <v>0</v>
      </c>
      <c r="M703" s="8">
        <f t="shared" ref="M703:W703" si="334">(M57-$M57)/$M57</f>
        <v>0</v>
      </c>
      <c r="N703" s="8">
        <f t="shared" si="334"/>
        <v>-0.63800225686097334</v>
      </c>
      <c r="O703" s="8">
        <f t="shared" si="334"/>
        <v>-0.62568838125568305</v>
      </c>
      <c r="P703" s="8">
        <f t="shared" si="334"/>
        <v>3.3678652612084621</v>
      </c>
      <c r="Q703" s="8">
        <f t="shared" si="334"/>
        <v>-0.79197496648382404</v>
      </c>
      <c r="R703" s="8">
        <f t="shared" si="334"/>
        <v>3.9156674083394396</v>
      </c>
      <c r="S703" s="8">
        <f t="shared" si="334"/>
        <v>-0.70590693734484333</v>
      </c>
      <c r="T703" s="8">
        <f t="shared" si="334"/>
        <v>-0.55350949816584261</v>
      </c>
      <c r="U703" s="8">
        <f t="shared" si="334"/>
        <v>-0.58460049471076192</v>
      </c>
      <c r="V703" s="8">
        <f t="shared" si="334"/>
        <v>3.1566963630803428</v>
      </c>
      <c r="W703" s="8">
        <f t="shared" si="334"/>
        <v>-0.85860745400974325</v>
      </c>
      <c r="X703"/>
      <c r="Y703" s="8">
        <f t="shared" ref="Y703:AI703" si="335">(Y57-$Y57)/$Y57</f>
        <v>0</v>
      </c>
      <c r="Z703" s="8">
        <f t="shared" si="335"/>
        <v>-0.64402517021322192</v>
      </c>
      <c r="AA703" s="8">
        <f t="shared" si="335"/>
        <v>-0.63515604680834226</v>
      </c>
      <c r="AB703" s="8">
        <f t="shared" si="335"/>
        <v>1.5373362137970967</v>
      </c>
      <c r="AC703" s="8">
        <f t="shared" si="335"/>
        <v>-0.80192671465145249</v>
      </c>
      <c r="AD703" s="8">
        <f t="shared" si="335"/>
        <v>2.5480608836381244</v>
      </c>
      <c r="AE703" s="8">
        <f t="shared" si="335"/>
        <v>-0.70924051601516225</v>
      </c>
      <c r="AF703" s="8">
        <f t="shared" si="335"/>
        <v>-0.63442265911515205</v>
      </c>
      <c r="AG703" s="8">
        <f t="shared" si="335"/>
        <v>-0.62208985020776264</v>
      </c>
      <c r="AH703" s="8">
        <f t="shared" si="335"/>
        <v>0.73736143817421806</v>
      </c>
      <c r="AI703" s="8">
        <f t="shared" si="335"/>
        <v>-0.59255666864459933</v>
      </c>
      <c r="AK703" s="8">
        <f t="shared" ref="AK703:AU703" si="336">(AK57-$AK57)/$AK57</f>
        <v>0</v>
      </c>
      <c r="AL703" s="8">
        <f t="shared" si="336"/>
        <v>-0.88571336542194457</v>
      </c>
      <c r="AM703" s="8">
        <f t="shared" si="336"/>
        <v>-0.8768196643923728</v>
      </c>
      <c r="AN703" s="8">
        <f t="shared" si="336"/>
        <v>1.5373362137970967</v>
      </c>
      <c r="AO703" s="8">
        <f t="shared" si="336"/>
        <v>-0.93266086669209358</v>
      </c>
      <c r="AP703" s="8">
        <f t="shared" si="336"/>
        <v>2.5480608836381244</v>
      </c>
      <c r="AQ703" s="8">
        <f t="shared" si="336"/>
        <v>-0.91005420909672408</v>
      </c>
      <c r="AR703" s="8">
        <f t="shared" si="336"/>
        <v>-0.81614834664113234</v>
      </c>
      <c r="AS703" s="8">
        <f t="shared" si="336"/>
        <v>-0.94740849427747509</v>
      </c>
      <c r="AT703" s="8">
        <f t="shared" si="336"/>
        <v>0.73736143817421806</v>
      </c>
      <c r="AU703" s="8">
        <f t="shared" si="336"/>
        <v>-0.72607940401594173</v>
      </c>
      <c r="AW703">
        <f t="shared" si="166"/>
        <v>0</v>
      </c>
      <c r="AX703" t="str">
        <f t="shared" si="175"/>
        <v/>
      </c>
      <c r="AY703">
        <f t="shared" si="176"/>
        <v>0</v>
      </c>
      <c r="AZ703" t="str">
        <f t="shared" si="177"/>
        <v/>
      </c>
    </row>
    <row r="704" spans="1:52" s="17" customFormat="1" x14ac:dyDescent="0.3">
      <c r="A704">
        <v>3</v>
      </c>
      <c r="B704" t="s">
        <v>130</v>
      </c>
      <c r="C704" t="s">
        <v>123</v>
      </c>
      <c r="D704" t="s">
        <v>15</v>
      </c>
      <c r="E704"/>
      <c r="F704" s="2">
        <v>0</v>
      </c>
      <c r="G704" s="2">
        <f t="shared" si="167"/>
        <v>1</v>
      </c>
      <c r="H704" s="4">
        <f t="shared" si="168"/>
        <v>0</v>
      </c>
      <c r="I704">
        <f t="shared" si="169"/>
        <v>1</v>
      </c>
      <c r="J704">
        <f t="shared" si="162"/>
        <v>0</v>
      </c>
      <c r="K704">
        <f t="shared" si="170"/>
        <v>3</v>
      </c>
      <c r="L704">
        <f t="shared" si="171"/>
        <v>0</v>
      </c>
      <c r="M704" s="8">
        <f t="shared" ref="M704:W704" si="337">(M58-$M58)/$M58</f>
        <v>0</v>
      </c>
      <c r="N704" s="8">
        <f t="shared" si="337"/>
        <v>-0.65565990857334044</v>
      </c>
      <c r="O704" s="8">
        <f t="shared" si="337"/>
        <v>-0.64360779752762243</v>
      </c>
      <c r="P704" s="8">
        <f t="shared" si="337"/>
        <v>3.3409632036379349</v>
      </c>
      <c r="Q704" s="8">
        <f t="shared" si="337"/>
        <v>-0.81088613083305738</v>
      </c>
      <c r="R704" s="8">
        <f t="shared" si="337"/>
        <v>4.1190069167984289</v>
      </c>
      <c r="S704" s="8">
        <f t="shared" si="337"/>
        <v>-0.72444871039670222</v>
      </c>
      <c r="T704" s="8">
        <f t="shared" si="337"/>
        <v>-0.56572179601670725</v>
      </c>
      <c r="U704" s="8">
        <f t="shared" si="337"/>
        <v>-0.59577581402275881</v>
      </c>
      <c r="V704" s="8">
        <f t="shared" si="337"/>
        <v>3.1759846963148535</v>
      </c>
      <c r="W704" s="8">
        <f t="shared" si="337"/>
        <v>-0.87257723416372546</v>
      </c>
      <c r="X704"/>
      <c r="Y704" s="8">
        <f t="shared" ref="Y704:AI704" si="338">(Y58-$Y58)/$Y58</f>
        <v>0</v>
      </c>
      <c r="Z704" s="8">
        <f t="shared" si="338"/>
        <v>-0.6593830704776954</v>
      </c>
      <c r="AA704" s="8">
        <f t="shared" si="338"/>
        <v>-0.6499998599455572</v>
      </c>
      <c r="AB704" s="8">
        <f t="shared" si="338"/>
        <v>3.3375676603131583</v>
      </c>
      <c r="AC704" s="8">
        <f t="shared" si="338"/>
        <v>-0.74675494555831101</v>
      </c>
      <c r="AD704" s="8">
        <f t="shared" si="338"/>
        <v>2.9292849198566939</v>
      </c>
      <c r="AE704" s="8">
        <f t="shared" si="338"/>
        <v>-0.66914111971819645</v>
      </c>
      <c r="AF704" s="8">
        <f t="shared" si="338"/>
        <v>-0.64367925949570326</v>
      </c>
      <c r="AG704" s="8">
        <f t="shared" si="338"/>
        <v>-0.62962905252413981</v>
      </c>
      <c r="AH704" s="8">
        <f t="shared" si="338"/>
        <v>1.2232929286706271</v>
      </c>
      <c r="AI704" s="8">
        <f t="shared" si="338"/>
        <v>-0.60061131130141177</v>
      </c>
      <c r="AK704" s="8">
        <f t="shared" ref="AK704:AU704" si="339">(AK58-$AK58)/$AK58</f>
        <v>0</v>
      </c>
      <c r="AL704" s="8">
        <f t="shared" si="339"/>
        <v>-0.88622692252108326</v>
      </c>
      <c r="AM704" s="8">
        <f t="shared" si="339"/>
        <v>-0.87777861801802093</v>
      </c>
      <c r="AN704" s="8">
        <f t="shared" si="339"/>
        <v>3.3375676603131583</v>
      </c>
      <c r="AO704" s="8">
        <f t="shared" si="339"/>
        <v>-0.90910055900363995</v>
      </c>
      <c r="AP704" s="8">
        <f t="shared" si="339"/>
        <v>2.9292849198566939</v>
      </c>
      <c r="AQ704" s="8">
        <f t="shared" si="339"/>
        <v>-0.89820255036984675</v>
      </c>
      <c r="AR704" s="8">
        <f t="shared" si="339"/>
        <v>-0.82075350314822715</v>
      </c>
      <c r="AS704" s="8">
        <f t="shared" si="339"/>
        <v>-0.94878014839549829</v>
      </c>
      <c r="AT704" s="8">
        <f t="shared" si="339"/>
        <v>1.2232929286706271</v>
      </c>
      <c r="AU704" s="8">
        <f t="shared" si="339"/>
        <v>-0.73211690404335839</v>
      </c>
      <c r="AW704">
        <f t="shared" si="166"/>
        <v>0</v>
      </c>
      <c r="AX704" t="str">
        <f t="shared" si="175"/>
        <v/>
      </c>
      <c r="AY704">
        <f t="shared" si="176"/>
        <v>0</v>
      </c>
      <c r="AZ704" t="str">
        <f t="shared" si="177"/>
        <v/>
      </c>
    </row>
    <row r="705" spans="1:52" s="17" customFormat="1" x14ac:dyDescent="0.3">
      <c r="A705">
        <v>3</v>
      </c>
      <c r="B705" t="s">
        <v>131</v>
      </c>
      <c r="C705" t="s">
        <v>132</v>
      </c>
      <c r="D705" t="s">
        <v>15</v>
      </c>
      <c r="E705"/>
      <c r="F705" s="2">
        <v>0</v>
      </c>
      <c r="G705" s="2">
        <f t="shared" si="167"/>
        <v>0</v>
      </c>
      <c r="H705" s="4">
        <f t="shared" si="168"/>
        <v>0</v>
      </c>
      <c r="I705">
        <f t="shared" si="169"/>
        <v>1</v>
      </c>
      <c r="J705">
        <f t="shared" si="162"/>
        <v>0</v>
      </c>
      <c r="K705">
        <f t="shared" si="170"/>
        <v>3</v>
      </c>
      <c r="L705">
        <f t="shared" si="171"/>
        <v>0</v>
      </c>
      <c r="M705" s="8">
        <f t="shared" ref="M705:W705" si="340">(M59-$M59)/$M59</f>
        <v>0</v>
      </c>
      <c r="N705" s="8">
        <f t="shared" si="340"/>
        <v>-0.68056560767947416</v>
      </c>
      <c r="O705" s="8">
        <f t="shared" si="340"/>
        <v>-0.67032121565674518</v>
      </c>
      <c r="P705" s="8">
        <f t="shared" si="340"/>
        <v>3.0055919573909295</v>
      </c>
      <c r="Q705" s="8">
        <f t="shared" si="340"/>
        <v>-0.82085545317603981</v>
      </c>
      <c r="R705" s="8">
        <f t="shared" si="340"/>
        <v>3.6241881045011999</v>
      </c>
      <c r="S705" s="8">
        <f t="shared" si="340"/>
        <v>-0.74673972175130121</v>
      </c>
      <c r="T705" s="8">
        <f t="shared" si="340"/>
        <v>-0.61084025401015485</v>
      </c>
      <c r="U705" s="8">
        <f t="shared" si="340"/>
        <v>-0.63739985248415831</v>
      </c>
      <c r="V705" s="8">
        <f t="shared" si="340"/>
        <v>2.8349617995656415</v>
      </c>
      <c r="W705" s="8">
        <f t="shared" si="340"/>
        <v>-0.86668472946920538</v>
      </c>
      <c r="X705"/>
      <c r="Y705" s="8">
        <f t="shared" ref="Y705:AI705" si="341">(Y59-$Y59)/$Y59</f>
        <v>0</v>
      </c>
      <c r="Z705" s="8">
        <f t="shared" si="341"/>
        <v>-0.67150989154683938</v>
      </c>
      <c r="AA705" s="8">
        <f t="shared" si="341"/>
        <v>-0.66643526493256644</v>
      </c>
      <c r="AB705" s="8">
        <f t="shared" si="341"/>
        <v>3.1883389324874392</v>
      </c>
      <c r="AC705" s="8">
        <f t="shared" si="341"/>
        <v>-0.76508326323045117</v>
      </c>
      <c r="AD705" s="8">
        <f t="shared" si="341"/>
        <v>2.7310569294310172</v>
      </c>
      <c r="AE705" s="8">
        <f t="shared" si="341"/>
        <v>-0.69002440215001803</v>
      </c>
      <c r="AF705" s="8">
        <f t="shared" si="341"/>
        <v>-0.66742368507449867</v>
      </c>
      <c r="AG705" s="8">
        <f t="shared" si="341"/>
        <v>-0.65629787543924267</v>
      </c>
      <c r="AH705" s="8">
        <f t="shared" si="341"/>
        <v>1.1239576580381718</v>
      </c>
      <c r="AI705" s="8">
        <f t="shared" si="341"/>
        <v>-0.60022596389171667</v>
      </c>
      <c r="AK705" s="8">
        <f t="shared" ref="AK705:AU705" si="342">(AK59-$AK59)/$AK59</f>
        <v>0</v>
      </c>
      <c r="AL705" s="8">
        <f t="shared" si="342"/>
        <v>-0.89534659628831803</v>
      </c>
      <c r="AM705" s="8">
        <f t="shared" si="342"/>
        <v>-0.88871304986044697</v>
      </c>
      <c r="AN705" s="8">
        <f t="shared" si="342"/>
        <v>3.1883389324874392</v>
      </c>
      <c r="AO705" s="8">
        <f t="shared" si="342"/>
        <v>-0.91751168383747195</v>
      </c>
      <c r="AP705" s="8">
        <f t="shared" si="342"/>
        <v>2.7310569294310172</v>
      </c>
      <c r="AQ705" s="8">
        <f t="shared" si="342"/>
        <v>-0.90875206571974643</v>
      </c>
      <c r="AR705" s="8">
        <f t="shared" si="342"/>
        <v>-0.83267269022594503</v>
      </c>
      <c r="AS705" s="8">
        <f t="shared" si="342"/>
        <v>-0.9524387250155969</v>
      </c>
      <c r="AT705" s="8">
        <f t="shared" si="342"/>
        <v>1.1239576580381718</v>
      </c>
      <c r="AU705" s="8">
        <f t="shared" si="342"/>
        <v>-0.72945058919288075</v>
      </c>
      <c r="AW705">
        <f t="shared" si="166"/>
        <v>0</v>
      </c>
      <c r="AX705" t="str">
        <f t="shared" si="175"/>
        <v/>
      </c>
      <c r="AY705">
        <f t="shared" si="176"/>
        <v>0</v>
      </c>
      <c r="AZ705" t="str">
        <f t="shared" si="177"/>
        <v/>
      </c>
    </row>
    <row r="706" spans="1:52" s="17" customFormat="1" x14ac:dyDescent="0.3">
      <c r="A706">
        <v>3</v>
      </c>
      <c r="B706" t="s">
        <v>133</v>
      </c>
      <c r="C706" t="s">
        <v>132</v>
      </c>
      <c r="D706" t="s">
        <v>15</v>
      </c>
      <c r="E706"/>
      <c r="F706" s="2">
        <v>0</v>
      </c>
      <c r="G706" s="2">
        <f t="shared" si="167"/>
        <v>1</v>
      </c>
      <c r="H706" s="4">
        <f t="shared" si="168"/>
        <v>0</v>
      </c>
      <c r="I706">
        <f t="shared" si="169"/>
        <v>1</v>
      </c>
      <c r="J706">
        <f t="shared" si="162"/>
        <v>0</v>
      </c>
      <c r="K706">
        <f t="shared" si="170"/>
        <v>3</v>
      </c>
      <c r="L706">
        <f t="shared" si="171"/>
        <v>0</v>
      </c>
      <c r="M706" s="8">
        <f t="shared" ref="M706:W706" si="343">(M60-$M60)/$M60</f>
        <v>0</v>
      </c>
      <c r="N706" s="8">
        <f t="shared" si="343"/>
        <v>-0.67837775372070375</v>
      </c>
      <c r="O706" s="8">
        <f t="shared" si="343"/>
        <v>-0.66507232972715602</v>
      </c>
      <c r="P706" s="8">
        <f t="shared" si="343"/>
        <v>3.0200088572256005</v>
      </c>
      <c r="Q706" s="8">
        <f t="shared" si="343"/>
        <v>-0.83365870515476226</v>
      </c>
      <c r="R706" s="8">
        <f t="shared" si="343"/>
        <v>3.6142255620322712</v>
      </c>
      <c r="S706" s="8">
        <f t="shared" si="343"/>
        <v>-0.74537755267086925</v>
      </c>
      <c r="T706" s="8">
        <f t="shared" si="343"/>
        <v>-0.60921810098916584</v>
      </c>
      <c r="U706" s="8">
        <f t="shared" si="343"/>
        <v>-0.63492270658743566</v>
      </c>
      <c r="V706" s="8">
        <f t="shared" si="343"/>
        <v>2.8371421601836562</v>
      </c>
      <c r="W706" s="8">
        <f t="shared" si="343"/>
        <v>-0.88314386821193913</v>
      </c>
      <c r="X706"/>
      <c r="Y706" s="8">
        <f t="shared" ref="Y706:AI706" si="344">(Y60-$Y60)/$Y60</f>
        <v>0</v>
      </c>
      <c r="Z706" s="8">
        <f t="shared" si="344"/>
        <v>-0.67291055081154438</v>
      </c>
      <c r="AA706" s="8">
        <f t="shared" si="344"/>
        <v>-0.66592471571294887</v>
      </c>
      <c r="AB706" s="8">
        <f t="shared" si="344"/>
        <v>1.1509393555632494</v>
      </c>
      <c r="AC706" s="8">
        <f t="shared" si="344"/>
        <v>-0.82899552369601681</v>
      </c>
      <c r="AD706" s="8">
        <f t="shared" si="344"/>
        <v>2.4856634202393648</v>
      </c>
      <c r="AE706" s="8">
        <f t="shared" si="344"/>
        <v>-0.74197633706171551</v>
      </c>
      <c r="AF706" s="8">
        <f t="shared" si="344"/>
        <v>-0.66988631057001025</v>
      </c>
      <c r="AG706" s="8">
        <f t="shared" si="344"/>
        <v>-0.65643705484423132</v>
      </c>
      <c r="AH706" s="8">
        <f t="shared" si="344"/>
        <v>0.67613112569406331</v>
      </c>
      <c r="AI706" s="8">
        <f t="shared" si="344"/>
        <v>-0.62010430986392306</v>
      </c>
      <c r="AK706" s="8">
        <f t="shared" ref="AK706:AU706" si="345">(AK60-$AK60)/$AK60</f>
        <v>0</v>
      </c>
      <c r="AL706" s="8">
        <f t="shared" si="345"/>
        <v>-0.89096771718523726</v>
      </c>
      <c r="AM706" s="8">
        <f t="shared" si="345"/>
        <v>-0.88213642063018416</v>
      </c>
      <c r="AN706" s="8">
        <f t="shared" si="345"/>
        <v>1.1509393555632494</v>
      </c>
      <c r="AO706" s="8">
        <f t="shared" si="345"/>
        <v>-0.94261274985123777</v>
      </c>
      <c r="AP706" s="8">
        <f t="shared" si="345"/>
        <v>2.4856634202393648</v>
      </c>
      <c r="AQ706" s="8">
        <f t="shared" si="345"/>
        <v>-0.91875139029521524</v>
      </c>
      <c r="AR706" s="8">
        <f t="shared" si="345"/>
        <v>-0.83388453765677528</v>
      </c>
      <c r="AS706" s="8">
        <f t="shared" si="345"/>
        <v>-0.9526417812188821</v>
      </c>
      <c r="AT706" s="8">
        <f t="shared" si="345"/>
        <v>0.67613112569406331</v>
      </c>
      <c r="AU706" s="8">
        <f t="shared" si="345"/>
        <v>-0.73995801761025759</v>
      </c>
      <c r="AW706">
        <f t="shared" si="166"/>
        <v>0</v>
      </c>
      <c r="AX706" t="str">
        <f t="shared" si="175"/>
        <v/>
      </c>
      <c r="AY706">
        <f t="shared" si="176"/>
        <v>0</v>
      </c>
      <c r="AZ706" t="str">
        <f t="shared" si="177"/>
        <v/>
      </c>
    </row>
    <row r="707" spans="1:52" s="17" customFormat="1" x14ac:dyDescent="0.3">
      <c r="A707">
        <v>3</v>
      </c>
      <c r="B707" t="s">
        <v>134</v>
      </c>
      <c r="C707" t="s">
        <v>132</v>
      </c>
      <c r="D707" t="s">
        <v>15</v>
      </c>
      <c r="E707"/>
      <c r="F707" s="2">
        <v>0</v>
      </c>
      <c r="G707" s="2">
        <f t="shared" si="167"/>
        <v>1</v>
      </c>
      <c r="H707" s="4">
        <f t="shared" si="168"/>
        <v>0</v>
      </c>
      <c r="I707">
        <f t="shared" si="169"/>
        <v>1</v>
      </c>
      <c r="J707">
        <f t="shared" si="162"/>
        <v>0</v>
      </c>
      <c r="K707">
        <f t="shared" si="170"/>
        <v>3</v>
      </c>
      <c r="L707">
        <f t="shared" si="171"/>
        <v>0</v>
      </c>
      <c r="M707" s="8">
        <f t="shared" ref="M707:W707" si="346">(M61-$M61)/$M61</f>
        <v>0</v>
      </c>
      <c r="N707" s="8">
        <f t="shared" si="346"/>
        <v>0.45200949313307376</v>
      </c>
      <c r="O707" s="8">
        <f t="shared" si="346"/>
        <v>0.45232539772988556</v>
      </c>
      <c r="P707" s="8">
        <f t="shared" si="346"/>
        <v>-3.0090912544402862E-4</v>
      </c>
      <c r="Q707" s="8">
        <f t="shared" si="346"/>
        <v>0.11378263764343166</v>
      </c>
      <c r="R707" s="8">
        <f t="shared" si="346"/>
        <v>-0.99998300513244998</v>
      </c>
      <c r="S707" s="8">
        <f t="shared" si="346"/>
        <v>-0.79003840840066297</v>
      </c>
      <c r="T707" s="8">
        <f t="shared" si="346"/>
        <v>15.841914741747994</v>
      </c>
      <c r="U707" s="8">
        <f t="shared" si="346"/>
        <v>12.612391057900515</v>
      </c>
      <c r="V707" s="8">
        <f t="shared" si="346"/>
        <v>-0.9985654332391618</v>
      </c>
      <c r="W707" s="8">
        <f t="shared" si="346"/>
        <v>-0.70378545679204874</v>
      </c>
      <c r="X707"/>
      <c r="Y707" s="8">
        <f t="shared" ref="Y707:AI707" si="347">(Y61-$Y61)/$Y61</f>
        <v>0</v>
      </c>
      <c r="Z707" s="8">
        <f t="shared" si="347"/>
        <v>0.92773683128381879</v>
      </c>
      <c r="AA707" s="8">
        <f t="shared" si="347"/>
        <v>0.89413433078454763</v>
      </c>
      <c r="AB707" s="8">
        <f t="shared" si="347"/>
        <v>0.29950197715573135</v>
      </c>
      <c r="AC707" s="8">
        <f t="shared" si="347"/>
        <v>0.95388032334001738</v>
      </c>
      <c r="AD707" s="8">
        <f t="shared" si="347"/>
        <v>-0.69617078608633498</v>
      </c>
      <c r="AE707" s="8">
        <f t="shared" si="347"/>
        <v>7.8951272743637196E-2</v>
      </c>
      <c r="AF707" s="8">
        <f t="shared" si="347"/>
        <v>3.0583747934074279</v>
      </c>
      <c r="AG707" s="8">
        <f t="shared" si="347"/>
        <v>3.4052135200839184</v>
      </c>
      <c r="AH707" s="8">
        <f t="shared" si="347"/>
        <v>-0.9814767845427993</v>
      </c>
      <c r="AI707" s="8">
        <f t="shared" si="347"/>
        <v>0.3273251539123162</v>
      </c>
      <c r="AK707" s="8">
        <f t="shared" ref="AK707:AU707" si="348">(AK61-$AK61)/$AK61</f>
        <v>0</v>
      </c>
      <c r="AL707" s="8">
        <f t="shared" si="348"/>
        <v>-0.1544988466375847</v>
      </c>
      <c r="AM707" s="8">
        <f t="shared" si="348"/>
        <v>-0.17572164714267965</v>
      </c>
      <c r="AN707" s="8">
        <f t="shared" si="348"/>
        <v>0.29950197715573135</v>
      </c>
      <c r="AO707" s="8">
        <f t="shared" si="348"/>
        <v>-0.17941067188695806</v>
      </c>
      <c r="AP707" s="8">
        <f t="shared" si="348"/>
        <v>-0.69617078608633498</v>
      </c>
      <c r="AQ707" s="8">
        <f t="shared" si="348"/>
        <v>-0.34089574990823718</v>
      </c>
      <c r="AR707" s="8">
        <f t="shared" si="348"/>
        <v>1.0481988424177437</v>
      </c>
      <c r="AS707" s="8">
        <f t="shared" si="348"/>
        <v>-9.245193779924378E-2</v>
      </c>
      <c r="AT707" s="8">
        <f t="shared" si="348"/>
        <v>-0.9814767845427993</v>
      </c>
      <c r="AU707" s="8">
        <f t="shared" si="348"/>
        <v>-0.11306653969269759</v>
      </c>
      <c r="AW707">
        <f t="shared" si="166"/>
        <v>-0.1959999999999999</v>
      </c>
      <c r="AX707" t="str">
        <f t="shared" si="175"/>
        <v/>
      </c>
      <c r="AY707">
        <f t="shared" si="176"/>
        <v>-0.1959999999999999</v>
      </c>
      <c r="AZ707" t="str">
        <f t="shared" si="177"/>
        <v/>
      </c>
    </row>
    <row r="708" spans="1:52" s="17" customFormat="1" x14ac:dyDescent="0.3">
      <c r="A708">
        <v>3</v>
      </c>
      <c r="B708" t="s">
        <v>135</v>
      </c>
      <c r="C708" t="s">
        <v>132</v>
      </c>
      <c r="D708" t="s">
        <v>15</v>
      </c>
      <c r="E708" t="s">
        <v>43</v>
      </c>
      <c r="F708" s="2">
        <v>0</v>
      </c>
      <c r="G708" s="2">
        <f t="shared" si="167"/>
        <v>0</v>
      </c>
      <c r="H708" s="4">
        <f t="shared" si="168"/>
        <v>1</v>
      </c>
      <c r="I708">
        <f t="shared" si="169"/>
        <v>0</v>
      </c>
      <c r="J708">
        <f t="shared" si="162"/>
        <v>1</v>
      </c>
      <c r="K708">
        <f t="shared" si="170"/>
        <v>3</v>
      </c>
      <c r="L708">
        <f t="shared" si="171"/>
        <v>3</v>
      </c>
      <c r="M708" s="8">
        <f t="shared" ref="M708:W708" si="349">(M62-$M62)/$M62</f>
        <v>0</v>
      </c>
      <c r="N708" s="8">
        <f t="shared" si="349"/>
        <v>-0.83155646423632523</v>
      </c>
      <c r="O708" s="8">
        <f t="shared" si="349"/>
        <v>-0.82866195646604102</v>
      </c>
      <c r="P708" s="8">
        <f t="shared" si="349"/>
        <v>3.3549806617076676</v>
      </c>
      <c r="Q708" s="8">
        <f t="shared" si="349"/>
        <v>-0.91112858216042936</v>
      </c>
      <c r="R708" s="8">
        <f t="shared" si="349"/>
        <v>3.4065744715204529</v>
      </c>
      <c r="S708" s="8">
        <f t="shared" si="349"/>
        <v>-0.91901066450181779</v>
      </c>
      <c r="T708" s="8">
        <f t="shared" si="349"/>
        <v>-0.45391469494291004</v>
      </c>
      <c r="U708" s="8">
        <f t="shared" si="349"/>
        <v>-0.55441367799463148</v>
      </c>
      <c r="V708" s="8">
        <f t="shared" si="349"/>
        <v>3.5373001030322819</v>
      </c>
      <c r="W708" s="8">
        <f t="shared" si="349"/>
        <v>-0.63469638671557127</v>
      </c>
      <c r="X708"/>
      <c r="Y708" s="8">
        <f t="shared" ref="Y708:AI708" si="350">(Y62-$Y62)/$Y62</f>
        <v>0</v>
      </c>
      <c r="Z708" s="8">
        <f t="shared" si="350"/>
        <v>-0.78291657762056455</v>
      </c>
      <c r="AA708" s="8">
        <f t="shared" si="350"/>
        <v>-0.78212553799754403</v>
      </c>
      <c r="AB708" s="8">
        <f t="shared" si="350"/>
        <v>3.8423097020356489</v>
      </c>
      <c r="AC708" s="8">
        <f t="shared" si="350"/>
        <v>-0.81647088150448055</v>
      </c>
      <c r="AD708" s="8">
        <f t="shared" si="350"/>
        <v>2.6512473674230246</v>
      </c>
      <c r="AE708" s="8">
        <f t="shared" si="350"/>
        <v>-0.84239985987913424</v>
      </c>
      <c r="AF708" s="8">
        <f t="shared" si="350"/>
        <v>-0.76095700028262958</v>
      </c>
      <c r="AG708" s="8">
        <f t="shared" si="350"/>
        <v>-0.736575337658403</v>
      </c>
      <c r="AH708" s="8">
        <f t="shared" si="350"/>
        <v>1.3083498644359948</v>
      </c>
      <c r="AI708" s="8">
        <f t="shared" si="350"/>
        <v>-0.51608227365887349</v>
      </c>
      <c r="AK708" s="8">
        <f t="shared" ref="AK708:AU708" si="351">(AK62-$AK62)/$AK62</f>
        <v>0</v>
      </c>
      <c r="AL708" s="8">
        <f t="shared" si="351"/>
        <v>-0.92219258730684894</v>
      </c>
      <c r="AM708" s="8">
        <f t="shared" si="351"/>
        <v>-0.92088621640866741</v>
      </c>
      <c r="AN708" s="8">
        <f t="shared" si="351"/>
        <v>3.8423097020356489</v>
      </c>
      <c r="AO708" s="8">
        <f t="shared" si="351"/>
        <v>-0.92588644212815963</v>
      </c>
      <c r="AP708" s="8">
        <f t="shared" si="351"/>
        <v>2.6512473674230246</v>
      </c>
      <c r="AQ708" s="8">
        <f t="shared" si="351"/>
        <v>-0.93770794057681717</v>
      </c>
      <c r="AR708" s="8">
        <f t="shared" si="351"/>
        <v>-0.87941030546027699</v>
      </c>
      <c r="AS708" s="8">
        <f t="shared" si="351"/>
        <v>-0.94422128487146439</v>
      </c>
      <c r="AT708" s="8">
        <f t="shared" si="351"/>
        <v>1.3083498644359948</v>
      </c>
      <c r="AU708" s="8">
        <f t="shared" si="351"/>
        <v>-0.82170891860629758</v>
      </c>
      <c r="AW708">
        <f t="shared" si="166"/>
        <v>0.1959999999999999</v>
      </c>
      <c r="AX708">
        <f t="shared" si="175"/>
        <v>0.1959999999999999</v>
      </c>
      <c r="AY708" t="str">
        <f t="shared" si="176"/>
        <v/>
      </c>
      <c r="AZ708">
        <f t="shared" si="177"/>
        <v>0.1959999999999999</v>
      </c>
    </row>
    <row r="709" spans="1:52" s="17" customFormat="1" x14ac:dyDescent="0.3">
      <c r="A709">
        <v>3</v>
      </c>
      <c r="B709" t="s">
        <v>136</v>
      </c>
      <c r="C709" t="s">
        <v>132</v>
      </c>
      <c r="D709" t="s">
        <v>15</v>
      </c>
      <c r="E709" t="s">
        <v>43</v>
      </c>
      <c r="F709" s="2">
        <v>0</v>
      </c>
      <c r="G709" s="2">
        <f t="shared" si="167"/>
        <v>1</v>
      </c>
      <c r="H709" s="4">
        <f t="shared" si="168"/>
        <v>1</v>
      </c>
      <c r="I709">
        <f t="shared" si="169"/>
        <v>0</v>
      </c>
      <c r="J709">
        <f t="shared" si="162"/>
        <v>1</v>
      </c>
      <c r="K709">
        <f t="shared" si="170"/>
        <v>3</v>
      </c>
      <c r="L709">
        <f t="shared" si="171"/>
        <v>3</v>
      </c>
      <c r="M709" s="8">
        <f t="shared" ref="M709:W709" si="352">(M63-$M63)/$M63</f>
        <v>0</v>
      </c>
      <c r="N709" s="8">
        <f t="shared" si="352"/>
        <v>-0.78633248162432601</v>
      </c>
      <c r="O709" s="8">
        <f t="shared" si="352"/>
        <v>-0.7837921898738045</v>
      </c>
      <c r="P709" s="8">
        <f t="shared" si="352"/>
        <v>4.3372252299743161</v>
      </c>
      <c r="Q709" s="8">
        <f t="shared" si="352"/>
        <v>-0.90974055208560722</v>
      </c>
      <c r="R709" s="8">
        <f t="shared" si="352"/>
        <v>4.0902028677352726</v>
      </c>
      <c r="S709" s="8">
        <f t="shared" si="352"/>
        <v>-0.90014916258021804</v>
      </c>
      <c r="T709" s="8">
        <f t="shared" si="352"/>
        <v>-0.37692154497387997</v>
      </c>
      <c r="U709" s="8">
        <f t="shared" si="352"/>
        <v>-0.49186110504734215</v>
      </c>
      <c r="V709" s="8">
        <f t="shared" si="352"/>
        <v>4.5476943669038716</v>
      </c>
      <c r="W709" s="8">
        <f t="shared" si="352"/>
        <v>-0.56660550951794941</v>
      </c>
      <c r="X709"/>
      <c r="Y709" s="8">
        <f t="shared" ref="Y709:AI709" si="353">(Y63-$Y63)/$Y63</f>
        <v>0</v>
      </c>
      <c r="Z709" s="8">
        <f t="shared" si="353"/>
        <v>-0.74263652316187034</v>
      </c>
      <c r="AA709" s="8">
        <f t="shared" si="353"/>
        <v>-0.74341227873639448</v>
      </c>
      <c r="AB709" s="8">
        <f t="shared" si="353"/>
        <v>4.7785940138358525</v>
      </c>
      <c r="AC709" s="8">
        <f t="shared" si="353"/>
        <v>-0.81412338961583386</v>
      </c>
      <c r="AD709" s="8">
        <f t="shared" si="353"/>
        <v>3.0443107508352587</v>
      </c>
      <c r="AE709" s="8">
        <f t="shared" si="353"/>
        <v>-0.81764461238115194</v>
      </c>
      <c r="AF709" s="8">
        <f t="shared" si="353"/>
        <v>-0.73826531856259381</v>
      </c>
      <c r="AG709" s="8">
        <f t="shared" si="353"/>
        <v>-0.71283656778533311</v>
      </c>
      <c r="AH709" s="8">
        <f t="shared" si="353"/>
        <v>1.7134137248845855</v>
      </c>
      <c r="AI709" s="8">
        <f t="shared" si="353"/>
        <v>-0.45625628126010431</v>
      </c>
      <c r="AK709" s="8">
        <f t="shared" ref="AK709:AU709" si="354">(AK63-$AK63)/$AK63</f>
        <v>0</v>
      </c>
      <c r="AL709" s="8">
        <f t="shared" si="354"/>
        <v>-0.90804667966588426</v>
      </c>
      <c r="AM709" s="8">
        <f t="shared" si="354"/>
        <v>-0.90732507183231603</v>
      </c>
      <c r="AN709" s="8">
        <f t="shared" si="354"/>
        <v>4.7785940138358525</v>
      </c>
      <c r="AO709" s="8">
        <f t="shared" si="354"/>
        <v>-0.9293086558356326</v>
      </c>
      <c r="AP709" s="8">
        <f t="shared" si="354"/>
        <v>3.0443107508352587</v>
      </c>
      <c r="AQ709" s="8">
        <f t="shared" si="354"/>
        <v>-0.92837563959803071</v>
      </c>
      <c r="AR709" s="8">
        <f t="shared" si="354"/>
        <v>-0.86762684212405705</v>
      </c>
      <c r="AS709" s="8">
        <f t="shared" si="354"/>
        <v>-0.94079299642346792</v>
      </c>
      <c r="AT709" s="8">
        <f t="shared" si="354"/>
        <v>1.7134137248845855</v>
      </c>
      <c r="AU709" s="8">
        <f t="shared" si="354"/>
        <v>-0.79877034728223628</v>
      </c>
      <c r="AW709">
        <f t="shared" si="166"/>
        <v>0.1959999999999999</v>
      </c>
      <c r="AX709">
        <f t="shared" si="175"/>
        <v>0.1959999999999999</v>
      </c>
      <c r="AY709" t="str">
        <f t="shared" si="176"/>
        <v/>
      </c>
      <c r="AZ709">
        <f t="shared" si="177"/>
        <v>0.1959999999999999</v>
      </c>
    </row>
    <row r="710" spans="1:52" s="17" customFormat="1" x14ac:dyDescent="0.3">
      <c r="A710">
        <v>3</v>
      </c>
      <c r="B710" t="s">
        <v>137</v>
      </c>
      <c r="C710" t="s">
        <v>132</v>
      </c>
      <c r="D710" t="s">
        <v>15</v>
      </c>
      <c r="E710"/>
      <c r="F710" s="2">
        <v>0</v>
      </c>
      <c r="G710" s="2">
        <f t="shared" si="167"/>
        <v>0</v>
      </c>
      <c r="H710" s="4">
        <f t="shared" si="168"/>
        <v>0</v>
      </c>
      <c r="I710">
        <f t="shared" si="169"/>
        <v>1</v>
      </c>
      <c r="J710">
        <f t="shared" si="162"/>
        <v>0</v>
      </c>
      <c r="K710">
        <f t="shared" si="170"/>
        <v>3</v>
      </c>
      <c r="L710">
        <f t="shared" si="171"/>
        <v>0</v>
      </c>
      <c r="M710" s="8">
        <f t="shared" ref="M710:W710" si="355">(M64-$M64)/$M64</f>
        <v>0</v>
      </c>
      <c r="N710" s="8">
        <f t="shared" si="355"/>
        <v>0.36150307959767797</v>
      </c>
      <c r="O710" s="8">
        <f t="shared" si="355"/>
        <v>0.36176400314707774</v>
      </c>
      <c r="P710" s="8">
        <f t="shared" si="355"/>
        <v>-2.9791271157553748E-4</v>
      </c>
      <c r="Q710" s="8">
        <f t="shared" si="355"/>
        <v>9.9075970740573005E-2</v>
      </c>
      <c r="R710" s="8">
        <f t="shared" si="355"/>
        <v>-0.99999100263622764</v>
      </c>
      <c r="S710" s="8">
        <f t="shared" si="355"/>
        <v>-0.78737929786572536</v>
      </c>
      <c r="T710" s="8">
        <f t="shared" si="355"/>
        <v>15.83868526521729</v>
      </c>
      <c r="U710" s="8">
        <f t="shared" si="355"/>
        <v>12.616889251449324</v>
      </c>
      <c r="V710" s="8">
        <f t="shared" si="355"/>
        <v>-0.99872337405140299</v>
      </c>
      <c r="W710" s="8">
        <f t="shared" si="355"/>
        <v>-0.70248317243047775</v>
      </c>
      <c r="X710"/>
      <c r="Y710" s="8">
        <f t="shared" ref="Y710:AI710" si="356">(Y64-$Y64)/$Y64</f>
        <v>0</v>
      </c>
      <c r="Z710" s="8">
        <f t="shared" si="356"/>
        <v>0.39855882688115207</v>
      </c>
      <c r="AA710" s="8">
        <f t="shared" si="356"/>
        <v>0.38648182291675465</v>
      </c>
      <c r="AB710" s="8">
        <f t="shared" si="356"/>
        <v>-0.15635688517218521</v>
      </c>
      <c r="AC710" s="8">
        <f t="shared" si="356"/>
        <v>0.48242784488536494</v>
      </c>
      <c r="AD710" s="8">
        <f t="shared" si="356"/>
        <v>-0.77854955697982198</v>
      </c>
      <c r="AE710" s="8">
        <f t="shared" si="356"/>
        <v>-0.20248565522543643</v>
      </c>
      <c r="AF710" s="8">
        <f t="shared" si="356"/>
        <v>1.9900733068762182</v>
      </c>
      <c r="AG710" s="8">
        <f t="shared" si="356"/>
        <v>2.2406119124218851</v>
      </c>
      <c r="AH710" s="8">
        <f t="shared" si="356"/>
        <v>-0.98755895647695169</v>
      </c>
      <c r="AI710" s="8">
        <f t="shared" si="356"/>
        <v>2.9199638440298645E-3</v>
      </c>
      <c r="AK710" s="8">
        <f t="shared" ref="AK710:AU710" si="357">(AK64-$AK64)/$AK64</f>
        <v>0</v>
      </c>
      <c r="AL710" s="8">
        <f t="shared" si="357"/>
        <v>-0.39747235474124243</v>
      </c>
      <c r="AM710" s="8">
        <f t="shared" si="357"/>
        <v>-0.4040674903308098</v>
      </c>
      <c r="AN710" s="8">
        <f t="shared" si="357"/>
        <v>-0.15635688517218521</v>
      </c>
      <c r="AO710" s="8">
        <f t="shared" si="357"/>
        <v>-0.37169475926109125</v>
      </c>
      <c r="AP710" s="8">
        <f t="shared" si="357"/>
        <v>-0.77854955697982198</v>
      </c>
      <c r="AQ710" s="8">
        <f t="shared" si="357"/>
        <v>-0.51604471398635687</v>
      </c>
      <c r="AR710" s="8">
        <f t="shared" si="357"/>
        <v>0.5065137661650273</v>
      </c>
      <c r="AS710" s="8">
        <f t="shared" si="357"/>
        <v>-0.33285770515140867</v>
      </c>
      <c r="AT710" s="8">
        <f t="shared" si="357"/>
        <v>-0.98755895647695169</v>
      </c>
      <c r="AU710" s="8">
        <f t="shared" si="357"/>
        <v>-0.36768515963483339</v>
      </c>
      <c r="AW710">
        <f t="shared" si="166"/>
        <v>-0.1959999999999999</v>
      </c>
      <c r="AX710" t="str">
        <f t="shared" si="175"/>
        <v/>
      </c>
      <c r="AY710">
        <f t="shared" si="176"/>
        <v>-0.1959999999999999</v>
      </c>
      <c r="AZ710" t="str">
        <f t="shared" si="177"/>
        <v/>
      </c>
    </row>
    <row r="711" spans="1:52" s="17" customFormat="1" x14ac:dyDescent="0.3">
      <c r="A711">
        <v>3</v>
      </c>
      <c r="B711" t="s">
        <v>138</v>
      </c>
      <c r="C711" t="s">
        <v>132</v>
      </c>
      <c r="D711" t="s">
        <v>15</v>
      </c>
      <c r="E711"/>
      <c r="F711" s="2">
        <v>0</v>
      </c>
      <c r="G711" s="2">
        <f t="shared" si="167"/>
        <v>0</v>
      </c>
      <c r="H711" s="4">
        <f t="shared" si="168"/>
        <v>0</v>
      </c>
      <c r="I711">
        <f t="shared" si="169"/>
        <v>1</v>
      </c>
      <c r="J711">
        <f t="shared" si="162"/>
        <v>0</v>
      </c>
      <c r="K711">
        <f t="shared" si="170"/>
        <v>3</v>
      </c>
      <c r="L711">
        <f t="shared" si="171"/>
        <v>0</v>
      </c>
      <c r="M711" s="8">
        <f t="shared" ref="M711:W711" si="358">(M65-$M65)/$M65</f>
        <v>0</v>
      </c>
      <c r="N711" s="8">
        <f t="shared" si="358"/>
        <v>-0.63800225686097334</v>
      </c>
      <c r="O711" s="8">
        <f t="shared" si="358"/>
        <v>-0.62568838125568305</v>
      </c>
      <c r="P711" s="8">
        <f t="shared" si="358"/>
        <v>3.3678652612084621</v>
      </c>
      <c r="Q711" s="8">
        <f t="shared" si="358"/>
        <v>-0.79197496648382404</v>
      </c>
      <c r="R711" s="8">
        <f t="shared" si="358"/>
        <v>3.9156674083394396</v>
      </c>
      <c r="S711" s="8">
        <f t="shared" si="358"/>
        <v>-0.70590693734484333</v>
      </c>
      <c r="T711" s="8">
        <f t="shared" si="358"/>
        <v>-0.55350949816584261</v>
      </c>
      <c r="U711" s="8">
        <f t="shared" si="358"/>
        <v>-0.58460049471076192</v>
      </c>
      <c r="V711" s="8">
        <f t="shared" si="358"/>
        <v>3.1566963630803428</v>
      </c>
      <c r="W711" s="8">
        <f t="shared" si="358"/>
        <v>-0.85860745400974325</v>
      </c>
      <c r="X711"/>
      <c r="Y711" s="8">
        <f t="shared" ref="Y711:AI711" si="359">(Y65-$Y65)/$Y65</f>
        <v>0</v>
      </c>
      <c r="Z711" s="8">
        <f t="shared" si="359"/>
        <v>-0.63867481701916573</v>
      </c>
      <c r="AA711" s="8">
        <f t="shared" si="359"/>
        <v>-0.63423384197926747</v>
      </c>
      <c r="AB711" s="8">
        <f t="shared" si="359"/>
        <v>1.1822096325976961</v>
      </c>
      <c r="AC711" s="8">
        <f t="shared" si="359"/>
        <v>-0.80230540199224165</v>
      </c>
      <c r="AD711" s="8">
        <f t="shared" si="359"/>
        <v>2.5758025123531074</v>
      </c>
      <c r="AE711" s="8">
        <f t="shared" si="359"/>
        <v>-0.70180526599365944</v>
      </c>
      <c r="AF711" s="8">
        <f t="shared" si="359"/>
        <v>-0.6292280482408007</v>
      </c>
      <c r="AG711" s="8">
        <f t="shared" si="359"/>
        <v>-0.61564017020697626</v>
      </c>
      <c r="AH711" s="8">
        <f t="shared" si="359"/>
        <v>0.72182255852973054</v>
      </c>
      <c r="AI711" s="8">
        <f t="shared" si="359"/>
        <v>-0.59049317315241578</v>
      </c>
      <c r="AK711" s="8">
        <f t="shared" ref="AK711:AU711" si="360">(AK65-$AK65)/$AK65</f>
        <v>0</v>
      </c>
      <c r="AL711" s="8">
        <f t="shared" si="360"/>
        <v>-0.88312946663536829</v>
      </c>
      <c r="AM711" s="8">
        <f t="shared" si="360"/>
        <v>-0.87677763698644673</v>
      </c>
      <c r="AN711" s="8">
        <f t="shared" si="360"/>
        <v>1.1822096325976961</v>
      </c>
      <c r="AO711" s="8">
        <f t="shared" si="360"/>
        <v>-0.93254531268692065</v>
      </c>
      <c r="AP711" s="8">
        <f t="shared" si="360"/>
        <v>2.5758025123531074</v>
      </c>
      <c r="AQ711" s="8">
        <f t="shared" si="360"/>
        <v>-0.90780005554953225</v>
      </c>
      <c r="AR711" s="8">
        <f t="shared" si="360"/>
        <v>-0.81350276015775236</v>
      </c>
      <c r="AS711" s="8">
        <f t="shared" si="360"/>
        <v>-0.94644290827371913</v>
      </c>
      <c r="AT711" s="8">
        <f t="shared" si="360"/>
        <v>0.72182255852973054</v>
      </c>
      <c r="AU711" s="8">
        <f t="shared" si="360"/>
        <v>-0.72479920677050225</v>
      </c>
      <c r="AW711">
        <f t="shared" si="166"/>
        <v>0</v>
      </c>
      <c r="AX711" t="str">
        <f t="shared" si="175"/>
        <v/>
      </c>
      <c r="AY711">
        <f t="shared" si="176"/>
        <v>0</v>
      </c>
      <c r="AZ711" t="str">
        <f t="shared" si="177"/>
        <v/>
      </c>
    </row>
    <row r="712" spans="1:52" s="17" customFormat="1" x14ac:dyDescent="0.3">
      <c r="A712">
        <v>3</v>
      </c>
      <c r="B712" t="s">
        <v>139</v>
      </c>
      <c r="C712" t="s">
        <v>132</v>
      </c>
      <c r="D712" t="s">
        <v>15</v>
      </c>
      <c r="E712"/>
      <c r="F712" s="2">
        <v>0</v>
      </c>
      <c r="G712" s="2">
        <f t="shared" si="167"/>
        <v>1</v>
      </c>
      <c r="H712" s="4">
        <f t="shared" si="168"/>
        <v>0</v>
      </c>
      <c r="I712">
        <f t="shared" si="169"/>
        <v>1</v>
      </c>
      <c r="J712">
        <f t="shared" si="162"/>
        <v>0</v>
      </c>
      <c r="K712">
        <f t="shared" si="170"/>
        <v>3</v>
      </c>
      <c r="L712">
        <f t="shared" si="171"/>
        <v>0</v>
      </c>
      <c r="M712" s="8">
        <f t="shared" ref="M712:W712" si="361">(M66-$M66)/$M66</f>
        <v>0</v>
      </c>
      <c r="N712" s="8">
        <f t="shared" si="361"/>
        <v>-0.65565990857334044</v>
      </c>
      <c r="O712" s="8">
        <f t="shared" si="361"/>
        <v>-0.64360779752762243</v>
      </c>
      <c r="P712" s="8">
        <f t="shared" si="361"/>
        <v>3.3409632036379349</v>
      </c>
      <c r="Q712" s="8">
        <f t="shared" si="361"/>
        <v>-0.81088613083305738</v>
      </c>
      <c r="R712" s="8">
        <f t="shared" si="361"/>
        <v>4.1190069167984289</v>
      </c>
      <c r="S712" s="8">
        <f t="shared" si="361"/>
        <v>-0.72444871039670222</v>
      </c>
      <c r="T712" s="8">
        <f t="shared" si="361"/>
        <v>-0.56572179601670725</v>
      </c>
      <c r="U712" s="8">
        <f t="shared" si="361"/>
        <v>-0.59577581402275881</v>
      </c>
      <c r="V712" s="8">
        <f t="shared" si="361"/>
        <v>3.1759846963148535</v>
      </c>
      <c r="W712" s="8">
        <f t="shared" si="361"/>
        <v>-0.87257723416372546</v>
      </c>
      <c r="X712"/>
      <c r="Y712" s="8">
        <f t="shared" ref="Y712:AI712" si="362">(Y66-$Y66)/$Y66</f>
        <v>0</v>
      </c>
      <c r="Z712" s="8">
        <f t="shared" si="362"/>
        <v>-0.65803724318381818</v>
      </c>
      <c r="AA712" s="8">
        <f t="shared" si="362"/>
        <v>-0.65224758901859847</v>
      </c>
      <c r="AB712" s="8">
        <f t="shared" si="362"/>
        <v>3.0609757512857461</v>
      </c>
      <c r="AC712" s="8">
        <f t="shared" si="362"/>
        <v>-0.76211310815442568</v>
      </c>
      <c r="AD712" s="8">
        <f t="shared" si="362"/>
        <v>2.9959000501489057</v>
      </c>
      <c r="AE712" s="8">
        <f t="shared" si="362"/>
        <v>-0.66458279415187527</v>
      </c>
      <c r="AF712" s="8">
        <f t="shared" si="362"/>
        <v>-0.63920248083450204</v>
      </c>
      <c r="AG712" s="8">
        <f t="shared" si="362"/>
        <v>-0.62375913426027152</v>
      </c>
      <c r="AH712" s="8">
        <f t="shared" si="362"/>
        <v>1.2094272876180328</v>
      </c>
      <c r="AI712" s="8">
        <f t="shared" si="362"/>
        <v>-0.59740464369239066</v>
      </c>
      <c r="AK712" s="8">
        <f t="shared" ref="AK712:AU712" si="363">(AK66-$AK66)/$AK66</f>
        <v>0</v>
      </c>
      <c r="AL712" s="8">
        <f t="shared" si="363"/>
        <v>-0.88534523376580754</v>
      </c>
      <c r="AM712" s="8">
        <f t="shared" si="363"/>
        <v>-0.87812144858564445</v>
      </c>
      <c r="AN712" s="8">
        <f t="shared" si="363"/>
        <v>3.0609757512857461</v>
      </c>
      <c r="AO712" s="8">
        <f t="shared" si="363"/>
        <v>-0.91388439260683385</v>
      </c>
      <c r="AP712" s="8">
        <f t="shared" si="363"/>
        <v>2.9959000501489057</v>
      </c>
      <c r="AQ712" s="8">
        <f t="shared" si="363"/>
        <v>-0.89643683365296223</v>
      </c>
      <c r="AR712" s="8">
        <f t="shared" si="363"/>
        <v>-0.81864026509333254</v>
      </c>
      <c r="AS712" s="8">
        <f t="shared" si="363"/>
        <v>-0.94805195247290652</v>
      </c>
      <c r="AT712" s="8">
        <f t="shared" si="363"/>
        <v>1.2094272876180328</v>
      </c>
      <c r="AU712" s="8">
        <f t="shared" si="363"/>
        <v>-0.72994012599721825</v>
      </c>
      <c r="AW712">
        <f t="shared" si="166"/>
        <v>0</v>
      </c>
      <c r="AX712" t="str">
        <f t="shared" si="175"/>
        <v/>
      </c>
      <c r="AY712">
        <f t="shared" si="176"/>
        <v>0</v>
      </c>
      <c r="AZ712" t="str">
        <f t="shared" si="177"/>
        <v/>
      </c>
    </row>
    <row r="713" spans="1:52" s="17" customFormat="1" x14ac:dyDescent="0.3">
      <c r="A713">
        <v>3</v>
      </c>
      <c r="B713" t="s">
        <v>140</v>
      </c>
      <c r="C713" t="s">
        <v>141</v>
      </c>
      <c r="D713" t="s">
        <v>69</v>
      </c>
      <c r="E713" t="s">
        <v>43</v>
      </c>
      <c r="F713" s="2">
        <v>0</v>
      </c>
      <c r="G713" s="2">
        <f t="shared" si="167"/>
        <v>0</v>
      </c>
      <c r="H713" s="4">
        <f t="shared" si="168"/>
        <v>1</v>
      </c>
      <c r="I713">
        <f t="shared" si="169"/>
        <v>0</v>
      </c>
      <c r="J713">
        <f t="shared" ref="J713:J736" si="364">J403</f>
        <v>1</v>
      </c>
      <c r="K713">
        <f t="shared" si="170"/>
        <v>2</v>
      </c>
      <c r="L713">
        <f t="shared" si="171"/>
        <v>2</v>
      </c>
      <c r="M713" s="8">
        <f t="shared" ref="M713:W713" si="365">(M67-$M67)/$M67</f>
        <v>0</v>
      </c>
      <c r="N713" s="8">
        <f t="shared" si="365"/>
        <v>-0.91079695459812504</v>
      </c>
      <c r="O713" s="8">
        <f t="shared" si="365"/>
        <v>-0.91074926838849291</v>
      </c>
      <c r="P713" s="8">
        <f t="shared" si="365"/>
        <v>-0.62246951771182679</v>
      </c>
      <c r="Q713" s="8">
        <f t="shared" si="365"/>
        <v>-0.95631671716801525</v>
      </c>
      <c r="R713" s="8">
        <f t="shared" si="365"/>
        <v>1.8452820338310052</v>
      </c>
      <c r="S713" s="8">
        <f t="shared" si="365"/>
        <v>-0.97772313339473527</v>
      </c>
      <c r="T713" s="8">
        <f t="shared" si="365"/>
        <v>-0.56936803142474002</v>
      </c>
      <c r="U713" s="8">
        <f t="shared" si="365"/>
        <v>-0.66294274550519117</v>
      </c>
      <c r="V713" s="8">
        <f t="shared" si="365"/>
        <v>-0.70460865969763409</v>
      </c>
      <c r="W713" s="8">
        <f t="shared" si="365"/>
        <v>-0.95692692950030633</v>
      </c>
      <c r="X713"/>
      <c r="Y713" s="8">
        <f t="shared" ref="Y713:AI713" si="366">(Y67-$Y67)/$Y67</f>
        <v>0</v>
      </c>
      <c r="Z713" s="8">
        <f t="shared" si="366"/>
        <v>-0.80597745707451252</v>
      </c>
      <c r="AA713" s="8">
        <f t="shared" si="366"/>
        <v>-0.80733352566520011</v>
      </c>
      <c r="AB713" s="8">
        <f t="shared" si="366"/>
        <v>-0.45704481048441697</v>
      </c>
      <c r="AC713" s="8">
        <f t="shared" si="366"/>
        <v>-0.83735030813714495</v>
      </c>
      <c r="AD713" s="8">
        <f t="shared" si="366"/>
        <v>1.4886714782542749</v>
      </c>
      <c r="AE713" s="8">
        <f t="shared" si="366"/>
        <v>-0.85706968594994704</v>
      </c>
      <c r="AF713" s="8">
        <f t="shared" si="366"/>
        <v>-0.85998003912052257</v>
      </c>
      <c r="AG713" s="8">
        <f t="shared" si="366"/>
        <v>-0.79379415081244908</v>
      </c>
      <c r="AH713" s="8">
        <f t="shared" si="366"/>
        <v>-0.26409626634928823</v>
      </c>
      <c r="AI713" s="8">
        <f t="shared" si="366"/>
        <v>-0.59937540928782984</v>
      </c>
      <c r="AK713" s="8">
        <f t="shared" ref="AK713:AU713" si="367">(AK67-$AK67)/$AK67</f>
        <v>0</v>
      </c>
      <c r="AL713" s="8">
        <f t="shared" si="367"/>
        <v>-0.9049999896509443</v>
      </c>
      <c r="AM713" s="8">
        <f t="shared" si="367"/>
        <v>-0.90549390267185803</v>
      </c>
      <c r="AN713" s="8">
        <f t="shared" si="367"/>
        <v>-0.45704481048441697</v>
      </c>
      <c r="AO713" s="8">
        <f t="shared" si="367"/>
        <v>-0.90926923979350682</v>
      </c>
      <c r="AP713" s="8">
        <f t="shared" si="367"/>
        <v>1.4886714782542749</v>
      </c>
      <c r="AQ713" s="8">
        <f t="shared" si="367"/>
        <v>-0.91155876783470502</v>
      </c>
      <c r="AR713" s="8">
        <f t="shared" si="367"/>
        <v>-0.92931561354229641</v>
      </c>
      <c r="AS713" s="8">
        <f t="shared" si="367"/>
        <v>-0.91745208991849425</v>
      </c>
      <c r="AT713" s="8">
        <f t="shared" si="367"/>
        <v>-0.26409626634928823</v>
      </c>
      <c r="AU713" s="8">
        <f t="shared" si="367"/>
        <v>-0.85057487159100942</v>
      </c>
      <c r="AW713">
        <f t="shared" ref="AW713:AW736" si="368">BB403</f>
        <v>0.31599999999999989</v>
      </c>
      <c r="AX713">
        <f t="shared" si="175"/>
        <v>0.31599999999999989</v>
      </c>
      <c r="AY713" t="str">
        <f t="shared" si="176"/>
        <v/>
      </c>
      <c r="AZ713">
        <f t="shared" si="177"/>
        <v>0.31599999999999989</v>
      </c>
    </row>
    <row r="714" spans="1:52" s="17" customFormat="1" x14ac:dyDescent="0.3">
      <c r="A714">
        <v>3</v>
      </c>
      <c r="B714" t="s">
        <v>142</v>
      </c>
      <c r="C714" t="s">
        <v>141</v>
      </c>
      <c r="D714" t="s">
        <v>69</v>
      </c>
      <c r="E714"/>
      <c r="F714" s="2">
        <v>0</v>
      </c>
      <c r="G714" s="2">
        <f t="shared" ref="G714:G736" si="369">MOD(LEN(B714)-LEN(SUBSTITUTE(B714,"N","")),2)</f>
        <v>1</v>
      </c>
      <c r="H714" s="4">
        <f t="shared" ref="H714:H736" si="370">IF(E714&lt;&gt;"",1,0)</f>
        <v>0</v>
      </c>
      <c r="I714">
        <f t="shared" ref="I714:I736" si="371">1-J714</f>
        <v>1</v>
      </c>
      <c r="J714">
        <f t="shared" si="364"/>
        <v>0</v>
      </c>
      <c r="K714">
        <f t="shared" ref="K714:K736" si="372">LEN(D714) - LEN(SUBSTITUTE(D714, ",", "")) + 1</f>
        <v>2</v>
      </c>
      <c r="L714">
        <f t="shared" ref="L714:L736" si="373">H714*K714</f>
        <v>0</v>
      </c>
      <c r="M714" s="8">
        <f t="shared" ref="M714:W714" si="374">(M68-$M68)/$M68</f>
        <v>0</v>
      </c>
      <c r="N714" s="8">
        <f t="shared" si="374"/>
        <v>1.1258110025386168</v>
      </c>
      <c r="O714" s="8">
        <f t="shared" si="374"/>
        <v>1.1262219404869862</v>
      </c>
      <c r="P714" s="8">
        <f t="shared" si="374"/>
        <v>-1.549765985336214E-4</v>
      </c>
      <c r="Q714" s="8">
        <f t="shared" si="374"/>
        <v>0.14820362125319067</v>
      </c>
      <c r="R714" s="8">
        <f t="shared" si="374"/>
        <v>-0.99998800181172642</v>
      </c>
      <c r="S714" s="8">
        <f t="shared" si="374"/>
        <v>-0.62548755137974166</v>
      </c>
      <c r="T714" s="8">
        <f t="shared" si="374"/>
        <v>13.588171186150889</v>
      </c>
      <c r="U714" s="8">
        <f t="shared" si="374"/>
        <v>10.354532465597694</v>
      </c>
      <c r="V714" s="8">
        <f t="shared" si="374"/>
        <v>-0.99872619234495597</v>
      </c>
      <c r="W714" s="8">
        <f t="shared" si="374"/>
        <v>4.7368847304057E-2</v>
      </c>
      <c r="X714"/>
      <c r="Y714" s="8">
        <f t="shared" ref="Y714:AI714" si="375">(Y68-$Y68)/$Y68</f>
        <v>0</v>
      </c>
      <c r="Z714" s="8">
        <f t="shared" si="375"/>
        <v>1.3351668108977057</v>
      </c>
      <c r="AA714" s="8">
        <f t="shared" si="375"/>
        <v>1.2649621417307249</v>
      </c>
      <c r="AB714" s="8">
        <f t="shared" si="375"/>
        <v>0.22195958814463002</v>
      </c>
      <c r="AC714" s="8">
        <f t="shared" si="375"/>
        <v>2.0801494781809979</v>
      </c>
      <c r="AD714" s="8">
        <f t="shared" si="375"/>
        <v>-0.72814340167323721</v>
      </c>
      <c r="AE714" s="8">
        <f t="shared" si="375"/>
        <v>0.40622951720466571</v>
      </c>
      <c r="AF714" s="8">
        <f t="shared" si="375"/>
        <v>0.77909356250550776</v>
      </c>
      <c r="AG714" s="8">
        <f t="shared" si="375"/>
        <v>1.6634404706426182</v>
      </c>
      <c r="AH714" s="8">
        <f t="shared" si="375"/>
        <v>-0.98618773080226596</v>
      </c>
      <c r="AI714" s="8">
        <f t="shared" si="375"/>
        <v>3.7409352053509273</v>
      </c>
      <c r="AK714" s="8">
        <f t="shared" ref="AK714:AU714" si="376">(AK68-$AK68)/$AK68</f>
        <v>0</v>
      </c>
      <c r="AL714" s="8">
        <f t="shared" si="376"/>
        <v>0.24181888469158638</v>
      </c>
      <c r="AM714" s="8">
        <f t="shared" si="376"/>
        <v>0.20219727497296439</v>
      </c>
      <c r="AN714" s="8">
        <f t="shared" si="376"/>
        <v>0.22195958814463002</v>
      </c>
      <c r="AO714" s="8">
        <f t="shared" si="376"/>
        <v>0.83853902716337125</v>
      </c>
      <c r="AP714" s="8">
        <f t="shared" si="376"/>
        <v>-0.72814340167323721</v>
      </c>
      <c r="AQ714" s="8">
        <f t="shared" si="376"/>
        <v>1.3099860944913173E-2</v>
      </c>
      <c r="AR714" s="8">
        <f t="shared" si="376"/>
        <v>-0.10049888245522641</v>
      </c>
      <c r="AS714" s="8">
        <f t="shared" si="376"/>
        <v>9.7388364507019626E-2</v>
      </c>
      <c r="AT714" s="8">
        <f t="shared" si="376"/>
        <v>-0.98618773080226596</v>
      </c>
      <c r="AU714" s="8">
        <f t="shared" si="376"/>
        <v>0.83174711120973099</v>
      </c>
      <c r="AW714">
        <f t="shared" si="368"/>
        <v>-0.31599999999999989</v>
      </c>
      <c r="AX714" t="str">
        <f t="shared" ref="AX714:AX736" si="377">IF(H714=1,AW714,"")</f>
        <v/>
      </c>
      <c r="AY714">
        <f t="shared" ref="AY714:AY736" si="378">IF(I714=1,AW714,"")</f>
        <v>-0.31599999999999989</v>
      </c>
      <c r="AZ714" t="str">
        <f t="shared" ref="AZ714:AZ736" si="379">IF(J714=1,AW714,"")</f>
        <v/>
      </c>
    </row>
    <row r="715" spans="1:52" s="17" customFormat="1" x14ac:dyDescent="0.3">
      <c r="A715">
        <v>3</v>
      </c>
      <c r="B715" t="s">
        <v>143</v>
      </c>
      <c r="C715" t="s">
        <v>141</v>
      </c>
      <c r="D715" t="s">
        <v>69</v>
      </c>
      <c r="E715"/>
      <c r="F715" s="2">
        <v>0</v>
      </c>
      <c r="G715" s="2">
        <f t="shared" si="369"/>
        <v>1</v>
      </c>
      <c r="H715" s="4">
        <f t="shared" si="370"/>
        <v>0</v>
      </c>
      <c r="I715">
        <f t="shared" si="371"/>
        <v>1</v>
      </c>
      <c r="J715">
        <f t="shared" si="364"/>
        <v>0</v>
      </c>
      <c r="K715">
        <f t="shared" si="372"/>
        <v>2</v>
      </c>
      <c r="L715">
        <f t="shared" si="373"/>
        <v>0</v>
      </c>
      <c r="M715" s="8">
        <f t="shared" ref="M715:W715" si="380">(M69-$M69)/$M69</f>
        <v>0</v>
      </c>
      <c r="N715" s="8">
        <f t="shared" si="380"/>
        <v>1.0724903290570216</v>
      </c>
      <c r="O715" s="8">
        <f t="shared" si="380"/>
        <v>1.0727982794770041</v>
      </c>
      <c r="P715" s="8">
        <f t="shared" si="380"/>
        <v>-1.6597327830225153E-4</v>
      </c>
      <c r="Q715" s="8">
        <f t="shared" si="380"/>
        <v>0.17633860948387306</v>
      </c>
      <c r="R715" s="8">
        <f t="shared" si="380"/>
        <v>-0.99999400096584445</v>
      </c>
      <c r="S715" s="8">
        <f t="shared" si="380"/>
        <v>-0.62569326338459508</v>
      </c>
      <c r="T715" s="8">
        <f t="shared" si="380"/>
        <v>13.587070481652452</v>
      </c>
      <c r="U715" s="8">
        <f t="shared" si="380"/>
        <v>10.348894827932702</v>
      </c>
      <c r="V715" s="8">
        <f t="shared" si="380"/>
        <v>-0.99900715984726451</v>
      </c>
      <c r="W715" s="8">
        <f t="shared" si="380"/>
        <v>7.9579187750772093E-2</v>
      </c>
      <c r="X715"/>
      <c r="Y715" s="8">
        <f t="shared" ref="Y715:AI715" si="381">(Y69-$Y69)/$Y69</f>
        <v>0</v>
      </c>
      <c r="Z715" s="8">
        <f t="shared" si="381"/>
        <v>1.6941221575376262</v>
      </c>
      <c r="AA715" s="8">
        <f t="shared" si="381"/>
        <v>1.5967393708941884</v>
      </c>
      <c r="AB715" s="8">
        <f t="shared" si="381"/>
        <v>0.45431519858787517</v>
      </c>
      <c r="AC715" s="8">
        <f t="shared" si="381"/>
        <v>2.3740344888739759</v>
      </c>
      <c r="AD715" s="8">
        <f t="shared" si="381"/>
        <v>-0.69009322325932976</v>
      </c>
      <c r="AE715" s="8">
        <f t="shared" si="381"/>
        <v>0.59475055355339113</v>
      </c>
      <c r="AF715" s="8">
        <f t="shared" si="381"/>
        <v>1.0237194932477265</v>
      </c>
      <c r="AG715" s="8">
        <f t="shared" si="381"/>
        <v>1.9869336557700041</v>
      </c>
      <c r="AH715" s="8">
        <f t="shared" si="381"/>
        <v>-0.98412092241110316</v>
      </c>
      <c r="AI715" s="8">
        <f t="shared" si="381"/>
        <v>4.3576538818571322</v>
      </c>
      <c r="AK715" s="8">
        <f t="shared" ref="AK715:AU715" si="382">(AK69-$AK69)/$AK69</f>
        <v>0</v>
      </c>
      <c r="AL715" s="8">
        <f t="shared" si="382"/>
        <v>0.48726336134316939</v>
      </c>
      <c r="AM715" s="8">
        <f t="shared" si="382"/>
        <v>0.42662437421851312</v>
      </c>
      <c r="AN715" s="8">
        <f t="shared" si="382"/>
        <v>0.45431519858787517</v>
      </c>
      <c r="AO715" s="8">
        <f t="shared" si="382"/>
        <v>0.89643742172516294</v>
      </c>
      <c r="AP715" s="8">
        <f t="shared" si="382"/>
        <v>-0.69009322325932976</v>
      </c>
      <c r="AQ715" s="8">
        <f t="shared" si="382"/>
        <v>0.14752650644918625</v>
      </c>
      <c r="AR715" s="8">
        <f t="shared" si="382"/>
        <v>2.6223241093320745E-2</v>
      </c>
      <c r="AS715" s="8">
        <f t="shared" si="382"/>
        <v>0.23668103902772866</v>
      </c>
      <c r="AT715" s="8">
        <f t="shared" si="382"/>
        <v>-0.98412092241110316</v>
      </c>
      <c r="AU715" s="8">
        <f t="shared" si="382"/>
        <v>1.0643631072294</v>
      </c>
      <c r="AW715">
        <f t="shared" si="368"/>
        <v>-0.31599999999999989</v>
      </c>
      <c r="AX715" t="str">
        <f t="shared" si="377"/>
        <v/>
      </c>
      <c r="AY715">
        <f t="shared" si="378"/>
        <v>-0.31599999999999989</v>
      </c>
      <c r="AZ715" t="str">
        <f t="shared" si="379"/>
        <v/>
      </c>
    </row>
    <row r="716" spans="1:52" s="17" customFormat="1" x14ac:dyDescent="0.3">
      <c r="A716">
        <v>3</v>
      </c>
      <c r="B716" t="s">
        <v>144</v>
      </c>
      <c r="C716" t="s">
        <v>141</v>
      </c>
      <c r="D716" t="s">
        <v>69</v>
      </c>
      <c r="E716" t="s">
        <v>43</v>
      </c>
      <c r="F716" s="2">
        <v>0</v>
      </c>
      <c r="G716" s="2">
        <f t="shared" si="369"/>
        <v>0</v>
      </c>
      <c r="H716" s="4">
        <f t="shared" si="370"/>
        <v>1</v>
      </c>
      <c r="I716">
        <f t="shared" si="371"/>
        <v>0</v>
      </c>
      <c r="J716">
        <f t="shared" si="364"/>
        <v>1</v>
      </c>
      <c r="K716">
        <f t="shared" si="372"/>
        <v>2</v>
      </c>
      <c r="L716">
        <f t="shared" si="373"/>
        <v>2</v>
      </c>
      <c r="M716" s="8">
        <f t="shared" ref="M716:W716" si="383">(M70-$M70)/$M70</f>
        <v>0</v>
      </c>
      <c r="N716" s="8">
        <f t="shared" si="383"/>
        <v>-0.90138317316242433</v>
      </c>
      <c r="O716" s="8">
        <f t="shared" si="383"/>
        <v>-0.90135290908967969</v>
      </c>
      <c r="P716" s="8">
        <f t="shared" si="383"/>
        <v>-0.6368446507069746</v>
      </c>
      <c r="Q716" s="8">
        <f t="shared" si="383"/>
        <v>-0.95168990708929668</v>
      </c>
      <c r="R716" s="8">
        <f t="shared" si="383"/>
        <v>2.1201369787382744</v>
      </c>
      <c r="S716" s="8">
        <f t="shared" si="383"/>
        <v>-0.97570773124951959</v>
      </c>
      <c r="T716" s="8">
        <f t="shared" si="383"/>
        <v>-0.52051779399462328</v>
      </c>
      <c r="U716" s="8">
        <f t="shared" si="383"/>
        <v>-0.62498343189726924</v>
      </c>
      <c r="V716" s="8">
        <f t="shared" si="383"/>
        <v>-0.68897543509199988</v>
      </c>
      <c r="W716" s="8">
        <f t="shared" si="383"/>
        <v>-0.95314839249521888</v>
      </c>
      <c r="X716"/>
      <c r="Y716" s="8">
        <f t="shared" ref="Y716:AI716" si="384">(Y70-$Y70)/$Y70</f>
        <v>0</v>
      </c>
      <c r="Z716" s="8">
        <f t="shared" si="384"/>
        <v>-0.79549395070920081</v>
      </c>
      <c r="AA716" s="8">
        <f t="shared" si="384"/>
        <v>-0.79702750521799559</v>
      </c>
      <c r="AB716" s="8">
        <f t="shared" si="384"/>
        <v>-0.32939369428063636</v>
      </c>
      <c r="AC716" s="8">
        <f t="shared" si="384"/>
        <v>-0.8136931048181173</v>
      </c>
      <c r="AD716" s="8">
        <f t="shared" si="384"/>
        <v>1.5640814248120107</v>
      </c>
      <c r="AE716" s="8">
        <f t="shared" si="384"/>
        <v>-0.84792096815718909</v>
      </c>
      <c r="AF716" s="8">
        <f t="shared" si="384"/>
        <v>-0.84978434348556608</v>
      </c>
      <c r="AG716" s="8">
        <f t="shared" si="384"/>
        <v>-0.77971479629905005</v>
      </c>
      <c r="AH716" s="8">
        <f t="shared" si="384"/>
        <v>-0.24423101596561875</v>
      </c>
      <c r="AI716" s="8">
        <f t="shared" si="384"/>
        <v>-0.58330816078140024</v>
      </c>
      <c r="AK716" s="8">
        <f t="shared" ref="AK716:AU716" si="385">(AK70-$AK70)/$AK70</f>
        <v>0</v>
      </c>
      <c r="AL716" s="8">
        <f t="shared" si="385"/>
        <v>-0.90086636331973813</v>
      </c>
      <c r="AM716" s="8">
        <f t="shared" si="385"/>
        <v>-0.90102467236252182</v>
      </c>
      <c r="AN716" s="8">
        <f t="shared" si="385"/>
        <v>-0.32939369428063636</v>
      </c>
      <c r="AO716" s="8">
        <f t="shared" si="385"/>
        <v>-0.8973503963393642</v>
      </c>
      <c r="AP716" s="8">
        <f t="shared" si="385"/>
        <v>1.5640814248120107</v>
      </c>
      <c r="AQ716" s="8">
        <f t="shared" si="385"/>
        <v>-0.90588088271457223</v>
      </c>
      <c r="AR716" s="8">
        <f t="shared" si="385"/>
        <v>-0.92360514535777072</v>
      </c>
      <c r="AS716" s="8">
        <f t="shared" si="385"/>
        <v>-0.91123641507358921</v>
      </c>
      <c r="AT716" s="8">
        <f t="shared" si="385"/>
        <v>-0.24423101596561875</v>
      </c>
      <c r="AU716" s="8">
        <f t="shared" si="385"/>
        <v>-0.84270769101365006</v>
      </c>
      <c r="AW716">
        <f t="shared" si="368"/>
        <v>0.31599999999999989</v>
      </c>
      <c r="AX716">
        <f t="shared" si="377"/>
        <v>0.31599999999999989</v>
      </c>
      <c r="AY716" t="str">
        <f t="shared" si="378"/>
        <v/>
      </c>
      <c r="AZ716">
        <f t="shared" si="379"/>
        <v>0.31599999999999989</v>
      </c>
    </row>
    <row r="717" spans="1:52" s="17" customFormat="1" x14ac:dyDescent="0.3">
      <c r="A717">
        <v>3</v>
      </c>
      <c r="B717" t="s">
        <v>145</v>
      </c>
      <c r="C717" t="s">
        <v>146</v>
      </c>
      <c r="D717" t="s">
        <v>69</v>
      </c>
      <c r="E717"/>
      <c r="F717" s="2">
        <v>0</v>
      </c>
      <c r="G717" s="2">
        <f t="shared" si="369"/>
        <v>0</v>
      </c>
      <c r="H717" s="4">
        <f t="shared" si="370"/>
        <v>0</v>
      </c>
      <c r="I717">
        <f t="shared" si="371"/>
        <v>1</v>
      </c>
      <c r="J717">
        <f t="shared" si="364"/>
        <v>0</v>
      </c>
      <c r="K717">
        <f t="shared" si="372"/>
        <v>2</v>
      </c>
      <c r="L717">
        <f t="shared" si="373"/>
        <v>0</v>
      </c>
      <c r="M717" s="8">
        <f t="shared" ref="M717:W717" si="386">(M71-$M71)/$M71</f>
        <v>0</v>
      </c>
      <c r="N717" s="8">
        <f t="shared" si="386"/>
        <v>-0.7559494743362617</v>
      </c>
      <c r="O717" s="8">
        <f t="shared" si="386"/>
        <v>-0.75523388610384901</v>
      </c>
      <c r="P717" s="8">
        <f t="shared" si="386"/>
        <v>-0.62246951771182679</v>
      </c>
      <c r="Q717" s="8">
        <f t="shared" si="386"/>
        <v>-0.91998531406385542</v>
      </c>
      <c r="R717" s="8">
        <f t="shared" si="386"/>
        <v>1.8452820338310052</v>
      </c>
      <c r="S717" s="8">
        <f t="shared" si="386"/>
        <v>-0.80680513490771011</v>
      </c>
      <c r="T717" s="8">
        <f t="shared" si="386"/>
        <v>-0.56936803142474002</v>
      </c>
      <c r="U717" s="8">
        <f t="shared" si="386"/>
        <v>-0.66174731478835525</v>
      </c>
      <c r="V717" s="8">
        <f t="shared" si="386"/>
        <v>-0.70460865969763409</v>
      </c>
      <c r="W717" s="8">
        <f t="shared" si="386"/>
        <v>-0.92407600001463641</v>
      </c>
      <c r="X717"/>
      <c r="Y717" s="8">
        <f t="shared" ref="Y717:AI717" si="387">(Y71-$Y71)/$Y71</f>
        <v>0</v>
      </c>
      <c r="Z717" s="8">
        <f t="shared" si="387"/>
        <v>-0.69753351427315613</v>
      </c>
      <c r="AA717" s="8">
        <f t="shared" si="387"/>
        <v>-0.69872199754838182</v>
      </c>
      <c r="AB717" s="8">
        <f t="shared" si="387"/>
        <v>-0.48827936997158039</v>
      </c>
      <c r="AC717" s="8">
        <f t="shared" si="387"/>
        <v>-0.81974944993876497</v>
      </c>
      <c r="AD717" s="8">
        <f t="shared" si="387"/>
        <v>1.4768676746610339</v>
      </c>
      <c r="AE717" s="8">
        <f t="shared" si="387"/>
        <v>-0.69944195379583707</v>
      </c>
      <c r="AF717" s="8">
        <f t="shared" si="387"/>
        <v>-0.86135995428973489</v>
      </c>
      <c r="AG717" s="8">
        <f t="shared" si="387"/>
        <v>-0.82404118545618832</v>
      </c>
      <c r="AH717" s="8">
        <f t="shared" si="387"/>
        <v>-0.2629656623459195</v>
      </c>
      <c r="AI717" s="8">
        <f t="shared" si="387"/>
        <v>-0.56320526710736285</v>
      </c>
      <c r="AK717" s="8">
        <f t="shared" ref="AK717:AU717" si="388">(AK71-$AK71)/$AK71</f>
        <v>0</v>
      </c>
      <c r="AL717" s="8">
        <f t="shared" si="388"/>
        <v>-0.90738240851353358</v>
      </c>
      <c r="AM717" s="8">
        <f t="shared" si="388"/>
        <v>-0.90784555303314673</v>
      </c>
      <c r="AN717" s="8">
        <f t="shared" si="388"/>
        <v>-0.48827936997158039</v>
      </c>
      <c r="AO717" s="8">
        <f t="shared" si="388"/>
        <v>-0.93366882899426795</v>
      </c>
      <c r="AP717" s="8">
        <f t="shared" si="388"/>
        <v>1.4768676746610339</v>
      </c>
      <c r="AQ717" s="8">
        <f t="shared" si="388"/>
        <v>-0.91479418415729163</v>
      </c>
      <c r="AR717" s="8">
        <f t="shared" si="388"/>
        <v>-0.93011922462981522</v>
      </c>
      <c r="AS717" s="8">
        <f t="shared" si="388"/>
        <v>-0.94779932034649395</v>
      </c>
      <c r="AT717" s="8">
        <f t="shared" si="388"/>
        <v>-0.2629656623459195</v>
      </c>
      <c r="AU717" s="8">
        <f t="shared" si="388"/>
        <v>-0.83692257854763419</v>
      </c>
      <c r="AW717">
        <f t="shared" si="368"/>
        <v>0</v>
      </c>
      <c r="AX717" t="str">
        <f t="shared" si="377"/>
        <v/>
      </c>
      <c r="AY717">
        <f t="shared" si="378"/>
        <v>0</v>
      </c>
      <c r="AZ717" t="str">
        <f t="shared" si="379"/>
        <v/>
      </c>
    </row>
    <row r="718" spans="1:52" s="17" customFormat="1" x14ac:dyDescent="0.3">
      <c r="A718">
        <v>3</v>
      </c>
      <c r="B718" t="s">
        <v>147</v>
      </c>
      <c r="C718" t="s">
        <v>146</v>
      </c>
      <c r="D718" t="s">
        <v>69</v>
      </c>
      <c r="E718" t="s">
        <v>43</v>
      </c>
      <c r="F718" s="2">
        <v>0</v>
      </c>
      <c r="G718" s="2">
        <f t="shared" si="369"/>
        <v>1</v>
      </c>
      <c r="H718" s="4">
        <f t="shared" si="370"/>
        <v>1</v>
      </c>
      <c r="I718">
        <f t="shared" si="371"/>
        <v>1</v>
      </c>
      <c r="J718">
        <f t="shared" si="364"/>
        <v>0</v>
      </c>
      <c r="K718">
        <f t="shared" si="372"/>
        <v>2</v>
      </c>
      <c r="L718">
        <f t="shared" si="373"/>
        <v>2</v>
      </c>
      <c r="M718" s="8">
        <f t="shared" ref="M718:W718" si="389">(M72-$M72)/$M72</f>
        <v>0</v>
      </c>
      <c r="N718" s="8">
        <f t="shared" si="389"/>
        <v>9.9814927945879005E-3</v>
      </c>
      <c r="O718" s="8">
        <f t="shared" si="389"/>
        <v>1.0019487057454236E-2</v>
      </c>
      <c r="P718" s="8">
        <f t="shared" si="389"/>
        <v>-1.549765985336214E-4</v>
      </c>
      <c r="Q718" s="8">
        <f t="shared" si="389"/>
        <v>1.2998037296368248E-4</v>
      </c>
      <c r="R718" s="8">
        <f t="shared" si="389"/>
        <v>-0.99998800181172642</v>
      </c>
      <c r="S718" s="8">
        <f t="shared" si="389"/>
        <v>-0.99955606703387789</v>
      </c>
      <c r="T718" s="8">
        <f t="shared" si="389"/>
        <v>13.588171186150889</v>
      </c>
      <c r="U718" s="8">
        <f t="shared" si="389"/>
        <v>10.304146073942835</v>
      </c>
      <c r="V718" s="8">
        <f t="shared" si="389"/>
        <v>-0.99872619234495597</v>
      </c>
      <c r="W718" s="8">
        <f t="shared" si="389"/>
        <v>-0.98259462821114008</v>
      </c>
      <c r="X718"/>
      <c r="Y718" s="8">
        <f t="shared" ref="Y718:AI718" si="390">(Y72-$Y72)/$Y72</f>
        <v>0</v>
      </c>
      <c r="Z718" s="8">
        <f t="shared" si="390"/>
        <v>0.73226722572501812</v>
      </c>
      <c r="AA718" s="8">
        <f t="shared" si="390"/>
        <v>0.76617770562036702</v>
      </c>
      <c r="AB718" s="8">
        <f t="shared" si="390"/>
        <v>0.13638984135578977</v>
      </c>
      <c r="AC718" s="8">
        <f t="shared" si="390"/>
        <v>0.8510205216091139</v>
      </c>
      <c r="AD718" s="8">
        <f t="shared" si="390"/>
        <v>-0.6481467750540133</v>
      </c>
      <c r="AE718" s="8">
        <f t="shared" si="390"/>
        <v>1.2350098071626117E-2</v>
      </c>
      <c r="AF718" s="8">
        <f t="shared" si="390"/>
        <v>1.3482486778754432</v>
      </c>
      <c r="AG718" s="8">
        <f t="shared" si="390"/>
        <v>1.9450451805863231</v>
      </c>
      <c r="AH718" s="8">
        <f t="shared" si="390"/>
        <v>-0.97739056096829391</v>
      </c>
      <c r="AI718" s="8">
        <f t="shared" si="390"/>
        <v>-0.2161014696066389</v>
      </c>
      <c r="AK718" s="8">
        <f t="shared" ref="AK718:AU718" si="391">(AK72-$AK72)/$AK72</f>
        <v>0</v>
      </c>
      <c r="AL718" s="8">
        <f t="shared" si="391"/>
        <v>-0.12476365357644162</v>
      </c>
      <c r="AM718" s="8">
        <f t="shared" si="391"/>
        <v>-0.10930273476310681</v>
      </c>
      <c r="AN718" s="8">
        <f t="shared" si="391"/>
        <v>0.13638984135578977</v>
      </c>
      <c r="AO718" s="8">
        <f t="shared" si="391"/>
        <v>-9.4835902170495229E-2</v>
      </c>
      <c r="AP718" s="8">
        <f t="shared" si="391"/>
        <v>-0.6481467750540133</v>
      </c>
      <c r="AQ718" s="8">
        <f t="shared" si="391"/>
        <v>-0.24473684598070308</v>
      </c>
      <c r="AR718" s="8">
        <f t="shared" si="391"/>
        <v>0.18544885069317846</v>
      </c>
      <c r="AS718" s="8">
        <f t="shared" si="391"/>
        <v>-0.12599977666859394</v>
      </c>
      <c r="AT718" s="8">
        <f t="shared" si="391"/>
        <v>-0.97739056096829391</v>
      </c>
      <c r="AU718" s="8">
        <f t="shared" si="391"/>
        <v>-0.27522417796442789</v>
      </c>
      <c r="AW718">
        <f t="shared" si="368"/>
        <v>0</v>
      </c>
      <c r="AX718">
        <f t="shared" si="377"/>
        <v>0</v>
      </c>
      <c r="AY718">
        <f t="shared" si="378"/>
        <v>0</v>
      </c>
      <c r="AZ718" t="str">
        <f t="shared" si="379"/>
        <v/>
      </c>
    </row>
    <row r="719" spans="1:52" s="17" customFormat="1" x14ac:dyDescent="0.3">
      <c r="A719">
        <v>3</v>
      </c>
      <c r="B719" t="s">
        <v>148</v>
      </c>
      <c r="C719" t="s">
        <v>146</v>
      </c>
      <c r="D719" t="s">
        <v>69</v>
      </c>
      <c r="E719" t="s">
        <v>43</v>
      </c>
      <c r="F719" s="2">
        <v>0</v>
      </c>
      <c r="G719" s="2">
        <f t="shared" si="369"/>
        <v>1</v>
      </c>
      <c r="H719" s="4">
        <f t="shared" si="370"/>
        <v>1</v>
      </c>
      <c r="I719">
        <f t="shared" si="371"/>
        <v>1</v>
      </c>
      <c r="J719">
        <f t="shared" si="364"/>
        <v>0</v>
      </c>
      <c r="K719">
        <f t="shared" si="372"/>
        <v>2</v>
      </c>
      <c r="L719">
        <f t="shared" si="373"/>
        <v>2</v>
      </c>
      <c r="M719" s="8">
        <f t="shared" ref="M719:W719" si="392">(M73-$M73)/$M73</f>
        <v>0</v>
      </c>
      <c r="N719" s="8">
        <f t="shared" si="392"/>
        <v>1.1706115315434099E-2</v>
      </c>
      <c r="O719" s="8">
        <f t="shared" si="392"/>
        <v>1.1753107749652306E-2</v>
      </c>
      <c r="P719" s="8">
        <f t="shared" si="392"/>
        <v>-1.6597327830225153E-4</v>
      </c>
      <c r="Q719" s="8">
        <f t="shared" si="392"/>
        <v>2.2896313693489525E-4</v>
      </c>
      <c r="R719" s="8">
        <f t="shared" si="392"/>
        <v>-0.99999400096584445</v>
      </c>
      <c r="S719" s="8">
        <f t="shared" si="392"/>
        <v>-0.99937610044782799</v>
      </c>
      <c r="T719" s="8">
        <f t="shared" si="392"/>
        <v>13.587070481652452</v>
      </c>
      <c r="U719" s="8">
        <f t="shared" si="392"/>
        <v>10.304540968904007</v>
      </c>
      <c r="V719" s="8">
        <f t="shared" si="392"/>
        <v>-0.99900715984726451</v>
      </c>
      <c r="W719" s="8">
        <f t="shared" si="392"/>
        <v>-0.97901337884600581</v>
      </c>
      <c r="X719"/>
      <c r="Y719" s="8">
        <f t="shared" ref="Y719:AI719" si="393">(Y73-$Y73)/$Y73</f>
        <v>0</v>
      </c>
      <c r="Z719" s="8">
        <f t="shared" si="393"/>
        <v>0.77409214828622197</v>
      </c>
      <c r="AA719" s="8">
        <f t="shared" si="393"/>
        <v>0.76149701669467051</v>
      </c>
      <c r="AB719" s="8">
        <f t="shared" si="393"/>
        <v>0.11433225564136448</v>
      </c>
      <c r="AC719" s="8">
        <f t="shared" si="393"/>
        <v>0.82880073634541174</v>
      </c>
      <c r="AD719" s="8">
        <f t="shared" si="393"/>
        <v>-0.65316611773548905</v>
      </c>
      <c r="AE719" s="8">
        <f t="shared" si="393"/>
        <v>1.9033895519256459E-2</v>
      </c>
      <c r="AF719" s="8">
        <f t="shared" si="393"/>
        <v>1.3770108326386674</v>
      </c>
      <c r="AG719" s="8">
        <f t="shared" si="393"/>
        <v>1.9485864472256511</v>
      </c>
      <c r="AH719" s="8">
        <f t="shared" si="393"/>
        <v>-0.98285624409337646</v>
      </c>
      <c r="AI719" s="8">
        <f t="shared" si="393"/>
        <v>-0.21548174950711116</v>
      </c>
      <c r="AK719" s="8">
        <f t="shared" ref="AK719:AU719" si="394">(AK73-$AK73)/$AK73</f>
        <v>0</v>
      </c>
      <c r="AL719" s="8">
        <f t="shared" si="394"/>
        <v>-9.0870080420163243E-2</v>
      </c>
      <c r="AM719" s="8">
        <f t="shared" si="394"/>
        <v>-0.1151735510711852</v>
      </c>
      <c r="AN719" s="8">
        <f t="shared" si="394"/>
        <v>0.11433225564136448</v>
      </c>
      <c r="AO719" s="8">
        <f t="shared" si="394"/>
        <v>-0.11639827966804134</v>
      </c>
      <c r="AP719" s="8">
        <f t="shared" si="394"/>
        <v>-0.65316611773548905</v>
      </c>
      <c r="AQ719" s="8">
        <f t="shared" si="394"/>
        <v>-0.23765911221727001</v>
      </c>
      <c r="AR719" s="8">
        <f t="shared" si="394"/>
        <v>0.19942950352408287</v>
      </c>
      <c r="AS719" s="8">
        <f t="shared" si="394"/>
        <v>-0.12179314547697563</v>
      </c>
      <c r="AT719" s="8">
        <f t="shared" si="394"/>
        <v>-0.98285624409337646</v>
      </c>
      <c r="AU719" s="8">
        <f t="shared" si="394"/>
        <v>-0.28173826855818762</v>
      </c>
      <c r="AW719">
        <f t="shared" si="368"/>
        <v>0</v>
      </c>
      <c r="AX719">
        <f t="shared" si="377"/>
        <v>0</v>
      </c>
      <c r="AY719">
        <f t="shared" si="378"/>
        <v>0</v>
      </c>
      <c r="AZ719" t="str">
        <f t="shared" si="379"/>
        <v/>
      </c>
    </row>
    <row r="720" spans="1:52" s="17" customFormat="1" x14ac:dyDescent="0.3">
      <c r="A720">
        <v>3</v>
      </c>
      <c r="B720" t="s">
        <v>149</v>
      </c>
      <c r="C720" t="s">
        <v>146</v>
      </c>
      <c r="D720" t="s">
        <v>69</v>
      </c>
      <c r="E720"/>
      <c r="F720" s="2">
        <v>0</v>
      </c>
      <c r="G720" s="2">
        <f t="shared" si="369"/>
        <v>0</v>
      </c>
      <c r="H720" s="4">
        <f t="shared" si="370"/>
        <v>0</v>
      </c>
      <c r="I720">
        <f t="shared" si="371"/>
        <v>1</v>
      </c>
      <c r="J720">
        <f t="shared" si="364"/>
        <v>0</v>
      </c>
      <c r="K720">
        <f t="shared" si="372"/>
        <v>2</v>
      </c>
      <c r="L720">
        <f t="shared" si="373"/>
        <v>0</v>
      </c>
      <c r="M720" s="8">
        <f t="shared" ref="M720:W720" si="395">(M74-$M74)/$M74</f>
        <v>0</v>
      </c>
      <c r="N720" s="8">
        <f t="shared" si="395"/>
        <v>-0.74917146356596243</v>
      </c>
      <c r="O720" s="8">
        <f t="shared" si="395"/>
        <v>-0.74873069787310531</v>
      </c>
      <c r="P720" s="8">
        <f t="shared" si="395"/>
        <v>-0.6368446507069746</v>
      </c>
      <c r="Q720" s="8">
        <f t="shared" si="395"/>
        <v>-0.91572775280462948</v>
      </c>
      <c r="R720" s="8">
        <f t="shared" si="395"/>
        <v>2.1201369787382744</v>
      </c>
      <c r="S720" s="8">
        <f t="shared" si="395"/>
        <v>-0.79864908663225409</v>
      </c>
      <c r="T720" s="8">
        <f t="shared" si="395"/>
        <v>-0.52051779399462328</v>
      </c>
      <c r="U720" s="8">
        <f t="shared" si="395"/>
        <v>-0.62455425320840208</v>
      </c>
      <c r="V720" s="8">
        <f t="shared" si="395"/>
        <v>-0.68897543509199988</v>
      </c>
      <c r="W720" s="8">
        <f t="shared" si="395"/>
        <v>-0.9206958859177069</v>
      </c>
      <c r="X720"/>
      <c r="Y720" s="8">
        <f t="shared" ref="Y720:AI720" si="396">(Y74-$Y74)/$Y74</f>
        <v>0</v>
      </c>
      <c r="Z720" s="8">
        <f t="shared" si="396"/>
        <v>-0.68055631017282492</v>
      </c>
      <c r="AA720" s="8">
        <f t="shared" si="396"/>
        <v>-0.6838595449843512</v>
      </c>
      <c r="AB720" s="8">
        <f t="shared" si="396"/>
        <v>-0.4662755755338362</v>
      </c>
      <c r="AC720" s="8">
        <f t="shared" si="396"/>
        <v>-0.79436242875298813</v>
      </c>
      <c r="AD720" s="8">
        <f t="shared" si="396"/>
        <v>1.6451863780300204</v>
      </c>
      <c r="AE720" s="8">
        <f t="shared" si="396"/>
        <v>-0.68579693557046528</v>
      </c>
      <c r="AF720" s="8">
        <f t="shared" si="396"/>
        <v>-0.84701297828025246</v>
      </c>
      <c r="AG720" s="8">
        <f t="shared" si="396"/>
        <v>-0.80445813211238515</v>
      </c>
      <c r="AH720" s="8">
        <f t="shared" si="396"/>
        <v>-0.20568207232449409</v>
      </c>
      <c r="AI720" s="8">
        <f t="shared" si="396"/>
        <v>-0.52129052593111225</v>
      </c>
      <c r="AK720" s="8">
        <f t="shared" ref="AK720:AU720" si="397">(AK74-$AK74)/$AK74</f>
        <v>0</v>
      </c>
      <c r="AL720" s="8">
        <f t="shared" si="397"/>
        <v>-0.90059967718014233</v>
      </c>
      <c r="AM720" s="8">
        <f t="shared" si="397"/>
        <v>-0.90298468836442336</v>
      </c>
      <c r="AN720" s="8">
        <f t="shared" si="397"/>
        <v>-0.4662755755338362</v>
      </c>
      <c r="AO720" s="8">
        <f t="shared" si="397"/>
        <v>-0.92401073602802575</v>
      </c>
      <c r="AP720" s="8">
        <f t="shared" si="397"/>
        <v>1.6451863780300204</v>
      </c>
      <c r="AQ720" s="8">
        <f t="shared" si="397"/>
        <v>-0.90778614190710794</v>
      </c>
      <c r="AR720" s="8">
        <f t="shared" si="397"/>
        <v>-0.92267074920068448</v>
      </c>
      <c r="AS720" s="8">
        <f t="shared" si="397"/>
        <v>-0.94143004077988612</v>
      </c>
      <c r="AT720" s="8">
        <f t="shared" si="397"/>
        <v>-0.20568207232449409</v>
      </c>
      <c r="AU720" s="8">
        <f t="shared" si="397"/>
        <v>-0.82279195941731953</v>
      </c>
      <c r="AW720">
        <f t="shared" si="368"/>
        <v>0</v>
      </c>
      <c r="AX720" t="str">
        <f t="shared" si="377"/>
        <v/>
      </c>
      <c r="AY720">
        <f t="shared" si="378"/>
        <v>0</v>
      </c>
      <c r="AZ720" t="str">
        <f t="shared" si="379"/>
        <v/>
      </c>
    </row>
    <row r="721" spans="1:52" s="17" customFormat="1" x14ac:dyDescent="0.3">
      <c r="A721">
        <v>3</v>
      </c>
      <c r="B721" t="s">
        <v>150</v>
      </c>
      <c r="C721" t="s">
        <v>151</v>
      </c>
      <c r="D721" t="s">
        <v>152</v>
      </c>
      <c r="E721" t="s">
        <v>43</v>
      </c>
      <c r="F721" s="2">
        <v>0</v>
      </c>
      <c r="G721" s="2">
        <f t="shared" si="369"/>
        <v>0</v>
      </c>
      <c r="H721" s="4">
        <f t="shared" si="370"/>
        <v>1</v>
      </c>
      <c r="I721">
        <f t="shared" si="371"/>
        <v>0</v>
      </c>
      <c r="J721">
        <f t="shared" si="364"/>
        <v>1</v>
      </c>
      <c r="K721">
        <f t="shared" si="372"/>
        <v>2</v>
      </c>
      <c r="L721">
        <f t="shared" si="373"/>
        <v>2</v>
      </c>
      <c r="M721" s="8">
        <f t="shared" ref="M721:W721" si="398">(M75-$M75)/$M75</f>
        <v>0</v>
      </c>
      <c r="N721" s="8">
        <f t="shared" si="398"/>
        <v>-0.89950186190250336</v>
      </c>
      <c r="O721" s="8">
        <f t="shared" si="398"/>
        <v>-0.89943161892049306</v>
      </c>
      <c r="P721" s="8">
        <f t="shared" si="398"/>
        <v>-0.52285919835454264</v>
      </c>
      <c r="Q721" s="8">
        <f t="shared" si="398"/>
        <v>-0.93971339421401767</v>
      </c>
      <c r="R721" s="8">
        <f t="shared" si="398"/>
        <v>1.710194244504285</v>
      </c>
      <c r="S721" s="8">
        <f t="shared" si="398"/>
        <v>-0.98314178731310808</v>
      </c>
      <c r="T721" s="8">
        <f t="shared" si="398"/>
        <v>-0.24814734134947888</v>
      </c>
      <c r="U721" s="8">
        <f t="shared" si="398"/>
        <v>-0.41294664674732257</v>
      </c>
      <c r="V721" s="8">
        <f t="shared" si="398"/>
        <v>1.6398023308928531</v>
      </c>
      <c r="W721" s="8">
        <f t="shared" si="398"/>
        <v>-0.93568240490547328</v>
      </c>
      <c r="X721"/>
      <c r="Y721" s="8">
        <f t="shared" ref="Y721:AI721" si="399">(Y75-$Y75)/$Y75</f>
        <v>0</v>
      </c>
      <c r="Z721" s="8">
        <f t="shared" si="399"/>
        <v>-0.75169044052024192</v>
      </c>
      <c r="AA721" s="8">
        <f t="shared" si="399"/>
        <v>-0.75519550729680363</v>
      </c>
      <c r="AB721" s="8">
        <f t="shared" si="399"/>
        <v>-0.40621160086229469</v>
      </c>
      <c r="AC721" s="8">
        <f t="shared" si="399"/>
        <v>-0.75555032299467217</v>
      </c>
      <c r="AD721" s="8">
        <f t="shared" si="399"/>
        <v>1.1920627981192713</v>
      </c>
      <c r="AE721" s="8">
        <f t="shared" si="399"/>
        <v>-0.82910402203186095</v>
      </c>
      <c r="AF721" s="8">
        <f t="shared" si="399"/>
        <v>-0.77905055591850414</v>
      </c>
      <c r="AG721" s="8">
        <f t="shared" si="399"/>
        <v>-0.68460600958340501</v>
      </c>
      <c r="AH721" s="8">
        <f t="shared" si="399"/>
        <v>0.97641813446106973</v>
      </c>
      <c r="AI721" s="8">
        <f t="shared" si="399"/>
        <v>-0.60949873314093994</v>
      </c>
      <c r="AK721" s="8">
        <f t="shared" ref="AK721:AU721" si="400">(AK75-$AK75)/$AK75</f>
        <v>0</v>
      </c>
      <c r="AL721" s="8">
        <f t="shared" si="400"/>
        <v>-0.87175439505857888</v>
      </c>
      <c r="AM721" s="8">
        <f t="shared" si="400"/>
        <v>-0.87253503632071017</v>
      </c>
      <c r="AN721" s="8">
        <f t="shared" si="400"/>
        <v>-0.40621160086229469</v>
      </c>
      <c r="AO721" s="8">
        <f t="shared" si="400"/>
        <v>-0.8628827348851551</v>
      </c>
      <c r="AP721" s="8">
        <f t="shared" si="400"/>
        <v>1.1920627981192713</v>
      </c>
      <c r="AQ721" s="8">
        <f t="shared" si="400"/>
        <v>-0.87748413195908936</v>
      </c>
      <c r="AR721" s="8">
        <f t="shared" si="400"/>
        <v>-0.88839252612275099</v>
      </c>
      <c r="AS721" s="8">
        <f t="shared" si="400"/>
        <v>-0.87848275815478327</v>
      </c>
      <c r="AT721" s="8">
        <f t="shared" si="400"/>
        <v>0.97641813446106973</v>
      </c>
      <c r="AU721" s="8">
        <f t="shared" si="400"/>
        <v>-0.82946236932553463</v>
      </c>
      <c r="AW721">
        <f t="shared" si="368"/>
        <v>0.15799999999999989</v>
      </c>
      <c r="AX721">
        <f t="shared" si="377"/>
        <v>0.15799999999999989</v>
      </c>
      <c r="AY721" t="str">
        <f t="shared" si="378"/>
        <v/>
      </c>
      <c r="AZ721">
        <f t="shared" si="379"/>
        <v>0.15799999999999989</v>
      </c>
    </row>
    <row r="722" spans="1:52" s="17" customFormat="1" x14ac:dyDescent="0.3">
      <c r="A722">
        <v>3</v>
      </c>
      <c r="B722" t="s">
        <v>153</v>
      </c>
      <c r="C722" t="s">
        <v>151</v>
      </c>
      <c r="D722" t="s">
        <v>152</v>
      </c>
      <c r="E722"/>
      <c r="F722" s="2">
        <v>0</v>
      </c>
      <c r="G722" s="2">
        <f t="shared" si="369"/>
        <v>1</v>
      </c>
      <c r="H722" s="4">
        <f t="shared" si="370"/>
        <v>0</v>
      </c>
      <c r="I722">
        <f t="shared" si="371"/>
        <v>1</v>
      </c>
      <c r="J722">
        <f t="shared" si="364"/>
        <v>0</v>
      </c>
      <c r="K722">
        <f t="shared" si="372"/>
        <v>2</v>
      </c>
      <c r="L722">
        <f t="shared" si="373"/>
        <v>0</v>
      </c>
      <c r="M722" s="8">
        <f t="shared" ref="M722:W722" si="401">(M76-$M76)/$M76</f>
        <v>0</v>
      </c>
      <c r="N722" s="8">
        <f t="shared" si="401"/>
        <v>1.7373615683702537</v>
      </c>
      <c r="O722" s="8">
        <f t="shared" si="401"/>
        <v>1.7378124678196762</v>
      </c>
      <c r="P722" s="8">
        <f t="shared" si="401"/>
        <v>-2.2794916733571323E-4</v>
      </c>
      <c r="Q722" s="8">
        <f t="shared" si="401"/>
        <v>0.4196794114912375</v>
      </c>
      <c r="R722" s="8">
        <f t="shared" si="401"/>
        <v>-0.99999300156065196</v>
      </c>
      <c r="S722" s="8">
        <f t="shared" si="401"/>
        <v>-0.21008115190312562</v>
      </c>
      <c r="T722" s="8">
        <f t="shared" si="401"/>
        <v>13.58429870138959</v>
      </c>
      <c r="U722" s="8">
        <f t="shared" si="401"/>
        <v>10.373358741000756</v>
      </c>
      <c r="V722" s="8">
        <f t="shared" si="401"/>
        <v>-0.99879826798623905</v>
      </c>
      <c r="W722" s="8">
        <f t="shared" si="401"/>
        <v>0.93981942026928</v>
      </c>
      <c r="X722"/>
      <c r="Y722" s="8">
        <f t="shared" ref="Y722:AI722" si="402">(Y76-$Y76)/$Y76</f>
        <v>0</v>
      </c>
      <c r="Z722" s="8">
        <f t="shared" si="402"/>
        <v>1.2030018627889865</v>
      </c>
      <c r="AA722" s="8">
        <f t="shared" si="402"/>
        <v>1.1342078420176225</v>
      </c>
      <c r="AB722" s="8">
        <f t="shared" si="402"/>
        <v>-4.1366551337127321E-2</v>
      </c>
      <c r="AC722" s="8">
        <f t="shared" si="402"/>
        <v>0.89709751590019871</v>
      </c>
      <c r="AD722" s="8">
        <f t="shared" si="402"/>
        <v>-0.76502260246379528</v>
      </c>
      <c r="AE722" s="8">
        <f t="shared" si="402"/>
        <v>0.3730279392454483</v>
      </c>
      <c r="AF722" s="8">
        <f t="shared" si="402"/>
        <v>0.59026663822737147</v>
      </c>
      <c r="AG722" s="8">
        <f t="shared" si="402"/>
        <v>1.2564318867983482</v>
      </c>
      <c r="AH722" s="8">
        <f t="shared" si="402"/>
        <v>-0.98860020723634567</v>
      </c>
      <c r="AI722" s="8">
        <f t="shared" si="402"/>
        <v>3.4635678990421948</v>
      </c>
      <c r="AK722" s="8">
        <f t="shared" ref="AK722:AU722" si="403">(AK76-$AK76)/$AK76</f>
        <v>0</v>
      </c>
      <c r="AL722" s="8">
        <f t="shared" si="403"/>
        <v>4.058172298707572E-2</v>
      </c>
      <c r="AM722" s="8">
        <f t="shared" si="403"/>
        <v>7.4534562752897804E-3</v>
      </c>
      <c r="AN722" s="8">
        <f t="shared" si="403"/>
        <v>-4.1366551337127321E-2</v>
      </c>
      <c r="AO722" s="8">
        <f t="shared" si="403"/>
        <v>-2.8534947331915628E-2</v>
      </c>
      <c r="AP722" s="8">
        <f t="shared" si="403"/>
        <v>-0.76502260246379528</v>
      </c>
      <c r="AQ722" s="8">
        <f t="shared" si="403"/>
        <v>-0.14052821944029831</v>
      </c>
      <c r="AR722" s="8">
        <f t="shared" si="403"/>
        <v>-0.19002974354756458</v>
      </c>
      <c r="AS722" s="8">
        <f t="shared" si="403"/>
        <v>-0.13529680040002118</v>
      </c>
      <c r="AT722" s="8">
        <f t="shared" si="403"/>
        <v>-0.98860020723634567</v>
      </c>
      <c r="AU722" s="8">
        <f t="shared" si="403"/>
        <v>0.65924096944766586</v>
      </c>
      <c r="AW722">
        <f t="shared" si="368"/>
        <v>-0.15799999999999989</v>
      </c>
      <c r="AX722" t="str">
        <f t="shared" si="377"/>
        <v/>
      </c>
      <c r="AY722">
        <f t="shared" si="378"/>
        <v>-0.15799999999999989</v>
      </c>
      <c r="AZ722" t="str">
        <f t="shared" si="379"/>
        <v/>
      </c>
    </row>
    <row r="723" spans="1:52" s="17" customFormat="1" x14ac:dyDescent="0.3">
      <c r="A723">
        <v>3</v>
      </c>
      <c r="B723" t="s">
        <v>154</v>
      </c>
      <c r="C723" t="s">
        <v>151</v>
      </c>
      <c r="D723" t="s">
        <v>152</v>
      </c>
      <c r="E723"/>
      <c r="F723" s="2">
        <v>0</v>
      </c>
      <c r="G723" s="2">
        <f t="shared" si="369"/>
        <v>1</v>
      </c>
      <c r="H723" s="4">
        <f t="shared" si="370"/>
        <v>0</v>
      </c>
      <c r="I723">
        <f t="shared" si="371"/>
        <v>1</v>
      </c>
      <c r="J723">
        <f t="shared" si="364"/>
        <v>0</v>
      </c>
      <c r="K723">
        <f t="shared" si="372"/>
        <v>2</v>
      </c>
      <c r="L723">
        <f t="shared" si="373"/>
        <v>0</v>
      </c>
      <c r="M723" s="8">
        <f t="shared" ref="M723:W723" si="404">(M77-$M77)/$M77</f>
        <v>0</v>
      </c>
      <c r="N723" s="8">
        <f t="shared" si="404"/>
        <v>1.5881214351058035</v>
      </c>
      <c r="O723" s="8">
        <f t="shared" si="404"/>
        <v>1.5886473272979038</v>
      </c>
      <c r="P723" s="8">
        <f t="shared" si="404"/>
        <v>-2.0495798361335927E-4</v>
      </c>
      <c r="Q723" s="8">
        <f t="shared" si="404"/>
        <v>0.49669017851340486</v>
      </c>
      <c r="R723" s="8">
        <f t="shared" si="404"/>
        <v>-0.9999830034842857</v>
      </c>
      <c r="S723" s="8">
        <f t="shared" si="404"/>
        <v>-0.21069380776940724</v>
      </c>
      <c r="T723" s="8">
        <f t="shared" si="404"/>
        <v>13.592555526117145</v>
      </c>
      <c r="U723" s="8">
        <f t="shared" si="404"/>
        <v>10.376922730840178</v>
      </c>
      <c r="V723" s="8">
        <f t="shared" si="404"/>
        <v>-0.99831734494428637</v>
      </c>
      <c r="W723" s="8">
        <f t="shared" si="404"/>
        <v>1.3447103343814519</v>
      </c>
      <c r="X723"/>
      <c r="Y723" s="8">
        <f t="shared" ref="Y723:AI723" si="405">(Y77-$Y77)/$Y77</f>
        <v>0</v>
      </c>
      <c r="Z723" s="8">
        <f t="shared" si="405"/>
        <v>1.6416175035940943</v>
      </c>
      <c r="AA723" s="8">
        <f t="shared" si="405"/>
        <v>1.6143613006998752</v>
      </c>
      <c r="AB723" s="8">
        <f t="shared" si="405"/>
        <v>0.23479023740149202</v>
      </c>
      <c r="AC723" s="8">
        <f t="shared" si="405"/>
        <v>1.5247549195301751</v>
      </c>
      <c r="AD723" s="8">
        <f t="shared" si="405"/>
        <v>-0.70633771810295287</v>
      </c>
      <c r="AE723" s="8">
        <f t="shared" si="405"/>
        <v>0.69602238859835341</v>
      </c>
      <c r="AF723" s="8">
        <f t="shared" si="405"/>
        <v>0.97491152109506551</v>
      </c>
      <c r="AG723" s="8">
        <f t="shared" si="405"/>
        <v>1.7695873300828022</v>
      </c>
      <c r="AH723" s="8">
        <f t="shared" si="405"/>
        <v>-0.98453342069002325</v>
      </c>
      <c r="AI723" s="8">
        <f t="shared" si="405"/>
        <v>4.5619991388098828</v>
      </c>
      <c r="AK723" s="8">
        <f t="shared" ref="AK723:AU723" si="406">(AK77-$AK77)/$AK77</f>
        <v>0</v>
      </c>
      <c r="AL723" s="8">
        <f t="shared" si="406"/>
        <v>0.25465979360651447</v>
      </c>
      <c r="AM723" s="8">
        <f t="shared" si="406"/>
        <v>0.24449368098464702</v>
      </c>
      <c r="AN723" s="8">
        <f t="shared" si="406"/>
        <v>0.23479023740149202</v>
      </c>
      <c r="AO723" s="8">
        <f t="shared" si="406"/>
        <v>0.31754263221664758</v>
      </c>
      <c r="AP723" s="8">
        <f t="shared" si="406"/>
        <v>-0.70633771810295287</v>
      </c>
      <c r="AQ723" s="8">
        <f t="shared" si="406"/>
        <v>4.80205913350399E-2</v>
      </c>
      <c r="AR723" s="8">
        <f t="shared" si="406"/>
        <v>5.0316701419302265E-3</v>
      </c>
      <c r="AS723" s="8">
        <f t="shared" si="406"/>
        <v>6.0124435863763974E-2</v>
      </c>
      <c r="AT723" s="8">
        <f t="shared" si="406"/>
        <v>-0.98453342069002325</v>
      </c>
      <c r="AU723" s="8">
        <f t="shared" si="406"/>
        <v>1.0504912810783809</v>
      </c>
      <c r="AW723">
        <f t="shared" si="368"/>
        <v>-0.15799999999999989</v>
      </c>
      <c r="AX723" t="str">
        <f t="shared" si="377"/>
        <v/>
      </c>
      <c r="AY723">
        <f t="shared" si="378"/>
        <v>-0.15799999999999989</v>
      </c>
      <c r="AZ723" t="str">
        <f t="shared" si="379"/>
        <v/>
      </c>
    </row>
    <row r="724" spans="1:52" s="17" customFormat="1" x14ac:dyDescent="0.3">
      <c r="A724">
        <v>3</v>
      </c>
      <c r="B724" t="s">
        <v>155</v>
      </c>
      <c r="C724" t="s">
        <v>151</v>
      </c>
      <c r="D724" t="s">
        <v>152</v>
      </c>
      <c r="E724" t="s">
        <v>43</v>
      </c>
      <c r="F724" s="2">
        <v>0</v>
      </c>
      <c r="G724" s="2">
        <f t="shared" si="369"/>
        <v>0</v>
      </c>
      <c r="H724" s="4">
        <f t="shared" si="370"/>
        <v>1</v>
      </c>
      <c r="I724">
        <f t="shared" si="371"/>
        <v>0</v>
      </c>
      <c r="J724">
        <f t="shared" si="364"/>
        <v>1</v>
      </c>
      <c r="K724">
        <f t="shared" si="372"/>
        <v>2</v>
      </c>
      <c r="L724">
        <f t="shared" si="373"/>
        <v>2</v>
      </c>
      <c r="M724" s="8">
        <f t="shared" ref="M724:W724" si="407">(M78-$M78)/$M78</f>
        <v>0</v>
      </c>
      <c r="N724" s="8">
        <f t="shared" si="407"/>
        <v>-0.90331102674121122</v>
      </c>
      <c r="O724" s="8">
        <f t="shared" si="407"/>
        <v>-0.90332798316124441</v>
      </c>
      <c r="P724" s="8">
        <f t="shared" si="407"/>
        <v>-0.67514717188929085</v>
      </c>
      <c r="Q724" s="8">
        <f t="shared" si="407"/>
        <v>-0.94579440031559558</v>
      </c>
      <c r="R724" s="8">
        <f t="shared" si="407"/>
        <v>1.4538012499598338</v>
      </c>
      <c r="S724" s="8">
        <f t="shared" si="407"/>
        <v>-0.98563074556816788</v>
      </c>
      <c r="T724" s="8">
        <f t="shared" si="407"/>
        <v>-0.31601239711036372</v>
      </c>
      <c r="U724" s="8">
        <f t="shared" si="407"/>
        <v>-0.46684752890156217</v>
      </c>
      <c r="V724" s="8">
        <f t="shared" si="407"/>
        <v>1.5486845518488448</v>
      </c>
      <c r="W724" s="8">
        <f t="shared" si="407"/>
        <v>-0.93905492596649021</v>
      </c>
      <c r="X724"/>
      <c r="Y724" s="8">
        <f t="shared" ref="Y724:AI724" si="408">(Y78-$Y78)/$Y78</f>
        <v>0</v>
      </c>
      <c r="Z724" s="8">
        <f t="shared" si="408"/>
        <v>-0.76176383192274189</v>
      </c>
      <c r="AA724" s="8">
        <f t="shared" si="408"/>
        <v>-0.76380738012215343</v>
      </c>
      <c r="AB724" s="8">
        <f t="shared" si="408"/>
        <v>-0.52823164804485012</v>
      </c>
      <c r="AC724" s="8">
        <f t="shared" si="408"/>
        <v>-0.7802439711108925</v>
      </c>
      <c r="AD724" s="8">
        <f t="shared" si="408"/>
        <v>1.1707953790096477</v>
      </c>
      <c r="AE724" s="8">
        <f t="shared" si="408"/>
        <v>-0.84159301625736527</v>
      </c>
      <c r="AF724" s="8">
        <f t="shared" si="408"/>
        <v>-0.78957870388518869</v>
      </c>
      <c r="AG724" s="8">
        <f t="shared" si="408"/>
        <v>-0.70247420180955955</v>
      </c>
      <c r="AH724" s="8">
        <f t="shared" si="408"/>
        <v>0.91490692401647655</v>
      </c>
      <c r="AI724" s="8">
        <f t="shared" si="408"/>
        <v>-0.66342767605501562</v>
      </c>
      <c r="AK724" s="8">
        <f t="shared" ref="AK724:AU724" si="409">(AK78-$AK78)/$AK78</f>
        <v>0</v>
      </c>
      <c r="AL724" s="8">
        <f t="shared" si="409"/>
        <v>-0.87802347740499431</v>
      </c>
      <c r="AM724" s="8">
        <f t="shared" si="409"/>
        <v>-0.87940787476626414</v>
      </c>
      <c r="AN724" s="8">
        <f t="shared" si="409"/>
        <v>-0.52823164804485012</v>
      </c>
      <c r="AO724" s="8">
        <f t="shared" si="409"/>
        <v>-0.87786364022338281</v>
      </c>
      <c r="AP724" s="8">
        <f t="shared" si="409"/>
        <v>1.1707953790096477</v>
      </c>
      <c r="AQ724" s="8">
        <f t="shared" si="409"/>
        <v>-0.88418620952752136</v>
      </c>
      <c r="AR724" s="8">
        <f t="shared" si="409"/>
        <v>-0.89325115314196601</v>
      </c>
      <c r="AS724" s="8">
        <f t="shared" si="409"/>
        <v>-0.88648820153240893</v>
      </c>
      <c r="AT724" s="8">
        <f t="shared" si="409"/>
        <v>0.91490692401647655</v>
      </c>
      <c r="AU724" s="8">
        <f t="shared" si="409"/>
        <v>-0.83677102369650136</v>
      </c>
      <c r="AW724">
        <f t="shared" si="368"/>
        <v>0.15799999999999989</v>
      </c>
      <c r="AX724">
        <f t="shared" si="377"/>
        <v>0.15799999999999989</v>
      </c>
      <c r="AY724" t="str">
        <f t="shared" si="378"/>
        <v/>
      </c>
      <c r="AZ724">
        <f t="shared" si="379"/>
        <v>0.15799999999999989</v>
      </c>
    </row>
    <row r="725" spans="1:52" s="17" customFormat="1" x14ac:dyDescent="0.3">
      <c r="A725">
        <v>3</v>
      </c>
      <c r="B725" t="s">
        <v>156</v>
      </c>
      <c r="C725" t="s">
        <v>157</v>
      </c>
      <c r="D725" t="s">
        <v>152</v>
      </c>
      <c r="E725"/>
      <c r="F725" s="2">
        <v>0</v>
      </c>
      <c r="G725" s="2">
        <f t="shared" si="369"/>
        <v>0</v>
      </c>
      <c r="H725" s="4">
        <f t="shared" si="370"/>
        <v>0</v>
      </c>
      <c r="I725">
        <f t="shared" si="371"/>
        <v>1</v>
      </c>
      <c r="J725">
        <f t="shared" si="364"/>
        <v>0</v>
      </c>
      <c r="K725">
        <f t="shared" si="372"/>
        <v>2</v>
      </c>
      <c r="L725">
        <f t="shared" si="373"/>
        <v>0</v>
      </c>
      <c r="M725" s="8">
        <f t="shared" ref="M725:W725" si="410">(M79-$M79)/$M79</f>
        <v>0</v>
      </c>
      <c r="N725" s="8">
        <f t="shared" si="410"/>
        <v>-0.81464334434871</v>
      </c>
      <c r="O725" s="8">
        <f t="shared" si="410"/>
        <v>-0.81394101752418202</v>
      </c>
      <c r="P725" s="8">
        <f t="shared" si="410"/>
        <v>-0.52285919835454264</v>
      </c>
      <c r="Q725" s="8">
        <f t="shared" si="410"/>
        <v>-0.92963244484200747</v>
      </c>
      <c r="R725" s="8">
        <f t="shared" si="410"/>
        <v>1.710194244504285</v>
      </c>
      <c r="S725" s="8">
        <f t="shared" si="410"/>
        <v>-0.94956878327722649</v>
      </c>
      <c r="T725" s="8">
        <f t="shared" si="410"/>
        <v>-0.24814734134947888</v>
      </c>
      <c r="U725" s="8">
        <f t="shared" si="410"/>
        <v>-0.41260434095449083</v>
      </c>
      <c r="V725" s="8">
        <f t="shared" si="410"/>
        <v>1.6398023308928531</v>
      </c>
      <c r="W725" s="8">
        <f t="shared" si="410"/>
        <v>-0.88616280201521136</v>
      </c>
      <c r="X725"/>
      <c r="Y725" s="8">
        <f t="shared" ref="Y725:AI725" si="411">(Y79-$Y79)/$Y79</f>
        <v>0</v>
      </c>
      <c r="Z725" s="8">
        <f t="shared" si="411"/>
        <v>-0.72131369512302412</v>
      </c>
      <c r="AA725" s="8">
        <f t="shared" si="411"/>
        <v>-0.72179319147434162</v>
      </c>
      <c r="AB725" s="8">
        <f t="shared" si="411"/>
        <v>-0.45615603897469958</v>
      </c>
      <c r="AC725" s="8">
        <f t="shared" si="411"/>
        <v>-0.79071174197568617</v>
      </c>
      <c r="AD725" s="8">
        <f t="shared" si="411"/>
        <v>1.2000274939395661</v>
      </c>
      <c r="AE725" s="8">
        <f t="shared" si="411"/>
        <v>-0.82523829891357869</v>
      </c>
      <c r="AF725" s="8">
        <f t="shared" si="411"/>
        <v>-0.7819403553266514</v>
      </c>
      <c r="AG725" s="8">
        <f t="shared" si="411"/>
        <v>-0.72765784440949766</v>
      </c>
      <c r="AH725" s="8">
        <f t="shared" si="411"/>
        <v>0.96063382125204599</v>
      </c>
      <c r="AI725" s="8">
        <f t="shared" si="411"/>
        <v>-0.39935279549932445</v>
      </c>
      <c r="AK725" s="8">
        <f t="shared" ref="AK725:AU725" si="412">(AK79-$AK79)/$AK79</f>
        <v>0</v>
      </c>
      <c r="AL725" s="8">
        <f t="shared" si="412"/>
        <v>-0.89812420262903236</v>
      </c>
      <c r="AM725" s="8">
        <f t="shared" si="412"/>
        <v>-0.89771332769448986</v>
      </c>
      <c r="AN725" s="8">
        <f t="shared" si="412"/>
        <v>-0.45615603897469958</v>
      </c>
      <c r="AO725" s="8">
        <f t="shared" si="412"/>
        <v>-0.91105865899613614</v>
      </c>
      <c r="AP725" s="8">
        <f t="shared" si="412"/>
        <v>1.2000274939395661</v>
      </c>
      <c r="AQ725" s="8">
        <f t="shared" si="412"/>
        <v>-0.91460320846674903</v>
      </c>
      <c r="AR725" s="8">
        <f t="shared" si="412"/>
        <v>-0.88984810254644775</v>
      </c>
      <c r="AS725" s="8">
        <f t="shared" si="412"/>
        <v>-0.92043902440637482</v>
      </c>
      <c r="AT725" s="8">
        <f t="shared" si="412"/>
        <v>0.96063382125204599</v>
      </c>
      <c r="AU725" s="8">
        <f t="shared" si="412"/>
        <v>-0.80936923700233188</v>
      </c>
      <c r="AW725">
        <f t="shared" si="368"/>
        <v>0</v>
      </c>
      <c r="AX725" t="str">
        <f t="shared" si="377"/>
        <v/>
      </c>
      <c r="AY725">
        <f t="shared" si="378"/>
        <v>0</v>
      </c>
      <c r="AZ725" t="str">
        <f t="shared" si="379"/>
        <v/>
      </c>
    </row>
    <row r="726" spans="1:52" s="17" customFormat="1" x14ac:dyDescent="0.3">
      <c r="A726">
        <v>3</v>
      </c>
      <c r="B726" t="s">
        <v>158</v>
      </c>
      <c r="C726" t="s">
        <v>157</v>
      </c>
      <c r="D726" t="s">
        <v>152</v>
      </c>
      <c r="E726" t="s">
        <v>43</v>
      </c>
      <c r="F726" s="2">
        <v>0</v>
      </c>
      <c r="G726" s="2">
        <f t="shared" si="369"/>
        <v>1</v>
      </c>
      <c r="H726" s="4">
        <f t="shared" si="370"/>
        <v>1</v>
      </c>
      <c r="I726">
        <f t="shared" si="371"/>
        <v>1</v>
      </c>
      <c r="J726">
        <f t="shared" si="364"/>
        <v>0</v>
      </c>
      <c r="K726">
        <f t="shared" si="372"/>
        <v>2</v>
      </c>
      <c r="L726">
        <f t="shared" si="373"/>
        <v>2</v>
      </c>
      <c r="M726" s="8">
        <f t="shared" ref="M726:W726" si="413">(M80-$M80)/$M80</f>
        <v>0</v>
      </c>
      <c r="N726" s="8">
        <f t="shared" si="413"/>
        <v>0.15136024666499365</v>
      </c>
      <c r="O726" s="8">
        <f t="shared" si="413"/>
        <v>0.15146922236341298</v>
      </c>
      <c r="P726" s="8">
        <f t="shared" si="413"/>
        <v>-2.2794916733571323E-4</v>
      </c>
      <c r="Q726" s="8">
        <f t="shared" si="413"/>
        <v>4.3860219171124549E-3</v>
      </c>
      <c r="R726" s="8">
        <f t="shared" si="413"/>
        <v>-0.99999300156065196</v>
      </c>
      <c r="S726" s="8">
        <f t="shared" si="413"/>
        <v>-0.9941683004689954</v>
      </c>
      <c r="T726" s="8">
        <f t="shared" si="413"/>
        <v>13.58429870138959</v>
      </c>
      <c r="U726" s="8">
        <f t="shared" si="413"/>
        <v>10.340022175054964</v>
      </c>
      <c r="V726" s="8">
        <f t="shared" si="413"/>
        <v>-0.99879826798623905</v>
      </c>
      <c r="W726" s="8">
        <f t="shared" si="413"/>
        <v>-0.94626198357766222</v>
      </c>
      <c r="X726"/>
      <c r="Y726" s="8">
        <f t="shared" ref="Y726:AI726" si="414">(Y80-$Y80)/$Y80</f>
        <v>0</v>
      </c>
      <c r="Z726" s="8">
        <f t="shared" si="414"/>
        <v>0.49077467691833765</v>
      </c>
      <c r="AA726" s="8">
        <f t="shared" si="414"/>
        <v>0.48780741924756893</v>
      </c>
      <c r="AB726" s="8">
        <f t="shared" si="414"/>
        <v>0.3491028603848616</v>
      </c>
      <c r="AC726" s="8">
        <f t="shared" si="414"/>
        <v>0.58110691187614927</v>
      </c>
      <c r="AD726" s="8">
        <f t="shared" si="414"/>
        <v>-0.69574264658138629</v>
      </c>
      <c r="AE726" s="8">
        <f t="shared" si="414"/>
        <v>-0.1963475846632563</v>
      </c>
      <c r="AF726" s="8">
        <f t="shared" si="414"/>
        <v>0.91628172883730474</v>
      </c>
      <c r="AG726" s="8">
        <f t="shared" si="414"/>
        <v>1.3800329562604836</v>
      </c>
      <c r="AH726" s="8">
        <f t="shared" si="414"/>
        <v>-0.98017707319972569</v>
      </c>
      <c r="AI726" s="8">
        <f t="shared" si="414"/>
        <v>-0.32839427697539664</v>
      </c>
      <c r="AK726" s="8">
        <f t="shared" ref="AK726:AU726" si="415">(AK80-$AK80)/$AK80</f>
        <v>0</v>
      </c>
      <c r="AL726" s="8">
        <f t="shared" si="415"/>
        <v>-0.27404310487774702</v>
      </c>
      <c r="AM726" s="8">
        <f t="shared" si="415"/>
        <v>-0.27433818259621379</v>
      </c>
      <c r="AN726" s="8">
        <f t="shared" si="415"/>
        <v>0.3491028603848616</v>
      </c>
      <c r="AO726" s="8">
        <f t="shared" si="415"/>
        <v>-0.23180891484153415</v>
      </c>
      <c r="AP726" s="8">
        <f t="shared" si="415"/>
        <v>-0.69574264658138629</v>
      </c>
      <c r="AQ726" s="8">
        <f t="shared" si="415"/>
        <v>-0.4137617345670267</v>
      </c>
      <c r="AR726" s="8">
        <f t="shared" si="415"/>
        <v>-2.7264761235334528E-2</v>
      </c>
      <c r="AS726" s="8">
        <f t="shared" si="415"/>
        <v>-0.30138829535727729</v>
      </c>
      <c r="AT726" s="8">
        <f t="shared" si="415"/>
        <v>-0.98017707319972569</v>
      </c>
      <c r="AU726" s="8">
        <f t="shared" si="415"/>
        <v>-0.44861978966205629</v>
      </c>
      <c r="AW726">
        <f t="shared" si="368"/>
        <v>0</v>
      </c>
      <c r="AX726">
        <f t="shared" si="377"/>
        <v>0</v>
      </c>
      <c r="AY726">
        <f t="shared" si="378"/>
        <v>0</v>
      </c>
      <c r="AZ726" t="str">
        <f t="shared" si="379"/>
        <v/>
      </c>
    </row>
    <row r="727" spans="1:52" s="17" customFormat="1" x14ac:dyDescent="0.3">
      <c r="A727">
        <v>3</v>
      </c>
      <c r="B727" t="s">
        <v>159</v>
      </c>
      <c r="C727" t="s">
        <v>157</v>
      </c>
      <c r="D727" t="s">
        <v>152</v>
      </c>
      <c r="E727" t="s">
        <v>43</v>
      </c>
      <c r="F727" s="2">
        <v>0</v>
      </c>
      <c r="G727" s="2">
        <f t="shared" si="369"/>
        <v>1</v>
      </c>
      <c r="H727" s="4">
        <f t="shared" si="370"/>
        <v>1</v>
      </c>
      <c r="I727">
        <f t="shared" si="371"/>
        <v>1</v>
      </c>
      <c r="J727">
        <f t="shared" si="364"/>
        <v>0</v>
      </c>
      <c r="K727">
        <f t="shared" si="372"/>
        <v>2</v>
      </c>
      <c r="L727">
        <f t="shared" si="373"/>
        <v>2</v>
      </c>
      <c r="M727" s="8">
        <f t="shared" ref="M727:W727" si="416">(M81-$M81)/$M81</f>
        <v>0</v>
      </c>
      <c r="N727" s="8">
        <f t="shared" si="416"/>
        <v>0.11956648886978176</v>
      </c>
      <c r="O727" s="8">
        <f t="shared" si="416"/>
        <v>0.11964247329297491</v>
      </c>
      <c r="P727" s="8">
        <f t="shared" si="416"/>
        <v>-2.0495798361335927E-4</v>
      </c>
      <c r="Q727" s="8">
        <f t="shared" si="416"/>
        <v>5.2489239705860299E-3</v>
      </c>
      <c r="R727" s="8">
        <f t="shared" si="416"/>
        <v>-0.9999830034842857</v>
      </c>
      <c r="S727" s="8">
        <f t="shared" si="416"/>
        <v>-0.99432116416134697</v>
      </c>
      <c r="T727" s="8">
        <f t="shared" si="416"/>
        <v>13.592555526117145</v>
      </c>
      <c r="U727" s="8">
        <f t="shared" si="416"/>
        <v>10.335696182282632</v>
      </c>
      <c r="V727" s="8">
        <f t="shared" si="416"/>
        <v>-0.99831734494428637</v>
      </c>
      <c r="W727" s="8">
        <f t="shared" si="416"/>
        <v>-0.93775975924935384</v>
      </c>
      <c r="X727"/>
      <c r="Y727" s="8">
        <f t="shared" ref="Y727:AI727" si="417">(Y81-$Y81)/$Y81</f>
        <v>0</v>
      </c>
      <c r="Z727" s="8">
        <f t="shared" si="417"/>
        <v>0.32062912580503378</v>
      </c>
      <c r="AA727" s="8">
        <f t="shared" si="417"/>
        <v>0.36559775969907471</v>
      </c>
      <c r="AB727" s="8">
        <f t="shared" si="417"/>
        <v>-0.16839743019932579</v>
      </c>
      <c r="AC727" s="8">
        <f t="shared" si="417"/>
        <v>0.36885181859437444</v>
      </c>
      <c r="AD727" s="8">
        <f t="shared" si="417"/>
        <v>-0.7434390419539203</v>
      </c>
      <c r="AE727" s="8">
        <f t="shared" si="417"/>
        <v>-0.27648398629484583</v>
      </c>
      <c r="AF727" s="8">
        <f t="shared" si="417"/>
        <v>0.72433873222524314</v>
      </c>
      <c r="AG727" s="8">
        <f t="shared" si="417"/>
        <v>1.0880912881572031</v>
      </c>
      <c r="AH727" s="8">
        <f t="shared" si="417"/>
        <v>-0.98630437792930581</v>
      </c>
      <c r="AI727" s="8">
        <f t="shared" si="417"/>
        <v>-0.39019038421858904</v>
      </c>
      <c r="AK727" s="8">
        <f t="shared" ref="AK727:AU727" si="418">(AK81-$AK81)/$AK81</f>
        <v>0</v>
      </c>
      <c r="AL727" s="8">
        <f t="shared" si="418"/>
        <v>-0.36995261626269638</v>
      </c>
      <c r="AM727" s="8">
        <f t="shared" si="418"/>
        <v>-0.32160649267922464</v>
      </c>
      <c r="AN727" s="8">
        <f t="shared" si="418"/>
        <v>-0.16839743019932579</v>
      </c>
      <c r="AO727" s="8">
        <f t="shared" si="418"/>
        <v>-0.34621960798036971</v>
      </c>
      <c r="AP727" s="8">
        <f t="shared" si="418"/>
        <v>-0.7434390419539203</v>
      </c>
      <c r="AQ727" s="8">
        <f t="shared" si="418"/>
        <v>-0.47517857958510518</v>
      </c>
      <c r="AR727" s="8">
        <f t="shared" si="418"/>
        <v>-0.12133960286085009</v>
      </c>
      <c r="AS727" s="8">
        <f t="shared" si="418"/>
        <v>-0.38635802598300106</v>
      </c>
      <c r="AT727" s="8">
        <f t="shared" si="418"/>
        <v>-0.98630437792930581</v>
      </c>
      <c r="AU727" s="8">
        <f t="shared" si="418"/>
        <v>-0.50802226834606712</v>
      </c>
      <c r="AW727">
        <f t="shared" si="368"/>
        <v>0</v>
      </c>
      <c r="AX727">
        <f t="shared" si="377"/>
        <v>0</v>
      </c>
      <c r="AY727">
        <f t="shared" si="378"/>
        <v>0</v>
      </c>
      <c r="AZ727" t="str">
        <f t="shared" si="379"/>
        <v/>
      </c>
    </row>
    <row r="728" spans="1:52" s="17" customFormat="1" x14ac:dyDescent="0.3">
      <c r="A728">
        <v>3</v>
      </c>
      <c r="B728" t="s">
        <v>160</v>
      </c>
      <c r="C728" t="s">
        <v>157</v>
      </c>
      <c r="D728" t="s">
        <v>152</v>
      </c>
      <c r="E728"/>
      <c r="F728" s="2">
        <v>0</v>
      </c>
      <c r="G728" s="2">
        <f t="shared" si="369"/>
        <v>0</v>
      </c>
      <c r="H728" s="4">
        <f t="shared" si="370"/>
        <v>0</v>
      </c>
      <c r="I728">
        <f t="shared" si="371"/>
        <v>1</v>
      </c>
      <c r="J728">
        <f t="shared" si="364"/>
        <v>0</v>
      </c>
      <c r="K728">
        <f t="shared" si="372"/>
        <v>2</v>
      </c>
      <c r="L728">
        <f t="shared" si="373"/>
        <v>0</v>
      </c>
      <c r="M728" s="8">
        <f t="shared" ref="M728:W728" si="419">(M82-$M82)/$M82</f>
        <v>0</v>
      </c>
      <c r="N728" s="8">
        <f t="shared" si="419"/>
        <v>-0.82369388959009782</v>
      </c>
      <c r="O728" s="8">
        <f t="shared" si="419"/>
        <v>-0.82337391913361502</v>
      </c>
      <c r="P728" s="8">
        <f t="shared" si="419"/>
        <v>-0.67514717188929085</v>
      </c>
      <c r="Q728" s="8">
        <f t="shared" si="419"/>
        <v>-0.93556115398462292</v>
      </c>
      <c r="R728" s="8">
        <f t="shared" si="419"/>
        <v>1.4538012499598338</v>
      </c>
      <c r="S728" s="8">
        <f t="shared" si="419"/>
        <v>-0.95685785545504431</v>
      </c>
      <c r="T728" s="8">
        <f t="shared" si="419"/>
        <v>-0.31601239711036372</v>
      </c>
      <c r="U728" s="8">
        <f t="shared" si="419"/>
        <v>-0.46567463178103402</v>
      </c>
      <c r="V728" s="8">
        <f t="shared" si="419"/>
        <v>1.5486845518488448</v>
      </c>
      <c r="W728" s="8">
        <f t="shared" si="419"/>
        <v>-0.89184291272699245</v>
      </c>
      <c r="X728"/>
      <c r="Y728" s="8">
        <f t="shared" ref="Y728:AI728" si="420">(Y82-$Y82)/$Y82</f>
        <v>0</v>
      </c>
      <c r="Z728" s="8">
        <f t="shared" si="420"/>
        <v>-0.72553154999827074</v>
      </c>
      <c r="AA728" s="8">
        <f t="shared" si="420"/>
        <v>-0.72748812281309727</v>
      </c>
      <c r="AB728" s="8">
        <f t="shared" si="420"/>
        <v>-0.47818120811605419</v>
      </c>
      <c r="AC728" s="8">
        <f t="shared" si="420"/>
        <v>-0.77744620398050746</v>
      </c>
      <c r="AD728" s="8">
        <f t="shared" si="420"/>
        <v>1.1680476082600777</v>
      </c>
      <c r="AE728" s="8">
        <f t="shared" si="420"/>
        <v>-0.83649291366241896</v>
      </c>
      <c r="AF728" s="8">
        <f t="shared" si="420"/>
        <v>-0.79134474360286211</v>
      </c>
      <c r="AG728" s="8">
        <f t="shared" si="420"/>
        <v>-0.73787563530958111</v>
      </c>
      <c r="AH728" s="8">
        <f t="shared" si="420"/>
        <v>0.96078780696845056</v>
      </c>
      <c r="AI728" s="8">
        <f t="shared" si="420"/>
        <v>-0.41588522142449508</v>
      </c>
      <c r="AK728" s="8">
        <f t="shared" ref="AK728:AU728" si="421">(AK82-$AK82)/$AK82</f>
        <v>0</v>
      </c>
      <c r="AL728" s="8">
        <f t="shared" si="421"/>
        <v>-0.89880587336872175</v>
      </c>
      <c r="AM728" s="8">
        <f t="shared" si="421"/>
        <v>-0.8997699201659255</v>
      </c>
      <c r="AN728" s="8">
        <f t="shared" si="421"/>
        <v>-0.47818120811605419</v>
      </c>
      <c r="AO728" s="8">
        <f t="shared" si="421"/>
        <v>-0.90331407233029382</v>
      </c>
      <c r="AP728" s="8">
        <f t="shared" si="421"/>
        <v>1.1680476082600777</v>
      </c>
      <c r="AQ728" s="8">
        <f t="shared" si="421"/>
        <v>-0.91720162948440564</v>
      </c>
      <c r="AR728" s="8">
        <f t="shared" si="421"/>
        <v>-0.89475653632734653</v>
      </c>
      <c r="AS728" s="8">
        <f t="shared" si="421"/>
        <v>-0.92242765184273878</v>
      </c>
      <c r="AT728" s="8">
        <f t="shared" si="421"/>
        <v>0.96078780696845056</v>
      </c>
      <c r="AU728" s="8">
        <f t="shared" si="421"/>
        <v>-0.81548383579925943</v>
      </c>
      <c r="AW728">
        <f t="shared" si="368"/>
        <v>0</v>
      </c>
      <c r="AX728" t="str">
        <f t="shared" si="377"/>
        <v/>
      </c>
      <c r="AY728">
        <f t="shared" si="378"/>
        <v>0</v>
      </c>
      <c r="AZ728" t="str">
        <f t="shared" si="379"/>
        <v/>
      </c>
    </row>
    <row r="729" spans="1:52" s="17" customFormat="1" x14ac:dyDescent="0.3">
      <c r="A729">
        <v>3</v>
      </c>
      <c r="B729" t="s">
        <v>161</v>
      </c>
      <c r="C729" t="s">
        <v>162</v>
      </c>
      <c r="D729" t="s">
        <v>163</v>
      </c>
      <c r="E729" t="s">
        <v>43</v>
      </c>
      <c r="F729" s="2">
        <v>0</v>
      </c>
      <c r="G729" s="2">
        <f t="shared" si="369"/>
        <v>0</v>
      </c>
      <c r="H729" s="4">
        <f t="shared" si="370"/>
        <v>1</v>
      </c>
      <c r="I729">
        <f t="shared" si="371"/>
        <v>1</v>
      </c>
      <c r="J729">
        <f t="shared" si="364"/>
        <v>0</v>
      </c>
      <c r="K729">
        <f t="shared" si="372"/>
        <v>2</v>
      </c>
      <c r="L729">
        <f t="shared" si="373"/>
        <v>2</v>
      </c>
      <c r="M729" s="8">
        <f t="shared" ref="M729:W729" si="422">(M83-$M83)/$M83</f>
        <v>0</v>
      </c>
      <c r="N729" s="8">
        <f t="shared" si="422"/>
        <v>0.11954929690116625</v>
      </c>
      <c r="O729" s="8">
        <f t="shared" si="422"/>
        <v>0.11964827562074148</v>
      </c>
      <c r="P729" s="8">
        <f t="shared" si="422"/>
        <v>-2.1795314007491299E-4</v>
      </c>
      <c r="Q729" s="8">
        <f t="shared" si="422"/>
        <v>3.3352829141735109E-3</v>
      </c>
      <c r="R729" s="8">
        <f t="shared" si="422"/>
        <v>-0.99998800257944542</v>
      </c>
      <c r="S729" s="8">
        <f t="shared" si="422"/>
        <v>-0.99436021255430074</v>
      </c>
      <c r="T729" s="8">
        <f t="shared" si="422"/>
        <v>13.592399634078673</v>
      </c>
      <c r="U729" s="8">
        <f t="shared" si="422"/>
        <v>10.326826732252565</v>
      </c>
      <c r="V729" s="8">
        <f t="shared" si="422"/>
        <v>-0.99879925815949566</v>
      </c>
      <c r="W729" s="8">
        <f t="shared" si="422"/>
        <v>-0.94109866378728579</v>
      </c>
      <c r="X729"/>
      <c r="Y729" s="8">
        <f t="shared" ref="Y729:AI729" si="423">(Y83-$Y83)/$Y83</f>
        <v>0</v>
      </c>
      <c r="Z729" s="8">
        <f t="shared" si="423"/>
        <v>0.43666289364408217</v>
      </c>
      <c r="AA729" s="8">
        <f t="shared" si="423"/>
        <v>0.40247463392610044</v>
      </c>
      <c r="AB729" s="8">
        <f t="shared" si="423"/>
        <v>0.104917296179855</v>
      </c>
      <c r="AC729" s="8">
        <f t="shared" si="423"/>
        <v>0.57554989954125302</v>
      </c>
      <c r="AD729" s="8">
        <f t="shared" si="423"/>
        <v>-0.68865899118849216</v>
      </c>
      <c r="AE729" s="8">
        <f t="shared" si="423"/>
        <v>-0.20828642271940506</v>
      </c>
      <c r="AF729" s="8">
        <f t="shared" si="423"/>
        <v>0.84362363041474697</v>
      </c>
      <c r="AG729" s="8">
        <f t="shared" si="423"/>
        <v>1.2672928531753844</v>
      </c>
      <c r="AH729" s="8">
        <f t="shared" si="423"/>
        <v>-0.98479542028302824</v>
      </c>
      <c r="AI729" s="8">
        <f t="shared" si="423"/>
        <v>-0.32723295833297161</v>
      </c>
      <c r="AK729" s="8">
        <f t="shared" ref="AK729:AU729" si="424">(AK83-$AK83)/$AK83</f>
        <v>0</v>
      </c>
      <c r="AL729" s="8">
        <f t="shared" si="424"/>
        <v>-0.27732056594050752</v>
      </c>
      <c r="AM729" s="8">
        <f t="shared" si="424"/>
        <v>-0.30264028928435277</v>
      </c>
      <c r="AN729" s="8">
        <f t="shared" si="424"/>
        <v>0.104917296179855</v>
      </c>
      <c r="AO729" s="8">
        <f t="shared" si="424"/>
        <v>-0.22735317163136065</v>
      </c>
      <c r="AP729" s="8">
        <f t="shared" si="424"/>
        <v>-0.68865899118849216</v>
      </c>
      <c r="AQ729" s="8">
        <f t="shared" si="424"/>
        <v>-0.41470176773683759</v>
      </c>
      <c r="AR729" s="8">
        <f t="shared" si="424"/>
        <v>-6.6100098735194873E-2</v>
      </c>
      <c r="AS729" s="8">
        <f t="shared" si="424"/>
        <v>-0.31996013092983955</v>
      </c>
      <c r="AT729" s="8">
        <f t="shared" si="424"/>
        <v>-0.98479542028302824</v>
      </c>
      <c r="AU729" s="8">
        <f t="shared" si="424"/>
        <v>-0.45099883516698586</v>
      </c>
      <c r="AW729">
        <f t="shared" si="368"/>
        <v>0</v>
      </c>
      <c r="AX729">
        <f t="shared" si="377"/>
        <v>0</v>
      </c>
      <c r="AY729">
        <f t="shared" si="378"/>
        <v>0</v>
      </c>
      <c r="AZ729" t="str">
        <f t="shared" si="379"/>
        <v/>
      </c>
    </row>
    <row r="730" spans="1:52" s="17" customFormat="1" x14ac:dyDescent="0.3">
      <c r="A730">
        <v>3</v>
      </c>
      <c r="B730" t="s">
        <v>164</v>
      </c>
      <c r="C730" t="s">
        <v>162</v>
      </c>
      <c r="D730" t="s">
        <v>163</v>
      </c>
      <c r="E730"/>
      <c r="F730" s="2">
        <v>0</v>
      </c>
      <c r="G730" s="2">
        <f t="shared" si="369"/>
        <v>1</v>
      </c>
      <c r="H730" s="4">
        <f t="shared" si="370"/>
        <v>0</v>
      </c>
      <c r="I730">
        <f t="shared" si="371"/>
        <v>1</v>
      </c>
      <c r="J730">
        <f t="shared" si="364"/>
        <v>0</v>
      </c>
      <c r="K730">
        <f t="shared" si="372"/>
        <v>2</v>
      </c>
      <c r="L730">
        <f t="shared" si="373"/>
        <v>0</v>
      </c>
      <c r="M730" s="8">
        <f t="shared" ref="M730:W730" si="425">(M84-$M84)/$M84</f>
        <v>0</v>
      </c>
      <c r="N730" s="8">
        <f t="shared" si="425"/>
        <v>-0.81994603418022693</v>
      </c>
      <c r="O730" s="8">
        <f t="shared" si="425"/>
        <v>-0.8193978347552715</v>
      </c>
      <c r="P730" s="8">
        <f t="shared" si="425"/>
        <v>-0.6643201236451709</v>
      </c>
      <c r="Q730" s="8">
        <f t="shared" si="425"/>
        <v>-0.93079070726111923</v>
      </c>
      <c r="R730" s="8">
        <f t="shared" si="425"/>
        <v>1.4939237554409119</v>
      </c>
      <c r="S730" s="8">
        <f t="shared" si="425"/>
        <v>-0.94736272400968058</v>
      </c>
      <c r="T730" s="8">
        <f t="shared" si="425"/>
        <v>-0.29249742866402884</v>
      </c>
      <c r="U730" s="8">
        <f t="shared" si="425"/>
        <v>-0.44712737975217254</v>
      </c>
      <c r="V730" s="8">
        <f t="shared" si="425"/>
        <v>1.6417195128844075</v>
      </c>
      <c r="W730" s="8">
        <f t="shared" si="425"/>
        <v>-0.88107446311697402</v>
      </c>
      <c r="X730"/>
      <c r="Y730" s="8">
        <f t="shared" ref="Y730:AI730" si="426">(Y84-$Y84)/$Y84</f>
        <v>0</v>
      </c>
      <c r="Z730" s="8">
        <f t="shared" si="426"/>
        <v>-0.71465286337025791</v>
      </c>
      <c r="AA730" s="8">
        <f t="shared" si="426"/>
        <v>-0.71614438872167741</v>
      </c>
      <c r="AB730" s="8">
        <f t="shared" si="426"/>
        <v>-0.46572307082996495</v>
      </c>
      <c r="AC730" s="8">
        <f t="shared" si="426"/>
        <v>-0.76261860779341673</v>
      </c>
      <c r="AD730" s="8">
        <f t="shared" si="426"/>
        <v>1.2647825582262275</v>
      </c>
      <c r="AE730" s="8">
        <f t="shared" si="426"/>
        <v>-0.81705827963303812</v>
      </c>
      <c r="AF730" s="8">
        <f t="shared" si="426"/>
        <v>-0.77981927578609478</v>
      </c>
      <c r="AG730" s="8">
        <f t="shared" si="426"/>
        <v>-0.72524084152984825</v>
      </c>
      <c r="AH730" s="8">
        <f t="shared" si="426"/>
        <v>1.0179978284424787</v>
      </c>
      <c r="AI730" s="8">
        <f t="shared" si="426"/>
        <v>-0.3895476108526193</v>
      </c>
      <c r="AK730" s="8">
        <f t="shared" ref="AK730:AU730" si="427">(AK84-$AK84)/$AK84</f>
        <v>0</v>
      </c>
      <c r="AL730" s="8">
        <f t="shared" si="427"/>
        <v>-0.88876551186663999</v>
      </c>
      <c r="AM730" s="8">
        <f t="shared" si="427"/>
        <v>-0.8895258565985672</v>
      </c>
      <c r="AN730" s="8">
        <f t="shared" si="427"/>
        <v>-0.46572307082996495</v>
      </c>
      <c r="AO730" s="8">
        <f t="shared" si="427"/>
        <v>-0.89676767297187188</v>
      </c>
      <c r="AP730" s="8">
        <f t="shared" si="427"/>
        <v>1.2647825582262275</v>
      </c>
      <c r="AQ730" s="8">
        <f t="shared" si="427"/>
        <v>-0.90764196908667782</v>
      </c>
      <c r="AR730" s="8">
        <f t="shared" si="427"/>
        <v>-0.88903079663643236</v>
      </c>
      <c r="AS730" s="8">
        <f t="shared" si="427"/>
        <v>-0.91822633465710091</v>
      </c>
      <c r="AT730" s="8">
        <f t="shared" si="427"/>
        <v>1.0179978284424787</v>
      </c>
      <c r="AU730" s="8">
        <f t="shared" si="427"/>
        <v>-0.80411579912157016</v>
      </c>
      <c r="AW730">
        <f t="shared" si="368"/>
        <v>0</v>
      </c>
      <c r="AX730" t="str">
        <f t="shared" si="377"/>
        <v/>
      </c>
      <c r="AY730">
        <f t="shared" si="378"/>
        <v>0</v>
      </c>
      <c r="AZ730" t="str">
        <f t="shared" si="379"/>
        <v/>
      </c>
    </row>
    <row r="731" spans="1:52" s="17" customFormat="1" x14ac:dyDescent="0.3">
      <c r="A731">
        <v>3</v>
      </c>
      <c r="B731" t="s">
        <v>165</v>
      </c>
      <c r="C731" t="s">
        <v>162</v>
      </c>
      <c r="D731" t="s">
        <v>163</v>
      </c>
      <c r="E731"/>
      <c r="F731" s="2">
        <v>0</v>
      </c>
      <c r="G731" s="2">
        <f t="shared" si="369"/>
        <v>1</v>
      </c>
      <c r="H731" s="4">
        <f t="shared" si="370"/>
        <v>0</v>
      </c>
      <c r="I731">
        <f t="shared" si="371"/>
        <v>1</v>
      </c>
      <c r="J731">
        <f t="shared" si="364"/>
        <v>0</v>
      </c>
      <c r="K731">
        <f t="shared" si="372"/>
        <v>2</v>
      </c>
      <c r="L731">
        <f t="shared" si="373"/>
        <v>0</v>
      </c>
      <c r="M731" s="8">
        <f t="shared" ref="M731:W731" si="428">(M85-$M85)/$M85</f>
        <v>0</v>
      </c>
      <c r="N731" s="8">
        <f t="shared" si="428"/>
        <v>-0.79543958186039354</v>
      </c>
      <c r="O731" s="8">
        <f t="shared" si="428"/>
        <v>-0.7945578611814802</v>
      </c>
      <c r="P731" s="8">
        <f t="shared" si="428"/>
        <v>-0.67541077707432828</v>
      </c>
      <c r="Q731" s="8">
        <f t="shared" si="428"/>
        <v>-0.92632150102464073</v>
      </c>
      <c r="R731" s="8">
        <f t="shared" si="428"/>
        <v>1.6277267984177639</v>
      </c>
      <c r="S731" s="8">
        <f t="shared" si="428"/>
        <v>-0.94664751371645106</v>
      </c>
      <c r="T731" s="8">
        <f t="shared" si="428"/>
        <v>-0.22543996078694026</v>
      </c>
      <c r="U731" s="8">
        <f t="shared" si="428"/>
        <v>-0.3933695921105157</v>
      </c>
      <c r="V731" s="8">
        <f t="shared" si="428"/>
        <v>1.7093391913749947</v>
      </c>
      <c r="W731" s="8">
        <f t="shared" si="428"/>
        <v>-0.8776367635597061</v>
      </c>
      <c r="X731"/>
      <c r="Y731" s="8">
        <f t="shared" ref="Y731:AI731" si="429">(Y85-$Y85)/$Y85</f>
        <v>0</v>
      </c>
      <c r="Z731" s="8">
        <f t="shared" si="429"/>
        <v>-0.69109182555431048</v>
      </c>
      <c r="AA731" s="8">
        <f t="shared" si="429"/>
        <v>-0.692308601915682</v>
      </c>
      <c r="AB731" s="8">
        <f t="shared" si="429"/>
        <v>-0.40026339085220791</v>
      </c>
      <c r="AC731" s="8">
        <f t="shared" si="429"/>
        <v>-0.73565285936532088</v>
      </c>
      <c r="AD731" s="8">
        <f t="shared" si="429"/>
        <v>1.251335593572467</v>
      </c>
      <c r="AE731" s="8">
        <f t="shared" si="429"/>
        <v>-0.81233497442647717</v>
      </c>
      <c r="AF731" s="8">
        <f t="shared" si="429"/>
        <v>-0.76658626507240346</v>
      </c>
      <c r="AG731" s="8">
        <f t="shared" si="429"/>
        <v>-0.70683655618547303</v>
      </c>
      <c r="AH731" s="8">
        <f t="shared" si="429"/>
        <v>1.0928189189034498</v>
      </c>
      <c r="AI731" s="8">
        <f t="shared" si="429"/>
        <v>-0.36365820546974043</v>
      </c>
      <c r="AK731" s="8">
        <f t="shared" ref="AK731:AU731" si="430">(AK85-$AK85)/$AK85</f>
        <v>0</v>
      </c>
      <c r="AL731" s="8">
        <f t="shared" si="430"/>
        <v>-0.87996416338023953</v>
      </c>
      <c r="AM731" s="8">
        <f t="shared" si="430"/>
        <v>-0.88016396324104362</v>
      </c>
      <c r="AN731" s="8">
        <f t="shared" si="430"/>
        <v>-0.40026339085220791</v>
      </c>
      <c r="AO731" s="8">
        <f t="shared" si="430"/>
        <v>-0.88974386065445221</v>
      </c>
      <c r="AP731" s="8">
        <f t="shared" si="430"/>
        <v>1.251335593572467</v>
      </c>
      <c r="AQ731" s="8">
        <f t="shared" si="430"/>
        <v>-0.90508274627855978</v>
      </c>
      <c r="AR731" s="8">
        <f t="shared" si="430"/>
        <v>-0.88221611875356432</v>
      </c>
      <c r="AS731" s="8">
        <f t="shared" si="430"/>
        <v>-0.91311936077852085</v>
      </c>
      <c r="AT731" s="8">
        <f t="shared" si="430"/>
        <v>1.0928189189034498</v>
      </c>
      <c r="AU731" s="8">
        <f t="shared" si="430"/>
        <v>-0.79659602687920972</v>
      </c>
      <c r="AW731">
        <f t="shared" si="368"/>
        <v>0</v>
      </c>
      <c r="AX731" t="str">
        <f t="shared" si="377"/>
        <v/>
      </c>
      <c r="AY731">
        <f t="shared" si="378"/>
        <v>0</v>
      </c>
      <c r="AZ731" t="str">
        <f t="shared" si="379"/>
        <v/>
      </c>
    </row>
    <row r="732" spans="1:52" s="17" customFormat="1" x14ac:dyDescent="0.3">
      <c r="A732">
        <v>3</v>
      </c>
      <c r="B732" t="s">
        <v>166</v>
      </c>
      <c r="C732" t="s">
        <v>162</v>
      </c>
      <c r="D732" t="s">
        <v>163</v>
      </c>
      <c r="E732" t="s">
        <v>43</v>
      </c>
      <c r="F732" s="2">
        <v>0</v>
      </c>
      <c r="G732" s="2">
        <f t="shared" si="369"/>
        <v>0</v>
      </c>
      <c r="H732" s="4">
        <f t="shared" si="370"/>
        <v>1</v>
      </c>
      <c r="I732">
        <f t="shared" si="371"/>
        <v>1</v>
      </c>
      <c r="J732">
        <f t="shared" si="364"/>
        <v>0</v>
      </c>
      <c r="K732">
        <f t="shared" si="372"/>
        <v>2</v>
      </c>
      <c r="L732">
        <f t="shared" si="373"/>
        <v>2</v>
      </c>
      <c r="M732" s="8">
        <f t="shared" ref="M732:W732" si="431">(M86-$M86)/$M86</f>
        <v>0</v>
      </c>
      <c r="N732" s="8">
        <f t="shared" si="431"/>
        <v>0.13325108698151567</v>
      </c>
      <c r="O732" s="8">
        <f t="shared" si="431"/>
        <v>0.13334106475700511</v>
      </c>
      <c r="P732" s="8">
        <f t="shared" si="431"/>
        <v>-2.4993826524848361E-4</v>
      </c>
      <c r="Q732" s="8">
        <f t="shared" si="431"/>
        <v>3.7940628664719814E-3</v>
      </c>
      <c r="R732" s="8">
        <f t="shared" si="431"/>
        <v>-0.99998800296326806</v>
      </c>
      <c r="S732" s="8">
        <f t="shared" si="431"/>
        <v>-0.99409245916258693</v>
      </c>
      <c r="T732" s="8">
        <f t="shared" si="431"/>
        <v>13.583954763173496</v>
      </c>
      <c r="U732" s="8">
        <f t="shared" si="431"/>
        <v>10.323843010776338</v>
      </c>
      <c r="V732" s="8">
        <f t="shared" si="431"/>
        <v>-0.99856535435747373</v>
      </c>
      <c r="W732" s="8">
        <f t="shared" si="431"/>
        <v>-0.94219127875414765</v>
      </c>
      <c r="X732"/>
      <c r="Y732" s="8">
        <f t="shared" ref="Y732:AI732" si="432">(Y86-$Y86)/$Y86</f>
        <v>0</v>
      </c>
      <c r="Z732" s="8">
        <f t="shared" si="432"/>
        <v>0.79571341160326192</v>
      </c>
      <c r="AA732" s="8">
        <f t="shared" si="432"/>
        <v>0.80384339664287507</v>
      </c>
      <c r="AB732" s="8">
        <f t="shared" si="432"/>
        <v>0.66537509584844812</v>
      </c>
      <c r="AC732" s="8">
        <f t="shared" si="432"/>
        <v>1.2649704814405538</v>
      </c>
      <c r="AD732" s="8">
        <f t="shared" si="432"/>
        <v>-0.62810637357329779</v>
      </c>
      <c r="AE732" s="8">
        <f t="shared" si="432"/>
        <v>-7.2932355644543154E-4</v>
      </c>
      <c r="AF732" s="8">
        <f t="shared" si="432"/>
        <v>1.3026865492286512</v>
      </c>
      <c r="AG732" s="8">
        <f t="shared" si="432"/>
        <v>1.8373719273731457</v>
      </c>
      <c r="AH732" s="8">
        <f t="shared" si="432"/>
        <v>-0.97087046768715235</v>
      </c>
      <c r="AI732" s="8">
        <f t="shared" si="432"/>
        <v>-0.15324720819768842</v>
      </c>
      <c r="AK732" s="8">
        <f t="shared" ref="AK732:AU732" si="433">(AK86-$AK86)/$AK86</f>
        <v>0</v>
      </c>
      <c r="AL732" s="8">
        <f t="shared" si="433"/>
        <v>-0.11464418088742076</v>
      </c>
      <c r="AM732" s="8">
        <f t="shared" si="433"/>
        <v>-0.11281444504679868</v>
      </c>
      <c r="AN732" s="8">
        <f t="shared" si="433"/>
        <v>0.66537509584844812</v>
      </c>
      <c r="AO732" s="8">
        <f t="shared" si="433"/>
        <v>6.2621058143683836E-2</v>
      </c>
      <c r="AP732" s="8">
        <f t="shared" si="433"/>
        <v>-0.62810637357329779</v>
      </c>
      <c r="AQ732" s="8">
        <f t="shared" si="433"/>
        <v>-0.26066123822727488</v>
      </c>
      <c r="AR732" s="8">
        <f t="shared" si="433"/>
        <v>0.16665516023305835</v>
      </c>
      <c r="AS732" s="8">
        <f t="shared" si="433"/>
        <v>-0.15379654869492354</v>
      </c>
      <c r="AT732" s="8">
        <f t="shared" si="433"/>
        <v>-0.97087046768715235</v>
      </c>
      <c r="AU732" s="8">
        <f t="shared" si="433"/>
        <v>-0.30625698241691435</v>
      </c>
      <c r="AW732">
        <f t="shared" si="368"/>
        <v>0</v>
      </c>
      <c r="AX732">
        <f t="shared" si="377"/>
        <v>0</v>
      </c>
      <c r="AY732">
        <f t="shared" si="378"/>
        <v>0</v>
      </c>
      <c r="AZ732" t="str">
        <f t="shared" si="379"/>
        <v/>
      </c>
    </row>
    <row r="733" spans="1:52" s="17" customFormat="1" x14ac:dyDescent="0.3">
      <c r="A733">
        <v>3</v>
      </c>
      <c r="B733" t="s">
        <v>167</v>
      </c>
      <c r="C733" t="s">
        <v>168</v>
      </c>
      <c r="D733" t="s">
        <v>163</v>
      </c>
      <c r="E733"/>
      <c r="F733" s="2">
        <v>0</v>
      </c>
      <c r="G733" s="2">
        <f t="shared" si="369"/>
        <v>0</v>
      </c>
      <c r="H733" s="4">
        <f t="shared" si="370"/>
        <v>0</v>
      </c>
      <c r="I733">
        <f t="shared" si="371"/>
        <v>1</v>
      </c>
      <c r="J733">
        <f t="shared" si="364"/>
        <v>0</v>
      </c>
      <c r="K733">
        <f t="shared" si="372"/>
        <v>2</v>
      </c>
      <c r="L733">
        <f t="shared" si="373"/>
        <v>0</v>
      </c>
      <c r="M733" s="8">
        <f t="shared" ref="M733:W733" si="434">(M87-$M87)/$M87</f>
        <v>0</v>
      </c>
      <c r="N733" s="8">
        <f t="shared" si="434"/>
        <v>1.6363621821308421</v>
      </c>
      <c r="O733" s="8">
        <f t="shared" si="434"/>
        <v>1.636822083252101</v>
      </c>
      <c r="P733" s="8">
        <f t="shared" si="434"/>
        <v>-2.1795314007491299E-4</v>
      </c>
      <c r="Q733" s="8">
        <f t="shared" si="434"/>
        <v>0.42357193203461246</v>
      </c>
      <c r="R733" s="8">
        <f t="shared" si="434"/>
        <v>-0.99998800257944542</v>
      </c>
      <c r="S733" s="8">
        <f t="shared" si="434"/>
        <v>-0.15046165074508974</v>
      </c>
      <c r="T733" s="8">
        <f t="shared" si="434"/>
        <v>13.592399634078673</v>
      </c>
      <c r="U733" s="8">
        <f t="shared" si="434"/>
        <v>10.345439730457951</v>
      </c>
      <c r="V733" s="8">
        <f t="shared" si="434"/>
        <v>-0.99879925815949566</v>
      </c>
      <c r="W733" s="8">
        <f t="shared" si="434"/>
        <v>1.1386751848352603</v>
      </c>
      <c r="X733"/>
      <c r="Y733" s="8">
        <f t="shared" ref="Y733:AI733" si="435">(Y87-$Y87)/$Y87</f>
        <v>0</v>
      </c>
      <c r="Z733" s="8">
        <f t="shared" si="435"/>
        <v>2.1896500534530472</v>
      </c>
      <c r="AA733" s="8">
        <f t="shared" si="435"/>
        <v>2.1202406439997374</v>
      </c>
      <c r="AB733" s="8">
        <f t="shared" si="435"/>
        <v>0.19838458736638223</v>
      </c>
      <c r="AC733" s="8">
        <f t="shared" si="435"/>
        <v>2.4460900506656693</v>
      </c>
      <c r="AD733" s="8">
        <f t="shared" si="435"/>
        <v>-0.64477481014150262</v>
      </c>
      <c r="AE733" s="8">
        <f t="shared" si="435"/>
        <v>1.1257804329647587</v>
      </c>
      <c r="AF733" s="8">
        <f t="shared" si="435"/>
        <v>1.275456675590338</v>
      </c>
      <c r="AG733" s="8">
        <f t="shared" si="435"/>
        <v>2.339029195196626</v>
      </c>
      <c r="AH733" s="8">
        <f t="shared" si="435"/>
        <v>-0.98300959165402146</v>
      </c>
      <c r="AI733" s="8">
        <f t="shared" si="435"/>
        <v>5.6653237372730807</v>
      </c>
      <c r="AK733" s="8">
        <f t="shared" ref="AK733:AU733" si="436">(AK87-$AK87)/$AK87</f>
        <v>0</v>
      </c>
      <c r="AL733" s="8">
        <f t="shared" si="436"/>
        <v>0.53920632307925354</v>
      </c>
      <c r="AM733" s="8">
        <f t="shared" si="436"/>
        <v>0.50616397337915964</v>
      </c>
      <c r="AN733" s="8">
        <f t="shared" si="436"/>
        <v>0.19838458736638223</v>
      </c>
      <c r="AO733" s="8">
        <f t="shared" si="436"/>
        <v>0.9562677606894342</v>
      </c>
      <c r="AP733" s="8">
        <f t="shared" si="436"/>
        <v>-0.64477481014150262</v>
      </c>
      <c r="AQ733" s="8">
        <f t="shared" si="436"/>
        <v>0.34792285091162983</v>
      </c>
      <c r="AR733" s="8">
        <f t="shared" si="436"/>
        <v>0.14986679852994272</v>
      </c>
      <c r="AS733" s="8">
        <f t="shared" si="436"/>
        <v>0.35452700889279515</v>
      </c>
      <c r="AT733" s="8">
        <f t="shared" si="436"/>
        <v>-0.98300959165402146</v>
      </c>
      <c r="AU733" s="8">
        <f t="shared" si="436"/>
        <v>1.5486541272419829</v>
      </c>
      <c r="AW733">
        <f t="shared" si="368"/>
        <v>-0.15799999999999989</v>
      </c>
      <c r="AX733" t="str">
        <f t="shared" si="377"/>
        <v/>
      </c>
      <c r="AY733">
        <f t="shared" si="378"/>
        <v>-0.15799999999999989</v>
      </c>
      <c r="AZ733" t="str">
        <f t="shared" si="379"/>
        <v/>
      </c>
    </row>
    <row r="734" spans="1:52" s="17" customFormat="1" x14ac:dyDescent="0.3">
      <c r="A734">
        <v>3</v>
      </c>
      <c r="B734" t="s">
        <v>169</v>
      </c>
      <c r="C734" t="s">
        <v>168</v>
      </c>
      <c r="D734" t="s">
        <v>163</v>
      </c>
      <c r="E734" t="s">
        <v>43</v>
      </c>
      <c r="F734" s="2">
        <v>0</v>
      </c>
      <c r="G734" s="2">
        <f t="shared" si="369"/>
        <v>1</v>
      </c>
      <c r="H734" s="4">
        <f t="shared" si="370"/>
        <v>1</v>
      </c>
      <c r="I734">
        <f t="shared" si="371"/>
        <v>0</v>
      </c>
      <c r="J734">
        <f t="shared" si="364"/>
        <v>1</v>
      </c>
      <c r="K734">
        <f t="shared" si="372"/>
        <v>2</v>
      </c>
      <c r="L734">
        <f t="shared" si="373"/>
        <v>2</v>
      </c>
      <c r="M734" s="8">
        <f t="shared" ref="M734:W734" si="437">(M88-$M88)/$M88</f>
        <v>0</v>
      </c>
      <c r="N734" s="8">
        <f t="shared" si="437"/>
        <v>-0.90363125282546419</v>
      </c>
      <c r="O734" s="8">
        <f t="shared" si="437"/>
        <v>-0.9036274718054671</v>
      </c>
      <c r="P734" s="8">
        <f t="shared" si="437"/>
        <v>-0.6643201236451709</v>
      </c>
      <c r="Q734" s="8">
        <f t="shared" si="437"/>
        <v>-0.94294494146544783</v>
      </c>
      <c r="R734" s="8">
        <f t="shared" si="437"/>
        <v>1.4939237554409119</v>
      </c>
      <c r="S734" s="8">
        <f t="shared" si="437"/>
        <v>-0.98576184208191886</v>
      </c>
      <c r="T734" s="8">
        <f t="shared" si="437"/>
        <v>-0.29249742866402884</v>
      </c>
      <c r="U734" s="8">
        <f t="shared" si="437"/>
        <v>-0.44832489664969627</v>
      </c>
      <c r="V734" s="8">
        <f t="shared" si="437"/>
        <v>1.6417195128844075</v>
      </c>
      <c r="W734" s="8">
        <f t="shared" si="437"/>
        <v>-0.93837097371056799</v>
      </c>
      <c r="X734"/>
      <c r="Y734" s="8">
        <f t="shared" ref="Y734:AI734" si="438">(Y88-$Y88)/$Y88</f>
        <v>0</v>
      </c>
      <c r="Z734" s="8">
        <f t="shared" si="438"/>
        <v>-0.7457431731454589</v>
      </c>
      <c r="AA734" s="8">
        <f t="shared" si="438"/>
        <v>-0.74730128050122613</v>
      </c>
      <c r="AB734" s="8">
        <f t="shared" si="438"/>
        <v>-0.42377901956280656</v>
      </c>
      <c r="AC734" s="8">
        <f t="shared" si="438"/>
        <v>-0.76777870465571152</v>
      </c>
      <c r="AD734" s="8">
        <f t="shared" si="438"/>
        <v>1.2285336964268208</v>
      </c>
      <c r="AE734" s="8">
        <f t="shared" si="438"/>
        <v>-0.82554443667926258</v>
      </c>
      <c r="AF734" s="8">
        <f t="shared" si="438"/>
        <v>-0.781073187149672</v>
      </c>
      <c r="AG734" s="8">
        <f t="shared" si="438"/>
        <v>-0.6809616528445781</v>
      </c>
      <c r="AH734" s="8">
        <f t="shared" si="438"/>
        <v>1.0270524062819031</v>
      </c>
      <c r="AI734" s="8">
        <f t="shared" si="438"/>
        <v>-0.6117468553584513</v>
      </c>
      <c r="AK734" s="8">
        <f t="shared" ref="AK734:AU734" si="439">(AK88-$AK88)/$AK88</f>
        <v>0</v>
      </c>
      <c r="AL734" s="8">
        <f t="shared" si="439"/>
        <v>-0.8647294948098414</v>
      </c>
      <c r="AM734" s="8">
        <f t="shared" si="439"/>
        <v>-0.8656075685645398</v>
      </c>
      <c r="AN734" s="8">
        <f t="shared" si="439"/>
        <v>-0.42377901956280656</v>
      </c>
      <c r="AO734" s="8">
        <f t="shared" si="439"/>
        <v>-0.86757692789800789</v>
      </c>
      <c r="AP734" s="8">
        <f t="shared" si="439"/>
        <v>1.2285336964268208</v>
      </c>
      <c r="AQ734" s="8">
        <f t="shared" si="439"/>
        <v>-0.87452452803146763</v>
      </c>
      <c r="AR734" s="8">
        <f t="shared" si="439"/>
        <v>-0.88950969191268392</v>
      </c>
      <c r="AS734" s="8">
        <f t="shared" si="439"/>
        <v>-0.8726013089511625</v>
      </c>
      <c r="AT734" s="8">
        <f t="shared" si="439"/>
        <v>1.0270524062819031</v>
      </c>
      <c r="AU734" s="8">
        <f t="shared" si="439"/>
        <v>-0.82186529940577335</v>
      </c>
      <c r="AW734">
        <f t="shared" si="368"/>
        <v>0.15799999999999989</v>
      </c>
      <c r="AX734">
        <f t="shared" si="377"/>
        <v>0.15799999999999989</v>
      </c>
      <c r="AY734" t="str">
        <f t="shared" si="378"/>
        <v/>
      </c>
      <c r="AZ734">
        <f t="shared" si="379"/>
        <v>0.15799999999999989</v>
      </c>
    </row>
    <row r="735" spans="1:52" s="17" customFormat="1" x14ac:dyDescent="0.3">
      <c r="A735">
        <v>3</v>
      </c>
      <c r="B735" t="s">
        <v>170</v>
      </c>
      <c r="C735" t="s">
        <v>168</v>
      </c>
      <c r="D735" t="s">
        <v>163</v>
      </c>
      <c r="E735" t="s">
        <v>43</v>
      </c>
      <c r="F735" s="2">
        <v>0</v>
      </c>
      <c r="G735" s="2">
        <f t="shared" si="369"/>
        <v>1</v>
      </c>
      <c r="H735" s="4">
        <f t="shared" si="370"/>
        <v>1</v>
      </c>
      <c r="I735">
        <f t="shared" si="371"/>
        <v>0</v>
      </c>
      <c r="J735">
        <f t="shared" si="364"/>
        <v>1</v>
      </c>
      <c r="K735">
        <f t="shared" si="372"/>
        <v>2</v>
      </c>
      <c r="L735">
        <f t="shared" si="373"/>
        <v>2</v>
      </c>
      <c r="M735" s="8">
        <f t="shared" ref="M735:W735" si="440">(M89-$M89)/$M89</f>
        <v>0</v>
      </c>
      <c r="N735" s="8">
        <f t="shared" si="440"/>
        <v>-0.90046485902074969</v>
      </c>
      <c r="O735" s="8">
        <f t="shared" si="440"/>
        <v>-0.90050699735101691</v>
      </c>
      <c r="P735" s="8">
        <f t="shared" si="440"/>
        <v>-0.67541077707432828</v>
      </c>
      <c r="Q735" s="8">
        <f t="shared" si="440"/>
        <v>-0.93895870135822346</v>
      </c>
      <c r="R735" s="8">
        <f t="shared" si="440"/>
        <v>1.6277267984177639</v>
      </c>
      <c r="S735" s="8">
        <f t="shared" si="440"/>
        <v>-0.98625950779245986</v>
      </c>
      <c r="T735" s="8">
        <f t="shared" si="440"/>
        <v>-0.22543996078694026</v>
      </c>
      <c r="U735" s="8">
        <f t="shared" si="440"/>
        <v>-0.3959776575567559</v>
      </c>
      <c r="V735" s="8">
        <f t="shared" si="440"/>
        <v>1.7093391913749947</v>
      </c>
      <c r="W735" s="8">
        <f t="shared" si="440"/>
        <v>-0.93911388080117175</v>
      </c>
      <c r="X735"/>
      <c r="Y735" s="8">
        <f t="shared" ref="Y735:AI735" si="441">(Y89-$Y89)/$Y89</f>
        <v>0</v>
      </c>
      <c r="Z735" s="8">
        <f t="shared" si="441"/>
        <v>-0.73589248804024399</v>
      </c>
      <c r="AA735" s="8">
        <f t="shared" si="441"/>
        <v>-0.73963794168508501</v>
      </c>
      <c r="AB735" s="8">
        <f t="shared" si="441"/>
        <v>-0.42842426616627732</v>
      </c>
      <c r="AC735" s="8">
        <f t="shared" si="441"/>
        <v>-0.74716503903813014</v>
      </c>
      <c r="AD735" s="8">
        <f t="shared" si="441"/>
        <v>1.2036628120055666</v>
      </c>
      <c r="AE735" s="8">
        <f t="shared" si="441"/>
        <v>-0.8188900461641051</v>
      </c>
      <c r="AF735" s="8">
        <f t="shared" si="441"/>
        <v>-0.77166335858584356</v>
      </c>
      <c r="AG735" s="8">
        <f t="shared" si="441"/>
        <v>-0.66478856057910285</v>
      </c>
      <c r="AH735" s="8">
        <f t="shared" si="441"/>
        <v>1.0046262361634082</v>
      </c>
      <c r="AI735" s="8">
        <f t="shared" si="441"/>
        <v>-0.64885656040466799</v>
      </c>
      <c r="AK735" s="8">
        <f t="shared" ref="AK735:AU735" si="442">(AK89-$AK89)/$AK89</f>
        <v>0</v>
      </c>
      <c r="AL735" s="8">
        <f t="shared" si="442"/>
        <v>-0.85738929830610655</v>
      </c>
      <c r="AM735" s="8">
        <f t="shared" si="442"/>
        <v>-0.85931186791561998</v>
      </c>
      <c r="AN735" s="8">
        <f t="shared" si="442"/>
        <v>-0.42842426616627732</v>
      </c>
      <c r="AO735" s="8">
        <f t="shared" si="442"/>
        <v>-0.85341624139081185</v>
      </c>
      <c r="AP735" s="8">
        <f t="shared" si="442"/>
        <v>1.2036628120055666</v>
      </c>
      <c r="AQ735" s="8">
        <f t="shared" si="442"/>
        <v>-0.86843037474671592</v>
      </c>
      <c r="AR735" s="8">
        <f t="shared" si="442"/>
        <v>-0.88437029822567215</v>
      </c>
      <c r="AS735" s="8">
        <f t="shared" si="442"/>
        <v>-0.86549924644390752</v>
      </c>
      <c r="AT735" s="8">
        <f t="shared" si="442"/>
        <v>1.0046262361634082</v>
      </c>
      <c r="AU735" s="8">
        <f t="shared" si="442"/>
        <v>-0.825109966498901</v>
      </c>
      <c r="AW735">
        <f t="shared" si="368"/>
        <v>0.15799999999999989</v>
      </c>
      <c r="AX735">
        <f t="shared" si="377"/>
        <v>0.15799999999999989</v>
      </c>
      <c r="AY735" t="str">
        <f t="shared" si="378"/>
        <v/>
      </c>
      <c r="AZ735">
        <f t="shared" si="379"/>
        <v>0.15799999999999989</v>
      </c>
    </row>
    <row r="736" spans="1:52" s="17" customFormat="1" x14ac:dyDescent="0.3">
      <c r="A736">
        <v>3</v>
      </c>
      <c r="B736" t="s">
        <v>171</v>
      </c>
      <c r="C736" t="s">
        <v>168</v>
      </c>
      <c r="D736" t="s">
        <v>163</v>
      </c>
      <c r="E736"/>
      <c r="F736" s="2">
        <v>0</v>
      </c>
      <c r="G736" s="2">
        <f t="shared" si="369"/>
        <v>0</v>
      </c>
      <c r="H736" s="4">
        <f t="shared" si="370"/>
        <v>0</v>
      </c>
      <c r="I736">
        <f t="shared" si="371"/>
        <v>1</v>
      </c>
      <c r="J736">
        <f t="shared" si="364"/>
        <v>0</v>
      </c>
      <c r="K736">
        <f t="shared" si="372"/>
        <v>2</v>
      </c>
      <c r="L736">
        <f t="shared" si="373"/>
        <v>0</v>
      </c>
      <c r="M736" s="8">
        <f t="shared" ref="M736:W736" si="443">(M90-$M90)/$M90</f>
        <v>0</v>
      </c>
      <c r="N736" s="8">
        <f t="shared" si="443"/>
        <v>1.8734762513659122</v>
      </c>
      <c r="O736" s="8">
        <f t="shared" si="443"/>
        <v>1.873917142465811</v>
      </c>
      <c r="P736" s="8">
        <f t="shared" si="443"/>
        <v>-2.4993826524848361E-4</v>
      </c>
      <c r="Q736" s="8">
        <f t="shared" si="443"/>
        <v>0.35398956457754932</v>
      </c>
      <c r="R736" s="8">
        <f t="shared" si="443"/>
        <v>-0.99998800296326806</v>
      </c>
      <c r="S736" s="8">
        <f t="shared" si="443"/>
        <v>-0.24283901876236563</v>
      </c>
      <c r="T736" s="8">
        <f t="shared" si="443"/>
        <v>13.583954763173496</v>
      </c>
      <c r="U736" s="8">
        <f t="shared" si="443"/>
        <v>10.366507472654256</v>
      </c>
      <c r="V736" s="8">
        <f t="shared" si="443"/>
        <v>-0.99856535435747373</v>
      </c>
      <c r="W736" s="8">
        <f t="shared" si="443"/>
        <v>0.93150991705048869</v>
      </c>
      <c r="X736"/>
      <c r="Y736" s="8">
        <f t="shared" ref="Y736:AI736" si="444">(Y90-$Y90)/$Y90</f>
        <v>0</v>
      </c>
      <c r="Z736" s="8">
        <f t="shared" si="444"/>
        <v>2.3501572355712801</v>
      </c>
      <c r="AA736" s="8">
        <f t="shared" si="444"/>
        <v>2.2834790836763368</v>
      </c>
      <c r="AB736" s="8">
        <f t="shared" si="444"/>
        <v>8.2954252595803399E-2</v>
      </c>
      <c r="AC736" s="8">
        <f t="shared" si="444"/>
        <v>1.847195174675335</v>
      </c>
      <c r="AD736" s="8">
        <f t="shared" si="444"/>
        <v>-0.65056722570646153</v>
      </c>
      <c r="AE736" s="8">
        <f t="shared" si="444"/>
        <v>1.0894135241762621</v>
      </c>
      <c r="AF736" s="8">
        <f t="shared" si="444"/>
        <v>1.2905529716227324</v>
      </c>
      <c r="AG736" s="8">
        <f t="shared" si="444"/>
        <v>2.3824065166233455</v>
      </c>
      <c r="AH736" s="8">
        <f t="shared" si="444"/>
        <v>-0.98272413171800355</v>
      </c>
      <c r="AI736" s="8">
        <f t="shared" si="444"/>
        <v>5.4343189261192242</v>
      </c>
      <c r="AK736" s="8">
        <f t="shared" ref="AK736:AU736" si="445">(AK90-$AK90)/$AK90</f>
        <v>0</v>
      </c>
      <c r="AL736" s="8">
        <f t="shared" si="445"/>
        <v>0.58174140055024415</v>
      </c>
      <c r="AM736" s="8">
        <f t="shared" si="445"/>
        <v>0.54519931107354713</v>
      </c>
      <c r="AN736" s="8">
        <f t="shared" si="445"/>
        <v>8.2954252595803399E-2</v>
      </c>
      <c r="AO736" s="8">
        <f t="shared" si="445"/>
        <v>0.54661334812102469</v>
      </c>
      <c r="AP736" s="8">
        <f t="shared" si="445"/>
        <v>-0.65056722570646153</v>
      </c>
      <c r="AQ736" s="8">
        <f t="shared" si="445"/>
        <v>0.36202767976875994</v>
      </c>
      <c r="AR736" s="8">
        <f t="shared" si="445"/>
        <v>0.15569182526469771</v>
      </c>
      <c r="AS736" s="8">
        <f t="shared" si="445"/>
        <v>0.36699953928713958</v>
      </c>
      <c r="AT736" s="8">
        <f t="shared" si="445"/>
        <v>-0.98272413171800355</v>
      </c>
      <c r="AU736" s="8">
        <f t="shared" si="445"/>
        <v>1.4172248850237599</v>
      </c>
      <c r="AW736">
        <f t="shared" si="368"/>
        <v>-0.15799999999999989</v>
      </c>
      <c r="AX736" t="str">
        <f t="shared" si="377"/>
        <v/>
      </c>
      <c r="AY736">
        <f t="shared" si="378"/>
        <v>-0.15799999999999989</v>
      </c>
      <c r="AZ736" t="str">
        <f t="shared" si="379"/>
        <v/>
      </c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6:47" x14ac:dyDescent="0.3">
      <c r="F881" s="2"/>
      <c r="G881" s="2"/>
      <c r="H881" s="4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</row>
    <row r="882" spans="6:47" x14ac:dyDescent="0.3">
      <c r="F882" s="2"/>
      <c r="G882" s="2"/>
      <c r="H882" s="4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</row>
    <row r="883" spans="6:47" x14ac:dyDescent="0.3">
      <c r="F883" s="2"/>
      <c r="G883" s="2"/>
      <c r="H883" s="4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</row>
    <row r="884" spans="6:47" x14ac:dyDescent="0.3">
      <c r="F884" s="2"/>
      <c r="G884" s="2"/>
      <c r="H884" s="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</row>
    <row r="885" spans="6:47" x14ac:dyDescent="0.3">
      <c r="F885" s="2"/>
      <c r="G885" s="2"/>
      <c r="H885" s="4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</row>
    <row r="886" spans="6:47" x14ac:dyDescent="0.3">
      <c r="F886" s="2"/>
      <c r="G886" s="2"/>
      <c r="H886" s="4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</row>
    <row r="887" spans="6:47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6:47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6:47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6:47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6:47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6:47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6:47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6:47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6:47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6:47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9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9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9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9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9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9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9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9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8" spans="6:49" x14ac:dyDescent="0.3">
      <c r="L938" s="35" t="s">
        <v>61</v>
      </c>
      <c r="M938" s="15">
        <f>Y938</f>
        <v>0.7</v>
      </c>
      <c r="N938" s="3" t="s">
        <v>3</v>
      </c>
      <c r="O938" s="3" t="s">
        <v>4</v>
      </c>
      <c r="P938" s="3" t="s">
        <v>5</v>
      </c>
      <c r="Q938" s="3" t="s">
        <v>6</v>
      </c>
      <c r="R938" s="3" t="s">
        <v>7</v>
      </c>
      <c r="S938" s="3" t="s">
        <v>8</v>
      </c>
      <c r="T938" s="3" t="s">
        <v>9</v>
      </c>
      <c r="U938" s="3" t="s">
        <v>10</v>
      </c>
      <c r="V938" s="3" t="s">
        <v>11</v>
      </c>
      <c r="W938" s="3" t="s">
        <v>12</v>
      </c>
      <c r="Y938" s="7">
        <f>X292</f>
        <v>0.7</v>
      </c>
      <c r="Z938" s="3" t="s">
        <v>3</v>
      </c>
      <c r="AA938" s="3" t="s">
        <v>4</v>
      </c>
      <c r="AB938" s="3" t="s">
        <v>5</v>
      </c>
      <c r="AC938" s="3" t="s">
        <v>6</v>
      </c>
      <c r="AD938" s="3" t="s">
        <v>7</v>
      </c>
      <c r="AE938" s="3" t="s">
        <v>8</v>
      </c>
      <c r="AF938" s="3" t="s">
        <v>9</v>
      </c>
      <c r="AG938" s="3" t="s">
        <v>10</v>
      </c>
      <c r="AH938" s="3" t="s">
        <v>11</v>
      </c>
      <c r="AI938" s="3" t="s">
        <v>12</v>
      </c>
      <c r="AK938" s="15">
        <f t="shared" ref="AK938:AK948" si="446">Y938</f>
        <v>0.7</v>
      </c>
      <c r="AL938" s="3" t="s">
        <v>3</v>
      </c>
      <c r="AM938" s="3" t="s">
        <v>4</v>
      </c>
      <c r="AN938" s="3" t="s">
        <v>5</v>
      </c>
      <c r="AO938" s="3" t="s">
        <v>6</v>
      </c>
      <c r="AP938" s="3" t="s">
        <v>7</v>
      </c>
      <c r="AQ938" s="3" t="s">
        <v>8</v>
      </c>
      <c r="AR938" s="3" t="s">
        <v>9</v>
      </c>
      <c r="AS938" s="3" t="s">
        <v>10</v>
      </c>
      <c r="AT938" s="3" t="s">
        <v>11</v>
      </c>
      <c r="AU938" s="3" t="s">
        <v>12</v>
      </c>
    </row>
    <row r="939" spans="6:49" x14ac:dyDescent="0.3">
      <c r="M939" s="8" t="s">
        <v>16</v>
      </c>
      <c r="N939" s="8">
        <f>-1 *AVERAGE(N649:N936)</f>
        <v>0.14015465434889032</v>
      </c>
      <c r="O939" s="8">
        <f t="shared" ref="O939:W939" si="447">-1 *AVERAGE(O649:O936)</f>
        <v>0.13837852777371371</v>
      </c>
      <c r="P939" s="8">
        <f t="shared" si="447"/>
        <v>-0.71678999348678896</v>
      </c>
      <c r="Q939" s="8">
        <f t="shared" si="447"/>
        <v>0.46254165209088804</v>
      </c>
      <c r="R939" s="8">
        <f t="shared" si="447"/>
        <v>-1.2325546758900332</v>
      </c>
      <c r="S939" s="8">
        <f t="shared" si="447"/>
        <v>0.72107145664881001</v>
      </c>
      <c r="T939" s="8">
        <f t="shared" si="447"/>
        <v>-5.4662161533328142</v>
      </c>
      <c r="U939" s="8">
        <f t="shared" si="447"/>
        <v>-4.1811375455821622</v>
      </c>
      <c r="V939" s="8">
        <f t="shared" si="447"/>
        <v>-0.49111769150369605</v>
      </c>
      <c r="W939" s="8">
        <f t="shared" si="447"/>
        <v>0.64400365097822454</v>
      </c>
      <c r="Y939" s="8" t="s">
        <v>16</v>
      </c>
      <c r="Z939" s="8">
        <f>-1 *AVERAGE(Z649:Z936)</f>
        <v>-0.15063686302608151</v>
      </c>
      <c r="AA939" s="8">
        <f t="shared" ref="AA939:AI939" si="448">-1 *AVERAGE(AA649:AA936)</f>
        <v>-0.12694210584442542</v>
      </c>
      <c r="AB939" s="8">
        <f t="shared" si="448"/>
        <v>-0.69334502904040807</v>
      </c>
      <c r="AC939" s="8">
        <f t="shared" si="448"/>
        <v>-0.18714253928272537</v>
      </c>
      <c r="AD939" s="8">
        <f t="shared" si="448"/>
        <v>-0.81934128490967639</v>
      </c>
      <c r="AE939" s="8">
        <f t="shared" si="448"/>
        <v>0.24274727619144923</v>
      </c>
      <c r="AF939" s="8">
        <f t="shared" si="448"/>
        <v>-0.18164836779383695</v>
      </c>
      <c r="AG939" s="8">
        <f t="shared" si="448"/>
        <v>-0.53927739562843846</v>
      </c>
      <c r="AH939" s="8">
        <f t="shared" si="448"/>
        <v>0.14414397668117007</v>
      </c>
      <c r="AI939" s="8">
        <f t="shared" si="448"/>
        <v>-0.33446944281092689</v>
      </c>
      <c r="AK939" s="8" t="str">
        <f t="shared" si="446"/>
        <v>ALL</v>
      </c>
      <c r="AL939" s="8">
        <f>-1 *AVERAGE(AL649:AL936)</f>
        <v>0.44019345592783554</v>
      </c>
      <c r="AM939" s="8">
        <f t="shared" ref="AM939:AU939" si="449">-1 *AVERAGE(AM649:AM936)</f>
        <v>0.46509071685945735</v>
      </c>
      <c r="AN939" s="8">
        <f t="shared" si="449"/>
        <v>-0.69334502904040807</v>
      </c>
      <c r="AO939" s="8">
        <f t="shared" si="449"/>
        <v>0.38248180158955497</v>
      </c>
      <c r="AP939" s="8">
        <f t="shared" si="449"/>
        <v>-0.81934128490967639</v>
      </c>
      <c r="AQ939" s="8">
        <f t="shared" si="449"/>
        <v>0.53645839304090304</v>
      </c>
      <c r="AR939" s="8">
        <f t="shared" si="449"/>
        <v>0.40120834368612068</v>
      </c>
      <c r="AS939" s="8">
        <f t="shared" si="449"/>
        <v>0.51801353418145457</v>
      </c>
      <c r="AT939" s="8">
        <f t="shared" si="449"/>
        <v>0.14414397668117007</v>
      </c>
      <c r="AU939" s="8">
        <f t="shared" si="449"/>
        <v>0.34834873304940633</v>
      </c>
    </row>
    <row r="940" spans="6:49" x14ac:dyDescent="0.3">
      <c r="M940" s="8" t="str">
        <f>"Target; Gain &gt; "&amp;M938</f>
        <v>Target; Gain &gt; 0.7</v>
      </c>
      <c r="N940" s="8" t="e">
        <f t="shared" ref="N940:W940" si="450">-1* AVERAGEIF($AX649:$AX936,"&gt;"&amp;$Y938,N649:N936)</f>
        <v>#DIV/0!</v>
      </c>
      <c r="O940" s="8" t="e">
        <f t="shared" si="450"/>
        <v>#DIV/0!</v>
      </c>
      <c r="P940" s="8" t="e">
        <f t="shared" si="450"/>
        <v>#DIV/0!</v>
      </c>
      <c r="Q940" s="8" t="e">
        <f t="shared" si="450"/>
        <v>#DIV/0!</v>
      </c>
      <c r="R940" s="8" t="e">
        <f t="shared" si="450"/>
        <v>#DIV/0!</v>
      </c>
      <c r="S940" s="8" t="e">
        <f t="shared" si="450"/>
        <v>#DIV/0!</v>
      </c>
      <c r="T940" s="8" t="e">
        <f t="shared" si="450"/>
        <v>#DIV/0!</v>
      </c>
      <c r="U940" s="8" t="e">
        <f t="shared" si="450"/>
        <v>#DIV/0!</v>
      </c>
      <c r="V940" s="8" t="e">
        <f t="shared" si="450"/>
        <v>#DIV/0!</v>
      </c>
      <c r="W940" s="8" t="e">
        <f t="shared" si="450"/>
        <v>#DIV/0!</v>
      </c>
      <c r="Y940" s="8" t="str">
        <f>"Target; Gain &gt; "&amp;Y938</f>
        <v>Target; Gain &gt; 0.7</v>
      </c>
      <c r="Z940" s="8" t="e">
        <f t="shared" ref="Z940:AI940" si="451">-1* AVERAGEIF($AX649:$AX936,"&gt;"&amp;$Y938,Z649:Z936)</f>
        <v>#DIV/0!</v>
      </c>
      <c r="AA940" s="8" t="e">
        <f t="shared" si="451"/>
        <v>#DIV/0!</v>
      </c>
      <c r="AB940" s="8" t="e">
        <f t="shared" si="451"/>
        <v>#DIV/0!</v>
      </c>
      <c r="AC940" s="8" t="e">
        <f t="shared" si="451"/>
        <v>#DIV/0!</v>
      </c>
      <c r="AD940" s="8" t="e">
        <f t="shared" si="451"/>
        <v>#DIV/0!</v>
      </c>
      <c r="AE940" s="8" t="e">
        <f t="shared" si="451"/>
        <v>#DIV/0!</v>
      </c>
      <c r="AF940" s="8" t="e">
        <f t="shared" si="451"/>
        <v>#DIV/0!</v>
      </c>
      <c r="AG940" s="8" t="e">
        <f t="shared" si="451"/>
        <v>#DIV/0!</v>
      </c>
      <c r="AH940" s="8" t="e">
        <f t="shared" si="451"/>
        <v>#DIV/0!</v>
      </c>
      <c r="AI940" s="8" t="e">
        <f t="shared" si="451"/>
        <v>#DIV/0!</v>
      </c>
      <c r="AK940" s="8" t="str">
        <f t="shared" si="446"/>
        <v>Target; Gain &gt; 0.7</v>
      </c>
      <c r="AL940" s="8" t="e">
        <f t="shared" ref="AL940:AU940" si="452">-1* AVERAGEIF($AX649:$AX936,"&gt;"&amp;$Y938,AL649:AL936)</f>
        <v>#DIV/0!</v>
      </c>
      <c r="AM940" s="8" t="e">
        <f t="shared" si="452"/>
        <v>#DIV/0!</v>
      </c>
      <c r="AN940" s="8" t="e">
        <f t="shared" si="452"/>
        <v>#DIV/0!</v>
      </c>
      <c r="AO940" s="8" t="e">
        <f t="shared" si="452"/>
        <v>#DIV/0!</v>
      </c>
      <c r="AP940" s="8" t="e">
        <f t="shared" si="452"/>
        <v>#DIV/0!</v>
      </c>
      <c r="AQ940" s="8" t="e">
        <f t="shared" si="452"/>
        <v>#DIV/0!</v>
      </c>
      <c r="AR940" s="8" t="e">
        <f t="shared" si="452"/>
        <v>#DIV/0!</v>
      </c>
      <c r="AS940" s="8" t="e">
        <f t="shared" si="452"/>
        <v>#DIV/0!</v>
      </c>
      <c r="AT940" s="8" t="e">
        <f t="shared" si="452"/>
        <v>#DIV/0!</v>
      </c>
      <c r="AU940" s="8" t="e">
        <f t="shared" si="452"/>
        <v>#DIV/0!</v>
      </c>
      <c r="AV940" s="4"/>
      <c r="AW940" s="4" t="s">
        <v>14</v>
      </c>
    </row>
    <row r="941" spans="6:49" x14ac:dyDescent="0.3">
      <c r="M941" s="8" t="str">
        <f>"Gain &gt; "&amp;M938</f>
        <v>Gain &gt; 0.7</v>
      </c>
      <c r="N941" s="8" t="e">
        <f t="shared" ref="N941:W941" si="453">-1* AVERAGEIF($AW649:$AW936,"&gt;"&amp;$Y938,N649:N936)</f>
        <v>#DIV/0!</v>
      </c>
      <c r="O941" s="8" t="e">
        <f t="shared" si="453"/>
        <v>#DIV/0!</v>
      </c>
      <c r="P941" s="8" t="e">
        <f t="shared" si="453"/>
        <v>#DIV/0!</v>
      </c>
      <c r="Q941" s="8" t="e">
        <f t="shared" si="453"/>
        <v>#DIV/0!</v>
      </c>
      <c r="R941" s="8" t="e">
        <f t="shared" si="453"/>
        <v>#DIV/0!</v>
      </c>
      <c r="S941" s="8" t="e">
        <f t="shared" si="453"/>
        <v>#DIV/0!</v>
      </c>
      <c r="T941" s="8" t="e">
        <f t="shared" si="453"/>
        <v>#DIV/0!</v>
      </c>
      <c r="U941" s="8" t="e">
        <f t="shared" si="453"/>
        <v>#DIV/0!</v>
      </c>
      <c r="V941" s="8" t="e">
        <f t="shared" si="453"/>
        <v>#DIV/0!</v>
      </c>
      <c r="W941" s="8" t="e">
        <f t="shared" si="453"/>
        <v>#DIV/0!</v>
      </c>
      <c r="Y941" s="8" t="str">
        <f>"Gain &gt; "&amp;Y938</f>
        <v>Gain &gt; 0.7</v>
      </c>
      <c r="Z941" s="8" t="e">
        <f t="shared" ref="Z941:AI941" si="454">-1* AVERAGEIF($AW649:$AW936,"&gt;"&amp;$Y938,Z649:Z936)</f>
        <v>#DIV/0!</v>
      </c>
      <c r="AA941" s="8" t="e">
        <f t="shared" si="454"/>
        <v>#DIV/0!</v>
      </c>
      <c r="AB941" s="8" t="e">
        <f t="shared" si="454"/>
        <v>#DIV/0!</v>
      </c>
      <c r="AC941" s="8" t="e">
        <f t="shared" si="454"/>
        <v>#DIV/0!</v>
      </c>
      <c r="AD941" s="8" t="e">
        <f t="shared" si="454"/>
        <v>#DIV/0!</v>
      </c>
      <c r="AE941" s="8" t="e">
        <f t="shared" si="454"/>
        <v>#DIV/0!</v>
      </c>
      <c r="AF941" s="8" t="e">
        <f t="shared" si="454"/>
        <v>#DIV/0!</v>
      </c>
      <c r="AG941" s="8" t="e">
        <f t="shared" si="454"/>
        <v>#DIV/0!</v>
      </c>
      <c r="AH941" s="8" t="e">
        <f t="shared" si="454"/>
        <v>#DIV/0!</v>
      </c>
      <c r="AI941" s="8" t="e">
        <f t="shared" si="454"/>
        <v>#DIV/0!</v>
      </c>
      <c r="AK941" s="8" t="str">
        <f t="shared" si="446"/>
        <v>Gain &gt; 0.7</v>
      </c>
      <c r="AL941" s="8" t="e">
        <f t="shared" ref="AL941:AU941" si="455">-1* AVERAGEIF($AW649:$AW936,"&gt;"&amp;$Y938,AL649:AL936)</f>
        <v>#DIV/0!</v>
      </c>
      <c r="AM941" s="8" t="e">
        <f t="shared" si="455"/>
        <v>#DIV/0!</v>
      </c>
      <c r="AN941" s="8" t="e">
        <f t="shared" si="455"/>
        <v>#DIV/0!</v>
      </c>
      <c r="AO941" s="8" t="e">
        <f t="shared" si="455"/>
        <v>#DIV/0!</v>
      </c>
      <c r="AP941" s="8" t="e">
        <f t="shared" si="455"/>
        <v>#DIV/0!</v>
      </c>
      <c r="AQ941" s="8" t="e">
        <f t="shared" si="455"/>
        <v>#DIV/0!</v>
      </c>
      <c r="AR941" s="8" t="e">
        <f t="shared" si="455"/>
        <v>#DIV/0!</v>
      </c>
      <c r="AS941" s="8" t="e">
        <f t="shared" si="455"/>
        <v>#DIV/0!</v>
      </c>
      <c r="AT941" s="8" t="e">
        <f t="shared" si="455"/>
        <v>#DIV/0!</v>
      </c>
      <c r="AU941" s="8" t="e">
        <f t="shared" si="455"/>
        <v>#DIV/0!</v>
      </c>
      <c r="AV941" s="4" t="s">
        <v>39</v>
      </c>
      <c r="AW941" s="18">
        <f>AVERAGEIF($H649:$H936,"=1",AW649:AW936)</f>
        <v>0.12266666666666663</v>
      </c>
    </row>
    <row r="942" spans="6:49" x14ac:dyDescent="0.3">
      <c r="M942" t="s">
        <v>39</v>
      </c>
      <c r="N942" s="8">
        <f>-1* AVERAGEIF($H649:$H936,"=1",N649:N936)</f>
        <v>0.41430075898468238</v>
      </c>
      <c r="O942" s="8">
        <f t="shared" ref="O942:W942" si="456">-1* AVERAGEIF($H649:$H936,"=1",O649:O936)</f>
        <v>0.41395647283869708</v>
      </c>
      <c r="P942" s="8">
        <f t="shared" si="456"/>
        <v>-0.30868676011418961</v>
      </c>
      <c r="Q942" s="8">
        <f t="shared" si="456"/>
        <v>0.50756067049195497</v>
      </c>
      <c r="R942" s="8">
        <f t="shared" si="456"/>
        <v>-0.92951428933341751</v>
      </c>
      <c r="S942" s="8">
        <f t="shared" si="456"/>
        <v>0.93860909738120946</v>
      </c>
      <c r="T942" s="8">
        <f t="shared" si="456"/>
        <v>-5.888973239688255</v>
      </c>
      <c r="U942" s="8">
        <f t="shared" si="456"/>
        <v>-4.3710092089513779</v>
      </c>
      <c r="V942" s="8">
        <f t="shared" si="456"/>
        <v>-9.7685770677014741E-2</v>
      </c>
      <c r="W942" s="8">
        <f t="shared" si="456"/>
        <v>0.90026637604241444</v>
      </c>
      <c r="Y942" t="s">
        <v>39</v>
      </c>
      <c r="Z942" s="8">
        <f>-1* AVERAGEIF($H649:$H936,"=1",Z649:Z936)</f>
        <v>0.19876806871425881</v>
      </c>
      <c r="AA942" s="8">
        <f t="shared" ref="AA942:AI942" si="457">-1* AVERAGEIF($H649:$H936,"=1",AA649:AA936)</f>
        <v>0.20714446457476415</v>
      </c>
      <c r="AB942" s="8">
        <f t="shared" si="457"/>
        <v>-0.36682916833786078</v>
      </c>
      <c r="AC942" s="8">
        <f t="shared" si="457"/>
        <v>8.9148186571285259E-2</v>
      </c>
      <c r="AD942" s="8">
        <f t="shared" si="457"/>
        <v>-0.60596054737303517</v>
      </c>
      <c r="AE942" s="8">
        <f t="shared" si="457"/>
        <v>0.52321878910443986</v>
      </c>
      <c r="AF942" s="8">
        <f t="shared" si="457"/>
        <v>-8.3798810143315527E-2</v>
      </c>
      <c r="AG942" s="8">
        <f t="shared" si="457"/>
        <v>-0.26285361343907582</v>
      </c>
      <c r="AH942" s="8">
        <f t="shared" si="457"/>
        <v>0.28823907191193016</v>
      </c>
      <c r="AI942" s="8">
        <f t="shared" si="457"/>
        <v>0.46930459847023875</v>
      </c>
      <c r="AK942" t="str">
        <f t="shared" si="446"/>
        <v>Target (or sym)</v>
      </c>
      <c r="AL942" s="8">
        <f>-1* AVERAGEIF($H649:$H936,"=1",AL649:AL936)</f>
        <v>0.61578763438973716</v>
      </c>
      <c r="AM942" s="8">
        <f t="shared" ref="AM942:AU942" si="458">-1* AVERAGEIF($H649:$H936,"=1",AM649:AM936)</f>
        <v>0.62192571128618168</v>
      </c>
      <c r="AN942" s="8">
        <f t="shared" si="458"/>
        <v>-0.36682916833786078</v>
      </c>
      <c r="AO942" s="8">
        <f t="shared" si="458"/>
        <v>0.56439162336911974</v>
      </c>
      <c r="AP942" s="8">
        <f t="shared" si="458"/>
        <v>-0.60596054737303517</v>
      </c>
      <c r="AQ942" s="8">
        <f t="shared" si="458"/>
        <v>0.68140734884810206</v>
      </c>
      <c r="AR942" s="8">
        <f t="shared" si="458"/>
        <v>0.45087561817951372</v>
      </c>
      <c r="AS942" s="8">
        <f t="shared" si="458"/>
        <v>0.63813758544635302</v>
      </c>
      <c r="AT942" s="8">
        <f t="shared" si="458"/>
        <v>0.28823907191193016</v>
      </c>
      <c r="AU942" s="8">
        <f t="shared" si="458"/>
        <v>0.65110429470639097</v>
      </c>
      <c r="AV942" s="4" t="s">
        <v>44</v>
      </c>
      <c r="AW942" s="18">
        <f>AVERAGEIF($J649:$J936,"=1",AW649:AW936)</f>
        <v>0.23858823529411749</v>
      </c>
    </row>
    <row r="943" spans="6:49" x14ac:dyDescent="0.3">
      <c r="M943" t="str">
        <f t="shared" ref="M943:M948" si="459">Y943</f>
        <v>Gain &gt; 0</v>
      </c>
      <c r="N943" s="8">
        <f>-1* AVERAGEIF($J649:$J936,"=1",N649:N936)</f>
        <v>0.73754064480131842</v>
      </c>
      <c r="O943" s="8">
        <f t="shared" ref="O943:W943" si="460">-1* AVERAGEIF($J649:$J936,"=1",O649:O936)</f>
        <v>0.73651479286709698</v>
      </c>
      <c r="P943" s="8">
        <f t="shared" si="460"/>
        <v>-0.76553867704067224</v>
      </c>
      <c r="Q943" s="8">
        <f t="shared" si="460"/>
        <v>0.89524786717317628</v>
      </c>
      <c r="R943" s="8">
        <f t="shared" si="460"/>
        <v>-2.6080495242991795</v>
      </c>
      <c r="S943" s="8">
        <f t="shared" si="460"/>
        <v>0.68460327016186417</v>
      </c>
      <c r="T943" s="8">
        <f t="shared" si="460"/>
        <v>0.51556258297822644</v>
      </c>
      <c r="U943" s="8">
        <f t="shared" si="460"/>
        <v>0.62622702557147747</v>
      </c>
      <c r="V943" s="8">
        <f t="shared" si="460"/>
        <v>-0.99557438266541731</v>
      </c>
      <c r="W943" s="8">
        <f t="shared" si="460"/>
        <v>0.85900708198857023</v>
      </c>
      <c r="Y943" t="s">
        <v>18</v>
      </c>
      <c r="Z943" s="8">
        <f>-1* AVERAGEIF($J649:$J936,"=1",Z649:Z936)</f>
        <v>0.68103564163477048</v>
      </c>
      <c r="AA943" s="8">
        <f t="shared" ref="AA943:AI943" si="461">-1* AVERAGEIF($J649:$J936,"=1",AA649:AA936)</f>
        <v>0.68586170716189498</v>
      </c>
      <c r="AB943" s="8">
        <f t="shared" si="461"/>
        <v>-0.65575989905021825</v>
      </c>
      <c r="AC943" s="8">
        <f t="shared" si="461"/>
        <v>0.77445308358974208</v>
      </c>
      <c r="AD943" s="8">
        <f t="shared" si="461"/>
        <v>-1.7313879534972469</v>
      </c>
      <c r="AE943" s="8">
        <f t="shared" si="461"/>
        <v>0.63131784275946456</v>
      </c>
      <c r="AF943" s="8">
        <f t="shared" si="461"/>
        <v>0.80971609262458077</v>
      </c>
      <c r="AG943" s="8">
        <f t="shared" si="461"/>
        <v>0.78493128779879739</v>
      </c>
      <c r="AH943" s="8">
        <f t="shared" si="461"/>
        <v>-0.23560906456735284</v>
      </c>
      <c r="AI943" s="8">
        <f t="shared" si="461"/>
        <v>0.59849158023872184</v>
      </c>
      <c r="AK943" t="str">
        <f t="shared" si="446"/>
        <v>Gain &gt; 0</v>
      </c>
      <c r="AL943" s="8">
        <f>-1* AVERAGEIF($J649:$J936,"=1",AL649:AL936)</f>
        <v>0.89253315831183078</v>
      </c>
      <c r="AM943" s="8">
        <f t="shared" ref="AM943:AU943" si="462">-1* AVERAGEIF($J649:$J936,"=1",AM649:AM936)</f>
        <v>0.89395795447741111</v>
      </c>
      <c r="AN943" s="8">
        <f t="shared" si="462"/>
        <v>-0.65575989905021825</v>
      </c>
      <c r="AO943" s="8">
        <f t="shared" si="462"/>
        <v>0.90604305457903944</v>
      </c>
      <c r="AP943" s="8">
        <f t="shared" si="462"/>
        <v>-1.7313879534972469</v>
      </c>
      <c r="AQ943" s="8">
        <f t="shared" si="462"/>
        <v>0.8883619401002868</v>
      </c>
      <c r="AR943" s="8">
        <f t="shared" si="462"/>
        <v>0.90391271634199499</v>
      </c>
      <c r="AS943" s="8">
        <f t="shared" si="462"/>
        <v>0.93635376811515858</v>
      </c>
      <c r="AT943" s="8">
        <f t="shared" si="462"/>
        <v>-0.23560906456735284</v>
      </c>
      <c r="AU943" s="8">
        <f t="shared" si="462"/>
        <v>0.81626631129542249</v>
      </c>
      <c r="AV943" s="4" t="s">
        <v>19</v>
      </c>
      <c r="AW943" s="18">
        <f>AVERAGEIF($I649:$I936,"=1",AW649:AW936)</f>
        <v>-0.15022222222222212</v>
      </c>
    </row>
    <row r="944" spans="6:49" x14ac:dyDescent="0.3">
      <c r="M944" t="str">
        <f t="shared" si="459"/>
        <v>Gain &lt;=0</v>
      </c>
      <c r="N944" s="8">
        <f>-1* AVERAGEIF($I649:$I936,"=1",N649:N936)</f>
        <v>-0.23597726556560136</v>
      </c>
      <c r="O944" s="8">
        <f t="shared" ref="O944:W944" si="463">-1* AVERAGEIF($I649:$I936,"=1",O649:O936)</f>
        <v>-0.23822578728508309</v>
      </c>
      <c r="P944" s="8">
        <f t="shared" si="463"/>
        <v>-0.68609637791582545</v>
      </c>
      <c r="Q944" s="8">
        <f t="shared" si="463"/>
        <v>0.19009699815018738</v>
      </c>
      <c r="R944" s="8">
        <f t="shared" si="463"/>
        <v>-0.36650236392871816</v>
      </c>
      <c r="S944" s="8">
        <f t="shared" si="463"/>
        <v>0.74403290739984984</v>
      </c>
      <c r="T944" s="8">
        <f t="shared" si="463"/>
        <v>-9.2325212836027273</v>
      </c>
      <c r="U944" s="8">
        <f t="shared" si="463"/>
        <v>-7.2079967200122317</v>
      </c>
      <c r="V944" s="8">
        <f t="shared" si="463"/>
        <v>-0.17349681188335259</v>
      </c>
      <c r="W944" s="8">
        <f t="shared" si="463"/>
        <v>0.50863112034208113</v>
      </c>
      <c r="Y944" t="s">
        <v>19</v>
      </c>
      <c r="Z944" s="8">
        <f>-1* AVERAGEIF($I649:$I936,"=1",Z649:Z936)</f>
        <v>-0.67428251410884033</v>
      </c>
      <c r="AA944" s="8">
        <f t="shared" ref="AA944:AI944" si="464">-1* AVERAGEIF($I649:$I936,"=1",AA649:AA936)</f>
        <v>-0.63870746958914593</v>
      </c>
      <c r="AB944" s="8">
        <f t="shared" si="464"/>
        <v>-0.71700974051571298</v>
      </c>
      <c r="AC944" s="8">
        <f t="shared" si="464"/>
        <v>-0.79259163516539011</v>
      </c>
      <c r="AD944" s="8">
        <f t="shared" si="464"/>
        <v>-0.24508967876194718</v>
      </c>
      <c r="AE944" s="8">
        <f t="shared" si="464"/>
        <v>-1.9082657217454756E-3</v>
      </c>
      <c r="AF944" s="8">
        <f t="shared" si="464"/>
        <v>-0.80584080583506301</v>
      </c>
      <c r="AG944" s="8">
        <f t="shared" si="464"/>
        <v>-1.3730384185270681</v>
      </c>
      <c r="AH944" s="8">
        <f t="shared" si="464"/>
        <v>0.383247743393203</v>
      </c>
      <c r="AI944" s="8">
        <f t="shared" si="464"/>
        <v>-0.92188934621255758</v>
      </c>
      <c r="AK944" t="str">
        <f t="shared" si="446"/>
        <v>Gain &lt;=0</v>
      </c>
      <c r="AL944" s="8">
        <f>-1* AVERAGEIF($I649:$I936,"=1",AL649:AL936)</f>
        <v>0.15538697664902387</v>
      </c>
      <c r="AM944" s="8">
        <f t="shared" ref="AM944:AU944" si="465">-1* AVERAGEIF($I649:$I936,"=1",AM649:AM936)</f>
        <v>0.19506319687778237</v>
      </c>
      <c r="AN944" s="8">
        <f t="shared" si="465"/>
        <v>-0.71700974051571298</v>
      </c>
      <c r="AO944" s="8">
        <f t="shared" si="465"/>
        <v>5.2832123781361019E-2</v>
      </c>
      <c r="AP944" s="8">
        <f t="shared" si="465"/>
        <v>-0.24508967876194718</v>
      </c>
      <c r="AQ944" s="8">
        <f t="shared" si="465"/>
        <v>0.31488949304055047</v>
      </c>
      <c r="AR944" s="8">
        <f t="shared" si="465"/>
        <v>8.4690775717607011E-2</v>
      </c>
      <c r="AS944" s="8">
        <f t="shared" si="465"/>
        <v>0.25461412763060393</v>
      </c>
      <c r="AT944" s="8">
        <f t="shared" si="465"/>
        <v>0.383247743393203</v>
      </c>
      <c r="AU944" s="8">
        <f t="shared" si="465"/>
        <v>5.3733961561174083E-2</v>
      </c>
    </row>
    <row r="945" spans="13:49" x14ac:dyDescent="0.3">
      <c r="M945" t="str">
        <f t="shared" si="459"/>
        <v>Target; Gain &gt; 0.7; #pref=2</v>
      </c>
      <c r="N945" s="8" t="e">
        <f t="shared" ref="N945:W945" si="466">-1* AVERAGEIFS(N649:N936, $H$649:$H$936,"=1",$K649:$K936,"=2",$AW649:$AW936,"&gt;"&amp;$Y$938)</f>
        <v>#DIV/0!</v>
      </c>
      <c r="O945" s="8" t="e">
        <f t="shared" si="466"/>
        <v>#DIV/0!</v>
      </c>
      <c r="P945" s="8" t="e">
        <f t="shared" si="466"/>
        <v>#DIV/0!</v>
      </c>
      <c r="Q945" s="8" t="e">
        <f t="shared" si="466"/>
        <v>#DIV/0!</v>
      </c>
      <c r="R945" s="8" t="e">
        <f t="shared" si="466"/>
        <v>#DIV/0!</v>
      </c>
      <c r="S945" s="8" t="e">
        <f t="shared" si="466"/>
        <v>#DIV/0!</v>
      </c>
      <c r="T945" s="8" t="e">
        <f t="shared" si="466"/>
        <v>#DIV/0!</v>
      </c>
      <c r="U945" s="8" t="e">
        <f t="shared" si="466"/>
        <v>#DIV/0!</v>
      </c>
      <c r="V945" s="8" t="e">
        <f t="shared" si="466"/>
        <v>#DIV/0!</v>
      </c>
      <c r="W945" s="8" t="e">
        <f t="shared" si="466"/>
        <v>#DIV/0!</v>
      </c>
      <c r="Y945" t="str">
        <f>"Target; Gain &gt; "&amp;Y938&amp;"; #pref=2"</f>
        <v>Target; Gain &gt; 0.7; #pref=2</v>
      </c>
      <c r="Z945" s="8" t="e">
        <f t="shared" ref="Z945:AI945" si="467">-1* AVERAGEIFS(Z649:Z936, $H$649:$H$936,"=1",$K649:$K936,"=2",$AW649:$AW936,"&gt;"&amp;$Y$938)</f>
        <v>#DIV/0!</v>
      </c>
      <c r="AA945" s="8" t="e">
        <f t="shared" si="467"/>
        <v>#DIV/0!</v>
      </c>
      <c r="AB945" s="8" t="e">
        <f t="shared" si="467"/>
        <v>#DIV/0!</v>
      </c>
      <c r="AC945" s="8" t="e">
        <f t="shared" si="467"/>
        <v>#DIV/0!</v>
      </c>
      <c r="AD945" s="8" t="e">
        <f t="shared" si="467"/>
        <v>#DIV/0!</v>
      </c>
      <c r="AE945" s="8" t="e">
        <f t="shared" si="467"/>
        <v>#DIV/0!</v>
      </c>
      <c r="AF945" s="8" t="e">
        <f t="shared" si="467"/>
        <v>#DIV/0!</v>
      </c>
      <c r="AG945" s="8" t="e">
        <f t="shared" si="467"/>
        <v>#DIV/0!</v>
      </c>
      <c r="AH945" s="8" t="e">
        <f t="shared" si="467"/>
        <v>#DIV/0!</v>
      </c>
      <c r="AI945" s="8" t="e">
        <f t="shared" si="467"/>
        <v>#DIV/0!</v>
      </c>
      <c r="AK945" t="str">
        <f t="shared" si="446"/>
        <v>Target; Gain &gt; 0.7; #pref=2</v>
      </c>
      <c r="AL945" s="8" t="e">
        <f t="shared" ref="AL945:AU945" si="468">-1* AVERAGEIFS(AL649:AL936, $H$649:$H$936,"=1",$K649:$K936,"=2",$AW649:$AW936,"&gt;"&amp;$Y$938)</f>
        <v>#DIV/0!</v>
      </c>
      <c r="AM945" s="8" t="e">
        <f t="shared" si="468"/>
        <v>#DIV/0!</v>
      </c>
      <c r="AN945" s="8" t="e">
        <f t="shared" si="468"/>
        <v>#DIV/0!</v>
      </c>
      <c r="AO945" s="8" t="e">
        <f t="shared" si="468"/>
        <v>#DIV/0!</v>
      </c>
      <c r="AP945" s="8" t="e">
        <f t="shared" si="468"/>
        <v>#DIV/0!</v>
      </c>
      <c r="AQ945" s="8" t="e">
        <f t="shared" si="468"/>
        <v>#DIV/0!</v>
      </c>
      <c r="AR945" s="8" t="e">
        <f t="shared" si="468"/>
        <v>#DIV/0!</v>
      </c>
      <c r="AS945" s="8" t="e">
        <f t="shared" si="468"/>
        <v>#DIV/0!</v>
      </c>
      <c r="AT945" s="8" t="e">
        <f t="shared" si="468"/>
        <v>#DIV/0!</v>
      </c>
      <c r="AU945" s="8" t="e">
        <f t="shared" si="468"/>
        <v>#DIV/0!</v>
      </c>
    </row>
    <row r="946" spans="13:49" x14ac:dyDescent="0.3">
      <c r="M946" t="str">
        <f t="shared" si="459"/>
        <v>Target; Gain &gt; 0.7; #pref=3</v>
      </c>
      <c r="N946" s="8" t="e">
        <f t="shared" ref="N946:W946" si="469">-1* AVERAGEIFS(N649:N936,  $H$649:$H$936,"=1",$K649:$K936,"=3",$AW649:$AW936,"&gt;"&amp;$Y$938)</f>
        <v>#DIV/0!</v>
      </c>
      <c r="O946" s="8" t="e">
        <f t="shared" si="469"/>
        <v>#DIV/0!</v>
      </c>
      <c r="P946" s="8" t="e">
        <f t="shared" si="469"/>
        <v>#DIV/0!</v>
      </c>
      <c r="Q946" s="8" t="e">
        <f t="shared" si="469"/>
        <v>#DIV/0!</v>
      </c>
      <c r="R946" s="8" t="e">
        <f t="shared" si="469"/>
        <v>#DIV/0!</v>
      </c>
      <c r="S946" s="8" t="e">
        <f t="shared" si="469"/>
        <v>#DIV/0!</v>
      </c>
      <c r="T946" s="8" t="e">
        <f t="shared" si="469"/>
        <v>#DIV/0!</v>
      </c>
      <c r="U946" s="8" t="e">
        <f t="shared" si="469"/>
        <v>#DIV/0!</v>
      </c>
      <c r="V946" s="8" t="e">
        <f t="shared" si="469"/>
        <v>#DIV/0!</v>
      </c>
      <c r="W946" s="8" t="e">
        <f t="shared" si="469"/>
        <v>#DIV/0!</v>
      </c>
      <c r="Y946" t="str">
        <f>"Target; Gain &gt; "&amp;Y938&amp;"; #pref=3"</f>
        <v>Target; Gain &gt; 0.7; #pref=3</v>
      </c>
      <c r="Z946" s="8" t="e">
        <f t="shared" ref="Z946:AI946" si="470">-1* AVERAGEIFS(Z649:Z936,  $H$649:$H$936,"=1",$K649:$K936,"=3",$AW649:$AW936,"&gt;"&amp;$Y$938)</f>
        <v>#DIV/0!</v>
      </c>
      <c r="AA946" s="8" t="e">
        <f t="shared" si="470"/>
        <v>#DIV/0!</v>
      </c>
      <c r="AB946" s="8" t="e">
        <f t="shared" si="470"/>
        <v>#DIV/0!</v>
      </c>
      <c r="AC946" s="8" t="e">
        <f t="shared" si="470"/>
        <v>#DIV/0!</v>
      </c>
      <c r="AD946" s="8" t="e">
        <f t="shared" si="470"/>
        <v>#DIV/0!</v>
      </c>
      <c r="AE946" s="8" t="e">
        <f t="shared" si="470"/>
        <v>#DIV/0!</v>
      </c>
      <c r="AF946" s="8" t="e">
        <f t="shared" si="470"/>
        <v>#DIV/0!</v>
      </c>
      <c r="AG946" s="8" t="e">
        <f t="shared" si="470"/>
        <v>#DIV/0!</v>
      </c>
      <c r="AH946" s="8" t="e">
        <f t="shared" si="470"/>
        <v>#DIV/0!</v>
      </c>
      <c r="AI946" s="8" t="e">
        <f t="shared" si="470"/>
        <v>#DIV/0!</v>
      </c>
      <c r="AK946" t="str">
        <f t="shared" si="446"/>
        <v>Target; Gain &gt; 0.7; #pref=3</v>
      </c>
      <c r="AL946" s="8" t="e">
        <f t="shared" ref="AL946:AU946" si="471">-1* AVERAGEIFS(AL649:AL936,  $H$649:$H$936,"=1",$K649:$K936,"=3",$AW649:$AW936,"&gt;"&amp;$Y$938)</f>
        <v>#DIV/0!</v>
      </c>
      <c r="AM946" s="8" t="e">
        <f t="shared" si="471"/>
        <v>#DIV/0!</v>
      </c>
      <c r="AN946" s="8" t="e">
        <f t="shared" si="471"/>
        <v>#DIV/0!</v>
      </c>
      <c r="AO946" s="8" t="e">
        <f t="shared" si="471"/>
        <v>#DIV/0!</v>
      </c>
      <c r="AP946" s="8" t="e">
        <f t="shared" si="471"/>
        <v>#DIV/0!</v>
      </c>
      <c r="AQ946" s="8" t="e">
        <f t="shared" si="471"/>
        <v>#DIV/0!</v>
      </c>
      <c r="AR946" s="8" t="e">
        <f t="shared" si="471"/>
        <v>#DIV/0!</v>
      </c>
      <c r="AS946" s="8" t="e">
        <f t="shared" si="471"/>
        <v>#DIV/0!</v>
      </c>
      <c r="AT946" s="8" t="e">
        <f t="shared" si="471"/>
        <v>#DIV/0!</v>
      </c>
      <c r="AU946" s="8" t="e">
        <f t="shared" si="471"/>
        <v>#DIV/0!</v>
      </c>
    </row>
    <row r="947" spans="13:49" x14ac:dyDescent="0.3">
      <c r="M947" t="str">
        <f t="shared" si="459"/>
        <v>Target; Gain &gt; 0.7; #pref=4</v>
      </c>
      <c r="N947" s="8" t="e">
        <f t="shared" ref="N947:W947" si="472">-1* AVERAGEIFS(N649:N936,  $H$649:$H$936,"=1",$K649:$K936,"=4",$AW649:$AW936,"&gt;"&amp;$Y$938)</f>
        <v>#DIV/0!</v>
      </c>
      <c r="O947" s="8" t="e">
        <f t="shared" si="472"/>
        <v>#DIV/0!</v>
      </c>
      <c r="P947" s="8" t="e">
        <f t="shared" si="472"/>
        <v>#DIV/0!</v>
      </c>
      <c r="Q947" s="8" t="e">
        <f t="shared" si="472"/>
        <v>#DIV/0!</v>
      </c>
      <c r="R947" s="8" t="e">
        <f t="shared" si="472"/>
        <v>#DIV/0!</v>
      </c>
      <c r="S947" s="8" t="e">
        <f t="shared" si="472"/>
        <v>#DIV/0!</v>
      </c>
      <c r="T947" s="8" t="e">
        <f t="shared" si="472"/>
        <v>#DIV/0!</v>
      </c>
      <c r="U947" s="8" t="e">
        <f t="shared" si="472"/>
        <v>#DIV/0!</v>
      </c>
      <c r="V947" s="8" t="e">
        <f t="shared" si="472"/>
        <v>#DIV/0!</v>
      </c>
      <c r="W947" s="8" t="e">
        <f t="shared" si="472"/>
        <v>#DIV/0!</v>
      </c>
      <c r="Y947" t="str">
        <f>"Target; Gain &gt; "&amp;Y938&amp;"; #pref=4"</f>
        <v>Target; Gain &gt; 0.7; #pref=4</v>
      </c>
      <c r="Z947" s="8" t="e">
        <f t="shared" ref="Z947:AI947" si="473">-1* AVERAGEIFS(Z649:Z936,  $H$649:$H$936,"=1",$K649:$K936,"=4",$AW649:$AW936,"&gt;"&amp;$Y$938)</f>
        <v>#DIV/0!</v>
      </c>
      <c r="AA947" s="8" t="e">
        <f t="shared" si="473"/>
        <v>#DIV/0!</v>
      </c>
      <c r="AB947" s="8" t="e">
        <f t="shared" si="473"/>
        <v>#DIV/0!</v>
      </c>
      <c r="AC947" s="8" t="e">
        <f t="shared" si="473"/>
        <v>#DIV/0!</v>
      </c>
      <c r="AD947" s="8" t="e">
        <f t="shared" si="473"/>
        <v>#DIV/0!</v>
      </c>
      <c r="AE947" s="8" t="e">
        <f t="shared" si="473"/>
        <v>#DIV/0!</v>
      </c>
      <c r="AF947" s="8" t="e">
        <f t="shared" si="473"/>
        <v>#DIV/0!</v>
      </c>
      <c r="AG947" s="8" t="e">
        <f t="shared" si="473"/>
        <v>#DIV/0!</v>
      </c>
      <c r="AH947" s="8" t="e">
        <f t="shared" si="473"/>
        <v>#DIV/0!</v>
      </c>
      <c r="AI947" s="8" t="e">
        <f t="shared" si="473"/>
        <v>#DIV/0!</v>
      </c>
      <c r="AK947" t="str">
        <f t="shared" si="446"/>
        <v>Target; Gain &gt; 0.7; #pref=4</v>
      </c>
      <c r="AL947" s="8" t="e">
        <f t="shared" ref="AL947:AU947" si="474">-1* AVERAGEIFS(AL649:AL936,  $H$649:$H$936,"=1",$K649:$K936,"=4",$AW649:$AW936,"&gt;"&amp;$Y$938)</f>
        <v>#DIV/0!</v>
      </c>
      <c r="AM947" s="8" t="e">
        <f t="shared" si="474"/>
        <v>#DIV/0!</v>
      </c>
      <c r="AN947" s="8" t="e">
        <f t="shared" si="474"/>
        <v>#DIV/0!</v>
      </c>
      <c r="AO947" s="8" t="e">
        <f t="shared" si="474"/>
        <v>#DIV/0!</v>
      </c>
      <c r="AP947" s="8" t="e">
        <f t="shared" si="474"/>
        <v>#DIV/0!</v>
      </c>
      <c r="AQ947" s="8" t="e">
        <f t="shared" si="474"/>
        <v>#DIV/0!</v>
      </c>
      <c r="AR947" s="8" t="e">
        <f t="shared" si="474"/>
        <v>#DIV/0!</v>
      </c>
      <c r="AS947" s="8" t="e">
        <f t="shared" si="474"/>
        <v>#DIV/0!</v>
      </c>
      <c r="AT947" s="8" t="e">
        <f t="shared" si="474"/>
        <v>#DIV/0!</v>
      </c>
      <c r="AU947" s="8" t="e">
        <f t="shared" si="474"/>
        <v>#DIV/0!</v>
      </c>
    </row>
    <row r="948" spans="13:49" x14ac:dyDescent="0.3">
      <c r="M948" t="str">
        <f t="shared" si="459"/>
        <v>Target (or sym); Gain &gt; 0</v>
      </c>
      <c r="N948" s="8">
        <f>-1* AVERAGEIFS(N649:N936,$H649:$H936,"=1",$J649:$J936,"=1")</f>
        <v>0.85012659764801202</v>
      </c>
      <c r="O948" s="8">
        <f t="shared" ref="O948:W948" si="475">-1* AVERAGEIFS(O649:O936,$H649:$H936,"=1",$J649:$J936,"=1")</f>
        <v>0.84958919853182402</v>
      </c>
      <c r="P948" s="8">
        <f t="shared" si="475"/>
        <v>-0.55578158950001832</v>
      </c>
      <c r="Q948" s="8">
        <f t="shared" si="475"/>
        <v>0.93109907060890951</v>
      </c>
      <c r="R948" s="8">
        <f t="shared" si="475"/>
        <v>-2.4731187221766038</v>
      </c>
      <c r="S948" s="8">
        <f t="shared" si="475"/>
        <v>0.92426784814187624</v>
      </c>
      <c r="T948" s="8">
        <f t="shared" si="475"/>
        <v>0.49252776936474685</v>
      </c>
      <c r="U948" s="8">
        <f t="shared" si="475"/>
        <v>0.60865424524713185</v>
      </c>
      <c r="V948" s="8">
        <f t="shared" si="475"/>
        <v>-0.97488726257089109</v>
      </c>
      <c r="W948" s="8">
        <f t="shared" si="475"/>
        <v>0.89285309700786875</v>
      </c>
      <c r="Y948" t="s">
        <v>53</v>
      </c>
      <c r="Z948" s="8">
        <f>-1* AVERAGEIFS(Z649:Z936,$H649:$H936,"=1",$J649:$J936,"=1")</f>
        <v>0.76043131447001922</v>
      </c>
      <c r="AA948" s="8">
        <f t="shared" ref="AA948:AI948" si="476">-1* AVERAGEIFS(AA649:AA936,$H649:$H936,"=1",$J649:$J936,"=1")</f>
        <v>0.76517607677438471</v>
      </c>
      <c r="AB948" s="8">
        <f t="shared" si="476"/>
        <v>-0.4363556677725553</v>
      </c>
      <c r="AC948" s="8">
        <f t="shared" si="476"/>
        <v>0.80640453494421327</v>
      </c>
      <c r="AD948" s="8">
        <f t="shared" si="476"/>
        <v>-1.6452069293244151</v>
      </c>
      <c r="AE948" s="8">
        <f t="shared" si="476"/>
        <v>0.82113015126852562</v>
      </c>
      <c r="AF948" s="8">
        <f t="shared" si="476"/>
        <v>0.81097771817211195</v>
      </c>
      <c r="AG948" s="8">
        <f t="shared" si="476"/>
        <v>0.77058790214486139</v>
      </c>
      <c r="AH948" s="8">
        <f t="shared" si="476"/>
        <v>-0.26620756601498419</v>
      </c>
      <c r="AI948" s="8">
        <f t="shared" si="476"/>
        <v>0.64302502704034992</v>
      </c>
      <c r="AK948" t="str">
        <f t="shared" si="446"/>
        <v>Target (or sym); Gain &gt; 0</v>
      </c>
      <c r="AL948" s="8">
        <f>-1* AVERAGEIFS(AL649:AL936,$H649:$H936,"=1",$J649:$J936,"=1")</f>
        <v>0.89757038426156899</v>
      </c>
      <c r="AM948" s="8">
        <f t="shared" ref="AM948:AU948" si="477">-1* AVERAGEIFS(AM649:AM936,$H649:$H936,"=1",$J649:$J936,"=1")</f>
        <v>0.89966779423645349</v>
      </c>
      <c r="AN948" s="8">
        <f t="shared" si="477"/>
        <v>-0.4363556677725553</v>
      </c>
      <c r="AO948" s="8">
        <f t="shared" si="477"/>
        <v>0.90139188508756884</v>
      </c>
      <c r="AP948" s="8">
        <f t="shared" si="477"/>
        <v>-1.6452069293244151</v>
      </c>
      <c r="AQ948" s="8">
        <f t="shared" si="477"/>
        <v>0.91288613522979278</v>
      </c>
      <c r="AR948" s="8">
        <f t="shared" si="477"/>
        <v>0.90455134640243795</v>
      </c>
      <c r="AS948" s="8">
        <f t="shared" si="477"/>
        <v>0.92349386657018129</v>
      </c>
      <c r="AT948" s="8">
        <f t="shared" si="477"/>
        <v>-0.26620756601498419</v>
      </c>
      <c r="AU948" s="8">
        <f t="shared" si="477"/>
        <v>0.84794236495452768</v>
      </c>
      <c r="AV948" s="4" t="s">
        <v>44</v>
      </c>
      <c r="AW948" s="18">
        <f>AVERAGEIF($J649:$J936,"=1",AW649:AW936)</f>
        <v>0.23858823529411749</v>
      </c>
    </row>
    <row r="949" spans="13:49" x14ac:dyDescent="0.3">
      <c r="M949" s="19">
        <f t="shared" ref="M949:O959" si="478">M938</f>
        <v>0.7</v>
      </c>
      <c r="N949" s="19" t="str">
        <f t="shared" si="478"/>
        <v>BNL Causal</v>
      </c>
      <c r="O949" s="19" t="str">
        <f t="shared" si="478"/>
        <v>BNL Causal HM</v>
      </c>
      <c r="P949" s="19" t="str">
        <f>Q938</f>
        <v>SFS Causal</v>
      </c>
      <c r="Q949" s="19" t="str">
        <f>S938</f>
        <v>SaLSa Causal</v>
      </c>
      <c r="R949" s="19" t="str">
        <f>U938</f>
        <v>D&amp;C Causal</v>
      </c>
      <c r="S949" s="19" t="str">
        <f>W938</f>
        <v>BBS Causal</v>
      </c>
      <c r="T949" s="19"/>
      <c r="U949" s="19">
        <f t="shared" ref="U949:W959" si="479">Y938</f>
        <v>0.7</v>
      </c>
      <c r="V949" s="19" t="str">
        <f t="shared" si="479"/>
        <v>BNL Causal</v>
      </c>
      <c r="W949" s="19" t="str">
        <f t="shared" si="479"/>
        <v>BNL Causal HM</v>
      </c>
      <c r="X949" s="19" t="str">
        <f>AC938</f>
        <v>SFS Causal</v>
      </c>
      <c r="Y949" s="19" t="str">
        <f>AE938</f>
        <v>SaLSa Causal</v>
      </c>
      <c r="Z949" s="19" t="str">
        <f>AG938</f>
        <v>D&amp;C Causal</v>
      </c>
      <c r="AA949" s="19" t="str">
        <f>AI938</f>
        <v>BBS Causal</v>
      </c>
      <c r="AB949" s="17"/>
      <c r="AC949" s="32">
        <f>AK938</f>
        <v>0.7</v>
      </c>
      <c r="AD949" s="32" t="str">
        <f>AL938</f>
        <v>BNL Causal</v>
      </c>
      <c r="AE949" s="32" t="str">
        <f>AM938</f>
        <v>BNL Causal HM</v>
      </c>
      <c r="AF949" s="32" t="str">
        <f>AO938</f>
        <v>SFS Causal</v>
      </c>
      <c r="AG949" s="32" t="str">
        <f>AQ938</f>
        <v>SaLSa Causal</v>
      </c>
      <c r="AH949" s="32" t="str">
        <f>AS938</f>
        <v>D&amp;C Causal</v>
      </c>
      <c r="AI949" s="32" t="str">
        <f>AU938</f>
        <v>BBS Causal</v>
      </c>
      <c r="AK949" s="19"/>
      <c r="AL949" s="19"/>
      <c r="AM949" s="19"/>
      <c r="AN949" s="17"/>
      <c r="AO949" s="17"/>
      <c r="AP949" s="17"/>
      <c r="AQ949" s="17"/>
      <c r="AR949" s="17"/>
      <c r="AS949" s="17"/>
      <c r="AT949" s="17"/>
      <c r="AU949" s="17"/>
    </row>
    <row r="950" spans="13:49" x14ac:dyDescent="0.3">
      <c r="M950" t="str">
        <f t="shared" si="478"/>
        <v>ALL</v>
      </c>
      <c r="N950" s="8">
        <f t="shared" si="478"/>
        <v>0.14015465434889032</v>
      </c>
      <c r="O950" s="8">
        <f t="shared" si="478"/>
        <v>0.13837852777371371</v>
      </c>
      <c r="P950" s="8">
        <f>Q939</f>
        <v>0.46254165209088804</v>
      </c>
      <c r="Q950" s="8">
        <f>S939</f>
        <v>0.72107145664881001</v>
      </c>
      <c r="R950" s="8">
        <f>U939</f>
        <v>-4.1811375455821622</v>
      </c>
      <c r="S950" s="8">
        <f>W939</f>
        <v>0.64400365097822454</v>
      </c>
      <c r="T950" s="8"/>
      <c r="U950" s="8" t="str">
        <f t="shared" si="479"/>
        <v>ALL</v>
      </c>
      <c r="V950" s="8">
        <f t="shared" si="479"/>
        <v>-0.15063686302608151</v>
      </c>
      <c r="W950" s="8">
        <f t="shared" si="479"/>
        <v>-0.12694210584442542</v>
      </c>
      <c r="X950" s="8">
        <f>AC939</f>
        <v>-0.18714253928272537</v>
      </c>
      <c r="Y950" s="8">
        <f>AE939</f>
        <v>0.24274727619144923</v>
      </c>
      <c r="Z950" s="8">
        <f>AG939</f>
        <v>-0.53927739562843846</v>
      </c>
      <c r="AA950" s="8">
        <f>AI939</f>
        <v>-0.33446944281092689</v>
      </c>
      <c r="AB950" s="17"/>
      <c r="AC950" s="33" t="str">
        <f t="shared" ref="AC950:AE959" si="480">AK939</f>
        <v>ALL</v>
      </c>
      <c r="AD950" s="8">
        <f t="shared" si="480"/>
        <v>0.44019345592783554</v>
      </c>
      <c r="AE950" s="8">
        <f t="shared" si="480"/>
        <v>0.46509071685945735</v>
      </c>
      <c r="AF950" s="8">
        <f t="shared" ref="AF950:AF959" si="481">AO939</f>
        <v>0.38248180158955497</v>
      </c>
      <c r="AG950" s="8">
        <f t="shared" ref="AG950:AG959" si="482">AQ939</f>
        <v>0.53645839304090304</v>
      </c>
      <c r="AH950" s="8">
        <f t="shared" ref="AH950:AH959" si="483">AS939</f>
        <v>0.51801353418145457</v>
      </c>
      <c r="AI950" s="8">
        <f t="shared" ref="AI950:AI959" si="484">AU939</f>
        <v>0.34834873304940633</v>
      </c>
      <c r="AK950" s="8"/>
      <c r="AL950" s="8"/>
      <c r="AM950" s="8"/>
      <c r="AN950" s="17"/>
      <c r="AO950" s="17"/>
      <c r="AP950" s="17"/>
      <c r="AQ950" s="17"/>
      <c r="AR950" s="17"/>
      <c r="AS950" s="17"/>
      <c r="AT950" s="17"/>
      <c r="AU950" s="17"/>
    </row>
    <row r="951" spans="13:49" x14ac:dyDescent="0.3">
      <c r="M951" t="str">
        <f t="shared" si="478"/>
        <v>Target; Gain &gt; 0.7</v>
      </c>
      <c r="N951" s="8" t="e">
        <f t="shared" si="478"/>
        <v>#DIV/0!</v>
      </c>
      <c r="O951" s="8" t="e">
        <f t="shared" si="478"/>
        <v>#DIV/0!</v>
      </c>
      <c r="P951" s="8" t="e">
        <f>Q940</f>
        <v>#DIV/0!</v>
      </c>
      <c r="Q951" s="8" t="e">
        <f>S940</f>
        <v>#DIV/0!</v>
      </c>
      <c r="R951" s="8" t="e">
        <f>U940</f>
        <v>#DIV/0!</v>
      </c>
      <c r="S951" s="8" t="e">
        <f>W940</f>
        <v>#DIV/0!</v>
      </c>
      <c r="T951" s="8"/>
      <c r="U951" s="8" t="str">
        <f t="shared" si="479"/>
        <v>Target; Gain &gt; 0.7</v>
      </c>
      <c r="V951" s="8" t="e">
        <f t="shared" si="479"/>
        <v>#DIV/0!</v>
      </c>
      <c r="W951" s="8" t="e">
        <f t="shared" si="479"/>
        <v>#DIV/0!</v>
      </c>
      <c r="X951" s="8" t="e">
        <f>AC940</f>
        <v>#DIV/0!</v>
      </c>
      <c r="Y951" s="8" t="e">
        <f>AE940</f>
        <v>#DIV/0!</v>
      </c>
      <c r="Z951" s="8" t="e">
        <f>AG940</f>
        <v>#DIV/0!</v>
      </c>
      <c r="AA951" s="8" t="e">
        <f>AI940</f>
        <v>#DIV/0!</v>
      </c>
      <c r="AB951" s="17"/>
      <c r="AC951" s="33" t="str">
        <f t="shared" si="480"/>
        <v>Target; Gain &gt; 0.7</v>
      </c>
      <c r="AD951" s="8" t="e">
        <f t="shared" si="480"/>
        <v>#DIV/0!</v>
      </c>
      <c r="AE951" s="8" t="e">
        <f t="shared" si="480"/>
        <v>#DIV/0!</v>
      </c>
      <c r="AF951" s="8" t="e">
        <f t="shared" si="481"/>
        <v>#DIV/0!</v>
      </c>
      <c r="AG951" s="8" t="e">
        <f t="shared" si="482"/>
        <v>#DIV/0!</v>
      </c>
      <c r="AH951" s="8" t="e">
        <f t="shared" si="483"/>
        <v>#DIV/0!</v>
      </c>
      <c r="AI951" s="8" t="e">
        <f t="shared" si="484"/>
        <v>#DIV/0!</v>
      </c>
      <c r="AK951" s="8"/>
      <c r="AL951" s="8"/>
      <c r="AM951" s="8"/>
      <c r="AN951" s="17"/>
      <c r="AO951" s="17"/>
      <c r="AP951" s="17"/>
      <c r="AQ951" s="17"/>
      <c r="AR951" s="17"/>
      <c r="AS951" s="17"/>
      <c r="AT951" s="17"/>
      <c r="AU951" s="17"/>
    </row>
    <row r="952" spans="13:49" x14ac:dyDescent="0.3">
      <c r="M952" t="str">
        <f t="shared" si="478"/>
        <v>Gain &gt; 0.7</v>
      </c>
      <c r="N952" s="8" t="e">
        <f t="shared" si="478"/>
        <v>#DIV/0!</v>
      </c>
      <c r="O952" s="8" t="e">
        <f t="shared" si="478"/>
        <v>#DIV/0!</v>
      </c>
      <c r="P952" s="8" t="e">
        <f t="shared" ref="P952:P959" si="485">Q941</f>
        <v>#DIV/0!</v>
      </c>
      <c r="Q952" s="8" t="e">
        <f t="shared" ref="Q952:Q959" si="486">S941</f>
        <v>#DIV/0!</v>
      </c>
      <c r="R952" s="8" t="e">
        <f t="shared" ref="R952:R956" si="487">U941</f>
        <v>#DIV/0!</v>
      </c>
      <c r="S952" s="8" t="e">
        <f t="shared" ref="S952:S959" si="488">W941</f>
        <v>#DIV/0!</v>
      </c>
      <c r="T952" s="8"/>
      <c r="U952" s="8" t="str">
        <f t="shared" si="479"/>
        <v>Gain &gt; 0.7</v>
      </c>
      <c r="V952" s="8" t="e">
        <f t="shared" si="479"/>
        <v>#DIV/0!</v>
      </c>
      <c r="W952" s="8" t="e">
        <f t="shared" si="479"/>
        <v>#DIV/0!</v>
      </c>
      <c r="X952" s="8" t="e">
        <f t="shared" ref="X952:X959" si="489">AC941</f>
        <v>#DIV/0!</v>
      </c>
      <c r="Y952" s="8" t="e">
        <f t="shared" ref="Y952:Y956" si="490">AE941</f>
        <v>#DIV/0!</v>
      </c>
      <c r="Z952" s="8" t="e">
        <f t="shared" ref="Z952:Z959" si="491">AG941</f>
        <v>#DIV/0!</v>
      </c>
      <c r="AA952" s="8" t="e">
        <f t="shared" ref="AA952:AA959" si="492">AI941</f>
        <v>#DIV/0!</v>
      </c>
      <c r="AB952" s="17"/>
      <c r="AC952" s="33" t="str">
        <f t="shared" si="480"/>
        <v>Gain &gt; 0.7</v>
      </c>
      <c r="AD952" s="8" t="e">
        <f t="shared" si="480"/>
        <v>#DIV/0!</v>
      </c>
      <c r="AE952" s="8" t="e">
        <f t="shared" si="480"/>
        <v>#DIV/0!</v>
      </c>
      <c r="AF952" s="8" t="e">
        <f t="shared" si="481"/>
        <v>#DIV/0!</v>
      </c>
      <c r="AG952" s="8" t="e">
        <f t="shared" si="482"/>
        <v>#DIV/0!</v>
      </c>
      <c r="AH952" s="8" t="e">
        <f t="shared" si="483"/>
        <v>#DIV/0!</v>
      </c>
      <c r="AI952" s="8" t="e">
        <f t="shared" si="484"/>
        <v>#DIV/0!</v>
      </c>
      <c r="AK952" s="8"/>
      <c r="AL952" s="8"/>
      <c r="AM952" s="8"/>
      <c r="AN952" s="17"/>
      <c r="AO952" s="17"/>
      <c r="AP952" s="17"/>
      <c r="AQ952" s="17"/>
      <c r="AR952" s="17"/>
      <c r="AS952" s="17"/>
      <c r="AT952" s="17"/>
      <c r="AU952" s="17"/>
    </row>
    <row r="953" spans="13:49" x14ac:dyDescent="0.3">
      <c r="M953" t="str">
        <f t="shared" si="478"/>
        <v>Target (or sym)</v>
      </c>
      <c r="N953" s="8">
        <f t="shared" si="478"/>
        <v>0.41430075898468238</v>
      </c>
      <c r="O953" s="8">
        <f t="shared" si="478"/>
        <v>0.41395647283869708</v>
      </c>
      <c r="P953" s="8">
        <f t="shared" si="485"/>
        <v>0.50756067049195497</v>
      </c>
      <c r="Q953" s="8">
        <f t="shared" si="486"/>
        <v>0.93860909738120946</v>
      </c>
      <c r="R953" s="8">
        <f t="shared" si="487"/>
        <v>-4.3710092089513779</v>
      </c>
      <c r="S953" s="8">
        <f t="shared" si="488"/>
        <v>0.90026637604241444</v>
      </c>
      <c r="T953" s="8"/>
      <c r="U953" s="8" t="str">
        <f t="shared" si="479"/>
        <v>Target (or sym)</v>
      </c>
      <c r="V953" s="8">
        <f>Z942</f>
        <v>0.19876806871425881</v>
      </c>
      <c r="W953" s="8">
        <f t="shared" si="479"/>
        <v>0.20714446457476415</v>
      </c>
      <c r="X953" s="8">
        <f t="shared" si="489"/>
        <v>8.9148186571285259E-2</v>
      </c>
      <c r="Y953" s="8">
        <f t="shared" si="490"/>
        <v>0.52321878910443986</v>
      </c>
      <c r="Z953" s="8">
        <f t="shared" si="491"/>
        <v>-0.26285361343907582</v>
      </c>
      <c r="AA953" s="8">
        <f t="shared" si="492"/>
        <v>0.46930459847023875</v>
      </c>
      <c r="AB953" s="17"/>
      <c r="AC953" s="14" t="str">
        <f t="shared" si="480"/>
        <v>Target (or sym)</v>
      </c>
      <c r="AD953" s="8">
        <f t="shared" si="480"/>
        <v>0.61578763438973716</v>
      </c>
      <c r="AE953" s="8">
        <f t="shared" si="480"/>
        <v>0.62192571128618168</v>
      </c>
      <c r="AF953" s="8">
        <f t="shared" si="481"/>
        <v>0.56439162336911974</v>
      </c>
      <c r="AG953" s="8">
        <f t="shared" si="482"/>
        <v>0.68140734884810206</v>
      </c>
      <c r="AH953" s="8">
        <f t="shared" si="483"/>
        <v>0.63813758544635302</v>
      </c>
      <c r="AI953" s="8">
        <f t="shared" si="484"/>
        <v>0.65110429470639097</v>
      </c>
      <c r="AK953" s="8"/>
      <c r="AL953" s="8"/>
      <c r="AM953" s="8"/>
      <c r="AN953" s="17"/>
      <c r="AO953" s="17"/>
      <c r="AP953" s="17"/>
      <c r="AQ953" s="17"/>
      <c r="AR953" s="17"/>
      <c r="AS953" s="17"/>
      <c r="AT953" s="17"/>
      <c r="AU953" s="17"/>
    </row>
    <row r="954" spans="13:49" x14ac:dyDescent="0.3">
      <c r="M954" t="str">
        <f>M943</f>
        <v>Gain &gt; 0</v>
      </c>
      <c r="N954" s="8">
        <f t="shared" si="478"/>
        <v>0.73754064480131842</v>
      </c>
      <c r="O954" s="8">
        <f t="shared" si="478"/>
        <v>0.73651479286709698</v>
      </c>
      <c r="P954" s="8">
        <f t="shared" si="485"/>
        <v>0.89524786717317628</v>
      </c>
      <c r="Q954" s="8">
        <f t="shared" si="486"/>
        <v>0.68460327016186417</v>
      </c>
      <c r="R954" s="8">
        <f t="shared" si="487"/>
        <v>0.62622702557147747</v>
      </c>
      <c r="S954" s="8">
        <f t="shared" si="488"/>
        <v>0.85900708198857023</v>
      </c>
      <c r="T954" s="8"/>
      <c r="U954" s="8" t="str">
        <f t="shared" si="479"/>
        <v>Gain &gt; 0</v>
      </c>
      <c r="V954" s="8">
        <f t="shared" si="479"/>
        <v>0.68103564163477048</v>
      </c>
      <c r="W954" s="8">
        <f t="shared" si="479"/>
        <v>0.68586170716189498</v>
      </c>
      <c r="X954" s="8">
        <f t="shared" si="489"/>
        <v>0.77445308358974208</v>
      </c>
      <c r="Y954" s="8">
        <f t="shared" si="490"/>
        <v>0.63131784275946456</v>
      </c>
      <c r="Z954" s="8">
        <f t="shared" si="491"/>
        <v>0.78493128779879739</v>
      </c>
      <c r="AA954" s="8">
        <f t="shared" si="492"/>
        <v>0.59849158023872184</v>
      </c>
      <c r="AB954" s="17"/>
      <c r="AC954" s="14" t="str">
        <f t="shared" si="480"/>
        <v>Gain &gt; 0</v>
      </c>
      <c r="AD954" s="8">
        <f t="shared" si="480"/>
        <v>0.89253315831183078</v>
      </c>
      <c r="AE954" s="8">
        <f t="shared" si="480"/>
        <v>0.89395795447741111</v>
      </c>
      <c r="AF954" s="8">
        <f t="shared" si="481"/>
        <v>0.90604305457903944</v>
      </c>
      <c r="AG954" s="8">
        <f t="shared" si="482"/>
        <v>0.8883619401002868</v>
      </c>
      <c r="AH954" s="8">
        <f t="shared" si="483"/>
        <v>0.93635376811515858</v>
      </c>
      <c r="AI954" s="8">
        <f t="shared" si="484"/>
        <v>0.81626631129542249</v>
      </c>
      <c r="AK954" s="8"/>
      <c r="AL954" s="8"/>
      <c r="AM954" s="8"/>
      <c r="AN954" s="17"/>
      <c r="AO954" s="17"/>
      <c r="AP954" s="17"/>
      <c r="AQ954" s="17"/>
      <c r="AR954" s="17"/>
      <c r="AS954" s="17"/>
      <c r="AT954" s="17"/>
      <c r="AU954" s="17"/>
    </row>
    <row r="955" spans="13:49" x14ac:dyDescent="0.3">
      <c r="M955" t="str">
        <f t="shared" ref="M955" si="493">M944</f>
        <v>Gain &lt;=0</v>
      </c>
      <c r="N955" s="8">
        <f t="shared" si="478"/>
        <v>-0.23597726556560136</v>
      </c>
      <c r="O955" s="8">
        <f t="shared" si="478"/>
        <v>-0.23822578728508309</v>
      </c>
      <c r="P955" s="8">
        <f t="shared" si="485"/>
        <v>0.19009699815018738</v>
      </c>
      <c r="Q955" s="8">
        <f>S944</f>
        <v>0.74403290739984984</v>
      </c>
      <c r="R955" s="8">
        <f>U944</f>
        <v>-7.2079967200122317</v>
      </c>
      <c r="S955" s="8">
        <f t="shared" si="488"/>
        <v>0.50863112034208113</v>
      </c>
      <c r="T955" s="8"/>
      <c r="U955" s="8" t="str">
        <f t="shared" si="479"/>
        <v>Gain &lt;=0</v>
      </c>
      <c r="V955" s="8">
        <f t="shared" si="479"/>
        <v>-0.67428251410884033</v>
      </c>
      <c r="W955" s="8">
        <f t="shared" si="479"/>
        <v>-0.63870746958914593</v>
      </c>
      <c r="X955" s="8">
        <f t="shared" si="489"/>
        <v>-0.79259163516539011</v>
      </c>
      <c r="Y955" s="8">
        <f t="shared" si="490"/>
        <v>-1.9082657217454756E-3</v>
      </c>
      <c r="Z955" s="8">
        <f t="shared" si="491"/>
        <v>-1.3730384185270681</v>
      </c>
      <c r="AA955" s="8">
        <f t="shared" si="492"/>
        <v>-0.92188934621255758</v>
      </c>
      <c r="AB955" s="17"/>
      <c r="AC955" s="14" t="str">
        <f t="shared" si="480"/>
        <v>Gain &lt;=0</v>
      </c>
      <c r="AD955" s="8">
        <f t="shared" si="480"/>
        <v>0.15538697664902387</v>
      </c>
      <c r="AE955" s="8">
        <f t="shared" si="480"/>
        <v>0.19506319687778237</v>
      </c>
      <c r="AF955" s="8">
        <f t="shared" si="481"/>
        <v>5.2832123781361019E-2</v>
      </c>
      <c r="AG955" s="8">
        <f t="shared" si="482"/>
        <v>0.31488949304055047</v>
      </c>
      <c r="AH955" s="8">
        <f t="shared" si="483"/>
        <v>0.25461412763060393</v>
      </c>
      <c r="AI955" s="8">
        <f t="shared" si="484"/>
        <v>5.3733961561174083E-2</v>
      </c>
      <c r="AK955" s="8"/>
      <c r="AL955" s="8"/>
      <c r="AM955" s="8"/>
      <c r="AN955" s="17"/>
      <c r="AO955" s="17"/>
      <c r="AP955" s="17"/>
      <c r="AQ955" s="17"/>
      <c r="AR955" s="17"/>
      <c r="AS955" s="17"/>
      <c r="AT955" s="17"/>
      <c r="AU955" s="17"/>
    </row>
    <row r="956" spans="13:49" x14ac:dyDescent="0.3">
      <c r="M956" t="str">
        <f>M945</f>
        <v>Target; Gain &gt; 0.7; #pref=2</v>
      </c>
      <c r="N956" s="8" t="e">
        <f t="shared" si="478"/>
        <v>#DIV/0!</v>
      </c>
      <c r="O956" s="8" t="e">
        <f t="shared" si="478"/>
        <v>#DIV/0!</v>
      </c>
      <c r="P956" s="8" t="e">
        <f t="shared" si="485"/>
        <v>#DIV/0!</v>
      </c>
      <c r="Q956" s="8" t="e">
        <f t="shared" si="486"/>
        <v>#DIV/0!</v>
      </c>
      <c r="R956" s="8" t="e">
        <f t="shared" si="487"/>
        <v>#DIV/0!</v>
      </c>
      <c r="S956" s="8" t="e">
        <f t="shared" si="488"/>
        <v>#DIV/0!</v>
      </c>
      <c r="T956" s="8"/>
      <c r="U956" s="8" t="str">
        <f t="shared" si="479"/>
        <v>Target; Gain &gt; 0.7; #pref=2</v>
      </c>
      <c r="V956" s="8" t="e">
        <f t="shared" si="479"/>
        <v>#DIV/0!</v>
      </c>
      <c r="W956" s="8" t="e">
        <f t="shared" si="479"/>
        <v>#DIV/0!</v>
      </c>
      <c r="X956" s="8" t="e">
        <f t="shared" si="489"/>
        <v>#DIV/0!</v>
      </c>
      <c r="Y956" s="8" t="e">
        <f t="shared" si="490"/>
        <v>#DIV/0!</v>
      </c>
      <c r="Z956" s="8" t="e">
        <f t="shared" si="491"/>
        <v>#DIV/0!</v>
      </c>
      <c r="AA956" s="8" t="e">
        <f t="shared" si="492"/>
        <v>#DIV/0!</v>
      </c>
      <c r="AB956" s="17"/>
      <c r="AC956" s="14" t="str">
        <f t="shared" si="480"/>
        <v>Target; Gain &gt; 0.7; #pref=2</v>
      </c>
      <c r="AD956" s="8" t="e">
        <f t="shared" si="480"/>
        <v>#DIV/0!</v>
      </c>
      <c r="AE956" s="8" t="e">
        <f t="shared" si="480"/>
        <v>#DIV/0!</v>
      </c>
      <c r="AF956" s="8" t="e">
        <f t="shared" si="481"/>
        <v>#DIV/0!</v>
      </c>
      <c r="AG956" s="8" t="e">
        <f t="shared" si="482"/>
        <v>#DIV/0!</v>
      </c>
      <c r="AH956" s="8" t="e">
        <f t="shared" si="483"/>
        <v>#DIV/0!</v>
      </c>
      <c r="AI956" s="8" t="e">
        <f t="shared" si="484"/>
        <v>#DIV/0!</v>
      </c>
      <c r="AK956" s="8"/>
      <c r="AL956" s="8"/>
      <c r="AM956" s="8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>M946</f>
        <v>Target; Gain &gt; 0.7; #pref=3</v>
      </c>
      <c r="N957" s="8" t="e">
        <f t="shared" si="478"/>
        <v>#DIV/0!</v>
      </c>
      <c r="O957" s="8" t="e">
        <f t="shared" si="478"/>
        <v>#DIV/0!</v>
      </c>
      <c r="P957" s="8" t="e">
        <f t="shared" si="485"/>
        <v>#DIV/0!</v>
      </c>
      <c r="Q957" s="8" t="e">
        <f t="shared" si="486"/>
        <v>#DIV/0!</v>
      </c>
      <c r="R957" s="8" t="e">
        <f>U946</f>
        <v>#DIV/0!</v>
      </c>
      <c r="S957" s="8" t="e">
        <f t="shared" si="488"/>
        <v>#DIV/0!</v>
      </c>
      <c r="T957" s="8"/>
      <c r="U957" s="8" t="str">
        <f t="shared" si="479"/>
        <v>Target; Gain &gt; 0.7; #pref=3</v>
      </c>
      <c r="V957" s="8" t="e">
        <f t="shared" si="479"/>
        <v>#DIV/0!</v>
      </c>
      <c r="W957" s="8" t="e">
        <f t="shared" si="479"/>
        <v>#DIV/0!</v>
      </c>
      <c r="X957" s="8" t="e">
        <f t="shared" si="489"/>
        <v>#DIV/0!</v>
      </c>
      <c r="Y957" s="8" t="e">
        <f>AE946</f>
        <v>#DIV/0!</v>
      </c>
      <c r="Z957" s="8" t="e">
        <f t="shared" si="491"/>
        <v>#DIV/0!</v>
      </c>
      <c r="AA957" s="8" t="e">
        <f t="shared" si="492"/>
        <v>#DIV/0!</v>
      </c>
      <c r="AB957" s="17"/>
      <c r="AC957" s="14" t="str">
        <f t="shared" si="480"/>
        <v>Target; Gain &gt; 0.7; #pref=3</v>
      </c>
      <c r="AD957" s="8" t="e">
        <f t="shared" si="480"/>
        <v>#DIV/0!</v>
      </c>
      <c r="AE957" s="8" t="e">
        <f t="shared" si="480"/>
        <v>#DIV/0!</v>
      </c>
      <c r="AF957" s="8" t="e">
        <f t="shared" si="481"/>
        <v>#DIV/0!</v>
      </c>
      <c r="AG957" s="8" t="e">
        <f t="shared" si="482"/>
        <v>#DIV/0!</v>
      </c>
      <c r="AH957" s="8" t="e">
        <f t="shared" si="483"/>
        <v>#DIV/0!</v>
      </c>
      <c r="AI957" s="8" t="e">
        <f t="shared" si="484"/>
        <v>#DIV/0!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>M947</f>
        <v>Target; Gain &gt; 0.7; #pref=4</v>
      </c>
      <c r="N958" s="8" t="e">
        <f t="shared" si="478"/>
        <v>#DIV/0!</v>
      </c>
      <c r="O958" s="8" t="e">
        <f t="shared" si="478"/>
        <v>#DIV/0!</v>
      </c>
      <c r="P958" s="8" t="e">
        <f t="shared" si="485"/>
        <v>#DIV/0!</v>
      </c>
      <c r="Q958" s="8" t="e">
        <f t="shared" si="486"/>
        <v>#DIV/0!</v>
      </c>
      <c r="R958" s="8" t="e">
        <f>U947</f>
        <v>#DIV/0!</v>
      </c>
      <c r="S958" s="8" t="e">
        <f t="shared" si="488"/>
        <v>#DIV/0!</v>
      </c>
      <c r="T958" s="8"/>
      <c r="U958" s="8" t="str">
        <f t="shared" si="479"/>
        <v>Target; Gain &gt; 0.7; #pref=4</v>
      </c>
      <c r="V958" s="8" t="e">
        <f t="shared" si="479"/>
        <v>#DIV/0!</v>
      </c>
      <c r="W958" s="8" t="e">
        <f t="shared" si="479"/>
        <v>#DIV/0!</v>
      </c>
      <c r="X958" s="8" t="e">
        <f t="shared" si="489"/>
        <v>#DIV/0!</v>
      </c>
      <c r="Y958" s="8" t="e">
        <f>AE947</f>
        <v>#DIV/0!</v>
      </c>
      <c r="Z958" s="8" t="e">
        <f t="shared" si="491"/>
        <v>#DIV/0!</v>
      </c>
      <c r="AA958" s="8" t="e">
        <f t="shared" si="492"/>
        <v>#DIV/0!</v>
      </c>
      <c r="AC958" s="14" t="str">
        <f t="shared" si="480"/>
        <v>Target; Gain &gt; 0.7; #pref=4</v>
      </c>
      <c r="AD958" s="8" t="e">
        <f t="shared" si="480"/>
        <v>#DIV/0!</v>
      </c>
      <c r="AE958" s="8" t="e">
        <f t="shared" si="480"/>
        <v>#DIV/0!</v>
      </c>
      <c r="AF958" s="8" t="e">
        <f t="shared" si="481"/>
        <v>#DIV/0!</v>
      </c>
      <c r="AG958" s="8" t="e">
        <f t="shared" si="482"/>
        <v>#DIV/0!</v>
      </c>
      <c r="AH958" s="8" t="e">
        <f t="shared" si="483"/>
        <v>#DIV/0!</v>
      </c>
      <c r="AI958" s="8" t="e">
        <f t="shared" si="484"/>
        <v>#DIV/0!</v>
      </c>
      <c r="AK958" s="8"/>
      <c r="AL958" s="8"/>
      <c r="AM958" s="8"/>
    </row>
    <row r="959" spans="13:49" x14ac:dyDescent="0.3">
      <c r="M959" t="str">
        <f>M948</f>
        <v>Target (or sym); Gain &gt; 0</v>
      </c>
      <c r="N959" s="8">
        <f t="shared" si="478"/>
        <v>0.85012659764801202</v>
      </c>
      <c r="O959" s="8">
        <f t="shared" si="478"/>
        <v>0.84958919853182402</v>
      </c>
      <c r="P959" s="8">
        <f t="shared" si="485"/>
        <v>0.93109907060890951</v>
      </c>
      <c r="Q959" s="8">
        <f t="shared" si="486"/>
        <v>0.92426784814187624</v>
      </c>
      <c r="R959" s="8">
        <f>U948</f>
        <v>0.60865424524713185</v>
      </c>
      <c r="S959" s="8">
        <f t="shared" si="488"/>
        <v>0.89285309700786875</v>
      </c>
      <c r="T959" s="8"/>
      <c r="U959" s="8" t="str">
        <f t="shared" si="479"/>
        <v>Target (or sym); Gain &gt; 0</v>
      </c>
      <c r="V959" s="8">
        <f t="shared" si="479"/>
        <v>0.76043131447001922</v>
      </c>
      <c r="W959" s="8">
        <f t="shared" si="479"/>
        <v>0.76517607677438471</v>
      </c>
      <c r="X959" s="8">
        <f t="shared" si="489"/>
        <v>0.80640453494421327</v>
      </c>
      <c r="Y959" s="8">
        <f>AE948</f>
        <v>0.82113015126852562</v>
      </c>
      <c r="Z959" s="8">
        <f t="shared" si="491"/>
        <v>0.77058790214486139</v>
      </c>
      <c r="AA959" s="8">
        <f t="shared" si="492"/>
        <v>0.64302502704034992</v>
      </c>
      <c r="AC959" s="14" t="str">
        <f t="shared" si="480"/>
        <v>Target (or sym); Gain &gt; 0</v>
      </c>
      <c r="AD959" s="8">
        <f t="shared" si="480"/>
        <v>0.89757038426156899</v>
      </c>
      <c r="AE959" s="8">
        <f t="shared" si="480"/>
        <v>0.89966779423645349</v>
      </c>
      <c r="AF959" s="8">
        <f t="shared" si="481"/>
        <v>0.90139188508756884</v>
      </c>
      <c r="AG959" s="8">
        <f t="shared" si="482"/>
        <v>0.91288613522979278</v>
      </c>
      <c r="AH959" s="8">
        <f t="shared" si="483"/>
        <v>0.92349386657018129</v>
      </c>
      <c r="AI959" s="8">
        <f t="shared" si="484"/>
        <v>0.84794236495452768</v>
      </c>
      <c r="AK959" s="8"/>
      <c r="AL959" s="8"/>
      <c r="AM959" s="8"/>
    </row>
    <row r="961" spans="12:49" x14ac:dyDescent="0.3">
      <c r="L961" s="35" t="s">
        <v>62</v>
      </c>
      <c r="M961" s="15">
        <f>Y961</f>
        <v>0.7</v>
      </c>
      <c r="N961" s="3" t="s">
        <v>3</v>
      </c>
      <c r="O961" s="3" t="s">
        <v>4</v>
      </c>
      <c r="P961" s="3" t="s">
        <v>5</v>
      </c>
      <c r="Q961" s="3" t="s">
        <v>6</v>
      </c>
      <c r="R961" s="3" t="s">
        <v>7</v>
      </c>
      <c r="S961" s="3" t="s">
        <v>8</v>
      </c>
      <c r="T961" s="3" t="s">
        <v>9</v>
      </c>
      <c r="U961" s="3" t="s">
        <v>10</v>
      </c>
      <c r="V961" s="3" t="s">
        <v>11</v>
      </c>
      <c r="W961" s="3" t="s">
        <v>12</v>
      </c>
      <c r="Y961" s="7">
        <f>X292</f>
        <v>0.7</v>
      </c>
      <c r="Z961" s="3" t="s">
        <v>3</v>
      </c>
      <c r="AA961" s="3" t="s">
        <v>4</v>
      </c>
      <c r="AB961" s="3" t="s">
        <v>5</v>
      </c>
      <c r="AC961" s="3" t="s">
        <v>6</v>
      </c>
      <c r="AD961" s="3" t="s">
        <v>7</v>
      </c>
      <c r="AE961" s="3" t="s">
        <v>8</v>
      </c>
      <c r="AF961" s="3" t="s">
        <v>9</v>
      </c>
      <c r="AG961" s="3" t="s">
        <v>10</v>
      </c>
      <c r="AH961" s="3" t="s">
        <v>11</v>
      </c>
      <c r="AI961" s="3" t="s">
        <v>12</v>
      </c>
      <c r="AK961" s="15">
        <f t="shared" ref="AK961:AK971" si="494">Y961</f>
        <v>0.7</v>
      </c>
      <c r="AL961" s="3" t="s">
        <v>3</v>
      </c>
      <c r="AM961" s="3" t="s">
        <v>4</v>
      </c>
      <c r="AN961" s="3" t="s">
        <v>5</v>
      </c>
      <c r="AO961" s="3" t="s">
        <v>6</v>
      </c>
      <c r="AP961" s="3" t="s">
        <v>7</v>
      </c>
      <c r="AQ961" s="3" t="s">
        <v>8</v>
      </c>
      <c r="AR961" s="3" t="s">
        <v>9</v>
      </c>
      <c r="AS961" s="3" t="s">
        <v>10</v>
      </c>
      <c r="AT961" s="3" t="s">
        <v>11</v>
      </c>
      <c r="AU961" s="3" t="s">
        <v>12</v>
      </c>
    </row>
    <row r="962" spans="12:49" x14ac:dyDescent="0.3">
      <c r="M962" s="8" t="s">
        <v>16</v>
      </c>
      <c r="N962" s="8">
        <f>-1* MEDIAN(N649:N936)</f>
        <v>0.66387517278297747</v>
      </c>
      <c r="O962" s="8">
        <f t="shared" ref="O962:W962" si="495">-1* MEDIAN(O649:O936)</f>
        <v>0.65434006362738928</v>
      </c>
      <c r="P962" s="8">
        <f t="shared" si="495"/>
        <v>1.854656309578054E-4</v>
      </c>
      <c r="Q962" s="8">
        <f t="shared" si="495"/>
        <v>0.8158707920045486</v>
      </c>
      <c r="R962" s="8">
        <f t="shared" si="495"/>
        <v>-1.7512370541039042</v>
      </c>
      <c r="S962" s="8">
        <f t="shared" si="495"/>
        <v>0.8974790515053328</v>
      </c>
      <c r="T962" s="8">
        <f t="shared" si="495"/>
        <v>0.34646697104212187</v>
      </c>
      <c r="U962" s="8">
        <f t="shared" si="495"/>
        <v>0.45699976421536515</v>
      </c>
      <c r="V962" s="8">
        <f t="shared" si="495"/>
        <v>0.71860648766458168</v>
      </c>
      <c r="W962" s="8">
        <f t="shared" si="495"/>
        <v>0.87257723416372546</v>
      </c>
      <c r="Y962" s="8" t="s">
        <v>16</v>
      </c>
      <c r="Z962" s="8">
        <f>-1* MEDIAN(Z649:Z936)</f>
        <v>0.64500135014741611</v>
      </c>
      <c r="AA962" s="8">
        <f t="shared" ref="AA962:AI962" si="496">-1* MEDIAN(AA649:AA936)</f>
        <v>0.6451437563967275</v>
      </c>
      <c r="AB962" s="8">
        <f t="shared" si="496"/>
        <v>-0.20798366576192834</v>
      </c>
      <c r="AC962" s="8">
        <f t="shared" si="496"/>
        <v>0.74323772889115824</v>
      </c>
      <c r="AD962" s="8">
        <f t="shared" si="496"/>
        <v>-1.1960451460294186</v>
      </c>
      <c r="AE962" s="8">
        <f t="shared" si="496"/>
        <v>0.67746902764433092</v>
      </c>
      <c r="AF962" s="8">
        <f t="shared" si="496"/>
        <v>0.66821014714236315</v>
      </c>
      <c r="AG962" s="8">
        <f t="shared" si="496"/>
        <v>0.65636746514173705</v>
      </c>
      <c r="AH962" s="8">
        <f t="shared" si="496"/>
        <v>0.33585779006183925</v>
      </c>
      <c r="AI962" s="8">
        <f t="shared" si="496"/>
        <v>0.45164338251086145</v>
      </c>
      <c r="AK962" s="8" t="str">
        <f t="shared" si="494"/>
        <v>ALL</v>
      </c>
      <c r="AL962" s="8">
        <f>-1* MEDIAN(AL649:AL936)</f>
        <v>0.86890272975108218</v>
      </c>
      <c r="AM962" s="8">
        <f t="shared" ref="AM962:AU962" si="497">-1* MEDIAN(AM649:AM936)</f>
        <v>0.87232833916798258</v>
      </c>
      <c r="AN962" s="8">
        <f t="shared" si="497"/>
        <v>-0.20798366576192834</v>
      </c>
      <c r="AO962" s="8">
        <f t="shared" si="497"/>
        <v>0.87184826145560312</v>
      </c>
      <c r="AP962" s="8">
        <f t="shared" si="497"/>
        <v>-1.1960451460294186</v>
      </c>
      <c r="AQ962" s="8">
        <f t="shared" si="497"/>
        <v>0.87724607139604127</v>
      </c>
      <c r="AR962" s="8">
        <f t="shared" si="497"/>
        <v>0.83307099865276912</v>
      </c>
      <c r="AS962" s="8">
        <f t="shared" si="497"/>
        <v>0.91221387599752335</v>
      </c>
      <c r="AT962" s="8">
        <f t="shared" si="497"/>
        <v>0.33585779006183925</v>
      </c>
      <c r="AU962" s="8">
        <f t="shared" si="497"/>
        <v>0.73073622916784298</v>
      </c>
    </row>
    <row r="963" spans="12:49" x14ac:dyDescent="0.3">
      <c r="M963" s="8" t="str">
        <f>"Target; Gain &gt; "&amp;M961</f>
        <v>Target; Gain &gt; 0.7</v>
      </c>
      <c r="N963" s="8" t="e" cm="1" vm="1">
        <f t="array" ref="N963">-1* MEDIAN(_xlfn._xlws.FILTER(N649:N936, ($AX649:$AX936 &gt; $Y938)*($AX649:$AX936&lt;&gt;"")))</f>
        <v>#VALUE!</v>
      </c>
      <c r="O963" s="8" t="e" cm="1" vm="1">
        <f t="array" ref="O963">-1* MEDIAN(_xlfn._xlws.FILTER(O649:O936, ($AX649:$AX936 &gt; $Y938)*($AX649:$AX936&lt;&gt;"")))</f>
        <v>#VALUE!</v>
      </c>
      <c r="P963" s="8" t="e" cm="1" vm="1">
        <f t="array" ref="P963">-1* MEDIAN(_xlfn._xlws.FILTER(P649:P936, ($AX649:$AX936 &gt; $Y938)*($AX649:$AX936&lt;&gt;"")))</f>
        <v>#VALUE!</v>
      </c>
      <c r="Q963" s="8" t="e" cm="1" vm="1">
        <f t="array" ref="Q963">-1* MEDIAN(_xlfn._xlws.FILTER(Q649:Q936, ($AX649:$AX936 &gt; $Y938)*($AX649:$AX936&lt;&gt;"")))</f>
        <v>#VALUE!</v>
      </c>
      <c r="R963" s="8" t="e" cm="1" vm="1">
        <f t="array" ref="R963">-1* MEDIAN(_xlfn._xlws.FILTER(R649:R936, ($AX649:$AX936 &gt; $Y938)*($AX649:$AX936&lt;&gt;"")))</f>
        <v>#VALUE!</v>
      </c>
      <c r="S963" s="8" t="e" cm="1" vm="1">
        <f t="array" ref="S963">-1* MEDIAN(_xlfn._xlws.FILTER(S649:S936, ($AX649:$AX936 &gt; $Y938)*($AX649:$AX936&lt;&gt;"")))</f>
        <v>#VALUE!</v>
      </c>
      <c r="T963" s="8" t="e" cm="1" vm="1">
        <f t="array" ref="T963">-1* MEDIAN(_xlfn._xlws.FILTER(T649:T936, ($AX649:$AX936 &gt; $Y938)*($AX649:$AX936&lt;&gt;"")))</f>
        <v>#VALUE!</v>
      </c>
      <c r="U963" s="8" t="e" cm="1" vm="1">
        <f t="array" ref="U963">-1* MEDIAN(_xlfn._xlws.FILTER(U649:U936, ($AX649:$AX936 &gt; $Y938)*($AX649:$AX936&lt;&gt;"")))</f>
        <v>#VALUE!</v>
      </c>
      <c r="V963" s="8" t="e" cm="1" vm="1">
        <f t="array" ref="V963">-1* MEDIAN(_xlfn._xlws.FILTER(V649:V936, ($AX649:$AX936 &gt; $Y938)*($AX649:$AX936&lt;&gt;"")))</f>
        <v>#VALUE!</v>
      </c>
      <c r="W963" s="8" t="e" cm="1" vm="1">
        <f t="array" ref="W963">-1* MEDIAN(_xlfn._xlws.FILTER(W649:W936, ($AX649:$AX936 &gt; $Y938)*($AX649:$AX936&lt;&gt;"")))</f>
        <v>#VALUE!</v>
      </c>
      <c r="Y963" s="8" t="str">
        <f>"Target; Gain &gt; "&amp;Y961</f>
        <v>Target; Gain &gt; 0.7</v>
      </c>
      <c r="Z963" s="8" t="e" cm="1" vm="1">
        <f t="array" ref="Z963">-1* MEDIAN(_xlfn._xlws.FILTER(Z649:Z936, ($AX649:$AX936 &gt; $Y938)*($AX649:$AX936 &lt;&gt; "")))</f>
        <v>#VALUE!</v>
      </c>
      <c r="AA963" s="8" t="e" cm="1" vm="1">
        <f t="array" ref="AA963">-1* MEDIAN(_xlfn._xlws.FILTER(AA649:AA936, ($AX649:$AX936 &gt; $Y938)*($AX649:$AX936 &lt;&gt; "")))</f>
        <v>#VALUE!</v>
      </c>
      <c r="AB963" s="8" t="e" cm="1" vm="1">
        <f t="array" ref="AB963">-1* MEDIAN(_xlfn._xlws.FILTER(AB649:AB936, ($AX649:$AX936 &gt; $Y938)*($AX649:$AX936 &lt;&gt; "")))</f>
        <v>#VALUE!</v>
      </c>
      <c r="AC963" s="8" t="e" cm="1" vm="1">
        <f t="array" ref="AC963">-1* MEDIAN(_xlfn._xlws.FILTER(AC649:AC936, ($AX649:$AX936 &gt; $Y938)*($AX649:$AX936 &lt;&gt; "")))</f>
        <v>#VALUE!</v>
      </c>
      <c r="AD963" s="8" t="e" cm="1" vm="1">
        <f t="array" ref="AD963">-1* MEDIAN(_xlfn._xlws.FILTER(AD649:AD936, ($AX649:$AX936 &gt; $Y938)*($AX649:$AX936 &lt;&gt; "")))</f>
        <v>#VALUE!</v>
      </c>
      <c r="AE963" s="8" t="e" cm="1" vm="1">
        <f t="array" ref="AE963">-1* MEDIAN(_xlfn._xlws.FILTER(AE649:AE936, ($AX649:$AX936 &gt; $Y938)*($AX649:$AX936 &lt;&gt; "")))</f>
        <v>#VALUE!</v>
      </c>
      <c r="AF963" s="8" t="e" cm="1" vm="1">
        <f t="array" ref="AF963">-1* MEDIAN(_xlfn._xlws.FILTER(AF649:AF936, ($AX649:$AX936 &gt; $Y938)*($AX649:$AX936 &lt;&gt; "")))</f>
        <v>#VALUE!</v>
      </c>
      <c r="AG963" s="8" t="e" cm="1" vm="1">
        <f t="array" ref="AG963">-1* MEDIAN(_xlfn._xlws.FILTER(AG649:AG936, ($AX649:$AX936 &gt; $Y938)*($AX649:$AX936 &lt;&gt; "")))</f>
        <v>#VALUE!</v>
      </c>
      <c r="AH963" s="8" t="e" cm="1" vm="1">
        <f t="array" ref="AH963">-1* MEDIAN(_xlfn._xlws.FILTER(AH649:AH936, ($AX649:$AX936 &gt; $Y938)*($AX649:$AX936 &lt;&gt; "")))</f>
        <v>#VALUE!</v>
      </c>
      <c r="AI963" s="8" t="e" cm="1" vm="1">
        <f t="array" ref="AI963">-1* MEDIAN(_xlfn._xlws.FILTER(AI649:AI936, ($AX649:$AX936 &gt; $Y938)*($AX649:$AX936 &lt;&gt; "")))</f>
        <v>#VALUE!</v>
      </c>
      <c r="AK963" s="8" t="str">
        <f t="shared" si="494"/>
        <v>Target; Gain &gt; 0.7</v>
      </c>
      <c r="AL963" s="8" t="e" cm="1" vm="1">
        <f t="array" ref="AL963">-1* MEDIAN(_xlfn._xlws.FILTER(AL649:AL936, ($AX649:$AX936 &gt; $Y938)*($AX649:$AX936 &lt;&gt; "")))</f>
        <v>#VALUE!</v>
      </c>
      <c r="AM963" s="8" t="e" cm="1" vm="1">
        <f t="array" ref="AM963">-1* MEDIAN(_xlfn._xlws.FILTER(AM649:AM936, ($AX649:$AX936 &gt; $Y938)*($AX649:$AX936 &lt;&gt; "")))</f>
        <v>#VALUE!</v>
      </c>
      <c r="AN963" s="8" t="e" cm="1" vm="1">
        <f t="array" ref="AN963">-1* MEDIAN(_xlfn._xlws.FILTER(AN649:AN936, ($AX649:$AX936 &gt; $Y938)*($AX649:$AX936 &lt;&gt; "")))</f>
        <v>#VALUE!</v>
      </c>
      <c r="AO963" s="8" t="e" cm="1" vm="1">
        <f t="array" ref="AO963">-1* MEDIAN(_xlfn._xlws.FILTER(AO649:AO936, ($AX649:$AX936 &gt; $Y938)*($AX649:$AX936 &lt;&gt; "")))</f>
        <v>#VALUE!</v>
      </c>
      <c r="AP963" s="8" t="e" cm="1" vm="1">
        <f t="array" ref="AP963">-1* MEDIAN(_xlfn._xlws.FILTER(AP649:AP936, ($AX649:$AX936 &gt; $Y938)*($AX649:$AX936 &lt;&gt; "")))</f>
        <v>#VALUE!</v>
      </c>
      <c r="AQ963" s="8" t="e" cm="1" vm="1">
        <f t="array" ref="AQ963">-1* MEDIAN(_xlfn._xlws.FILTER(AQ649:AQ936, ($AX649:$AX936 &gt; $Y938)*($AX649:$AX936 &lt;&gt; "")))</f>
        <v>#VALUE!</v>
      </c>
      <c r="AR963" s="8" t="e" cm="1" vm="1">
        <f t="array" ref="AR963">-1* MEDIAN(_xlfn._xlws.FILTER(AR649:AR936, ($AX649:$AX936 &gt; $Y938)*($AX649:$AX936 &lt;&gt; "")))</f>
        <v>#VALUE!</v>
      </c>
      <c r="AS963" s="8" t="e" cm="1" vm="1">
        <f t="array" ref="AS963">-1* MEDIAN(_xlfn._xlws.FILTER(AS649:AS936, ($AX649:$AX936 &gt; $Y938)*($AX649:$AX936 &lt;&gt; "")))</f>
        <v>#VALUE!</v>
      </c>
      <c r="AT963" s="8" t="e" cm="1" vm="1">
        <f t="array" ref="AT963">-1* MEDIAN(_xlfn._xlws.FILTER(AT649:AT936, ($AX649:$AX936 &gt; $Y938)*($AX649:$AX936 &lt;&gt; "")))</f>
        <v>#VALUE!</v>
      </c>
      <c r="AU963" s="8" t="e" cm="1" vm="1">
        <f t="array" ref="AU963">-1* MEDIAN(_xlfn._xlws.FILTER(AU649:AU936, ($AX649:$AX936 &gt; $Y938)*($AX649:$AX936 &lt;&gt; "")))</f>
        <v>#VALUE!</v>
      </c>
      <c r="AV963" s="4"/>
      <c r="AW963" s="4" t="s">
        <v>14</v>
      </c>
    </row>
    <row r="964" spans="12:49" x14ac:dyDescent="0.3">
      <c r="M964" s="8" t="str">
        <f>"Gain &gt; "&amp;M961</f>
        <v>Gain &gt; 0.7</v>
      </c>
      <c r="N964" s="8" t="e" cm="1" vm="1">
        <f t="array" ref="N964">-1* MEDIAN(_xlfn._xlws.FILTER(N649:N936, $AW649:$AW936 &gt; $Y938))</f>
        <v>#VALUE!</v>
      </c>
      <c r="O964" s="8" t="e" cm="1" vm="1">
        <f t="array" ref="O964">-1* MEDIAN(_xlfn._xlws.FILTER(O649:O936, $AW649:$AW936 &gt; $Y938))</f>
        <v>#VALUE!</v>
      </c>
      <c r="P964" s="8" t="e" cm="1" vm="1">
        <f t="array" ref="P964">-1* MEDIAN(_xlfn._xlws.FILTER(P649:P936, $AW649:$AW936 &gt; $Y938))</f>
        <v>#VALUE!</v>
      </c>
      <c r="Q964" s="8" t="e" cm="1" vm="1">
        <f t="array" ref="Q964">-1* MEDIAN(_xlfn._xlws.FILTER(Q649:Q936, $AW649:$AW936 &gt; $Y938))</f>
        <v>#VALUE!</v>
      </c>
      <c r="R964" s="8" t="e" cm="1" vm="1">
        <f t="array" ref="R964">-1* MEDIAN(_xlfn._xlws.FILTER(R649:R936, $AW649:$AW936 &gt; $Y938))</f>
        <v>#VALUE!</v>
      </c>
      <c r="S964" s="8" t="e" cm="1" vm="1">
        <f t="array" ref="S964">-1* MEDIAN(_xlfn._xlws.FILTER(S649:S936, $AW649:$AW936 &gt; $Y938))</f>
        <v>#VALUE!</v>
      </c>
      <c r="T964" s="8" t="e" cm="1" vm="1">
        <f t="array" ref="T964">-1* MEDIAN(_xlfn._xlws.FILTER(T649:T936, $AW649:$AW936 &gt; $Y938))</f>
        <v>#VALUE!</v>
      </c>
      <c r="U964" s="8" t="e" cm="1" vm="1">
        <f t="array" ref="U964">-1* MEDIAN(_xlfn._xlws.FILTER(U649:U936, $AW649:$AW936 &gt; $Y938))</f>
        <v>#VALUE!</v>
      </c>
      <c r="V964" s="8" t="e" cm="1" vm="1">
        <f t="array" ref="V964">-1* MEDIAN(_xlfn._xlws.FILTER(V649:V936, $AW649:$AW936 &gt; $Y938))</f>
        <v>#VALUE!</v>
      </c>
      <c r="W964" s="8" t="e" cm="1" vm="1">
        <f t="array" ref="W964">-1* MEDIAN(_xlfn._xlws.FILTER(W649:W936, $AW649:$AW936 &gt; $Y938))</f>
        <v>#VALUE!</v>
      </c>
      <c r="Y964" s="8" t="str">
        <f>"Gain &gt; "&amp;Y961</f>
        <v>Gain &gt; 0.7</v>
      </c>
      <c r="Z964" s="8" t="e" cm="1" vm="1">
        <f t="array" ref="Z964">-1* MEDIAN(_xlfn._xlws.FILTER(Z649:Z936, $AW649:$AW936 &gt; $Y938))</f>
        <v>#VALUE!</v>
      </c>
      <c r="AA964" s="8" t="e" cm="1" vm="1">
        <f t="array" ref="AA964">-1* MEDIAN(_xlfn._xlws.FILTER(AA649:AA936, $AW649:$AW936 &gt; $Y938))</f>
        <v>#VALUE!</v>
      </c>
      <c r="AB964" s="8" t="e" cm="1" vm="1">
        <f t="array" ref="AB964">-1* MEDIAN(_xlfn._xlws.FILTER(AB649:AB936, $AW649:$AW936 &gt; $Y938))</f>
        <v>#VALUE!</v>
      </c>
      <c r="AC964" s="8" t="e" cm="1" vm="1">
        <f t="array" ref="AC964">-1* MEDIAN(_xlfn._xlws.FILTER(AC649:AC936, $AW649:$AW936 &gt; $Y938))</f>
        <v>#VALUE!</v>
      </c>
      <c r="AD964" s="8" t="e" cm="1" vm="1">
        <f t="array" ref="AD964">-1* MEDIAN(_xlfn._xlws.FILTER(AD649:AD936, $AW649:$AW936 &gt; $Y938))</f>
        <v>#VALUE!</v>
      </c>
      <c r="AE964" s="8" t="e" cm="1" vm="1">
        <f t="array" ref="AE964">-1* MEDIAN(_xlfn._xlws.FILTER(AE649:AE936, $AW649:$AW936 &gt; $Y938))</f>
        <v>#VALUE!</v>
      </c>
      <c r="AF964" s="8" t="e" cm="1" vm="1">
        <f t="array" ref="AF964">-1* MEDIAN(_xlfn._xlws.FILTER(AF649:AF936, $AW649:$AW936 &gt; $Y938))</f>
        <v>#VALUE!</v>
      </c>
      <c r="AG964" s="8" t="e" cm="1" vm="1">
        <f t="array" ref="AG964">-1* MEDIAN(_xlfn._xlws.FILTER(AG649:AG936, $AW649:$AW936 &gt; $Y938))</f>
        <v>#VALUE!</v>
      </c>
      <c r="AH964" s="8" t="e" cm="1" vm="1">
        <f t="array" ref="AH964">-1* MEDIAN(_xlfn._xlws.FILTER(AH649:AH936, $AW649:$AW936 &gt; $Y938))</f>
        <v>#VALUE!</v>
      </c>
      <c r="AI964" s="8" t="e" cm="1" vm="1">
        <f t="array" ref="AI964">-1* MEDIAN(_xlfn._xlws.FILTER(AI649:AI936, $AW649:$AW936 &gt; $Y938))</f>
        <v>#VALUE!</v>
      </c>
      <c r="AK964" s="8" t="str">
        <f t="shared" si="494"/>
        <v>Gain &gt; 0.7</v>
      </c>
      <c r="AL964" s="8" t="e" cm="1" vm="1">
        <f t="array" ref="AL964">-1* MEDIAN(_xlfn._xlws.FILTER(AL649:AL936, $AW649:$AW936 &gt; $Y938))</f>
        <v>#VALUE!</v>
      </c>
      <c r="AM964" s="8" t="e" cm="1" vm="1">
        <f t="array" ref="AM964">-1* MEDIAN(_xlfn._xlws.FILTER(AM649:AM936, $AW649:$AW936 &gt; $Y938))</f>
        <v>#VALUE!</v>
      </c>
      <c r="AN964" s="8" t="e" cm="1" vm="1">
        <f t="array" ref="AN964">-1* MEDIAN(_xlfn._xlws.FILTER(AN649:AN936, $AW649:$AW936 &gt; $Y938))</f>
        <v>#VALUE!</v>
      </c>
      <c r="AO964" s="8" t="e" cm="1" vm="1">
        <f t="array" ref="AO964">-1* MEDIAN(_xlfn._xlws.FILTER(AO649:AO936, $AW649:$AW936 &gt; $Y938))</f>
        <v>#VALUE!</v>
      </c>
      <c r="AP964" s="8" t="e" cm="1" vm="1">
        <f t="array" ref="AP964">-1* MEDIAN(_xlfn._xlws.FILTER(AP649:AP936, $AW649:$AW936 &gt; $Y938))</f>
        <v>#VALUE!</v>
      </c>
      <c r="AQ964" s="8" t="e" cm="1" vm="1">
        <f t="array" ref="AQ964">-1* MEDIAN(_xlfn._xlws.FILTER(AQ649:AQ936, $AW649:$AW936 &gt; $Y938))</f>
        <v>#VALUE!</v>
      </c>
      <c r="AR964" s="8" t="e" cm="1" vm="1">
        <f t="array" ref="AR964">-1* MEDIAN(_xlfn._xlws.FILTER(AR649:AR936, $AW649:$AW936 &gt; $Y938))</f>
        <v>#VALUE!</v>
      </c>
      <c r="AS964" s="8" t="e" cm="1" vm="1">
        <f t="array" ref="AS964">-1* MEDIAN(_xlfn._xlws.FILTER(AS649:AS936, $AW649:$AW936 &gt; $Y938))</f>
        <v>#VALUE!</v>
      </c>
      <c r="AT964" s="8" t="e" cm="1" vm="1">
        <f t="array" ref="AT964">-1* MEDIAN(_xlfn._xlws.FILTER(AT649:AT936, $AW649:$AW936 &gt; $Y938))</f>
        <v>#VALUE!</v>
      </c>
      <c r="AU964" s="8" t="e" cm="1" vm="1">
        <f t="array" ref="AU964">-1* MEDIAN(_xlfn._xlws.FILTER(AU649:AU936, $AW649:$AW936 &gt; $Y938))</f>
        <v>#VALUE!</v>
      </c>
      <c r="AV964" s="4" t="s">
        <v>39</v>
      </c>
      <c r="AW964" s="18">
        <f>AVERAGEIF($H649:$H936,"=1",AW649:AW936)</f>
        <v>0.12266666666666663</v>
      </c>
    </row>
    <row r="965" spans="12:49" x14ac:dyDescent="0.3">
      <c r="M965" t="s">
        <v>39</v>
      </c>
      <c r="N965" s="8" cm="1">
        <f t="array" ref="N965">-1* MEDIAN(_xlfn._xlws.FILTER(N649:N936, $H649:$H936=1))</f>
        <v>0.73986869776926434</v>
      </c>
      <c r="O965" s="8" cm="1">
        <f t="array" ref="O965">-1* MEDIAN(_xlfn._xlws.FILTER(O649:O936, $H649:$H936=1))</f>
        <v>0.73904117268014868</v>
      </c>
      <c r="P965" s="8" cm="1">
        <f t="array" ref="P965">-1* MEDIAN(_xlfn._xlws.FILTER(P649:P936, $H649:$H936=1))</f>
        <v>2.2295115370531311E-4</v>
      </c>
      <c r="Q965" s="8" cm="1">
        <f t="array" ref="Q965">-1* MEDIAN(_xlfn._xlws.FILTER(Q649:Q936, $H649:$H936=1))</f>
        <v>0.90534632677743099</v>
      </c>
      <c r="R965" s="8" cm="1">
        <f t="array" ref="R965">-1* MEDIAN(_xlfn._xlws.FILTER(R649:R936, $H649:$H936=1))</f>
        <v>-1.560825276929338</v>
      </c>
      <c r="S965" s="8" cm="1">
        <f t="array" ref="S965">-1* MEDIAN(_xlfn._xlws.FILTER(S649:S936, $H649:$H936=1))</f>
        <v>0.97873791612243966</v>
      </c>
      <c r="T965" s="8" cm="1">
        <f t="array" ref="T965">-1* MEDIAN(_xlfn._xlws.FILTER(T649:T936, $H649:$H936=1))</f>
        <v>0.27032238500675387</v>
      </c>
      <c r="U965" s="8" cm="1">
        <f t="array" ref="U965">-1* MEDIAN(_xlfn._xlws.FILTER(U649:U936, $H649:$H936=1))</f>
        <v>0.43063577169850942</v>
      </c>
      <c r="V965" s="8" cm="1">
        <f t="array" ref="V965">-1* MEDIAN(_xlfn._xlws.FILTER(V649:V936, $H649:$H936=1))</f>
        <v>0.7326414636201144</v>
      </c>
      <c r="W965" s="8" cm="1">
        <f t="array" ref="W965">-1* MEDIAN(_xlfn._xlws.FILTER(W649:W936, $H649:$H936=1))</f>
        <v>0.93806536647996097</v>
      </c>
      <c r="Y965" t="s">
        <v>39</v>
      </c>
      <c r="Z965" s="8" cm="1">
        <f t="array" ref="Z965">-1* MEDIAN(_xlfn._xlws.FILTER(Z649:Z936, $H649:$H936=1))</f>
        <v>0.64878085628190307</v>
      </c>
      <c r="AA965" s="8" cm="1">
        <f t="array" ref="AA965">-1* MEDIAN(_xlfn._xlws.FILTER(AA649:AA936, $H649:$H936=1))</f>
        <v>0.6546833861603325</v>
      </c>
      <c r="AB965" s="8" cm="1">
        <f t="array" ref="AB965">-1* MEDIAN(_xlfn._xlws.FILTER(AB649:AB936, $H649:$H936=1))</f>
        <v>-0.10962477591060973</v>
      </c>
      <c r="AC965" s="8" cm="1">
        <f t="array" ref="AC965">-1* MEDIAN(_xlfn._xlws.FILTER(AC649:AC936, $H649:$H936=1))</f>
        <v>0.7513576810164011</v>
      </c>
      <c r="AD965" s="8" cm="1">
        <f t="array" ref="AD965">-1* MEDIAN(_xlfn._xlws.FILTER(AD649:AD936, $H649:$H936=1))</f>
        <v>-1.125823437910062</v>
      </c>
      <c r="AE965" s="8" cm="1">
        <f t="array" ref="AE965">-1* MEDIAN(_xlfn._xlws.FILTER(AE649:AE936, $H649:$H936=1))</f>
        <v>0.67642871871041965</v>
      </c>
      <c r="AF965" s="8" cm="1">
        <f t="array" ref="AF965">-1* MEDIAN(_xlfn._xlws.FILTER(AF649:AF936, $H649:$H936=1))</f>
        <v>0.7040782818997533</v>
      </c>
      <c r="AG965" s="8" cm="1">
        <f t="array" ref="AG965">-1* MEDIAN(_xlfn._xlws.FILTER(AG649:AG936, $H649:$H936=1))</f>
        <v>0.68278383121399155</v>
      </c>
      <c r="AH965" s="8" cm="1">
        <f t="array" ref="AH965">-1* MEDIAN(_xlfn._xlws.FILTER(AH649:AH936, $H649:$H936=1))</f>
        <v>0.52076688845150165</v>
      </c>
      <c r="AI965" s="8" cm="1">
        <f t="array" ref="AI965">-1* MEDIAN(_xlfn._xlws.FILTER(AI649:AI936, $H649:$H936=1))</f>
        <v>0.51407204024706243</v>
      </c>
      <c r="AK965" t="str">
        <f t="shared" si="494"/>
        <v>Target (or sym)</v>
      </c>
      <c r="AL965" s="8" cm="1">
        <f t="array" ref="AL965">-1* MEDIAN(_xlfn._xlws.FILTER(AL649:AL936, $H649:$H936=1))</f>
        <v>0.86539108362412409</v>
      </c>
      <c r="AM965" s="8" cm="1">
        <f t="array" ref="AM965">-1* MEDIAN(_xlfn._xlws.FILTER(AM649:AM936, $H649:$H936=1))</f>
        <v>0.866779336773565</v>
      </c>
      <c r="AN965" s="8" cm="1">
        <f t="array" ref="AN965">-1* MEDIAN(_xlfn._xlws.FILTER(AN649:AN936, $H649:$H936=1))</f>
        <v>-0.10962477591060973</v>
      </c>
      <c r="AO965" s="8" cm="1">
        <f t="array" ref="AO965">-1* MEDIAN(_xlfn._xlws.FILTER(AO649:AO936, $H649:$H936=1))</f>
        <v>0.8630175564978565</v>
      </c>
      <c r="AP965" s="8" cm="1">
        <f t="array" ref="AP965">-1* MEDIAN(_xlfn._xlws.FILTER(AP649:AP936, $H649:$H936=1))</f>
        <v>-1.125823437910062</v>
      </c>
      <c r="AQ965" s="8" cm="1">
        <f t="array" ref="AQ965">-1* MEDIAN(_xlfn._xlws.FILTER(AQ649:AQ936, $H649:$H936=1))</f>
        <v>0.87147745138909172</v>
      </c>
      <c r="AR965" s="8" cm="1">
        <f t="array" ref="AR965">-1* MEDIAN(_xlfn._xlws.FILTER(AR649:AR936, $H649:$H936=1))</f>
        <v>0.85087149190597389</v>
      </c>
      <c r="AS965" s="8" cm="1">
        <f t="array" ref="AS965">-1* MEDIAN(_xlfn._xlws.FILTER(AS649:AS936, $H649:$H936=1))</f>
        <v>0.87554203355297289</v>
      </c>
      <c r="AT965" s="8" cm="1">
        <f t="array" ref="AT965">-1* MEDIAN(_xlfn._xlws.FILTER(AT649:AT936, $H649:$H936=1))</f>
        <v>0.52076688845150165</v>
      </c>
      <c r="AU965" s="8" cm="1">
        <f t="array" ref="AU965">-1* MEDIAN(_xlfn._xlws.FILTER(AU649:AU936, $H649:$H936=1))</f>
        <v>0.80449017443655479</v>
      </c>
      <c r="AV965" s="4" t="s">
        <v>44</v>
      </c>
      <c r="AW965" s="18">
        <f>AVERAGEIF($J649:$J936,"=1",AW649:AW936)</f>
        <v>0.23858823529411749</v>
      </c>
    </row>
    <row r="966" spans="12:49" x14ac:dyDescent="0.3">
      <c r="M966" t="str">
        <f t="shared" ref="M966:M971" si="498">Y966</f>
        <v>Gain &gt; 0</v>
      </c>
      <c r="N966" s="8" cm="1">
        <f t="array" ref="N966">-1* MEDIAN(_xlfn._xlws.FILTER(N649:N936, $J649:$J936=1))</f>
        <v>0.83988540887395802</v>
      </c>
      <c r="O966" s="8" cm="1">
        <f t="array" ref="O966">-1* MEDIAN(_xlfn._xlws.FILTER(O649:O936, $J649:$J936=1))</f>
        <v>0.83939266739682383</v>
      </c>
      <c r="P966" s="8" cm="1">
        <f t="array" ref="P966">-1* MEDIAN(_xlfn._xlws.FILTER(P649:P936, $J649:$J936=1))</f>
        <v>0.67367313620278713</v>
      </c>
      <c r="Q966" s="8" cm="1">
        <f t="array" ref="Q966">-1* MEDIAN(_xlfn._xlws.FILTER(Q649:Q936, $J649:$J936=1))</f>
        <v>0.91597235010972811</v>
      </c>
      <c r="R966" s="8" cm="1">
        <f t="array" ref="R966">-1* MEDIAN(_xlfn._xlws.FILTER(R649:R936, $J649:$J936=1))</f>
        <v>-2.0861858941012414</v>
      </c>
      <c r="S966" s="8" cm="1">
        <f t="array" ref="S966">-1* MEDIAN(_xlfn._xlws.FILTER(S649:S936, $J649:$J936=1))</f>
        <v>0.92020691015116962</v>
      </c>
      <c r="T966" s="8" cm="1">
        <f t="array" ref="T966">-1* MEDIAN(_xlfn._xlws.FILTER(T649:T936, $J649:$J936=1))</f>
        <v>0.55086088542856548</v>
      </c>
      <c r="U966" s="8" cm="1">
        <f t="array" ref="U966">-1* MEDIAN(_xlfn._xlws.FILTER(U649:U936, $J649:$J936=1))</f>
        <v>0.64709382615119115</v>
      </c>
      <c r="V966" s="8" cm="1">
        <f t="array" ref="V966">-1* MEDIAN(_xlfn._xlws.FILTER(V649:V936, $J649:$J936=1))</f>
        <v>0.69034248633753981</v>
      </c>
      <c r="W966" s="8" cm="1">
        <f t="array" ref="W966">-1* MEDIAN(_xlfn._xlws.FILTER(W649:W936, $J649:$J936=1))</f>
        <v>0.91893227263605692</v>
      </c>
      <c r="Y966" t="s">
        <v>18</v>
      </c>
      <c r="Z966" s="8" cm="1">
        <f t="array" ref="Z966">-1* MEDIAN(_xlfn._xlws.FILTER(Z649:Z936, $J649:$J936=1))</f>
        <v>0.78971348419088727</v>
      </c>
      <c r="AA966" s="8" cm="1">
        <f t="array" ref="AA966">-1* MEDIAN(_xlfn._xlws.FILTER(AA649:AA936, $J649:$J936=1))</f>
        <v>0.79179696024452029</v>
      </c>
      <c r="AB966" s="8" cm="1">
        <f t="array" ref="AB966">-1* MEDIAN(_xlfn._xlws.FILTER(AB649:AB936, $J649:$J936=1))</f>
        <v>0.35412246369631195</v>
      </c>
      <c r="AC966" s="8" cm="1">
        <f t="array" ref="AC966">-1* MEDIAN(_xlfn._xlws.FILTER(AC649:AC936, $J649:$J936=1))</f>
        <v>0.80948065735901786</v>
      </c>
      <c r="AD966" s="8" cm="1">
        <f t="array" ref="AD966">-1* MEDIAN(_xlfn._xlws.FILTER(AD649:AD936, $J649:$J936=1))</f>
        <v>-1.5362121064786822</v>
      </c>
      <c r="AE966" s="8" cm="1">
        <f t="array" ref="AE966">-1* MEDIAN(_xlfn._xlws.FILTER(AE649:AE936, $J649:$J936=1))</f>
        <v>0.84199229960833233</v>
      </c>
      <c r="AF966" s="8" cm="1">
        <f t="array" ref="AF966">-1* MEDIAN(_xlfn._xlws.FILTER(AF649:AF936, $J649:$J936=1))</f>
        <v>0.85091669822441873</v>
      </c>
      <c r="AG966" s="8" cm="1">
        <f t="array" ref="AG966">-1* MEDIAN(_xlfn._xlws.FILTER(AG649:AG936, $J649:$J936=1))</f>
        <v>0.801259015938248</v>
      </c>
      <c r="AH966" s="8" cm="1">
        <f t="array" ref="AH966">-1* MEDIAN(_xlfn._xlws.FILTER(AH649:AH936, $J649:$J936=1))</f>
        <v>0.24228456946709032</v>
      </c>
      <c r="AI966" s="8" cm="1">
        <f t="array" ref="AI966">-1* MEDIAN(_xlfn._xlws.FILTER(AI649:AI936, $J649:$J936=1))</f>
        <v>0.61062279424969557</v>
      </c>
      <c r="AK966" t="str">
        <f t="shared" si="494"/>
        <v>Gain &gt; 0</v>
      </c>
      <c r="AL966" s="8" cm="1">
        <f t="array" ref="AL966">-1* MEDIAN(_xlfn._xlws.FILTER(AL649:AL936, $J649:$J936=1))</f>
        <v>0.90620439246733542</v>
      </c>
      <c r="AM966" s="8" cm="1">
        <f t="array" ref="AM966">-1* MEDIAN(_xlfn._xlws.FILTER(AM649:AM936, $J649:$J936=1))</f>
        <v>0.90570726751802366</v>
      </c>
      <c r="AN966" s="8" cm="1">
        <f t="array" ref="AN966">-1* MEDIAN(_xlfn._xlws.FILTER(AN649:AN936, $J649:$J936=1))</f>
        <v>0.35412246369631195</v>
      </c>
      <c r="AO966" s="8" cm="1">
        <f t="array" ref="AO966">-1* MEDIAN(_xlfn._xlws.FILTER(AO649:AO936, $J649:$J936=1))</f>
        <v>0.90700330181900646</v>
      </c>
      <c r="AP966" s="8" cm="1">
        <f t="array" ref="AP966">-1* MEDIAN(_xlfn._xlws.FILTER(AP649:AP936, $J649:$J936=1))</f>
        <v>-1.5362121064786822</v>
      </c>
      <c r="AQ966" s="8" cm="1">
        <f t="array" ref="AQ966">-1* MEDIAN(_xlfn._xlws.FILTER(AQ649:AQ936, $J649:$J936=1))</f>
        <v>0.9278879506047627</v>
      </c>
      <c r="AR966" s="8" cm="1">
        <f t="array" ref="AR966">-1* MEDIAN(_xlfn._xlws.FILTER(AR649:AR936, $J649:$J936=1))</f>
        <v>0.9243726260039743</v>
      </c>
      <c r="AS966" s="8" cm="1">
        <f t="array" ref="AS966">-1* MEDIAN(_xlfn._xlws.FILTER(AS649:AS936, $J649:$J936=1))</f>
        <v>0.94559760974080609</v>
      </c>
      <c r="AT966" s="8" cm="1">
        <f t="array" ref="AT966">-1* MEDIAN(_xlfn._xlws.FILTER(AT649:AT936, $J649:$J936=1))</f>
        <v>0.24228456946709032</v>
      </c>
      <c r="AU966" s="8" cm="1">
        <f t="array" ref="AU966">-1* MEDIAN(_xlfn._xlws.FILTER(AU649:AU936, $J649:$J936=1))</f>
        <v>0.84081036451557889</v>
      </c>
      <c r="AV966" s="4" t="s">
        <v>19</v>
      </c>
      <c r="AW966" s="18">
        <f>AVERAGEIF($I649:$I936,"=1",AW649:AW936)</f>
        <v>-0.15022222222222212</v>
      </c>
    </row>
    <row r="967" spans="12:49" x14ac:dyDescent="0.3">
      <c r="M967" t="str">
        <f t="shared" si="498"/>
        <v>Gain &lt;=0</v>
      </c>
      <c r="N967" s="8" cm="1">
        <f t="array" ref="N967">-1* MEDIAN(_xlfn._xlws.FILTER(N649:N936, $I649:$I936=1))</f>
        <v>-0.14022807671330773</v>
      </c>
      <c r="O967" s="8" cm="1">
        <f t="array" ref="O967">-1* MEDIAN(_xlfn._xlws.FILTER(O649:O936, $I649:$I936=1))</f>
        <v>-0.14044004072175945</v>
      </c>
      <c r="P967" s="8" cm="1">
        <f t="array" ref="P967">-1* MEDIAN(_xlfn._xlws.FILTER(P649:P936, $I649:$I936=1))</f>
        <v>1.5397705741838647E-4</v>
      </c>
      <c r="Q967" s="8" cm="1">
        <f t="array" ref="Q967">-1* MEDIAN(_xlfn._xlws.FILTER(Q649:Q936, $I649:$I936=1))</f>
        <v>-4.8174729438492424E-3</v>
      </c>
      <c r="R967" s="8" cm="1">
        <f t="array" ref="R967">-1* MEDIAN(_xlfn._xlws.FILTER(R649:R936, $I649:$I936=1))</f>
        <v>0.99998800257944542</v>
      </c>
      <c r="S967" s="8" cm="1">
        <f t="array" ref="S967">-1* MEDIAN(_xlfn._xlws.FILTER(S649:S936, $I649:$I936=1))</f>
        <v>0.80272711076998204</v>
      </c>
      <c r="T967" s="8" cm="1">
        <f t="array" ref="T967">-1* MEDIAN(_xlfn._xlws.FILTER(T649:T936, $I649:$I936=1))</f>
        <v>-13.579529650082138</v>
      </c>
      <c r="U967" s="8" cm="1">
        <f t="array" ref="U967">-1* MEDIAN(_xlfn._xlws.FILTER(U649:U936, $I649:$I936=1))</f>
        <v>-10.304343521423421</v>
      </c>
      <c r="V967" s="8" cm="1">
        <f t="array" ref="V967">-1* MEDIAN(_xlfn._xlws.FILTER(V649:V936, $I649:$I936=1))</f>
        <v>0.99862319688284573</v>
      </c>
      <c r="W967" s="8" cm="1">
        <f t="array" ref="W967">-1* MEDIAN(_xlfn._xlws.FILTER(W649:W936, $I649:$I936=1))</f>
        <v>0.85953377767581252</v>
      </c>
      <c r="Y967" t="s">
        <v>19</v>
      </c>
      <c r="Z967" s="8" cm="1">
        <f t="array" ref="Z967">-1* MEDIAN(_xlfn._xlws.FILTER(Z649:Z936, $I649:$I936=1))</f>
        <v>-0.51697529170118073</v>
      </c>
      <c r="AA967" s="8" cm="1">
        <f t="array" ref="AA967">-1* MEDIAN(_xlfn._xlws.FILTER(AA649:AA936, $I649:$I936=1))</f>
        <v>-0.50035536048542462</v>
      </c>
      <c r="AB967" s="8" cm="1">
        <f t="array" ref="AB967">-1* MEDIAN(_xlfn._xlws.FILTER(AB649:AB936, $I649:$I936=1))</f>
        <v>-0.28807731739933656</v>
      </c>
      <c r="AC967" s="8" cm="1">
        <f t="array" ref="AC967">-1* MEDIAN(_xlfn._xlws.FILTER(AC649:AC936, $I649:$I936=1))</f>
        <v>-0.7738874852263018</v>
      </c>
      <c r="AD967" s="8" cm="1">
        <f t="array" ref="AD967">-1* MEDIAN(_xlfn._xlws.FILTER(AD649:AD936, $I649:$I936=1))</f>
        <v>0.64952153626034104</v>
      </c>
      <c r="AE967" s="8" cm="1">
        <f t="array" ref="AE967">-1* MEDIAN(_xlfn._xlws.FILTER(AE649:AE936, $I649:$I936=1))</f>
        <v>0.15709853437019144</v>
      </c>
      <c r="AF967" s="8" cm="1">
        <f t="array" ref="AF967">-1* MEDIAN(_xlfn._xlws.FILTER(AF649:AF936, $I649:$I936=1))</f>
        <v>-0.92214500208627048</v>
      </c>
      <c r="AG967" s="8" cm="1">
        <f t="array" ref="AG967">-1* MEDIAN(_xlfn._xlws.FILTER(AG649:AG936, $I649:$I936=1))</f>
        <v>-1.3861725267906553</v>
      </c>
      <c r="AH967" s="8" cm="1">
        <f t="array" ref="AH967">-1* MEDIAN(_xlfn._xlws.FILTER(AH649:AH936, $I649:$I936=1))</f>
        <v>0.98091071638471772</v>
      </c>
      <c r="AI967" s="8" cm="1">
        <f t="array" ref="AI967">-1* MEDIAN(_xlfn._xlws.FILTER(AI649:AI936, $I649:$I936=1))</f>
        <v>0.24559158314734089</v>
      </c>
      <c r="AK967" t="str">
        <f t="shared" si="494"/>
        <v>Gain &lt;=0</v>
      </c>
      <c r="AL967" s="8" cm="1">
        <f t="array" ref="AL967">-1* MEDIAN(_xlfn._xlws.FILTER(AL649:AL936, $I649:$I936=1))</f>
        <v>0.28028593824679437</v>
      </c>
      <c r="AM967" s="8" cm="1">
        <f t="array" ref="AM967">-1* MEDIAN(_xlfn._xlws.FILTER(AM649:AM936, $I649:$I936=1))</f>
        <v>0.2903081019687308</v>
      </c>
      <c r="AN967" s="8" cm="1">
        <f t="array" ref="AN967">-1* MEDIAN(_xlfn._xlws.FILTER(AN649:AN936, $I649:$I936=1))</f>
        <v>-0.28807731739933656</v>
      </c>
      <c r="AO967" s="8" cm="1">
        <f t="array" ref="AO967">-1* MEDIAN(_xlfn._xlws.FILTER(AO649:AO936, $I649:$I936=1))</f>
        <v>0.20098332453308981</v>
      </c>
      <c r="AP967" s="8" cm="1">
        <f t="array" ref="AP967">-1* MEDIAN(_xlfn._xlws.FILTER(AP649:AP936, $I649:$I936=1))</f>
        <v>0.64952153626034104</v>
      </c>
      <c r="AQ967" s="8" cm="1">
        <f t="array" ref="AQ967">-1* MEDIAN(_xlfn._xlws.FILTER(AQ649:AQ936, $I649:$I936=1))</f>
        <v>0.41423175115193211</v>
      </c>
      <c r="AR967" s="8" cm="1">
        <f t="array" ref="AR967">-1* MEDIAN(_xlfn._xlws.FILTER(AR649:AR936, $I649:$I936=1))</f>
        <v>2.5592481691490226E-2</v>
      </c>
      <c r="AS967" s="8" cm="1">
        <f t="array" ref="AS967">-1* MEDIAN(_xlfn._xlws.FILTER(AS649:AS936, $I649:$I936=1))</f>
        <v>0.30110269133775491</v>
      </c>
      <c r="AT967" s="8" cm="1">
        <f t="array" ref="AT967">-1* MEDIAN(_xlfn._xlws.FILTER(AT649:AT936, $I649:$I936=1))</f>
        <v>0.98091071638471772</v>
      </c>
      <c r="AU967" s="8" cm="1">
        <f t="array" ref="AU967">-1* MEDIAN(_xlfn._xlws.FILTER(AU649:AU936, $I649:$I936=1))</f>
        <v>0.36667149459808596</v>
      </c>
    </row>
    <row r="968" spans="12:49" x14ac:dyDescent="0.3">
      <c r="M968" t="str">
        <f t="shared" si="498"/>
        <v>Target; Gain &gt; 0.7; #pref=2</v>
      </c>
      <c r="N968" s="8" t="e" cm="1" vm="1">
        <f t="array" ref="N968">-1* AVERAGE(_xlfn._xlws.FILTER(N649:N936,($H$649:$H$936=1)*($K$649:$K$936=2)*($AW649:$AW936&gt;$Y$938)))</f>
        <v>#VALUE!</v>
      </c>
      <c r="O968" s="8" t="e" cm="1" vm="1">
        <f t="array" ref="O968">-1* AVERAGE(_xlfn._xlws.FILTER(O649:O936,($H$649:$H$936=1)*($K$649:$K$936=2)*($AW649:$AW936&gt;$Y$938)))</f>
        <v>#VALUE!</v>
      </c>
      <c r="P968" s="8" t="e" cm="1" vm="1">
        <f t="array" ref="P968">-1* AVERAGE(_xlfn._xlws.FILTER(P649:P936,($H$649:$H$936=1)*($K$649:$K$936=2)*($AW649:$AW936&gt;$Y$938)))</f>
        <v>#VALUE!</v>
      </c>
      <c r="Q968" s="8" t="e" cm="1" vm="1">
        <f t="array" ref="Q968">-1* AVERAGE(_xlfn._xlws.FILTER(Q649:Q936,($H$649:$H$936=1)*($K$649:$K$936=2)*($AW649:$AW936&gt;$Y$938)))</f>
        <v>#VALUE!</v>
      </c>
      <c r="R968" s="8" t="e" cm="1" vm="1">
        <f t="array" ref="R968">-1* AVERAGE(_xlfn._xlws.FILTER(R649:R936,($H$649:$H$936=1)*($K$649:$K$936=2)*($AW649:$AW936&gt;$Y$938)))</f>
        <v>#VALUE!</v>
      </c>
      <c r="S968" s="8" t="e" cm="1" vm="1">
        <f t="array" ref="S968">-1* AVERAGE(_xlfn._xlws.FILTER(S649:S936,($H$649:$H$936=1)*($K$649:$K$936=2)*($AW649:$AW936&gt;$Y$938)))</f>
        <v>#VALUE!</v>
      </c>
      <c r="T968" s="8" t="e" cm="1" vm="1">
        <f t="array" ref="T968">-1* AVERAGE(_xlfn._xlws.FILTER(T649:T936,($H$649:$H$936=1)*($K$649:$K$936=2)*($AW649:$AW936&gt;$Y$938)))</f>
        <v>#VALUE!</v>
      </c>
      <c r="U968" s="8" t="e" cm="1" vm="1">
        <f t="array" ref="U968">-1* AVERAGE(_xlfn._xlws.FILTER(U649:U936,($H$649:$H$936=1)*($K$649:$K$936=2)*($AW649:$AW936&gt;$Y$938)))</f>
        <v>#VALUE!</v>
      </c>
      <c r="V968" s="8" t="e" cm="1" vm="1">
        <f t="array" ref="V968">-1* AVERAGE(_xlfn._xlws.FILTER(V649:V936,($H$649:$H$936=1)*($K$649:$K$936=2)*($AW649:$AW936&gt;$Y$938)))</f>
        <v>#VALUE!</v>
      </c>
      <c r="W968" s="8" t="e" cm="1" vm="1">
        <f t="array" ref="W968">-1* AVERAGE(_xlfn._xlws.FILTER(W649:W936,($H$649:$H$936=1)*($K$649:$K$936=2)*($AW649:$AW936&gt;$Y$938)))</f>
        <v>#VALUE!</v>
      </c>
      <c r="Y968" t="str">
        <f>"Target; Gain &gt; "&amp;Y961&amp;"; #pref=2"</f>
        <v>Target; Gain &gt; 0.7; #pref=2</v>
      </c>
      <c r="Z968" s="8" t="e" cm="1" vm="1">
        <f t="array" ref="Z968">-1* AVERAGE(_xlfn._xlws.FILTER(Z649:Z936,($H$649:$H$936=1)*($K$649:$K$936=2)*($AW649:$AW936&gt;$Y$938)))</f>
        <v>#VALUE!</v>
      </c>
      <c r="AA968" s="8" t="e" cm="1" vm="1">
        <f t="array" ref="AA968">-1* AVERAGE(_xlfn._xlws.FILTER(AA649:AA936,($H$649:$H$936=1)*($K$649:$K$936=2)*($AW649:$AW936&gt;$Y$938)))</f>
        <v>#VALUE!</v>
      </c>
      <c r="AB968" s="8" t="e" cm="1" vm="1">
        <f t="array" ref="AB968">-1* AVERAGE(_xlfn._xlws.FILTER(AB649:AB936,($H$649:$H$936=1)*($K$649:$K$936=2)*($AW649:$AW936&gt;$Y$938)))</f>
        <v>#VALUE!</v>
      </c>
      <c r="AC968" s="8" t="e" cm="1" vm="1">
        <f t="array" ref="AC968">-1* AVERAGE(_xlfn._xlws.FILTER(AC649:AC936,($H$649:$H$936=1)*($K$649:$K$936=2)*($AW649:$AW936&gt;$Y$938)))</f>
        <v>#VALUE!</v>
      </c>
      <c r="AD968" s="8" t="e" cm="1" vm="1">
        <f t="array" ref="AD968">-1* AVERAGE(_xlfn._xlws.FILTER(AD649:AD936,($H$649:$H$936=1)*($K$649:$K$936=2)*($AW649:$AW936&gt;$Y$938)))</f>
        <v>#VALUE!</v>
      </c>
      <c r="AE968" s="8" t="e" cm="1" vm="1">
        <f t="array" ref="AE968">-1* AVERAGE(_xlfn._xlws.FILTER(AE649:AE936,($H$649:$H$936=1)*($K$649:$K$936=2)*($AW649:$AW936&gt;$Y$938)))</f>
        <v>#VALUE!</v>
      </c>
      <c r="AF968" s="8" t="e" cm="1" vm="1">
        <f t="array" ref="AF968">-1* AVERAGE(_xlfn._xlws.FILTER(AF649:AF936,($H$649:$H$936=1)*($K$649:$K$936=2)*($AW649:$AW936&gt;$Y$938)))</f>
        <v>#VALUE!</v>
      </c>
      <c r="AG968" s="8" t="e" cm="1" vm="1">
        <f t="array" ref="AG968">-1* AVERAGE(_xlfn._xlws.FILTER(AG649:AG936,($H$649:$H$936=1)*($K$649:$K$936=2)*($AW649:$AW936&gt;$Y$938)))</f>
        <v>#VALUE!</v>
      </c>
      <c r="AH968" s="8" t="e" cm="1" vm="1">
        <f t="array" ref="AH968">-1* AVERAGE(_xlfn._xlws.FILTER(AH649:AH936,($H$649:$H$936=1)*($K$649:$K$936=2)*($AW649:$AW936&gt;$Y$938)))</f>
        <v>#VALUE!</v>
      </c>
      <c r="AI968" s="8" t="e" cm="1" vm="1">
        <f t="array" ref="AI968">-1* AVERAGE(_xlfn._xlws.FILTER(AI649:AI936,($H$649:$H$936=1)*($K$649:$K$936=2)*($AW649:$AW936&gt;$Y$938)))</f>
        <v>#VALUE!</v>
      </c>
      <c r="AK968" t="str">
        <f t="shared" si="494"/>
        <v>Target; Gain &gt; 0.7; #pref=2</v>
      </c>
      <c r="AL968" s="8" t="e" cm="1" vm="1">
        <f t="array" ref="AL968">-1* AVERAGE(_xlfn._xlws.FILTER(AL649:AL936,($H$649:$H$936=1)*($K$649:$K$936=2)*($AW649:$AW936&gt;$Y$938)))</f>
        <v>#VALUE!</v>
      </c>
      <c r="AM968" s="8" t="e" cm="1" vm="1">
        <f t="array" ref="AM968">-1* AVERAGE(_xlfn._xlws.FILTER(AM649:AM936,($H$649:$H$936=1)*($K$649:$K$936=2)*($AW649:$AW936&gt;$Y$938)))</f>
        <v>#VALUE!</v>
      </c>
      <c r="AN968" s="8" t="e" cm="1" vm="1">
        <f t="array" ref="AN968">-1* AVERAGE(_xlfn._xlws.FILTER(AN649:AN936,($H$649:$H$936=1)*($K$649:$K$936=2)*($AW649:$AW936&gt;$Y$938)))</f>
        <v>#VALUE!</v>
      </c>
      <c r="AO968" s="8" t="e" cm="1" vm="1">
        <f t="array" ref="AO968">-1* AVERAGE(_xlfn._xlws.FILTER(AO649:AO936,($H$649:$H$936=1)*($K$649:$K$936=2)*($AW649:$AW936&gt;$Y$938)))</f>
        <v>#VALUE!</v>
      </c>
      <c r="AP968" s="8" t="e" cm="1" vm="1">
        <f t="array" ref="AP968">-1* AVERAGE(_xlfn._xlws.FILTER(AP649:AP936,($H$649:$H$936=1)*($K$649:$K$936=2)*($AW649:$AW936&gt;$Y$938)))</f>
        <v>#VALUE!</v>
      </c>
      <c r="AQ968" s="8" t="e" cm="1" vm="1">
        <f t="array" ref="AQ968">-1* AVERAGE(_xlfn._xlws.FILTER(AQ649:AQ936,($H$649:$H$936=1)*($K$649:$K$936=2)*($AW649:$AW936&gt;$Y$938)))</f>
        <v>#VALUE!</v>
      </c>
      <c r="AR968" s="8" t="e" cm="1" vm="1">
        <f t="array" ref="AR968">-1* AVERAGE(_xlfn._xlws.FILTER(AR649:AR936,($H$649:$H$936=1)*($K$649:$K$936=2)*($AW649:$AW936&gt;$Y$938)))</f>
        <v>#VALUE!</v>
      </c>
      <c r="AS968" s="8" t="e" cm="1" vm="1">
        <f t="array" ref="AS968">-1* AVERAGE(_xlfn._xlws.FILTER(AS649:AS936,($H$649:$H$936=1)*($K$649:$K$936=2)*($AW649:$AW936&gt;$Y$938)))</f>
        <v>#VALUE!</v>
      </c>
      <c r="AT968" s="8" t="e" cm="1" vm="1">
        <f t="array" ref="AT968">-1* AVERAGE(_xlfn._xlws.FILTER(AT649:AT936,($H$649:$H$936=1)*($K$649:$K$936=2)*($AW649:$AW936&gt;$Y$938)))</f>
        <v>#VALUE!</v>
      </c>
      <c r="AU968" s="8" t="e" cm="1" vm="1">
        <f t="array" ref="AU968">-1* AVERAGE(_xlfn._xlws.FILTER(AU649:AU936,($H$649:$H$936=1)*($K$649:$K$936=2)*($AW649:$AW936&gt;$Y$938)))</f>
        <v>#VALUE!</v>
      </c>
    </row>
    <row r="969" spans="12:49" x14ac:dyDescent="0.3">
      <c r="M969" t="str">
        <f t="shared" si="498"/>
        <v>Target; Gain &gt; 0.7; #pref=3</v>
      </c>
      <c r="N969" s="8" t="e" cm="1" vm="1">
        <f t="array" ref="N969">-1* MEDIAN(_xlfn._xlws.FILTER(N649:N936,($H$649:$H$936=1)*($K$649:$K$936=3)*($AW649:$AW936&gt;$Y$938)))</f>
        <v>#VALUE!</v>
      </c>
      <c r="O969" s="8" t="e" cm="1" vm="1">
        <f t="array" ref="O969">-1* MEDIAN(_xlfn._xlws.FILTER(O649:O936,($H$649:$H$936=1)*($K$649:$K$936=3)*($AW649:$AW936&gt;$Y$938)))</f>
        <v>#VALUE!</v>
      </c>
      <c r="P969" s="8" t="e" cm="1" vm="1">
        <f t="array" ref="P969">-1* MEDIAN(_xlfn._xlws.FILTER(P649:P936,($H$649:$H$936=1)*($K$649:$K$936=3)*($AW649:$AW936&gt;$Y$938)))</f>
        <v>#VALUE!</v>
      </c>
      <c r="Q969" s="8" t="e" cm="1" vm="1">
        <f t="array" ref="Q969">-1* MEDIAN(_xlfn._xlws.FILTER(Q649:Q936,($H$649:$H$936=1)*($K$649:$K$936=3)*($AW649:$AW936&gt;$Y$938)))</f>
        <v>#VALUE!</v>
      </c>
      <c r="R969" s="8" t="e" cm="1" vm="1">
        <f t="array" ref="R969">-1* MEDIAN(_xlfn._xlws.FILTER(R649:R936,($H$649:$H$936=1)*($K$649:$K$936=3)*($AW649:$AW936&gt;$Y$938)))</f>
        <v>#VALUE!</v>
      </c>
      <c r="S969" s="8" t="e" cm="1" vm="1">
        <f t="array" ref="S969">-1* MEDIAN(_xlfn._xlws.FILTER(S649:S936,($H$649:$H$936=1)*($K$649:$K$936=3)*($AW649:$AW936&gt;$Y$938)))</f>
        <v>#VALUE!</v>
      </c>
      <c r="T969" s="8" t="e" cm="1" vm="1">
        <f t="array" ref="T969">-1* MEDIAN(_xlfn._xlws.FILTER(T649:T936,($H$649:$H$936=1)*($K$649:$K$936=3)*($AW649:$AW936&gt;$Y$938)))</f>
        <v>#VALUE!</v>
      </c>
      <c r="U969" s="8" t="e" cm="1" vm="1">
        <f t="array" ref="U969">-1* MEDIAN(_xlfn._xlws.FILTER(U649:U936,($H$649:$H$936=1)*($K$649:$K$936=3)*($AW649:$AW936&gt;$Y$938)))</f>
        <v>#VALUE!</v>
      </c>
      <c r="V969" s="8" t="e" cm="1" vm="1">
        <f t="array" ref="V969">-1* MEDIAN(_xlfn._xlws.FILTER(V649:V936,($H$649:$H$936=1)*($K$649:$K$936=3)*($AW649:$AW936&gt;$Y$938)))</f>
        <v>#VALUE!</v>
      </c>
      <c r="W969" s="8" t="e" cm="1" vm="1">
        <f t="array" ref="W969">-1* MEDIAN(_xlfn._xlws.FILTER(W649:W936,($H$649:$H$936=1)*($K$649:$K$936=3)*($AW649:$AW936&gt;$Y$938)))</f>
        <v>#VALUE!</v>
      </c>
      <c r="Y969" t="str">
        <f>"Target; Gain &gt; "&amp;Y961&amp;"; #pref=3"</f>
        <v>Target; Gain &gt; 0.7; #pref=3</v>
      </c>
      <c r="Z969" s="8" t="e" cm="1" vm="1">
        <f t="array" ref="Z969">-1* MEDIAN(_xlfn._xlws.FILTER(Z649:Z936,($H$649:$H$936=1)*($K$649:$K$936=3)*($AW649:$AW936&gt;$Y$938)))</f>
        <v>#VALUE!</v>
      </c>
      <c r="AA969" s="8" t="e" cm="1" vm="1">
        <f t="array" ref="AA969">-1* MEDIAN(_xlfn._xlws.FILTER(AA649:AA936,($H$649:$H$936=1)*($K$649:$K$936=3)*($AW649:$AW936&gt;$Y$938)))</f>
        <v>#VALUE!</v>
      </c>
      <c r="AB969" s="8" t="e" cm="1" vm="1">
        <f t="array" ref="AB969">-1* MEDIAN(_xlfn._xlws.FILTER(AB649:AB936,($H$649:$H$936=1)*($K$649:$K$936=3)*($AW649:$AW936&gt;$Y$938)))</f>
        <v>#VALUE!</v>
      </c>
      <c r="AC969" s="8" t="e" cm="1" vm="1">
        <f t="array" ref="AC969">-1* MEDIAN(_xlfn._xlws.FILTER(AC649:AC936,($H$649:$H$936=1)*($K$649:$K$936=3)*($AW649:$AW936&gt;$Y$938)))</f>
        <v>#VALUE!</v>
      </c>
      <c r="AD969" s="8" t="e" cm="1" vm="1">
        <f t="array" ref="AD969">-1* MEDIAN(_xlfn._xlws.FILTER(AD649:AD936,($H$649:$H$936=1)*($K$649:$K$936=3)*($AW649:$AW936&gt;$Y$938)))</f>
        <v>#VALUE!</v>
      </c>
      <c r="AE969" s="8" t="e" cm="1" vm="1">
        <f t="array" ref="AE969">-1* MEDIAN(_xlfn._xlws.FILTER(AE649:AE936,($H$649:$H$936=1)*($K$649:$K$936=3)*($AW649:$AW936&gt;$Y$938)))</f>
        <v>#VALUE!</v>
      </c>
      <c r="AF969" s="8" t="e" cm="1" vm="1">
        <f t="array" ref="AF969">-1* MEDIAN(_xlfn._xlws.FILTER(AF649:AF936,($H$649:$H$936=1)*($K$649:$K$936=3)*($AW649:$AW936&gt;$Y$938)))</f>
        <v>#VALUE!</v>
      </c>
      <c r="AG969" s="8" t="e" cm="1" vm="1">
        <f t="array" ref="AG969">-1* MEDIAN(_xlfn._xlws.FILTER(AG649:AG936,($H$649:$H$936=1)*($K$649:$K$936=3)*($AW649:$AW936&gt;$Y$938)))</f>
        <v>#VALUE!</v>
      </c>
      <c r="AH969" s="8" t="e" cm="1" vm="1">
        <f t="array" ref="AH969">-1* MEDIAN(_xlfn._xlws.FILTER(AH649:AH936,($H$649:$H$936=1)*($K$649:$K$936=3)*($AW649:$AW936&gt;$Y$938)))</f>
        <v>#VALUE!</v>
      </c>
      <c r="AI969" s="8" t="e" cm="1" vm="1">
        <f t="array" ref="AI969">-1* MEDIAN(_xlfn._xlws.FILTER(AI649:AI936,($H$649:$H$936=1)*($K$649:$K$936=3)*($AW649:$AW936&gt;$Y$938)))</f>
        <v>#VALUE!</v>
      </c>
      <c r="AK969" t="str">
        <f t="shared" si="494"/>
        <v>Target; Gain &gt; 0.7; #pref=3</v>
      </c>
      <c r="AL969" s="8" t="e" cm="1" vm="1">
        <f t="array" ref="AL969">-1* MEDIAN(_xlfn._xlws.FILTER(AL649:AL936,($H$649:$H$936=1)*($K$649:$K$936=3)*($AW649:$AW936&gt;$Y$938)))</f>
        <v>#VALUE!</v>
      </c>
      <c r="AM969" s="8" t="e" cm="1" vm="1">
        <f t="array" ref="AM969">-1* MEDIAN(_xlfn._xlws.FILTER(AM649:AM936,($H$649:$H$936=1)*($K$649:$K$936=3)*($AW649:$AW936&gt;$Y$938)))</f>
        <v>#VALUE!</v>
      </c>
      <c r="AN969" s="8" t="e" cm="1" vm="1">
        <f t="array" ref="AN969">-1* MEDIAN(_xlfn._xlws.FILTER(AN649:AN936,($H$649:$H$936=1)*($K$649:$K$936=3)*($AW649:$AW936&gt;$Y$938)))</f>
        <v>#VALUE!</v>
      </c>
      <c r="AO969" s="8" t="e" cm="1" vm="1">
        <f t="array" ref="AO969">-1* MEDIAN(_xlfn._xlws.FILTER(AO649:AO936,($H$649:$H$936=1)*($K$649:$K$936=3)*($AW649:$AW936&gt;$Y$938)))</f>
        <v>#VALUE!</v>
      </c>
      <c r="AP969" s="8" t="e" cm="1" vm="1">
        <f t="array" ref="AP969">-1* MEDIAN(_xlfn._xlws.FILTER(AP649:AP936,($H$649:$H$936=1)*($K$649:$K$936=3)*($AW649:$AW936&gt;$Y$938)))</f>
        <v>#VALUE!</v>
      </c>
      <c r="AQ969" s="8" t="e" cm="1" vm="1">
        <f t="array" ref="AQ969">-1* MEDIAN(_xlfn._xlws.FILTER(AQ649:AQ936,($H$649:$H$936=1)*($K$649:$K$936=3)*($AW649:$AW936&gt;$Y$938)))</f>
        <v>#VALUE!</v>
      </c>
      <c r="AR969" s="8" t="e" cm="1" vm="1">
        <f t="array" ref="AR969">-1* MEDIAN(_xlfn._xlws.FILTER(AR649:AR936,($H$649:$H$936=1)*($K$649:$K$936=3)*($AW649:$AW936&gt;$Y$938)))</f>
        <v>#VALUE!</v>
      </c>
      <c r="AS969" s="8" t="e" cm="1" vm="1">
        <f t="array" ref="AS969">-1* MEDIAN(_xlfn._xlws.FILTER(AS649:AS936,($H$649:$H$936=1)*($K$649:$K$936=3)*($AW649:$AW936&gt;$Y$938)))</f>
        <v>#VALUE!</v>
      </c>
      <c r="AT969" s="8" t="e" cm="1" vm="1">
        <f t="array" ref="AT969">-1* MEDIAN(_xlfn._xlws.FILTER(AT649:AT936,($H$649:$H$936=1)*($K$649:$K$936=3)*($AW649:$AW936&gt;$Y$938)))</f>
        <v>#VALUE!</v>
      </c>
      <c r="AU969" s="8" t="e" cm="1" vm="1">
        <f t="array" ref="AU969">-1* MEDIAN(_xlfn._xlws.FILTER(AU649:AU936,($H$649:$H$936=1)*($K$649:$K$936=3)*($AW649:$AW936&gt;$Y$938)))</f>
        <v>#VALUE!</v>
      </c>
    </row>
    <row r="970" spans="12:49" x14ac:dyDescent="0.3">
      <c r="M970" t="str">
        <f t="shared" si="498"/>
        <v>Target; Gain &gt; 0.7; #pref=4</v>
      </c>
      <c r="N970" s="8" t="e" cm="1" vm="1">
        <f t="array" ref="N970">-1* MEDIAN(_xlfn._xlws.FILTER(N649:N936,($H$649:$H$936=1)*($K$649:$K$936=4)*($AW649:$AW936&gt;$Y$938)))</f>
        <v>#VALUE!</v>
      </c>
      <c r="O970" s="8" t="e" cm="1" vm="1">
        <f t="array" ref="O970">-1* MEDIAN(_xlfn._xlws.FILTER(O649:O936,($H$649:$H$936=1)*($K$649:$K$936=4)*($AW649:$AW936&gt;$Y$938)))</f>
        <v>#VALUE!</v>
      </c>
      <c r="P970" s="8" t="e" cm="1" vm="1">
        <f t="array" ref="P970">-1* MEDIAN(_xlfn._xlws.FILTER(P649:P936,($H$649:$H$936=1)*($K$649:$K$936=4)*($AW649:$AW936&gt;$Y$938)))</f>
        <v>#VALUE!</v>
      </c>
      <c r="Q970" s="8" t="e" cm="1" vm="1">
        <f t="array" ref="Q970">-1* MEDIAN(_xlfn._xlws.FILTER(Q649:Q936,($H$649:$H$936=1)*($K$649:$K$936=4)*($AW649:$AW936&gt;$Y$938)))</f>
        <v>#VALUE!</v>
      </c>
      <c r="R970" s="8" t="e" cm="1" vm="1">
        <f t="array" ref="R970">-1* MEDIAN(_xlfn._xlws.FILTER(R649:R936,($H$649:$H$936=1)*($K$649:$K$936=4)*($AW649:$AW936&gt;$Y$938)))</f>
        <v>#VALUE!</v>
      </c>
      <c r="S970" s="8" t="e" cm="1" vm="1">
        <f t="array" ref="S970">-1* MEDIAN(_xlfn._xlws.FILTER(S649:S936,($H$649:$H$936=1)*($K$649:$K$936=4)*($AW649:$AW936&gt;$Y$938)))</f>
        <v>#VALUE!</v>
      </c>
      <c r="T970" s="8" t="e" cm="1" vm="1">
        <f t="array" ref="T970">-1* MEDIAN(_xlfn._xlws.FILTER(T649:T936,($H$649:$H$936=1)*($K$649:$K$936=4)*($AW649:$AW936&gt;$Y$938)))</f>
        <v>#VALUE!</v>
      </c>
      <c r="U970" s="8" t="e" cm="1" vm="1">
        <f t="array" ref="U970">-1* MEDIAN(_xlfn._xlws.FILTER(U649:U936,($H$649:$H$936=1)*($K$649:$K$936=4)*($AW649:$AW936&gt;$Y$938)))</f>
        <v>#VALUE!</v>
      </c>
      <c r="V970" s="8" t="e" cm="1" vm="1">
        <f t="array" ref="V970">-1* MEDIAN(_xlfn._xlws.FILTER(V649:V936,($H$649:$H$936=1)*($K$649:$K$936=4)*($AW649:$AW936&gt;$Y$938)))</f>
        <v>#VALUE!</v>
      </c>
      <c r="W970" s="8" t="e" cm="1" vm="1">
        <f t="array" ref="W970">-1* MEDIAN(_xlfn._xlws.FILTER(W649:W936,($H$649:$H$936=1)*($K$649:$K$936=4)*($AW649:$AW936&gt;$Y$938)))</f>
        <v>#VALUE!</v>
      </c>
      <c r="Y970" t="str">
        <f>"Target; Gain &gt; "&amp;Y961&amp;"; #pref=4"</f>
        <v>Target; Gain &gt; 0.7; #pref=4</v>
      </c>
      <c r="Z970" s="8" t="e" cm="1" vm="1">
        <f t="array" ref="Z970">-1* MEDIAN(_xlfn._xlws.FILTER(Z649:Z936,($H$649:$H$936=1)*($K$649:$K$936=4)*($AW649:$AW936&gt;$Y$938)))</f>
        <v>#VALUE!</v>
      </c>
      <c r="AA970" s="8" t="e" cm="1" vm="1">
        <f t="array" ref="AA970">-1* MEDIAN(_xlfn._xlws.FILTER(AA649:AA936,($H$649:$H$936=1)*($K$649:$K$936=4)*($AW649:$AW936&gt;$Y$938)))</f>
        <v>#VALUE!</v>
      </c>
      <c r="AB970" s="8" t="e" cm="1" vm="1">
        <f t="array" ref="AB970">-1* MEDIAN(_xlfn._xlws.FILTER(AB649:AB936,($H$649:$H$936=1)*($K$649:$K$936=4)*($AW649:$AW936&gt;$Y$938)))</f>
        <v>#VALUE!</v>
      </c>
      <c r="AC970" s="8" t="e" cm="1" vm="1">
        <f t="array" ref="AC970">-1* MEDIAN(_xlfn._xlws.FILTER(AC649:AC936,($H$649:$H$936=1)*($K$649:$K$936=4)*($AW649:$AW936&gt;$Y$938)))</f>
        <v>#VALUE!</v>
      </c>
      <c r="AD970" s="8" t="e" cm="1" vm="1">
        <f t="array" ref="AD970">-1* MEDIAN(_xlfn._xlws.FILTER(AD649:AD936,($H$649:$H$936=1)*($K$649:$K$936=4)*($AW649:$AW936&gt;$Y$938)))</f>
        <v>#VALUE!</v>
      </c>
      <c r="AE970" s="8" t="e" cm="1" vm="1">
        <f t="array" ref="AE970">-1* MEDIAN(_xlfn._xlws.FILTER(AE649:AE936,($H$649:$H$936=1)*($K$649:$K$936=4)*($AW649:$AW936&gt;$Y$938)))</f>
        <v>#VALUE!</v>
      </c>
      <c r="AF970" s="8" t="e" cm="1" vm="1">
        <f t="array" ref="AF970">-1* MEDIAN(_xlfn._xlws.FILTER(AF649:AF936,($H$649:$H$936=1)*($K$649:$K$936=4)*($AW649:$AW936&gt;$Y$938)))</f>
        <v>#VALUE!</v>
      </c>
      <c r="AG970" s="8" t="e" cm="1" vm="1">
        <f t="array" ref="AG970">-1* MEDIAN(_xlfn._xlws.FILTER(AG649:AG936,($H$649:$H$936=1)*($K$649:$K$936=4)*($AW649:$AW936&gt;$Y$938)))</f>
        <v>#VALUE!</v>
      </c>
      <c r="AH970" s="8" t="e" cm="1" vm="1">
        <f t="array" ref="AH970">-1* MEDIAN(_xlfn._xlws.FILTER(AH649:AH936,($H$649:$H$936=1)*($K$649:$K$936=4)*($AW649:$AW936&gt;$Y$938)))</f>
        <v>#VALUE!</v>
      </c>
      <c r="AI970" s="8" t="e" cm="1" vm="1">
        <f t="array" ref="AI970">-1* MEDIAN(_xlfn._xlws.FILTER(AI649:AI936,($H$649:$H$936=1)*($K$649:$K$936=4)*($AW649:$AW936&gt;$Y$938)))</f>
        <v>#VALUE!</v>
      </c>
      <c r="AK970" t="str">
        <f t="shared" si="494"/>
        <v>Target; Gain &gt; 0.7; #pref=4</v>
      </c>
      <c r="AL970" s="8" t="e" cm="1" vm="1">
        <f t="array" ref="AL970">-1* MEDIAN(_xlfn._xlws.FILTER(AL649:AL936,($H$649:$H$936=1)*($K$649:$K$936=4)*($AW649:$AW936&gt;$Y$938)))</f>
        <v>#VALUE!</v>
      </c>
      <c r="AM970" s="8" t="e" cm="1" vm="1">
        <f t="array" ref="AM970">-1* MEDIAN(_xlfn._xlws.FILTER(AM649:AM936,($H$649:$H$936=1)*($K$649:$K$936=4)*($AW649:$AW936&gt;$Y$938)))</f>
        <v>#VALUE!</v>
      </c>
      <c r="AN970" s="8" t="e" cm="1" vm="1">
        <f t="array" ref="AN970">-1* MEDIAN(_xlfn._xlws.FILTER(AN649:AN936,($H$649:$H$936=1)*($K$649:$K$936=4)*($AW649:$AW936&gt;$Y$938)))</f>
        <v>#VALUE!</v>
      </c>
      <c r="AO970" s="8" t="e" cm="1" vm="1">
        <f t="array" ref="AO970">-1* MEDIAN(_xlfn._xlws.FILTER(AO649:AO936,($H$649:$H$936=1)*($K$649:$K$936=4)*($AW649:$AW936&gt;$Y$938)))</f>
        <v>#VALUE!</v>
      </c>
      <c r="AP970" s="8" t="e" cm="1" vm="1">
        <f t="array" ref="AP970">-1* MEDIAN(_xlfn._xlws.FILTER(AP649:AP936,($H$649:$H$936=1)*($K$649:$K$936=4)*($AW649:$AW936&gt;$Y$938)))</f>
        <v>#VALUE!</v>
      </c>
      <c r="AQ970" s="8" t="e" cm="1" vm="1">
        <f t="array" ref="AQ970">-1* MEDIAN(_xlfn._xlws.FILTER(AQ649:AQ936,($H$649:$H$936=1)*($K$649:$K$936=4)*($AW649:$AW936&gt;$Y$938)))</f>
        <v>#VALUE!</v>
      </c>
      <c r="AR970" s="8" t="e" cm="1" vm="1">
        <f t="array" ref="AR970">-1* MEDIAN(_xlfn._xlws.FILTER(AR649:AR936,($H$649:$H$936=1)*($K$649:$K$936=4)*($AW649:$AW936&gt;$Y$938)))</f>
        <v>#VALUE!</v>
      </c>
      <c r="AS970" s="8" t="e" cm="1" vm="1">
        <f t="array" ref="AS970">-1* MEDIAN(_xlfn._xlws.FILTER(AS649:AS936,($H$649:$H$936=1)*($K$649:$K$936=4)*($AW649:$AW936&gt;$Y$938)))</f>
        <v>#VALUE!</v>
      </c>
      <c r="AT970" s="8" t="e" cm="1" vm="1">
        <f t="array" ref="AT970">-1* MEDIAN(_xlfn._xlws.FILTER(AT649:AT936,($H$649:$H$936=1)*($K$649:$K$936=4)*($AW649:$AW936&gt;$Y$938)))</f>
        <v>#VALUE!</v>
      </c>
      <c r="AU970" s="8" t="e" cm="1" vm="1">
        <f t="array" ref="AU970">-1* MEDIAN(_xlfn._xlws.FILTER(AU649:AU936,($H$649:$H$936=1)*($K$649:$K$936=4)*($AW649:$AW936&gt;$Y$938)))</f>
        <v>#VALUE!</v>
      </c>
    </row>
    <row r="971" spans="12:49" x14ac:dyDescent="0.3">
      <c r="M971" t="str">
        <f t="shared" si="498"/>
        <v>Target (or sym); Gain &gt; 0</v>
      </c>
      <c r="N971" s="8" cm="1">
        <f t="array" ref="N971">-1* MEDIAN(_xlfn._xlws.FILTER(N649:N936,($H649:$H936=1)*($J649:$J936=1)))</f>
        <v>0.87668736133362857</v>
      </c>
      <c r="O971" s="8" cm="1">
        <f t="array" ref="O971">-1* MEDIAN(_xlfn._xlws.FILTER(O649:O936,($H649:$H936=1)*($J649:$J936=1)))</f>
        <v>0.87632341097687205</v>
      </c>
      <c r="P971" s="8" cm="1">
        <f t="array" ref="P971">-1* MEDIAN(_xlfn._xlws.FILTER(P649:P936,($H649:$H936=1)*($J649:$J936=1)))</f>
        <v>0.66899662992397901</v>
      </c>
      <c r="Q971" s="8" cm="1">
        <f t="array" ref="Q971">-1* MEDIAN(_xlfn._xlws.FILTER(Q649:Q936,($H649:$H936=1)*($J649:$J936=1)))</f>
        <v>0.9332283594295786</v>
      </c>
      <c r="R971" s="8" cm="1">
        <f t="array" ref="R971">-1* MEDIAN(_xlfn._xlws.FILTER(R649:R936,($H649:$H936=1)*($J649:$J936=1)))</f>
        <v>-2.0522348094642084</v>
      </c>
      <c r="S971" s="8" cm="1">
        <f t="array" ref="S971">-1* MEDIAN(_xlfn._xlws.FILTER(S649:S936,($H649:$H936=1)*($J649:$J936=1)))</f>
        <v>0.95103302927680045</v>
      </c>
      <c r="T971" s="8" cm="1">
        <f t="array" ref="T971">-1* MEDIAN(_xlfn._xlws.FILTER(T649:T936,($H649:$H936=1)*($J649:$J936=1)))</f>
        <v>0.54821227269128836</v>
      </c>
      <c r="U971" s="8" cm="1">
        <f t="array" ref="U971">-1* MEDIAN(_xlfn._xlws.FILTER(U649:U936,($H649:$H936=1)*($J649:$J936=1)))</f>
        <v>0.64666169341873181</v>
      </c>
      <c r="V971" s="8" cm="1">
        <f t="array" ref="V971">-1* MEDIAN(_xlfn._xlws.FILTER(V649:V936,($H649:$H936=1)*($J649:$J936=1)))</f>
        <v>-0.42985455837842235</v>
      </c>
      <c r="W971" s="8" cm="1">
        <f t="array" ref="W971">-1* MEDIAN(_xlfn._xlws.FILTER(W649:W936,($H649:$H936=1)*($J649:$J936=1)))</f>
        <v>0.92778070791044187</v>
      </c>
      <c r="Y971" t="s">
        <v>53</v>
      </c>
      <c r="Z971" s="8" cm="1">
        <f t="array" ref="Z971">-1* MEDIAN(_xlfn._xlws.FILTER(Z649:Z936,($H649:$H936=1)*($J649:$J936=1)))</f>
        <v>0.78541756076023606</v>
      </c>
      <c r="AA971" s="8" cm="1">
        <f t="array" ref="AA971">-1* MEDIAN(_xlfn._xlws.FILTER(AA649:AA936,($H649:$H936=1)*($J649:$J936=1)))</f>
        <v>0.78605734951623574</v>
      </c>
      <c r="AB971" s="8" cm="1">
        <f t="array" ref="AB971">-1* MEDIAN(_xlfn._xlws.FILTER(AB649:AB936,($H649:$H936=1)*($J649:$J936=1)))</f>
        <v>0.41358179621455149</v>
      </c>
      <c r="AC971" s="8" cm="1">
        <f t="array" ref="AC971">-1* MEDIAN(_xlfn._xlws.FILTER(AC649:AC936,($H649:$H936=1)*($J649:$J936=1)))</f>
        <v>0.79800119054873897</v>
      </c>
      <c r="AD971" s="8" cm="1">
        <f t="array" ref="AD971">-1* MEDIAN(_xlfn._xlws.FILTER(AD649:AD936,($H649:$H936=1)*($J649:$J936=1)))</f>
        <v>-1.5061102484235405</v>
      </c>
      <c r="AE971" s="8" cm="1">
        <f t="array" ref="AE971">-1* MEDIAN(_xlfn._xlws.FILTER(AE649:AE936,($H649:$H936=1)*($J649:$J936=1)))</f>
        <v>0.84516041401816167</v>
      </c>
      <c r="AF971" s="8" cm="1">
        <f t="array" ref="AF971">-1* MEDIAN(_xlfn._xlws.FILTER(AF649:AF936,($H649:$H936=1)*($J649:$J936=1)))</f>
        <v>0.83409731180321289</v>
      </c>
      <c r="AG971" s="8" cm="1">
        <f t="array" ref="AG971">-1* MEDIAN(_xlfn._xlws.FILTER(AG649:AG936,($H649:$H936=1)*($J649:$J936=1)))</f>
        <v>0.78255735328357923</v>
      </c>
      <c r="AH971" s="8" cm="1">
        <f t="array" ref="AH971">-1* MEDIAN(_xlfn._xlws.FILTER(AH649:AH936,($H649:$H936=1)*($J649:$J936=1)))</f>
        <v>5.3243348720344363E-2</v>
      </c>
      <c r="AI971" s="8" cm="1">
        <f t="array" ref="AI971">-1* MEDIAN(_xlfn._xlws.FILTER(AI649:AI936,($H649:$H936=1)*($J649:$J936=1)))</f>
        <v>0.63030170788155959</v>
      </c>
      <c r="AK971" t="str">
        <f t="shared" si="494"/>
        <v>Target (or sym); Gain &gt; 0</v>
      </c>
      <c r="AL971" s="8" cm="1">
        <f t="array" ref="AL971">-1* MEDIAN(_xlfn._xlws.FILTER(AL649:AL936,($H649:$H936=1)*($J649:$J936=1)))</f>
        <v>0.89912935459563736</v>
      </c>
      <c r="AM971" s="8" cm="1">
        <f t="array" ref="AM971">-1* MEDIAN(_xlfn._xlws.FILTER(AM649:AM936,($H649:$H936=1)*($J649:$J936=1)))</f>
        <v>0.90205478548820239</v>
      </c>
      <c r="AN971" s="8" cm="1">
        <f t="array" ref="AN971">-1* MEDIAN(_xlfn._xlws.FILTER(AN649:AN936,($H649:$H936=1)*($J649:$J936=1)))</f>
        <v>0.41358179621455149</v>
      </c>
      <c r="AO971" s="8" cm="1">
        <f t="array" ref="AO971">-1* MEDIAN(_xlfn._xlws.FILTER(AO649:AO936,($H649:$H936=1)*($J649:$J936=1)))</f>
        <v>0.89572385508154362</v>
      </c>
      <c r="AP971" s="8" cm="1">
        <f t="array" ref="AP971">-1* MEDIAN(_xlfn._xlws.FILTER(AP649:AP936,($H649:$H936=1)*($J649:$J936=1)))</f>
        <v>-1.5061102484235405</v>
      </c>
      <c r="AQ971" s="8" cm="1">
        <f t="array" ref="AQ971">-1* MEDIAN(_xlfn._xlws.FILTER(AQ649:AQ936,($H649:$H936=1)*($J649:$J936=1)))</f>
        <v>0.91115314487726518</v>
      </c>
      <c r="AR971" s="8" cm="1">
        <f t="array" ref="AR971">-1* MEDIAN(_xlfn._xlws.FILTER(AR649:AR936,($H649:$H936=1)*($J649:$J936=1)))</f>
        <v>0.91604284776678035</v>
      </c>
      <c r="AS971" s="8" cm="1">
        <f t="array" ref="AS971">-1* MEDIAN(_xlfn._xlws.FILTER(AS649:AS936,($H649:$H936=1)*($J649:$J936=1)))</f>
        <v>0.92299557833902202</v>
      </c>
      <c r="AT971" s="8" cm="1">
        <f t="array" ref="AT971">-1* MEDIAN(_xlfn._xlws.FILTER(AT649:AT936,($H649:$H936=1)*($J649:$J936=1)))</f>
        <v>5.3243348720344363E-2</v>
      </c>
      <c r="AU971" s="8" cm="1">
        <f t="array" ref="AU971">-1* MEDIAN(_xlfn._xlws.FILTER(AU649:AU936,($H649:$H936=1)*($J649:$J936=1)))</f>
        <v>0.84081036451557889</v>
      </c>
      <c r="AV971" s="4" t="s">
        <v>44</v>
      </c>
      <c r="AW971" s="18">
        <f>AVERAGEIF($J649:$J936,"=1",AW649:AW936)</f>
        <v>0.23858823529411749</v>
      </c>
    </row>
    <row r="972" spans="12:49" x14ac:dyDescent="0.3">
      <c r="M972" s="19">
        <f t="shared" ref="M972:O977" si="499">M961</f>
        <v>0.7</v>
      </c>
      <c r="N972" s="19" t="str">
        <f t="shared" si="499"/>
        <v>BNL Causal</v>
      </c>
      <c r="O972" s="19" t="str">
        <f t="shared" si="499"/>
        <v>BNL Causal HM</v>
      </c>
      <c r="P972" s="19" t="str">
        <f>Q961</f>
        <v>SFS Causal</v>
      </c>
      <c r="Q972" s="19" t="str">
        <f>S961</f>
        <v>SaLSa Causal</v>
      </c>
      <c r="R972" s="19" t="str">
        <f>U961</f>
        <v>D&amp;C Causal</v>
      </c>
      <c r="S972" s="19" t="str">
        <f>W961</f>
        <v>BBS Causal</v>
      </c>
      <c r="T972" s="19"/>
      <c r="U972" s="19">
        <f t="shared" ref="U972:W982" si="500">Y961</f>
        <v>0.7</v>
      </c>
      <c r="V972" s="19" t="str">
        <f t="shared" si="500"/>
        <v>BNL Causal</v>
      </c>
      <c r="W972" s="19" t="str">
        <f t="shared" si="500"/>
        <v>BNL Causal HM</v>
      </c>
      <c r="X972" s="19" t="str">
        <f>AC961</f>
        <v>SFS Causal</v>
      </c>
      <c r="Y972" s="19" t="str">
        <f>AE961</f>
        <v>SaLSa Causal</v>
      </c>
      <c r="Z972" s="19" t="str">
        <f>AG961</f>
        <v>D&amp;C Causal</v>
      </c>
      <c r="AA972" s="19" t="str">
        <f>AI961</f>
        <v>BBS Causal</v>
      </c>
      <c r="AB972" s="17"/>
      <c r="AC972" s="32">
        <f>AK961</f>
        <v>0.7</v>
      </c>
      <c r="AD972" s="32" t="str">
        <f>AL961</f>
        <v>BNL Causal</v>
      </c>
      <c r="AE972" s="32" t="str">
        <f>AM961</f>
        <v>BNL Causal HM</v>
      </c>
      <c r="AF972" s="32" t="str">
        <f>AO961</f>
        <v>SFS Causal</v>
      </c>
      <c r="AG972" s="32" t="str">
        <f>AQ961</f>
        <v>SaLSa Causal</v>
      </c>
      <c r="AH972" s="32" t="str">
        <f>AS961</f>
        <v>D&amp;C Causal</v>
      </c>
      <c r="AI972" s="32" t="str">
        <f>AU961</f>
        <v>BBS Causal</v>
      </c>
      <c r="AK972" s="19"/>
      <c r="AL972" s="19"/>
      <c r="AM972" s="19"/>
      <c r="AN972" s="17"/>
      <c r="AO972" s="17"/>
      <c r="AP972" s="17"/>
      <c r="AQ972" s="17"/>
      <c r="AR972" s="17"/>
      <c r="AS972" s="17"/>
      <c r="AT972" s="17"/>
      <c r="AU972" s="17"/>
    </row>
    <row r="973" spans="12:49" x14ac:dyDescent="0.3">
      <c r="M973" t="str">
        <f t="shared" si="499"/>
        <v>ALL</v>
      </c>
      <c r="N973" s="8">
        <f t="shared" si="499"/>
        <v>0.66387517278297747</v>
      </c>
      <c r="O973" s="8">
        <f t="shared" si="499"/>
        <v>0.65434006362738928</v>
      </c>
      <c r="P973" s="8">
        <f>Q962</f>
        <v>0.8158707920045486</v>
      </c>
      <c r="Q973" s="8">
        <f>S962</f>
        <v>0.8974790515053328</v>
      </c>
      <c r="R973" s="8">
        <f>U962</f>
        <v>0.45699976421536515</v>
      </c>
      <c r="S973" s="8">
        <f>W962</f>
        <v>0.87257723416372546</v>
      </c>
      <c r="T973" s="8"/>
      <c r="U973" s="8" t="str">
        <f t="shared" si="500"/>
        <v>ALL</v>
      </c>
      <c r="V973" s="8">
        <f t="shared" si="500"/>
        <v>0.64500135014741611</v>
      </c>
      <c r="W973" s="8">
        <f t="shared" si="500"/>
        <v>0.6451437563967275</v>
      </c>
      <c r="X973" s="8">
        <f>AC962</f>
        <v>0.74323772889115824</v>
      </c>
      <c r="Y973" s="8">
        <f>AE962</f>
        <v>0.67746902764433092</v>
      </c>
      <c r="Z973" s="8">
        <f>AG962</f>
        <v>0.65636746514173705</v>
      </c>
      <c r="AA973" s="8">
        <f>AI962</f>
        <v>0.45164338251086145</v>
      </c>
      <c r="AB973" s="17"/>
      <c r="AC973" s="33" t="str">
        <f t="shared" ref="AC973:AE982" si="501">AK962</f>
        <v>ALL</v>
      </c>
      <c r="AD973" s="8">
        <f t="shared" si="501"/>
        <v>0.86890272975108218</v>
      </c>
      <c r="AE973" s="8">
        <f t="shared" si="501"/>
        <v>0.87232833916798258</v>
      </c>
      <c r="AF973" s="8">
        <f t="shared" ref="AF973:AF982" si="502">AO962</f>
        <v>0.87184826145560312</v>
      </c>
      <c r="AG973" s="8">
        <f t="shared" ref="AG973:AG982" si="503">AQ962</f>
        <v>0.87724607139604127</v>
      </c>
      <c r="AH973" s="8">
        <f t="shared" ref="AH973:AH982" si="504">AS962</f>
        <v>0.91221387599752335</v>
      </c>
      <c r="AI973" s="8">
        <f t="shared" ref="AI973:AI982" si="505">AU962</f>
        <v>0.73073622916784298</v>
      </c>
      <c r="AK973" s="8"/>
      <c r="AL973" s="8"/>
      <c r="AM973" s="8"/>
      <c r="AN973" s="17"/>
      <c r="AO973" s="17"/>
      <c r="AP973" s="17"/>
      <c r="AQ973" s="17"/>
      <c r="AR973" s="17"/>
      <c r="AS973" s="17"/>
      <c r="AT973" s="17"/>
      <c r="AU973" s="17"/>
    </row>
    <row r="974" spans="12:49" x14ac:dyDescent="0.3">
      <c r="M974" t="str">
        <f t="shared" si="499"/>
        <v>Target; Gain &gt; 0.7</v>
      </c>
      <c r="N974" s="8" t="e" vm="2">
        <f t="shared" si="499"/>
        <v>#VALUE!</v>
      </c>
      <c r="O974" s="8" t="e" vm="2">
        <f t="shared" si="499"/>
        <v>#VALUE!</v>
      </c>
      <c r="P974" s="8" t="e" vm="2">
        <f>Q963</f>
        <v>#VALUE!</v>
      </c>
      <c r="Q974" s="8" t="e" vm="2">
        <f>S963</f>
        <v>#VALUE!</v>
      </c>
      <c r="R974" s="8" t="e" vm="2">
        <f>U963</f>
        <v>#VALUE!</v>
      </c>
      <c r="S974" s="8" t="e" vm="2">
        <f>W963</f>
        <v>#VALUE!</v>
      </c>
      <c r="T974" s="8"/>
      <c r="U974" s="8" t="str">
        <f t="shared" si="500"/>
        <v>Target; Gain &gt; 0.7</v>
      </c>
      <c r="V974" s="8" t="e" vm="2">
        <f t="shared" si="500"/>
        <v>#VALUE!</v>
      </c>
      <c r="W974" s="8" t="e" vm="2">
        <f t="shared" si="500"/>
        <v>#VALUE!</v>
      </c>
      <c r="X974" s="8" t="e" vm="2">
        <f>AC963</f>
        <v>#VALUE!</v>
      </c>
      <c r="Y974" s="8" t="e" vm="2">
        <f>AE963</f>
        <v>#VALUE!</v>
      </c>
      <c r="Z974" s="8" t="e" vm="2">
        <f>AG963</f>
        <v>#VALUE!</v>
      </c>
      <c r="AA974" s="8" t="e" vm="2">
        <f>AI963</f>
        <v>#VALUE!</v>
      </c>
      <c r="AB974" s="17"/>
      <c r="AC974" s="33" t="str">
        <f t="shared" si="501"/>
        <v>Target; Gain &gt; 0.7</v>
      </c>
      <c r="AD974" s="8" t="e" vm="2">
        <f t="shared" si="501"/>
        <v>#VALUE!</v>
      </c>
      <c r="AE974" s="8" t="e" vm="2">
        <f t="shared" si="501"/>
        <v>#VALUE!</v>
      </c>
      <c r="AF974" s="8" t="e" vm="2">
        <f t="shared" si="502"/>
        <v>#VALUE!</v>
      </c>
      <c r="AG974" s="8" t="e" vm="2">
        <f t="shared" si="503"/>
        <v>#VALUE!</v>
      </c>
      <c r="AH974" s="8" t="e" vm="2">
        <f t="shared" si="504"/>
        <v>#VALUE!</v>
      </c>
      <c r="AI974" s="8" t="e" vm="2">
        <f t="shared" si="505"/>
        <v>#VALUE!</v>
      </c>
      <c r="AK974" s="8"/>
      <c r="AL974" s="8"/>
      <c r="AM974" s="8"/>
      <c r="AN974" s="17"/>
      <c r="AO974" s="17"/>
      <c r="AP974" s="17"/>
      <c r="AQ974" s="17"/>
      <c r="AR974" s="17"/>
      <c r="AS974" s="17"/>
      <c r="AT974" s="17"/>
      <c r="AU974" s="17"/>
    </row>
    <row r="975" spans="12:49" x14ac:dyDescent="0.3">
      <c r="M975" t="str">
        <f t="shared" si="499"/>
        <v>Gain &gt; 0.7</v>
      </c>
      <c r="N975" s="8" t="e" vm="2">
        <f t="shared" si="499"/>
        <v>#VALUE!</v>
      </c>
      <c r="O975" s="8" t="e" vm="2">
        <f t="shared" si="499"/>
        <v>#VALUE!</v>
      </c>
      <c r="P975" s="8" t="e" vm="2">
        <f t="shared" ref="P975:P982" si="506">Q964</f>
        <v>#VALUE!</v>
      </c>
      <c r="Q975" s="8" t="e" vm="2">
        <f t="shared" ref="Q975:Q977" si="507">S964</f>
        <v>#VALUE!</v>
      </c>
      <c r="R975" s="8" t="e" vm="2">
        <f t="shared" ref="R975:R977" si="508">U964</f>
        <v>#VALUE!</v>
      </c>
      <c r="S975" s="8" t="e" vm="2">
        <f t="shared" ref="S975:S982" si="509">W964</f>
        <v>#VALUE!</v>
      </c>
      <c r="T975" s="8"/>
      <c r="U975" s="8" t="str">
        <f t="shared" si="500"/>
        <v>Gain &gt; 0.7</v>
      </c>
      <c r="V975" s="8" t="e" vm="2">
        <f t="shared" si="500"/>
        <v>#VALUE!</v>
      </c>
      <c r="W975" s="8" t="e" vm="2">
        <f t="shared" si="500"/>
        <v>#VALUE!</v>
      </c>
      <c r="X975" s="8" t="e" vm="2">
        <f t="shared" ref="X975:X982" si="510">AC964</f>
        <v>#VALUE!</v>
      </c>
      <c r="Y975" s="8" t="e" vm="2">
        <f t="shared" ref="Y975:Y979" si="511">AE964</f>
        <v>#VALUE!</v>
      </c>
      <c r="Z975" s="8" t="e" vm="2">
        <f t="shared" ref="Z975:Z982" si="512">AG964</f>
        <v>#VALUE!</v>
      </c>
      <c r="AA975" s="8" t="e" vm="2">
        <f t="shared" ref="AA975:AA982" si="513">AI964</f>
        <v>#VALUE!</v>
      </c>
      <c r="AB975" s="17"/>
      <c r="AC975" s="33" t="str">
        <f t="shared" si="501"/>
        <v>Gain &gt; 0.7</v>
      </c>
      <c r="AD975" s="8" t="e" vm="2">
        <f t="shared" si="501"/>
        <v>#VALUE!</v>
      </c>
      <c r="AE975" s="8" t="e" vm="2">
        <f t="shared" si="501"/>
        <v>#VALUE!</v>
      </c>
      <c r="AF975" s="8" t="e" vm="2">
        <f t="shared" si="502"/>
        <v>#VALUE!</v>
      </c>
      <c r="AG975" s="8" t="e" vm="2">
        <f t="shared" si="503"/>
        <v>#VALUE!</v>
      </c>
      <c r="AH975" s="8" t="e" vm="2">
        <f t="shared" si="504"/>
        <v>#VALUE!</v>
      </c>
      <c r="AI975" s="8" t="e" vm="2">
        <f t="shared" si="505"/>
        <v>#VALUE!</v>
      </c>
      <c r="AK975" s="8"/>
      <c r="AL975" s="8"/>
      <c r="AM975" s="8"/>
      <c r="AN975" s="17"/>
      <c r="AO975" s="17"/>
      <c r="AP975" s="17"/>
      <c r="AQ975" s="17"/>
      <c r="AR975" s="17"/>
      <c r="AS975" s="17"/>
      <c r="AT975" s="17"/>
      <c r="AU975" s="17"/>
    </row>
    <row r="976" spans="12:49" x14ac:dyDescent="0.3">
      <c r="M976" t="str">
        <f t="shared" si="499"/>
        <v>Target (or sym)</v>
      </c>
      <c r="N976" s="8">
        <f t="shared" si="499"/>
        <v>0.73986869776926434</v>
      </c>
      <c r="O976" s="8">
        <f t="shared" si="499"/>
        <v>0.73904117268014868</v>
      </c>
      <c r="P976" s="8">
        <f t="shared" si="506"/>
        <v>0.90534632677743099</v>
      </c>
      <c r="Q976" s="8">
        <f t="shared" si="507"/>
        <v>0.97873791612243966</v>
      </c>
      <c r="R976" s="8">
        <f t="shared" si="508"/>
        <v>0.43063577169850942</v>
      </c>
      <c r="S976" s="8">
        <f t="shared" si="509"/>
        <v>0.93806536647996097</v>
      </c>
      <c r="T976" s="8"/>
      <c r="U976" s="8" t="str">
        <f t="shared" si="500"/>
        <v>Target (or sym)</v>
      </c>
      <c r="V976" s="8">
        <f>Z965</f>
        <v>0.64878085628190307</v>
      </c>
      <c r="W976" s="8">
        <f t="shared" si="500"/>
        <v>0.6546833861603325</v>
      </c>
      <c r="X976" s="8">
        <f t="shared" si="510"/>
        <v>0.7513576810164011</v>
      </c>
      <c r="Y976" s="8">
        <f t="shared" si="511"/>
        <v>0.67642871871041965</v>
      </c>
      <c r="Z976" s="8">
        <f t="shared" si="512"/>
        <v>0.68278383121399155</v>
      </c>
      <c r="AA976" s="8">
        <f t="shared" si="513"/>
        <v>0.51407204024706243</v>
      </c>
      <c r="AB976" s="17"/>
      <c r="AC976" s="14" t="str">
        <f t="shared" si="501"/>
        <v>Target (or sym)</v>
      </c>
      <c r="AD976" s="8">
        <f t="shared" si="501"/>
        <v>0.86539108362412409</v>
      </c>
      <c r="AE976" s="8">
        <f t="shared" si="501"/>
        <v>0.866779336773565</v>
      </c>
      <c r="AF976" s="8">
        <f t="shared" si="502"/>
        <v>0.8630175564978565</v>
      </c>
      <c r="AG976" s="8">
        <f t="shared" si="503"/>
        <v>0.87147745138909172</v>
      </c>
      <c r="AH976" s="8">
        <f t="shared" si="504"/>
        <v>0.87554203355297289</v>
      </c>
      <c r="AI976" s="8">
        <f t="shared" si="505"/>
        <v>0.80449017443655479</v>
      </c>
      <c r="AK976" s="8"/>
      <c r="AL976" s="8"/>
      <c r="AM976" s="8"/>
      <c r="AN976" s="17"/>
      <c r="AO976" s="17"/>
      <c r="AP976" s="17"/>
      <c r="AQ976" s="17"/>
      <c r="AR976" s="17"/>
      <c r="AS976" s="17"/>
      <c r="AT976" s="17"/>
      <c r="AU976" s="17"/>
    </row>
    <row r="977" spans="13:47" x14ac:dyDescent="0.3">
      <c r="M977" t="str">
        <f>M966</f>
        <v>Gain &gt; 0</v>
      </c>
      <c r="N977" s="8">
        <f t="shared" si="499"/>
        <v>0.83988540887395802</v>
      </c>
      <c r="O977" s="8">
        <f t="shared" si="499"/>
        <v>0.83939266739682383</v>
      </c>
      <c r="P977" s="8">
        <f t="shared" si="506"/>
        <v>0.91597235010972811</v>
      </c>
      <c r="Q977" s="8">
        <f t="shared" si="507"/>
        <v>0.92020691015116962</v>
      </c>
      <c r="R977" s="8">
        <f t="shared" si="508"/>
        <v>0.64709382615119115</v>
      </c>
      <c r="S977" s="8">
        <f t="shared" si="509"/>
        <v>0.91893227263605692</v>
      </c>
      <c r="T977" s="8"/>
      <c r="U977" s="8" t="str">
        <f t="shared" si="500"/>
        <v>Gain &gt; 0</v>
      </c>
      <c r="V977" s="8">
        <f t="shared" si="500"/>
        <v>0.78971348419088727</v>
      </c>
      <c r="W977" s="8">
        <f t="shared" si="500"/>
        <v>0.79179696024452029</v>
      </c>
      <c r="X977" s="8">
        <f t="shared" si="510"/>
        <v>0.80948065735901786</v>
      </c>
      <c r="Y977" s="8">
        <f t="shared" si="511"/>
        <v>0.84199229960833233</v>
      </c>
      <c r="Z977" s="8">
        <f t="shared" si="512"/>
        <v>0.801259015938248</v>
      </c>
      <c r="AA977" s="8">
        <f t="shared" si="513"/>
        <v>0.61062279424969557</v>
      </c>
      <c r="AB977" s="17"/>
      <c r="AC977" s="14" t="str">
        <f t="shared" si="501"/>
        <v>Gain &gt; 0</v>
      </c>
      <c r="AD977" s="8">
        <f t="shared" si="501"/>
        <v>0.90620439246733542</v>
      </c>
      <c r="AE977" s="8">
        <f t="shared" si="501"/>
        <v>0.90570726751802366</v>
      </c>
      <c r="AF977" s="8">
        <f t="shared" si="502"/>
        <v>0.90700330181900646</v>
      </c>
      <c r="AG977" s="8">
        <f t="shared" si="503"/>
        <v>0.9278879506047627</v>
      </c>
      <c r="AH977" s="8">
        <f t="shared" si="504"/>
        <v>0.94559760974080609</v>
      </c>
      <c r="AI977" s="8">
        <f t="shared" si="505"/>
        <v>0.84081036451557889</v>
      </c>
      <c r="AK977" s="8"/>
      <c r="AL977" s="8"/>
      <c r="AM977" s="8"/>
      <c r="AN977" s="17"/>
      <c r="AO977" s="17"/>
      <c r="AP977" s="17"/>
      <c r="AQ977" s="17"/>
      <c r="AR977" s="17"/>
      <c r="AS977" s="17"/>
      <c r="AT977" s="17"/>
      <c r="AU977" s="17"/>
    </row>
    <row r="978" spans="13:47" x14ac:dyDescent="0.3">
      <c r="M978" t="str">
        <f t="shared" ref="M978:O982" si="514">M967</f>
        <v>Gain &lt;=0</v>
      </c>
      <c r="N978" s="8">
        <f t="shared" si="514"/>
        <v>-0.14022807671330773</v>
      </c>
      <c r="O978" s="8">
        <f t="shared" si="514"/>
        <v>-0.14044004072175945</v>
      </c>
      <c r="P978" s="8">
        <f t="shared" si="506"/>
        <v>-4.8174729438492424E-3</v>
      </c>
      <c r="Q978" s="8">
        <f>S967</f>
        <v>0.80272711076998204</v>
      </c>
      <c r="R978" s="8">
        <f>U967</f>
        <v>-10.304343521423421</v>
      </c>
      <c r="S978" s="8">
        <f t="shared" si="509"/>
        <v>0.85953377767581252</v>
      </c>
      <c r="T978" s="8"/>
      <c r="U978" s="8" t="str">
        <f t="shared" si="500"/>
        <v>Gain &lt;=0</v>
      </c>
      <c r="V978" s="8">
        <f t="shared" si="500"/>
        <v>-0.51697529170118073</v>
      </c>
      <c r="W978" s="8">
        <f t="shared" si="500"/>
        <v>-0.50035536048542462</v>
      </c>
      <c r="X978" s="8">
        <f t="shared" si="510"/>
        <v>-0.7738874852263018</v>
      </c>
      <c r="Y978" s="8">
        <f t="shared" si="511"/>
        <v>0.15709853437019144</v>
      </c>
      <c r="Z978" s="8">
        <f t="shared" si="512"/>
        <v>-1.3861725267906553</v>
      </c>
      <c r="AA978" s="8">
        <f t="shared" si="513"/>
        <v>0.24559158314734089</v>
      </c>
      <c r="AB978" s="17"/>
      <c r="AC978" s="14" t="str">
        <f t="shared" si="501"/>
        <v>Gain &lt;=0</v>
      </c>
      <c r="AD978" s="8">
        <f t="shared" si="501"/>
        <v>0.28028593824679437</v>
      </c>
      <c r="AE978" s="8">
        <f t="shared" si="501"/>
        <v>0.2903081019687308</v>
      </c>
      <c r="AF978" s="8">
        <f t="shared" si="502"/>
        <v>0.20098332453308981</v>
      </c>
      <c r="AG978" s="8">
        <f t="shared" si="503"/>
        <v>0.41423175115193211</v>
      </c>
      <c r="AH978" s="8">
        <f t="shared" si="504"/>
        <v>0.30110269133775491</v>
      </c>
      <c r="AI978" s="8">
        <f t="shared" si="505"/>
        <v>0.36667149459808596</v>
      </c>
      <c r="AK978" s="8"/>
      <c r="AL978" s="8"/>
      <c r="AM978" s="8"/>
      <c r="AN978" s="17"/>
      <c r="AO978" s="17"/>
      <c r="AP978" s="17"/>
      <c r="AQ978" s="17"/>
      <c r="AR978" s="17"/>
      <c r="AS978" s="17"/>
      <c r="AT978" s="17"/>
      <c r="AU978" s="17"/>
    </row>
    <row r="979" spans="13:47" x14ac:dyDescent="0.3">
      <c r="M979" t="str">
        <f>M968</f>
        <v>Target; Gain &gt; 0.7; #pref=2</v>
      </c>
      <c r="N979" s="8" t="e" vm="2">
        <f t="shared" si="514"/>
        <v>#VALUE!</v>
      </c>
      <c r="O979" s="8" t="e" vm="2">
        <f t="shared" si="514"/>
        <v>#VALUE!</v>
      </c>
      <c r="P979" s="8" t="e" vm="2">
        <f t="shared" si="506"/>
        <v>#VALUE!</v>
      </c>
      <c r="Q979" s="8" t="e" vm="2">
        <f t="shared" ref="Q979:Q982" si="515">S968</f>
        <v>#VALUE!</v>
      </c>
      <c r="R979" s="8" t="e" vm="2">
        <f t="shared" ref="R979" si="516">U968</f>
        <v>#VALUE!</v>
      </c>
      <c r="S979" s="8" t="e" vm="2">
        <f t="shared" si="509"/>
        <v>#VALUE!</v>
      </c>
      <c r="T979" s="8"/>
      <c r="U979" s="8" t="str">
        <f t="shared" si="500"/>
        <v>Target; Gain &gt; 0.7; #pref=2</v>
      </c>
      <c r="V979" s="8" t="e" vm="2">
        <f t="shared" si="500"/>
        <v>#VALUE!</v>
      </c>
      <c r="W979" s="8" t="e" vm="2">
        <f t="shared" si="500"/>
        <v>#VALUE!</v>
      </c>
      <c r="X979" s="8" t="e" vm="2">
        <f t="shared" si="510"/>
        <v>#VALUE!</v>
      </c>
      <c r="Y979" s="8" t="e" vm="2">
        <f t="shared" si="511"/>
        <v>#VALUE!</v>
      </c>
      <c r="Z979" s="8" t="e" vm="2">
        <f t="shared" si="512"/>
        <v>#VALUE!</v>
      </c>
      <c r="AA979" s="8" t="e" vm="2">
        <f t="shared" si="513"/>
        <v>#VALUE!</v>
      </c>
      <c r="AB979" s="17"/>
      <c r="AC979" s="14" t="str">
        <f t="shared" si="501"/>
        <v>Target; Gain &gt; 0.7; #pref=2</v>
      </c>
      <c r="AD979" s="8" t="e" vm="2">
        <f t="shared" si="501"/>
        <v>#VALUE!</v>
      </c>
      <c r="AE979" s="8" t="e" vm="2">
        <f t="shared" si="501"/>
        <v>#VALUE!</v>
      </c>
      <c r="AF979" s="8" t="e" vm="2">
        <f t="shared" si="502"/>
        <v>#VALUE!</v>
      </c>
      <c r="AG979" s="8" t="e" vm="2">
        <f t="shared" si="503"/>
        <v>#VALUE!</v>
      </c>
      <c r="AH979" s="8" t="e" vm="2">
        <f t="shared" si="504"/>
        <v>#VALUE!</v>
      </c>
      <c r="AI979" s="8" t="e" vm="2">
        <f t="shared" si="505"/>
        <v>#VALUE!</v>
      </c>
      <c r="AK979" s="8"/>
      <c r="AL979" s="8"/>
      <c r="AM979" s="8"/>
      <c r="AN979" s="17"/>
      <c r="AO979" s="17"/>
      <c r="AP979" s="17"/>
      <c r="AQ979" s="17"/>
      <c r="AR979" s="17"/>
      <c r="AS979" s="17"/>
      <c r="AT979" s="17"/>
      <c r="AU979" s="17"/>
    </row>
    <row r="980" spans="13:47" x14ac:dyDescent="0.3">
      <c r="M980" t="str">
        <f>M969</f>
        <v>Target; Gain &gt; 0.7; #pref=3</v>
      </c>
      <c r="N980" s="8" t="e" vm="2">
        <f t="shared" si="514"/>
        <v>#VALUE!</v>
      </c>
      <c r="O980" s="8" t="e" vm="2">
        <f t="shared" si="514"/>
        <v>#VALUE!</v>
      </c>
      <c r="P980" s="8" t="e" vm="2">
        <f t="shared" si="506"/>
        <v>#VALUE!</v>
      </c>
      <c r="Q980" s="8" t="e" vm="2">
        <f t="shared" si="515"/>
        <v>#VALUE!</v>
      </c>
      <c r="R980" s="8" t="e" vm="2">
        <f>U969</f>
        <v>#VALUE!</v>
      </c>
      <c r="S980" s="8" t="e" vm="2">
        <f t="shared" si="509"/>
        <v>#VALUE!</v>
      </c>
      <c r="T980" s="8"/>
      <c r="U980" s="8" t="str">
        <f t="shared" si="500"/>
        <v>Target; Gain &gt; 0.7; #pref=3</v>
      </c>
      <c r="V980" s="8" t="e" vm="2">
        <f t="shared" si="500"/>
        <v>#VALUE!</v>
      </c>
      <c r="W980" s="8" t="e" vm="2">
        <f t="shared" si="500"/>
        <v>#VALUE!</v>
      </c>
      <c r="X980" s="8" t="e" vm="2">
        <f t="shared" si="510"/>
        <v>#VALUE!</v>
      </c>
      <c r="Y980" s="8" t="e" vm="2">
        <f>AE969</f>
        <v>#VALUE!</v>
      </c>
      <c r="Z980" s="8" t="e" vm="2">
        <f t="shared" si="512"/>
        <v>#VALUE!</v>
      </c>
      <c r="AA980" s="8" t="e" vm="2">
        <f t="shared" si="513"/>
        <v>#VALUE!</v>
      </c>
      <c r="AB980" s="17"/>
      <c r="AC980" s="14" t="str">
        <f t="shared" si="501"/>
        <v>Target; Gain &gt; 0.7; #pref=3</v>
      </c>
      <c r="AD980" s="8" t="e" vm="2">
        <f t="shared" si="501"/>
        <v>#VALUE!</v>
      </c>
      <c r="AE980" s="8" t="e" vm="2">
        <f t="shared" si="501"/>
        <v>#VALUE!</v>
      </c>
      <c r="AF980" s="8" t="e" vm="2">
        <f t="shared" si="502"/>
        <v>#VALUE!</v>
      </c>
      <c r="AG980" s="8" t="e" vm="2">
        <f t="shared" si="503"/>
        <v>#VALUE!</v>
      </c>
      <c r="AH980" s="8" t="e" vm="2">
        <f t="shared" si="504"/>
        <v>#VALUE!</v>
      </c>
      <c r="AI980" s="8" t="e" vm="2">
        <f t="shared" si="505"/>
        <v>#VALUE!</v>
      </c>
      <c r="AK980" s="8"/>
      <c r="AL980" s="8"/>
      <c r="AM980" s="8"/>
      <c r="AN980" s="17"/>
      <c r="AO980" s="17"/>
      <c r="AP980" s="17"/>
      <c r="AQ980" s="17"/>
      <c r="AR980" s="17"/>
      <c r="AS980" s="17"/>
      <c r="AT980" s="17"/>
      <c r="AU980" s="17"/>
    </row>
    <row r="981" spans="13:47" x14ac:dyDescent="0.3">
      <c r="M981" t="str">
        <f>M970</f>
        <v>Target; Gain &gt; 0.7; #pref=4</v>
      </c>
      <c r="N981" s="8" t="e" vm="2">
        <f t="shared" si="514"/>
        <v>#VALUE!</v>
      </c>
      <c r="O981" s="8" t="e" vm="2">
        <f t="shared" si="514"/>
        <v>#VALUE!</v>
      </c>
      <c r="P981" s="8" t="e" vm="2">
        <f t="shared" si="506"/>
        <v>#VALUE!</v>
      </c>
      <c r="Q981" s="8" t="e" vm="2">
        <f t="shared" si="515"/>
        <v>#VALUE!</v>
      </c>
      <c r="R981" s="8" t="e" vm="2">
        <f>U970</f>
        <v>#VALUE!</v>
      </c>
      <c r="S981" s="8" t="e" vm="2">
        <f t="shared" si="509"/>
        <v>#VALUE!</v>
      </c>
      <c r="T981" s="8"/>
      <c r="U981" s="8" t="str">
        <f t="shared" si="500"/>
        <v>Target; Gain &gt; 0.7; #pref=4</v>
      </c>
      <c r="V981" s="8" t="e" vm="2">
        <f t="shared" si="500"/>
        <v>#VALUE!</v>
      </c>
      <c r="W981" s="8" t="e" vm="2">
        <f t="shared" si="500"/>
        <v>#VALUE!</v>
      </c>
      <c r="X981" s="8" t="e" vm="2">
        <f t="shared" si="510"/>
        <v>#VALUE!</v>
      </c>
      <c r="Y981" s="8" t="e" vm="2">
        <f>AE970</f>
        <v>#VALUE!</v>
      </c>
      <c r="Z981" s="8" t="e" vm="2">
        <f t="shared" si="512"/>
        <v>#VALUE!</v>
      </c>
      <c r="AA981" s="8" t="e" vm="2">
        <f t="shared" si="513"/>
        <v>#VALUE!</v>
      </c>
      <c r="AC981" s="14" t="str">
        <f t="shared" si="501"/>
        <v>Target; Gain &gt; 0.7; #pref=4</v>
      </c>
      <c r="AD981" s="8" t="e" vm="2">
        <f t="shared" si="501"/>
        <v>#VALUE!</v>
      </c>
      <c r="AE981" s="8" t="e" vm="2">
        <f t="shared" si="501"/>
        <v>#VALUE!</v>
      </c>
      <c r="AF981" s="8" t="e" vm="2">
        <f t="shared" si="502"/>
        <v>#VALUE!</v>
      </c>
      <c r="AG981" s="8" t="e" vm="2">
        <f t="shared" si="503"/>
        <v>#VALUE!</v>
      </c>
      <c r="AH981" s="8" t="e" vm="2">
        <f t="shared" si="504"/>
        <v>#VALUE!</v>
      </c>
      <c r="AI981" s="8" t="e" vm="2">
        <f t="shared" si="505"/>
        <v>#VALUE!</v>
      </c>
      <c r="AK981" s="8"/>
      <c r="AL981" s="8"/>
      <c r="AM981" s="8"/>
    </row>
    <row r="982" spans="13:47" x14ac:dyDescent="0.3">
      <c r="M982" t="str">
        <f>M971</f>
        <v>Target (or sym); Gain &gt; 0</v>
      </c>
      <c r="N982" s="8">
        <f t="shared" si="514"/>
        <v>0.87668736133362857</v>
      </c>
      <c r="O982" s="8">
        <f t="shared" si="514"/>
        <v>0.87632341097687205</v>
      </c>
      <c r="P982" s="8">
        <f t="shared" si="506"/>
        <v>0.9332283594295786</v>
      </c>
      <c r="Q982" s="8">
        <f t="shared" si="515"/>
        <v>0.95103302927680045</v>
      </c>
      <c r="R982" s="8">
        <f>U971</f>
        <v>0.64666169341873181</v>
      </c>
      <c r="S982" s="8">
        <f t="shared" si="509"/>
        <v>0.92778070791044187</v>
      </c>
      <c r="T982" s="8"/>
      <c r="U982" s="8" t="str">
        <f t="shared" si="500"/>
        <v>Target (or sym); Gain &gt; 0</v>
      </c>
      <c r="V982" s="8">
        <f t="shared" si="500"/>
        <v>0.78541756076023606</v>
      </c>
      <c r="W982" s="8">
        <f t="shared" si="500"/>
        <v>0.78605734951623574</v>
      </c>
      <c r="X982" s="8">
        <f t="shared" si="510"/>
        <v>0.79800119054873897</v>
      </c>
      <c r="Y982" s="8">
        <f>AE971</f>
        <v>0.84516041401816167</v>
      </c>
      <c r="Z982" s="8">
        <f t="shared" si="512"/>
        <v>0.78255735328357923</v>
      </c>
      <c r="AA982" s="8">
        <f t="shared" si="513"/>
        <v>0.63030170788155959</v>
      </c>
      <c r="AC982" s="14" t="str">
        <f t="shared" si="501"/>
        <v>Target (or sym); Gain &gt; 0</v>
      </c>
      <c r="AD982" s="8">
        <f t="shared" si="501"/>
        <v>0.89912935459563736</v>
      </c>
      <c r="AE982" s="8">
        <f t="shared" si="501"/>
        <v>0.90205478548820239</v>
      </c>
      <c r="AF982" s="8">
        <f t="shared" si="502"/>
        <v>0.89572385508154362</v>
      </c>
      <c r="AG982" s="8">
        <f t="shared" si="503"/>
        <v>0.91115314487726518</v>
      </c>
      <c r="AH982" s="8">
        <f t="shared" si="504"/>
        <v>0.92299557833902202</v>
      </c>
      <c r="AI982" s="8">
        <f t="shared" si="505"/>
        <v>0.84081036451557889</v>
      </c>
      <c r="AK982" s="8"/>
      <c r="AL982" s="8"/>
      <c r="AM982" s="8"/>
    </row>
  </sheetData>
  <mergeCells count="11">
    <mergeCell ref="M647:W647"/>
    <mergeCell ref="Y647:AI647"/>
    <mergeCell ref="AK647:AU647"/>
    <mergeCell ref="M1:W1"/>
    <mergeCell ref="Y1:AI1"/>
    <mergeCell ref="AK1:AU1"/>
    <mergeCell ref="M337:R337"/>
    <mergeCell ref="T337:Y337"/>
    <mergeCell ref="AA337:AF337"/>
    <mergeCell ref="AJ337:AQ337"/>
    <mergeCell ref="AS337:AZ337"/>
  </mergeCells>
  <conditionalFormatting sqref="G629:K629 M339:R626 T339:Y626 M649:W936 Y649:AI936 AG339:AG626">
    <cfRule type="colorScale" priority="1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0:K630"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8:K638">
    <cfRule type="colorScale" priority="7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9:K639">
    <cfRule type="colorScale" priority="7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7:K647">
    <cfRule type="colorScale" priority="11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5:L646 L647">
    <cfRule type="colorScale" priority="1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29:L636 L638:L644">
    <cfRule type="colorScale" priority="11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39">
    <cfRule type="colorScale" priority="12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0">
    <cfRule type="colorScale" priority="12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1">
    <cfRule type="colorScale" priority="1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2">
    <cfRule type="colorScale" priority="6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3">
    <cfRule type="colorScale" priority="6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4">
    <cfRule type="colorScale" priority="6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29:R636 N950:S959 V950:AA959 M638:R644">
    <cfRule type="colorScale" priority="11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90">
    <cfRule type="colorScale" priority="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1:W290">
    <cfRule type="colorScale" priority="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5:W32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4:S312">
    <cfRule type="colorScale" priority="110">
      <colorScale>
        <cfvo type="min"/>
        <cfvo type="max"/>
        <color rgb="FF63BE7B"/>
        <color rgb="FFFCFCFF"/>
      </colorScale>
    </cfRule>
  </conditionalFormatting>
  <conditionalFormatting sqref="N326:S334">
    <cfRule type="colorScale" priority="41">
      <colorScale>
        <cfvo type="min"/>
        <cfvo type="max"/>
        <color rgb="FF63BE7B"/>
        <color rgb="FFFCFCFF"/>
      </colorScale>
    </cfRule>
  </conditionalFormatting>
  <conditionalFormatting sqref="N973:S982 V973:AA982">
    <cfRule type="colorScale" priority="6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39:W948">
    <cfRule type="colorScale" priority="1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62:W971">
    <cfRule type="colorScale" priority="6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1:S632">
    <cfRule type="colorScale" priority="1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0:S641">
    <cfRule type="colorScale" priority="7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29:Y634">
    <cfRule type="colorScale" priority="10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5:Y636 T644:Y644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8:Y643">
    <cfRule type="colorScale" priority="7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4:AA312">
    <cfRule type="colorScale" priority="109">
      <colorScale>
        <cfvo type="min"/>
        <cfvo type="max"/>
        <color rgb="FF63BE7B"/>
        <color rgb="FFFCFCFF"/>
      </colorScale>
    </cfRule>
  </conditionalFormatting>
  <conditionalFormatting sqref="V326:AA334">
    <cfRule type="colorScale" priority="40">
      <colorScale>
        <cfvo type="min"/>
        <cfvo type="max"/>
        <color rgb="FF63BE7B"/>
        <color rgb="FFFCFCFF"/>
      </colorScale>
    </cfRule>
  </conditionalFormatting>
  <conditionalFormatting sqref="Y3:AI90">
    <cfRule type="colorScale" priority="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91:AI290">
    <cfRule type="colorScale" priority="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5:AI315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6:AI316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29:Z636 Z638:Z644">
    <cfRule type="colorScale" priority="7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39:AI946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7:AI947">
    <cfRule type="colorScale" priority="10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8:AI948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2:AI965">
    <cfRule type="colorScale" priority="5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6:AI966">
    <cfRule type="colorScale" priority="5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7:AI967">
    <cfRule type="colorScale" priority="5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8:AI968">
    <cfRule type="colorScale" priority="5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9:AI969">
    <cfRule type="colorScale" priority="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0">
    <cfRule type="colorScale" priority="4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1:AI971">
    <cfRule type="colorScale" priority="4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39:AF626">
    <cfRule type="colorScale" priority="7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29:AF634">
    <cfRule type="colorScale" priority="7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5:AF636 AA644:AF644">
    <cfRule type="colorScale" priority="7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8:AF643">
    <cfRule type="colorScale" priority="6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4:AI312">
    <cfRule type="colorScale" priority="80">
      <colorScale>
        <cfvo type="min"/>
        <cfvo type="max"/>
        <color rgb="FF63BE7B"/>
        <color rgb="FFFCFCFF"/>
      </colorScale>
    </cfRule>
  </conditionalFormatting>
  <conditionalFormatting sqref="AD326:AI334">
    <cfRule type="colorScale" priority="37">
      <colorScale>
        <cfvo type="min"/>
        <cfvo type="max"/>
        <color rgb="FF63BE7B"/>
        <color rgb="FFFCFCFF"/>
      </colorScale>
    </cfRule>
  </conditionalFormatting>
  <conditionalFormatting sqref="AD950:AI959">
    <cfRule type="colorScale" priority="7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73:AI982">
    <cfRule type="colorScale" priority="5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39:AH426">
    <cfRule type="colorScale" priority="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427:AH626">
    <cfRule type="colorScale" priority="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39:AQ426">
    <cfRule type="colorScale" priority="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427:AQ626">
    <cfRule type="colorScale" priority="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29:AK634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5:AK636 AK644">
    <cfRule type="colorScale" priority="8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8:AK643">
    <cfRule type="colorScale" priority="6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4:AM312">
    <cfRule type="colorScale" priority="91">
      <colorScale>
        <cfvo type="min"/>
        <cfvo type="max"/>
        <color rgb="FF63BE7B"/>
        <color rgb="FFFCFCFF"/>
      </colorScale>
    </cfRule>
  </conditionalFormatting>
  <conditionalFormatting sqref="AK326:AM334">
    <cfRule type="colorScale" priority="38">
      <colorScale>
        <cfvo type="min"/>
        <cfvo type="max"/>
        <color rgb="FF63BE7B"/>
        <color rgb="FFFCFCFF"/>
      </colorScale>
    </cfRule>
  </conditionalFormatting>
  <conditionalFormatting sqref="AK950:AM959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73:AM982">
    <cfRule type="colorScale" priority="5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90">
    <cfRule type="colorScale" priority="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91:AU290">
    <cfRule type="colorScale" priority="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5:AU315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6:AU31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49:AU936">
    <cfRule type="colorScale" priority="9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29:AO629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0:AO630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8:AO638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9:AO639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39:AU946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7:AU947">
    <cfRule type="colorScale" priority="8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8:AU948">
    <cfRule type="colorScale" priority="8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2:AU962 AL964:AU964">
    <cfRule type="colorScale" priority="5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3:AU963">
    <cfRule type="colorScale" priority="3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5:AU965">
    <cfRule type="colorScale" priority="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6:AU966">
    <cfRule type="colorScale" priority="5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7:AU967">
    <cfRule type="colorScale" priority="5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8:AU968">
    <cfRule type="colorScale" priority="4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9:AU969">
    <cfRule type="colorScale" priority="4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">
    <cfRule type="colorScale" priority="4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4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39:AZ426">
    <cfRule type="colorScale" priority="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427:AZ626">
    <cfRule type="colorScale" priority="1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90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91:AW29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49:AW936">
    <cfRule type="colorScale" priority="10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49:AY936">
    <cfRule type="cellIs" dxfId="3" priority="122" operator="lessThan">
      <formula>0</formula>
    </cfRule>
  </conditionalFormatting>
  <conditionalFormatting sqref="AX291:BB335 AZ336:BD336">
    <cfRule type="colorScale" priority="8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1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49:AZ936">
    <cfRule type="cellIs" dxfId="2" priority="121" operator="greaterThan">
      <formula>0</formula>
    </cfRule>
  </conditionalFormatting>
  <conditionalFormatting sqref="BB339:BB626">
    <cfRule type="colorScale" priority="1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4BE4-300C-452C-849B-DA8B89029716}">
  <dimension ref="A1:BB982"/>
  <sheetViews>
    <sheetView zoomScale="85" zoomScaleNormal="85" workbookViewId="0">
      <selection activeCell="S7" sqref="S7"/>
    </sheetView>
  </sheetViews>
  <sheetFormatPr defaultColWidth="8.77734375" defaultRowHeight="14.4" x14ac:dyDescent="0.3"/>
  <cols>
    <col min="1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56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55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F648</f>
        <v>TargetN</v>
      </c>
      <c r="G2" s="2" t="str">
        <f t="shared" ref="G2:K2" si="0">G648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L648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65" si="1">AX648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1</v>
      </c>
      <c r="B3" t="s">
        <v>67</v>
      </c>
      <c r="C3" t="s">
        <v>68</v>
      </c>
      <c r="D3" t="s">
        <v>69</v>
      </c>
      <c r="F3" s="2">
        <f t="shared" ref="F3:L18" si="2">F649</f>
        <v>0</v>
      </c>
      <c r="G3" s="2">
        <f t="shared" si="2"/>
        <v>0</v>
      </c>
      <c r="H3" s="4">
        <f>H649</f>
        <v>1</v>
      </c>
      <c r="I3">
        <f t="shared" si="2"/>
        <v>0</v>
      </c>
      <c r="J3">
        <f t="shared" si="2"/>
        <v>1</v>
      </c>
      <c r="K3">
        <f t="shared" si="2"/>
        <v>2</v>
      </c>
      <c r="L3">
        <f>L649</f>
        <v>2</v>
      </c>
      <c r="M3">
        <v>6472497.2000000002</v>
      </c>
      <c r="N3">
        <v>592580.4</v>
      </c>
      <c r="O3">
        <v>592656.80000000005</v>
      </c>
      <c r="P3">
        <v>2003733</v>
      </c>
      <c r="Q3">
        <v>297400.59999999998</v>
      </c>
      <c r="R3">
        <v>19403441.600000001</v>
      </c>
      <c r="S3">
        <v>131050.6</v>
      </c>
      <c r="T3">
        <v>2924194.8</v>
      </c>
      <c r="U3">
        <v>2286981.2000000002</v>
      </c>
      <c r="V3">
        <v>1778593.2</v>
      </c>
      <c r="W3">
        <v>298595.40000000002</v>
      </c>
      <c r="Y3">
        <v>5.1077536512049848</v>
      </c>
      <c r="Z3">
        <v>0.95625550576951357</v>
      </c>
      <c r="AA3">
        <v>0.98155755659099664</v>
      </c>
      <c r="AB3">
        <v>2.316712658596225</v>
      </c>
      <c r="AC3">
        <v>1.1189613583672331</v>
      </c>
      <c r="AD3">
        <v>11.60992271059658</v>
      </c>
      <c r="AE3">
        <v>0.63889268554048617</v>
      </c>
      <c r="AF3">
        <v>0.63781402938766407</v>
      </c>
      <c r="AG3">
        <v>0.91577922526048494</v>
      </c>
      <c r="AH3">
        <v>3.043547308200504</v>
      </c>
      <c r="AI3">
        <v>1.765364212414716</v>
      </c>
      <c r="AK3">
        <v>5.1077536512049848</v>
      </c>
      <c r="AL3">
        <v>0.50789146678289399</v>
      </c>
      <c r="AM3">
        <v>0.5338606149773113</v>
      </c>
      <c r="AN3">
        <v>2.316712658596225</v>
      </c>
      <c r="AO3">
        <v>0.70308476718491875</v>
      </c>
      <c r="AP3">
        <v>11.60992271059658</v>
      </c>
      <c r="AQ3">
        <v>0.37830067655304439</v>
      </c>
      <c r="AR3">
        <v>0.32343996238196271</v>
      </c>
      <c r="AS3">
        <v>0.37053065059008078</v>
      </c>
      <c r="AT3">
        <v>3.043547308200504</v>
      </c>
      <c r="AU3">
        <v>0.68983429438667376</v>
      </c>
      <c r="AW3">
        <v>0.399949970387388</v>
      </c>
      <c r="AY3">
        <f t="shared" ref="AY3:AY66" si="3">BB339</f>
        <v>0.15199999999999991</v>
      </c>
      <c r="AZ3">
        <f t="shared" si="1"/>
        <v>0.15199999999999991</v>
      </c>
      <c r="BA3" t="str">
        <f t="shared" si="1"/>
        <v/>
      </c>
      <c r="BB3">
        <f t="shared" si="1"/>
        <v>0.15199999999999991</v>
      </c>
    </row>
    <row r="4" spans="1:54" x14ac:dyDescent="0.3">
      <c r="A4">
        <v>1</v>
      </c>
      <c r="B4" t="s">
        <v>70</v>
      </c>
      <c r="C4" t="s">
        <v>68</v>
      </c>
      <c r="D4" t="s">
        <v>69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1</v>
      </c>
      <c r="J4">
        <f t="shared" si="2"/>
        <v>0</v>
      </c>
      <c r="K4">
        <f t="shared" si="2"/>
        <v>2</v>
      </c>
      <c r="L4">
        <f t="shared" si="2"/>
        <v>0</v>
      </c>
      <c r="M4">
        <v>200022.6</v>
      </c>
      <c r="N4">
        <v>386785.4</v>
      </c>
      <c r="O4">
        <v>386869.6</v>
      </c>
      <c r="P4">
        <v>199999</v>
      </c>
      <c r="Q4">
        <v>233663.6</v>
      </c>
      <c r="R4">
        <v>1</v>
      </c>
      <c r="S4">
        <v>70275.8</v>
      </c>
      <c r="T4">
        <v>2915786.6</v>
      </c>
      <c r="U4">
        <v>2276897.4</v>
      </c>
      <c r="V4">
        <v>181.4</v>
      </c>
      <c r="W4">
        <v>212205.2</v>
      </c>
      <c r="Y4">
        <v>0.2528560814098455</v>
      </c>
      <c r="Z4">
        <v>1.0467311804532069</v>
      </c>
      <c r="AA4">
        <v>0.98635143660940228</v>
      </c>
      <c r="AB4">
        <v>0.28531461800448599</v>
      </c>
      <c r="AC4">
        <v>1.144879194389796</v>
      </c>
      <c r="AD4">
        <v>0.13171356380917129</v>
      </c>
      <c r="AE4">
        <v>0.62698708020616323</v>
      </c>
      <c r="AF4">
        <v>0.79515211138641462</v>
      </c>
      <c r="AG4">
        <v>1.2135421771323309</v>
      </c>
      <c r="AH4">
        <v>6.5773291862569212E-3</v>
      </c>
      <c r="AI4">
        <v>1.6227838400169281</v>
      </c>
      <c r="AK4">
        <v>0.2528560814098455</v>
      </c>
      <c r="AL4">
        <v>0.591164173593279</v>
      </c>
      <c r="AM4">
        <v>0.54915213860804213</v>
      </c>
      <c r="AN4">
        <v>0.28531461800448599</v>
      </c>
      <c r="AO4">
        <v>0.67846985960495654</v>
      </c>
      <c r="AP4">
        <v>0.13171356380917129</v>
      </c>
      <c r="AQ4">
        <v>0.4600404330063611</v>
      </c>
      <c r="AR4">
        <v>0.40505118980072441</v>
      </c>
      <c r="AS4">
        <v>0.53459098056191579</v>
      </c>
      <c r="AT4">
        <v>6.5773291862569212E-3</v>
      </c>
      <c r="AU4">
        <v>0.65437558982521293</v>
      </c>
      <c r="AW4">
        <v>0.47031169738620521</v>
      </c>
      <c r="AY4">
        <f t="shared" si="3"/>
        <v>-0.15199999999999991</v>
      </c>
      <c r="AZ4" t="str">
        <f t="shared" si="1"/>
        <v/>
      </c>
      <c r="BA4">
        <f t="shared" si="1"/>
        <v>-0.15199999999999991</v>
      </c>
      <c r="BB4" t="str">
        <f t="shared" si="1"/>
        <v/>
      </c>
    </row>
    <row r="5" spans="1:54" x14ac:dyDescent="0.3">
      <c r="A5">
        <v>1</v>
      </c>
      <c r="B5" t="s">
        <v>71</v>
      </c>
      <c r="C5" t="s">
        <v>68</v>
      </c>
      <c r="D5" t="s">
        <v>69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1</v>
      </c>
      <c r="J5">
        <f t="shared" si="2"/>
        <v>0</v>
      </c>
      <c r="K5">
        <f t="shared" si="2"/>
        <v>2</v>
      </c>
      <c r="L5">
        <f t="shared" si="2"/>
        <v>0</v>
      </c>
      <c r="M5">
        <v>200028.6</v>
      </c>
      <c r="N5">
        <v>384602.4</v>
      </c>
      <c r="O5">
        <v>384676.8</v>
      </c>
      <c r="P5">
        <v>199999</v>
      </c>
      <c r="Q5">
        <v>230800.6</v>
      </c>
      <c r="R5">
        <v>1.6</v>
      </c>
      <c r="S5">
        <v>69106.2</v>
      </c>
      <c r="T5">
        <v>2915994.6</v>
      </c>
      <c r="U5">
        <v>2272816.4</v>
      </c>
      <c r="V5">
        <v>275.39999999999998</v>
      </c>
      <c r="W5">
        <v>210544.4</v>
      </c>
      <c r="Y5">
        <v>0.24774262859718871</v>
      </c>
      <c r="Z5">
        <v>0.98878710736753417</v>
      </c>
      <c r="AA5">
        <v>1.090931008115877</v>
      </c>
      <c r="AB5">
        <v>0.29011890719993971</v>
      </c>
      <c r="AC5">
        <v>1.115694932214683</v>
      </c>
      <c r="AD5">
        <v>0.1256081667845137</v>
      </c>
      <c r="AE5">
        <v>0.61862550276564432</v>
      </c>
      <c r="AF5">
        <v>0.71430858419043941</v>
      </c>
      <c r="AG5">
        <v>1.135992251639254</v>
      </c>
      <c r="AH5">
        <v>7.9804578097536598E-3</v>
      </c>
      <c r="AI5">
        <v>1.599314226815477</v>
      </c>
      <c r="AK5">
        <v>0.24774262859718871</v>
      </c>
      <c r="AL5">
        <v>0.60558471158146854</v>
      </c>
      <c r="AM5">
        <v>0.659959918144159</v>
      </c>
      <c r="AN5">
        <v>0.29011890719993971</v>
      </c>
      <c r="AO5">
        <v>0.69614822398871179</v>
      </c>
      <c r="AP5">
        <v>0.1256081667845137</v>
      </c>
      <c r="AQ5">
        <v>0.4630853037815541</v>
      </c>
      <c r="AR5">
        <v>0.3656140921986662</v>
      </c>
      <c r="AS5">
        <v>0.54200986598152667</v>
      </c>
      <c r="AT5">
        <v>7.9804578097536598E-3</v>
      </c>
      <c r="AU5">
        <v>0.64512607038486747</v>
      </c>
      <c r="AW5">
        <v>0.50306046538753435</v>
      </c>
      <c r="AY5">
        <f t="shared" si="3"/>
        <v>-0.15199999999999991</v>
      </c>
      <c r="AZ5" t="str">
        <f t="shared" si="1"/>
        <v/>
      </c>
      <c r="BA5">
        <f t="shared" si="1"/>
        <v>-0.15199999999999991</v>
      </c>
      <c r="BB5" t="str">
        <f t="shared" si="1"/>
        <v/>
      </c>
    </row>
    <row r="6" spans="1:54" x14ac:dyDescent="0.3">
      <c r="A6">
        <v>1</v>
      </c>
      <c r="B6" t="s">
        <v>72</v>
      </c>
      <c r="C6" t="s">
        <v>68</v>
      </c>
      <c r="D6" t="s">
        <v>69</v>
      </c>
      <c r="F6" s="2">
        <f t="shared" si="2"/>
        <v>0</v>
      </c>
      <c r="G6" s="2">
        <f t="shared" si="2"/>
        <v>0</v>
      </c>
      <c r="H6" s="4">
        <f t="shared" si="2"/>
        <v>1</v>
      </c>
      <c r="I6">
        <f t="shared" si="2"/>
        <v>0</v>
      </c>
      <c r="J6">
        <f t="shared" si="2"/>
        <v>1</v>
      </c>
      <c r="K6">
        <f t="shared" si="2"/>
        <v>2</v>
      </c>
      <c r="L6">
        <f t="shared" si="2"/>
        <v>2</v>
      </c>
      <c r="M6">
        <v>6241646.2000000002</v>
      </c>
      <c r="N6">
        <v>591011.4</v>
      </c>
      <c r="O6">
        <v>590854.6</v>
      </c>
      <c r="P6">
        <v>1951224.2</v>
      </c>
      <c r="Q6">
        <v>283760.59999999998</v>
      </c>
      <c r="R6">
        <v>19050969.800000001</v>
      </c>
      <c r="S6">
        <v>119521.2</v>
      </c>
      <c r="T6">
        <v>2921896.8</v>
      </c>
      <c r="U6">
        <v>2286217.4</v>
      </c>
      <c r="V6">
        <v>1797560.4</v>
      </c>
      <c r="W6">
        <v>285342.2</v>
      </c>
      <c r="Y6">
        <v>5.134637922199909</v>
      </c>
      <c r="Z6">
        <v>1.1693396943854171</v>
      </c>
      <c r="AA6">
        <v>1.0280123266042209</v>
      </c>
      <c r="AB6">
        <v>2.5658915896085088</v>
      </c>
      <c r="AC6">
        <v>1.099078021576861</v>
      </c>
      <c r="AD6">
        <v>10.935923597984949</v>
      </c>
      <c r="AE6">
        <v>0.60966617099475118</v>
      </c>
      <c r="AF6">
        <v>0.63147897579474377</v>
      </c>
      <c r="AG6">
        <v>0.90173097677761693</v>
      </c>
      <c r="AH6">
        <v>3.0538273449987172</v>
      </c>
      <c r="AI6">
        <v>1.718957637820858</v>
      </c>
      <c r="AK6">
        <v>5.134637922199909</v>
      </c>
      <c r="AL6">
        <v>0.64984195897122843</v>
      </c>
      <c r="AM6">
        <v>0.51541985298972581</v>
      </c>
      <c r="AN6">
        <v>2.5658915896085088</v>
      </c>
      <c r="AO6">
        <v>0.60598933099536223</v>
      </c>
      <c r="AP6">
        <v>10.935923597984949</v>
      </c>
      <c r="AQ6">
        <v>0.36455197358736768</v>
      </c>
      <c r="AR6">
        <v>0.31908031600760289</v>
      </c>
      <c r="AS6">
        <v>0.36338170216185972</v>
      </c>
      <c r="AT6">
        <v>3.0538273449987172</v>
      </c>
      <c r="AU6">
        <v>0.6592352590174414</v>
      </c>
      <c r="AW6">
        <v>0.53633796818321566</v>
      </c>
      <c r="AY6">
        <f t="shared" si="3"/>
        <v>0.15199999999999991</v>
      </c>
      <c r="AZ6">
        <f t="shared" si="1"/>
        <v>0.15199999999999991</v>
      </c>
      <c r="BA6" t="str">
        <f t="shared" si="1"/>
        <v/>
      </c>
      <c r="BB6">
        <f t="shared" si="1"/>
        <v>0.15199999999999991</v>
      </c>
    </row>
    <row r="7" spans="1:54" x14ac:dyDescent="0.3">
      <c r="A7">
        <v>1</v>
      </c>
      <c r="B7" t="s">
        <v>73</v>
      </c>
      <c r="C7" t="s">
        <v>74</v>
      </c>
      <c r="D7" t="s">
        <v>69</v>
      </c>
      <c r="F7" s="2">
        <f t="shared" si="2"/>
        <v>0</v>
      </c>
      <c r="G7" s="2">
        <f t="shared" si="2"/>
        <v>0</v>
      </c>
      <c r="H7" s="4">
        <f t="shared" si="2"/>
        <v>0</v>
      </c>
      <c r="I7">
        <f t="shared" si="2"/>
        <v>0</v>
      </c>
      <c r="J7">
        <f t="shared" si="2"/>
        <v>1</v>
      </c>
      <c r="K7">
        <f t="shared" si="2"/>
        <v>2</v>
      </c>
      <c r="L7">
        <f t="shared" si="2"/>
        <v>0</v>
      </c>
      <c r="M7">
        <v>6472497.2000000002</v>
      </c>
      <c r="N7">
        <v>865280.2</v>
      </c>
      <c r="O7">
        <v>866468.4</v>
      </c>
      <c r="P7">
        <v>2003733</v>
      </c>
      <c r="Q7">
        <v>379478.06666666671</v>
      </c>
      <c r="R7">
        <v>19403441.600000001</v>
      </c>
      <c r="S7">
        <v>303560.33333333337</v>
      </c>
      <c r="T7">
        <v>2924194.8</v>
      </c>
      <c r="U7">
        <v>2289944.6</v>
      </c>
      <c r="V7">
        <v>1778593.2</v>
      </c>
      <c r="W7">
        <v>490359.1333333333</v>
      </c>
      <c r="Y7">
        <v>3.982090987998526</v>
      </c>
      <c r="Z7">
        <v>0.82814283503297104</v>
      </c>
      <c r="AA7">
        <v>0.82789315806003283</v>
      </c>
      <c r="AB7">
        <v>3.096198777784593</v>
      </c>
      <c r="AC7">
        <v>0.71696235762016536</v>
      </c>
      <c r="AD7">
        <v>10.743306489614771</v>
      </c>
      <c r="AE7">
        <v>0.65142155508510768</v>
      </c>
      <c r="AF7">
        <v>0.60088774659670885</v>
      </c>
      <c r="AG7">
        <v>0.76002611619963623</v>
      </c>
      <c r="AH7">
        <v>3.060779800009914</v>
      </c>
      <c r="AI7">
        <v>1.7355286877369509</v>
      </c>
      <c r="AK7">
        <v>3.982090987998526</v>
      </c>
      <c r="AL7">
        <v>0.29724239598338797</v>
      </c>
      <c r="AM7">
        <v>0.29661059741629292</v>
      </c>
      <c r="AN7">
        <v>3.096198777784593</v>
      </c>
      <c r="AO7">
        <v>0.30890343613767379</v>
      </c>
      <c r="AP7">
        <v>10.743306489614771</v>
      </c>
      <c r="AQ7">
        <v>0.26544136134131502</v>
      </c>
      <c r="AR7">
        <v>0.30366332260891787</v>
      </c>
      <c r="AS7">
        <v>0.2235646522759149</v>
      </c>
      <c r="AT7">
        <v>3.060779800009914</v>
      </c>
      <c r="AU7">
        <v>0.57606707600255813</v>
      </c>
      <c r="AW7">
        <v>0.1708551364019513</v>
      </c>
      <c r="AY7">
        <f t="shared" si="3"/>
        <v>7.1999999999999897E-2</v>
      </c>
      <c r="AZ7" t="str">
        <f t="shared" si="1"/>
        <v/>
      </c>
      <c r="BA7" t="str">
        <f t="shared" si="1"/>
        <v/>
      </c>
      <c r="BB7">
        <f t="shared" si="1"/>
        <v>7.1999999999999897E-2</v>
      </c>
    </row>
    <row r="8" spans="1:54" x14ac:dyDescent="0.3">
      <c r="A8">
        <v>1</v>
      </c>
      <c r="B8" t="s">
        <v>75</v>
      </c>
      <c r="C8" t="s">
        <v>74</v>
      </c>
      <c r="D8" t="s">
        <v>69</v>
      </c>
      <c r="F8" s="2">
        <f t="shared" si="2"/>
        <v>0</v>
      </c>
      <c r="G8" s="2">
        <f t="shared" si="2"/>
        <v>1</v>
      </c>
      <c r="H8" s="4">
        <f t="shared" si="2"/>
        <v>1</v>
      </c>
      <c r="I8">
        <f t="shared" si="2"/>
        <v>1</v>
      </c>
      <c r="J8">
        <f t="shared" si="2"/>
        <v>0</v>
      </c>
      <c r="K8">
        <f t="shared" si="2"/>
        <v>2</v>
      </c>
      <c r="L8">
        <f t="shared" si="2"/>
        <v>2</v>
      </c>
      <c r="M8">
        <v>200022.6</v>
      </c>
      <c r="N8">
        <v>233922.93333333329</v>
      </c>
      <c r="O8">
        <v>233945.60000000001</v>
      </c>
      <c r="P8">
        <v>199999</v>
      </c>
      <c r="Q8">
        <v>206360.8666666667</v>
      </c>
      <c r="R8">
        <v>1</v>
      </c>
      <c r="S8">
        <v>12329.13333333333</v>
      </c>
      <c r="T8">
        <v>2915786.6</v>
      </c>
      <c r="U8">
        <v>2271348.666666667</v>
      </c>
      <c r="V8">
        <v>181.4</v>
      </c>
      <c r="W8">
        <v>27911.133333333331</v>
      </c>
      <c r="Y8">
        <v>0.25082641479093581</v>
      </c>
      <c r="Z8">
        <v>0.46345333632392183</v>
      </c>
      <c r="AA8">
        <v>0.45979334339499472</v>
      </c>
      <c r="AB8">
        <v>0.3351759415934793</v>
      </c>
      <c r="AC8">
        <v>0.56688401607874161</v>
      </c>
      <c r="AD8">
        <v>9.9406596994958768E-2</v>
      </c>
      <c r="AE8">
        <v>0.2798743753693998</v>
      </c>
      <c r="AF8">
        <v>0.60644718660041685</v>
      </c>
      <c r="AG8">
        <v>0.75178299070879195</v>
      </c>
      <c r="AH8">
        <v>4.4456724077462598E-3</v>
      </c>
      <c r="AI8">
        <v>0.28705978207678218</v>
      </c>
      <c r="AK8">
        <v>0.25082641479093581</v>
      </c>
      <c r="AL8">
        <v>0.22402416245701409</v>
      </c>
      <c r="AM8">
        <v>0.22061614618869499</v>
      </c>
      <c r="AN8">
        <v>0.3351759415934793</v>
      </c>
      <c r="AO8">
        <v>0.26017973934455457</v>
      </c>
      <c r="AP8">
        <v>9.9406596994958768E-2</v>
      </c>
      <c r="AQ8">
        <v>0.18887244668245931</v>
      </c>
      <c r="AR8">
        <v>0.30947427758947021</v>
      </c>
      <c r="AS8">
        <v>0.22082192621504271</v>
      </c>
      <c r="AT8">
        <v>4.4456724077462598E-3</v>
      </c>
      <c r="AU8">
        <v>0.20010109679230181</v>
      </c>
      <c r="AW8">
        <v>0.1742509762678916</v>
      </c>
      <c r="AY8">
        <f t="shared" si="3"/>
        <v>-7.1999999999999897E-2</v>
      </c>
      <c r="AZ8">
        <f t="shared" si="1"/>
        <v>-7.1999999999999897E-2</v>
      </c>
      <c r="BA8">
        <f t="shared" si="1"/>
        <v>-7.1999999999999897E-2</v>
      </c>
      <c r="BB8" t="str">
        <f t="shared" si="1"/>
        <v/>
      </c>
    </row>
    <row r="9" spans="1:54" x14ac:dyDescent="0.3">
      <c r="A9">
        <v>1</v>
      </c>
      <c r="B9" t="s">
        <v>76</v>
      </c>
      <c r="C9" t="s">
        <v>74</v>
      </c>
      <c r="D9" t="s">
        <v>69</v>
      </c>
      <c r="F9" s="2">
        <f t="shared" si="2"/>
        <v>0</v>
      </c>
      <c r="G9" s="2">
        <f t="shared" si="2"/>
        <v>1</v>
      </c>
      <c r="H9" s="4">
        <f t="shared" si="2"/>
        <v>1</v>
      </c>
      <c r="I9">
        <f t="shared" si="2"/>
        <v>1</v>
      </c>
      <c r="J9">
        <f t="shared" si="2"/>
        <v>0</v>
      </c>
      <c r="K9">
        <f t="shared" si="2"/>
        <v>2</v>
      </c>
      <c r="L9">
        <f t="shared" si="2"/>
        <v>2</v>
      </c>
      <c r="M9">
        <v>200028.6</v>
      </c>
      <c r="N9">
        <v>238632.6</v>
      </c>
      <c r="O9">
        <v>238661</v>
      </c>
      <c r="P9">
        <v>199999</v>
      </c>
      <c r="Q9">
        <v>205721.4</v>
      </c>
      <c r="R9">
        <v>1.6</v>
      </c>
      <c r="S9">
        <v>12515.6</v>
      </c>
      <c r="T9">
        <v>2915994.6</v>
      </c>
      <c r="U9">
        <v>2270037.666666667</v>
      </c>
      <c r="V9">
        <v>275.39999999999998</v>
      </c>
      <c r="W9">
        <v>26697.599999999999</v>
      </c>
      <c r="Y9">
        <v>0.25108074659947299</v>
      </c>
      <c r="Z9">
        <v>0.46761682037031282</v>
      </c>
      <c r="AA9">
        <v>0.46457452748824518</v>
      </c>
      <c r="AB9">
        <v>0.41717559879762123</v>
      </c>
      <c r="AC9">
        <v>0.59278915033792146</v>
      </c>
      <c r="AD9">
        <v>9.966693640453736E-2</v>
      </c>
      <c r="AE9">
        <v>0.27988849723866832</v>
      </c>
      <c r="AF9">
        <v>0.6078985054278746</v>
      </c>
      <c r="AG9">
        <v>0.74731318329383312</v>
      </c>
      <c r="AH9">
        <v>4.8010569997131401E-3</v>
      </c>
      <c r="AI9">
        <v>0.28355902864520133</v>
      </c>
      <c r="AK9">
        <v>0.25108074659947299</v>
      </c>
      <c r="AL9">
        <v>0.22444839359571531</v>
      </c>
      <c r="AM9">
        <v>0.22381111097056411</v>
      </c>
      <c r="AN9">
        <v>0.41717559879762123</v>
      </c>
      <c r="AO9">
        <v>0.27749780486725889</v>
      </c>
      <c r="AP9">
        <v>9.966693640453736E-2</v>
      </c>
      <c r="AQ9">
        <v>0.18993488438039399</v>
      </c>
      <c r="AR9">
        <v>0.30866406942950558</v>
      </c>
      <c r="AS9">
        <v>0.21980827673493569</v>
      </c>
      <c r="AT9">
        <v>4.8010569997131401E-3</v>
      </c>
      <c r="AU9">
        <v>0.1999867001354384</v>
      </c>
      <c r="AW9">
        <v>0.17278765960363671</v>
      </c>
      <c r="AY9">
        <f t="shared" si="3"/>
        <v>-7.1999999999999897E-2</v>
      </c>
      <c r="AZ9">
        <f t="shared" si="1"/>
        <v>-7.1999999999999897E-2</v>
      </c>
      <c r="BA9">
        <f t="shared" si="1"/>
        <v>-7.1999999999999897E-2</v>
      </c>
      <c r="BB9" t="str">
        <f t="shared" si="1"/>
        <v/>
      </c>
    </row>
    <row r="10" spans="1:54" x14ac:dyDescent="0.3">
      <c r="A10">
        <v>1</v>
      </c>
      <c r="B10" t="s">
        <v>77</v>
      </c>
      <c r="C10" t="s">
        <v>74</v>
      </c>
      <c r="D10" t="s">
        <v>69</v>
      </c>
      <c r="F10" s="2">
        <f t="shared" si="2"/>
        <v>0</v>
      </c>
      <c r="G10" s="2">
        <f t="shared" si="2"/>
        <v>0</v>
      </c>
      <c r="H10" s="4">
        <f t="shared" si="2"/>
        <v>0</v>
      </c>
      <c r="I10">
        <f t="shared" si="2"/>
        <v>0</v>
      </c>
      <c r="J10">
        <f t="shared" si="2"/>
        <v>1</v>
      </c>
      <c r="K10">
        <f t="shared" si="2"/>
        <v>2</v>
      </c>
      <c r="L10">
        <f t="shared" si="2"/>
        <v>0</v>
      </c>
      <c r="M10">
        <v>6241646.2000000002</v>
      </c>
      <c r="N10">
        <v>836845.66666666674</v>
      </c>
      <c r="O10">
        <v>838235.2</v>
      </c>
      <c r="P10">
        <v>1951224.2</v>
      </c>
      <c r="Q10">
        <v>363246.46666666667</v>
      </c>
      <c r="R10">
        <v>19050969.800000001</v>
      </c>
      <c r="S10">
        <v>295603.1333333333</v>
      </c>
      <c r="T10">
        <v>2921896.8</v>
      </c>
      <c r="U10">
        <v>2286245.9333333331</v>
      </c>
      <c r="V10">
        <v>1797560.4</v>
      </c>
      <c r="W10">
        <v>508098.33333333337</v>
      </c>
      <c r="Y10">
        <v>3.8618766166036949</v>
      </c>
      <c r="Z10">
        <v>0.81154084665467963</v>
      </c>
      <c r="AA10">
        <v>0.80560318593634295</v>
      </c>
      <c r="AB10">
        <v>3.0741320094035469</v>
      </c>
      <c r="AC10">
        <v>0.69606847092121216</v>
      </c>
      <c r="AD10">
        <v>10.283127408020659</v>
      </c>
      <c r="AE10">
        <v>0.64972278067531675</v>
      </c>
      <c r="AF10">
        <v>0.60760079358005892</v>
      </c>
      <c r="AG10">
        <v>0.75432731107963868</v>
      </c>
      <c r="AH10">
        <v>3.1206375266076072</v>
      </c>
      <c r="AI10">
        <v>1.738363803069418</v>
      </c>
      <c r="AK10">
        <v>3.8618766166036949</v>
      </c>
      <c r="AL10">
        <v>0.2917450341939305</v>
      </c>
      <c r="AM10">
        <v>0.2893682884091201</v>
      </c>
      <c r="AN10">
        <v>3.0741320094035469</v>
      </c>
      <c r="AO10">
        <v>0.28878777240170173</v>
      </c>
      <c r="AP10">
        <v>10.283127408020659</v>
      </c>
      <c r="AQ10">
        <v>0.25879189807455988</v>
      </c>
      <c r="AR10">
        <v>0.30744075819384298</v>
      </c>
      <c r="AS10">
        <v>0.22026109543318539</v>
      </c>
      <c r="AT10">
        <v>3.1206375266076072</v>
      </c>
      <c r="AU10">
        <v>0.57052645853643003</v>
      </c>
      <c r="AW10">
        <v>0.17030783613057179</v>
      </c>
      <c r="AY10">
        <f t="shared" si="3"/>
        <v>7.1999999999999897E-2</v>
      </c>
      <c r="AZ10" t="str">
        <f t="shared" si="1"/>
        <v/>
      </c>
      <c r="BA10" t="str">
        <f t="shared" si="1"/>
        <v/>
      </c>
      <c r="BB10">
        <f t="shared" si="1"/>
        <v>7.1999999999999897E-2</v>
      </c>
    </row>
    <row r="11" spans="1:54" x14ac:dyDescent="0.3">
      <c r="A11">
        <v>1</v>
      </c>
      <c r="B11" t="s">
        <v>78</v>
      </c>
      <c r="C11" t="s">
        <v>74</v>
      </c>
      <c r="D11" t="s">
        <v>69</v>
      </c>
      <c r="F11" s="2">
        <f t="shared" si="2"/>
        <v>0</v>
      </c>
      <c r="G11" s="2">
        <f t="shared" si="2"/>
        <v>0</v>
      </c>
      <c r="H11" s="4">
        <f t="shared" si="2"/>
        <v>0</v>
      </c>
      <c r="I11">
        <f t="shared" si="2"/>
        <v>0</v>
      </c>
      <c r="J11">
        <f t="shared" si="2"/>
        <v>1</v>
      </c>
      <c r="K11">
        <f t="shared" si="2"/>
        <v>2</v>
      </c>
      <c r="L11">
        <f t="shared" si="2"/>
        <v>0</v>
      </c>
      <c r="M11">
        <v>6472497.2000000002</v>
      </c>
      <c r="N11">
        <v>865280.2</v>
      </c>
      <c r="O11">
        <v>866468.4</v>
      </c>
      <c r="P11">
        <v>2003733</v>
      </c>
      <c r="Q11">
        <v>379478.06666666671</v>
      </c>
      <c r="R11">
        <v>19403441.600000001</v>
      </c>
      <c r="S11">
        <v>303560.33333333337</v>
      </c>
      <c r="T11">
        <v>2924194.8</v>
      </c>
      <c r="U11">
        <v>2289944.6</v>
      </c>
      <c r="V11">
        <v>1778593.2</v>
      </c>
      <c r="W11">
        <v>490359.1333333333</v>
      </c>
      <c r="Y11">
        <v>4.0944915825966746</v>
      </c>
      <c r="Z11">
        <v>0.84399777234066276</v>
      </c>
      <c r="AA11">
        <v>0.84305701040818037</v>
      </c>
      <c r="AB11">
        <v>2.9518382595968431</v>
      </c>
      <c r="AC11">
        <v>0.73298039728348763</v>
      </c>
      <c r="AD11">
        <v>10.77133598960936</v>
      </c>
      <c r="AE11">
        <v>0.66509639319653313</v>
      </c>
      <c r="AF11">
        <v>0.59981127240462229</v>
      </c>
      <c r="AG11">
        <v>0.77021062916610394</v>
      </c>
      <c r="AH11">
        <v>3.0414983327733349</v>
      </c>
      <c r="AI11">
        <v>1.763857952121179</v>
      </c>
      <c r="AK11">
        <v>4.0944915825966746</v>
      </c>
      <c r="AL11">
        <v>0.30068109099908419</v>
      </c>
      <c r="AM11">
        <v>0.30193547893237949</v>
      </c>
      <c r="AN11">
        <v>2.9518382595968431</v>
      </c>
      <c r="AO11">
        <v>0.30640553986886521</v>
      </c>
      <c r="AP11">
        <v>10.77133598960936</v>
      </c>
      <c r="AQ11">
        <v>0.27035025052803868</v>
      </c>
      <c r="AR11">
        <v>0.30293018660740922</v>
      </c>
      <c r="AS11">
        <v>0.2260342308630546</v>
      </c>
      <c r="AT11">
        <v>3.0414983327733349</v>
      </c>
      <c r="AU11">
        <v>0.57726910699857403</v>
      </c>
      <c r="AW11">
        <v>0.17236291866283859</v>
      </c>
      <c r="AY11">
        <f t="shared" si="3"/>
        <v>7.1999999999999897E-2</v>
      </c>
      <c r="AZ11" t="str">
        <f t="shared" si="1"/>
        <v/>
      </c>
      <c r="BA11" t="str">
        <f t="shared" si="1"/>
        <v/>
      </c>
      <c r="BB11">
        <f t="shared" si="1"/>
        <v>7.1999999999999897E-2</v>
      </c>
    </row>
    <row r="12" spans="1:54" x14ac:dyDescent="0.3">
      <c r="A12">
        <v>1</v>
      </c>
      <c r="B12" t="s">
        <v>79</v>
      </c>
      <c r="C12" t="s">
        <v>74</v>
      </c>
      <c r="D12" t="s">
        <v>69</v>
      </c>
      <c r="F12" s="2">
        <f t="shared" si="2"/>
        <v>0</v>
      </c>
      <c r="G12" s="2">
        <f t="shared" si="2"/>
        <v>1</v>
      </c>
      <c r="H12" s="4">
        <f t="shared" si="2"/>
        <v>1</v>
      </c>
      <c r="I12">
        <f t="shared" si="2"/>
        <v>1</v>
      </c>
      <c r="J12">
        <f t="shared" si="2"/>
        <v>0</v>
      </c>
      <c r="K12">
        <f t="shared" si="2"/>
        <v>2</v>
      </c>
      <c r="L12">
        <f t="shared" si="2"/>
        <v>2</v>
      </c>
      <c r="M12">
        <v>200022.6</v>
      </c>
      <c r="N12">
        <v>233922.93333333329</v>
      </c>
      <c r="O12">
        <v>233945.60000000001</v>
      </c>
      <c r="P12">
        <v>199999</v>
      </c>
      <c r="Q12">
        <v>206360.8666666667</v>
      </c>
      <c r="R12">
        <v>1</v>
      </c>
      <c r="S12">
        <v>12329.13333333333</v>
      </c>
      <c r="T12">
        <v>2915786.6</v>
      </c>
      <c r="U12">
        <v>2271348.666666667</v>
      </c>
      <c r="V12">
        <v>181.4</v>
      </c>
      <c r="W12">
        <v>27911.133333333331</v>
      </c>
      <c r="Y12">
        <v>0.26953729300294071</v>
      </c>
      <c r="Z12">
        <v>0.46954748419811948</v>
      </c>
      <c r="AA12">
        <v>0.46739639475320771</v>
      </c>
      <c r="AB12">
        <v>0.48995132540003389</v>
      </c>
      <c r="AC12">
        <v>0.73246593332539001</v>
      </c>
      <c r="AD12">
        <v>0.1059563291841186</v>
      </c>
      <c r="AE12">
        <v>0.287207012452806</v>
      </c>
      <c r="AF12">
        <v>0.59726281641051171</v>
      </c>
      <c r="AG12">
        <v>0.75680514775061358</v>
      </c>
      <c r="AH12">
        <v>7.838332804385539E-3</v>
      </c>
      <c r="AI12">
        <v>0.29138402200769631</v>
      </c>
      <c r="AK12">
        <v>0.26953729300294071</v>
      </c>
      <c r="AL12">
        <v>0.22528361233416941</v>
      </c>
      <c r="AM12">
        <v>0.2248407999247623</v>
      </c>
      <c r="AN12">
        <v>0.48995132540003389</v>
      </c>
      <c r="AO12">
        <v>0.33918909946805798</v>
      </c>
      <c r="AP12">
        <v>0.1059563291841186</v>
      </c>
      <c r="AQ12">
        <v>0.19407053012788919</v>
      </c>
      <c r="AR12">
        <v>0.30214998259907577</v>
      </c>
      <c r="AS12">
        <v>0.222320644025846</v>
      </c>
      <c r="AT12">
        <v>7.838332804385539E-3</v>
      </c>
      <c r="AU12">
        <v>0.2026923367287963</v>
      </c>
      <c r="AW12">
        <v>0.17492409339174619</v>
      </c>
      <c r="AY12">
        <f t="shared" si="3"/>
        <v>-7.1999999999999897E-2</v>
      </c>
      <c r="AZ12">
        <f t="shared" si="1"/>
        <v>-7.1999999999999897E-2</v>
      </c>
      <c r="BA12">
        <f t="shared" si="1"/>
        <v>-7.1999999999999897E-2</v>
      </c>
      <c r="BB12" t="str">
        <f t="shared" si="1"/>
        <v/>
      </c>
    </row>
    <row r="13" spans="1:54" x14ac:dyDescent="0.3">
      <c r="A13">
        <v>1</v>
      </c>
      <c r="B13" t="s">
        <v>80</v>
      </c>
      <c r="C13" t="s">
        <v>74</v>
      </c>
      <c r="D13" t="s">
        <v>69</v>
      </c>
      <c r="F13" s="2">
        <f t="shared" si="2"/>
        <v>0</v>
      </c>
      <c r="G13" s="2">
        <f t="shared" si="2"/>
        <v>1</v>
      </c>
      <c r="H13" s="4">
        <f t="shared" si="2"/>
        <v>1</v>
      </c>
      <c r="I13">
        <f t="shared" si="2"/>
        <v>1</v>
      </c>
      <c r="J13">
        <f t="shared" si="2"/>
        <v>0</v>
      </c>
      <c r="K13">
        <f t="shared" si="2"/>
        <v>2</v>
      </c>
      <c r="L13">
        <f t="shared" si="2"/>
        <v>2</v>
      </c>
      <c r="M13">
        <v>200028.6</v>
      </c>
      <c r="N13">
        <v>238632.6</v>
      </c>
      <c r="O13">
        <v>238661</v>
      </c>
      <c r="P13">
        <v>199999</v>
      </c>
      <c r="Q13">
        <v>205721.4</v>
      </c>
      <c r="R13">
        <v>1.6</v>
      </c>
      <c r="S13">
        <v>12515.6</v>
      </c>
      <c r="T13">
        <v>2915994.6</v>
      </c>
      <c r="U13">
        <v>2270037.666666667</v>
      </c>
      <c r="V13">
        <v>275.39999999999998</v>
      </c>
      <c r="W13">
        <v>26697.599999999999</v>
      </c>
      <c r="Y13">
        <v>0.30824241701047861</v>
      </c>
      <c r="Z13">
        <v>0.4754763160017319</v>
      </c>
      <c r="AA13">
        <v>0.47254305188544088</v>
      </c>
      <c r="AB13">
        <v>0.55476798660238269</v>
      </c>
      <c r="AC13">
        <v>0.55344647600043884</v>
      </c>
      <c r="AD13">
        <v>0.1008023560047149</v>
      </c>
      <c r="AE13">
        <v>0.28391059108156091</v>
      </c>
      <c r="AF13">
        <v>0.59616807600250465</v>
      </c>
      <c r="AG13">
        <v>0.75725563941523433</v>
      </c>
      <c r="AH13">
        <v>4.8220806056632993E-3</v>
      </c>
      <c r="AI13">
        <v>0.28305179193072638</v>
      </c>
      <c r="AK13">
        <v>0.30824241701047861</v>
      </c>
      <c r="AL13">
        <v>0.22889814572796849</v>
      </c>
      <c r="AM13">
        <v>0.22811817159721001</v>
      </c>
      <c r="AN13">
        <v>0.55476798660238269</v>
      </c>
      <c r="AO13">
        <v>0.26815085560277407</v>
      </c>
      <c r="AP13">
        <v>0.1008023560047149</v>
      </c>
      <c r="AQ13">
        <v>0.19369252327208711</v>
      </c>
      <c r="AR13">
        <v>0.30263932900270452</v>
      </c>
      <c r="AS13">
        <v>0.22262936532885461</v>
      </c>
      <c r="AT13">
        <v>4.8220806056632993E-3</v>
      </c>
      <c r="AU13">
        <v>0.199552023744521</v>
      </c>
      <c r="AW13">
        <v>0.17729240219729639</v>
      </c>
      <c r="AY13">
        <f t="shared" si="3"/>
        <v>-7.1999999999999897E-2</v>
      </c>
      <c r="AZ13">
        <f t="shared" si="1"/>
        <v>-7.1999999999999897E-2</v>
      </c>
      <c r="BA13">
        <f t="shared" si="1"/>
        <v>-7.1999999999999897E-2</v>
      </c>
      <c r="BB13" t="str">
        <f t="shared" si="1"/>
        <v/>
      </c>
    </row>
    <row r="14" spans="1:54" x14ac:dyDescent="0.3">
      <c r="A14">
        <v>1</v>
      </c>
      <c r="B14" t="s">
        <v>81</v>
      </c>
      <c r="C14" t="s">
        <v>74</v>
      </c>
      <c r="D14" t="s">
        <v>69</v>
      </c>
      <c r="F14" s="2">
        <f t="shared" si="2"/>
        <v>0</v>
      </c>
      <c r="G14" s="2">
        <f t="shared" si="2"/>
        <v>0</v>
      </c>
      <c r="H14" s="4">
        <f t="shared" si="2"/>
        <v>0</v>
      </c>
      <c r="I14">
        <f t="shared" si="2"/>
        <v>0</v>
      </c>
      <c r="J14">
        <f t="shared" si="2"/>
        <v>1</v>
      </c>
      <c r="K14">
        <f t="shared" si="2"/>
        <v>2</v>
      </c>
      <c r="L14">
        <f t="shared" si="2"/>
        <v>0</v>
      </c>
      <c r="M14">
        <v>6241646.2000000002</v>
      </c>
      <c r="N14">
        <v>836845.66666666674</v>
      </c>
      <c r="O14">
        <v>838235.2</v>
      </c>
      <c r="P14">
        <v>1951224.2</v>
      </c>
      <c r="Q14">
        <v>363246.46666666667</v>
      </c>
      <c r="R14">
        <v>19050969.800000001</v>
      </c>
      <c r="S14">
        <v>295603.1333333333</v>
      </c>
      <c r="T14">
        <v>2921896.8</v>
      </c>
      <c r="U14">
        <v>2286245.9333333331</v>
      </c>
      <c r="V14">
        <v>1797560.4</v>
      </c>
      <c r="W14">
        <v>508098.33333333331</v>
      </c>
      <c r="Y14">
        <v>4.233713299001101</v>
      </c>
      <c r="Z14">
        <v>0.83353227912060301</v>
      </c>
      <c r="AA14">
        <v>0.83073288738960405</v>
      </c>
      <c r="AB14">
        <v>2.3958622056001331</v>
      </c>
      <c r="AC14">
        <v>0.61990967992460355</v>
      </c>
      <c r="AD14">
        <v>10.30720766619779</v>
      </c>
      <c r="AE14">
        <v>0.65359993635987246</v>
      </c>
      <c r="AF14">
        <v>0.62163913440890606</v>
      </c>
      <c r="AG14">
        <v>0.75957324762906253</v>
      </c>
      <c r="AH14">
        <v>3.107730546803213</v>
      </c>
      <c r="AI14">
        <v>1.7188411860338719</v>
      </c>
      <c r="AK14">
        <v>4.233713299001101</v>
      </c>
      <c r="AL14">
        <v>0.30034611414885148</v>
      </c>
      <c r="AM14">
        <v>0.29750047793301437</v>
      </c>
      <c r="AN14">
        <v>2.3958622056001331</v>
      </c>
      <c r="AO14">
        <v>0.25582697147037842</v>
      </c>
      <c r="AP14">
        <v>10.30720766619779</v>
      </c>
      <c r="AQ14">
        <v>0.2600396935362369</v>
      </c>
      <c r="AR14">
        <v>0.31666550479130823</v>
      </c>
      <c r="AS14">
        <v>0.22203350568112609</v>
      </c>
      <c r="AT14">
        <v>3.107730546803213</v>
      </c>
      <c r="AU14">
        <v>0.56042502608615907</v>
      </c>
      <c r="AW14">
        <v>0.17713071453229831</v>
      </c>
      <c r="AY14">
        <f t="shared" si="3"/>
        <v>7.1999999999999897E-2</v>
      </c>
      <c r="AZ14" t="str">
        <f t="shared" si="1"/>
        <v/>
      </c>
      <c r="BA14" t="str">
        <f t="shared" si="1"/>
        <v/>
      </c>
      <c r="BB14">
        <f t="shared" si="1"/>
        <v>7.1999999999999897E-2</v>
      </c>
    </row>
    <row r="15" spans="1:54" x14ac:dyDescent="0.3">
      <c r="A15">
        <v>1</v>
      </c>
      <c r="B15" t="s">
        <v>82</v>
      </c>
      <c r="C15" t="s">
        <v>68</v>
      </c>
      <c r="D15" t="s">
        <v>69</v>
      </c>
      <c r="F15" s="2">
        <f t="shared" si="2"/>
        <v>0</v>
      </c>
      <c r="G15" s="2">
        <f t="shared" si="2"/>
        <v>0</v>
      </c>
      <c r="H15" s="4">
        <f t="shared" si="2"/>
        <v>1</v>
      </c>
      <c r="I15">
        <f t="shared" si="2"/>
        <v>0</v>
      </c>
      <c r="J15">
        <f t="shared" si="2"/>
        <v>1</v>
      </c>
      <c r="K15">
        <f t="shared" si="2"/>
        <v>2</v>
      </c>
      <c r="L15">
        <f t="shared" si="2"/>
        <v>2</v>
      </c>
      <c r="M15">
        <v>6472497.2000000002</v>
      </c>
      <c r="N15">
        <v>592580.4</v>
      </c>
      <c r="O15">
        <v>592656.80000000005</v>
      </c>
      <c r="P15">
        <v>2003733</v>
      </c>
      <c r="Q15">
        <v>297400.59999999998</v>
      </c>
      <c r="R15">
        <v>19403441.600000001</v>
      </c>
      <c r="S15">
        <v>131050.6</v>
      </c>
      <c r="T15">
        <v>2924194.8</v>
      </c>
      <c r="U15">
        <v>2286981.2000000002</v>
      </c>
      <c r="V15">
        <v>1778593.2</v>
      </c>
      <c r="W15">
        <v>298595.40000000002</v>
      </c>
      <c r="Y15">
        <v>4.3585448316065598</v>
      </c>
      <c r="Z15">
        <v>0.87748347001615912</v>
      </c>
      <c r="AA15">
        <v>0.8492321947705932</v>
      </c>
      <c r="AB15">
        <v>2.4526677649992048</v>
      </c>
      <c r="AC15">
        <v>0.81621201563393697</v>
      </c>
      <c r="AD15">
        <v>10.91597612941405</v>
      </c>
      <c r="AE15">
        <v>0.63263012601528312</v>
      </c>
      <c r="AF15">
        <v>0.62635560022899883</v>
      </c>
      <c r="AG15">
        <v>0.91226216262439264</v>
      </c>
      <c r="AH15">
        <v>3.0374273307970721</v>
      </c>
      <c r="AI15">
        <v>1.739896127779502</v>
      </c>
      <c r="AK15">
        <v>4.3585448316065598</v>
      </c>
      <c r="AL15">
        <v>0.45971546700457111</v>
      </c>
      <c r="AM15">
        <v>0.43023256540764121</v>
      </c>
      <c r="AN15">
        <v>2.4526677649992048</v>
      </c>
      <c r="AO15">
        <v>0.48566727780853403</v>
      </c>
      <c r="AP15">
        <v>10.91597612941405</v>
      </c>
      <c r="AQ15">
        <v>0.37471490058815099</v>
      </c>
      <c r="AR15">
        <v>0.31710441603790962</v>
      </c>
      <c r="AS15">
        <v>0.36831710918340832</v>
      </c>
      <c r="AT15">
        <v>3.0374273307970721</v>
      </c>
      <c r="AU15">
        <v>0.66814893158152699</v>
      </c>
      <c r="AW15">
        <v>0.35913187619298698</v>
      </c>
      <c r="AY15">
        <f t="shared" si="3"/>
        <v>0.15199999999999991</v>
      </c>
      <c r="AZ15">
        <f t="shared" si="1"/>
        <v>0.15199999999999991</v>
      </c>
      <c r="BA15" t="str">
        <f t="shared" si="1"/>
        <v/>
      </c>
      <c r="BB15">
        <f t="shared" si="1"/>
        <v>0.15199999999999991</v>
      </c>
    </row>
    <row r="16" spans="1:54" x14ac:dyDescent="0.3">
      <c r="A16">
        <v>1</v>
      </c>
      <c r="B16" t="s">
        <v>83</v>
      </c>
      <c r="C16" t="s">
        <v>68</v>
      </c>
      <c r="D16" t="s">
        <v>69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1</v>
      </c>
      <c r="J16">
        <f t="shared" si="2"/>
        <v>0</v>
      </c>
      <c r="K16">
        <f t="shared" si="2"/>
        <v>2</v>
      </c>
      <c r="L16">
        <f t="shared" si="2"/>
        <v>0</v>
      </c>
      <c r="M16">
        <v>200022.6</v>
      </c>
      <c r="N16">
        <v>386785.4</v>
      </c>
      <c r="O16">
        <v>386869.6</v>
      </c>
      <c r="P16">
        <v>199999</v>
      </c>
      <c r="Q16">
        <v>233663.6</v>
      </c>
      <c r="R16">
        <v>1</v>
      </c>
      <c r="S16">
        <v>70275.8</v>
      </c>
      <c r="T16">
        <v>2915786.6</v>
      </c>
      <c r="U16">
        <v>2276897.4</v>
      </c>
      <c r="V16">
        <v>181.4</v>
      </c>
      <c r="W16">
        <v>212205.2</v>
      </c>
      <c r="Y16">
        <v>0.38653135539498168</v>
      </c>
      <c r="Z16">
        <v>0.80236967598320919</v>
      </c>
      <c r="AA16">
        <v>0.75603659434709702</v>
      </c>
      <c r="AB16">
        <v>0.53603703419794324</v>
      </c>
      <c r="AC16">
        <v>1.0852539331885049</v>
      </c>
      <c r="AD16">
        <v>0.10610486860387019</v>
      </c>
      <c r="AE16">
        <v>0.52047313195653255</v>
      </c>
      <c r="AF16">
        <v>0.63609669858124107</v>
      </c>
      <c r="AG16">
        <v>0.92329255755757911</v>
      </c>
      <c r="AH16">
        <v>4.2673511896281994E-3</v>
      </c>
      <c r="AI16">
        <v>1.602529106056318</v>
      </c>
      <c r="AK16">
        <v>0.38653135539498168</v>
      </c>
      <c r="AL16">
        <v>0.45092567161191249</v>
      </c>
      <c r="AM16">
        <v>0.41227883760584522</v>
      </c>
      <c r="AN16">
        <v>0.53603703419794324</v>
      </c>
      <c r="AO16">
        <v>0.61168501320062207</v>
      </c>
      <c r="AP16">
        <v>0.10610486860387019</v>
      </c>
      <c r="AQ16">
        <v>0.37788980897748842</v>
      </c>
      <c r="AR16">
        <v>0.32138182258931908</v>
      </c>
      <c r="AS16">
        <v>0.38645337510388339</v>
      </c>
      <c r="AT16">
        <v>4.2673511896281994E-3</v>
      </c>
      <c r="AU16">
        <v>0.63944175679935145</v>
      </c>
      <c r="AW16">
        <v>0.37115866559324778</v>
      </c>
      <c r="AY16">
        <f t="shared" si="3"/>
        <v>-0.15199999999999991</v>
      </c>
      <c r="AZ16" t="str">
        <f t="shared" si="1"/>
        <v/>
      </c>
      <c r="BA16">
        <f t="shared" si="1"/>
        <v>-0.15199999999999991</v>
      </c>
      <c r="BB16" t="str">
        <f t="shared" si="1"/>
        <v/>
      </c>
    </row>
    <row r="17" spans="1:54" x14ac:dyDescent="0.3">
      <c r="A17">
        <v>1</v>
      </c>
      <c r="B17" t="s">
        <v>84</v>
      </c>
      <c r="C17" t="s">
        <v>68</v>
      </c>
      <c r="D17" t="s">
        <v>69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1</v>
      </c>
      <c r="J17">
        <f t="shared" si="2"/>
        <v>0</v>
      </c>
      <c r="K17">
        <f t="shared" si="2"/>
        <v>2</v>
      </c>
      <c r="L17">
        <f t="shared" si="2"/>
        <v>0</v>
      </c>
      <c r="M17">
        <v>200028.6</v>
      </c>
      <c r="N17">
        <v>384602.4</v>
      </c>
      <c r="O17">
        <v>384676.8</v>
      </c>
      <c r="P17">
        <v>199999</v>
      </c>
      <c r="Q17">
        <v>230800.6</v>
      </c>
      <c r="R17">
        <v>1.6</v>
      </c>
      <c r="S17">
        <v>69106.2</v>
      </c>
      <c r="T17">
        <v>2915994.6</v>
      </c>
      <c r="U17">
        <v>2272816.4</v>
      </c>
      <c r="V17">
        <v>275.39999999999998</v>
      </c>
      <c r="W17">
        <v>210544.4</v>
      </c>
      <c r="Y17">
        <v>0.33957529979525142</v>
      </c>
      <c r="Z17">
        <v>0.78092301716096701</v>
      </c>
      <c r="AA17">
        <v>0.754736145795323</v>
      </c>
      <c r="AB17">
        <v>0.51574200600152831</v>
      </c>
      <c r="AC17">
        <v>1.029690602596383</v>
      </c>
      <c r="AD17">
        <v>9.8346986609976692E-2</v>
      </c>
      <c r="AE17">
        <v>0.47894097900716592</v>
      </c>
      <c r="AF17">
        <v>0.62347889378434052</v>
      </c>
      <c r="AG17">
        <v>0.89417196954600509</v>
      </c>
      <c r="AH17">
        <v>4.7787952120415403E-3</v>
      </c>
      <c r="AI17">
        <v>1.569911416817922</v>
      </c>
      <c r="AK17">
        <v>0.33957529979525142</v>
      </c>
      <c r="AL17">
        <v>0.42235793139552702</v>
      </c>
      <c r="AM17">
        <v>0.40688051700126382</v>
      </c>
      <c r="AN17">
        <v>0.51574200600152831</v>
      </c>
      <c r="AO17">
        <v>0.6301871493982617</v>
      </c>
      <c r="AP17">
        <v>9.8346986609976692E-2</v>
      </c>
      <c r="AQ17">
        <v>0.33816824359819292</v>
      </c>
      <c r="AR17">
        <v>0.31771751297637818</v>
      </c>
      <c r="AS17">
        <v>0.3568697606096975</v>
      </c>
      <c r="AT17">
        <v>4.7787952120415403E-3</v>
      </c>
      <c r="AU17">
        <v>0.61903084658551966</v>
      </c>
      <c r="AW17">
        <v>0.33246453600004311</v>
      </c>
      <c r="AY17">
        <f t="shared" si="3"/>
        <v>-0.15199999999999991</v>
      </c>
      <c r="AZ17" t="str">
        <f t="shared" si="1"/>
        <v/>
      </c>
      <c r="BA17">
        <f t="shared" si="1"/>
        <v>-0.15199999999999991</v>
      </c>
      <c r="BB17" t="str">
        <f t="shared" si="1"/>
        <v/>
      </c>
    </row>
    <row r="18" spans="1:54" x14ac:dyDescent="0.3">
      <c r="A18">
        <v>1</v>
      </c>
      <c r="B18" t="s">
        <v>85</v>
      </c>
      <c r="C18" t="s">
        <v>68</v>
      </c>
      <c r="D18" t="s">
        <v>69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0</v>
      </c>
      <c r="J18">
        <f t="shared" si="2"/>
        <v>1</v>
      </c>
      <c r="K18">
        <f t="shared" si="2"/>
        <v>2</v>
      </c>
      <c r="L18">
        <f t="shared" si="2"/>
        <v>2</v>
      </c>
      <c r="M18">
        <v>6241646.2000000002</v>
      </c>
      <c r="N18">
        <v>591011.4</v>
      </c>
      <c r="O18">
        <v>590854.6</v>
      </c>
      <c r="P18">
        <v>1951224.2</v>
      </c>
      <c r="Q18">
        <v>283760.59999999998</v>
      </c>
      <c r="R18">
        <v>19050969.800000001</v>
      </c>
      <c r="S18">
        <v>119521.2</v>
      </c>
      <c r="T18">
        <v>2921896.8</v>
      </c>
      <c r="U18">
        <v>2286217.4</v>
      </c>
      <c r="V18">
        <v>1797560.4</v>
      </c>
      <c r="W18">
        <v>285342.2</v>
      </c>
      <c r="Y18">
        <v>4.1805723114171993</v>
      </c>
      <c r="Z18">
        <v>0.85263866822933776</v>
      </c>
      <c r="AA18">
        <v>0.82523318596649919</v>
      </c>
      <c r="AB18">
        <v>2.1644650950096551</v>
      </c>
      <c r="AC18">
        <v>0.75021603003260684</v>
      </c>
      <c r="AD18">
        <v>10.52179429500829</v>
      </c>
      <c r="AE18">
        <v>0.60703274323605005</v>
      </c>
      <c r="AF18">
        <v>0.63057806539582084</v>
      </c>
      <c r="AG18">
        <v>0.90709464879473667</v>
      </c>
      <c r="AH18">
        <v>3.1671375996083948</v>
      </c>
      <c r="AI18">
        <v>1.728981839632616</v>
      </c>
      <c r="AK18">
        <v>4.1805723114171993</v>
      </c>
      <c r="AL18">
        <v>0.4265905941952951</v>
      </c>
      <c r="AM18">
        <v>0.40788095036987221</v>
      </c>
      <c r="AN18">
        <v>2.1644650950096551</v>
      </c>
      <c r="AO18">
        <v>0.43253889500047082</v>
      </c>
      <c r="AP18">
        <v>10.52179429500829</v>
      </c>
      <c r="AQ18">
        <v>0.36263922480866312</v>
      </c>
      <c r="AR18">
        <v>0.32033500199904658</v>
      </c>
      <c r="AS18">
        <v>0.36559323238907382</v>
      </c>
      <c r="AT18">
        <v>3.1671375996083948</v>
      </c>
      <c r="AU18">
        <v>0.65968729441519824</v>
      </c>
      <c r="AW18">
        <v>0.33367527939844882</v>
      </c>
      <c r="AY18">
        <f t="shared" si="3"/>
        <v>0.15199999999999991</v>
      </c>
      <c r="AZ18">
        <f t="shared" si="1"/>
        <v>0.15199999999999991</v>
      </c>
      <c r="BA18" t="str">
        <f t="shared" si="1"/>
        <v/>
      </c>
      <c r="BB18">
        <f t="shared" si="1"/>
        <v>0.15199999999999991</v>
      </c>
    </row>
    <row r="19" spans="1:54" x14ac:dyDescent="0.3">
      <c r="A19">
        <v>2</v>
      </c>
      <c r="B19" t="s">
        <v>86</v>
      </c>
      <c r="C19" t="s">
        <v>87</v>
      </c>
      <c r="D19" t="s">
        <v>69</v>
      </c>
      <c r="F19" s="2">
        <f t="shared" ref="F19:L34" si="4">F665</f>
        <v>0</v>
      </c>
      <c r="G19" s="2">
        <f t="shared" si="4"/>
        <v>0</v>
      </c>
      <c r="H19" s="4">
        <f t="shared" si="4"/>
        <v>1</v>
      </c>
      <c r="I19">
        <f t="shared" si="4"/>
        <v>0</v>
      </c>
      <c r="J19">
        <f t="shared" si="4"/>
        <v>1</v>
      </c>
      <c r="K19">
        <f t="shared" si="4"/>
        <v>2</v>
      </c>
      <c r="L19">
        <f t="shared" si="4"/>
        <v>2</v>
      </c>
      <c r="M19">
        <v>7645979</v>
      </c>
      <c r="N19">
        <v>1917771.8</v>
      </c>
      <c r="O19">
        <v>1924130</v>
      </c>
      <c r="P19">
        <v>2251794</v>
      </c>
      <c r="Q19">
        <v>644093.6</v>
      </c>
      <c r="R19">
        <v>21349713.199999999</v>
      </c>
      <c r="S19">
        <v>1503446.6</v>
      </c>
      <c r="T19">
        <v>2923754.4</v>
      </c>
      <c r="U19">
        <v>2257290.4</v>
      </c>
      <c r="V19">
        <v>1987378.4</v>
      </c>
      <c r="W19">
        <v>612603.4</v>
      </c>
      <c r="Y19">
        <v>5.4526577970013026</v>
      </c>
      <c r="Z19">
        <v>1.8681279474403709</v>
      </c>
      <c r="AA19">
        <v>1.79017170460429</v>
      </c>
      <c r="AB19">
        <v>2.6174538765975739</v>
      </c>
      <c r="AC19">
        <v>1.2981456354085821</v>
      </c>
      <c r="AD19">
        <v>12.41065569999628</v>
      </c>
      <c r="AE19">
        <v>1.8360267705516891</v>
      </c>
      <c r="AF19">
        <v>0.640904171008151</v>
      </c>
      <c r="AG19">
        <v>0.94749819416319947</v>
      </c>
      <c r="AH19">
        <v>3.2828693936113269</v>
      </c>
      <c r="AI19">
        <v>2.07554467638256</v>
      </c>
      <c r="AK19">
        <v>5.4526577970013026</v>
      </c>
      <c r="AL19">
        <v>0.69637810222338881</v>
      </c>
      <c r="AM19">
        <v>0.64228410982759665</v>
      </c>
      <c r="AN19">
        <v>2.6174538765975739</v>
      </c>
      <c r="AO19">
        <v>0.64260291799437252</v>
      </c>
      <c r="AP19">
        <v>12.41065569999628</v>
      </c>
      <c r="AQ19">
        <v>0.62745804236037661</v>
      </c>
      <c r="AR19">
        <v>0.32555295981001098</v>
      </c>
      <c r="AS19">
        <v>0.40354461192619062</v>
      </c>
      <c r="AT19">
        <v>3.2828693936113269</v>
      </c>
      <c r="AU19">
        <v>0.91104824300855403</v>
      </c>
      <c r="AW19">
        <v>0.46176364180864771</v>
      </c>
      <c r="AY19">
        <f t="shared" si="3"/>
        <v>0.18999999999999989</v>
      </c>
      <c r="AZ19">
        <f t="shared" si="1"/>
        <v>0.18999999999999989</v>
      </c>
      <c r="BA19" t="str">
        <f t="shared" si="1"/>
        <v/>
      </c>
      <c r="BB19">
        <f t="shared" si="1"/>
        <v>0.18999999999999989</v>
      </c>
    </row>
    <row r="20" spans="1:54" x14ac:dyDescent="0.3">
      <c r="A20">
        <v>2</v>
      </c>
      <c r="B20" t="s">
        <v>88</v>
      </c>
      <c r="C20" t="s">
        <v>87</v>
      </c>
      <c r="D20" t="s">
        <v>69</v>
      </c>
      <c r="F20" s="2">
        <f t="shared" si="4"/>
        <v>0</v>
      </c>
      <c r="G20" s="2">
        <f t="shared" si="4"/>
        <v>1</v>
      </c>
      <c r="H20" s="4">
        <f t="shared" si="4"/>
        <v>0</v>
      </c>
      <c r="I20">
        <f t="shared" si="4"/>
        <v>1</v>
      </c>
      <c r="J20">
        <f t="shared" si="4"/>
        <v>0</v>
      </c>
      <c r="K20">
        <f t="shared" si="4"/>
        <v>2</v>
      </c>
      <c r="L20">
        <f t="shared" si="4"/>
        <v>0</v>
      </c>
      <c r="M20">
        <v>200029.8</v>
      </c>
      <c r="N20">
        <v>229475.20000000001</v>
      </c>
      <c r="O20">
        <v>229542</v>
      </c>
      <c r="P20">
        <v>199999</v>
      </c>
      <c r="Q20">
        <v>204322.8</v>
      </c>
      <c r="R20">
        <v>1.2</v>
      </c>
      <c r="S20">
        <v>8174</v>
      </c>
      <c r="T20">
        <v>2916340.4</v>
      </c>
      <c r="U20">
        <v>2223945.4</v>
      </c>
      <c r="V20">
        <v>206.6</v>
      </c>
      <c r="W20">
        <v>49553.599999999999</v>
      </c>
      <c r="Y20">
        <v>0.29531336799263952</v>
      </c>
      <c r="Z20">
        <v>1.5591249059187251</v>
      </c>
      <c r="AA20">
        <v>1.0422330848639829</v>
      </c>
      <c r="AB20">
        <v>0.34079531620955089</v>
      </c>
      <c r="AC20">
        <v>1.187336619221605</v>
      </c>
      <c r="AD20">
        <v>0.1776921309996396</v>
      </c>
      <c r="AE20">
        <v>0.87183770857518539</v>
      </c>
      <c r="AF20">
        <v>0.77286842357134444</v>
      </c>
      <c r="AG20">
        <v>1.256887552642729</v>
      </c>
      <c r="AH20">
        <v>5.4213229916057802E-3</v>
      </c>
      <c r="AI20">
        <v>0.61703135599382219</v>
      </c>
      <c r="AK20">
        <v>0.29531336799263952</v>
      </c>
      <c r="AL20">
        <v>1.2432759751914999</v>
      </c>
      <c r="AM20">
        <v>0.72393336843233558</v>
      </c>
      <c r="AN20">
        <v>0.34079531620955089</v>
      </c>
      <c r="AO20">
        <v>0.77615337860188449</v>
      </c>
      <c r="AP20">
        <v>0.1776921309996396</v>
      </c>
      <c r="AQ20">
        <v>0.76722565877716986</v>
      </c>
      <c r="AR20">
        <v>0.40405627638101582</v>
      </c>
      <c r="AS20">
        <v>0.64177561964606866</v>
      </c>
      <c r="AT20">
        <v>5.4213229916057802E-3</v>
      </c>
      <c r="AU20">
        <v>0.44735924019478263</v>
      </c>
      <c r="AW20">
        <v>1.1715921313851141</v>
      </c>
      <c r="AY20">
        <f t="shared" si="3"/>
        <v>-0.18999999999999989</v>
      </c>
      <c r="AZ20" t="str">
        <f t="shared" si="1"/>
        <v/>
      </c>
      <c r="BA20">
        <f t="shared" si="1"/>
        <v>-0.18999999999999989</v>
      </c>
      <c r="BB20" t="str">
        <f t="shared" si="1"/>
        <v/>
      </c>
    </row>
    <row r="21" spans="1:54" x14ac:dyDescent="0.3">
      <c r="A21">
        <v>2</v>
      </c>
      <c r="B21" t="s">
        <v>89</v>
      </c>
      <c r="C21" t="s">
        <v>87</v>
      </c>
      <c r="D21" t="s">
        <v>69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2</v>
      </c>
      <c r="L21">
        <f t="shared" si="4"/>
        <v>0</v>
      </c>
      <c r="M21">
        <v>200023.8</v>
      </c>
      <c r="N21">
        <v>232060.4</v>
      </c>
      <c r="O21">
        <v>232100.6</v>
      </c>
      <c r="P21">
        <v>199999</v>
      </c>
      <c r="Q21">
        <v>205558.39999999999</v>
      </c>
      <c r="R21">
        <v>1</v>
      </c>
      <c r="S21">
        <v>7218.4</v>
      </c>
      <c r="T21">
        <v>2917860.6</v>
      </c>
      <c r="U21">
        <v>2226779.7999999998</v>
      </c>
      <c r="V21">
        <v>181.2</v>
      </c>
      <c r="W21">
        <v>51186</v>
      </c>
      <c r="Y21">
        <v>0.30019753377418962</v>
      </c>
      <c r="Z21">
        <v>1.6504294131766071</v>
      </c>
      <c r="AA21">
        <v>1.2069528760155659</v>
      </c>
      <c r="AB21">
        <v>0.41627995980670668</v>
      </c>
      <c r="AC21">
        <v>1.172280015196884</v>
      </c>
      <c r="AD21">
        <v>0.15732608060352499</v>
      </c>
      <c r="AE21">
        <v>1.0961509136366661</v>
      </c>
      <c r="AF21">
        <v>0.90491906282259149</v>
      </c>
      <c r="AG21">
        <v>1.311450481473003</v>
      </c>
      <c r="AH21">
        <v>4.6714171767234204E-3</v>
      </c>
      <c r="AI21">
        <v>0.62292657078942282</v>
      </c>
      <c r="AK21">
        <v>0.30019753377418962</v>
      </c>
      <c r="AL21">
        <v>1.2844994450220839</v>
      </c>
      <c r="AM21">
        <v>0.84764394439989699</v>
      </c>
      <c r="AN21">
        <v>0.41627995980670668</v>
      </c>
      <c r="AO21">
        <v>0.70552031319821251</v>
      </c>
      <c r="AP21">
        <v>0.15732608060352499</v>
      </c>
      <c r="AQ21">
        <v>0.98665156381903218</v>
      </c>
      <c r="AR21">
        <v>0.45649493461241952</v>
      </c>
      <c r="AS21">
        <v>0.7339523059665225</v>
      </c>
      <c r="AT21">
        <v>4.6714171767234204E-3</v>
      </c>
      <c r="AU21">
        <v>0.45035118359373882</v>
      </c>
      <c r="AW21">
        <v>1.204969464603346</v>
      </c>
      <c r="AY21">
        <f t="shared" si="3"/>
        <v>-0.18999999999999989</v>
      </c>
      <c r="AZ21" t="str">
        <f t="shared" si="1"/>
        <v/>
      </c>
      <c r="BA21">
        <f t="shared" si="1"/>
        <v>-0.18999999999999989</v>
      </c>
      <c r="BB21" t="str">
        <f t="shared" si="1"/>
        <v/>
      </c>
    </row>
    <row r="22" spans="1:54" x14ac:dyDescent="0.3">
      <c r="A22">
        <v>2</v>
      </c>
      <c r="B22" t="s">
        <v>90</v>
      </c>
      <c r="C22" t="s">
        <v>87</v>
      </c>
      <c r="D22" t="s">
        <v>69</v>
      </c>
      <c r="F22" s="2">
        <f t="shared" si="4"/>
        <v>0</v>
      </c>
      <c r="G22" s="2">
        <f t="shared" si="4"/>
        <v>0</v>
      </c>
      <c r="H22" s="4">
        <f t="shared" si="4"/>
        <v>1</v>
      </c>
      <c r="I22">
        <f t="shared" si="4"/>
        <v>0</v>
      </c>
      <c r="J22">
        <f t="shared" si="4"/>
        <v>1</v>
      </c>
      <c r="K22">
        <f t="shared" si="4"/>
        <v>2</v>
      </c>
      <c r="L22">
        <f t="shared" si="4"/>
        <v>2</v>
      </c>
      <c r="M22">
        <v>6594486.2000000002</v>
      </c>
      <c r="N22">
        <v>1776829.2</v>
      </c>
      <c r="O22">
        <v>1782259.6</v>
      </c>
      <c r="P22">
        <v>2151958</v>
      </c>
      <c r="Q22">
        <v>653170</v>
      </c>
      <c r="R22">
        <v>22278667.600000001</v>
      </c>
      <c r="S22">
        <v>1462933.6</v>
      </c>
      <c r="T22">
        <v>2924448.2</v>
      </c>
      <c r="U22">
        <v>2260148.6</v>
      </c>
      <c r="V22">
        <v>2033017.2</v>
      </c>
      <c r="W22">
        <v>610437.19999999995</v>
      </c>
      <c r="Y22">
        <v>5.756646296591498</v>
      </c>
      <c r="Z22">
        <v>1.974134445795789</v>
      </c>
      <c r="AA22">
        <v>1.7798616343992759</v>
      </c>
      <c r="AB22">
        <v>2.5457202096004039</v>
      </c>
      <c r="AC22">
        <v>1.25853956421488</v>
      </c>
      <c r="AD22">
        <v>12.65785532601876</v>
      </c>
      <c r="AE22">
        <v>1.768831281526946</v>
      </c>
      <c r="AF22">
        <v>0.61464966041967273</v>
      </c>
      <c r="AG22">
        <v>0.93145294985733929</v>
      </c>
      <c r="AH22">
        <v>3.1455416872049682</v>
      </c>
      <c r="AI22">
        <v>2.0746136136236601</v>
      </c>
      <c r="AK22">
        <v>5.756646296591498</v>
      </c>
      <c r="AL22">
        <v>0.73983326019952078</v>
      </c>
      <c r="AM22">
        <v>0.68420854738214987</v>
      </c>
      <c r="AN22">
        <v>2.5457202096004039</v>
      </c>
      <c r="AO22">
        <v>0.59745109540526753</v>
      </c>
      <c r="AP22">
        <v>12.65785532601876</v>
      </c>
      <c r="AQ22">
        <v>0.58116742140846323</v>
      </c>
      <c r="AR22">
        <v>0.31052443663356821</v>
      </c>
      <c r="AS22">
        <v>0.39434930015122521</v>
      </c>
      <c r="AT22">
        <v>3.1455416872049682</v>
      </c>
      <c r="AU22">
        <v>0.89414370039012281</v>
      </c>
      <c r="AW22">
        <v>0.46196376800071448</v>
      </c>
      <c r="AY22">
        <f t="shared" si="3"/>
        <v>0.18999999999999989</v>
      </c>
      <c r="AZ22">
        <f t="shared" si="1"/>
        <v>0.18999999999999989</v>
      </c>
      <c r="BA22" t="str">
        <f t="shared" si="1"/>
        <v/>
      </c>
      <c r="BB22">
        <f t="shared" si="1"/>
        <v>0.18999999999999989</v>
      </c>
    </row>
    <row r="23" spans="1:54" x14ac:dyDescent="0.3">
      <c r="A23">
        <v>2</v>
      </c>
      <c r="B23" t="s">
        <v>91</v>
      </c>
      <c r="C23" t="s">
        <v>92</v>
      </c>
      <c r="D23" t="s">
        <v>69</v>
      </c>
      <c r="F23" s="2">
        <f t="shared" si="4"/>
        <v>0</v>
      </c>
      <c r="G23" s="2">
        <f t="shared" si="4"/>
        <v>0</v>
      </c>
      <c r="H23" s="4">
        <f t="shared" si="4"/>
        <v>0</v>
      </c>
      <c r="I23">
        <f t="shared" si="4"/>
        <v>0</v>
      </c>
      <c r="J23">
        <f t="shared" si="4"/>
        <v>1</v>
      </c>
      <c r="K23">
        <f t="shared" si="4"/>
        <v>2</v>
      </c>
      <c r="L23">
        <f t="shared" si="4"/>
        <v>0</v>
      </c>
      <c r="M23">
        <v>7645979</v>
      </c>
      <c r="N23">
        <v>7741142.4000000004</v>
      </c>
      <c r="O23">
        <v>7766438</v>
      </c>
      <c r="P23">
        <v>2251794</v>
      </c>
      <c r="Q23">
        <v>2389947.2000000002</v>
      </c>
      <c r="R23">
        <v>21349713.199999999</v>
      </c>
      <c r="S23">
        <v>15144927.800000001</v>
      </c>
      <c r="T23">
        <v>2923754.4</v>
      </c>
      <c r="U23">
        <v>2328404.2000000002</v>
      </c>
      <c r="V23">
        <v>1987378.4</v>
      </c>
      <c r="W23">
        <v>2190763.2000000002</v>
      </c>
      <c r="Y23">
        <v>4.868641976814251</v>
      </c>
      <c r="Z23">
        <v>4.8482900961418638</v>
      </c>
      <c r="AA23">
        <v>4.7912712359917347</v>
      </c>
      <c r="AB23">
        <v>2.7347478641895582</v>
      </c>
      <c r="AC23">
        <v>2.584458138956689</v>
      </c>
      <c r="AD23">
        <v>11.78430582401343</v>
      </c>
      <c r="AE23">
        <v>8.7472481216187585</v>
      </c>
      <c r="AF23">
        <v>0.60886905819643289</v>
      </c>
      <c r="AG23">
        <v>0.7831982465926558</v>
      </c>
      <c r="AH23">
        <v>3.148116925789509</v>
      </c>
      <c r="AI23">
        <v>3.7069730618502938</v>
      </c>
      <c r="AK23">
        <v>4.868641976814251</v>
      </c>
      <c r="AL23">
        <v>1.069711141963489</v>
      </c>
      <c r="AM23">
        <v>1.064131935592741</v>
      </c>
      <c r="AN23">
        <v>2.7347478641895582</v>
      </c>
      <c r="AO23">
        <v>0.6885175655886997</v>
      </c>
      <c r="AP23">
        <v>11.78430582401343</v>
      </c>
      <c r="AQ23">
        <v>1.7866340690175999</v>
      </c>
      <c r="AR23">
        <v>0.30881096780067308</v>
      </c>
      <c r="AS23">
        <v>0.22927262597950171</v>
      </c>
      <c r="AT23">
        <v>3.148116925789509</v>
      </c>
      <c r="AU23">
        <v>2.1521890523959879</v>
      </c>
      <c r="AW23">
        <v>0.18312308558961371</v>
      </c>
      <c r="AY23">
        <f t="shared" si="3"/>
        <v>1.7999999999999999E-2</v>
      </c>
      <c r="AZ23" t="str">
        <f t="shared" si="1"/>
        <v/>
      </c>
      <c r="BA23" t="str">
        <f t="shared" si="1"/>
        <v/>
      </c>
      <c r="BB23">
        <f t="shared" si="1"/>
        <v>1.7999999999999999E-2</v>
      </c>
    </row>
    <row r="24" spans="1:54" x14ac:dyDescent="0.3">
      <c r="A24">
        <v>2</v>
      </c>
      <c r="B24" t="s">
        <v>93</v>
      </c>
      <c r="C24" t="s">
        <v>92</v>
      </c>
      <c r="D24" t="s">
        <v>69</v>
      </c>
      <c r="F24" s="2">
        <f t="shared" si="4"/>
        <v>0</v>
      </c>
      <c r="G24" s="2">
        <f t="shared" si="4"/>
        <v>1</v>
      </c>
      <c r="H24" s="4">
        <f t="shared" si="4"/>
        <v>1</v>
      </c>
      <c r="I24">
        <f t="shared" si="4"/>
        <v>1</v>
      </c>
      <c r="J24">
        <f t="shared" si="4"/>
        <v>0</v>
      </c>
      <c r="K24">
        <f t="shared" si="4"/>
        <v>2</v>
      </c>
      <c r="L24">
        <f t="shared" si="4"/>
        <v>2</v>
      </c>
      <c r="M24">
        <v>200029.8</v>
      </c>
      <c r="N24">
        <v>200195.6</v>
      </c>
      <c r="O24">
        <v>200199.2</v>
      </c>
      <c r="P24">
        <v>199999</v>
      </c>
      <c r="Q24">
        <v>200002.8</v>
      </c>
      <c r="R24">
        <v>1.2</v>
      </c>
      <c r="S24">
        <v>15.4</v>
      </c>
      <c r="T24">
        <v>2916340.4</v>
      </c>
      <c r="U24">
        <v>2248504.4</v>
      </c>
      <c r="V24">
        <v>206.6</v>
      </c>
      <c r="W24">
        <v>1801.6</v>
      </c>
      <c r="Y24">
        <v>0.32494795019738382</v>
      </c>
      <c r="Z24">
        <v>0.45260031103389342</v>
      </c>
      <c r="AA24">
        <v>0.47162339023780081</v>
      </c>
      <c r="AB24">
        <v>0.42605611180188141</v>
      </c>
      <c r="AC24">
        <v>0.54140143200056623</v>
      </c>
      <c r="AD24">
        <v>0.1013308860128745</v>
      </c>
      <c r="AE24">
        <v>0.28060045338934292</v>
      </c>
      <c r="AF24">
        <v>0.62986054504290223</v>
      </c>
      <c r="AG24">
        <v>0.76395517251221468</v>
      </c>
      <c r="AH24">
        <v>4.4733147951773614E-3</v>
      </c>
      <c r="AI24">
        <v>0.19355637799017131</v>
      </c>
      <c r="AK24">
        <v>0.32494795019738382</v>
      </c>
      <c r="AL24">
        <v>0.23609022221062331</v>
      </c>
      <c r="AM24">
        <v>0.25108893841970709</v>
      </c>
      <c r="AN24">
        <v>0.42605611180188141</v>
      </c>
      <c r="AO24">
        <v>0.28536521659698338</v>
      </c>
      <c r="AP24">
        <v>0.1013308860128745</v>
      </c>
      <c r="AQ24">
        <v>0.20487620898056769</v>
      </c>
      <c r="AR24">
        <v>0.32064954824745662</v>
      </c>
      <c r="AS24">
        <v>0.23236455405130979</v>
      </c>
      <c r="AT24">
        <v>4.4733147951773614E-3</v>
      </c>
      <c r="AU24">
        <v>0.18343035920988771</v>
      </c>
      <c r="AW24">
        <v>0.19399151301477099</v>
      </c>
      <c r="AY24">
        <f t="shared" si="3"/>
        <v>-1.7999999999999999E-2</v>
      </c>
      <c r="AZ24">
        <f t="shared" si="1"/>
        <v>-1.7999999999999999E-2</v>
      </c>
      <c r="BA24">
        <f t="shared" si="1"/>
        <v>-1.7999999999999999E-2</v>
      </c>
      <c r="BB24" t="str">
        <f t="shared" si="1"/>
        <v/>
      </c>
    </row>
    <row r="25" spans="1:54" x14ac:dyDescent="0.3">
      <c r="A25">
        <v>2</v>
      </c>
      <c r="B25" t="s">
        <v>94</v>
      </c>
      <c r="C25" t="s">
        <v>92</v>
      </c>
      <c r="D25" t="s">
        <v>69</v>
      </c>
      <c r="F25" s="2">
        <f t="shared" si="4"/>
        <v>0</v>
      </c>
      <c r="G25" s="2">
        <f t="shared" si="4"/>
        <v>1</v>
      </c>
      <c r="H25" s="4">
        <f t="shared" si="4"/>
        <v>1</v>
      </c>
      <c r="I25">
        <f t="shared" si="4"/>
        <v>1</v>
      </c>
      <c r="J25">
        <f t="shared" si="4"/>
        <v>0</v>
      </c>
      <c r="K25">
        <f t="shared" si="4"/>
        <v>2</v>
      </c>
      <c r="L25">
        <f t="shared" si="4"/>
        <v>2</v>
      </c>
      <c r="M25">
        <v>200023.8</v>
      </c>
      <c r="N25">
        <v>200240.8</v>
      </c>
      <c r="O25">
        <v>200247.2</v>
      </c>
      <c r="P25">
        <v>199999</v>
      </c>
      <c r="Q25">
        <v>200002.8</v>
      </c>
      <c r="R25">
        <v>1</v>
      </c>
      <c r="S25">
        <v>15.2</v>
      </c>
      <c r="T25">
        <v>2917860.6</v>
      </c>
      <c r="U25">
        <v>2247799</v>
      </c>
      <c r="V25">
        <v>181.2</v>
      </c>
      <c r="W25">
        <v>1863.2</v>
      </c>
      <c r="Y25">
        <v>0.30675894040614371</v>
      </c>
      <c r="Z25">
        <v>0.44291186039336028</v>
      </c>
      <c r="AA25">
        <v>0.4469134124345146</v>
      </c>
      <c r="AB25">
        <v>0.42266015839995819</v>
      </c>
      <c r="AC25">
        <v>0.5651925068174023</v>
      </c>
      <c r="AD25">
        <v>0.10616631140001111</v>
      </c>
      <c r="AE25">
        <v>0.27073606516933069</v>
      </c>
      <c r="AF25">
        <v>0.62403262701118367</v>
      </c>
      <c r="AG25">
        <v>0.76780355874216188</v>
      </c>
      <c r="AH25">
        <v>4.2408558074384598E-3</v>
      </c>
      <c r="AI25">
        <v>0.19031808982836079</v>
      </c>
      <c r="AK25">
        <v>0.30675894040614371</v>
      </c>
      <c r="AL25">
        <v>0.22884674320230261</v>
      </c>
      <c r="AM25">
        <v>0.23186415422242129</v>
      </c>
      <c r="AN25">
        <v>0.42266015839995819</v>
      </c>
      <c r="AO25">
        <v>0.30908715479308729</v>
      </c>
      <c r="AP25">
        <v>0.10616631140001111</v>
      </c>
      <c r="AQ25">
        <v>0.19856703600380571</v>
      </c>
      <c r="AR25">
        <v>0.31815523059340189</v>
      </c>
      <c r="AS25">
        <v>0.2331481993664056</v>
      </c>
      <c r="AT25">
        <v>4.2408558074384598E-3</v>
      </c>
      <c r="AU25">
        <v>0.18046244923025359</v>
      </c>
      <c r="AW25">
        <v>0.18727405380923301</v>
      </c>
      <c r="AY25">
        <f t="shared" si="3"/>
        <v>-1.7999999999999999E-2</v>
      </c>
      <c r="AZ25">
        <f t="shared" si="1"/>
        <v>-1.7999999999999999E-2</v>
      </c>
      <c r="BA25">
        <f t="shared" si="1"/>
        <v>-1.7999999999999999E-2</v>
      </c>
      <c r="BB25" t="str">
        <f t="shared" si="1"/>
        <v/>
      </c>
    </row>
    <row r="26" spans="1:54" x14ac:dyDescent="0.3">
      <c r="A26">
        <v>2</v>
      </c>
      <c r="B26" t="s">
        <v>95</v>
      </c>
      <c r="C26" t="s">
        <v>92</v>
      </c>
      <c r="D26" t="s">
        <v>69</v>
      </c>
      <c r="F26" s="2">
        <f t="shared" si="4"/>
        <v>0</v>
      </c>
      <c r="G26" s="2">
        <f t="shared" si="4"/>
        <v>0</v>
      </c>
      <c r="H26" s="4">
        <f t="shared" si="4"/>
        <v>0</v>
      </c>
      <c r="I26">
        <f t="shared" si="4"/>
        <v>0</v>
      </c>
      <c r="J26">
        <f t="shared" si="4"/>
        <v>1</v>
      </c>
      <c r="K26">
        <f t="shared" si="4"/>
        <v>2</v>
      </c>
      <c r="L26">
        <f t="shared" si="4"/>
        <v>0</v>
      </c>
      <c r="M26">
        <v>6594486.2000000002</v>
      </c>
      <c r="N26">
        <v>7439479.4000000004</v>
      </c>
      <c r="O26">
        <v>7467520.7999999998</v>
      </c>
      <c r="P26">
        <v>2151958</v>
      </c>
      <c r="Q26">
        <v>2199103.7999999998</v>
      </c>
      <c r="R26">
        <v>22278667.600000001</v>
      </c>
      <c r="S26">
        <v>14658537.6</v>
      </c>
      <c r="T26">
        <v>2924448.2</v>
      </c>
      <c r="U26">
        <v>2324385.2000000002</v>
      </c>
      <c r="V26">
        <v>2033017.2</v>
      </c>
      <c r="W26">
        <v>2088094</v>
      </c>
      <c r="Y26">
        <v>4.3487122312071733</v>
      </c>
      <c r="Z26">
        <v>4.7382179034408178</v>
      </c>
      <c r="AA26">
        <v>4.7048674718011174</v>
      </c>
      <c r="AB26">
        <v>2.5744139278016518</v>
      </c>
      <c r="AC26">
        <v>2.4142538545944259</v>
      </c>
      <c r="AD26">
        <v>12.194785022397991</v>
      </c>
      <c r="AE26">
        <v>8.515884164976887</v>
      </c>
      <c r="AF26">
        <v>0.60824703077087183</v>
      </c>
      <c r="AG26">
        <v>0.78095148081192745</v>
      </c>
      <c r="AH26">
        <v>3.2108660159981808</v>
      </c>
      <c r="AI26">
        <v>3.6778736548149031</v>
      </c>
      <c r="AK26">
        <v>4.3487122312071733</v>
      </c>
      <c r="AL26">
        <v>1.047004813770763</v>
      </c>
      <c r="AM26">
        <v>1.0439904238097371</v>
      </c>
      <c r="AN26">
        <v>2.5744139278016518</v>
      </c>
      <c r="AO26">
        <v>0.68687737419386397</v>
      </c>
      <c r="AP26">
        <v>12.194785022397991</v>
      </c>
      <c r="AQ26">
        <v>1.6641447201720441</v>
      </c>
      <c r="AR26">
        <v>0.30709170475602149</v>
      </c>
      <c r="AS26">
        <v>0.23068640360143031</v>
      </c>
      <c r="AT26">
        <v>3.2108660159981808</v>
      </c>
      <c r="AU26">
        <v>2.1154104265966449</v>
      </c>
      <c r="AW26">
        <v>0.18778990200953549</v>
      </c>
      <c r="AY26">
        <f t="shared" si="3"/>
        <v>1.7999999999999999E-2</v>
      </c>
      <c r="AZ26" t="str">
        <f t="shared" si="1"/>
        <v/>
      </c>
      <c r="BA26" t="str">
        <f t="shared" si="1"/>
        <v/>
      </c>
      <c r="BB26">
        <f t="shared" si="1"/>
        <v>1.7999999999999999E-2</v>
      </c>
    </row>
    <row r="27" spans="1:54" x14ac:dyDescent="0.3">
      <c r="A27">
        <v>2</v>
      </c>
      <c r="B27" t="s">
        <v>96</v>
      </c>
      <c r="C27" t="s">
        <v>92</v>
      </c>
      <c r="D27" t="s">
        <v>69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0</v>
      </c>
      <c r="J27">
        <f t="shared" si="4"/>
        <v>1</v>
      </c>
      <c r="K27">
        <f t="shared" si="4"/>
        <v>2</v>
      </c>
      <c r="L27">
        <f t="shared" si="4"/>
        <v>0</v>
      </c>
      <c r="M27">
        <v>7645979</v>
      </c>
      <c r="N27">
        <v>7741142.4000000004</v>
      </c>
      <c r="O27">
        <v>7766438</v>
      </c>
      <c r="P27">
        <v>2251794</v>
      </c>
      <c r="Q27">
        <v>2389947.2000000002</v>
      </c>
      <c r="R27">
        <v>21349713.199999999</v>
      </c>
      <c r="S27">
        <v>15144927.800000001</v>
      </c>
      <c r="T27">
        <v>2923754.4</v>
      </c>
      <c r="U27">
        <v>2328404.2000000002</v>
      </c>
      <c r="V27">
        <v>1987378.4</v>
      </c>
      <c r="W27">
        <v>2190763.2000000002</v>
      </c>
      <c r="Y27">
        <v>4.840081992209889</v>
      </c>
      <c r="Z27">
        <v>4.7536264232476242</v>
      </c>
      <c r="AA27">
        <v>4.8752847902826044</v>
      </c>
      <c r="AB27">
        <v>2.4372078617976509</v>
      </c>
      <c r="AC27">
        <v>2.2809936447534711</v>
      </c>
      <c r="AD27">
        <v>11.932251491420899</v>
      </c>
      <c r="AE27">
        <v>9.0642513849539679</v>
      </c>
      <c r="AF27">
        <v>0.63267330800881605</v>
      </c>
      <c r="AG27">
        <v>0.81735001958440989</v>
      </c>
      <c r="AH27">
        <v>3.2145074079977349</v>
      </c>
      <c r="AI27">
        <v>3.7635586855583818</v>
      </c>
      <c r="AK27">
        <v>4.840081992209889</v>
      </c>
      <c r="AL27">
        <v>1.048354303184897</v>
      </c>
      <c r="AM27">
        <v>1.0827673284104089</v>
      </c>
      <c r="AN27">
        <v>2.4372078617976509</v>
      </c>
      <c r="AO27">
        <v>0.60838158759870564</v>
      </c>
      <c r="AP27">
        <v>11.932251491420899</v>
      </c>
      <c r="AQ27">
        <v>1.8432726981816809</v>
      </c>
      <c r="AR27">
        <v>0.32294565280899412</v>
      </c>
      <c r="AS27">
        <v>0.24398986294399941</v>
      </c>
      <c r="AT27">
        <v>3.2145074079977349</v>
      </c>
      <c r="AU27">
        <v>2.190231906995177</v>
      </c>
      <c r="AW27">
        <v>0.18088570398977019</v>
      </c>
      <c r="AY27">
        <f t="shared" si="3"/>
        <v>1.7999999999999999E-2</v>
      </c>
      <c r="AZ27" t="str">
        <f t="shared" si="1"/>
        <v/>
      </c>
      <c r="BA27" t="str">
        <f t="shared" si="1"/>
        <v/>
      </c>
      <c r="BB27">
        <f t="shared" si="1"/>
        <v>1.7999999999999999E-2</v>
      </c>
    </row>
    <row r="28" spans="1:54" x14ac:dyDescent="0.3">
      <c r="A28">
        <v>2</v>
      </c>
      <c r="B28" t="s">
        <v>97</v>
      </c>
      <c r="C28" t="s">
        <v>92</v>
      </c>
      <c r="D28" t="s">
        <v>69</v>
      </c>
      <c r="F28" s="2">
        <f t="shared" si="4"/>
        <v>0</v>
      </c>
      <c r="G28" s="2">
        <f t="shared" si="4"/>
        <v>1</v>
      </c>
      <c r="H28" s="4">
        <f t="shared" si="4"/>
        <v>1</v>
      </c>
      <c r="I28">
        <f t="shared" si="4"/>
        <v>1</v>
      </c>
      <c r="J28">
        <f t="shared" si="4"/>
        <v>0</v>
      </c>
      <c r="K28">
        <f t="shared" si="4"/>
        <v>2</v>
      </c>
      <c r="L28">
        <f t="shared" si="4"/>
        <v>2</v>
      </c>
      <c r="M28">
        <v>200029.8</v>
      </c>
      <c r="N28">
        <v>200195.6</v>
      </c>
      <c r="O28">
        <v>200199.2</v>
      </c>
      <c r="P28">
        <v>199999</v>
      </c>
      <c r="Q28">
        <v>200002.8</v>
      </c>
      <c r="R28">
        <v>1.2</v>
      </c>
      <c r="S28">
        <v>15.4</v>
      </c>
      <c r="T28">
        <v>2916340.4</v>
      </c>
      <c r="U28">
        <v>2248504.4</v>
      </c>
      <c r="V28">
        <v>206.6</v>
      </c>
      <c r="W28">
        <v>1801.6</v>
      </c>
      <c r="Y28">
        <v>0.36863390380749478</v>
      </c>
      <c r="Z28">
        <v>0.45649752920726322</v>
      </c>
      <c r="AA28">
        <v>0.46039002682082347</v>
      </c>
      <c r="AB28">
        <v>0.28203511479659932</v>
      </c>
      <c r="AC28">
        <v>0.46523200601222919</v>
      </c>
      <c r="AD28">
        <v>0.1050779586075805</v>
      </c>
      <c r="AE28">
        <v>0.26903629662701861</v>
      </c>
      <c r="AF28">
        <v>0.62415613237535583</v>
      </c>
      <c r="AG28">
        <v>0.7608734990353696</v>
      </c>
      <c r="AH28">
        <v>7.9113556072115589E-3</v>
      </c>
      <c r="AI28">
        <v>0.1984966722084209</v>
      </c>
      <c r="AK28">
        <v>0.36863390380749478</v>
      </c>
      <c r="AL28">
        <v>0.23702954760519779</v>
      </c>
      <c r="AM28">
        <v>0.24240753320045769</v>
      </c>
      <c r="AN28">
        <v>0.28203511479659932</v>
      </c>
      <c r="AO28">
        <v>0.23106699238414879</v>
      </c>
      <c r="AP28">
        <v>0.1050779586075805</v>
      </c>
      <c r="AQ28">
        <v>0.19907895002979781</v>
      </c>
      <c r="AR28">
        <v>0.31812386299716311</v>
      </c>
      <c r="AS28">
        <v>0.2313919171807356</v>
      </c>
      <c r="AT28">
        <v>7.9113556072115589E-3</v>
      </c>
      <c r="AU28">
        <v>0.18795127524062991</v>
      </c>
      <c r="AW28">
        <v>0.19402916560648001</v>
      </c>
      <c r="AY28">
        <f t="shared" si="3"/>
        <v>-1.7999999999999999E-2</v>
      </c>
      <c r="AZ28">
        <f t="shared" si="1"/>
        <v>-1.7999999999999999E-2</v>
      </c>
      <c r="BA28">
        <f t="shared" si="1"/>
        <v>-1.7999999999999999E-2</v>
      </c>
      <c r="BB28" t="str">
        <f t="shared" si="1"/>
        <v/>
      </c>
    </row>
    <row r="29" spans="1:54" x14ac:dyDescent="0.3">
      <c r="A29">
        <v>2</v>
      </c>
      <c r="B29" t="s">
        <v>98</v>
      </c>
      <c r="C29" t="s">
        <v>92</v>
      </c>
      <c r="D29" t="s">
        <v>69</v>
      </c>
      <c r="F29" s="2">
        <f t="shared" si="4"/>
        <v>0</v>
      </c>
      <c r="G29" s="2">
        <f t="shared" si="4"/>
        <v>1</v>
      </c>
      <c r="H29" s="4">
        <f t="shared" si="4"/>
        <v>1</v>
      </c>
      <c r="I29">
        <f t="shared" si="4"/>
        <v>1</v>
      </c>
      <c r="J29">
        <f t="shared" si="4"/>
        <v>0</v>
      </c>
      <c r="K29">
        <f t="shared" si="4"/>
        <v>2</v>
      </c>
      <c r="L29">
        <f t="shared" si="4"/>
        <v>2</v>
      </c>
      <c r="M29">
        <v>200023.8</v>
      </c>
      <c r="N29">
        <v>200240.8</v>
      </c>
      <c r="O29">
        <v>200247.2</v>
      </c>
      <c r="P29">
        <v>199999</v>
      </c>
      <c r="Q29">
        <v>200002.8</v>
      </c>
      <c r="R29">
        <v>1</v>
      </c>
      <c r="S29">
        <v>15.2</v>
      </c>
      <c r="T29">
        <v>2917860.6</v>
      </c>
      <c r="U29">
        <v>2247799</v>
      </c>
      <c r="V29">
        <v>181.2</v>
      </c>
      <c r="W29">
        <v>1863.2</v>
      </c>
      <c r="Y29">
        <v>0.28875275200698519</v>
      </c>
      <c r="Z29">
        <v>0.46508589419536289</v>
      </c>
      <c r="AA29">
        <v>0.45764858402544628</v>
      </c>
      <c r="AB29">
        <v>0.28090136700193391</v>
      </c>
      <c r="AC29">
        <v>0.45980524421902369</v>
      </c>
      <c r="AD29">
        <v>0.1062484499881975</v>
      </c>
      <c r="AE29">
        <v>0.27634530856739731</v>
      </c>
      <c r="AF29">
        <v>0.62913727082777771</v>
      </c>
      <c r="AG29">
        <v>0.77962083044694741</v>
      </c>
      <c r="AH29">
        <v>5.4875355795956596E-3</v>
      </c>
      <c r="AI29">
        <v>0.19841152559965849</v>
      </c>
      <c r="AK29">
        <v>0.28875275200698519</v>
      </c>
      <c r="AL29">
        <v>0.23833055997965849</v>
      </c>
      <c r="AM29">
        <v>0.2356130018248222</v>
      </c>
      <c r="AN29">
        <v>0.28090136700193391</v>
      </c>
      <c r="AO29">
        <v>0.22693969421088689</v>
      </c>
      <c r="AP29">
        <v>0.1062484499881975</v>
      </c>
      <c r="AQ29">
        <v>0.20374653218314051</v>
      </c>
      <c r="AR29">
        <v>0.31921996141318232</v>
      </c>
      <c r="AS29">
        <v>0.23434235058957709</v>
      </c>
      <c r="AT29">
        <v>5.4875355795956596E-3</v>
      </c>
      <c r="AU29">
        <v>0.18800185617292289</v>
      </c>
      <c r="AW29">
        <v>0.19433331539621571</v>
      </c>
      <c r="AY29">
        <f t="shared" si="3"/>
        <v>-1.7999999999999999E-2</v>
      </c>
      <c r="AZ29">
        <f t="shared" si="1"/>
        <v>-1.7999999999999999E-2</v>
      </c>
      <c r="BA29">
        <f t="shared" si="1"/>
        <v>-1.7999999999999999E-2</v>
      </c>
      <c r="BB29" t="str">
        <f t="shared" si="1"/>
        <v/>
      </c>
    </row>
    <row r="30" spans="1:54" x14ac:dyDescent="0.3">
      <c r="A30">
        <v>2</v>
      </c>
      <c r="B30" t="s">
        <v>99</v>
      </c>
      <c r="C30" t="s">
        <v>92</v>
      </c>
      <c r="D30" t="s">
        <v>69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0</v>
      </c>
      <c r="J30">
        <f t="shared" si="4"/>
        <v>1</v>
      </c>
      <c r="K30">
        <f t="shared" si="4"/>
        <v>2</v>
      </c>
      <c r="L30">
        <f t="shared" si="4"/>
        <v>0</v>
      </c>
      <c r="M30">
        <v>6594486.2000000002</v>
      </c>
      <c r="N30">
        <v>7439479.4000000004</v>
      </c>
      <c r="O30">
        <v>7467520.7999999998</v>
      </c>
      <c r="P30">
        <v>2151958</v>
      </c>
      <c r="Q30">
        <v>2199103.7999999998</v>
      </c>
      <c r="R30">
        <v>22278667.600000001</v>
      </c>
      <c r="S30">
        <v>14658537.6</v>
      </c>
      <c r="T30">
        <v>2924448.2</v>
      </c>
      <c r="U30">
        <v>2324385.2000000002</v>
      </c>
      <c r="V30">
        <v>2033017.2</v>
      </c>
      <c r="W30">
        <v>2088094</v>
      </c>
      <c r="Y30">
        <v>4.3014178051846104</v>
      </c>
      <c r="Z30">
        <v>4.6806132188183254</v>
      </c>
      <c r="AA30">
        <v>4.604511414549779</v>
      </c>
      <c r="AB30">
        <v>2.4788526016112882</v>
      </c>
      <c r="AC30">
        <v>2.4280827697832139</v>
      </c>
      <c r="AD30">
        <v>12.10904914980056</v>
      </c>
      <c r="AE30">
        <v>8.4961730788345449</v>
      </c>
      <c r="AF30">
        <v>0.61044158840086316</v>
      </c>
      <c r="AG30">
        <v>0.78791446768445894</v>
      </c>
      <c r="AH30">
        <v>3.3829631612170492</v>
      </c>
      <c r="AI30">
        <v>3.685745229851455</v>
      </c>
      <c r="AK30">
        <v>4.3014178051846104</v>
      </c>
      <c r="AL30">
        <v>1.0293555307667701</v>
      </c>
      <c r="AM30">
        <v>1.0242538123624401</v>
      </c>
      <c r="AN30">
        <v>2.4788526016112882</v>
      </c>
      <c r="AO30">
        <v>0.63964354179915972</v>
      </c>
      <c r="AP30">
        <v>12.10904914980056</v>
      </c>
      <c r="AQ30">
        <v>1.6540828231954949</v>
      </c>
      <c r="AR30">
        <v>0.30833943421021098</v>
      </c>
      <c r="AS30">
        <v>0.23601461099460719</v>
      </c>
      <c r="AT30">
        <v>3.3829631612170492</v>
      </c>
      <c r="AU30">
        <v>2.1031264336197641</v>
      </c>
      <c r="AW30">
        <v>0.18473050439497449</v>
      </c>
      <c r="AY30">
        <f t="shared" si="3"/>
        <v>1.7999999999999999E-2</v>
      </c>
      <c r="AZ30" t="str">
        <f t="shared" si="1"/>
        <v/>
      </c>
      <c r="BA30" t="str">
        <f t="shared" si="1"/>
        <v/>
      </c>
      <c r="BB30">
        <f t="shared" si="1"/>
        <v>1.7999999999999999E-2</v>
      </c>
    </row>
    <row r="31" spans="1:54" x14ac:dyDescent="0.3">
      <c r="A31">
        <v>2</v>
      </c>
      <c r="B31" t="s">
        <v>100</v>
      </c>
      <c r="C31" t="s">
        <v>87</v>
      </c>
      <c r="D31" t="s">
        <v>69</v>
      </c>
      <c r="F31" s="2">
        <f t="shared" si="4"/>
        <v>0</v>
      </c>
      <c r="G31" s="2">
        <f t="shared" si="4"/>
        <v>0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2</v>
      </c>
      <c r="L31">
        <f t="shared" si="4"/>
        <v>2</v>
      </c>
      <c r="M31">
        <v>7645979</v>
      </c>
      <c r="N31">
        <v>1917771.8</v>
      </c>
      <c r="O31">
        <v>1924130</v>
      </c>
      <c r="P31">
        <v>2251794</v>
      </c>
      <c r="Q31">
        <v>644093.6</v>
      </c>
      <c r="R31">
        <v>21349713.199999999</v>
      </c>
      <c r="S31">
        <v>1503446.6</v>
      </c>
      <c r="T31">
        <v>2923754.4</v>
      </c>
      <c r="U31">
        <v>2257290.4</v>
      </c>
      <c r="V31">
        <v>1987378.4</v>
      </c>
      <c r="W31">
        <v>612603.4</v>
      </c>
      <c r="Y31">
        <v>4.8791924707940781</v>
      </c>
      <c r="Z31">
        <v>1.6270120374043471</v>
      </c>
      <c r="AA31">
        <v>1.607637255557347</v>
      </c>
      <c r="AB31">
        <v>2.2691381770011509</v>
      </c>
      <c r="AC31">
        <v>1.3158003612421449</v>
      </c>
      <c r="AD31">
        <v>11.655313646991271</v>
      </c>
      <c r="AE31">
        <v>1.788131154980511</v>
      </c>
      <c r="AF31">
        <v>0.62237392361275856</v>
      </c>
      <c r="AG31">
        <v>0.95354676439892505</v>
      </c>
      <c r="AH31">
        <v>3.2236057856120168</v>
      </c>
      <c r="AI31">
        <v>2.1229052587179469</v>
      </c>
      <c r="AK31">
        <v>4.8791924707940781</v>
      </c>
      <c r="AL31">
        <v>0.56439975099638107</v>
      </c>
      <c r="AM31">
        <v>0.5564401823910885</v>
      </c>
      <c r="AN31">
        <v>2.2691381770011509</v>
      </c>
      <c r="AO31">
        <v>0.66001624061609621</v>
      </c>
      <c r="AP31">
        <v>11.655313646991271</v>
      </c>
      <c r="AQ31">
        <v>0.59552898578112945</v>
      </c>
      <c r="AR31">
        <v>0.31466861600056278</v>
      </c>
      <c r="AS31">
        <v>0.40097762823570521</v>
      </c>
      <c r="AT31">
        <v>3.2236057856120168</v>
      </c>
      <c r="AU31">
        <v>0.92690403935266663</v>
      </c>
      <c r="AW31">
        <v>0.35083187900017948</v>
      </c>
      <c r="AY31">
        <f t="shared" si="3"/>
        <v>0.18999999999999989</v>
      </c>
      <c r="AZ31">
        <f t="shared" si="1"/>
        <v>0.18999999999999989</v>
      </c>
      <c r="BA31" t="str">
        <f t="shared" si="1"/>
        <v/>
      </c>
      <c r="BB31">
        <f t="shared" si="1"/>
        <v>0.18999999999999989</v>
      </c>
    </row>
    <row r="32" spans="1:54" x14ac:dyDescent="0.3">
      <c r="A32">
        <v>2</v>
      </c>
      <c r="B32" t="s">
        <v>101</v>
      </c>
      <c r="C32" t="s">
        <v>87</v>
      </c>
      <c r="D32" t="s">
        <v>69</v>
      </c>
      <c r="F32" s="2">
        <f t="shared" si="4"/>
        <v>0</v>
      </c>
      <c r="G32" s="2">
        <f t="shared" si="4"/>
        <v>1</v>
      </c>
      <c r="H32" s="4">
        <f t="shared" si="4"/>
        <v>0</v>
      </c>
      <c r="I32">
        <f t="shared" si="4"/>
        <v>1</v>
      </c>
      <c r="J32">
        <f t="shared" si="4"/>
        <v>0</v>
      </c>
      <c r="K32">
        <f t="shared" si="4"/>
        <v>2</v>
      </c>
      <c r="L32">
        <f t="shared" si="4"/>
        <v>0</v>
      </c>
      <c r="M32">
        <v>200029.8</v>
      </c>
      <c r="N32">
        <v>229475.20000000001</v>
      </c>
      <c r="O32">
        <v>229542</v>
      </c>
      <c r="P32">
        <v>199999</v>
      </c>
      <c r="Q32">
        <v>204322.8</v>
      </c>
      <c r="R32">
        <v>1.2</v>
      </c>
      <c r="S32">
        <v>8174</v>
      </c>
      <c r="T32">
        <v>2916340.4</v>
      </c>
      <c r="U32">
        <v>2223945.4</v>
      </c>
      <c r="V32">
        <v>206.6</v>
      </c>
      <c r="W32">
        <v>49553.599999999999</v>
      </c>
      <c r="Y32">
        <v>0.30415822900831702</v>
      </c>
      <c r="Z32">
        <v>0.72015177261782815</v>
      </c>
      <c r="AA32">
        <v>0.69880081922747195</v>
      </c>
      <c r="AB32">
        <v>0.3394743003998883</v>
      </c>
      <c r="AC32">
        <v>0.85266033880179748</v>
      </c>
      <c r="AD32">
        <v>0.1051468741847202</v>
      </c>
      <c r="AE32">
        <v>0.46824946564156561</v>
      </c>
      <c r="AF32">
        <v>0.61682424917817114</v>
      </c>
      <c r="AG32">
        <v>0.94161341394064946</v>
      </c>
      <c r="AH32">
        <v>5.9121076017617808E-3</v>
      </c>
      <c r="AI32">
        <v>0.61761490299832078</v>
      </c>
      <c r="AK32">
        <v>0.30415822900831702</v>
      </c>
      <c r="AL32">
        <v>0.45916400920832529</v>
      </c>
      <c r="AM32">
        <v>0.44793659381102768</v>
      </c>
      <c r="AN32">
        <v>0.3394743003998883</v>
      </c>
      <c r="AO32">
        <v>0.54986780660110524</v>
      </c>
      <c r="AP32">
        <v>0.1051468741847202</v>
      </c>
      <c r="AQ32">
        <v>0.38531345501542091</v>
      </c>
      <c r="AR32">
        <v>0.31200793258612969</v>
      </c>
      <c r="AS32">
        <v>0.41056763576343658</v>
      </c>
      <c r="AT32">
        <v>5.9121076017617808E-3</v>
      </c>
      <c r="AU32">
        <v>0.44594459201907738</v>
      </c>
      <c r="AW32">
        <v>0.39961230519693353</v>
      </c>
      <c r="AY32">
        <f t="shared" si="3"/>
        <v>-0.18999999999999989</v>
      </c>
      <c r="AZ32" t="str">
        <f t="shared" si="1"/>
        <v/>
      </c>
      <c r="BA32">
        <f t="shared" si="1"/>
        <v>-0.18999999999999989</v>
      </c>
      <c r="BB32" t="str">
        <f t="shared" si="1"/>
        <v/>
      </c>
    </row>
    <row r="33" spans="1:54" x14ac:dyDescent="0.3">
      <c r="A33">
        <v>2</v>
      </c>
      <c r="B33" t="s">
        <v>102</v>
      </c>
      <c r="C33" t="s">
        <v>87</v>
      </c>
      <c r="D33" t="s">
        <v>69</v>
      </c>
      <c r="F33" s="2">
        <f t="shared" si="4"/>
        <v>0</v>
      </c>
      <c r="G33" s="2">
        <f t="shared" si="4"/>
        <v>1</v>
      </c>
      <c r="H33" s="4">
        <f t="shared" si="4"/>
        <v>0</v>
      </c>
      <c r="I33">
        <f t="shared" si="4"/>
        <v>1</v>
      </c>
      <c r="J33">
        <f t="shared" si="4"/>
        <v>0</v>
      </c>
      <c r="K33">
        <f t="shared" si="4"/>
        <v>2</v>
      </c>
      <c r="L33">
        <f t="shared" si="4"/>
        <v>0</v>
      </c>
      <c r="M33">
        <v>200023.8</v>
      </c>
      <c r="N33">
        <v>232060.4</v>
      </c>
      <c r="O33">
        <v>232100.6</v>
      </c>
      <c r="P33">
        <v>199999</v>
      </c>
      <c r="Q33">
        <v>205558.39999999999</v>
      </c>
      <c r="R33">
        <v>1</v>
      </c>
      <c r="S33">
        <v>7218.4</v>
      </c>
      <c r="T33">
        <v>2917860.6</v>
      </c>
      <c r="U33">
        <v>2226779.7999999998</v>
      </c>
      <c r="V33">
        <v>181.2</v>
      </c>
      <c r="W33">
        <v>51186</v>
      </c>
      <c r="Y33">
        <v>0.33290485162287953</v>
      </c>
      <c r="Z33">
        <v>0.69177038941998037</v>
      </c>
      <c r="AA33">
        <v>0.67894035764038563</v>
      </c>
      <c r="AB33">
        <v>0.42183340299525302</v>
      </c>
      <c r="AC33">
        <v>0.9223272049915977</v>
      </c>
      <c r="AD33">
        <v>0.10440234821289771</v>
      </c>
      <c r="AE33">
        <v>0.46703031939687212</v>
      </c>
      <c r="AF33">
        <v>0.63661828078329563</v>
      </c>
      <c r="AG33">
        <v>0.96161951369140297</v>
      </c>
      <c r="AH33">
        <v>4.6709419810212604E-3</v>
      </c>
      <c r="AI33">
        <v>0.62873796185012909</v>
      </c>
      <c r="AK33">
        <v>0.33290485162287953</v>
      </c>
      <c r="AL33">
        <v>0.42762733243871481</v>
      </c>
      <c r="AM33">
        <v>0.42497360182460397</v>
      </c>
      <c r="AN33">
        <v>0.42183340299525302</v>
      </c>
      <c r="AO33">
        <v>0.56743613498401824</v>
      </c>
      <c r="AP33">
        <v>0.10440234821289771</v>
      </c>
      <c r="AQ33">
        <v>0.38409836840583012</v>
      </c>
      <c r="AR33">
        <v>0.3213067387696355</v>
      </c>
      <c r="AS33">
        <v>0.424477179616224</v>
      </c>
      <c r="AT33">
        <v>4.6709419810212604E-3</v>
      </c>
      <c r="AU33">
        <v>0.45551689302083098</v>
      </c>
      <c r="AW33">
        <v>0.37087508061667912</v>
      </c>
      <c r="AY33">
        <f t="shared" si="3"/>
        <v>-0.18999999999999989</v>
      </c>
      <c r="AZ33" t="str">
        <f t="shared" si="1"/>
        <v/>
      </c>
      <c r="BA33">
        <f t="shared" si="1"/>
        <v>-0.18999999999999989</v>
      </c>
      <c r="BB33" t="str">
        <f t="shared" si="1"/>
        <v/>
      </c>
    </row>
    <row r="34" spans="1:54" x14ac:dyDescent="0.3">
      <c r="A34">
        <v>2</v>
      </c>
      <c r="B34" t="s">
        <v>103</v>
      </c>
      <c r="C34" t="s">
        <v>87</v>
      </c>
      <c r="D34" t="s">
        <v>69</v>
      </c>
      <c r="F34" s="2">
        <f t="shared" si="4"/>
        <v>0</v>
      </c>
      <c r="G34" s="2">
        <f t="shared" si="4"/>
        <v>0</v>
      </c>
      <c r="H34" s="4">
        <f t="shared" si="4"/>
        <v>1</v>
      </c>
      <c r="I34">
        <f t="shared" si="4"/>
        <v>0</v>
      </c>
      <c r="J34">
        <f t="shared" si="4"/>
        <v>1</v>
      </c>
      <c r="K34">
        <f t="shared" si="4"/>
        <v>2</v>
      </c>
      <c r="L34">
        <f t="shared" si="4"/>
        <v>2</v>
      </c>
      <c r="M34">
        <v>6594486.2000000002</v>
      </c>
      <c r="N34">
        <v>1776829.2</v>
      </c>
      <c r="O34">
        <v>1782259.6</v>
      </c>
      <c r="P34">
        <v>2151958</v>
      </c>
      <c r="Q34">
        <v>653170</v>
      </c>
      <c r="R34">
        <v>22278667.600000001</v>
      </c>
      <c r="S34">
        <v>1462933.6</v>
      </c>
      <c r="T34">
        <v>2924448.2</v>
      </c>
      <c r="U34">
        <v>2260148.6</v>
      </c>
      <c r="V34">
        <v>2033017.2</v>
      </c>
      <c r="W34">
        <v>610437.19999999995</v>
      </c>
      <c r="Y34">
        <v>4.4272775397985242</v>
      </c>
      <c r="Z34">
        <v>1.568783627869561</v>
      </c>
      <c r="AA34">
        <v>1.55661554861581</v>
      </c>
      <c r="AB34">
        <v>2.2433781557949262</v>
      </c>
      <c r="AC34">
        <v>1.2473173568199849</v>
      </c>
      <c r="AD34">
        <v>12.126855838799379</v>
      </c>
      <c r="AE34">
        <v>1.7593225691700349</v>
      </c>
      <c r="AF34">
        <v>0.61378909498453138</v>
      </c>
      <c r="AG34">
        <v>0.94217332763364536</v>
      </c>
      <c r="AH34">
        <v>3.2125806754105719</v>
      </c>
      <c r="AI34">
        <v>2.1030960198142572</v>
      </c>
      <c r="AK34">
        <v>4.4272775397985242</v>
      </c>
      <c r="AL34">
        <v>0.57698696181178089</v>
      </c>
      <c r="AM34">
        <v>0.57170862600905825</v>
      </c>
      <c r="AN34">
        <v>2.2433781557949262</v>
      </c>
      <c r="AO34">
        <v>0.56062654261477296</v>
      </c>
      <c r="AP34">
        <v>12.126855838799379</v>
      </c>
      <c r="AQ34">
        <v>0.5790384717984125</v>
      </c>
      <c r="AR34">
        <v>0.3105742955929599</v>
      </c>
      <c r="AS34">
        <v>0.39814087119884778</v>
      </c>
      <c r="AT34">
        <v>3.2125806754105719</v>
      </c>
      <c r="AU34">
        <v>0.9014806681894697</v>
      </c>
      <c r="AW34">
        <v>0.35198674100684002</v>
      </c>
      <c r="AY34">
        <f t="shared" si="3"/>
        <v>0.18999999999999989</v>
      </c>
      <c r="AZ34">
        <f t="shared" si="1"/>
        <v>0.18999999999999989</v>
      </c>
      <c r="BA34" t="str">
        <f t="shared" si="1"/>
        <v/>
      </c>
      <c r="BB34">
        <f t="shared" si="1"/>
        <v>0.18999999999999989</v>
      </c>
    </row>
    <row r="35" spans="1:54" x14ac:dyDescent="0.3">
      <c r="A35">
        <v>3</v>
      </c>
      <c r="B35" t="s">
        <v>104</v>
      </c>
      <c r="C35" t="s">
        <v>105</v>
      </c>
      <c r="D35" t="s">
        <v>15</v>
      </c>
      <c r="F35" s="2">
        <f t="shared" ref="F35:L50" si="5">F681</f>
        <v>0</v>
      </c>
      <c r="G35" s="2">
        <f t="shared" si="5"/>
        <v>0</v>
      </c>
      <c r="H35" s="4">
        <f t="shared" si="5"/>
        <v>1</v>
      </c>
      <c r="I35">
        <f t="shared" si="5"/>
        <v>0</v>
      </c>
      <c r="J35">
        <f t="shared" si="5"/>
        <v>1</v>
      </c>
      <c r="K35">
        <f t="shared" si="5"/>
        <v>3</v>
      </c>
      <c r="L35">
        <f t="shared" si="5"/>
        <v>3</v>
      </c>
      <c r="M35">
        <v>18052569.600000001</v>
      </c>
      <c r="N35">
        <v>2597176.6</v>
      </c>
      <c r="O35">
        <v>2594075.7999999998</v>
      </c>
      <c r="P35">
        <v>72311227.599999994</v>
      </c>
      <c r="Q35">
        <v>1476614.8</v>
      </c>
      <c r="R35">
        <v>83478477.599999994</v>
      </c>
      <c r="S35">
        <v>1164165.6000000001</v>
      </c>
      <c r="T35">
        <v>7025333.4000000004</v>
      </c>
      <c r="U35">
        <v>4775527.2</v>
      </c>
      <c r="V35">
        <v>69230914.799999997</v>
      </c>
      <c r="W35">
        <v>1378273.8</v>
      </c>
      <c r="Y35">
        <v>15.07440407420509</v>
      </c>
      <c r="Z35">
        <v>2.2724242332158608</v>
      </c>
      <c r="AA35">
        <v>2.2342273132060648</v>
      </c>
      <c r="AB35">
        <v>52.963998148794047</v>
      </c>
      <c r="AC35">
        <v>1.9485570965858641</v>
      </c>
      <c r="AD35">
        <v>45.859670637606179</v>
      </c>
      <c r="AE35">
        <v>1.498048644908704</v>
      </c>
      <c r="AF35">
        <v>4.0897398527711628</v>
      </c>
      <c r="AG35">
        <v>3.108540631784126</v>
      </c>
      <c r="AH35">
        <v>25.82337706541875</v>
      </c>
      <c r="AI35">
        <v>3.1365099896327591</v>
      </c>
      <c r="AK35">
        <v>15.07440407420509</v>
      </c>
      <c r="AL35">
        <v>0.94088128799339754</v>
      </c>
      <c r="AM35">
        <v>0.927505266002845</v>
      </c>
      <c r="AN35">
        <v>52.963998148794047</v>
      </c>
      <c r="AO35">
        <v>0.83056303039193158</v>
      </c>
      <c r="AP35">
        <v>45.859670637606179</v>
      </c>
      <c r="AQ35">
        <v>0.66406992677366361</v>
      </c>
      <c r="AR35">
        <v>2.0554082301910972</v>
      </c>
      <c r="AS35">
        <v>0.57252596815815193</v>
      </c>
      <c r="AT35">
        <v>25.82337706541875</v>
      </c>
      <c r="AU35">
        <v>1.7337485225987621</v>
      </c>
      <c r="AW35">
        <v>0.32281466260319569</v>
      </c>
      <c r="AY35">
        <f t="shared" si="3"/>
        <v>0.15199999999999991</v>
      </c>
      <c r="AZ35">
        <f t="shared" si="1"/>
        <v>0.15199999999999991</v>
      </c>
      <c r="BA35" t="str">
        <f t="shared" si="1"/>
        <v/>
      </c>
      <c r="BB35">
        <f t="shared" si="1"/>
        <v>0.15199999999999991</v>
      </c>
    </row>
    <row r="36" spans="1:54" x14ac:dyDescent="0.3">
      <c r="A36">
        <v>3</v>
      </c>
      <c r="B36" t="s">
        <v>106</v>
      </c>
      <c r="C36" t="s">
        <v>105</v>
      </c>
      <c r="D36" t="s">
        <v>15</v>
      </c>
      <c r="F36" s="2">
        <f t="shared" si="5"/>
        <v>0</v>
      </c>
      <c r="G36" s="2">
        <f t="shared" si="5"/>
        <v>1</v>
      </c>
      <c r="H36" s="4">
        <f t="shared" si="5"/>
        <v>0</v>
      </c>
      <c r="I36">
        <f t="shared" si="5"/>
        <v>0</v>
      </c>
      <c r="J36">
        <f t="shared" si="5"/>
        <v>1</v>
      </c>
      <c r="K36">
        <f t="shared" si="5"/>
        <v>3</v>
      </c>
      <c r="L36">
        <f t="shared" si="5"/>
        <v>0</v>
      </c>
      <c r="M36">
        <v>17982606.199999999</v>
      </c>
      <c r="N36">
        <v>2658490.2000000002</v>
      </c>
      <c r="O36">
        <v>2656273</v>
      </c>
      <c r="P36">
        <v>72290236.200000003</v>
      </c>
      <c r="Q36">
        <v>1537955.2</v>
      </c>
      <c r="R36">
        <v>82975801.200000003</v>
      </c>
      <c r="S36">
        <v>1227659.3999999999</v>
      </c>
      <c r="T36">
        <v>7027277</v>
      </c>
      <c r="U36">
        <v>4796426.5999999996</v>
      </c>
      <c r="V36">
        <v>69001816.400000006</v>
      </c>
      <c r="W36">
        <v>1452837.2</v>
      </c>
      <c r="Y36">
        <v>13.814993575599511</v>
      </c>
      <c r="Z36">
        <v>2.3651122651994232</v>
      </c>
      <c r="AA36">
        <v>2.3108220929396341</v>
      </c>
      <c r="AB36">
        <v>29.27271527780103</v>
      </c>
      <c r="AC36">
        <v>1.493146523192991</v>
      </c>
      <c r="AD36">
        <v>43.707031658594502</v>
      </c>
      <c r="AE36">
        <v>1.5168992837658151</v>
      </c>
      <c r="AF36">
        <v>4.0915842784452252</v>
      </c>
      <c r="AG36">
        <v>3.0978532612090932</v>
      </c>
      <c r="AH36">
        <v>20.143634567386471</v>
      </c>
      <c r="AI36">
        <v>3.1211875459179281</v>
      </c>
      <c r="AK36">
        <v>13.814993575599511</v>
      </c>
      <c r="AL36">
        <v>0.98248477000743151</v>
      </c>
      <c r="AM36">
        <v>0.9565977149875835</v>
      </c>
      <c r="AN36">
        <v>29.27271527780103</v>
      </c>
      <c r="AO36">
        <v>0.65292419558973047</v>
      </c>
      <c r="AP36">
        <v>43.707031658594502</v>
      </c>
      <c r="AQ36">
        <v>0.6643019494134933</v>
      </c>
      <c r="AR36">
        <v>2.0543359704315658</v>
      </c>
      <c r="AS36">
        <v>0.57377206791425128</v>
      </c>
      <c r="AT36">
        <v>20.143634567386471</v>
      </c>
      <c r="AU36">
        <v>1.7507393133710141</v>
      </c>
      <c r="AW36">
        <v>0.32665128420339901</v>
      </c>
      <c r="AY36">
        <f t="shared" si="3"/>
        <v>0.15199999999999991</v>
      </c>
      <c r="AZ36" t="str">
        <f t="shared" si="1"/>
        <v/>
      </c>
      <c r="BA36" t="str">
        <f t="shared" si="1"/>
        <v/>
      </c>
      <c r="BB36">
        <f t="shared" si="1"/>
        <v>0.15199999999999991</v>
      </c>
    </row>
    <row r="37" spans="1:54" x14ac:dyDescent="0.3">
      <c r="A37">
        <v>3</v>
      </c>
      <c r="B37" t="s">
        <v>107</v>
      </c>
      <c r="C37" t="s">
        <v>105</v>
      </c>
      <c r="D37" t="s">
        <v>15</v>
      </c>
      <c r="F37" s="2">
        <f t="shared" si="5"/>
        <v>0</v>
      </c>
      <c r="G37" s="2">
        <f t="shared" si="5"/>
        <v>1</v>
      </c>
      <c r="H37" s="4">
        <f t="shared" si="5"/>
        <v>0</v>
      </c>
      <c r="I37">
        <f t="shared" si="5"/>
        <v>1</v>
      </c>
      <c r="J37">
        <f t="shared" si="5"/>
        <v>0</v>
      </c>
      <c r="K37">
        <f t="shared" si="5"/>
        <v>3</v>
      </c>
      <c r="L37">
        <f t="shared" si="5"/>
        <v>0</v>
      </c>
      <c r="M37">
        <v>200060.4</v>
      </c>
      <c r="N37">
        <v>1046630.4</v>
      </c>
      <c r="O37">
        <v>1046988.2</v>
      </c>
      <c r="P37">
        <v>200000.2</v>
      </c>
      <c r="Q37">
        <v>422156.4</v>
      </c>
      <c r="R37">
        <v>3.4</v>
      </c>
      <c r="S37">
        <v>520999.6</v>
      </c>
      <c r="T37">
        <v>3369400.2</v>
      </c>
      <c r="U37">
        <v>3390654</v>
      </c>
      <c r="V37">
        <v>287</v>
      </c>
      <c r="W37">
        <v>415877</v>
      </c>
      <c r="Y37">
        <v>0.48892233042279259</v>
      </c>
      <c r="Z37">
        <v>1.6321309297694819</v>
      </c>
      <c r="AA37">
        <v>1.5643807590007781</v>
      </c>
      <c r="AB37">
        <v>0.50785410340176895</v>
      </c>
      <c r="AC37">
        <v>1.9989595296035989</v>
      </c>
      <c r="AD37">
        <v>0.11692036039894441</v>
      </c>
      <c r="AE37">
        <v>0.92043344998965038</v>
      </c>
      <c r="AF37">
        <v>1.436268340807874</v>
      </c>
      <c r="AG37">
        <v>2.328837954846676</v>
      </c>
      <c r="AH37">
        <v>7.6447726227342402E-3</v>
      </c>
      <c r="AI37">
        <v>2.623290957254357</v>
      </c>
      <c r="AK37">
        <v>0.48892233042279259</v>
      </c>
      <c r="AL37">
        <v>0.66655659257667144</v>
      </c>
      <c r="AM37">
        <v>0.60809808779740704</v>
      </c>
      <c r="AN37">
        <v>0.50785410340176895</v>
      </c>
      <c r="AO37">
        <v>0.80804964461131024</v>
      </c>
      <c r="AP37">
        <v>0.11692036039894441</v>
      </c>
      <c r="AQ37">
        <v>0.49122651538345963</v>
      </c>
      <c r="AR37">
        <v>0.72595046320930123</v>
      </c>
      <c r="AS37">
        <v>0.55230254800990219</v>
      </c>
      <c r="AT37">
        <v>7.6447726227342402E-3</v>
      </c>
      <c r="AU37">
        <v>1.4704943764372731</v>
      </c>
      <c r="AW37">
        <v>0.43117791180266068</v>
      </c>
      <c r="AY37">
        <f t="shared" si="3"/>
        <v>-0.27199999999999991</v>
      </c>
      <c r="AZ37" t="str">
        <f t="shared" si="1"/>
        <v/>
      </c>
      <c r="BA37">
        <f t="shared" si="1"/>
        <v>-0.27199999999999991</v>
      </c>
      <c r="BB37" t="str">
        <f t="shared" si="1"/>
        <v/>
      </c>
    </row>
    <row r="38" spans="1:54" x14ac:dyDescent="0.3">
      <c r="A38">
        <v>3</v>
      </c>
      <c r="B38" t="s">
        <v>108</v>
      </c>
      <c r="C38" t="s">
        <v>105</v>
      </c>
      <c r="D38" t="s">
        <v>15</v>
      </c>
      <c r="F38" s="2">
        <f t="shared" si="5"/>
        <v>0</v>
      </c>
      <c r="G38" s="2">
        <f t="shared" si="5"/>
        <v>0</v>
      </c>
      <c r="H38" s="4">
        <f t="shared" si="5"/>
        <v>0</v>
      </c>
      <c r="I38">
        <f t="shared" si="5"/>
        <v>1</v>
      </c>
      <c r="J38">
        <f t="shared" si="5"/>
        <v>0</v>
      </c>
      <c r="K38">
        <f t="shared" si="5"/>
        <v>3</v>
      </c>
      <c r="L38">
        <f t="shared" si="5"/>
        <v>0</v>
      </c>
      <c r="M38">
        <v>6205822</v>
      </c>
      <c r="N38">
        <v>2202559.4</v>
      </c>
      <c r="O38">
        <v>2221830.6</v>
      </c>
      <c r="P38">
        <v>27026234.800000001</v>
      </c>
      <c r="Q38">
        <v>782919.6</v>
      </c>
      <c r="R38">
        <v>27346416.800000001</v>
      </c>
      <c r="S38">
        <v>1311054.6000000001</v>
      </c>
      <c r="T38">
        <v>3388908.2</v>
      </c>
      <c r="U38">
        <v>3416406.6</v>
      </c>
      <c r="V38">
        <v>28157676.800000001</v>
      </c>
      <c r="W38">
        <v>814896.6</v>
      </c>
      <c r="Y38">
        <v>6.9109147141920406</v>
      </c>
      <c r="Z38">
        <v>2.4355193335912189</v>
      </c>
      <c r="AA38">
        <v>2.3425275388057338</v>
      </c>
      <c r="AB38">
        <v>30.27189736759756</v>
      </c>
      <c r="AC38">
        <v>1.5441651662113141</v>
      </c>
      <c r="AD38">
        <v>19.877685753605331</v>
      </c>
      <c r="AE38">
        <v>1.4770563405705619</v>
      </c>
      <c r="AF38">
        <v>1.332697739417199</v>
      </c>
      <c r="AG38">
        <v>2.1795724913477899</v>
      </c>
      <c r="AH38">
        <v>12.67452654539375</v>
      </c>
      <c r="AI38">
        <v>2.9319661351386461</v>
      </c>
      <c r="AK38">
        <v>6.9109147141920406</v>
      </c>
      <c r="AL38">
        <v>0.94193289303220806</v>
      </c>
      <c r="AM38">
        <v>0.90444245139369739</v>
      </c>
      <c r="AN38">
        <v>30.27189736759756</v>
      </c>
      <c r="AO38">
        <v>0.63940553520806132</v>
      </c>
      <c r="AP38">
        <v>19.877685753605331</v>
      </c>
      <c r="AQ38">
        <v>0.60404902161099017</v>
      </c>
      <c r="AR38">
        <v>0.67175974720157683</v>
      </c>
      <c r="AS38">
        <v>0.51165209541795775</v>
      </c>
      <c r="AT38">
        <v>12.67452654539375</v>
      </c>
      <c r="AU38">
        <v>1.6070940677658649</v>
      </c>
      <c r="AW38">
        <v>0.38314360920339818</v>
      </c>
      <c r="AY38">
        <f t="shared" si="3"/>
        <v>-3.2000000000000001E-2</v>
      </c>
      <c r="AZ38" t="str">
        <f t="shared" si="1"/>
        <v/>
      </c>
      <c r="BA38">
        <f t="shared" si="1"/>
        <v>-3.2000000000000001E-2</v>
      </c>
      <c r="BB38" t="str">
        <f t="shared" si="1"/>
        <v/>
      </c>
    </row>
    <row r="39" spans="1:54" x14ac:dyDescent="0.3">
      <c r="A39">
        <v>3</v>
      </c>
      <c r="B39" t="s">
        <v>109</v>
      </c>
      <c r="C39" t="s">
        <v>105</v>
      </c>
      <c r="D39" t="s">
        <v>15</v>
      </c>
      <c r="F39" s="2">
        <f t="shared" si="5"/>
        <v>0</v>
      </c>
      <c r="G39" s="2">
        <f t="shared" si="5"/>
        <v>1</v>
      </c>
      <c r="H39" s="4">
        <f t="shared" si="5"/>
        <v>0</v>
      </c>
      <c r="I39">
        <f t="shared" si="5"/>
        <v>1</v>
      </c>
      <c r="J39">
        <f t="shared" si="5"/>
        <v>0</v>
      </c>
      <c r="K39">
        <f t="shared" si="5"/>
        <v>3</v>
      </c>
      <c r="L39">
        <f t="shared" si="5"/>
        <v>0</v>
      </c>
      <c r="M39">
        <v>5432998</v>
      </c>
      <c r="N39">
        <v>2189710.4</v>
      </c>
      <c r="O39">
        <v>2222134.4</v>
      </c>
      <c r="P39">
        <v>28997134</v>
      </c>
      <c r="Q39">
        <v>827212.4</v>
      </c>
      <c r="R39">
        <v>27655062</v>
      </c>
      <c r="S39">
        <v>1407953</v>
      </c>
      <c r="T39">
        <v>3385184</v>
      </c>
      <c r="U39">
        <v>3427079.6</v>
      </c>
      <c r="V39">
        <v>30140612.399999999</v>
      </c>
      <c r="W39">
        <v>877984</v>
      </c>
      <c r="Y39">
        <v>6.9953839961788624</v>
      </c>
      <c r="Z39">
        <v>2.602001143805682</v>
      </c>
      <c r="AA39">
        <v>2.3847872027778072</v>
      </c>
      <c r="AB39">
        <v>34.276516835810618</v>
      </c>
      <c r="AC39">
        <v>1.6124490988091571</v>
      </c>
      <c r="AD39">
        <v>20.104434246197339</v>
      </c>
      <c r="AE39">
        <v>1.5412034748471339</v>
      </c>
      <c r="AF39">
        <v>1.3151206043199639</v>
      </c>
      <c r="AG39">
        <v>2.1819407660746948</v>
      </c>
      <c r="AH39">
        <v>13.57733431399101</v>
      </c>
      <c r="AI39">
        <v>3.0124280495685531</v>
      </c>
      <c r="AK39">
        <v>6.9953839961788624</v>
      </c>
      <c r="AL39">
        <v>1.0106627969769759</v>
      </c>
      <c r="AM39">
        <v>0.91516381219262255</v>
      </c>
      <c r="AN39">
        <v>34.276516835810618</v>
      </c>
      <c r="AO39">
        <v>0.68426038420875557</v>
      </c>
      <c r="AP39">
        <v>20.104434246197339</v>
      </c>
      <c r="AQ39">
        <v>0.61016043381532659</v>
      </c>
      <c r="AR39">
        <v>0.66479479331756008</v>
      </c>
      <c r="AS39">
        <v>0.50585002020234238</v>
      </c>
      <c r="AT39">
        <v>13.57733431399101</v>
      </c>
      <c r="AU39">
        <v>1.687266510003246</v>
      </c>
      <c r="AW39">
        <v>0.40257483598543331</v>
      </c>
      <c r="AY39">
        <f t="shared" si="3"/>
        <v>-3.2000000000000001E-2</v>
      </c>
      <c r="AZ39" t="str">
        <f t="shared" si="1"/>
        <v/>
      </c>
      <c r="BA39">
        <f t="shared" si="1"/>
        <v>-3.2000000000000001E-2</v>
      </c>
      <c r="BB39" t="str">
        <f t="shared" si="1"/>
        <v/>
      </c>
    </row>
    <row r="40" spans="1:54" x14ac:dyDescent="0.3">
      <c r="A40">
        <v>3</v>
      </c>
      <c r="B40" t="s">
        <v>110</v>
      </c>
      <c r="C40" t="s">
        <v>105</v>
      </c>
      <c r="D40" t="s">
        <v>15</v>
      </c>
      <c r="F40" s="2">
        <f t="shared" si="5"/>
        <v>0</v>
      </c>
      <c r="G40" s="2">
        <f t="shared" si="5"/>
        <v>0</v>
      </c>
      <c r="H40" s="4">
        <f t="shared" si="5"/>
        <v>0</v>
      </c>
      <c r="I40">
        <f t="shared" si="5"/>
        <v>1</v>
      </c>
      <c r="J40">
        <f t="shared" si="5"/>
        <v>0</v>
      </c>
      <c r="K40">
        <f t="shared" si="5"/>
        <v>3</v>
      </c>
      <c r="L40">
        <f t="shared" si="5"/>
        <v>0</v>
      </c>
      <c r="M40">
        <v>200058.6</v>
      </c>
      <c r="N40">
        <v>1004846.6</v>
      </c>
      <c r="O40">
        <v>1005160.8</v>
      </c>
      <c r="P40">
        <v>199999</v>
      </c>
      <c r="Q40">
        <v>429677.6</v>
      </c>
      <c r="R40">
        <v>1.8</v>
      </c>
      <c r="S40">
        <v>533310</v>
      </c>
      <c r="T40">
        <v>3368723.8</v>
      </c>
      <c r="U40">
        <v>3381771.2</v>
      </c>
      <c r="V40">
        <v>255.4</v>
      </c>
      <c r="W40">
        <v>423095.8</v>
      </c>
      <c r="Y40">
        <v>0.45493307380238551</v>
      </c>
      <c r="Z40">
        <v>1.995657209539786</v>
      </c>
      <c r="AA40">
        <v>1.839641185407527</v>
      </c>
      <c r="AB40">
        <v>0.57237361840088852</v>
      </c>
      <c r="AC40">
        <v>1.900913004187168</v>
      </c>
      <c r="AD40">
        <v>0.12683888400206339</v>
      </c>
      <c r="AE40">
        <v>1.017828242655378</v>
      </c>
      <c r="AF40">
        <v>1.565533735591452</v>
      </c>
      <c r="AG40">
        <v>2.3717063979129311</v>
      </c>
      <c r="AH40">
        <v>5.1728527992963196E-3</v>
      </c>
      <c r="AI40">
        <v>2.5806747445603828</v>
      </c>
      <c r="AK40">
        <v>0.45493307380238551</v>
      </c>
      <c r="AL40">
        <v>0.75964972919318829</v>
      </c>
      <c r="AM40">
        <v>0.74834874903317539</v>
      </c>
      <c r="AN40">
        <v>0.57237361840088852</v>
      </c>
      <c r="AO40">
        <v>0.91848966420511713</v>
      </c>
      <c r="AP40">
        <v>0.12683888400206339</v>
      </c>
      <c r="AQ40">
        <v>0.5370671688113362</v>
      </c>
      <c r="AR40">
        <v>0.83472941959043967</v>
      </c>
      <c r="AS40">
        <v>0.57358766257530081</v>
      </c>
      <c r="AT40">
        <v>5.1728527992963196E-3</v>
      </c>
      <c r="AU40">
        <v>1.4495644305716271</v>
      </c>
      <c r="AW40">
        <v>0.45131866820156569</v>
      </c>
      <c r="AY40">
        <f t="shared" si="3"/>
        <v>-0.27199999999999991</v>
      </c>
      <c r="AZ40" t="str">
        <f t="shared" si="1"/>
        <v/>
      </c>
      <c r="BA40">
        <f t="shared" si="1"/>
        <v>-0.27199999999999991</v>
      </c>
      <c r="BB40" t="str">
        <f t="shared" si="1"/>
        <v/>
      </c>
    </row>
    <row r="41" spans="1:54" x14ac:dyDescent="0.3">
      <c r="A41">
        <v>3</v>
      </c>
      <c r="B41" t="s">
        <v>111</v>
      </c>
      <c r="C41" t="s">
        <v>105</v>
      </c>
      <c r="D41" t="s">
        <v>15</v>
      </c>
      <c r="F41" s="2">
        <f t="shared" si="5"/>
        <v>0</v>
      </c>
      <c r="G41" s="2">
        <f t="shared" si="5"/>
        <v>0</v>
      </c>
      <c r="H41" s="4">
        <f t="shared" si="5"/>
        <v>0</v>
      </c>
      <c r="I41">
        <f t="shared" si="5"/>
        <v>0</v>
      </c>
      <c r="J41">
        <f t="shared" si="5"/>
        <v>1</v>
      </c>
      <c r="K41">
        <f t="shared" si="5"/>
        <v>3</v>
      </c>
      <c r="L41">
        <f t="shared" si="5"/>
        <v>0</v>
      </c>
      <c r="M41">
        <v>15727331.199999999</v>
      </c>
      <c r="N41">
        <v>2386268</v>
      </c>
      <c r="O41">
        <v>2389996.7999999998</v>
      </c>
      <c r="P41">
        <v>68694863.599999994</v>
      </c>
      <c r="Q41">
        <v>1336830.8</v>
      </c>
      <c r="R41">
        <v>77310329.400000006</v>
      </c>
      <c r="S41">
        <v>1096814.8</v>
      </c>
      <c r="T41">
        <v>7022104</v>
      </c>
      <c r="U41">
        <v>4774447.8</v>
      </c>
      <c r="V41">
        <v>65373740.399999999</v>
      </c>
      <c r="W41">
        <v>1264478.2</v>
      </c>
      <c r="Y41">
        <v>11.41436642240733</v>
      </c>
      <c r="Z41">
        <v>2.0207367597729902</v>
      </c>
      <c r="AA41">
        <v>2.0021974423667421</v>
      </c>
      <c r="AB41">
        <v>27.808834975201169</v>
      </c>
      <c r="AC41">
        <v>1.4242094532179179</v>
      </c>
      <c r="AD41">
        <v>39.595630790211729</v>
      </c>
      <c r="AE41">
        <v>1.414019232825376</v>
      </c>
      <c r="AF41">
        <v>4.0888058582204394</v>
      </c>
      <c r="AG41">
        <v>3.073287931014784</v>
      </c>
      <c r="AH41">
        <v>19.121306102420199</v>
      </c>
      <c r="AI41">
        <v>2.9570820696069862</v>
      </c>
      <c r="AK41">
        <v>11.41436642240733</v>
      </c>
      <c r="AL41">
        <v>0.8482680756016634</v>
      </c>
      <c r="AM41">
        <v>0.84273085459135477</v>
      </c>
      <c r="AN41">
        <v>27.808834975201169</v>
      </c>
      <c r="AO41">
        <v>0.60261413860134783</v>
      </c>
      <c r="AP41">
        <v>39.595630790211729</v>
      </c>
      <c r="AQ41">
        <v>0.63171193762682376</v>
      </c>
      <c r="AR41">
        <v>2.0542656600126059</v>
      </c>
      <c r="AS41">
        <v>0.56855454480973999</v>
      </c>
      <c r="AT41">
        <v>19.121306102420199</v>
      </c>
      <c r="AU41">
        <v>1.6225482414243739</v>
      </c>
      <c r="AW41">
        <v>0.30333931701024991</v>
      </c>
      <c r="AY41">
        <f t="shared" si="3"/>
        <v>0.15199999999999991</v>
      </c>
      <c r="AZ41" t="str">
        <f t="shared" si="1"/>
        <v/>
      </c>
      <c r="BA41" t="str">
        <f t="shared" si="1"/>
        <v/>
      </c>
      <c r="BB41">
        <f t="shared" si="1"/>
        <v>0.15199999999999991</v>
      </c>
    </row>
    <row r="42" spans="1:54" x14ac:dyDescent="0.3">
      <c r="A42">
        <v>3</v>
      </c>
      <c r="B42" t="s">
        <v>112</v>
      </c>
      <c r="C42" t="s">
        <v>105</v>
      </c>
      <c r="D42" t="s">
        <v>15</v>
      </c>
      <c r="F42" s="2">
        <f t="shared" si="5"/>
        <v>0</v>
      </c>
      <c r="G42" s="2">
        <f t="shared" si="5"/>
        <v>1</v>
      </c>
      <c r="H42" s="4">
        <f t="shared" si="5"/>
        <v>1</v>
      </c>
      <c r="I42">
        <f t="shared" si="5"/>
        <v>0</v>
      </c>
      <c r="J42">
        <f t="shared" si="5"/>
        <v>1</v>
      </c>
      <c r="K42">
        <f t="shared" si="5"/>
        <v>3</v>
      </c>
      <c r="L42">
        <f t="shared" si="5"/>
        <v>3</v>
      </c>
      <c r="M42">
        <v>16165831.800000001</v>
      </c>
      <c r="N42">
        <v>2458767.7999999998</v>
      </c>
      <c r="O42">
        <v>2454942.2000000002</v>
      </c>
      <c r="P42">
        <v>70175281</v>
      </c>
      <c r="Q42">
        <v>1455976.2</v>
      </c>
      <c r="R42">
        <v>82753004.799999997</v>
      </c>
      <c r="S42">
        <v>1144725</v>
      </c>
      <c r="T42">
        <v>7020468.4000000004</v>
      </c>
      <c r="U42">
        <v>4769711.4000000004</v>
      </c>
      <c r="V42">
        <v>67508266.200000003</v>
      </c>
      <c r="W42">
        <v>1370008.4</v>
      </c>
      <c r="Y42">
        <v>11.11206016500946</v>
      </c>
      <c r="Z42">
        <v>2.0420773842022748</v>
      </c>
      <c r="AA42">
        <v>2.026288334804121</v>
      </c>
      <c r="AB42">
        <v>51.862186398607449</v>
      </c>
      <c r="AC42">
        <v>1.8346771053969859</v>
      </c>
      <c r="AD42">
        <v>44.910249148181173</v>
      </c>
      <c r="AE42">
        <v>1.489942144195084</v>
      </c>
      <c r="AF42">
        <v>4.0815973453572951</v>
      </c>
      <c r="AG42">
        <v>3.0809611012577078</v>
      </c>
      <c r="AH42">
        <v>25.21200237640878</v>
      </c>
      <c r="AI42">
        <v>3.1216658317949619</v>
      </c>
      <c r="AK42">
        <v>11.11206016500946</v>
      </c>
      <c r="AL42">
        <v>0.84830078539671372</v>
      </c>
      <c r="AM42">
        <v>0.84376631363993515</v>
      </c>
      <c r="AN42">
        <v>51.862186398607449</v>
      </c>
      <c r="AO42">
        <v>0.83157971459440883</v>
      </c>
      <c r="AP42">
        <v>44.910249148181173</v>
      </c>
      <c r="AQ42">
        <v>0.67234436479629944</v>
      </c>
      <c r="AR42">
        <v>2.0517442787648181</v>
      </c>
      <c r="AS42">
        <v>0.56922530826414008</v>
      </c>
      <c r="AT42">
        <v>25.21200237640878</v>
      </c>
      <c r="AU42">
        <v>1.724900864565279</v>
      </c>
      <c r="AW42">
        <v>0.29875025360379359</v>
      </c>
      <c r="AY42">
        <f t="shared" si="3"/>
        <v>0.15199999999999991</v>
      </c>
      <c r="AZ42">
        <f t="shared" si="1"/>
        <v>0.15199999999999991</v>
      </c>
      <c r="BA42" t="str">
        <f t="shared" si="1"/>
        <v/>
      </c>
      <c r="BB42">
        <f t="shared" si="1"/>
        <v>0.15199999999999991</v>
      </c>
    </row>
    <row r="43" spans="1:54" x14ac:dyDescent="0.3">
      <c r="A43">
        <v>3</v>
      </c>
      <c r="B43" t="s">
        <v>113</v>
      </c>
      <c r="C43" t="s">
        <v>114</v>
      </c>
      <c r="D43" t="s">
        <v>15</v>
      </c>
      <c r="F43" s="2">
        <f t="shared" si="5"/>
        <v>0</v>
      </c>
      <c r="G43" s="2">
        <f t="shared" si="5"/>
        <v>0</v>
      </c>
      <c r="H43" s="4">
        <f t="shared" si="5"/>
        <v>0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0</v>
      </c>
      <c r="M43">
        <v>18052569.600000001</v>
      </c>
      <c r="N43">
        <v>2597176.6</v>
      </c>
      <c r="O43">
        <v>2594075.7999999998</v>
      </c>
      <c r="P43">
        <v>72311227.599999994</v>
      </c>
      <c r="Q43">
        <v>1476614.8</v>
      </c>
      <c r="R43">
        <v>83478477.599999994</v>
      </c>
      <c r="S43">
        <v>1164165.6000000001</v>
      </c>
      <c r="T43">
        <v>7025333.4000000004</v>
      </c>
      <c r="U43">
        <v>4775527.2</v>
      </c>
      <c r="V43">
        <v>69230914.799999997</v>
      </c>
      <c r="W43">
        <v>1378273.8</v>
      </c>
      <c r="Y43">
        <v>12.08794684278546</v>
      </c>
      <c r="Z43">
        <v>2.2127847720053979</v>
      </c>
      <c r="AA43">
        <v>2.189176299492829</v>
      </c>
      <c r="AB43">
        <v>49.856482675002191</v>
      </c>
      <c r="AC43">
        <v>1.8529798634117469</v>
      </c>
      <c r="AD43">
        <v>47.282200435991399</v>
      </c>
      <c r="AE43">
        <v>1.549221214000136</v>
      </c>
      <c r="AF43">
        <v>4.2833920256234714</v>
      </c>
      <c r="AG43">
        <v>3.2057406814885332</v>
      </c>
      <c r="AH43">
        <v>26.068018856993881</v>
      </c>
      <c r="AI43">
        <v>3.1774532703799201</v>
      </c>
      <c r="AK43">
        <v>12.08794684278546</v>
      </c>
      <c r="AL43">
        <v>0.92004203258547934</v>
      </c>
      <c r="AM43">
        <v>0.90370264238445086</v>
      </c>
      <c r="AN43">
        <v>49.856482675002191</v>
      </c>
      <c r="AO43">
        <v>0.82694448699476197</v>
      </c>
      <c r="AP43">
        <v>47.282200435991399</v>
      </c>
      <c r="AQ43">
        <v>0.68540032561868425</v>
      </c>
      <c r="AR43">
        <v>2.1583320028381419</v>
      </c>
      <c r="AS43">
        <v>0.59142276698257779</v>
      </c>
      <c r="AT43">
        <v>26.068018856993881</v>
      </c>
      <c r="AU43">
        <v>1.760063067590818</v>
      </c>
      <c r="AW43">
        <v>0.32173855939181523</v>
      </c>
      <c r="AY43">
        <f t="shared" si="3"/>
        <v>0.15199999999999991</v>
      </c>
      <c r="AZ43" t="str">
        <f t="shared" si="1"/>
        <v/>
      </c>
      <c r="BA43" t="str">
        <f t="shared" si="1"/>
        <v/>
      </c>
      <c r="BB43">
        <f t="shared" si="1"/>
        <v>0.15199999999999991</v>
      </c>
    </row>
    <row r="44" spans="1:54" x14ac:dyDescent="0.3">
      <c r="A44">
        <v>3</v>
      </c>
      <c r="B44" t="s">
        <v>115</v>
      </c>
      <c r="C44" t="s">
        <v>114</v>
      </c>
      <c r="D44" t="s">
        <v>15</v>
      </c>
      <c r="F44" s="2">
        <f t="shared" si="5"/>
        <v>0</v>
      </c>
      <c r="G44" s="2">
        <f t="shared" si="5"/>
        <v>1</v>
      </c>
      <c r="H44" s="4">
        <f t="shared" si="5"/>
        <v>1</v>
      </c>
      <c r="I44">
        <f t="shared" si="5"/>
        <v>0</v>
      </c>
      <c r="J44">
        <f t="shared" si="5"/>
        <v>1</v>
      </c>
      <c r="K44">
        <f t="shared" si="5"/>
        <v>3</v>
      </c>
      <c r="L44">
        <f t="shared" si="5"/>
        <v>3</v>
      </c>
      <c r="M44">
        <v>17982606.199999999</v>
      </c>
      <c r="N44">
        <v>2658490.2000000002</v>
      </c>
      <c r="O44">
        <v>2656273</v>
      </c>
      <c r="P44">
        <v>72290236.200000003</v>
      </c>
      <c r="Q44">
        <v>1537955.2</v>
      </c>
      <c r="R44">
        <v>82975801.200000003</v>
      </c>
      <c r="S44">
        <v>1227659.3999999999</v>
      </c>
      <c r="T44">
        <v>7027277</v>
      </c>
      <c r="U44">
        <v>4796426.5999999996</v>
      </c>
      <c r="V44">
        <v>69001816.400000006</v>
      </c>
      <c r="W44">
        <v>1452837.2</v>
      </c>
      <c r="Y44">
        <v>12.3558560301899</v>
      </c>
      <c r="Z44">
        <v>2.2563660197891289</v>
      </c>
      <c r="AA44">
        <v>2.2375565645867028</v>
      </c>
      <c r="AB44">
        <v>27.235021479800341</v>
      </c>
      <c r="AC44">
        <v>1.4899300230143131</v>
      </c>
      <c r="AD44">
        <v>44.134101038996597</v>
      </c>
      <c r="AE44">
        <v>1.568383382400498</v>
      </c>
      <c r="AF44">
        <v>4.2777458511991426</v>
      </c>
      <c r="AG44">
        <v>3.2264544171048328</v>
      </c>
      <c r="AH44">
        <v>20.462200932390989</v>
      </c>
      <c r="AI44">
        <v>3.1534528989461248</v>
      </c>
      <c r="AK44">
        <v>12.3558560301899</v>
      </c>
      <c r="AL44">
        <v>0.94243108279770238</v>
      </c>
      <c r="AM44">
        <v>0.92669484536163504</v>
      </c>
      <c r="AN44">
        <v>27.235021479800341</v>
      </c>
      <c r="AO44">
        <v>0.66514582500676622</v>
      </c>
      <c r="AP44">
        <v>44.134101038996597</v>
      </c>
      <c r="AQ44">
        <v>0.68369692019186912</v>
      </c>
      <c r="AR44">
        <v>2.147822648391593</v>
      </c>
      <c r="AS44">
        <v>0.5918824635678902</v>
      </c>
      <c r="AT44">
        <v>20.462200932390989</v>
      </c>
      <c r="AU44">
        <v>1.7655173600069249</v>
      </c>
      <c r="AW44">
        <v>0.32018645040225241</v>
      </c>
      <c r="AY44">
        <f t="shared" si="3"/>
        <v>0.15199999999999991</v>
      </c>
      <c r="AZ44">
        <f t="shared" si="1"/>
        <v>0.15199999999999991</v>
      </c>
      <c r="BA44" t="str">
        <f t="shared" si="1"/>
        <v/>
      </c>
      <c r="BB44">
        <f t="shared" si="1"/>
        <v>0.15199999999999991</v>
      </c>
    </row>
    <row r="45" spans="1:54" x14ac:dyDescent="0.3">
      <c r="A45">
        <v>3</v>
      </c>
      <c r="B45" t="s">
        <v>116</v>
      </c>
      <c r="C45" t="s">
        <v>114</v>
      </c>
      <c r="D45" t="s">
        <v>15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1</v>
      </c>
      <c r="J45">
        <f t="shared" si="5"/>
        <v>0</v>
      </c>
      <c r="K45">
        <f t="shared" si="5"/>
        <v>3</v>
      </c>
      <c r="L45">
        <f t="shared" si="5"/>
        <v>0</v>
      </c>
      <c r="M45">
        <v>200060.4</v>
      </c>
      <c r="N45">
        <v>1046630.4</v>
      </c>
      <c r="O45">
        <v>1046988.2</v>
      </c>
      <c r="P45">
        <v>200000.2</v>
      </c>
      <c r="Q45">
        <v>422156.4</v>
      </c>
      <c r="R45">
        <v>3.4</v>
      </c>
      <c r="S45">
        <v>520999.6</v>
      </c>
      <c r="T45">
        <v>3369400.2</v>
      </c>
      <c r="U45">
        <v>3390654</v>
      </c>
      <c r="V45">
        <v>287</v>
      </c>
      <c r="W45">
        <v>415877</v>
      </c>
      <c r="Y45">
        <v>0.4186439040116966</v>
      </c>
      <c r="Z45">
        <v>1.480273636954371</v>
      </c>
      <c r="AA45">
        <v>1.459604380012024</v>
      </c>
      <c r="AB45">
        <v>0.34847506939549933</v>
      </c>
      <c r="AC45">
        <v>1.244406051596161</v>
      </c>
      <c r="AD45">
        <v>0.1045562890009023</v>
      </c>
      <c r="AE45">
        <v>0.81758410021429884</v>
      </c>
      <c r="AF45">
        <v>1.3571742797968911</v>
      </c>
      <c r="AG45">
        <v>2.2266143142944199</v>
      </c>
      <c r="AH45">
        <v>7.9094499931670007E-3</v>
      </c>
      <c r="AI45">
        <v>2.610201023111586</v>
      </c>
      <c r="AK45">
        <v>0.4186439040116966</v>
      </c>
      <c r="AL45">
        <v>0.56115867038024592</v>
      </c>
      <c r="AM45">
        <v>0.55007791140815243</v>
      </c>
      <c r="AN45">
        <v>0.34847506939549933</v>
      </c>
      <c r="AO45">
        <v>0.53770783579675485</v>
      </c>
      <c r="AP45">
        <v>0.1045562890009023</v>
      </c>
      <c r="AQ45">
        <v>0.41535363082075488</v>
      </c>
      <c r="AR45">
        <v>0.6844577954034321</v>
      </c>
      <c r="AS45">
        <v>0.52552762699779121</v>
      </c>
      <c r="AT45">
        <v>7.9094499931670007E-3</v>
      </c>
      <c r="AU45">
        <v>1.472495299589355</v>
      </c>
      <c r="AW45">
        <v>0.33623957998352128</v>
      </c>
      <c r="AY45">
        <f t="shared" si="3"/>
        <v>-0.27199999999999991</v>
      </c>
      <c r="AZ45" t="str">
        <f t="shared" si="1"/>
        <v/>
      </c>
      <c r="BA45">
        <f t="shared" si="1"/>
        <v>-0.27199999999999991</v>
      </c>
      <c r="BB45" t="str">
        <f t="shared" si="1"/>
        <v/>
      </c>
    </row>
    <row r="46" spans="1:54" x14ac:dyDescent="0.3">
      <c r="A46">
        <v>3</v>
      </c>
      <c r="B46" t="s">
        <v>117</v>
      </c>
      <c r="C46" t="s">
        <v>114</v>
      </c>
      <c r="D46" t="s">
        <v>15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1</v>
      </c>
      <c r="J46">
        <f t="shared" si="5"/>
        <v>0</v>
      </c>
      <c r="K46">
        <f t="shared" si="5"/>
        <v>3</v>
      </c>
      <c r="L46">
        <f t="shared" si="5"/>
        <v>0</v>
      </c>
      <c r="M46">
        <v>6205822</v>
      </c>
      <c r="N46">
        <v>2202559.4</v>
      </c>
      <c r="O46">
        <v>2221830.6</v>
      </c>
      <c r="P46">
        <v>27026234.800000001</v>
      </c>
      <c r="Q46">
        <v>782919.6</v>
      </c>
      <c r="R46">
        <v>27346416.800000001</v>
      </c>
      <c r="S46">
        <v>1311054.6000000001</v>
      </c>
      <c r="T46">
        <v>3388908.2</v>
      </c>
      <c r="U46">
        <v>3416406.6</v>
      </c>
      <c r="V46">
        <v>28157676.800000001</v>
      </c>
      <c r="W46">
        <v>814896.6</v>
      </c>
      <c r="Y46">
        <v>5.6417542641866021</v>
      </c>
      <c r="Z46">
        <v>2.249481151439249</v>
      </c>
      <c r="AA46">
        <v>2.2333595972042528</v>
      </c>
      <c r="AB46">
        <v>27.054040209401869</v>
      </c>
      <c r="AC46">
        <v>1.555678376584547</v>
      </c>
      <c r="AD46">
        <v>20.287901682779189</v>
      </c>
      <c r="AE46">
        <v>1.521148373186588</v>
      </c>
      <c r="AF46">
        <v>1.3523029484087601</v>
      </c>
      <c r="AG46">
        <v>2.2210569153772668</v>
      </c>
      <c r="AH46">
        <v>12.80866307241376</v>
      </c>
      <c r="AI46">
        <v>2.922358011186589</v>
      </c>
      <c r="AK46">
        <v>5.6417542641866021</v>
      </c>
      <c r="AL46">
        <v>0.84952167921001087</v>
      </c>
      <c r="AM46">
        <v>0.84680826980620627</v>
      </c>
      <c r="AN46">
        <v>27.054040209401869</v>
      </c>
      <c r="AO46">
        <v>0.65788174059707671</v>
      </c>
      <c r="AP46">
        <v>20.287901682779189</v>
      </c>
      <c r="AQ46">
        <v>0.62208890641340986</v>
      </c>
      <c r="AR46">
        <v>0.68239788881037389</v>
      </c>
      <c r="AS46">
        <v>0.52158939798828219</v>
      </c>
      <c r="AT46">
        <v>12.80866307241376</v>
      </c>
      <c r="AU46">
        <v>1.605775642767548</v>
      </c>
      <c r="AW46">
        <v>0.32456930481130247</v>
      </c>
      <c r="AY46">
        <f t="shared" si="3"/>
        <v>-3.2000000000000001E-2</v>
      </c>
      <c r="AZ46" t="str">
        <f t="shared" si="1"/>
        <v/>
      </c>
      <c r="BA46">
        <f t="shared" si="1"/>
        <v>-3.2000000000000001E-2</v>
      </c>
      <c r="BB46" t="str">
        <f t="shared" si="1"/>
        <v/>
      </c>
    </row>
    <row r="47" spans="1:54" x14ac:dyDescent="0.3">
      <c r="A47">
        <v>3</v>
      </c>
      <c r="B47" t="s">
        <v>118</v>
      </c>
      <c r="C47" t="s">
        <v>114</v>
      </c>
      <c r="D47" t="s">
        <v>15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1</v>
      </c>
      <c r="J47">
        <f t="shared" si="5"/>
        <v>0</v>
      </c>
      <c r="K47">
        <f t="shared" si="5"/>
        <v>3</v>
      </c>
      <c r="L47">
        <f t="shared" si="5"/>
        <v>0</v>
      </c>
      <c r="M47">
        <v>5432998</v>
      </c>
      <c r="N47">
        <v>2189710.4</v>
      </c>
      <c r="O47">
        <v>2222134.4</v>
      </c>
      <c r="P47">
        <v>28997134</v>
      </c>
      <c r="Q47">
        <v>827212.4</v>
      </c>
      <c r="R47">
        <v>27655062</v>
      </c>
      <c r="S47">
        <v>1407953</v>
      </c>
      <c r="T47">
        <v>3385184</v>
      </c>
      <c r="U47">
        <v>3427079.6</v>
      </c>
      <c r="V47">
        <v>30140612.399999999</v>
      </c>
      <c r="W47">
        <v>877984</v>
      </c>
      <c r="Y47">
        <v>5.1676930738030933</v>
      </c>
      <c r="Z47">
        <v>2.2218453653738832</v>
      </c>
      <c r="AA47">
        <v>2.2193267719587308</v>
      </c>
      <c r="AB47">
        <v>28.33441469880054</v>
      </c>
      <c r="AC47">
        <v>1.5974949155934151</v>
      </c>
      <c r="AD47">
        <v>21.00703057120554</v>
      </c>
      <c r="AE47">
        <v>1.6026761990389791</v>
      </c>
      <c r="AF47">
        <v>1.3692427707719621</v>
      </c>
      <c r="AG47">
        <v>2.2849034759099589</v>
      </c>
      <c r="AH47">
        <v>13.790219640603761</v>
      </c>
      <c r="AI47">
        <v>3.0424974957830271</v>
      </c>
      <c r="AK47">
        <v>5.1676930738030933</v>
      </c>
      <c r="AL47">
        <v>0.84398422115482385</v>
      </c>
      <c r="AM47">
        <v>0.85045136340195315</v>
      </c>
      <c r="AN47">
        <v>28.33441469880054</v>
      </c>
      <c r="AO47">
        <v>0.69559102339553647</v>
      </c>
      <c r="AP47">
        <v>21.00703057120554</v>
      </c>
      <c r="AQ47">
        <v>0.64182594104204327</v>
      </c>
      <c r="AR47">
        <v>0.69015195936663076</v>
      </c>
      <c r="AS47">
        <v>0.52889161858474831</v>
      </c>
      <c r="AT47">
        <v>13.790219640603761</v>
      </c>
      <c r="AU47">
        <v>1.6929710011929271</v>
      </c>
      <c r="AW47">
        <v>0.32644052378600458</v>
      </c>
      <c r="AY47">
        <f t="shared" si="3"/>
        <v>-3.2000000000000001E-2</v>
      </c>
      <c r="AZ47" t="str">
        <f t="shared" si="1"/>
        <v/>
      </c>
      <c r="BA47">
        <f t="shared" si="1"/>
        <v>-3.2000000000000001E-2</v>
      </c>
      <c r="BB47" t="str">
        <f t="shared" si="1"/>
        <v/>
      </c>
    </row>
    <row r="48" spans="1:54" x14ac:dyDescent="0.3">
      <c r="A48">
        <v>3</v>
      </c>
      <c r="B48" t="s">
        <v>119</v>
      </c>
      <c r="C48" t="s">
        <v>114</v>
      </c>
      <c r="D48" t="s">
        <v>15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1</v>
      </c>
      <c r="J48">
        <f t="shared" si="5"/>
        <v>0</v>
      </c>
      <c r="K48">
        <f t="shared" si="5"/>
        <v>3</v>
      </c>
      <c r="L48">
        <f t="shared" si="5"/>
        <v>0</v>
      </c>
      <c r="M48">
        <v>200058.6</v>
      </c>
      <c r="N48">
        <v>1004846.6</v>
      </c>
      <c r="O48">
        <v>1005160.8</v>
      </c>
      <c r="P48">
        <v>199999</v>
      </c>
      <c r="Q48">
        <v>429677.6</v>
      </c>
      <c r="R48">
        <v>1.8</v>
      </c>
      <c r="S48">
        <v>533310</v>
      </c>
      <c r="T48">
        <v>3368723.8</v>
      </c>
      <c r="U48">
        <v>3381771.2</v>
      </c>
      <c r="V48">
        <v>255.4</v>
      </c>
      <c r="W48">
        <v>423095.8</v>
      </c>
      <c r="Y48">
        <v>0.4161645791842602</v>
      </c>
      <c r="Z48">
        <v>1.438095736620016</v>
      </c>
      <c r="AA48">
        <v>1.426925427210517</v>
      </c>
      <c r="AB48">
        <v>0.49753755700658081</v>
      </c>
      <c r="AC48">
        <v>1.570053138805088</v>
      </c>
      <c r="AD48">
        <v>0.10399826578795909</v>
      </c>
      <c r="AE48">
        <v>0.8112218241556548</v>
      </c>
      <c r="AF48">
        <v>1.3109545256127599</v>
      </c>
      <c r="AG48">
        <v>2.1621681224554781</v>
      </c>
      <c r="AH48">
        <v>5.2654017927124593E-3</v>
      </c>
      <c r="AI48">
        <v>2.5975552441901528</v>
      </c>
      <c r="AK48">
        <v>0.4161645791842602</v>
      </c>
      <c r="AL48">
        <v>0.55012789000757034</v>
      </c>
      <c r="AM48">
        <v>0.54930857639992614</v>
      </c>
      <c r="AN48">
        <v>0.49753755700658081</v>
      </c>
      <c r="AO48">
        <v>0.6701202359923627</v>
      </c>
      <c r="AP48">
        <v>0.10399826578795909</v>
      </c>
      <c r="AQ48">
        <v>0.42272414920153101</v>
      </c>
      <c r="AR48">
        <v>0.66359623422613367</v>
      </c>
      <c r="AS48">
        <v>0.51034791579004379</v>
      </c>
      <c r="AT48">
        <v>5.2654017927124593E-3</v>
      </c>
      <c r="AU48">
        <v>1.4677675911923871</v>
      </c>
      <c r="AW48">
        <v>0.32620248438324773</v>
      </c>
      <c r="AY48">
        <f t="shared" si="3"/>
        <v>-0.27199999999999991</v>
      </c>
      <c r="AZ48" t="str">
        <f t="shared" si="1"/>
        <v/>
      </c>
      <c r="BA48">
        <f t="shared" si="1"/>
        <v>-0.27199999999999991</v>
      </c>
      <c r="BB48" t="str">
        <f t="shared" si="1"/>
        <v/>
      </c>
    </row>
    <row r="49" spans="1:54" x14ac:dyDescent="0.3">
      <c r="A49">
        <v>3</v>
      </c>
      <c r="B49" t="s">
        <v>120</v>
      </c>
      <c r="C49" t="s">
        <v>114</v>
      </c>
      <c r="D49" t="s">
        <v>15</v>
      </c>
      <c r="F49" s="2">
        <f t="shared" si="5"/>
        <v>0</v>
      </c>
      <c r="G49" s="2">
        <f t="shared" si="5"/>
        <v>0</v>
      </c>
      <c r="H49" s="4">
        <f t="shared" si="5"/>
        <v>1</v>
      </c>
      <c r="I49">
        <f t="shared" si="5"/>
        <v>0</v>
      </c>
      <c r="J49">
        <f t="shared" si="5"/>
        <v>1</v>
      </c>
      <c r="K49">
        <f t="shared" si="5"/>
        <v>3</v>
      </c>
      <c r="L49">
        <f t="shared" si="5"/>
        <v>3</v>
      </c>
      <c r="M49">
        <v>15727331.199999999</v>
      </c>
      <c r="N49">
        <v>2386268</v>
      </c>
      <c r="O49">
        <v>2389996.7999999998</v>
      </c>
      <c r="P49">
        <v>68694863.599999994</v>
      </c>
      <c r="Q49">
        <v>1336830.8</v>
      </c>
      <c r="R49">
        <v>77310329.400000006</v>
      </c>
      <c r="S49">
        <v>1096814.8</v>
      </c>
      <c r="T49">
        <v>7022104</v>
      </c>
      <c r="U49">
        <v>4774447.8</v>
      </c>
      <c r="V49">
        <v>65373740.399999999</v>
      </c>
      <c r="W49">
        <v>1264478.2</v>
      </c>
      <c r="Y49">
        <v>11.50732211042196</v>
      </c>
      <c r="Z49">
        <v>2.195271505846176</v>
      </c>
      <c r="AA49">
        <v>2.1582303097355182</v>
      </c>
      <c r="AB49">
        <v>26.02905121638905</v>
      </c>
      <c r="AC49">
        <v>1.4336593538231679</v>
      </c>
      <c r="AD49">
        <v>41.067457282205581</v>
      </c>
      <c r="AE49">
        <v>1.4704330561798999</v>
      </c>
      <c r="AF49">
        <v>4.2669703042134639</v>
      </c>
      <c r="AG49">
        <v>3.2233302157954311</v>
      </c>
      <c r="AH49">
        <v>20.190763380797581</v>
      </c>
      <c r="AI49">
        <v>2.9178906461456791</v>
      </c>
      <c r="AK49">
        <v>11.50732211042196</v>
      </c>
      <c r="AL49">
        <v>0.92996835602680217</v>
      </c>
      <c r="AM49">
        <v>0.90429327458841724</v>
      </c>
      <c r="AN49">
        <v>26.02905121638905</v>
      </c>
      <c r="AO49">
        <v>0.61600537761114538</v>
      </c>
      <c r="AP49">
        <v>41.067457282205581</v>
      </c>
      <c r="AQ49">
        <v>0.65558723302092403</v>
      </c>
      <c r="AR49">
        <v>2.147583351610229</v>
      </c>
      <c r="AS49">
        <v>0.59417441664263604</v>
      </c>
      <c r="AT49">
        <v>20.190763380797581</v>
      </c>
      <c r="AU49">
        <v>1.602185049164109</v>
      </c>
      <c r="AW49">
        <v>0.33623621361330153</v>
      </c>
      <c r="AY49">
        <f t="shared" si="3"/>
        <v>0.15199999999999991</v>
      </c>
      <c r="AZ49">
        <f t="shared" si="1"/>
        <v>0.15199999999999991</v>
      </c>
      <c r="BA49" t="str">
        <f t="shared" si="1"/>
        <v/>
      </c>
      <c r="BB49">
        <f t="shared" si="1"/>
        <v>0.15199999999999991</v>
      </c>
    </row>
    <row r="50" spans="1:54" x14ac:dyDescent="0.3">
      <c r="A50">
        <v>3</v>
      </c>
      <c r="B50" t="s">
        <v>121</v>
      </c>
      <c r="C50" t="s">
        <v>114</v>
      </c>
      <c r="D50" t="s">
        <v>15</v>
      </c>
      <c r="F50" s="2">
        <f t="shared" si="5"/>
        <v>0</v>
      </c>
      <c r="G50" s="2">
        <f t="shared" si="5"/>
        <v>1</v>
      </c>
      <c r="H50" s="4">
        <f t="shared" si="5"/>
        <v>0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0</v>
      </c>
      <c r="M50">
        <v>16165831.800000001</v>
      </c>
      <c r="N50">
        <v>2458767.7999999998</v>
      </c>
      <c r="O50">
        <v>2454942.2000000002</v>
      </c>
      <c r="P50">
        <v>70175281</v>
      </c>
      <c r="Q50">
        <v>1455976.2</v>
      </c>
      <c r="R50">
        <v>82753004.799999997</v>
      </c>
      <c r="S50">
        <v>1144725</v>
      </c>
      <c r="T50">
        <v>7020468.4000000004</v>
      </c>
      <c r="U50">
        <v>4769711.4000000004</v>
      </c>
      <c r="V50">
        <v>67508266.200000003</v>
      </c>
      <c r="W50">
        <v>1370008.4</v>
      </c>
      <c r="Y50">
        <v>11.837021974020169</v>
      </c>
      <c r="Z50">
        <v>2.2152564755990172</v>
      </c>
      <c r="AA50">
        <v>2.194051407638471</v>
      </c>
      <c r="AB50">
        <v>49.81291055600159</v>
      </c>
      <c r="AC50">
        <v>1.80920457020402</v>
      </c>
      <c r="AD50">
        <v>46.563507147389473</v>
      </c>
      <c r="AE50">
        <v>1.532689782767557</v>
      </c>
      <c r="AF50">
        <v>4.2705730563844551</v>
      </c>
      <c r="AG50">
        <v>3.2254956678603781</v>
      </c>
      <c r="AH50">
        <v>25.40605276578572</v>
      </c>
      <c r="AI50">
        <v>3.0754320278065279</v>
      </c>
      <c r="AK50">
        <v>11.837021974020169</v>
      </c>
      <c r="AL50">
        <v>0.91981444800039758</v>
      </c>
      <c r="AM50">
        <v>0.90296814080793408</v>
      </c>
      <c r="AN50">
        <v>49.81291055600159</v>
      </c>
      <c r="AO50">
        <v>0.83418417079374196</v>
      </c>
      <c r="AP50">
        <v>46.563507147389473</v>
      </c>
      <c r="AQ50">
        <v>0.69529689120827243</v>
      </c>
      <c r="AR50">
        <v>2.149752349196933</v>
      </c>
      <c r="AS50">
        <v>0.59090486816130583</v>
      </c>
      <c r="AT50">
        <v>25.40605276578572</v>
      </c>
      <c r="AU50">
        <v>1.6955237183952701</v>
      </c>
      <c r="AW50">
        <v>0.3332135390024632</v>
      </c>
      <c r="AY50">
        <f t="shared" si="3"/>
        <v>0.15199999999999991</v>
      </c>
      <c r="AZ50" t="str">
        <f t="shared" si="1"/>
        <v/>
      </c>
      <c r="BA50" t="str">
        <f t="shared" si="1"/>
        <v/>
      </c>
      <c r="BB50">
        <f t="shared" si="1"/>
        <v>0.15199999999999991</v>
      </c>
    </row>
    <row r="51" spans="1:54" x14ac:dyDescent="0.3">
      <c r="A51">
        <v>3</v>
      </c>
      <c r="B51" t="s">
        <v>122</v>
      </c>
      <c r="C51" t="s">
        <v>123</v>
      </c>
      <c r="D51" t="s">
        <v>15</v>
      </c>
      <c r="F51" s="2">
        <f t="shared" ref="F51:L66" si="6">F697</f>
        <v>0</v>
      </c>
      <c r="G51" s="2">
        <f t="shared" si="6"/>
        <v>0</v>
      </c>
      <c r="H51" s="4">
        <f t="shared" si="6"/>
        <v>0</v>
      </c>
      <c r="I51">
        <f t="shared" si="6"/>
        <v>1</v>
      </c>
      <c r="J51">
        <f t="shared" si="6"/>
        <v>0</v>
      </c>
      <c r="K51">
        <f t="shared" si="6"/>
        <v>3</v>
      </c>
      <c r="L51">
        <f t="shared" si="6"/>
        <v>0</v>
      </c>
      <c r="M51">
        <v>18052569.600000001</v>
      </c>
      <c r="N51">
        <v>5766611.5999999996</v>
      </c>
      <c r="O51">
        <v>5951549.2000000002</v>
      </c>
      <c r="P51">
        <v>72311227.599999994</v>
      </c>
      <c r="Q51">
        <v>3234019.4</v>
      </c>
      <c r="R51">
        <v>83478477.599999994</v>
      </c>
      <c r="S51">
        <v>4571998.8</v>
      </c>
      <c r="T51">
        <v>7025333.4000000004</v>
      </c>
      <c r="U51">
        <v>6545864.4000000004</v>
      </c>
      <c r="V51">
        <v>69230914.799999997</v>
      </c>
      <c r="W51">
        <v>2406683.2000000002</v>
      </c>
      <c r="Y51">
        <v>12.735697714588611</v>
      </c>
      <c r="Z51">
        <v>4.1337529391050341</v>
      </c>
      <c r="AA51">
        <v>4.2285913522238836</v>
      </c>
      <c r="AB51">
        <v>52.230154509400023</v>
      </c>
      <c r="AC51">
        <v>2.9850184470356909</v>
      </c>
      <c r="AD51">
        <v>47.772353139205372</v>
      </c>
      <c r="AE51">
        <v>3.88373578140745</v>
      </c>
      <c r="AF51">
        <v>4.1539843955659306</v>
      </c>
      <c r="AG51">
        <v>4.314055253332481</v>
      </c>
      <c r="AH51">
        <v>26.36485470860498</v>
      </c>
      <c r="AI51">
        <v>5.0432233395869854</v>
      </c>
      <c r="AK51">
        <v>12.735697714588611</v>
      </c>
      <c r="AL51">
        <v>1.3262108141905631</v>
      </c>
      <c r="AM51">
        <v>1.4227827437920491</v>
      </c>
      <c r="AN51">
        <v>52.230154509400023</v>
      </c>
      <c r="AO51">
        <v>1.045196157996543</v>
      </c>
      <c r="AP51">
        <v>47.772353139205372</v>
      </c>
      <c r="AQ51">
        <v>1.1489291403908279</v>
      </c>
      <c r="AR51">
        <v>2.0885409325710498</v>
      </c>
      <c r="AS51">
        <v>0.59731549879070367</v>
      </c>
      <c r="AT51">
        <v>26.36485470860498</v>
      </c>
      <c r="AU51">
        <v>3.4247020865906959</v>
      </c>
      <c r="AW51">
        <v>0.18559117600088931</v>
      </c>
      <c r="AY51">
        <f t="shared" si="3"/>
        <v>0</v>
      </c>
      <c r="AZ51" t="str">
        <f t="shared" si="1"/>
        <v/>
      </c>
      <c r="BA51">
        <f t="shared" si="1"/>
        <v>0</v>
      </c>
      <c r="BB51" t="str">
        <f t="shared" si="1"/>
        <v/>
      </c>
    </row>
    <row r="52" spans="1:54" x14ac:dyDescent="0.3">
      <c r="A52">
        <v>3</v>
      </c>
      <c r="B52" t="s">
        <v>124</v>
      </c>
      <c r="C52" t="s">
        <v>123</v>
      </c>
      <c r="D52" t="s">
        <v>15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17982606.199999999</v>
      </c>
      <c r="N52">
        <v>5783606.2000000002</v>
      </c>
      <c r="O52">
        <v>6022872.4000000004</v>
      </c>
      <c r="P52">
        <v>72290236.200000003</v>
      </c>
      <c r="Q52">
        <v>2991250</v>
      </c>
      <c r="R52">
        <v>82975801.200000003</v>
      </c>
      <c r="S52">
        <v>4578775.2</v>
      </c>
      <c r="T52">
        <v>7027277</v>
      </c>
      <c r="U52">
        <v>6565041.2000000002</v>
      </c>
      <c r="V52">
        <v>69001816.400000006</v>
      </c>
      <c r="W52">
        <v>2101377.7999999998</v>
      </c>
      <c r="Y52">
        <v>12.75894437081879</v>
      </c>
      <c r="Z52">
        <v>4.1292454107780943</v>
      </c>
      <c r="AA52">
        <v>4.2271396747324612</v>
      </c>
      <c r="AB52">
        <v>25.3058320930053</v>
      </c>
      <c r="AC52">
        <v>2.1202298428048381</v>
      </c>
      <c r="AD52">
        <v>44.458777695195749</v>
      </c>
      <c r="AE52">
        <v>3.3483033440308652</v>
      </c>
      <c r="AF52">
        <v>4.309777123387903</v>
      </c>
      <c r="AG52">
        <v>4.4839876552112399</v>
      </c>
      <c r="AH52">
        <v>20.626827188604508</v>
      </c>
      <c r="AI52">
        <v>4.7927079952321936</v>
      </c>
      <c r="AK52">
        <v>12.75894437081879</v>
      </c>
      <c r="AL52">
        <v>1.381721949588973</v>
      </c>
      <c r="AM52">
        <v>1.4989196587586771</v>
      </c>
      <c r="AN52">
        <v>25.3058320930053</v>
      </c>
      <c r="AO52">
        <v>0.70551218759501355</v>
      </c>
      <c r="AP52">
        <v>44.458777695195749</v>
      </c>
      <c r="AQ52">
        <v>1.0647646316094319</v>
      </c>
      <c r="AR52">
        <v>2.1679901511990471</v>
      </c>
      <c r="AS52">
        <v>0.62435761553933844</v>
      </c>
      <c r="AT52">
        <v>20.626827188604508</v>
      </c>
      <c r="AU52">
        <v>3.2750203710398642</v>
      </c>
      <c r="AW52">
        <v>0.18790255261119451</v>
      </c>
      <c r="AY52">
        <f t="shared" si="3"/>
        <v>0</v>
      </c>
      <c r="AZ52" t="str">
        <f t="shared" si="1"/>
        <v/>
      </c>
      <c r="BA52">
        <f t="shared" si="1"/>
        <v>0</v>
      </c>
      <c r="BB52" t="str">
        <f t="shared" si="1"/>
        <v/>
      </c>
    </row>
    <row r="53" spans="1:54" x14ac:dyDescent="0.3">
      <c r="A53">
        <v>3</v>
      </c>
      <c r="B53" t="s">
        <v>125</v>
      </c>
      <c r="C53" t="s">
        <v>123</v>
      </c>
      <c r="D53" t="s">
        <v>15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1</v>
      </c>
      <c r="J53">
        <f t="shared" si="6"/>
        <v>0</v>
      </c>
      <c r="K53">
        <f t="shared" si="6"/>
        <v>3</v>
      </c>
      <c r="L53">
        <f t="shared" si="6"/>
        <v>3</v>
      </c>
      <c r="M53">
        <v>200060.4</v>
      </c>
      <c r="N53">
        <v>290489.59999999998</v>
      </c>
      <c r="O53">
        <v>290552.8</v>
      </c>
      <c r="P53">
        <v>200000.2</v>
      </c>
      <c r="Q53">
        <v>222823.8</v>
      </c>
      <c r="R53">
        <v>3.4</v>
      </c>
      <c r="S53">
        <v>42005</v>
      </c>
      <c r="T53">
        <v>3369400.2</v>
      </c>
      <c r="U53">
        <v>2723300.4</v>
      </c>
      <c r="V53">
        <v>287</v>
      </c>
      <c r="W53">
        <v>59260.800000000003</v>
      </c>
      <c r="Y53">
        <v>0.40372928618453441</v>
      </c>
      <c r="Z53">
        <v>0.64733919439604504</v>
      </c>
      <c r="AA53">
        <v>0.6279107530717738</v>
      </c>
      <c r="AB53">
        <v>0.35207835600012921</v>
      </c>
      <c r="AC53">
        <v>0.61024897240567955</v>
      </c>
      <c r="AD53">
        <v>0.1079699102090671</v>
      </c>
      <c r="AE53">
        <v>0.37000912717776369</v>
      </c>
      <c r="AF53">
        <v>1.4041043725796041</v>
      </c>
      <c r="AG53">
        <v>1.504445541172754</v>
      </c>
      <c r="AH53">
        <v>5.5577711900695794E-3</v>
      </c>
      <c r="AI53">
        <v>0.43781210932647813</v>
      </c>
      <c r="AK53">
        <v>0.40372928618453441</v>
      </c>
      <c r="AL53">
        <v>0.28260730379261079</v>
      </c>
      <c r="AM53">
        <v>0.27393049423117188</v>
      </c>
      <c r="AN53">
        <v>0.35207835600012921</v>
      </c>
      <c r="AO53">
        <v>0.25453669400885698</v>
      </c>
      <c r="AP53">
        <v>0.1079699102090671</v>
      </c>
      <c r="AQ53">
        <v>0.22308934655738991</v>
      </c>
      <c r="AR53">
        <v>0.71141861157957464</v>
      </c>
      <c r="AS53">
        <v>0.31140227505238732</v>
      </c>
      <c r="AT53">
        <v>5.5577711900695794E-3</v>
      </c>
      <c r="AU53">
        <v>0.29616907457821068</v>
      </c>
      <c r="AW53">
        <v>0.18605506080202749</v>
      </c>
      <c r="AY53">
        <f t="shared" si="3"/>
        <v>-7.1999999999999897E-2</v>
      </c>
      <c r="AZ53">
        <f t="shared" si="1"/>
        <v>-7.1999999999999897E-2</v>
      </c>
      <c r="BA53">
        <f t="shared" si="1"/>
        <v>-7.1999999999999897E-2</v>
      </c>
      <c r="BB53" t="str">
        <f t="shared" si="1"/>
        <v/>
      </c>
    </row>
    <row r="54" spans="1:54" x14ac:dyDescent="0.3">
      <c r="A54">
        <v>3</v>
      </c>
      <c r="B54" t="s">
        <v>126</v>
      </c>
      <c r="C54" t="s">
        <v>123</v>
      </c>
      <c r="D54" t="s">
        <v>15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0</v>
      </c>
      <c r="J54">
        <f t="shared" si="6"/>
        <v>1</v>
      </c>
      <c r="K54">
        <f t="shared" si="6"/>
        <v>3</v>
      </c>
      <c r="L54">
        <f t="shared" si="6"/>
        <v>0</v>
      </c>
      <c r="M54">
        <v>6205822</v>
      </c>
      <c r="N54">
        <v>1045330.6</v>
      </c>
      <c r="O54">
        <v>1063293.3999999999</v>
      </c>
      <c r="P54">
        <v>27026234.800000001</v>
      </c>
      <c r="Q54">
        <v>551520.19999999995</v>
      </c>
      <c r="R54">
        <v>27346416.800000001</v>
      </c>
      <c r="S54">
        <v>502605.4</v>
      </c>
      <c r="T54">
        <v>3388908.2</v>
      </c>
      <c r="U54">
        <v>2765229.4</v>
      </c>
      <c r="V54">
        <v>28157676.800000001</v>
      </c>
      <c r="W54">
        <v>2267009.2000000002</v>
      </c>
      <c r="Y54">
        <v>5.8858934546005912</v>
      </c>
      <c r="Z54">
        <v>1.298062182986178</v>
      </c>
      <c r="AA54">
        <v>1.2847702687722631</v>
      </c>
      <c r="AB54">
        <v>28.524079476605401</v>
      </c>
      <c r="AC54">
        <v>1.045748360810103</v>
      </c>
      <c r="AD54">
        <v>20.961385392595549</v>
      </c>
      <c r="AE54">
        <v>0.91492416339460758</v>
      </c>
      <c r="AF54">
        <v>1.392882104008458</v>
      </c>
      <c r="AG54">
        <v>1.525197527406271</v>
      </c>
      <c r="AH54">
        <v>13.187812876596579</v>
      </c>
      <c r="AI54">
        <v>2.729903137788642</v>
      </c>
      <c r="AK54">
        <v>5.8858934546005912</v>
      </c>
      <c r="AL54">
        <v>0.46470674878219143</v>
      </c>
      <c r="AM54">
        <v>0.46962119798408819</v>
      </c>
      <c r="AN54">
        <v>28.524079476605401</v>
      </c>
      <c r="AO54">
        <v>0.4204656674002763</v>
      </c>
      <c r="AP54">
        <v>20.961385392595549</v>
      </c>
      <c r="AQ54">
        <v>0.36407542120432479</v>
      </c>
      <c r="AR54">
        <v>0.70341054541058834</v>
      </c>
      <c r="AS54">
        <v>0.31811601666267958</v>
      </c>
      <c r="AT54">
        <v>13.187812876596579</v>
      </c>
      <c r="AU54">
        <v>1.005370011797641</v>
      </c>
      <c r="AW54">
        <v>0.19286366039887071</v>
      </c>
      <c r="AY54">
        <f t="shared" si="3"/>
        <v>7.1999999999999897E-2</v>
      </c>
      <c r="AZ54" t="str">
        <f t="shared" si="1"/>
        <v/>
      </c>
      <c r="BA54" t="str">
        <f t="shared" si="1"/>
        <v/>
      </c>
      <c r="BB54">
        <f t="shared" si="1"/>
        <v>7.1999999999999897E-2</v>
      </c>
    </row>
    <row r="55" spans="1:54" x14ac:dyDescent="0.3">
      <c r="A55">
        <v>3</v>
      </c>
      <c r="B55" t="s">
        <v>127</v>
      </c>
      <c r="C55" t="s">
        <v>123</v>
      </c>
      <c r="D55" t="s">
        <v>15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0</v>
      </c>
      <c r="J55">
        <f t="shared" si="6"/>
        <v>1</v>
      </c>
      <c r="K55">
        <f t="shared" si="6"/>
        <v>3</v>
      </c>
      <c r="L55">
        <f t="shared" si="6"/>
        <v>0</v>
      </c>
      <c r="M55">
        <v>5432998</v>
      </c>
      <c r="N55">
        <v>1160855.2</v>
      </c>
      <c r="O55">
        <v>1174656.6000000001</v>
      </c>
      <c r="P55">
        <v>28997134</v>
      </c>
      <c r="Q55">
        <v>490379.4</v>
      </c>
      <c r="R55">
        <v>27655062</v>
      </c>
      <c r="S55">
        <v>542489.4</v>
      </c>
      <c r="T55">
        <v>3385184</v>
      </c>
      <c r="U55">
        <v>2760717.6</v>
      </c>
      <c r="V55">
        <v>30140612.399999999</v>
      </c>
      <c r="W55">
        <v>2354631.4</v>
      </c>
      <c r="Y55">
        <v>5.0782589313923383</v>
      </c>
      <c r="Z55">
        <v>1.2945286245783789</v>
      </c>
      <c r="AA55">
        <v>1.295003740384709</v>
      </c>
      <c r="AB55">
        <v>28.735767656599641</v>
      </c>
      <c r="AC55">
        <v>0.95139223778387527</v>
      </c>
      <c r="AD55">
        <v>21.100235610397071</v>
      </c>
      <c r="AE55">
        <v>0.9520186200505123</v>
      </c>
      <c r="AF55">
        <v>1.380183193844277</v>
      </c>
      <c r="AG55">
        <v>1.5100530864670869</v>
      </c>
      <c r="AH55">
        <v>13.80951779300813</v>
      </c>
      <c r="AI55">
        <v>2.7864549055579122</v>
      </c>
      <c r="AK55">
        <v>5.0782589313923383</v>
      </c>
      <c r="AL55">
        <v>0.46323727498529482</v>
      </c>
      <c r="AM55">
        <v>0.47026683397125452</v>
      </c>
      <c r="AN55">
        <v>28.735767656599641</v>
      </c>
      <c r="AO55">
        <v>0.35651828540139829</v>
      </c>
      <c r="AP55">
        <v>21.100235610397071</v>
      </c>
      <c r="AQ55">
        <v>0.37408435464603829</v>
      </c>
      <c r="AR55">
        <v>0.6997025272343308</v>
      </c>
      <c r="AS55">
        <v>0.31147766839712859</v>
      </c>
      <c r="AT55">
        <v>13.80951779300813</v>
      </c>
      <c r="AU55">
        <v>1.044812680780888</v>
      </c>
      <c r="AW55">
        <v>0.18320089859189459</v>
      </c>
      <c r="AY55">
        <f t="shared" si="3"/>
        <v>7.1999999999999897E-2</v>
      </c>
      <c r="AZ55" t="str">
        <f t="shared" si="1"/>
        <v/>
      </c>
      <c r="BA55" t="str">
        <f t="shared" si="1"/>
        <v/>
      </c>
      <c r="BB55">
        <f t="shared" si="1"/>
        <v>7.1999999999999897E-2</v>
      </c>
    </row>
    <row r="56" spans="1:54" x14ac:dyDescent="0.3">
      <c r="A56">
        <v>3</v>
      </c>
      <c r="B56" t="s">
        <v>128</v>
      </c>
      <c r="C56" t="s">
        <v>123</v>
      </c>
      <c r="D56" t="s">
        <v>15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1</v>
      </c>
      <c r="J56">
        <f t="shared" si="6"/>
        <v>0</v>
      </c>
      <c r="K56">
        <f t="shared" si="6"/>
        <v>3</v>
      </c>
      <c r="L56">
        <f t="shared" si="6"/>
        <v>3</v>
      </c>
      <c r="M56">
        <v>200058.6</v>
      </c>
      <c r="N56">
        <v>272380.40000000002</v>
      </c>
      <c r="O56">
        <v>272432.59999999998</v>
      </c>
      <c r="P56">
        <v>199999</v>
      </c>
      <c r="Q56">
        <v>219879.6</v>
      </c>
      <c r="R56">
        <v>1.8</v>
      </c>
      <c r="S56">
        <v>42536.6</v>
      </c>
      <c r="T56">
        <v>3368723.8</v>
      </c>
      <c r="U56">
        <v>2724175.8</v>
      </c>
      <c r="V56">
        <v>255.4</v>
      </c>
      <c r="W56">
        <v>59520.800000000003</v>
      </c>
      <c r="Y56">
        <v>0.33990568279987199</v>
      </c>
      <c r="Z56">
        <v>0.63399797440506522</v>
      </c>
      <c r="AA56">
        <v>0.61289711857680229</v>
      </c>
      <c r="AB56">
        <v>0.52094799999613317</v>
      </c>
      <c r="AC56">
        <v>0.72725854840828108</v>
      </c>
      <c r="AD56">
        <v>0.10714222660753869</v>
      </c>
      <c r="AE56">
        <v>0.36796545117395002</v>
      </c>
      <c r="AF56">
        <v>1.346296425000765</v>
      </c>
      <c r="AG56">
        <v>1.466772836307064</v>
      </c>
      <c r="AH56">
        <v>7.1626660064793594E-3</v>
      </c>
      <c r="AI56">
        <v>0.44145911013474692</v>
      </c>
      <c r="AK56">
        <v>0.33990568279987199</v>
      </c>
      <c r="AL56">
        <v>0.27591110077919428</v>
      </c>
      <c r="AM56">
        <v>0.26638220638269561</v>
      </c>
      <c r="AN56">
        <v>0.52094799999613317</v>
      </c>
      <c r="AO56">
        <v>0.30991454939940011</v>
      </c>
      <c r="AP56">
        <v>0.10714222660753869</v>
      </c>
      <c r="AQ56">
        <v>0.22021624058252201</v>
      </c>
      <c r="AR56">
        <v>0.67785161858191711</v>
      </c>
      <c r="AS56">
        <v>0.30335384539794169</v>
      </c>
      <c r="AT56">
        <v>7.1626660064793594E-3</v>
      </c>
      <c r="AU56">
        <v>0.28146706197876481</v>
      </c>
      <c r="AW56">
        <v>0.19021353818243361</v>
      </c>
      <c r="AY56">
        <f t="shared" si="3"/>
        <v>-7.1999999999999897E-2</v>
      </c>
      <c r="AZ56">
        <f t="shared" si="1"/>
        <v>-7.1999999999999897E-2</v>
      </c>
      <c r="BA56">
        <f t="shared" si="1"/>
        <v>-7.1999999999999897E-2</v>
      </c>
      <c r="BB56" t="str">
        <f t="shared" si="1"/>
        <v/>
      </c>
    </row>
    <row r="57" spans="1:54" x14ac:dyDescent="0.3">
      <c r="A57">
        <v>3</v>
      </c>
      <c r="B57" t="s">
        <v>129</v>
      </c>
      <c r="C57" t="s">
        <v>123</v>
      </c>
      <c r="D57" t="s">
        <v>15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15727331.199999999</v>
      </c>
      <c r="N57">
        <v>5693258.4000000004</v>
      </c>
      <c r="O57">
        <v>5886922.7999999998</v>
      </c>
      <c r="P57">
        <v>68694863.599999994</v>
      </c>
      <c r="Q57">
        <v>3271678.6</v>
      </c>
      <c r="R57">
        <v>77310329.400000006</v>
      </c>
      <c r="S57">
        <v>4625299</v>
      </c>
      <c r="T57">
        <v>7022104</v>
      </c>
      <c r="U57">
        <v>6533125.5999999996</v>
      </c>
      <c r="V57">
        <v>65373740.399999999</v>
      </c>
      <c r="W57">
        <v>2223727.4</v>
      </c>
      <c r="Y57">
        <v>11.450977612205319</v>
      </c>
      <c r="Z57">
        <v>4.1460837121820084</v>
      </c>
      <c r="AA57">
        <v>4.203169537172653</v>
      </c>
      <c r="AB57">
        <v>25.22561648160336</v>
      </c>
      <c r="AC57">
        <v>2.276666362799006</v>
      </c>
      <c r="AD57">
        <v>40.118404703796841</v>
      </c>
      <c r="AE57">
        <v>3.267504662228748</v>
      </c>
      <c r="AF57">
        <v>4.1207118976162747</v>
      </c>
      <c r="AG57">
        <v>4.2512600354617458</v>
      </c>
      <c r="AH57">
        <v>19.914277621614751</v>
      </c>
      <c r="AI57">
        <v>4.609666298399679</v>
      </c>
      <c r="AK57">
        <v>11.450977612205319</v>
      </c>
      <c r="AL57">
        <v>1.3316900705918671</v>
      </c>
      <c r="AM57">
        <v>1.420253866992425</v>
      </c>
      <c r="AN57">
        <v>25.22561648160336</v>
      </c>
      <c r="AO57">
        <v>0.7678290507989004</v>
      </c>
      <c r="AP57">
        <v>40.118404703796841</v>
      </c>
      <c r="AQ57">
        <v>1.0150092978030441</v>
      </c>
      <c r="AR57">
        <v>2.0789878130191939</v>
      </c>
      <c r="AS57">
        <v>0.59379240185953674</v>
      </c>
      <c r="AT57">
        <v>19.914277621614751</v>
      </c>
      <c r="AU57">
        <v>3.096760355203878</v>
      </c>
      <c r="AW57">
        <v>0.18572374680079509</v>
      </c>
      <c r="AY57">
        <f t="shared" si="3"/>
        <v>0</v>
      </c>
      <c r="AZ57" t="str">
        <f t="shared" si="1"/>
        <v/>
      </c>
      <c r="BA57">
        <f t="shared" si="1"/>
        <v>0</v>
      </c>
      <c r="BB57" t="str">
        <f t="shared" si="1"/>
        <v/>
      </c>
    </row>
    <row r="58" spans="1:54" x14ac:dyDescent="0.3">
      <c r="A58">
        <v>3</v>
      </c>
      <c r="B58" t="s">
        <v>130</v>
      </c>
      <c r="C58" t="s">
        <v>123</v>
      </c>
      <c r="D58" t="s">
        <v>15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1</v>
      </c>
      <c r="J58">
        <f t="shared" si="6"/>
        <v>0</v>
      </c>
      <c r="K58">
        <f t="shared" si="6"/>
        <v>3</v>
      </c>
      <c r="L58">
        <f t="shared" si="6"/>
        <v>0</v>
      </c>
      <c r="M58">
        <v>16165831.800000001</v>
      </c>
      <c r="N58">
        <v>5566544</v>
      </c>
      <c r="O58">
        <v>5761376.4000000004</v>
      </c>
      <c r="P58">
        <v>70175281</v>
      </c>
      <c r="Q58">
        <v>3057183</v>
      </c>
      <c r="R58">
        <v>82753004.799999997</v>
      </c>
      <c r="S58">
        <v>4454515.8</v>
      </c>
      <c r="T58">
        <v>7020468.4000000004</v>
      </c>
      <c r="U58">
        <v>6534620.2000000002</v>
      </c>
      <c r="V58">
        <v>67508266.200000003</v>
      </c>
      <c r="W58">
        <v>2059895</v>
      </c>
      <c r="Y58">
        <v>11.462146572791969</v>
      </c>
      <c r="Z58">
        <v>3.8771630005794582</v>
      </c>
      <c r="AA58">
        <v>3.971620121540036</v>
      </c>
      <c r="AB58">
        <v>47.177129395393422</v>
      </c>
      <c r="AC58">
        <v>2.8570927617838611</v>
      </c>
      <c r="AD58">
        <v>44.059023313201031</v>
      </c>
      <c r="AE58">
        <v>3.6867367434548211</v>
      </c>
      <c r="AF58">
        <v>4.1315299338079061</v>
      </c>
      <c r="AG58">
        <v>4.2499885125900621</v>
      </c>
      <c r="AH58">
        <v>25.295269301382358</v>
      </c>
      <c r="AI58">
        <v>4.5868439901503733</v>
      </c>
      <c r="AK58">
        <v>11.462146572791969</v>
      </c>
      <c r="AL58">
        <v>1.2903213397949</v>
      </c>
      <c r="AM58">
        <v>1.3889389011543249</v>
      </c>
      <c r="AN58">
        <v>47.177129395393422</v>
      </c>
      <c r="AO58">
        <v>1.0353259800001979</v>
      </c>
      <c r="AP58">
        <v>44.059023313201031</v>
      </c>
      <c r="AQ58">
        <v>1.1447816941887139</v>
      </c>
      <c r="AR58">
        <v>2.083011572400574</v>
      </c>
      <c r="AS58">
        <v>0.58928296582307671</v>
      </c>
      <c r="AT58">
        <v>25.295269301382358</v>
      </c>
      <c r="AU58">
        <v>3.0782844588276932</v>
      </c>
      <c r="AW58">
        <v>0.17474632919766001</v>
      </c>
      <c r="AY58">
        <f t="shared" si="3"/>
        <v>0</v>
      </c>
      <c r="AZ58" t="str">
        <f t="shared" si="1"/>
        <v/>
      </c>
      <c r="BA58">
        <f t="shared" si="1"/>
        <v>0</v>
      </c>
      <c r="BB58" t="str">
        <f t="shared" si="1"/>
        <v/>
      </c>
    </row>
    <row r="59" spans="1:54" x14ac:dyDescent="0.3">
      <c r="A59">
        <v>3</v>
      </c>
      <c r="B59" t="s">
        <v>131</v>
      </c>
      <c r="C59" t="s">
        <v>132</v>
      </c>
      <c r="D59" t="s">
        <v>15</v>
      </c>
      <c r="F59" s="2">
        <f t="shared" si="6"/>
        <v>0</v>
      </c>
      <c r="G59" s="2">
        <f t="shared" si="6"/>
        <v>0</v>
      </c>
      <c r="H59" s="4">
        <f t="shared" si="6"/>
        <v>0</v>
      </c>
      <c r="I59">
        <f t="shared" si="6"/>
        <v>1</v>
      </c>
      <c r="J59">
        <f t="shared" si="6"/>
        <v>0</v>
      </c>
      <c r="K59">
        <f t="shared" si="6"/>
        <v>3</v>
      </c>
      <c r="L59">
        <f t="shared" si="6"/>
        <v>0</v>
      </c>
      <c r="M59">
        <v>18052569.600000001</v>
      </c>
      <c r="N59">
        <v>5766611.5999999996</v>
      </c>
      <c r="O59">
        <v>5951549.2000000002</v>
      </c>
      <c r="P59">
        <v>72311227.599999994</v>
      </c>
      <c r="Q59">
        <v>3234019.4</v>
      </c>
      <c r="R59">
        <v>83478477.599999994</v>
      </c>
      <c r="S59">
        <v>4571998.8</v>
      </c>
      <c r="T59">
        <v>7025333.4000000004</v>
      </c>
      <c r="U59">
        <v>6545864.4000000004</v>
      </c>
      <c r="V59">
        <v>69230914.799999997</v>
      </c>
      <c r="W59">
        <v>2406683.2000000002</v>
      </c>
      <c r="Y59">
        <v>12.281056581402661</v>
      </c>
      <c r="Z59">
        <v>3.9757332331850188</v>
      </c>
      <c r="AA59">
        <v>4.0670749932178296</v>
      </c>
      <c r="AB59">
        <v>47.699805627996099</v>
      </c>
      <c r="AC59">
        <v>2.977429325197591</v>
      </c>
      <c r="AD59">
        <v>45.465677564998622</v>
      </c>
      <c r="AE59">
        <v>3.7929355036234478</v>
      </c>
      <c r="AF59">
        <v>4.0948432147968559</v>
      </c>
      <c r="AG59">
        <v>4.294364430895075</v>
      </c>
      <c r="AH59">
        <v>25.96927986298688</v>
      </c>
      <c r="AI59">
        <v>4.9947736176080069</v>
      </c>
      <c r="AK59">
        <v>12.281056581402661</v>
      </c>
      <c r="AL59">
        <v>1.279272874398157</v>
      </c>
      <c r="AM59">
        <v>1.3642048284178601</v>
      </c>
      <c r="AN59">
        <v>47.699805627996099</v>
      </c>
      <c r="AO59">
        <v>1.0425476153846831</v>
      </c>
      <c r="AP59">
        <v>45.465677564998622</v>
      </c>
      <c r="AQ59">
        <v>1.120643161225598</v>
      </c>
      <c r="AR59">
        <v>2.061603909195401</v>
      </c>
      <c r="AS59">
        <v>0.59657348265172916</v>
      </c>
      <c r="AT59">
        <v>25.96927986298688</v>
      </c>
      <c r="AU59">
        <v>3.3868617070140319</v>
      </c>
      <c r="AW59">
        <v>0.17553644699510179</v>
      </c>
      <c r="AY59">
        <f t="shared" si="3"/>
        <v>0</v>
      </c>
      <c r="AZ59" t="str">
        <f t="shared" si="1"/>
        <v/>
      </c>
      <c r="BA59">
        <f t="shared" si="1"/>
        <v>0</v>
      </c>
      <c r="BB59" t="str">
        <f t="shared" si="1"/>
        <v/>
      </c>
    </row>
    <row r="60" spans="1:54" x14ac:dyDescent="0.3">
      <c r="A60">
        <v>3</v>
      </c>
      <c r="B60" t="s">
        <v>133</v>
      </c>
      <c r="C60" t="s">
        <v>132</v>
      </c>
      <c r="D60" t="s">
        <v>15</v>
      </c>
      <c r="F60" s="2">
        <f t="shared" si="6"/>
        <v>0</v>
      </c>
      <c r="G60" s="2">
        <f t="shared" si="6"/>
        <v>1</v>
      </c>
      <c r="H60" s="4">
        <f t="shared" si="6"/>
        <v>0</v>
      </c>
      <c r="I60">
        <f t="shared" si="6"/>
        <v>1</v>
      </c>
      <c r="J60">
        <f t="shared" si="6"/>
        <v>0</v>
      </c>
      <c r="K60">
        <f t="shared" si="6"/>
        <v>3</v>
      </c>
      <c r="L60">
        <f t="shared" si="6"/>
        <v>0</v>
      </c>
      <c r="M60">
        <v>17982606.199999999</v>
      </c>
      <c r="N60">
        <v>5783606.2000000002</v>
      </c>
      <c r="O60">
        <v>6022872.4000000004</v>
      </c>
      <c r="P60">
        <v>72290236.200000003</v>
      </c>
      <c r="Q60">
        <v>2991250</v>
      </c>
      <c r="R60">
        <v>82975801.200000003</v>
      </c>
      <c r="S60">
        <v>4578775.2</v>
      </c>
      <c r="T60">
        <v>7027277</v>
      </c>
      <c r="U60">
        <v>6565041.2000000002</v>
      </c>
      <c r="V60">
        <v>69001816.400000006</v>
      </c>
      <c r="W60">
        <v>2101377.7999999998</v>
      </c>
      <c r="Y60">
        <v>12.232538225210741</v>
      </c>
      <c r="Z60">
        <v>3.9665229107951752</v>
      </c>
      <c r="AA60">
        <v>4.105653049785178</v>
      </c>
      <c r="AB60">
        <v>25.394547696405791</v>
      </c>
      <c r="AC60">
        <v>2.110233424999751</v>
      </c>
      <c r="AD60">
        <v>42.099709982820777</v>
      </c>
      <c r="AE60">
        <v>3.1592121244291769</v>
      </c>
      <c r="AF60">
        <v>4.0930869784438979</v>
      </c>
      <c r="AG60">
        <v>4.2564041136414748</v>
      </c>
      <c r="AH60">
        <v>20.936113642784768</v>
      </c>
      <c r="AI60">
        <v>4.7036618275800723</v>
      </c>
      <c r="AK60">
        <v>12.232538225210741</v>
      </c>
      <c r="AL60">
        <v>1.327140949794557</v>
      </c>
      <c r="AM60">
        <v>1.453829552815296</v>
      </c>
      <c r="AN60">
        <v>25.394547696405791</v>
      </c>
      <c r="AO60">
        <v>0.70422483239672151</v>
      </c>
      <c r="AP60">
        <v>42.099709982820777</v>
      </c>
      <c r="AQ60">
        <v>1.001581988600083</v>
      </c>
      <c r="AR60">
        <v>2.0658707954338751</v>
      </c>
      <c r="AS60">
        <v>0.58932883259840307</v>
      </c>
      <c r="AT60">
        <v>20.936113642784768</v>
      </c>
      <c r="AU60">
        <v>3.1985852065961811</v>
      </c>
      <c r="AW60">
        <v>0.17805520360125229</v>
      </c>
      <c r="AY60">
        <f t="shared" si="3"/>
        <v>0</v>
      </c>
      <c r="AZ60" t="str">
        <f t="shared" si="1"/>
        <v/>
      </c>
      <c r="BA60">
        <f t="shared" si="1"/>
        <v>0</v>
      </c>
      <c r="BB60" t="str">
        <f t="shared" si="1"/>
        <v/>
      </c>
    </row>
    <row r="61" spans="1:54" x14ac:dyDescent="0.3">
      <c r="A61">
        <v>3</v>
      </c>
      <c r="B61" t="s">
        <v>134</v>
      </c>
      <c r="C61" t="s">
        <v>132</v>
      </c>
      <c r="D61" t="s">
        <v>15</v>
      </c>
      <c r="F61" s="2">
        <f t="shared" si="6"/>
        <v>0</v>
      </c>
      <c r="G61" s="2">
        <f t="shared" si="6"/>
        <v>1</v>
      </c>
      <c r="H61" s="4">
        <f t="shared" si="6"/>
        <v>0</v>
      </c>
      <c r="I61">
        <f t="shared" si="6"/>
        <v>1</v>
      </c>
      <c r="J61">
        <f t="shared" si="6"/>
        <v>0</v>
      </c>
      <c r="K61">
        <f t="shared" si="6"/>
        <v>3</v>
      </c>
      <c r="L61">
        <f t="shared" si="6"/>
        <v>0</v>
      </c>
      <c r="M61">
        <v>200060.4</v>
      </c>
      <c r="N61">
        <v>290489.59999999998</v>
      </c>
      <c r="O61">
        <v>290552.8</v>
      </c>
      <c r="P61">
        <v>200000.2</v>
      </c>
      <c r="Q61">
        <v>222823.8</v>
      </c>
      <c r="R61">
        <v>3.4</v>
      </c>
      <c r="S61">
        <v>42005</v>
      </c>
      <c r="T61">
        <v>3369400.2</v>
      </c>
      <c r="U61">
        <v>2723300.4</v>
      </c>
      <c r="V61">
        <v>287</v>
      </c>
      <c r="W61">
        <v>59260.800000000003</v>
      </c>
      <c r="Y61">
        <v>0.38207495919195927</v>
      </c>
      <c r="Z61">
        <v>0.62554087839089334</v>
      </c>
      <c r="AA61">
        <v>0.60849531959975134</v>
      </c>
      <c r="AB61">
        <v>0.36343827141099611</v>
      </c>
      <c r="AC61">
        <v>0.65022164082038214</v>
      </c>
      <c r="AD61">
        <v>0.104555314197205</v>
      </c>
      <c r="AE61">
        <v>0.35500266115413981</v>
      </c>
      <c r="AF61">
        <v>1.308041802642401</v>
      </c>
      <c r="AG61">
        <v>1.400450892571826</v>
      </c>
      <c r="AH61">
        <v>7.4073048192075802E-3</v>
      </c>
      <c r="AI61">
        <v>0.43831817699829118</v>
      </c>
      <c r="AK61">
        <v>0.38207495919195927</v>
      </c>
      <c r="AL61">
        <v>0.2741319285938516</v>
      </c>
      <c r="AM61">
        <v>0.26695790179073808</v>
      </c>
      <c r="AN61">
        <v>0.36343827141099611</v>
      </c>
      <c r="AO61">
        <v>0.28314033519709481</v>
      </c>
      <c r="AP61">
        <v>0.104555314197205</v>
      </c>
      <c r="AQ61">
        <v>0.21523675397038461</v>
      </c>
      <c r="AR61">
        <v>0.65932197843212637</v>
      </c>
      <c r="AS61">
        <v>0.29198562481906271</v>
      </c>
      <c r="AT61">
        <v>7.4073048192075802E-3</v>
      </c>
      <c r="AU61">
        <v>0.29251816442701961</v>
      </c>
      <c r="AW61">
        <v>0.1824640064151026</v>
      </c>
      <c r="AY61">
        <f t="shared" si="3"/>
        <v>-7.1999999999999897E-2</v>
      </c>
      <c r="AZ61" t="str">
        <f t="shared" si="1"/>
        <v/>
      </c>
      <c r="BA61">
        <f t="shared" si="1"/>
        <v>-7.1999999999999897E-2</v>
      </c>
      <c r="BB61" t="str">
        <f t="shared" si="1"/>
        <v/>
      </c>
    </row>
    <row r="62" spans="1:54" x14ac:dyDescent="0.3">
      <c r="A62">
        <v>3</v>
      </c>
      <c r="B62" t="s">
        <v>135</v>
      </c>
      <c r="C62" t="s">
        <v>132</v>
      </c>
      <c r="D62" t="s">
        <v>15</v>
      </c>
      <c r="F62" s="2">
        <f t="shared" si="6"/>
        <v>0</v>
      </c>
      <c r="G62" s="2">
        <f t="shared" si="6"/>
        <v>0</v>
      </c>
      <c r="H62" s="4">
        <f t="shared" si="6"/>
        <v>1</v>
      </c>
      <c r="I62">
        <f t="shared" si="6"/>
        <v>0</v>
      </c>
      <c r="J62">
        <f t="shared" si="6"/>
        <v>1</v>
      </c>
      <c r="K62">
        <f t="shared" si="6"/>
        <v>3</v>
      </c>
      <c r="L62">
        <f t="shared" si="6"/>
        <v>3</v>
      </c>
      <c r="M62">
        <v>6205822</v>
      </c>
      <c r="N62">
        <v>1045330.6</v>
      </c>
      <c r="O62">
        <v>1063293.3999999999</v>
      </c>
      <c r="P62">
        <v>27026234.800000001</v>
      </c>
      <c r="Q62">
        <v>551520.19999999995</v>
      </c>
      <c r="R62">
        <v>27346416.800000001</v>
      </c>
      <c r="S62">
        <v>502605.4</v>
      </c>
      <c r="T62">
        <v>3388908.2</v>
      </c>
      <c r="U62">
        <v>2765229.4</v>
      </c>
      <c r="V62">
        <v>28157676.800000001</v>
      </c>
      <c r="W62">
        <v>2267009.2000000002</v>
      </c>
      <c r="Y62">
        <v>5.4673153275973174</v>
      </c>
      <c r="Z62">
        <v>1.1835797222098341</v>
      </c>
      <c r="AA62">
        <v>1.1900499699520879</v>
      </c>
      <c r="AB62">
        <v>27.239854294602988</v>
      </c>
      <c r="AC62">
        <v>1.0065417835663539</v>
      </c>
      <c r="AD62">
        <v>19.77078214419307</v>
      </c>
      <c r="AE62">
        <v>0.86555703551275653</v>
      </c>
      <c r="AF62">
        <v>1.338380014174618</v>
      </c>
      <c r="AG62">
        <v>1.461118892882951</v>
      </c>
      <c r="AH62">
        <v>13.173924542206811</v>
      </c>
      <c r="AI62">
        <v>2.717611633660272</v>
      </c>
      <c r="AK62">
        <v>5.4673153275973174</v>
      </c>
      <c r="AL62">
        <v>0.42387171520385891</v>
      </c>
      <c r="AM62">
        <v>0.4346384844160639</v>
      </c>
      <c r="AN62">
        <v>27.239854294602988</v>
      </c>
      <c r="AO62">
        <v>0.4077568511944264</v>
      </c>
      <c r="AP62">
        <v>19.77078214419307</v>
      </c>
      <c r="AQ62">
        <v>0.34555994978873061</v>
      </c>
      <c r="AR62">
        <v>0.67636676117544992</v>
      </c>
      <c r="AS62">
        <v>0.30077377795241772</v>
      </c>
      <c r="AT62">
        <v>13.173924542206811</v>
      </c>
      <c r="AU62">
        <v>0.99972557422006503</v>
      </c>
      <c r="AW62">
        <v>0.1750268428004346</v>
      </c>
      <c r="AY62">
        <f t="shared" si="3"/>
        <v>7.1999999999999897E-2</v>
      </c>
      <c r="AZ62">
        <f t="shared" si="1"/>
        <v>7.1999999999999897E-2</v>
      </c>
      <c r="BA62" t="str">
        <f t="shared" si="1"/>
        <v/>
      </c>
      <c r="BB62">
        <f t="shared" si="1"/>
        <v>7.1999999999999897E-2</v>
      </c>
    </row>
    <row r="63" spans="1:54" x14ac:dyDescent="0.3">
      <c r="A63">
        <v>3</v>
      </c>
      <c r="B63" t="s">
        <v>136</v>
      </c>
      <c r="C63" t="s">
        <v>132</v>
      </c>
      <c r="D63" t="s">
        <v>15</v>
      </c>
      <c r="F63" s="2">
        <f t="shared" si="6"/>
        <v>0</v>
      </c>
      <c r="G63" s="2">
        <f t="shared" si="6"/>
        <v>1</v>
      </c>
      <c r="H63" s="4">
        <f t="shared" si="6"/>
        <v>1</v>
      </c>
      <c r="I63">
        <f t="shared" si="6"/>
        <v>0</v>
      </c>
      <c r="J63">
        <f t="shared" si="6"/>
        <v>1</v>
      </c>
      <c r="K63">
        <f t="shared" si="6"/>
        <v>3</v>
      </c>
      <c r="L63">
        <f t="shared" si="6"/>
        <v>3</v>
      </c>
      <c r="M63">
        <v>5432998</v>
      </c>
      <c r="N63">
        <v>1160855.2</v>
      </c>
      <c r="O63">
        <v>1174656.6000000001</v>
      </c>
      <c r="P63">
        <v>28997134</v>
      </c>
      <c r="Q63">
        <v>490379.4</v>
      </c>
      <c r="R63">
        <v>27655062</v>
      </c>
      <c r="S63">
        <v>542489.4</v>
      </c>
      <c r="T63">
        <v>3385184</v>
      </c>
      <c r="U63">
        <v>2760717.6</v>
      </c>
      <c r="V63">
        <v>30140612.399999999</v>
      </c>
      <c r="W63">
        <v>2354631.4</v>
      </c>
      <c r="Y63">
        <v>5.0169557277811689</v>
      </c>
      <c r="Z63">
        <v>1.267563369963318</v>
      </c>
      <c r="AA63">
        <v>1.254205418576021</v>
      </c>
      <c r="AB63">
        <v>28.622312881797551</v>
      </c>
      <c r="AC63">
        <v>0.93790969318943096</v>
      </c>
      <c r="AD63">
        <v>20.087653049000071</v>
      </c>
      <c r="AE63">
        <v>0.91936053700046616</v>
      </c>
      <c r="AF63">
        <v>1.34489699380938</v>
      </c>
      <c r="AG63">
        <v>1.466119838284794</v>
      </c>
      <c r="AH63">
        <v>13.52188046979718</v>
      </c>
      <c r="AI63">
        <v>2.750016967579723</v>
      </c>
      <c r="AK63">
        <v>5.0169557277811689</v>
      </c>
      <c r="AL63">
        <v>0.45483610198134561</v>
      </c>
      <c r="AM63">
        <v>0.45343793423380702</v>
      </c>
      <c r="AN63">
        <v>28.622312881797551</v>
      </c>
      <c r="AO63">
        <v>0.35719753140583632</v>
      </c>
      <c r="AP63">
        <v>20.087653049000071</v>
      </c>
      <c r="AQ63">
        <v>0.36133930420037352</v>
      </c>
      <c r="AR63">
        <v>0.67965827861335126</v>
      </c>
      <c r="AS63">
        <v>0.30507795563898982</v>
      </c>
      <c r="AT63">
        <v>13.52188046979718</v>
      </c>
      <c r="AU63">
        <v>1.020953759574331</v>
      </c>
      <c r="AW63">
        <v>0.17936926878755899</v>
      </c>
      <c r="AY63">
        <f t="shared" si="3"/>
        <v>7.1999999999999897E-2</v>
      </c>
      <c r="AZ63">
        <f t="shared" si="1"/>
        <v>7.1999999999999897E-2</v>
      </c>
      <c r="BA63" t="str">
        <f t="shared" si="1"/>
        <v/>
      </c>
      <c r="BB63">
        <f t="shared" si="1"/>
        <v>7.1999999999999897E-2</v>
      </c>
    </row>
    <row r="64" spans="1:54" x14ac:dyDescent="0.3">
      <c r="A64">
        <v>3</v>
      </c>
      <c r="B64" t="s">
        <v>137</v>
      </c>
      <c r="C64" t="s">
        <v>132</v>
      </c>
      <c r="D64" t="s">
        <v>15</v>
      </c>
      <c r="F64" s="2">
        <f t="shared" si="6"/>
        <v>0</v>
      </c>
      <c r="G64" s="2">
        <f t="shared" si="6"/>
        <v>0</v>
      </c>
      <c r="H64" s="4">
        <f t="shared" si="6"/>
        <v>0</v>
      </c>
      <c r="I64">
        <f t="shared" si="6"/>
        <v>1</v>
      </c>
      <c r="J64">
        <f t="shared" si="6"/>
        <v>0</v>
      </c>
      <c r="K64">
        <f t="shared" si="6"/>
        <v>3</v>
      </c>
      <c r="L64">
        <f t="shared" si="6"/>
        <v>0</v>
      </c>
      <c r="M64">
        <v>200058.6</v>
      </c>
      <c r="N64">
        <v>272380.40000000002</v>
      </c>
      <c r="O64">
        <v>272432.59999999998</v>
      </c>
      <c r="P64">
        <v>199999</v>
      </c>
      <c r="Q64">
        <v>219879.6</v>
      </c>
      <c r="R64">
        <v>1.8</v>
      </c>
      <c r="S64">
        <v>42536.6</v>
      </c>
      <c r="T64">
        <v>3368723.8</v>
      </c>
      <c r="U64">
        <v>2724175.8</v>
      </c>
      <c r="V64">
        <v>255.4</v>
      </c>
      <c r="W64">
        <v>59520.800000000003</v>
      </c>
      <c r="Y64">
        <v>0.35258848400553688</v>
      </c>
      <c r="Z64">
        <v>0.60891959939617668</v>
      </c>
      <c r="AA64">
        <v>0.59761668194551021</v>
      </c>
      <c r="AB64">
        <v>0.42393520919140432</v>
      </c>
      <c r="AC64">
        <v>0.63270255542593079</v>
      </c>
      <c r="AD64">
        <v>0.1012876586057245</v>
      </c>
      <c r="AE64">
        <v>0.35060603943420582</v>
      </c>
      <c r="AF64">
        <v>1.3108638466103</v>
      </c>
      <c r="AG64">
        <v>1.406493796617724</v>
      </c>
      <c r="AH64">
        <v>9.0015283902175405E-3</v>
      </c>
      <c r="AI64">
        <v>0.43720908482791848</v>
      </c>
      <c r="AK64">
        <v>0.35258848400553688</v>
      </c>
      <c r="AL64">
        <v>0.26877839500084522</v>
      </c>
      <c r="AM64">
        <v>0.26048147316323589</v>
      </c>
      <c r="AN64">
        <v>0.42393520919140432</v>
      </c>
      <c r="AO64">
        <v>0.26731764060095881</v>
      </c>
      <c r="AP64">
        <v>0.1012876586057245</v>
      </c>
      <c r="AQ64">
        <v>0.20933181743603199</v>
      </c>
      <c r="AR64">
        <v>0.65916683761170136</v>
      </c>
      <c r="AS64">
        <v>0.28902215856360269</v>
      </c>
      <c r="AT64">
        <v>9.0015283902175405E-3</v>
      </c>
      <c r="AU64">
        <v>0.27832400560146192</v>
      </c>
      <c r="AW64">
        <v>0.18772804822074249</v>
      </c>
      <c r="AY64">
        <f t="shared" si="3"/>
        <v>-7.1999999999999897E-2</v>
      </c>
      <c r="AZ64" t="str">
        <f t="shared" si="1"/>
        <v/>
      </c>
      <c r="BA64">
        <f t="shared" si="1"/>
        <v>-7.1999999999999897E-2</v>
      </c>
      <c r="BB64" t="str">
        <f t="shared" si="1"/>
        <v/>
      </c>
    </row>
    <row r="65" spans="1:54" x14ac:dyDescent="0.3">
      <c r="A65">
        <v>3</v>
      </c>
      <c r="B65" t="s">
        <v>138</v>
      </c>
      <c r="C65" t="s">
        <v>132</v>
      </c>
      <c r="D65" t="s">
        <v>15</v>
      </c>
      <c r="F65" s="2">
        <f t="shared" si="6"/>
        <v>0</v>
      </c>
      <c r="G65" s="2">
        <f t="shared" si="6"/>
        <v>0</v>
      </c>
      <c r="H65" s="4">
        <f t="shared" si="6"/>
        <v>0</v>
      </c>
      <c r="I65">
        <f t="shared" si="6"/>
        <v>1</v>
      </c>
      <c r="J65">
        <f t="shared" si="6"/>
        <v>0</v>
      </c>
      <c r="K65">
        <f t="shared" si="6"/>
        <v>3</v>
      </c>
      <c r="L65">
        <f t="shared" si="6"/>
        <v>0</v>
      </c>
      <c r="M65">
        <v>15727331.199999999</v>
      </c>
      <c r="N65">
        <v>5693258.4000000004</v>
      </c>
      <c r="O65">
        <v>5886922.7999999998</v>
      </c>
      <c r="P65">
        <v>68694863.599999994</v>
      </c>
      <c r="Q65">
        <v>3271678.6</v>
      </c>
      <c r="R65">
        <v>77310329.400000006</v>
      </c>
      <c r="S65">
        <v>4625299</v>
      </c>
      <c r="T65">
        <v>7022104</v>
      </c>
      <c r="U65">
        <v>6533125.5999999996</v>
      </c>
      <c r="V65">
        <v>65373740.399999999</v>
      </c>
      <c r="W65">
        <v>2223727.4</v>
      </c>
      <c r="Y65">
        <v>10.90415986240841</v>
      </c>
      <c r="Z65">
        <v>3.964837441197596</v>
      </c>
      <c r="AA65">
        <v>4.0587508984142913</v>
      </c>
      <c r="AB65">
        <v>24.271243426395809</v>
      </c>
      <c r="AC65">
        <v>2.1864610617863951</v>
      </c>
      <c r="AD65">
        <v>40.465905420994389</v>
      </c>
      <c r="AE65">
        <v>3.310893385822419</v>
      </c>
      <c r="AF65">
        <v>4.2077460730331948</v>
      </c>
      <c r="AG65">
        <v>4.3449703787569884</v>
      </c>
      <c r="AH65">
        <v>19.311827905802051</v>
      </c>
      <c r="AI65">
        <v>4.6198244846425949</v>
      </c>
      <c r="AK65">
        <v>10.90415986240841</v>
      </c>
      <c r="AL65">
        <v>1.2817783467704429</v>
      </c>
      <c r="AM65">
        <v>1.3752053120057099</v>
      </c>
      <c r="AN65">
        <v>24.271243426395809</v>
      </c>
      <c r="AO65">
        <v>0.7449228464043699</v>
      </c>
      <c r="AP65">
        <v>40.465905420994389</v>
      </c>
      <c r="AQ65">
        <v>1.030039658816531</v>
      </c>
      <c r="AR65">
        <v>2.1128175318357529</v>
      </c>
      <c r="AS65">
        <v>0.60601787924533712</v>
      </c>
      <c r="AT65">
        <v>19.311827905802051</v>
      </c>
      <c r="AU65">
        <v>3.1255186774185861</v>
      </c>
      <c r="AW65">
        <v>0.1897874471964314</v>
      </c>
      <c r="AY65">
        <f t="shared" si="3"/>
        <v>0</v>
      </c>
      <c r="AZ65" t="str">
        <f t="shared" si="1"/>
        <v/>
      </c>
      <c r="BA65">
        <f t="shared" si="1"/>
        <v>0</v>
      </c>
      <c r="BB65" t="str">
        <f t="shared" si="1"/>
        <v/>
      </c>
    </row>
    <row r="66" spans="1:54" x14ac:dyDescent="0.3">
      <c r="A66">
        <v>3</v>
      </c>
      <c r="B66" t="s">
        <v>139</v>
      </c>
      <c r="C66" t="s">
        <v>132</v>
      </c>
      <c r="D66" t="s">
        <v>15</v>
      </c>
      <c r="F66" s="2">
        <f t="shared" si="6"/>
        <v>0</v>
      </c>
      <c r="G66" s="2">
        <f t="shared" si="6"/>
        <v>1</v>
      </c>
      <c r="H66" s="4">
        <f t="shared" si="6"/>
        <v>0</v>
      </c>
      <c r="I66">
        <f t="shared" si="6"/>
        <v>1</v>
      </c>
      <c r="J66">
        <f t="shared" si="6"/>
        <v>0</v>
      </c>
      <c r="K66">
        <f t="shared" si="6"/>
        <v>3</v>
      </c>
      <c r="L66">
        <f t="shared" si="6"/>
        <v>0</v>
      </c>
      <c r="M66">
        <v>16165831.800000001</v>
      </c>
      <c r="N66">
        <v>5566544</v>
      </c>
      <c r="O66">
        <v>5761376.4000000004</v>
      </c>
      <c r="P66">
        <v>70175281</v>
      </c>
      <c r="Q66">
        <v>3057183</v>
      </c>
      <c r="R66">
        <v>82753004.799999997</v>
      </c>
      <c r="S66">
        <v>4454515.8</v>
      </c>
      <c r="T66">
        <v>7020468.4000000004</v>
      </c>
      <c r="U66">
        <v>6534620.2000000002</v>
      </c>
      <c r="V66">
        <v>67508266.200000003</v>
      </c>
      <c r="W66">
        <v>2059895</v>
      </c>
      <c r="Y66">
        <v>11.31901631980436</v>
      </c>
      <c r="Z66">
        <v>3.8532168910256588</v>
      </c>
      <c r="AA66">
        <v>3.97887343239272</v>
      </c>
      <c r="AB66">
        <v>45.933941423799837</v>
      </c>
      <c r="AC66">
        <v>2.679467474616831</v>
      </c>
      <c r="AD66">
        <v>45.104186263179876</v>
      </c>
      <c r="AE66">
        <v>3.8279238164192071</v>
      </c>
      <c r="AF66">
        <v>4.1902490685926752</v>
      </c>
      <c r="AG66">
        <v>4.333056002401281</v>
      </c>
      <c r="AH66">
        <v>25.28707011599327</v>
      </c>
      <c r="AI66">
        <v>4.5929170141345823</v>
      </c>
      <c r="AK66">
        <v>11.31901631980436</v>
      </c>
      <c r="AL66">
        <v>1.286948025412858</v>
      </c>
      <c r="AM66">
        <v>1.392272049793974</v>
      </c>
      <c r="AN66">
        <v>45.933941423799837</v>
      </c>
      <c r="AO66">
        <v>0.9661458174057771</v>
      </c>
      <c r="AP66">
        <v>45.104186263179876</v>
      </c>
      <c r="AQ66">
        <v>1.1806160105741581</v>
      </c>
      <c r="AR66">
        <v>2.1062708744080738</v>
      </c>
      <c r="AS66">
        <v>0.59902822242584075</v>
      </c>
      <c r="AT66">
        <v>25.28707011599327</v>
      </c>
      <c r="AU66">
        <v>3.0963486877852122</v>
      </c>
      <c r="AW66">
        <v>0.17337872878415511</v>
      </c>
      <c r="AY66">
        <f t="shared" si="3"/>
        <v>0</v>
      </c>
      <c r="AZ66" t="str">
        <f t="shared" ref="AZ66:BB90" si="7">AX712</f>
        <v/>
      </c>
      <c r="BA66">
        <f t="shared" si="7"/>
        <v>0</v>
      </c>
      <c r="BB66" t="str">
        <f t="shared" si="7"/>
        <v/>
      </c>
    </row>
    <row r="67" spans="1:54" x14ac:dyDescent="0.3">
      <c r="A67">
        <v>3</v>
      </c>
      <c r="B67" t="s">
        <v>140</v>
      </c>
      <c r="C67" t="s">
        <v>141</v>
      </c>
      <c r="D67" t="s">
        <v>69</v>
      </c>
      <c r="F67" s="2">
        <f t="shared" ref="F67:L82" si="8">F713</f>
        <v>0</v>
      </c>
      <c r="G67" s="2">
        <f t="shared" si="8"/>
        <v>0</v>
      </c>
      <c r="H67" s="4">
        <f t="shared" si="8"/>
        <v>1</v>
      </c>
      <c r="I67">
        <f t="shared" si="8"/>
        <v>0</v>
      </c>
      <c r="J67">
        <f t="shared" si="8"/>
        <v>1</v>
      </c>
      <c r="K67">
        <f t="shared" si="8"/>
        <v>2</v>
      </c>
      <c r="L67">
        <f t="shared" si="8"/>
        <v>2</v>
      </c>
      <c r="M67">
        <v>6777640.7999999998</v>
      </c>
      <c r="N67">
        <v>604586.19999999995</v>
      </c>
      <c r="O67">
        <v>604909.4</v>
      </c>
      <c r="P67">
        <v>2558766</v>
      </c>
      <c r="Q67">
        <v>296069.59999999998</v>
      </c>
      <c r="R67">
        <v>19284299.600000001</v>
      </c>
      <c r="S67">
        <v>150984.6</v>
      </c>
      <c r="T67">
        <v>2918668.8</v>
      </c>
      <c r="U67">
        <v>2284453</v>
      </c>
      <c r="V67">
        <v>2002056.4</v>
      </c>
      <c r="W67">
        <v>291933.8</v>
      </c>
      <c r="Y67">
        <v>4.449062387982849</v>
      </c>
      <c r="Z67">
        <v>0.85730464773951098</v>
      </c>
      <c r="AA67">
        <v>0.84675566821824755</v>
      </c>
      <c r="AB67">
        <v>2.1449493250111118</v>
      </c>
      <c r="AC67">
        <v>0.71500456997891892</v>
      </c>
      <c r="AD67">
        <v>10.831735179189129</v>
      </c>
      <c r="AE67">
        <v>0.63738542501814666</v>
      </c>
      <c r="AF67">
        <v>0.62462177760899062</v>
      </c>
      <c r="AG67">
        <v>0.91377607724862175</v>
      </c>
      <c r="AH67">
        <v>3.1025008228141808</v>
      </c>
      <c r="AI67">
        <v>1.7329029057873411</v>
      </c>
      <c r="AK67">
        <v>4.449062387982849</v>
      </c>
      <c r="AL67">
        <v>0.42247496719937772</v>
      </c>
      <c r="AM67">
        <v>0.42037611702689898</v>
      </c>
      <c r="AN67">
        <v>2.1449493250111118</v>
      </c>
      <c r="AO67">
        <v>0.39749262959230691</v>
      </c>
      <c r="AP67">
        <v>10.831735179189129</v>
      </c>
      <c r="AQ67">
        <v>0.39090954000130301</v>
      </c>
      <c r="AR67">
        <v>0.31858532181940968</v>
      </c>
      <c r="AS67">
        <v>0.37020442356588318</v>
      </c>
      <c r="AT67">
        <v>3.1025008228141808</v>
      </c>
      <c r="AU67">
        <v>0.65210630517685786</v>
      </c>
      <c r="AW67">
        <v>0.32890731779625643</v>
      </c>
      <c r="AY67">
        <f t="shared" ref="AY67:AY90" si="9">BB403</f>
        <v>0.15199999999999991</v>
      </c>
      <c r="AZ67">
        <f t="shared" si="7"/>
        <v>0.15199999999999991</v>
      </c>
      <c r="BA67" t="str">
        <f t="shared" si="7"/>
        <v/>
      </c>
      <c r="BB67">
        <f t="shared" si="7"/>
        <v>0.15199999999999991</v>
      </c>
    </row>
    <row r="68" spans="1:54" x14ac:dyDescent="0.3">
      <c r="A68">
        <v>3</v>
      </c>
      <c r="B68" t="s">
        <v>142</v>
      </c>
      <c r="C68" t="s">
        <v>141</v>
      </c>
      <c r="D68" t="s">
        <v>69</v>
      </c>
      <c r="F68" s="2">
        <f t="shared" si="8"/>
        <v>0</v>
      </c>
      <c r="G68" s="2">
        <f t="shared" si="8"/>
        <v>1</v>
      </c>
      <c r="H68" s="4">
        <f t="shared" si="8"/>
        <v>0</v>
      </c>
      <c r="I68">
        <f t="shared" si="8"/>
        <v>1</v>
      </c>
      <c r="J68">
        <f t="shared" si="8"/>
        <v>0</v>
      </c>
      <c r="K68">
        <f t="shared" si="8"/>
        <v>2</v>
      </c>
      <c r="L68">
        <f t="shared" si="8"/>
        <v>0</v>
      </c>
      <c r="M68">
        <v>200030.2</v>
      </c>
      <c r="N68">
        <v>425226.4</v>
      </c>
      <c r="O68">
        <v>425308.6</v>
      </c>
      <c r="P68">
        <v>199999.2</v>
      </c>
      <c r="Q68">
        <v>229675.4</v>
      </c>
      <c r="R68">
        <v>2.4</v>
      </c>
      <c r="S68">
        <v>74913.8</v>
      </c>
      <c r="T68">
        <v>2918074.8</v>
      </c>
      <c r="U68">
        <v>2271249.4</v>
      </c>
      <c r="V68">
        <v>254.8</v>
      </c>
      <c r="W68">
        <v>209505.4</v>
      </c>
      <c r="Y68">
        <v>0.32705924519104879</v>
      </c>
      <c r="Z68">
        <v>0.82575109042227268</v>
      </c>
      <c r="AA68">
        <v>0.81145415238570417</v>
      </c>
      <c r="AB68">
        <v>0.28391035780659879</v>
      </c>
      <c r="AC68">
        <v>0.72118763898033644</v>
      </c>
      <c r="AD68">
        <v>0.107679238601122</v>
      </c>
      <c r="AE68">
        <v>0.5075584428152069</v>
      </c>
      <c r="AF68">
        <v>0.6435015116003342</v>
      </c>
      <c r="AG68">
        <v>0.93379215901950374</v>
      </c>
      <c r="AH68">
        <v>5.4299660027026606E-3</v>
      </c>
      <c r="AI68">
        <v>1.5978385189897379</v>
      </c>
      <c r="AK68">
        <v>0.32705924519104879</v>
      </c>
      <c r="AL68">
        <v>0.42781955942045902</v>
      </c>
      <c r="AM68">
        <v>0.43086765520274639</v>
      </c>
      <c r="AN68">
        <v>0.28391035780659879</v>
      </c>
      <c r="AO68">
        <v>0.40169716039672487</v>
      </c>
      <c r="AP68">
        <v>0.107679238601122</v>
      </c>
      <c r="AQ68">
        <v>0.3634977616136893</v>
      </c>
      <c r="AR68">
        <v>0.32663911479758101</v>
      </c>
      <c r="AS68">
        <v>0.37709071761928498</v>
      </c>
      <c r="AT68">
        <v>5.4299660027026606E-3</v>
      </c>
      <c r="AU68">
        <v>0.62110661180922766</v>
      </c>
      <c r="AW68">
        <v>0.33771076040575282</v>
      </c>
      <c r="AY68">
        <f t="shared" si="9"/>
        <v>-0.15199999999999991</v>
      </c>
      <c r="AZ68" t="str">
        <f t="shared" si="7"/>
        <v/>
      </c>
      <c r="BA68">
        <f t="shared" si="7"/>
        <v>-0.15199999999999991</v>
      </c>
      <c r="BB68" t="str">
        <f t="shared" si="7"/>
        <v/>
      </c>
    </row>
    <row r="69" spans="1:54" x14ac:dyDescent="0.3">
      <c r="A69">
        <v>3</v>
      </c>
      <c r="B69" t="s">
        <v>143</v>
      </c>
      <c r="C69" t="s">
        <v>141</v>
      </c>
      <c r="D69" t="s">
        <v>69</v>
      </c>
      <c r="F69" s="2">
        <f t="shared" si="8"/>
        <v>0</v>
      </c>
      <c r="G69" s="2">
        <f t="shared" si="8"/>
        <v>1</v>
      </c>
      <c r="H69" s="4">
        <f t="shared" si="8"/>
        <v>0</v>
      </c>
      <c r="I69">
        <f t="shared" si="8"/>
        <v>1</v>
      </c>
      <c r="J69">
        <f t="shared" si="8"/>
        <v>0</v>
      </c>
      <c r="K69">
        <f t="shared" si="8"/>
        <v>2</v>
      </c>
      <c r="L69">
        <f t="shared" si="8"/>
        <v>0</v>
      </c>
      <c r="M69">
        <v>200032.2</v>
      </c>
      <c r="N69">
        <v>414564.8</v>
      </c>
      <c r="O69">
        <v>414626.4</v>
      </c>
      <c r="P69">
        <v>199999</v>
      </c>
      <c r="Q69">
        <v>235305.60000000001</v>
      </c>
      <c r="R69">
        <v>1.2</v>
      </c>
      <c r="S69">
        <v>74873.399999999994</v>
      </c>
      <c r="T69">
        <v>2917883.8</v>
      </c>
      <c r="U69">
        <v>2270144.4</v>
      </c>
      <c r="V69">
        <v>198.6</v>
      </c>
      <c r="W69">
        <v>215950.6</v>
      </c>
      <c r="Y69">
        <v>0.27251909400802099</v>
      </c>
      <c r="Z69">
        <v>0.79410851811990146</v>
      </c>
      <c r="AA69">
        <v>0.78058987319236617</v>
      </c>
      <c r="AB69">
        <v>0.33654317039763548</v>
      </c>
      <c r="AC69">
        <v>0.93187134979525577</v>
      </c>
      <c r="AD69">
        <v>0.1054009016021154</v>
      </c>
      <c r="AE69">
        <v>0.49866406656801698</v>
      </c>
      <c r="AF69">
        <v>0.63633229497354482</v>
      </c>
      <c r="AG69">
        <v>0.91797149053309113</v>
      </c>
      <c r="AH69">
        <v>5.0737676094285804E-3</v>
      </c>
      <c r="AI69">
        <v>1.603281314403284</v>
      </c>
      <c r="AK69">
        <v>0.27251909400802099</v>
      </c>
      <c r="AL69">
        <v>0.42823836338939147</v>
      </c>
      <c r="AM69">
        <v>0.41883080397965389</v>
      </c>
      <c r="AN69">
        <v>0.33654317039763548</v>
      </c>
      <c r="AO69">
        <v>0.55261855260469017</v>
      </c>
      <c r="AP69">
        <v>0.1054009016021154</v>
      </c>
      <c r="AQ69">
        <v>0.35503235599026078</v>
      </c>
      <c r="AR69">
        <v>0.32183673977851868</v>
      </c>
      <c r="AS69">
        <v>0.37548032382037488</v>
      </c>
      <c r="AT69">
        <v>5.0737676094285804E-3</v>
      </c>
      <c r="AU69">
        <v>0.61902691579889502</v>
      </c>
      <c r="AW69">
        <v>0.3364507884019986</v>
      </c>
      <c r="AY69">
        <f t="shared" si="9"/>
        <v>-0.15199999999999991</v>
      </c>
      <c r="AZ69" t="str">
        <f t="shared" si="7"/>
        <v/>
      </c>
      <c r="BA69">
        <f t="shared" si="7"/>
        <v>-0.15199999999999991</v>
      </c>
      <c r="BB69" t="str">
        <f t="shared" si="7"/>
        <v/>
      </c>
    </row>
    <row r="70" spans="1:54" x14ac:dyDescent="0.3">
      <c r="A70">
        <v>3</v>
      </c>
      <c r="B70" t="s">
        <v>144</v>
      </c>
      <c r="C70" t="s">
        <v>141</v>
      </c>
      <c r="D70" t="s">
        <v>69</v>
      </c>
      <c r="F70" s="2">
        <f t="shared" si="8"/>
        <v>0</v>
      </c>
      <c r="G70" s="2">
        <f t="shared" si="8"/>
        <v>0</v>
      </c>
      <c r="H70" s="4">
        <f t="shared" si="8"/>
        <v>1</v>
      </c>
      <c r="I70">
        <f t="shared" si="8"/>
        <v>0</v>
      </c>
      <c r="J70">
        <f t="shared" si="8"/>
        <v>1</v>
      </c>
      <c r="K70">
        <f t="shared" si="8"/>
        <v>2</v>
      </c>
      <c r="L70">
        <f t="shared" si="8"/>
        <v>2</v>
      </c>
      <c r="M70">
        <v>6093033.2000000002</v>
      </c>
      <c r="N70">
        <v>600875.6</v>
      </c>
      <c r="O70">
        <v>601060</v>
      </c>
      <c r="P70">
        <v>2212717.6</v>
      </c>
      <c r="Q70">
        <v>294355</v>
      </c>
      <c r="R70">
        <v>19011098.199999999</v>
      </c>
      <c r="S70">
        <v>148013.6</v>
      </c>
      <c r="T70">
        <v>2921501</v>
      </c>
      <c r="U70">
        <v>2284988.4</v>
      </c>
      <c r="V70">
        <v>1895083</v>
      </c>
      <c r="W70">
        <v>285468.40000000002</v>
      </c>
      <c r="Y70">
        <v>4.101836015610024</v>
      </c>
      <c r="Z70">
        <v>0.84990911997156215</v>
      </c>
      <c r="AA70">
        <v>0.8407585574430414</v>
      </c>
      <c r="AB70">
        <v>2.5993920418026391</v>
      </c>
      <c r="AC70">
        <v>0.94191635978058907</v>
      </c>
      <c r="AD70">
        <v>10.45655078320997</v>
      </c>
      <c r="AE70">
        <v>0.63622296343091878</v>
      </c>
      <c r="AF70">
        <v>0.62838170322356746</v>
      </c>
      <c r="AG70">
        <v>0.91185261290520425</v>
      </c>
      <c r="AH70">
        <v>3.1269515122170559</v>
      </c>
      <c r="AI70">
        <v>1.69764048694633</v>
      </c>
      <c r="AK70">
        <v>4.101836015610024</v>
      </c>
      <c r="AL70">
        <v>0.41776218280429023</v>
      </c>
      <c r="AM70">
        <v>0.41245397881139068</v>
      </c>
      <c r="AN70">
        <v>2.5993920418026391</v>
      </c>
      <c r="AO70">
        <v>0.51866671639727424</v>
      </c>
      <c r="AP70">
        <v>10.45655078320997</v>
      </c>
      <c r="AQ70">
        <v>0.39088312539970499</v>
      </c>
      <c r="AR70">
        <v>0.31908742421073832</v>
      </c>
      <c r="AS70">
        <v>0.36709304054966202</v>
      </c>
      <c r="AT70">
        <v>3.1269515122170559</v>
      </c>
      <c r="AU70">
        <v>0.64734849536325778</v>
      </c>
      <c r="AW70">
        <v>0.32268459041370079</v>
      </c>
      <c r="AY70">
        <f t="shared" si="9"/>
        <v>0.15199999999999991</v>
      </c>
      <c r="AZ70">
        <f t="shared" si="7"/>
        <v>0.15199999999999991</v>
      </c>
      <c r="BA70" t="str">
        <f t="shared" si="7"/>
        <v/>
      </c>
      <c r="BB70">
        <f t="shared" si="7"/>
        <v>0.15199999999999991</v>
      </c>
    </row>
    <row r="71" spans="1:54" x14ac:dyDescent="0.3">
      <c r="A71">
        <v>3</v>
      </c>
      <c r="B71" t="s">
        <v>145</v>
      </c>
      <c r="C71" t="s">
        <v>146</v>
      </c>
      <c r="D71" t="s">
        <v>69</v>
      </c>
      <c r="F71" s="2">
        <f t="shared" si="8"/>
        <v>0</v>
      </c>
      <c r="G71" s="2">
        <f t="shared" si="8"/>
        <v>0</v>
      </c>
      <c r="H71" s="4">
        <f t="shared" si="8"/>
        <v>0</v>
      </c>
      <c r="I71">
        <f t="shared" si="8"/>
        <v>1</v>
      </c>
      <c r="J71">
        <f t="shared" si="8"/>
        <v>0</v>
      </c>
      <c r="K71">
        <f t="shared" si="8"/>
        <v>2</v>
      </c>
      <c r="L71">
        <f t="shared" si="8"/>
        <v>0</v>
      </c>
      <c r="M71">
        <v>6777640.7999999998</v>
      </c>
      <c r="N71">
        <v>1654086.8</v>
      </c>
      <c r="O71">
        <v>1658936.8</v>
      </c>
      <c r="P71">
        <v>2558766</v>
      </c>
      <c r="Q71">
        <v>542310.80000000005</v>
      </c>
      <c r="R71">
        <v>19284299.600000001</v>
      </c>
      <c r="S71">
        <v>1309405.3999999999</v>
      </c>
      <c r="T71">
        <v>2918668.8</v>
      </c>
      <c r="U71">
        <v>2292555.2000000002</v>
      </c>
      <c r="V71">
        <v>2002056.4</v>
      </c>
      <c r="W71">
        <v>514585.59999999998</v>
      </c>
      <c r="Y71">
        <v>4.3672583700041283</v>
      </c>
      <c r="Z71">
        <v>1.3453789957799021</v>
      </c>
      <c r="AA71">
        <v>1.3164393269806169</v>
      </c>
      <c r="AB71">
        <v>2.3144199058006052</v>
      </c>
      <c r="AC71">
        <v>0.81798773039481598</v>
      </c>
      <c r="AD71">
        <v>10.93149139779853</v>
      </c>
      <c r="AE71">
        <v>1.3189988476340659</v>
      </c>
      <c r="AF71">
        <v>0.61912835320690651</v>
      </c>
      <c r="AG71">
        <v>0.78617103245342146</v>
      </c>
      <c r="AH71">
        <v>3.1844618754112162</v>
      </c>
      <c r="AI71">
        <v>1.9447152345208449</v>
      </c>
      <c r="AK71">
        <v>4.3672583700041283</v>
      </c>
      <c r="AL71">
        <v>0.41138287277426572</v>
      </c>
      <c r="AM71">
        <v>0.40699604179244492</v>
      </c>
      <c r="AN71">
        <v>2.3144199058006052</v>
      </c>
      <c r="AO71">
        <v>0.29744154320214877</v>
      </c>
      <c r="AP71">
        <v>10.93149139779853</v>
      </c>
      <c r="AQ71">
        <v>0.37567547039361671</v>
      </c>
      <c r="AR71">
        <v>0.3131235712091438</v>
      </c>
      <c r="AS71">
        <v>0.23007375635206689</v>
      </c>
      <c r="AT71">
        <v>3.1844618754112162</v>
      </c>
      <c r="AU71">
        <v>0.725934302189853</v>
      </c>
      <c r="AW71">
        <v>0.18549318498698991</v>
      </c>
      <c r="AY71">
        <f t="shared" si="9"/>
        <v>0</v>
      </c>
      <c r="AZ71" t="str">
        <f t="shared" si="7"/>
        <v/>
      </c>
      <c r="BA71">
        <f t="shared" si="7"/>
        <v>0</v>
      </c>
      <c r="BB71" t="str">
        <f t="shared" si="7"/>
        <v/>
      </c>
    </row>
    <row r="72" spans="1:54" x14ac:dyDescent="0.3">
      <c r="A72">
        <v>3</v>
      </c>
      <c r="B72" t="s">
        <v>147</v>
      </c>
      <c r="C72" t="s">
        <v>146</v>
      </c>
      <c r="D72" t="s">
        <v>69</v>
      </c>
      <c r="F72" s="2">
        <f t="shared" si="8"/>
        <v>0</v>
      </c>
      <c r="G72" s="2">
        <f t="shared" si="8"/>
        <v>1</v>
      </c>
      <c r="H72" s="4">
        <f t="shared" si="8"/>
        <v>1</v>
      </c>
      <c r="I72">
        <f t="shared" si="8"/>
        <v>1</v>
      </c>
      <c r="J72">
        <f t="shared" si="8"/>
        <v>0</v>
      </c>
      <c r="K72">
        <f t="shared" si="8"/>
        <v>2</v>
      </c>
      <c r="L72">
        <f t="shared" si="8"/>
        <v>2</v>
      </c>
      <c r="M72">
        <v>200030.2</v>
      </c>
      <c r="N72">
        <v>202026.8</v>
      </c>
      <c r="O72">
        <v>202034.4</v>
      </c>
      <c r="P72">
        <v>199999.2</v>
      </c>
      <c r="Q72">
        <v>200056.2</v>
      </c>
      <c r="R72">
        <v>2.4</v>
      </c>
      <c r="S72">
        <v>88.8</v>
      </c>
      <c r="T72">
        <v>2918074.8</v>
      </c>
      <c r="U72">
        <v>2261170.6</v>
      </c>
      <c r="V72">
        <v>254.8</v>
      </c>
      <c r="W72">
        <v>3481.6</v>
      </c>
      <c r="Y72">
        <v>0.27889640879584482</v>
      </c>
      <c r="Z72">
        <v>0.47182531779399139</v>
      </c>
      <c r="AA72">
        <v>0.47495189765468238</v>
      </c>
      <c r="AB72">
        <v>0.32531812260276638</v>
      </c>
      <c r="AC72">
        <v>0.48276312920497733</v>
      </c>
      <c r="AD72">
        <v>0.1104747838107869</v>
      </c>
      <c r="AE72">
        <v>0.28158211276167999</v>
      </c>
      <c r="AF72">
        <v>0.6523913219803944</v>
      </c>
      <c r="AG72">
        <v>0.80437887918669726</v>
      </c>
      <c r="AH72">
        <v>5.8741824002935998E-3</v>
      </c>
      <c r="AI72">
        <v>0.21077160722343249</v>
      </c>
      <c r="AK72">
        <v>0.27889640879584482</v>
      </c>
      <c r="AL72">
        <v>0.23680363399907939</v>
      </c>
      <c r="AM72">
        <v>0.24087245760019871</v>
      </c>
      <c r="AN72">
        <v>0.32531812260276638</v>
      </c>
      <c r="AO72">
        <v>0.2303384810104035</v>
      </c>
      <c r="AP72">
        <v>0.1104747838107869</v>
      </c>
      <c r="AQ72">
        <v>0.2037966017844155</v>
      </c>
      <c r="AR72">
        <v>0.33384775817394252</v>
      </c>
      <c r="AS72">
        <v>0.23900096019497141</v>
      </c>
      <c r="AT72">
        <v>5.8741824002935998E-3</v>
      </c>
      <c r="AU72">
        <v>0.19529522400116539</v>
      </c>
      <c r="AW72">
        <v>0.193796103214845</v>
      </c>
      <c r="AY72">
        <f t="shared" si="9"/>
        <v>0</v>
      </c>
      <c r="AZ72">
        <f t="shared" si="7"/>
        <v>0</v>
      </c>
      <c r="BA72">
        <f t="shared" si="7"/>
        <v>0</v>
      </c>
      <c r="BB72" t="str">
        <f t="shared" si="7"/>
        <v/>
      </c>
    </row>
    <row r="73" spans="1:54" x14ac:dyDescent="0.3">
      <c r="A73">
        <v>3</v>
      </c>
      <c r="B73" t="s">
        <v>148</v>
      </c>
      <c r="C73" t="s">
        <v>146</v>
      </c>
      <c r="D73" t="s">
        <v>69</v>
      </c>
      <c r="F73" s="2">
        <f t="shared" si="8"/>
        <v>0</v>
      </c>
      <c r="G73" s="2">
        <f t="shared" si="8"/>
        <v>1</v>
      </c>
      <c r="H73" s="4">
        <f t="shared" si="8"/>
        <v>1</v>
      </c>
      <c r="I73">
        <f t="shared" si="8"/>
        <v>1</v>
      </c>
      <c r="J73">
        <f t="shared" si="8"/>
        <v>0</v>
      </c>
      <c r="K73">
        <f t="shared" si="8"/>
        <v>2</v>
      </c>
      <c r="L73">
        <f t="shared" si="8"/>
        <v>2</v>
      </c>
      <c r="M73">
        <v>200032.2</v>
      </c>
      <c r="N73">
        <v>202373.8</v>
      </c>
      <c r="O73">
        <v>202383.2</v>
      </c>
      <c r="P73">
        <v>199999</v>
      </c>
      <c r="Q73">
        <v>200078</v>
      </c>
      <c r="R73">
        <v>1.2</v>
      </c>
      <c r="S73">
        <v>124.8</v>
      </c>
      <c r="T73">
        <v>2917883.8</v>
      </c>
      <c r="U73">
        <v>2261272.2000000002</v>
      </c>
      <c r="V73">
        <v>198.6</v>
      </c>
      <c r="W73">
        <v>4198</v>
      </c>
      <c r="Y73">
        <v>0.26736250799149269</v>
      </c>
      <c r="Z73">
        <v>0.46963432464981453</v>
      </c>
      <c r="AA73">
        <v>0.46337452651932842</v>
      </c>
      <c r="AB73">
        <v>0.2883880014007445</v>
      </c>
      <c r="AC73">
        <v>0.4932193248299882</v>
      </c>
      <c r="AD73">
        <v>0.1062137626111507</v>
      </c>
      <c r="AE73">
        <v>0.27776545519009233</v>
      </c>
      <c r="AF73">
        <v>0.63010074979392816</v>
      </c>
      <c r="AG73">
        <v>0.79318468278506771</v>
      </c>
      <c r="AH73">
        <v>4.4303615926764598E-3</v>
      </c>
      <c r="AI73">
        <v>0.2095342526212334</v>
      </c>
      <c r="AK73">
        <v>0.26736250799149269</v>
      </c>
      <c r="AL73">
        <v>0.23931014579720791</v>
      </c>
      <c r="AM73">
        <v>0.23527345097390931</v>
      </c>
      <c r="AN73">
        <v>0.2883880014007445</v>
      </c>
      <c r="AO73">
        <v>0.23578177781309931</v>
      </c>
      <c r="AP73">
        <v>0.1062137626111507</v>
      </c>
      <c r="AQ73">
        <v>0.20250286700902501</v>
      </c>
      <c r="AR73">
        <v>0.31916995217325161</v>
      </c>
      <c r="AS73">
        <v>0.2384868238121271</v>
      </c>
      <c r="AT73">
        <v>4.4303615926764598E-3</v>
      </c>
      <c r="AU73">
        <v>0.19256906639784571</v>
      </c>
      <c r="AW73">
        <v>0.1969292994122952</v>
      </c>
      <c r="AY73">
        <f t="shared" si="9"/>
        <v>0</v>
      </c>
      <c r="AZ73">
        <f t="shared" si="7"/>
        <v>0</v>
      </c>
      <c r="BA73">
        <f t="shared" si="7"/>
        <v>0</v>
      </c>
      <c r="BB73" t="str">
        <f t="shared" si="7"/>
        <v/>
      </c>
    </row>
    <row r="74" spans="1:54" x14ac:dyDescent="0.3">
      <c r="A74">
        <v>3</v>
      </c>
      <c r="B74" t="s">
        <v>149</v>
      </c>
      <c r="C74" t="s">
        <v>146</v>
      </c>
      <c r="D74" t="s">
        <v>69</v>
      </c>
      <c r="F74" s="2">
        <f t="shared" si="8"/>
        <v>0</v>
      </c>
      <c r="G74" s="2">
        <f t="shared" si="8"/>
        <v>0</v>
      </c>
      <c r="H74" s="4">
        <f t="shared" si="8"/>
        <v>0</v>
      </c>
      <c r="I74">
        <f t="shared" si="8"/>
        <v>1</v>
      </c>
      <c r="J74">
        <f t="shared" si="8"/>
        <v>0</v>
      </c>
      <c r="K74">
        <f t="shared" si="8"/>
        <v>2</v>
      </c>
      <c r="L74">
        <f t="shared" si="8"/>
        <v>0</v>
      </c>
      <c r="M74">
        <v>6093033.2000000002</v>
      </c>
      <c r="N74">
        <v>1528306.6</v>
      </c>
      <c r="O74">
        <v>1530992.2</v>
      </c>
      <c r="P74">
        <v>2212717.6</v>
      </c>
      <c r="Q74">
        <v>513473.6</v>
      </c>
      <c r="R74">
        <v>19011098.199999999</v>
      </c>
      <c r="S74">
        <v>1226837.8</v>
      </c>
      <c r="T74">
        <v>2921501</v>
      </c>
      <c r="U74">
        <v>2287603.4</v>
      </c>
      <c r="V74">
        <v>1895083</v>
      </c>
      <c r="W74">
        <v>483202.6</v>
      </c>
      <c r="Y74">
        <v>4.1954765900038176</v>
      </c>
      <c r="Z74">
        <v>1.297544473002199</v>
      </c>
      <c r="AA74">
        <v>1.2775181801873261</v>
      </c>
      <c r="AB74">
        <v>2.1828751583991108</v>
      </c>
      <c r="AC74">
        <v>0.80058192078722645</v>
      </c>
      <c r="AD74">
        <v>10.65227336639073</v>
      </c>
      <c r="AE74">
        <v>1.2616261848015711</v>
      </c>
      <c r="AF74">
        <v>0.63016780337784439</v>
      </c>
      <c r="AG74">
        <v>0.79719792216783392</v>
      </c>
      <c r="AH74">
        <v>3.2908723917906171</v>
      </c>
      <c r="AI74">
        <v>1.8852318854420449</v>
      </c>
      <c r="AK74">
        <v>4.1954765900038176</v>
      </c>
      <c r="AL74">
        <v>0.4095326050068252</v>
      </c>
      <c r="AM74">
        <v>0.39116317919688298</v>
      </c>
      <c r="AN74">
        <v>2.1828751583991108</v>
      </c>
      <c r="AO74">
        <v>0.29086817279458038</v>
      </c>
      <c r="AP74">
        <v>10.65227336639073</v>
      </c>
      <c r="AQ74">
        <v>0.37075922342482948</v>
      </c>
      <c r="AR74">
        <v>0.32056999837514011</v>
      </c>
      <c r="AS74">
        <v>0.2382196538033895</v>
      </c>
      <c r="AT74">
        <v>3.2908723917906171</v>
      </c>
      <c r="AU74">
        <v>0.70058063418837269</v>
      </c>
      <c r="AW74">
        <v>0.20380136279854921</v>
      </c>
      <c r="AY74">
        <f t="shared" si="9"/>
        <v>0</v>
      </c>
      <c r="AZ74" t="str">
        <f t="shared" si="7"/>
        <v/>
      </c>
      <c r="BA74">
        <f t="shared" si="7"/>
        <v>0</v>
      </c>
      <c r="BB74" t="str">
        <f t="shared" si="7"/>
        <v/>
      </c>
    </row>
    <row r="75" spans="1:54" x14ac:dyDescent="0.3">
      <c r="A75">
        <v>3</v>
      </c>
      <c r="B75" t="s">
        <v>150</v>
      </c>
      <c r="C75" t="s">
        <v>151</v>
      </c>
      <c r="D75" t="s">
        <v>152</v>
      </c>
      <c r="F75" s="2">
        <f t="shared" si="8"/>
        <v>0</v>
      </c>
      <c r="G75" s="2">
        <f t="shared" si="8"/>
        <v>0</v>
      </c>
      <c r="H75" s="4">
        <f t="shared" si="8"/>
        <v>1</v>
      </c>
      <c r="I75">
        <f t="shared" si="8"/>
        <v>0</v>
      </c>
      <c r="J75">
        <f t="shared" si="8"/>
        <v>1</v>
      </c>
      <c r="K75">
        <f t="shared" si="8"/>
        <v>2</v>
      </c>
      <c r="L75">
        <f t="shared" si="8"/>
        <v>2</v>
      </c>
      <c r="M75">
        <v>3883662</v>
      </c>
      <c r="N75">
        <v>390300.8</v>
      </c>
      <c r="O75">
        <v>390573.6</v>
      </c>
      <c r="P75">
        <v>1853053.6</v>
      </c>
      <c r="Q75">
        <v>234132.8</v>
      </c>
      <c r="R75">
        <v>10525478.4</v>
      </c>
      <c r="S75">
        <v>65471.6</v>
      </c>
      <c r="T75">
        <v>2919941.6</v>
      </c>
      <c r="U75">
        <v>2279916.7999999998</v>
      </c>
      <c r="V75">
        <v>10252100</v>
      </c>
      <c r="W75">
        <v>249787.8</v>
      </c>
      <c r="Y75">
        <v>2.6809276104089799</v>
      </c>
      <c r="Z75">
        <v>0.71115941723110154</v>
      </c>
      <c r="AA75">
        <v>0.69659941707504913</v>
      </c>
      <c r="AB75">
        <v>1.54058543521096</v>
      </c>
      <c r="AC75">
        <v>0.66133118318975903</v>
      </c>
      <c r="AD75">
        <v>6.1304402769776063</v>
      </c>
      <c r="AE75">
        <v>0.48347510237945251</v>
      </c>
      <c r="AF75">
        <v>0.62593933898024257</v>
      </c>
      <c r="AG75">
        <v>0.8819581771385856</v>
      </c>
      <c r="AH75">
        <v>5.2645215684082363</v>
      </c>
      <c r="AI75">
        <v>1.056125848588999</v>
      </c>
      <c r="AK75">
        <v>2.6809276104089799</v>
      </c>
      <c r="AL75">
        <v>0.3678561098058708</v>
      </c>
      <c r="AM75">
        <v>0.36212690339889381</v>
      </c>
      <c r="AN75">
        <v>1.54058543521096</v>
      </c>
      <c r="AO75">
        <v>0.37556532919988972</v>
      </c>
      <c r="AP75">
        <v>6.1304402769776063</v>
      </c>
      <c r="AQ75">
        <v>0.3412402825779281</v>
      </c>
      <c r="AR75">
        <v>0.31741616459330541</v>
      </c>
      <c r="AS75">
        <v>0.3366345246089622</v>
      </c>
      <c r="AT75">
        <v>5.2645215684082363</v>
      </c>
      <c r="AU75">
        <v>0.46603771678637712</v>
      </c>
      <c r="AW75">
        <v>0.29902704401174562</v>
      </c>
      <c r="AY75">
        <f t="shared" si="9"/>
        <v>7.5999999999999901E-2</v>
      </c>
      <c r="AZ75">
        <f t="shared" si="7"/>
        <v>7.5999999999999901E-2</v>
      </c>
      <c r="BA75" t="str">
        <f t="shared" si="7"/>
        <v/>
      </c>
      <c r="BB75">
        <f t="shared" si="7"/>
        <v>7.5999999999999901E-2</v>
      </c>
    </row>
    <row r="76" spans="1:54" x14ac:dyDescent="0.3">
      <c r="A76">
        <v>3</v>
      </c>
      <c r="B76" t="s">
        <v>153</v>
      </c>
      <c r="C76" t="s">
        <v>151</v>
      </c>
      <c r="D76" t="s">
        <v>152</v>
      </c>
      <c r="F76" s="2">
        <f t="shared" si="8"/>
        <v>0</v>
      </c>
      <c r="G76" s="2">
        <f t="shared" si="8"/>
        <v>1</v>
      </c>
      <c r="H76" s="4">
        <f t="shared" si="8"/>
        <v>0</v>
      </c>
      <c r="I76">
        <f t="shared" si="8"/>
        <v>1</v>
      </c>
      <c r="J76">
        <f t="shared" si="8"/>
        <v>0</v>
      </c>
      <c r="K76">
        <f t="shared" si="8"/>
        <v>2</v>
      </c>
      <c r="L76">
        <f t="shared" si="8"/>
        <v>0</v>
      </c>
      <c r="M76">
        <v>200044.6</v>
      </c>
      <c r="N76">
        <v>547594.4</v>
      </c>
      <c r="O76">
        <v>547684.6</v>
      </c>
      <c r="P76">
        <v>199999</v>
      </c>
      <c r="Q76">
        <v>283999.2</v>
      </c>
      <c r="R76">
        <v>1.4</v>
      </c>
      <c r="S76">
        <v>158019</v>
      </c>
      <c r="T76">
        <v>2917510.2</v>
      </c>
      <c r="U76">
        <v>2275179</v>
      </c>
      <c r="V76">
        <v>240.4</v>
      </c>
      <c r="W76">
        <v>388050.4</v>
      </c>
      <c r="Y76">
        <v>0.34766881539253519</v>
      </c>
      <c r="Z76">
        <v>0.88555647573666652</v>
      </c>
      <c r="AA76">
        <v>0.84940931778401141</v>
      </c>
      <c r="AB76">
        <v>0.29018604340380988</v>
      </c>
      <c r="AC76">
        <v>0.72968145841150545</v>
      </c>
      <c r="AD76">
        <v>0.1024894022033549</v>
      </c>
      <c r="AE76">
        <v>0.54796382358763362</v>
      </c>
      <c r="AF76">
        <v>0.63866382217966022</v>
      </c>
      <c r="AG76">
        <v>0.9031589031801559</v>
      </c>
      <c r="AH76">
        <v>4.3882893980480399E-3</v>
      </c>
      <c r="AI76">
        <v>1.7057213049964051</v>
      </c>
      <c r="AK76">
        <v>0.34766881539253519</v>
      </c>
      <c r="AL76">
        <v>0.41502158037619657</v>
      </c>
      <c r="AM76">
        <v>0.40003952418919642</v>
      </c>
      <c r="AN76">
        <v>0.29018604340380988</v>
      </c>
      <c r="AO76">
        <v>0.37975998598849398</v>
      </c>
      <c r="AP76">
        <v>0.1024894022033549</v>
      </c>
      <c r="AQ76">
        <v>0.34047870720969509</v>
      </c>
      <c r="AR76">
        <v>0.32558014919050038</v>
      </c>
      <c r="AS76">
        <v>0.35064785113791003</v>
      </c>
      <c r="AT76">
        <v>4.3882893980480399E-3</v>
      </c>
      <c r="AU76">
        <v>0.63688736920012157</v>
      </c>
      <c r="AW76">
        <v>0.30425182579783722</v>
      </c>
      <c r="AY76">
        <f t="shared" si="9"/>
        <v>-7.5999999999999901E-2</v>
      </c>
      <c r="AZ76" t="str">
        <f t="shared" si="7"/>
        <v/>
      </c>
      <c r="BA76">
        <f t="shared" si="7"/>
        <v>-7.5999999999999901E-2</v>
      </c>
      <c r="BB76" t="str">
        <f t="shared" si="7"/>
        <v/>
      </c>
    </row>
    <row r="77" spans="1:54" x14ac:dyDescent="0.3">
      <c r="A77">
        <v>3</v>
      </c>
      <c r="B77" t="s">
        <v>154</v>
      </c>
      <c r="C77" t="s">
        <v>151</v>
      </c>
      <c r="D77" t="s">
        <v>152</v>
      </c>
      <c r="F77" s="2">
        <f t="shared" si="8"/>
        <v>0</v>
      </c>
      <c r="G77" s="2">
        <f t="shared" si="8"/>
        <v>1</v>
      </c>
      <c r="H77" s="4">
        <f t="shared" si="8"/>
        <v>0</v>
      </c>
      <c r="I77">
        <f t="shared" si="8"/>
        <v>1</v>
      </c>
      <c r="J77">
        <f t="shared" si="8"/>
        <v>0</v>
      </c>
      <c r="K77">
        <f t="shared" si="8"/>
        <v>2</v>
      </c>
      <c r="L77">
        <f t="shared" si="8"/>
        <v>0</v>
      </c>
      <c r="M77">
        <v>200041</v>
      </c>
      <c r="N77">
        <v>517730.4</v>
      </c>
      <c r="O77">
        <v>517835.6</v>
      </c>
      <c r="P77">
        <v>200000</v>
      </c>
      <c r="Q77">
        <v>299399.40000000002</v>
      </c>
      <c r="R77">
        <v>3.4</v>
      </c>
      <c r="S77">
        <v>157893.6</v>
      </c>
      <c r="T77">
        <v>2919109.4</v>
      </c>
      <c r="U77">
        <v>2275851</v>
      </c>
      <c r="V77">
        <v>336.6</v>
      </c>
      <c r="W77">
        <v>469038.2</v>
      </c>
      <c r="Y77">
        <v>0.34471836021402852</v>
      </c>
      <c r="Z77">
        <v>0.8424537532147951</v>
      </c>
      <c r="AA77">
        <v>0.82752523000817746</v>
      </c>
      <c r="AB77">
        <v>0.28792329820571472</v>
      </c>
      <c r="AC77">
        <v>0.78290258921915667</v>
      </c>
      <c r="AD77">
        <v>0.103150607610587</v>
      </c>
      <c r="AE77">
        <v>0.54289916141424333</v>
      </c>
      <c r="AF77">
        <v>0.63065753224072973</v>
      </c>
      <c r="AG77">
        <v>0.88700374314794317</v>
      </c>
      <c r="AH77">
        <v>5.2971836063079201E-3</v>
      </c>
      <c r="AI77">
        <v>1.7217020715819671</v>
      </c>
      <c r="AK77">
        <v>0.34471836021402852</v>
      </c>
      <c r="AL77">
        <v>0.40453634280711409</v>
      </c>
      <c r="AM77">
        <v>0.39060660860268392</v>
      </c>
      <c r="AN77">
        <v>0.28792329820571472</v>
      </c>
      <c r="AO77">
        <v>0.41087440139381209</v>
      </c>
      <c r="AP77">
        <v>0.103150607610587</v>
      </c>
      <c r="AQ77">
        <v>0.33385442459257308</v>
      </c>
      <c r="AR77">
        <v>0.3202388158417307</v>
      </c>
      <c r="AS77">
        <v>0.33786340386141089</v>
      </c>
      <c r="AT77">
        <v>5.2971836063079201E-3</v>
      </c>
      <c r="AU77">
        <v>0.64116153160575773</v>
      </c>
      <c r="AW77">
        <v>0.30840956700267269</v>
      </c>
      <c r="AY77">
        <f t="shared" si="9"/>
        <v>-7.5999999999999901E-2</v>
      </c>
      <c r="AZ77" t="str">
        <f t="shared" si="7"/>
        <v/>
      </c>
      <c r="BA77">
        <f t="shared" si="7"/>
        <v>-7.5999999999999901E-2</v>
      </c>
      <c r="BB77" t="str">
        <f t="shared" si="7"/>
        <v/>
      </c>
    </row>
    <row r="78" spans="1:54" x14ac:dyDescent="0.3">
      <c r="A78">
        <v>3</v>
      </c>
      <c r="B78" t="s">
        <v>155</v>
      </c>
      <c r="C78" t="s">
        <v>151</v>
      </c>
      <c r="D78" t="s">
        <v>152</v>
      </c>
      <c r="F78" s="2">
        <f t="shared" si="8"/>
        <v>0</v>
      </c>
      <c r="G78" s="2">
        <f t="shared" si="8"/>
        <v>0</v>
      </c>
      <c r="H78" s="4">
        <f t="shared" si="8"/>
        <v>1</v>
      </c>
      <c r="I78">
        <f t="shared" si="8"/>
        <v>0</v>
      </c>
      <c r="J78">
        <f t="shared" si="8"/>
        <v>1</v>
      </c>
      <c r="K78">
        <f t="shared" si="8"/>
        <v>2</v>
      </c>
      <c r="L78">
        <f t="shared" si="8"/>
        <v>2</v>
      </c>
      <c r="M78">
        <v>4269769.2</v>
      </c>
      <c r="N78">
        <v>412839.6</v>
      </c>
      <c r="O78">
        <v>412767.2</v>
      </c>
      <c r="P78">
        <v>1387046.6</v>
      </c>
      <c r="Q78">
        <v>231445.4</v>
      </c>
      <c r="R78">
        <v>10477165</v>
      </c>
      <c r="S78">
        <v>61353.4</v>
      </c>
      <c r="T78">
        <v>2920469.2</v>
      </c>
      <c r="U78">
        <v>2276438</v>
      </c>
      <c r="V78">
        <v>10882294.800000001</v>
      </c>
      <c r="W78">
        <v>260221.4</v>
      </c>
      <c r="Y78">
        <v>2.9508757467963731</v>
      </c>
      <c r="Z78">
        <v>0.71949470021063466</v>
      </c>
      <c r="AA78">
        <v>0.70914919596398251</v>
      </c>
      <c r="AB78">
        <v>1.496611223195214</v>
      </c>
      <c r="AC78">
        <v>0.69746529738185925</v>
      </c>
      <c r="AD78">
        <v>6.5411699629854407</v>
      </c>
      <c r="AE78">
        <v>0.48922230113530529</v>
      </c>
      <c r="AF78">
        <v>0.65531324060866614</v>
      </c>
      <c r="AG78">
        <v>0.91389283956959844</v>
      </c>
      <c r="AH78">
        <v>5.3815908033982849</v>
      </c>
      <c r="AI78">
        <v>0.96265936258714646</v>
      </c>
      <c r="AK78">
        <v>2.9508757467963731</v>
      </c>
      <c r="AL78">
        <v>0.37115893221925939</v>
      </c>
      <c r="AM78">
        <v>0.36720252317609259</v>
      </c>
      <c r="AN78">
        <v>1.496611223195214</v>
      </c>
      <c r="AO78">
        <v>0.39598769800504668</v>
      </c>
      <c r="AP78">
        <v>6.5411699629854407</v>
      </c>
      <c r="AQ78">
        <v>0.35160651735495768</v>
      </c>
      <c r="AR78">
        <v>0.33607768940273669</v>
      </c>
      <c r="AS78">
        <v>0.34980610241182142</v>
      </c>
      <c r="AT78">
        <v>5.3815908033982849</v>
      </c>
      <c r="AU78">
        <v>0.47012583040632311</v>
      </c>
      <c r="AW78">
        <v>0.30138674719491981</v>
      </c>
      <c r="AY78">
        <f t="shared" si="9"/>
        <v>7.5999999999999901E-2</v>
      </c>
      <c r="AZ78">
        <f t="shared" si="7"/>
        <v>7.5999999999999901E-2</v>
      </c>
      <c r="BA78" t="str">
        <f t="shared" si="7"/>
        <v/>
      </c>
      <c r="BB78">
        <f t="shared" si="7"/>
        <v>7.5999999999999901E-2</v>
      </c>
    </row>
    <row r="79" spans="1:54" x14ac:dyDescent="0.3">
      <c r="A79">
        <v>3</v>
      </c>
      <c r="B79" t="s">
        <v>156</v>
      </c>
      <c r="C79" t="s">
        <v>157</v>
      </c>
      <c r="D79" t="s">
        <v>152</v>
      </c>
      <c r="F79" s="2">
        <f t="shared" si="8"/>
        <v>0</v>
      </c>
      <c r="G79" s="2">
        <f t="shared" si="8"/>
        <v>0</v>
      </c>
      <c r="H79" s="4">
        <f t="shared" si="8"/>
        <v>0</v>
      </c>
      <c r="I79">
        <f t="shared" si="8"/>
        <v>1</v>
      </c>
      <c r="J79">
        <f t="shared" si="8"/>
        <v>0</v>
      </c>
      <c r="K79">
        <f t="shared" si="8"/>
        <v>2</v>
      </c>
      <c r="L79">
        <f t="shared" si="8"/>
        <v>0</v>
      </c>
      <c r="M79">
        <v>3883662</v>
      </c>
      <c r="N79">
        <v>719862.6</v>
      </c>
      <c r="O79">
        <v>722590.2</v>
      </c>
      <c r="P79">
        <v>1853053.6</v>
      </c>
      <c r="Q79">
        <v>273283.8</v>
      </c>
      <c r="R79">
        <v>10525478.4</v>
      </c>
      <c r="S79">
        <v>195857.8</v>
      </c>
      <c r="T79">
        <v>2919941.6</v>
      </c>
      <c r="U79">
        <v>2281246.2000000002</v>
      </c>
      <c r="V79">
        <v>10252100</v>
      </c>
      <c r="W79">
        <v>442105.2</v>
      </c>
      <c r="Y79">
        <v>2.7325171008007598</v>
      </c>
      <c r="Z79">
        <v>0.79028930753702298</v>
      </c>
      <c r="AA79">
        <v>0.78201895138481636</v>
      </c>
      <c r="AB79">
        <v>1.613254664209671</v>
      </c>
      <c r="AC79">
        <v>0.61607306779478677</v>
      </c>
      <c r="AD79">
        <v>6.1276407292112696</v>
      </c>
      <c r="AE79">
        <v>0.50242747380398212</v>
      </c>
      <c r="AF79">
        <v>0.61995841802563523</v>
      </c>
      <c r="AG79">
        <v>0.7736700827954337</v>
      </c>
      <c r="AH79">
        <v>5.3337648569955487</v>
      </c>
      <c r="AI79">
        <v>1.621287202369422</v>
      </c>
      <c r="AK79">
        <v>2.7325171008007598</v>
      </c>
      <c r="AL79">
        <v>0.28999746757326639</v>
      </c>
      <c r="AM79">
        <v>0.28963267981307578</v>
      </c>
      <c r="AN79">
        <v>1.613254664209671</v>
      </c>
      <c r="AO79">
        <v>0.25623919818899588</v>
      </c>
      <c r="AP79">
        <v>6.1276407292112696</v>
      </c>
      <c r="AQ79">
        <v>0.24426897341618309</v>
      </c>
      <c r="AR79">
        <v>0.31448106341995302</v>
      </c>
      <c r="AS79">
        <v>0.2253266900312155</v>
      </c>
      <c r="AT79">
        <v>5.3337648569955487</v>
      </c>
      <c r="AU79">
        <v>0.51428855056874456</v>
      </c>
      <c r="AW79">
        <v>0.17651728419587009</v>
      </c>
      <c r="AY79">
        <f t="shared" si="9"/>
        <v>0</v>
      </c>
      <c r="AZ79" t="str">
        <f t="shared" si="7"/>
        <v/>
      </c>
      <c r="BA79">
        <f t="shared" si="7"/>
        <v>0</v>
      </c>
      <c r="BB79" t="str">
        <f t="shared" si="7"/>
        <v/>
      </c>
    </row>
    <row r="80" spans="1:54" x14ac:dyDescent="0.3">
      <c r="A80">
        <v>3</v>
      </c>
      <c r="B80" t="s">
        <v>158</v>
      </c>
      <c r="C80" t="s">
        <v>157</v>
      </c>
      <c r="D80" t="s">
        <v>152</v>
      </c>
      <c r="F80" s="2">
        <f t="shared" si="8"/>
        <v>0</v>
      </c>
      <c r="G80" s="2">
        <f t="shared" si="8"/>
        <v>1</v>
      </c>
      <c r="H80" s="4">
        <f t="shared" si="8"/>
        <v>1</v>
      </c>
      <c r="I80">
        <f t="shared" si="8"/>
        <v>1</v>
      </c>
      <c r="J80">
        <f t="shared" si="8"/>
        <v>0</v>
      </c>
      <c r="K80">
        <f t="shared" si="8"/>
        <v>2</v>
      </c>
      <c r="L80">
        <f t="shared" si="8"/>
        <v>2</v>
      </c>
      <c r="M80">
        <v>200044.6</v>
      </c>
      <c r="N80">
        <v>230323.4</v>
      </c>
      <c r="O80">
        <v>230345.2</v>
      </c>
      <c r="P80">
        <v>199999</v>
      </c>
      <c r="Q80">
        <v>200922</v>
      </c>
      <c r="R80">
        <v>1.4</v>
      </c>
      <c r="S80">
        <v>1166.5999999999999</v>
      </c>
      <c r="T80">
        <v>2917510.2</v>
      </c>
      <c r="U80">
        <v>2268510.2000000002</v>
      </c>
      <c r="V80">
        <v>240.4</v>
      </c>
      <c r="W80">
        <v>10750</v>
      </c>
      <c r="Y80">
        <v>0.33373871138319372</v>
      </c>
      <c r="Z80">
        <v>0.48339264641981572</v>
      </c>
      <c r="AA80">
        <v>0.48579417463624852</v>
      </c>
      <c r="AB80">
        <v>0.38819620999856852</v>
      </c>
      <c r="AC80">
        <v>0.52141558858565984</v>
      </c>
      <c r="AD80">
        <v>0.10702187200076869</v>
      </c>
      <c r="AE80">
        <v>0.27146110254107042</v>
      </c>
      <c r="AF80">
        <v>0.62952103636926038</v>
      </c>
      <c r="AG80">
        <v>0.77036063726991411</v>
      </c>
      <c r="AH80">
        <v>5.6225213920696997E-3</v>
      </c>
      <c r="AI80">
        <v>0.21445799343055111</v>
      </c>
      <c r="AK80">
        <v>0.33373871138319372</v>
      </c>
      <c r="AL80">
        <v>0.23490180176449929</v>
      </c>
      <c r="AM80">
        <v>0.24054052617866539</v>
      </c>
      <c r="AN80">
        <v>0.38819620999856852</v>
      </c>
      <c r="AO80">
        <v>0.25282163819647391</v>
      </c>
      <c r="AP80">
        <v>0.10702187200076869</v>
      </c>
      <c r="AQ80">
        <v>0.1934539103880524</v>
      </c>
      <c r="AR80">
        <v>0.31928272899240262</v>
      </c>
      <c r="AS80">
        <v>0.22719028018182141</v>
      </c>
      <c r="AT80">
        <v>5.6225213920696997E-3</v>
      </c>
      <c r="AU80">
        <v>0.17674254362937061</v>
      </c>
      <c r="AW80">
        <v>0.18078284858493129</v>
      </c>
      <c r="AY80">
        <f t="shared" si="9"/>
        <v>0</v>
      </c>
      <c r="AZ80">
        <f t="shared" si="7"/>
        <v>0</v>
      </c>
      <c r="BA80">
        <f t="shared" si="7"/>
        <v>0</v>
      </c>
      <c r="BB80" t="str">
        <f t="shared" si="7"/>
        <v/>
      </c>
    </row>
    <row r="81" spans="1:54" x14ac:dyDescent="0.3">
      <c r="A81">
        <v>3</v>
      </c>
      <c r="B81" t="s">
        <v>159</v>
      </c>
      <c r="C81" t="s">
        <v>157</v>
      </c>
      <c r="D81" t="s">
        <v>152</v>
      </c>
      <c r="F81" s="2">
        <f t="shared" si="8"/>
        <v>0</v>
      </c>
      <c r="G81" s="2">
        <f t="shared" si="8"/>
        <v>1</v>
      </c>
      <c r="H81" s="4">
        <f t="shared" si="8"/>
        <v>1</v>
      </c>
      <c r="I81">
        <f t="shared" si="8"/>
        <v>1</v>
      </c>
      <c r="J81">
        <f t="shared" si="8"/>
        <v>0</v>
      </c>
      <c r="K81">
        <f t="shared" si="8"/>
        <v>2</v>
      </c>
      <c r="L81">
        <f t="shared" si="8"/>
        <v>2</v>
      </c>
      <c r="M81">
        <v>200041</v>
      </c>
      <c r="N81">
        <v>223959.2</v>
      </c>
      <c r="O81">
        <v>223974.39999999999</v>
      </c>
      <c r="P81">
        <v>200000</v>
      </c>
      <c r="Q81">
        <v>201091</v>
      </c>
      <c r="R81">
        <v>3.4</v>
      </c>
      <c r="S81">
        <v>1136</v>
      </c>
      <c r="T81">
        <v>2919109.4</v>
      </c>
      <c r="U81">
        <v>2267604</v>
      </c>
      <c r="V81">
        <v>336.6</v>
      </c>
      <c r="W81">
        <v>12450.6</v>
      </c>
      <c r="Y81">
        <v>0.31839939658530059</v>
      </c>
      <c r="Z81">
        <v>0.4765107277664356</v>
      </c>
      <c r="AA81">
        <v>0.48381500757532192</v>
      </c>
      <c r="AB81">
        <v>0.29142487259814509</v>
      </c>
      <c r="AC81">
        <v>0.4869394070119597</v>
      </c>
      <c r="AD81">
        <v>0.1094931685947813</v>
      </c>
      <c r="AE81">
        <v>0.2671715847798623</v>
      </c>
      <c r="AF81">
        <v>0.63297625004779545</v>
      </c>
      <c r="AG81">
        <v>0.76809396999888124</v>
      </c>
      <c r="AH81">
        <v>5.92933400766918E-3</v>
      </c>
      <c r="AI81">
        <v>0.21884242364903911</v>
      </c>
      <c r="AK81">
        <v>0.31839939658530059</v>
      </c>
      <c r="AL81">
        <v>0.2328247341909446</v>
      </c>
      <c r="AM81">
        <v>0.23550628238590429</v>
      </c>
      <c r="AN81">
        <v>0.29142487259814509</v>
      </c>
      <c r="AO81">
        <v>0.2272251723916269</v>
      </c>
      <c r="AP81">
        <v>0.1094931685947813</v>
      </c>
      <c r="AQ81">
        <v>0.18965606121346351</v>
      </c>
      <c r="AR81">
        <v>0.32073897804366419</v>
      </c>
      <c r="AS81">
        <v>0.22506087558576829</v>
      </c>
      <c r="AT81">
        <v>5.92933400766918E-3</v>
      </c>
      <c r="AU81">
        <v>0.1773767926148139</v>
      </c>
      <c r="AW81">
        <v>0.18308511340292169</v>
      </c>
      <c r="AY81">
        <f t="shared" si="9"/>
        <v>0</v>
      </c>
      <c r="AZ81">
        <f t="shared" si="7"/>
        <v>0</v>
      </c>
      <c r="BA81">
        <f t="shared" si="7"/>
        <v>0</v>
      </c>
      <c r="BB81" t="str">
        <f t="shared" si="7"/>
        <v/>
      </c>
    </row>
    <row r="82" spans="1:54" x14ac:dyDescent="0.3">
      <c r="A82">
        <v>3</v>
      </c>
      <c r="B82" t="s">
        <v>160</v>
      </c>
      <c r="C82" t="s">
        <v>157</v>
      </c>
      <c r="D82" t="s">
        <v>152</v>
      </c>
      <c r="F82" s="2">
        <f t="shared" si="8"/>
        <v>0</v>
      </c>
      <c r="G82" s="2">
        <f t="shared" si="8"/>
        <v>0</v>
      </c>
      <c r="H82" s="4">
        <f t="shared" si="8"/>
        <v>0</v>
      </c>
      <c r="I82">
        <f t="shared" si="8"/>
        <v>1</v>
      </c>
      <c r="J82">
        <f t="shared" si="8"/>
        <v>0</v>
      </c>
      <c r="K82">
        <f t="shared" si="8"/>
        <v>2</v>
      </c>
      <c r="L82">
        <f t="shared" si="8"/>
        <v>0</v>
      </c>
      <c r="M82">
        <v>4269769.2</v>
      </c>
      <c r="N82">
        <v>752786.4</v>
      </c>
      <c r="O82">
        <v>754152.6</v>
      </c>
      <c r="P82">
        <v>1387046.6</v>
      </c>
      <c r="Q82">
        <v>275139</v>
      </c>
      <c r="R82">
        <v>10477165</v>
      </c>
      <c r="S82">
        <v>184207</v>
      </c>
      <c r="T82">
        <v>2920469.2</v>
      </c>
      <c r="U82">
        <v>2281446</v>
      </c>
      <c r="V82">
        <v>10882294.800000001</v>
      </c>
      <c r="W82">
        <v>461805.8</v>
      </c>
      <c r="Y82">
        <v>2.9527999845799058</v>
      </c>
      <c r="Z82">
        <v>0.81330608723219489</v>
      </c>
      <c r="AA82">
        <v>0.80173904985422273</v>
      </c>
      <c r="AB82">
        <v>1.496342872799141</v>
      </c>
      <c r="AC82">
        <v>0.64419826399534941</v>
      </c>
      <c r="AD82">
        <v>6.4557663124054674</v>
      </c>
      <c r="AE82">
        <v>0.49353468258632349</v>
      </c>
      <c r="AF82">
        <v>0.63881094135576855</v>
      </c>
      <c r="AG82">
        <v>0.78819492285838355</v>
      </c>
      <c r="AH82">
        <v>5.4593412477872336</v>
      </c>
      <c r="AI82">
        <v>1.643491385725792</v>
      </c>
      <c r="AK82">
        <v>2.9527999845799058</v>
      </c>
      <c r="AL82">
        <v>0.3001794666284695</v>
      </c>
      <c r="AM82">
        <v>0.29647188601084051</v>
      </c>
      <c r="AN82">
        <v>1.496342872799141</v>
      </c>
      <c r="AO82">
        <v>0.2730908619938418</v>
      </c>
      <c r="AP82">
        <v>6.4557663124054674</v>
      </c>
      <c r="AQ82">
        <v>0.24643802398350079</v>
      </c>
      <c r="AR82">
        <v>0.32254100475693109</v>
      </c>
      <c r="AS82">
        <v>0.23019149181200191</v>
      </c>
      <c r="AT82">
        <v>5.4593412477872336</v>
      </c>
      <c r="AU82">
        <v>0.520690486789681</v>
      </c>
      <c r="AW82">
        <v>0.18069784480612719</v>
      </c>
      <c r="AY82">
        <f t="shared" si="9"/>
        <v>0</v>
      </c>
      <c r="AZ82" t="str">
        <f t="shared" si="7"/>
        <v/>
      </c>
      <c r="BA82">
        <f t="shared" si="7"/>
        <v>0</v>
      </c>
      <c r="BB82" t="str">
        <f t="shared" si="7"/>
        <v/>
      </c>
    </row>
    <row r="83" spans="1:54" x14ac:dyDescent="0.3">
      <c r="A83">
        <v>3</v>
      </c>
      <c r="B83" t="s">
        <v>161</v>
      </c>
      <c r="C83" t="s">
        <v>162</v>
      </c>
      <c r="D83" t="s">
        <v>163</v>
      </c>
      <c r="F83" s="2">
        <f t="shared" ref="F83:L90" si="10">F729</f>
        <v>0</v>
      </c>
      <c r="G83" s="2">
        <f t="shared" si="10"/>
        <v>0</v>
      </c>
      <c r="H83" s="4">
        <f t="shared" si="10"/>
        <v>1</v>
      </c>
      <c r="I83">
        <f t="shared" si="10"/>
        <v>1</v>
      </c>
      <c r="J83">
        <f t="shared" si="10"/>
        <v>0</v>
      </c>
      <c r="K83">
        <f t="shared" si="10"/>
        <v>2</v>
      </c>
      <c r="L83">
        <f t="shared" si="10"/>
        <v>2</v>
      </c>
      <c r="M83">
        <v>200043</v>
      </c>
      <c r="N83">
        <v>223958</v>
      </c>
      <c r="O83">
        <v>223977.8</v>
      </c>
      <c r="P83">
        <v>199999.4</v>
      </c>
      <c r="Q83">
        <v>200710.2</v>
      </c>
      <c r="R83">
        <v>2.4</v>
      </c>
      <c r="S83">
        <v>1128.2</v>
      </c>
      <c r="T83">
        <v>2919107.4</v>
      </c>
      <c r="U83">
        <v>2265852.4</v>
      </c>
      <c r="V83">
        <v>240.2</v>
      </c>
      <c r="W83">
        <v>11782.8</v>
      </c>
      <c r="Y83">
        <v>0.34385703739244489</v>
      </c>
      <c r="Z83">
        <v>0.46698621721006928</v>
      </c>
      <c r="AA83">
        <v>0.47500612086150801</v>
      </c>
      <c r="AB83">
        <v>0.28906305159907791</v>
      </c>
      <c r="AC83">
        <v>0.47614561180234888</v>
      </c>
      <c r="AD83">
        <v>0.1035716927843168</v>
      </c>
      <c r="AE83">
        <v>0.26631275217514477</v>
      </c>
      <c r="AF83">
        <v>0.62218283261172469</v>
      </c>
      <c r="AG83">
        <v>0.75360261078458279</v>
      </c>
      <c r="AH83">
        <v>4.3770515942014197E-3</v>
      </c>
      <c r="AI83">
        <v>0.21887611263664439</v>
      </c>
      <c r="AK83">
        <v>0.34385703739244489</v>
      </c>
      <c r="AL83">
        <v>0.23005680359201511</v>
      </c>
      <c r="AM83">
        <v>0.23716364041902119</v>
      </c>
      <c r="AN83">
        <v>0.28906305159907791</v>
      </c>
      <c r="AO83">
        <v>0.22778649919200691</v>
      </c>
      <c r="AP83">
        <v>0.1035716927843168</v>
      </c>
      <c r="AQ83">
        <v>0.19112397718708959</v>
      </c>
      <c r="AR83">
        <v>0.31766993901692331</v>
      </c>
      <c r="AS83">
        <v>0.2250380653887987</v>
      </c>
      <c r="AT83">
        <v>4.3770515942014197E-3</v>
      </c>
      <c r="AU83">
        <v>0.17935483582550649</v>
      </c>
      <c r="AW83">
        <v>0.1785609386046417</v>
      </c>
      <c r="AY83">
        <f t="shared" si="9"/>
        <v>0</v>
      </c>
      <c r="AZ83">
        <f t="shared" si="7"/>
        <v>0</v>
      </c>
      <c r="BA83">
        <f t="shared" si="7"/>
        <v>0</v>
      </c>
      <c r="BB83" t="str">
        <f t="shared" si="7"/>
        <v/>
      </c>
    </row>
    <row r="84" spans="1:54" x14ac:dyDescent="0.3">
      <c r="A84">
        <v>3</v>
      </c>
      <c r="B84" t="s">
        <v>164</v>
      </c>
      <c r="C84" t="s">
        <v>162</v>
      </c>
      <c r="D84" t="s">
        <v>163</v>
      </c>
      <c r="F84" s="2">
        <f t="shared" si="10"/>
        <v>0</v>
      </c>
      <c r="G84" s="2">
        <f t="shared" si="10"/>
        <v>1</v>
      </c>
      <c r="H84" s="4">
        <f t="shared" si="10"/>
        <v>0</v>
      </c>
      <c r="I84">
        <f t="shared" si="10"/>
        <v>1</v>
      </c>
      <c r="J84">
        <f t="shared" si="10"/>
        <v>0</v>
      </c>
      <c r="K84">
        <f t="shared" si="10"/>
        <v>2</v>
      </c>
      <c r="L84">
        <f t="shared" si="10"/>
        <v>0</v>
      </c>
      <c r="M84">
        <v>4125870.8</v>
      </c>
      <c r="N84">
        <v>742879.4</v>
      </c>
      <c r="O84">
        <v>745141.2</v>
      </c>
      <c r="P84">
        <v>1384971.8</v>
      </c>
      <c r="Q84">
        <v>285548.59999999998</v>
      </c>
      <c r="R84">
        <v>10289607.199999999</v>
      </c>
      <c r="S84">
        <v>217174.6</v>
      </c>
      <c r="T84">
        <v>2919064.2</v>
      </c>
      <c r="U84">
        <v>2281081</v>
      </c>
      <c r="V84">
        <v>10899393.4</v>
      </c>
      <c r="W84">
        <v>490671.4</v>
      </c>
      <c r="Y84">
        <v>2.7553954656119459</v>
      </c>
      <c r="Z84">
        <v>0.77221680544316773</v>
      </c>
      <c r="AA84">
        <v>0.77036502963164821</v>
      </c>
      <c r="AB84">
        <v>1.5021019680018071</v>
      </c>
      <c r="AC84">
        <v>0.65209009362151849</v>
      </c>
      <c r="AD84">
        <v>6.3488466546055857</v>
      </c>
      <c r="AE84">
        <v>0.53083298299461601</v>
      </c>
      <c r="AF84">
        <v>0.6377677025971934</v>
      </c>
      <c r="AG84">
        <v>0.78561009461991493</v>
      </c>
      <c r="AH84">
        <v>5.3128479844075631</v>
      </c>
      <c r="AI84">
        <v>1.6248294354882089</v>
      </c>
      <c r="AK84">
        <v>2.7553954656119459</v>
      </c>
      <c r="AL84">
        <v>0.30188288819044828</v>
      </c>
      <c r="AM84">
        <v>0.29974343142239368</v>
      </c>
      <c r="AN84">
        <v>1.5021019680018071</v>
      </c>
      <c r="AO84">
        <v>0.28164941839640961</v>
      </c>
      <c r="AP84">
        <v>6.3488466546055857</v>
      </c>
      <c r="AQ84">
        <v>0.26412894841050732</v>
      </c>
      <c r="AR84">
        <v>0.32481383740669117</v>
      </c>
      <c r="AS84">
        <v>0.2337638602242805</v>
      </c>
      <c r="AT84">
        <v>5.3128479844075631</v>
      </c>
      <c r="AU84">
        <v>0.52810982237569992</v>
      </c>
      <c r="AW84">
        <v>0.1773527106153778</v>
      </c>
      <c r="AY84">
        <f t="shared" si="9"/>
        <v>0</v>
      </c>
      <c r="AZ84" t="str">
        <f t="shared" si="7"/>
        <v/>
      </c>
      <c r="BA84">
        <f t="shared" si="7"/>
        <v>0</v>
      </c>
      <c r="BB84" t="str">
        <f t="shared" si="7"/>
        <v/>
      </c>
    </row>
    <row r="85" spans="1:54" x14ac:dyDescent="0.3">
      <c r="A85">
        <v>3</v>
      </c>
      <c r="B85" t="s">
        <v>165</v>
      </c>
      <c r="C85" t="s">
        <v>162</v>
      </c>
      <c r="D85" t="s">
        <v>163</v>
      </c>
      <c r="F85" s="2">
        <f t="shared" si="10"/>
        <v>0</v>
      </c>
      <c r="G85" s="2">
        <f t="shared" si="10"/>
        <v>1</v>
      </c>
      <c r="H85" s="4">
        <f t="shared" si="10"/>
        <v>0</v>
      </c>
      <c r="I85">
        <f t="shared" si="10"/>
        <v>1</v>
      </c>
      <c r="J85">
        <f t="shared" si="10"/>
        <v>0</v>
      </c>
      <c r="K85">
        <f t="shared" si="10"/>
        <v>2</v>
      </c>
      <c r="L85">
        <f t="shared" si="10"/>
        <v>0</v>
      </c>
      <c r="M85">
        <v>3768540.4</v>
      </c>
      <c r="N85">
        <v>770894.2</v>
      </c>
      <c r="O85">
        <v>774217</v>
      </c>
      <c r="P85">
        <v>1223227.6000000001</v>
      </c>
      <c r="Q85">
        <v>277660.40000000002</v>
      </c>
      <c r="R85">
        <v>9902694.5999999996</v>
      </c>
      <c r="S85">
        <v>201061</v>
      </c>
      <c r="T85">
        <v>2918960.8</v>
      </c>
      <c r="U85">
        <v>2286111.2000000002</v>
      </c>
      <c r="V85">
        <v>10210254.199999999</v>
      </c>
      <c r="W85">
        <v>461130.8</v>
      </c>
      <c r="Y85">
        <v>2.7160602665855551</v>
      </c>
      <c r="Z85">
        <v>0.82759557564277197</v>
      </c>
      <c r="AA85">
        <v>0.83087229860248046</v>
      </c>
      <c r="AB85">
        <v>1.470960827806266</v>
      </c>
      <c r="AC85">
        <v>0.63903668379061851</v>
      </c>
      <c r="AD85">
        <v>5.9766422813874671</v>
      </c>
      <c r="AE85">
        <v>0.5043681200710125</v>
      </c>
      <c r="AF85">
        <v>0.62226225257618351</v>
      </c>
      <c r="AG85">
        <v>0.78053141989512365</v>
      </c>
      <c r="AH85">
        <v>5.3373792544007301</v>
      </c>
      <c r="AI85">
        <v>1.61984063902637</v>
      </c>
      <c r="AK85">
        <v>2.7160602665855551</v>
      </c>
      <c r="AL85">
        <v>0.32657429841347041</v>
      </c>
      <c r="AM85">
        <v>0.32573136902647087</v>
      </c>
      <c r="AN85">
        <v>1.470960827806266</v>
      </c>
      <c r="AO85">
        <v>0.27669499880284998</v>
      </c>
      <c r="AP85">
        <v>5.9766422813874671</v>
      </c>
      <c r="AQ85">
        <v>0.25524918357841669</v>
      </c>
      <c r="AR85">
        <v>0.31443551778793333</v>
      </c>
      <c r="AS85">
        <v>0.2327491284697317</v>
      </c>
      <c r="AT85">
        <v>5.3373792544007301</v>
      </c>
      <c r="AU85">
        <v>0.52007352180080491</v>
      </c>
      <c r="AW85">
        <v>0.18661148878745731</v>
      </c>
      <c r="AY85">
        <f t="shared" si="9"/>
        <v>0</v>
      </c>
      <c r="AZ85" t="str">
        <f t="shared" si="7"/>
        <v/>
      </c>
      <c r="BA85">
        <f t="shared" si="7"/>
        <v>0</v>
      </c>
      <c r="BB85" t="str">
        <f t="shared" si="7"/>
        <v/>
      </c>
    </row>
    <row r="86" spans="1:54" x14ac:dyDescent="0.3">
      <c r="A86">
        <v>3</v>
      </c>
      <c r="B86" t="s">
        <v>166</v>
      </c>
      <c r="C86" t="s">
        <v>162</v>
      </c>
      <c r="D86" t="s">
        <v>163</v>
      </c>
      <c r="F86" s="2">
        <f t="shared" si="10"/>
        <v>0</v>
      </c>
      <c r="G86" s="2">
        <f t="shared" si="10"/>
        <v>0</v>
      </c>
      <c r="H86" s="4">
        <f t="shared" si="10"/>
        <v>1</v>
      </c>
      <c r="I86">
        <f t="shared" si="10"/>
        <v>1</v>
      </c>
      <c r="J86">
        <f t="shared" si="10"/>
        <v>0</v>
      </c>
      <c r="K86">
        <f t="shared" si="10"/>
        <v>2</v>
      </c>
      <c r="L86">
        <f t="shared" si="10"/>
        <v>2</v>
      </c>
      <c r="M86">
        <v>200049.4</v>
      </c>
      <c r="N86">
        <v>226706.2</v>
      </c>
      <c r="O86">
        <v>226724.2</v>
      </c>
      <c r="P86">
        <v>199999.4</v>
      </c>
      <c r="Q86">
        <v>200808.4</v>
      </c>
      <c r="R86">
        <v>2.4</v>
      </c>
      <c r="S86">
        <v>1181.8</v>
      </c>
      <c r="T86">
        <v>2917511.4</v>
      </c>
      <c r="U86">
        <v>2265328</v>
      </c>
      <c r="V86">
        <v>287</v>
      </c>
      <c r="W86">
        <v>11564.6</v>
      </c>
      <c r="Y86">
        <v>0.31881734220078212</v>
      </c>
      <c r="Z86">
        <v>0.47486023962264878</v>
      </c>
      <c r="AA86">
        <v>0.47607893457170569</v>
      </c>
      <c r="AB86">
        <v>0.33207546880003058</v>
      </c>
      <c r="AC86">
        <v>0.54873374240705741</v>
      </c>
      <c r="AD86">
        <v>0.108469414000865</v>
      </c>
      <c r="AE86">
        <v>0.27745869642822069</v>
      </c>
      <c r="AF86">
        <v>0.64493639499414712</v>
      </c>
      <c r="AG86">
        <v>0.79167749063344672</v>
      </c>
      <c r="AH86">
        <v>4.5642598066478399E-3</v>
      </c>
      <c r="AI86">
        <v>0.21792129296809429</v>
      </c>
      <c r="AK86">
        <v>0.31881734220078212</v>
      </c>
      <c r="AL86">
        <v>0.2359843392041511</v>
      </c>
      <c r="AM86">
        <v>0.23636786239221691</v>
      </c>
      <c r="AN86">
        <v>0.33207546880003058</v>
      </c>
      <c r="AO86">
        <v>0.26522517980774862</v>
      </c>
      <c r="AP86">
        <v>0.108469414000865</v>
      </c>
      <c r="AQ86">
        <v>0.19912999721709629</v>
      </c>
      <c r="AR86">
        <v>0.3270701705827378</v>
      </c>
      <c r="AS86">
        <v>0.234756828774698</v>
      </c>
      <c r="AT86">
        <v>4.5642598066478399E-3</v>
      </c>
      <c r="AU86">
        <v>0.1787087332108058</v>
      </c>
      <c r="AW86">
        <v>0.18201579318847499</v>
      </c>
      <c r="AY86">
        <f t="shared" si="9"/>
        <v>0</v>
      </c>
      <c r="AZ86">
        <f t="shared" si="7"/>
        <v>0</v>
      </c>
      <c r="BA86">
        <f t="shared" si="7"/>
        <v>0</v>
      </c>
      <c r="BB86" t="str">
        <f t="shared" si="7"/>
        <v/>
      </c>
    </row>
    <row r="87" spans="1:54" x14ac:dyDescent="0.3">
      <c r="A87">
        <v>3</v>
      </c>
      <c r="B87" t="s">
        <v>167</v>
      </c>
      <c r="C87" t="s">
        <v>168</v>
      </c>
      <c r="D87" t="s">
        <v>163</v>
      </c>
      <c r="F87" s="2">
        <f t="shared" si="10"/>
        <v>0</v>
      </c>
      <c r="G87" s="2">
        <f t="shared" si="10"/>
        <v>0</v>
      </c>
      <c r="H87" s="4">
        <f t="shared" si="10"/>
        <v>0</v>
      </c>
      <c r="I87">
        <f t="shared" si="10"/>
        <v>1</v>
      </c>
      <c r="J87">
        <f t="shared" si="10"/>
        <v>0</v>
      </c>
      <c r="K87">
        <f t="shared" si="10"/>
        <v>2</v>
      </c>
      <c r="L87">
        <f t="shared" si="10"/>
        <v>0</v>
      </c>
      <c r="M87">
        <v>200043</v>
      </c>
      <c r="N87">
        <v>527385.80000000005</v>
      </c>
      <c r="O87">
        <v>527477.80000000005</v>
      </c>
      <c r="P87">
        <v>199999.4</v>
      </c>
      <c r="Q87">
        <v>284775.59999999998</v>
      </c>
      <c r="R87">
        <v>2.4</v>
      </c>
      <c r="S87">
        <v>169944.2</v>
      </c>
      <c r="T87">
        <v>2919107.4</v>
      </c>
      <c r="U87">
        <v>2269575.7999999998</v>
      </c>
      <c r="V87">
        <v>240.2</v>
      </c>
      <c r="W87">
        <v>427827</v>
      </c>
      <c r="Y87">
        <v>0.33422368939500302</v>
      </c>
      <c r="Z87">
        <v>0.886538878781721</v>
      </c>
      <c r="AA87">
        <v>0.86294467357220128</v>
      </c>
      <c r="AB87">
        <v>0.3390145492099691</v>
      </c>
      <c r="AC87">
        <v>0.9399193006393034</v>
      </c>
      <c r="AD87">
        <v>0.1059212344000116</v>
      </c>
      <c r="AE87">
        <v>0.59142402076395229</v>
      </c>
      <c r="AF87">
        <v>0.62938848094781863</v>
      </c>
      <c r="AG87">
        <v>0.92578656150726601</v>
      </c>
      <c r="AH87">
        <v>4.5759917818940597E-3</v>
      </c>
      <c r="AI87">
        <v>1.760628621431533</v>
      </c>
      <c r="AK87">
        <v>0.33422368939500302</v>
      </c>
      <c r="AL87">
        <v>0.43404894717969</v>
      </c>
      <c r="AM87">
        <v>0.41468031199183308</v>
      </c>
      <c r="AN87">
        <v>0.3390145492099691</v>
      </c>
      <c r="AO87">
        <v>0.51157468739547762</v>
      </c>
      <c r="AP87">
        <v>0.1059212344000116</v>
      </c>
      <c r="AQ87">
        <v>0.36906131937867032</v>
      </c>
      <c r="AR87">
        <v>0.31851095416350289</v>
      </c>
      <c r="AS87">
        <v>0.37012302121147511</v>
      </c>
      <c r="AT87">
        <v>4.5759917818940597E-3</v>
      </c>
      <c r="AU87">
        <v>0.67934997462434699</v>
      </c>
      <c r="AW87">
        <v>0.34057024099165573</v>
      </c>
      <c r="AY87">
        <f t="shared" si="9"/>
        <v>-7.5999999999999901E-2</v>
      </c>
      <c r="AZ87" t="str">
        <f t="shared" si="7"/>
        <v/>
      </c>
      <c r="BA87">
        <f t="shared" si="7"/>
        <v>-7.5999999999999901E-2</v>
      </c>
      <c r="BB87" t="str">
        <f t="shared" si="7"/>
        <v/>
      </c>
    </row>
    <row r="88" spans="1:54" x14ac:dyDescent="0.3">
      <c r="A88">
        <v>3</v>
      </c>
      <c r="B88" t="s">
        <v>169</v>
      </c>
      <c r="C88" t="s">
        <v>168</v>
      </c>
      <c r="D88" t="s">
        <v>163</v>
      </c>
      <c r="F88" s="2">
        <f t="shared" si="10"/>
        <v>0</v>
      </c>
      <c r="G88" s="2">
        <f t="shared" si="10"/>
        <v>1</v>
      </c>
      <c r="H88" s="4">
        <f t="shared" si="10"/>
        <v>1</v>
      </c>
      <c r="I88">
        <f t="shared" si="10"/>
        <v>0</v>
      </c>
      <c r="J88">
        <f t="shared" si="10"/>
        <v>1</v>
      </c>
      <c r="K88">
        <f t="shared" si="10"/>
        <v>2</v>
      </c>
      <c r="L88">
        <f t="shared" si="10"/>
        <v>2</v>
      </c>
      <c r="M88">
        <v>4125870.8</v>
      </c>
      <c r="N88">
        <v>397605</v>
      </c>
      <c r="O88">
        <v>397620.6</v>
      </c>
      <c r="P88">
        <v>1384971.8</v>
      </c>
      <c r="Q88">
        <v>235401.8</v>
      </c>
      <c r="R88">
        <v>10289607.199999999</v>
      </c>
      <c r="S88">
        <v>58744.800000000003</v>
      </c>
      <c r="T88">
        <v>2919064.2</v>
      </c>
      <c r="U88">
        <v>2276140.2000000002</v>
      </c>
      <c r="V88">
        <v>10899393.4</v>
      </c>
      <c r="W88">
        <v>254273.4</v>
      </c>
      <c r="Y88">
        <v>2.915392425993923</v>
      </c>
      <c r="Z88">
        <v>0.72849313977640118</v>
      </c>
      <c r="AA88">
        <v>0.72428822704823692</v>
      </c>
      <c r="AB88">
        <v>1.555679703195346</v>
      </c>
      <c r="AC88">
        <v>0.71091319859842772</v>
      </c>
      <c r="AD88">
        <v>6.3327819616068153</v>
      </c>
      <c r="AE88">
        <v>0.50429789820918813</v>
      </c>
      <c r="AF88">
        <v>0.62679079719819131</v>
      </c>
      <c r="AG88">
        <v>0.9138629281194881</v>
      </c>
      <c r="AH88">
        <v>5.4541044595884163</v>
      </c>
      <c r="AI88">
        <v>1.0842642898438499</v>
      </c>
      <c r="AK88">
        <v>2.915392425993923</v>
      </c>
      <c r="AL88">
        <v>0.38873889199458062</v>
      </c>
      <c r="AM88">
        <v>0.38734359181253242</v>
      </c>
      <c r="AN88">
        <v>1.555679703195346</v>
      </c>
      <c r="AO88">
        <v>0.42360030239797197</v>
      </c>
      <c r="AP88">
        <v>6.3327819616068153</v>
      </c>
      <c r="AQ88">
        <v>0.35890231904340908</v>
      </c>
      <c r="AR88">
        <v>0.31697855759412052</v>
      </c>
      <c r="AS88">
        <v>0.36598534459481008</v>
      </c>
      <c r="AT88">
        <v>5.4541044595884163</v>
      </c>
      <c r="AU88">
        <v>0.49955645583104341</v>
      </c>
      <c r="AW88">
        <v>0.3236684240051545</v>
      </c>
      <c r="AY88">
        <f t="shared" si="9"/>
        <v>7.5999999999999901E-2</v>
      </c>
      <c r="AZ88">
        <f t="shared" si="7"/>
        <v>7.5999999999999901E-2</v>
      </c>
      <c r="BA88" t="str">
        <f t="shared" si="7"/>
        <v/>
      </c>
      <c r="BB88">
        <f t="shared" si="7"/>
        <v>7.5999999999999901E-2</v>
      </c>
    </row>
    <row r="89" spans="1:54" x14ac:dyDescent="0.3">
      <c r="A89">
        <v>3</v>
      </c>
      <c r="B89" t="s">
        <v>170</v>
      </c>
      <c r="C89" t="s">
        <v>168</v>
      </c>
      <c r="D89" t="s">
        <v>163</v>
      </c>
      <c r="F89" s="2">
        <f t="shared" si="10"/>
        <v>0</v>
      </c>
      <c r="G89" s="2">
        <f t="shared" si="10"/>
        <v>1</v>
      </c>
      <c r="H89" s="4">
        <f t="shared" si="10"/>
        <v>1</v>
      </c>
      <c r="I89">
        <f t="shared" si="10"/>
        <v>0</v>
      </c>
      <c r="J89">
        <f t="shared" si="10"/>
        <v>1</v>
      </c>
      <c r="K89">
        <f t="shared" si="10"/>
        <v>2</v>
      </c>
      <c r="L89">
        <f t="shared" si="10"/>
        <v>2</v>
      </c>
      <c r="M89">
        <v>3768540.4</v>
      </c>
      <c r="N89">
        <v>375102.2</v>
      </c>
      <c r="O89">
        <v>374943.4</v>
      </c>
      <c r="P89">
        <v>1223227.6000000001</v>
      </c>
      <c r="Q89">
        <v>230036.6</v>
      </c>
      <c r="R89">
        <v>9902694.5999999996</v>
      </c>
      <c r="S89">
        <v>51781.599999999999</v>
      </c>
      <c r="T89">
        <v>2918960.8</v>
      </c>
      <c r="U89">
        <v>2276282.6</v>
      </c>
      <c r="V89">
        <v>10210254.199999999</v>
      </c>
      <c r="W89">
        <v>229451.8</v>
      </c>
      <c r="Y89">
        <v>2.6919367862166839</v>
      </c>
      <c r="Z89">
        <v>0.72038216376677155</v>
      </c>
      <c r="AA89">
        <v>0.70843108933186161</v>
      </c>
      <c r="AB89">
        <v>1.4643153114011509</v>
      </c>
      <c r="AC89">
        <v>0.69681899438728578</v>
      </c>
      <c r="AD89">
        <v>6.0165611158125101</v>
      </c>
      <c r="AE89">
        <v>0.50919140734476964</v>
      </c>
      <c r="AF89">
        <v>0.64693592882249507</v>
      </c>
      <c r="AG89">
        <v>0.93706374875037002</v>
      </c>
      <c r="AH89">
        <v>5.2555377801880239</v>
      </c>
      <c r="AI89">
        <v>0.91903646918945014</v>
      </c>
      <c r="AK89">
        <v>2.6919367862166839</v>
      </c>
      <c r="AL89">
        <v>0.38992752479389309</v>
      </c>
      <c r="AM89">
        <v>0.38198650476988399</v>
      </c>
      <c r="AN89">
        <v>1.4643153114011509</v>
      </c>
      <c r="AO89">
        <v>0.4154700751940254</v>
      </c>
      <c r="AP89">
        <v>6.0165611158125101</v>
      </c>
      <c r="AQ89">
        <v>0.36398960896767668</v>
      </c>
      <c r="AR89">
        <v>0.32851115420926358</v>
      </c>
      <c r="AS89">
        <v>0.37101299624191603</v>
      </c>
      <c r="AT89">
        <v>5.2555377801880239</v>
      </c>
      <c r="AU89">
        <v>0.46241301177069538</v>
      </c>
      <c r="AW89">
        <v>0.3265425845980644</v>
      </c>
      <c r="AY89">
        <f t="shared" si="9"/>
        <v>7.5999999999999901E-2</v>
      </c>
      <c r="AZ89">
        <f t="shared" si="7"/>
        <v>7.5999999999999901E-2</v>
      </c>
      <c r="BA89" t="str">
        <f t="shared" si="7"/>
        <v/>
      </c>
      <c r="BB89">
        <f t="shared" si="7"/>
        <v>7.5999999999999901E-2</v>
      </c>
    </row>
    <row r="90" spans="1:54" x14ac:dyDescent="0.3">
      <c r="A90">
        <v>3</v>
      </c>
      <c r="B90" t="s">
        <v>171</v>
      </c>
      <c r="C90" t="s">
        <v>168</v>
      </c>
      <c r="D90" t="s">
        <v>163</v>
      </c>
      <c r="F90" s="2">
        <f t="shared" si="10"/>
        <v>0</v>
      </c>
      <c r="G90" s="2">
        <f t="shared" si="10"/>
        <v>0</v>
      </c>
      <c r="H90" s="4">
        <f t="shared" si="10"/>
        <v>0</v>
      </c>
      <c r="I90">
        <f t="shared" si="10"/>
        <v>1</v>
      </c>
      <c r="J90">
        <f t="shared" si="10"/>
        <v>0</v>
      </c>
      <c r="K90">
        <f t="shared" si="10"/>
        <v>2</v>
      </c>
      <c r="L90">
        <f t="shared" si="10"/>
        <v>0</v>
      </c>
      <c r="M90">
        <v>200049.4</v>
      </c>
      <c r="N90">
        <v>574837.19999999995</v>
      </c>
      <c r="O90">
        <v>574925.4</v>
      </c>
      <c r="P90">
        <v>199999.4</v>
      </c>
      <c r="Q90">
        <v>270864.8</v>
      </c>
      <c r="R90">
        <v>2.4</v>
      </c>
      <c r="S90">
        <v>151469.6</v>
      </c>
      <c r="T90">
        <v>2917511.4</v>
      </c>
      <c r="U90">
        <v>2273863</v>
      </c>
      <c r="V90">
        <v>287</v>
      </c>
      <c r="W90">
        <v>386397.4</v>
      </c>
      <c r="Y90">
        <v>0.33888239918742319</v>
      </c>
      <c r="Z90">
        <v>0.92430060904007405</v>
      </c>
      <c r="AA90">
        <v>0.90174646697705607</v>
      </c>
      <c r="AB90">
        <v>0.28586575938970782</v>
      </c>
      <c r="AC90">
        <v>0.79059675480239089</v>
      </c>
      <c r="AD90">
        <v>0.1038257222040556</v>
      </c>
      <c r="AE90">
        <v>0.5795107053476386</v>
      </c>
      <c r="AF90">
        <v>0.64526143540861081</v>
      </c>
      <c r="AG90">
        <v>0.92807484496152026</v>
      </c>
      <c r="AH90">
        <v>5.1886155968531404E-3</v>
      </c>
      <c r="AI90">
        <v>1.708232088049408</v>
      </c>
      <c r="AK90">
        <v>0.33888239918742319</v>
      </c>
      <c r="AL90">
        <v>0.43602859822567541</v>
      </c>
      <c r="AM90">
        <v>0.42351356559665881</v>
      </c>
      <c r="AN90">
        <v>0.28586575938970782</v>
      </c>
      <c r="AO90">
        <v>0.44250403080368422</v>
      </c>
      <c r="AP90">
        <v>0.1038257222040556</v>
      </c>
      <c r="AQ90">
        <v>0.36924644539831197</v>
      </c>
      <c r="AR90">
        <v>0.32782056140713389</v>
      </c>
      <c r="AS90">
        <v>0.37029723359737537</v>
      </c>
      <c r="AT90">
        <v>5.1886155968531404E-3</v>
      </c>
      <c r="AU90">
        <v>0.64618127098074185</v>
      </c>
      <c r="AW90">
        <v>0.33411157900700339</v>
      </c>
      <c r="AY90">
        <f t="shared" si="9"/>
        <v>-7.5999999999999901E-2</v>
      </c>
      <c r="AZ90" t="str">
        <f t="shared" si="7"/>
        <v/>
      </c>
      <c r="BA90">
        <f t="shared" si="7"/>
        <v>-7.5999999999999901E-2</v>
      </c>
      <c r="BB90" t="str">
        <f t="shared" si="7"/>
        <v/>
      </c>
    </row>
    <row r="91" spans="1:54" x14ac:dyDescent="0.3">
      <c r="F91" s="2"/>
      <c r="G91" s="2"/>
      <c r="H91" s="4"/>
    </row>
    <row r="92" spans="1:54" x14ac:dyDescent="0.3">
      <c r="F92" s="2"/>
      <c r="G92" s="2"/>
      <c r="H92" s="4"/>
    </row>
    <row r="93" spans="1:54" x14ac:dyDescent="0.3">
      <c r="F93" s="2"/>
      <c r="G93" s="2"/>
      <c r="H93" s="4"/>
    </row>
    <row r="94" spans="1:54" x14ac:dyDescent="0.3">
      <c r="F94" s="2"/>
      <c r="G94" s="2"/>
      <c r="H94" s="4"/>
    </row>
    <row r="95" spans="1:54" x14ac:dyDescent="0.3">
      <c r="F95" s="2"/>
      <c r="G95" s="2"/>
      <c r="H95" s="4"/>
    </row>
    <row r="96" spans="1:54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61</v>
      </c>
      <c r="L292" s="5">
        <f>X292</f>
        <v>0.6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0.6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2" si="11">X292</f>
        <v>0.6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16</v>
      </c>
      <c r="M293" s="9">
        <f t="shared" ref="M293:W293" si="12">AVERAGE(M3:M290)</f>
        <v>5580971.3454545448</v>
      </c>
      <c r="N293" s="9">
        <f t="shared" si="12"/>
        <v>1650540.6159090912</v>
      </c>
      <c r="O293" s="9">
        <f t="shared" si="12"/>
        <v>1672556.0068181814</v>
      </c>
      <c r="P293" s="9">
        <f t="shared" si="12"/>
        <v>16134707.781818176</v>
      </c>
      <c r="Q293" s="9">
        <f t="shared" si="12"/>
        <v>783022.32272727264</v>
      </c>
      <c r="R293" s="9">
        <f t="shared" si="12"/>
        <v>22879412.368181828</v>
      </c>
      <c r="S293" s="9">
        <f t="shared" si="12"/>
        <v>1452217.1431818174</v>
      </c>
      <c r="T293" s="9">
        <f t="shared" si="12"/>
        <v>3749162.5772727267</v>
      </c>
      <c r="U293" s="9">
        <f t="shared" si="12"/>
        <v>3035199.46060606</v>
      </c>
      <c r="V293" s="9">
        <f t="shared" si="12"/>
        <v>16367378.768181825</v>
      </c>
      <c r="W293" s="9">
        <f t="shared" si="12"/>
        <v>738259.761363636</v>
      </c>
      <c r="X293" s="9" t="s">
        <v>16</v>
      </c>
      <c r="Y293" s="9">
        <f t="shared" ref="Y293:AI293" si="13">AVERAGE(Y3:Y290)</f>
        <v>4.156382853172544</v>
      </c>
      <c r="Z293" s="9">
        <f t="shared" si="13"/>
        <v>1.5550150911993106</v>
      </c>
      <c r="AA293" s="9">
        <f t="shared" si="13"/>
        <v>1.5335222493198786</v>
      </c>
      <c r="AB293" s="9">
        <f t="shared" si="13"/>
        <v>10.421788551296178</v>
      </c>
      <c r="AC293" s="9">
        <f t="shared" si="13"/>
        <v>1.1810138441544207</v>
      </c>
      <c r="AD293" s="9">
        <f t="shared" si="13"/>
        <v>13.018187937882344</v>
      </c>
      <c r="AE293" s="9">
        <f t="shared" si="13"/>
        <v>1.3904847463022281</v>
      </c>
      <c r="AF293" s="9">
        <f t="shared" si="13"/>
        <v>1.4130979067361544</v>
      </c>
      <c r="AG293" s="9">
        <f t="shared" si="13"/>
        <v>1.5701947804437653</v>
      </c>
      <c r="AH293" s="9">
        <f t="shared" si="13"/>
        <v>6.5777095482908212</v>
      </c>
      <c r="AI293" s="9">
        <f t="shared" si="13"/>
        <v>1.9860303488702009</v>
      </c>
      <c r="AJ293" s="8" t="str">
        <f t="shared" si="11"/>
        <v>ALL</v>
      </c>
      <c r="AK293" s="9">
        <f t="shared" ref="AK293:AU293" si="14">AVERAGE(AK3:AK290)</f>
        <v>4.156382853172544</v>
      </c>
      <c r="AL293" s="9">
        <f t="shared" si="14"/>
        <v>0.59790479468528313</v>
      </c>
      <c r="AM293" s="9">
        <f t="shared" si="14"/>
        <v>0.58763960429394924</v>
      </c>
      <c r="AN293" s="9">
        <f t="shared" si="14"/>
        <v>10.421788551296178</v>
      </c>
      <c r="AO293" s="9">
        <f t="shared" si="14"/>
        <v>0.51551430512355934</v>
      </c>
      <c r="AP293" s="9">
        <f t="shared" si="14"/>
        <v>13.018187937882344</v>
      </c>
      <c r="AQ293" s="9">
        <f t="shared" si="14"/>
        <v>0.51798362375967288</v>
      </c>
      <c r="AR293" s="9">
        <f t="shared" si="14"/>
        <v>0.71381789768453363</v>
      </c>
      <c r="AS293" s="9">
        <f t="shared" si="14"/>
        <v>0.3860844427237296</v>
      </c>
      <c r="AT293" s="9">
        <f t="shared" si="14"/>
        <v>6.5777095482908212</v>
      </c>
      <c r="AU293" s="9">
        <f t="shared" si="14"/>
        <v>1.0422290355712354</v>
      </c>
    </row>
    <row r="294" spans="6:49" x14ac:dyDescent="0.3">
      <c r="L294" s="8" t="str">
        <f>"Target; Gain &gt; "&amp;L292</f>
        <v>Target; Gain &gt; 0.6</v>
      </c>
      <c r="M294" s="9" t="e">
        <f>AVERAGEIF($AZ3:$AZ290,"&gt;"&amp;$X292,M3:M290)</f>
        <v>#DIV/0!</v>
      </c>
      <c r="N294" s="9" t="e">
        <f t="shared" ref="N294:W294" si="15">AVERAGEIF($AZ3:$AZ290,"&gt;"&amp;$X292,N3:N290)</f>
        <v>#DIV/0!</v>
      </c>
      <c r="O294" s="9" t="e">
        <f t="shared" si="15"/>
        <v>#DIV/0!</v>
      </c>
      <c r="P294" s="9" t="e">
        <f t="shared" si="15"/>
        <v>#DIV/0!</v>
      </c>
      <c r="Q294" s="9" t="e">
        <f t="shared" si="15"/>
        <v>#DIV/0!</v>
      </c>
      <c r="R294" s="9" t="e">
        <f t="shared" si="15"/>
        <v>#DIV/0!</v>
      </c>
      <c r="S294" s="9" t="e">
        <f t="shared" si="15"/>
        <v>#DIV/0!</v>
      </c>
      <c r="T294" s="9" t="e">
        <f t="shared" si="15"/>
        <v>#DIV/0!</v>
      </c>
      <c r="U294" s="9" t="e">
        <f t="shared" si="15"/>
        <v>#DIV/0!</v>
      </c>
      <c r="V294" s="9" t="e">
        <f t="shared" si="15"/>
        <v>#DIV/0!</v>
      </c>
      <c r="W294" s="9" t="e">
        <f t="shared" si="15"/>
        <v>#DIV/0!</v>
      </c>
      <c r="X294" s="9" t="str">
        <f>"Target; Gain &gt; "&amp;X292</f>
        <v>Target; Gain &gt; 0.6</v>
      </c>
      <c r="Y294" s="9" t="e">
        <f t="shared" ref="Y294:AI294" si="16">AVERAGEIF($AZ3:$AZ290,"&gt;"&amp;$X292,Y3:Y290)</f>
        <v>#DIV/0!</v>
      </c>
      <c r="Z294" s="9" t="e">
        <f t="shared" si="16"/>
        <v>#DIV/0!</v>
      </c>
      <c r="AA294" s="9" t="e">
        <f t="shared" si="16"/>
        <v>#DIV/0!</v>
      </c>
      <c r="AB294" s="9" t="e">
        <f t="shared" si="16"/>
        <v>#DIV/0!</v>
      </c>
      <c r="AC294" s="9" t="e">
        <f t="shared" si="16"/>
        <v>#DIV/0!</v>
      </c>
      <c r="AD294" s="9" t="e">
        <f t="shared" si="16"/>
        <v>#DIV/0!</v>
      </c>
      <c r="AE294" s="9" t="e">
        <f t="shared" si="16"/>
        <v>#DIV/0!</v>
      </c>
      <c r="AF294" s="9" t="e">
        <f t="shared" si="16"/>
        <v>#DIV/0!</v>
      </c>
      <c r="AG294" s="9" t="e">
        <f t="shared" si="16"/>
        <v>#DIV/0!</v>
      </c>
      <c r="AH294" s="9" t="e">
        <f t="shared" si="16"/>
        <v>#DIV/0!</v>
      </c>
      <c r="AI294" s="9" t="e">
        <f t="shared" si="16"/>
        <v>#DIV/0!</v>
      </c>
      <c r="AJ294" s="8" t="str">
        <f t="shared" si="11"/>
        <v>Target; Gain &gt; 0.6</v>
      </c>
      <c r="AK294" s="9" t="e">
        <f t="shared" ref="AK294:AU294" si="17">AVERAGEIF($AZ3:$AZ290,"&gt;"&amp;$X292,AK3:AK290)</f>
        <v>#DIV/0!</v>
      </c>
      <c r="AL294" s="9" t="e">
        <f t="shared" si="17"/>
        <v>#DIV/0!</v>
      </c>
      <c r="AM294" s="9" t="e">
        <f t="shared" si="17"/>
        <v>#DIV/0!</v>
      </c>
      <c r="AN294" s="9" t="e">
        <f t="shared" si="17"/>
        <v>#DIV/0!</v>
      </c>
      <c r="AO294" s="9" t="e">
        <f t="shared" si="17"/>
        <v>#DIV/0!</v>
      </c>
      <c r="AP294" s="9" t="e">
        <f t="shared" si="17"/>
        <v>#DIV/0!</v>
      </c>
      <c r="AQ294" s="9" t="e">
        <f t="shared" si="17"/>
        <v>#DIV/0!</v>
      </c>
      <c r="AR294" s="9" t="e">
        <f t="shared" si="17"/>
        <v>#DIV/0!</v>
      </c>
      <c r="AS294" s="9" t="e">
        <f t="shared" si="17"/>
        <v>#DIV/0!</v>
      </c>
      <c r="AT294" s="9" t="e">
        <f t="shared" si="17"/>
        <v>#DIV/0!</v>
      </c>
      <c r="AU294" s="9" t="e">
        <f t="shared" si="17"/>
        <v>#DIV/0!</v>
      </c>
    </row>
    <row r="295" spans="6:49" x14ac:dyDescent="0.3">
      <c r="L295" s="8" t="str">
        <f>"Gain &gt; "&amp;L292</f>
        <v>Gain &gt; 0.6</v>
      </c>
      <c r="M295" s="9" t="e">
        <f t="shared" ref="M295:W295" si="18" xml:space="preserve"> AVERAGEIF($AY3:$AY290,"&gt;"&amp;$X292,M3:M290)</f>
        <v>#DIV/0!</v>
      </c>
      <c r="N295" s="9" t="e">
        <f t="shared" si="18"/>
        <v>#DIV/0!</v>
      </c>
      <c r="O295" s="9" t="e">
        <f t="shared" si="18"/>
        <v>#DIV/0!</v>
      </c>
      <c r="P295" s="9" t="e">
        <f t="shared" si="18"/>
        <v>#DIV/0!</v>
      </c>
      <c r="Q295" s="9" t="e">
        <f t="shared" si="18"/>
        <v>#DIV/0!</v>
      </c>
      <c r="R295" s="9" t="e">
        <f t="shared" si="18"/>
        <v>#DIV/0!</v>
      </c>
      <c r="S295" s="9" t="e">
        <f t="shared" si="18"/>
        <v>#DIV/0!</v>
      </c>
      <c r="T295" s="9" t="e">
        <f t="shared" si="18"/>
        <v>#DIV/0!</v>
      </c>
      <c r="U295" s="9" t="e">
        <f t="shared" si="18"/>
        <v>#DIV/0!</v>
      </c>
      <c r="V295" s="9" t="e">
        <f t="shared" si="18"/>
        <v>#DIV/0!</v>
      </c>
      <c r="W295" s="9" t="e">
        <f t="shared" si="18"/>
        <v>#DIV/0!</v>
      </c>
      <c r="X295" s="9" t="str">
        <f>"Gain &gt; "&amp;X292</f>
        <v>Gain &gt; 0.6</v>
      </c>
      <c r="Y295" s="9" t="e">
        <f t="shared" ref="Y295:AI295" si="19" xml:space="preserve"> AVERAGEIF($AY3:$AY290,"&gt;"&amp;$X292,Y3:Y290)</f>
        <v>#DIV/0!</v>
      </c>
      <c r="Z295" s="9" t="e">
        <f t="shared" si="19"/>
        <v>#DIV/0!</v>
      </c>
      <c r="AA295" s="9" t="e">
        <f t="shared" si="19"/>
        <v>#DIV/0!</v>
      </c>
      <c r="AB295" s="9" t="e">
        <f t="shared" si="19"/>
        <v>#DIV/0!</v>
      </c>
      <c r="AC295" s="9" t="e">
        <f t="shared" si="19"/>
        <v>#DIV/0!</v>
      </c>
      <c r="AD295" s="9" t="e">
        <f t="shared" si="19"/>
        <v>#DIV/0!</v>
      </c>
      <c r="AE295" s="9" t="e">
        <f t="shared" si="19"/>
        <v>#DIV/0!</v>
      </c>
      <c r="AF295" s="9" t="e">
        <f t="shared" si="19"/>
        <v>#DIV/0!</v>
      </c>
      <c r="AG295" s="9" t="e">
        <f t="shared" si="19"/>
        <v>#DIV/0!</v>
      </c>
      <c r="AH295" s="9" t="e">
        <f t="shared" si="19"/>
        <v>#DIV/0!</v>
      </c>
      <c r="AI295" s="9" t="e">
        <f t="shared" si="19"/>
        <v>#DIV/0!</v>
      </c>
      <c r="AJ295" s="8" t="str">
        <f t="shared" si="11"/>
        <v>Gain &gt; 0.6</v>
      </c>
      <c r="AK295" s="9" t="e">
        <f t="shared" ref="AK295:AU295" si="20" xml:space="preserve"> AVERAGEIF($AY3:$AY290,"&gt;"&amp;$X292,AK3:AK290)</f>
        <v>#DIV/0!</v>
      </c>
      <c r="AL295" s="9" t="e">
        <f t="shared" si="20"/>
        <v>#DIV/0!</v>
      </c>
      <c r="AM295" s="9" t="e">
        <f t="shared" si="20"/>
        <v>#DIV/0!</v>
      </c>
      <c r="AN295" s="9" t="e">
        <f t="shared" si="20"/>
        <v>#DIV/0!</v>
      </c>
      <c r="AO295" s="9" t="e">
        <f t="shared" si="20"/>
        <v>#DIV/0!</v>
      </c>
      <c r="AP295" s="9" t="e">
        <f t="shared" si="20"/>
        <v>#DIV/0!</v>
      </c>
      <c r="AQ295" s="9" t="e">
        <f t="shared" si="20"/>
        <v>#DIV/0!</v>
      </c>
      <c r="AR295" s="9" t="e">
        <f t="shared" si="20"/>
        <v>#DIV/0!</v>
      </c>
      <c r="AS295" s="9" t="e">
        <f t="shared" si="20"/>
        <v>#DIV/0!</v>
      </c>
      <c r="AT295" s="9" t="e">
        <f t="shared" si="20"/>
        <v>#DIV/0!</v>
      </c>
      <c r="AU295" s="9" t="e">
        <f t="shared" si="20"/>
        <v>#DIV/0!</v>
      </c>
      <c r="AW295" s="10"/>
    </row>
    <row r="296" spans="6:49" x14ac:dyDescent="0.3">
      <c r="L296" t="s">
        <v>17</v>
      </c>
      <c r="M296" s="9">
        <f>AVERAGEIF($H3:$H290,"=1",M3:M290)</f>
        <v>4599873.9277777784</v>
      </c>
      <c r="N296" s="9">
        <f t="shared" ref="N296:W296" si="21">AVERAGEIF($H3:$H290,"=1",N3:N290)</f>
        <v>790632.9074074073</v>
      </c>
      <c r="O296" s="9">
        <f t="shared" si="21"/>
        <v>792040.12777777773</v>
      </c>
      <c r="P296" s="9">
        <f t="shared" si="21"/>
        <v>10278671.277777778</v>
      </c>
      <c r="Q296" s="9">
        <f t="shared" si="21"/>
        <v>427725.34259259258</v>
      </c>
      <c r="R296" s="9">
        <f t="shared" si="21"/>
        <v>17365973.533333335</v>
      </c>
      <c r="S296" s="9">
        <f t="shared" si="21"/>
        <v>355217.54629629635</v>
      </c>
      <c r="T296" s="9">
        <f t="shared" si="21"/>
        <v>3426548.7333333334</v>
      </c>
      <c r="U296" s="9">
        <f t="shared" si="21"/>
        <v>2600392.9796296298</v>
      </c>
      <c r="V296" s="9">
        <f t="shared" si="21"/>
        <v>10854197.122222221</v>
      </c>
      <c r="W296" s="9">
        <f t="shared" si="21"/>
        <v>432274.65185185196</v>
      </c>
      <c r="X296" s="9" t="s">
        <v>17</v>
      </c>
      <c r="Y296" s="9">
        <f>AVERAGEIF($H3:$H290,"=1",Y3:Y290)</f>
        <v>3.460964278332864</v>
      </c>
      <c r="Z296" s="9">
        <f t="shared" ref="Z296:AI296" si="22">AVERAGEIF($H3:$H290,"=1",Z3:Z290)</f>
        <v>0.95876491707835931</v>
      </c>
      <c r="AA296" s="9">
        <f t="shared" si="22"/>
        <v>0.94015479826549475</v>
      </c>
      <c r="AB296" s="9">
        <f t="shared" si="22"/>
        <v>6.9423777965112494</v>
      </c>
      <c r="AC296" s="9">
        <f t="shared" si="22"/>
        <v>0.85563711365657913</v>
      </c>
      <c r="AD296" s="9">
        <f t="shared" si="22"/>
        <v>9.9071795133330571</v>
      </c>
      <c r="AE296" s="9">
        <f t="shared" si="22"/>
        <v>0.7033160633848401</v>
      </c>
      <c r="AF296" s="9">
        <f t="shared" si="22"/>
        <v>1.1028535892187696</v>
      </c>
      <c r="AG296" s="9">
        <f t="shared" si="22"/>
        <v>1.1718999000109898</v>
      </c>
      <c r="AH296" s="9">
        <f t="shared" si="22"/>
        <v>4.7562064219909708</v>
      </c>
      <c r="AI296" s="9">
        <f t="shared" si="22"/>
        <v>1.2409624696990551</v>
      </c>
      <c r="AJ296" s="10" t="str">
        <f t="shared" si="11"/>
        <v>Target</v>
      </c>
      <c r="AK296" s="9">
        <f>AVERAGEIF($H3:$H290,"=1",AK3:AK290)</f>
        <v>3.460964278332864</v>
      </c>
      <c r="AL296" s="9">
        <f t="shared" ref="AL296:AU296" si="23">AVERAGEIF($H3:$H290,"=1",AL3:AL290)</f>
        <v>0.4258665764065141</v>
      </c>
      <c r="AM296" s="9">
        <f t="shared" si="23"/>
        <v>0.41634049898625736</v>
      </c>
      <c r="AN296" s="9">
        <f t="shared" si="23"/>
        <v>6.9423777965112494</v>
      </c>
      <c r="AO296" s="9">
        <f t="shared" si="23"/>
        <v>0.42011429715828308</v>
      </c>
      <c r="AP296" s="9">
        <f t="shared" si="23"/>
        <v>9.9071795133330571</v>
      </c>
      <c r="AQ296" s="9">
        <f t="shared" si="23"/>
        <v>0.35109269173893459</v>
      </c>
      <c r="AR296" s="9">
        <f t="shared" si="23"/>
        <v>0.55729571900155839</v>
      </c>
      <c r="AS296" s="9">
        <f t="shared" si="23"/>
        <v>0.33278746155319144</v>
      </c>
      <c r="AT296" s="9">
        <f t="shared" si="23"/>
        <v>4.7562064219909708</v>
      </c>
      <c r="AU296" s="9">
        <f t="shared" si="23"/>
        <v>0.59930452236935883</v>
      </c>
      <c r="AW296" s="10"/>
    </row>
    <row r="297" spans="6:49" x14ac:dyDescent="0.3">
      <c r="L297" t="str">
        <f t="shared" ref="L297:L302" si="24">X297</f>
        <v>Gain &gt; 0</v>
      </c>
      <c r="M297" s="9">
        <f>AVERAGEIF($J3:$J290,"=1",M3:M290)</f>
        <v>8702096.1294117644</v>
      </c>
      <c r="N297" s="9">
        <f t="shared" ref="N297:W297" si="25">AVERAGEIF($J3:$J290,"=1",N3:N290)</f>
        <v>2085793.150980392</v>
      </c>
      <c r="O297" s="9">
        <f t="shared" si="25"/>
        <v>2091337.5470588233</v>
      </c>
      <c r="P297" s="9">
        <f t="shared" si="25"/>
        <v>21266016.894117642</v>
      </c>
      <c r="Q297" s="9">
        <f t="shared" si="25"/>
        <v>871776.32549019612</v>
      </c>
      <c r="R297" s="9">
        <f t="shared" si="25"/>
        <v>34437049.864705876</v>
      </c>
      <c r="S297" s="9">
        <f t="shared" si="25"/>
        <v>2327424.4274509805</v>
      </c>
      <c r="T297" s="9">
        <f t="shared" si="25"/>
        <v>3942186.2470588242</v>
      </c>
      <c r="U297" s="9">
        <f t="shared" si="25"/>
        <v>2929458.0607843138</v>
      </c>
      <c r="V297" s="9">
        <f t="shared" si="25"/>
        <v>21628042.135294113</v>
      </c>
      <c r="W297" s="9">
        <f t="shared" si="25"/>
        <v>1056299.9627450975</v>
      </c>
      <c r="X297" s="9" t="s">
        <v>18</v>
      </c>
      <c r="Y297" s="9">
        <f>AVERAGEIF($J3:$J290,"=1",Y3:Y290)</f>
        <v>6.3020804388602674</v>
      </c>
      <c r="Z297" s="9">
        <f t="shared" ref="Z297:AI297" si="26">AVERAGEIF($J3:$J290,"=1",Z3:Z290)</f>
        <v>1.7777130375227059</v>
      </c>
      <c r="AA297" s="9">
        <f t="shared" si="26"/>
        <v>1.7530618787959997</v>
      </c>
      <c r="AB297" s="9">
        <f t="shared" si="26"/>
        <v>14.108336150353287</v>
      </c>
      <c r="AC297" s="9">
        <f t="shared" si="26"/>
        <v>1.2655701566072679</v>
      </c>
      <c r="AD297" s="9">
        <f t="shared" si="26"/>
        <v>19.538494408853783</v>
      </c>
      <c r="AE297" s="9">
        <f t="shared" si="26"/>
        <v>1.9422124444775277</v>
      </c>
      <c r="AF297" s="9">
        <f t="shared" si="26"/>
        <v>1.5477307975792107</v>
      </c>
      <c r="AG297" s="9">
        <f t="shared" si="26"/>
        <v>1.4794602766042968</v>
      </c>
      <c r="AH297" s="9">
        <f t="shared" si="26"/>
        <v>9.2399804564254513</v>
      </c>
      <c r="AI297" s="9">
        <f t="shared" si="26"/>
        <v>2.3593350569112683</v>
      </c>
      <c r="AJ297" s="10" t="str">
        <f t="shared" si="11"/>
        <v>Gain &gt; 0</v>
      </c>
      <c r="AK297" s="9">
        <f>AVERAGEIF($J3:$J290,"=1",AK3:AK290)</f>
        <v>6.3020804388602674</v>
      </c>
      <c r="AL297" s="9">
        <f t="shared" ref="AL297:AU297" si="27">AVERAGEIF($J3:$J290,"=1",AL3:AL290)</f>
        <v>0.63243644927575837</v>
      </c>
      <c r="AM297" s="9">
        <f t="shared" si="27"/>
        <v>0.62089137982898956</v>
      </c>
      <c r="AN297" s="9">
        <f t="shared" si="27"/>
        <v>14.108336150353287</v>
      </c>
      <c r="AO297" s="9">
        <f t="shared" si="27"/>
        <v>0.54117655536620968</v>
      </c>
      <c r="AP297" s="9">
        <f t="shared" si="27"/>
        <v>19.538494408853783</v>
      </c>
      <c r="AQ297" s="9">
        <f t="shared" si="27"/>
        <v>0.61356344655197226</v>
      </c>
      <c r="AR297" s="9">
        <f t="shared" si="27"/>
        <v>0.78041783682180221</v>
      </c>
      <c r="AS297" s="9">
        <f t="shared" si="27"/>
        <v>0.38074518672747576</v>
      </c>
      <c r="AT297" s="9">
        <f t="shared" si="27"/>
        <v>9.2399804564254513</v>
      </c>
      <c r="AU297" s="9">
        <f t="shared" si="27"/>
        <v>1.1199824675410874</v>
      </c>
      <c r="AW297" s="10"/>
    </row>
    <row r="298" spans="6:49" x14ac:dyDescent="0.3">
      <c r="L298" t="str">
        <f t="shared" si="24"/>
        <v>Gain &lt;=0</v>
      </c>
      <c r="M298" s="9">
        <f>AVERAGEIF($I3:$I290,"=1",M3:M290)</f>
        <v>3615818.7037037034</v>
      </c>
      <c r="N298" s="9">
        <f t="shared" ref="N298:W298" si="28">AVERAGEIF($I3:$I290,"=1",N3:N290)</f>
        <v>1376492.7234567907</v>
      </c>
      <c r="O298" s="9">
        <f t="shared" si="28"/>
        <v>1408878.7407407409</v>
      </c>
      <c r="P298" s="9">
        <f t="shared" si="28"/>
        <v>12903883.525925931</v>
      </c>
      <c r="Q298" s="9">
        <f t="shared" si="28"/>
        <v>727140.17283950618</v>
      </c>
      <c r="R298" s="9">
        <f t="shared" si="28"/>
        <v>15602381.351851849</v>
      </c>
      <c r="S298" s="9">
        <f t="shared" si="28"/>
        <v>901160.70493827155</v>
      </c>
      <c r="T298" s="9">
        <f t="shared" si="28"/>
        <v>3627629.1555555575</v>
      </c>
      <c r="U298" s="9">
        <f t="shared" si="28"/>
        <v>3101777.3790123458</v>
      </c>
      <c r="V298" s="9">
        <f t="shared" si="28"/>
        <v>13055109.240740741</v>
      </c>
      <c r="W298" s="9">
        <f t="shared" si="28"/>
        <v>538012.22716049396</v>
      </c>
      <c r="X298" s="9" t="s">
        <v>19</v>
      </c>
      <c r="Y298" s="9">
        <f>AVERAGEIF($I3:$I290,"=1",Y3:Y290)</f>
        <v>2.8053880769987929</v>
      </c>
      <c r="Z298" s="9">
        <f t="shared" ref="Z298:AI298" si="29">AVERAGEIF($I3:$I290,"=1",Z3:Z290)</f>
        <v>1.4147978657364333</v>
      </c>
      <c r="AA298" s="9">
        <f t="shared" si="29"/>
        <v>1.3952935937238011</v>
      </c>
      <c r="AB298" s="9">
        <f t="shared" si="29"/>
        <v>8.1006289518898562</v>
      </c>
      <c r="AC298" s="9">
        <f t="shared" si="29"/>
        <v>1.1277746844618872</v>
      </c>
      <c r="AD298" s="9">
        <f t="shared" si="29"/>
        <v>8.9128097894929219</v>
      </c>
      <c r="AE298" s="9">
        <f t="shared" si="29"/>
        <v>1.0431006400437053</v>
      </c>
      <c r="AF298" s="9">
        <f t="shared" si="29"/>
        <v>1.3283290495386741</v>
      </c>
      <c r="AG298" s="9">
        <f t="shared" si="29"/>
        <v>1.6273239124908381</v>
      </c>
      <c r="AH298" s="9">
        <f t="shared" si="29"/>
        <v>4.9014649024282804</v>
      </c>
      <c r="AI298" s="9">
        <f t="shared" si="29"/>
        <v>1.7509866438073076</v>
      </c>
      <c r="AJ298" s="10" t="str">
        <f t="shared" si="11"/>
        <v>Gain &lt;=0</v>
      </c>
      <c r="AK298" s="9">
        <f>AVERAGEIF($I3:$I290,"=1",AK3:AK290)</f>
        <v>2.8053880769987929</v>
      </c>
      <c r="AL298" s="9">
        <f t="shared" ref="AL298:AU298" si="30">AVERAGEIF($I3:$I290,"=1",AL3:AL290)</f>
        <v>0.57616264179498422</v>
      </c>
      <c r="AM298" s="9">
        <f t="shared" si="30"/>
        <v>0.56670330117929468</v>
      </c>
      <c r="AN298" s="9">
        <f t="shared" si="30"/>
        <v>8.1006289518898562</v>
      </c>
      <c r="AO298" s="9">
        <f t="shared" si="30"/>
        <v>0.49935659200781646</v>
      </c>
      <c r="AP298" s="9">
        <f t="shared" si="30"/>
        <v>8.9128097894929219</v>
      </c>
      <c r="AQ298" s="9">
        <f t="shared" si="30"/>
        <v>0.45780373533489171</v>
      </c>
      <c r="AR298" s="9">
        <f t="shared" si="30"/>
        <v>0.67188460267217909</v>
      </c>
      <c r="AS298" s="9">
        <f t="shared" si="30"/>
        <v>0.38944619649914858</v>
      </c>
      <c r="AT298" s="9">
        <f t="shared" si="30"/>
        <v>4.9014649024282804</v>
      </c>
      <c r="AU298" s="9">
        <f t="shared" si="30"/>
        <v>0.99327317099762424</v>
      </c>
    </row>
    <row r="299" spans="6:49" x14ac:dyDescent="0.3">
      <c r="L299" t="str">
        <f t="shared" si="24"/>
        <v>Target;Gain &gt; 0.6; #pref=2</v>
      </c>
      <c r="M299" s="9" t="e">
        <f t="shared" ref="M299:W299" si="31">AVERAGEIFS(M3:M290, $H$3:$H$290, "=1",$K3:$K290,"=2",$AY3:$AY290,"&gt;"&amp;$X$292)</f>
        <v>#DIV/0!</v>
      </c>
      <c r="N299" s="9" t="e">
        <f t="shared" si="31"/>
        <v>#DIV/0!</v>
      </c>
      <c r="O299" s="9" t="e">
        <f t="shared" si="31"/>
        <v>#DIV/0!</v>
      </c>
      <c r="P299" s="9" t="e">
        <f t="shared" si="31"/>
        <v>#DIV/0!</v>
      </c>
      <c r="Q299" s="9" t="e">
        <f t="shared" si="31"/>
        <v>#DIV/0!</v>
      </c>
      <c r="R299" s="9" t="e">
        <f t="shared" si="31"/>
        <v>#DIV/0!</v>
      </c>
      <c r="S299" s="9" t="e">
        <f t="shared" si="31"/>
        <v>#DIV/0!</v>
      </c>
      <c r="T299" s="9" t="e">
        <f t="shared" si="31"/>
        <v>#DIV/0!</v>
      </c>
      <c r="U299" s="9" t="e">
        <f t="shared" si="31"/>
        <v>#DIV/0!</v>
      </c>
      <c r="V299" s="9" t="e">
        <f t="shared" si="31"/>
        <v>#DIV/0!</v>
      </c>
      <c r="W299" s="9" t="e">
        <f t="shared" si="31"/>
        <v>#DIV/0!</v>
      </c>
      <c r="X299" s="9" t="str">
        <f>"Target;Gain &gt; "&amp;X292&amp;"; #pref=2"</f>
        <v>Target;Gain &gt; 0.6; #pref=2</v>
      </c>
      <c r="Y299" s="9" t="e">
        <f t="shared" ref="Y299:AI299" si="32">AVERAGEIFS(Y3:Y290, $H$3:$H$290, "=1",$K3:$K290,"=2",$AY3:$AY290,"&gt;"&amp;$X$292)</f>
        <v>#DIV/0!</v>
      </c>
      <c r="Z299" s="9" t="e">
        <f t="shared" si="32"/>
        <v>#DIV/0!</v>
      </c>
      <c r="AA299" s="9" t="e">
        <f t="shared" si="32"/>
        <v>#DIV/0!</v>
      </c>
      <c r="AB299" s="9" t="e">
        <f t="shared" si="32"/>
        <v>#DIV/0!</v>
      </c>
      <c r="AC299" s="9" t="e">
        <f t="shared" si="32"/>
        <v>#DIV/0!</v>
      </c>
      <c r="AD299" s="9" t="e">
        <f t="shared" si="32"/>
        <v>#DIV/0!</v>
      </c>
      <c r="AE299" s="9" t="e">
        <f t="shared" si="32"/>
        <v>#DIV/0!</v>
      </c>
      <c r="AF299" s="9" t="e">
        <f t="shared" si="32"/>
        <v>#DIV/0!</v>
      </c>
      <c r="AG299" s="9" t="e">
        <f t="shared" si="32"/>
        <v>#DIV/0!</v>
      </c>
      <c r="AH299" s="9" t="e">
        <f t="shared" si="32"/>
        <v>#DIV/0!</v>
      </c>
      <c r="AI299" s="9" t="e">
        <f t="shared" si="32"/>
        <v>#DIV/0!</v>
      </c>
      <c r="AJ299" s="10" t="str">
        <f t="shared" si="11"/>
        <v>Target;Gain &gt; 0.6; #pref=2</v>
      </c>
      <c r="AK299" s="9" t="e">
        <f t="shared" ref="AK299:AU299" si="33">AVERAGEIFS(AK3:AK290, $H$3:$H$290, "=1",$K3:$K290,"=2",$AY3:$AY290,"&gt;"&amp;$X$292)</f>
        <v>#DIV/0!</v>
      </c>
      <c r="AL299" s="9" t="e">
        <f t="shared" si="33"/>
        <v>#DIV/0!</v>
      </c>
      <c r="AM299" s="9" t="e">
        <f t="shared" si="33"/>
        <v>#DIV/0!</v>
      </c>
      <c r="AN299" s="9" t="e">
        <f t="shared" si="33"/>
        <v>#DIV/0!</v>
      </c>
      <c r="AO299" s="9" t="e">
        <f t="shared" si="33"/>
        <v>#DIV/0!</v>
      </c>
      <c r="AP299" s="9" t="e">
        <f t="shared" si="33"/>
        <v>#DIV/0!</v>
      </c>
      <c r="AQ299" s="9" t="e">
        <f t="shared" si="33"/>
        <v>#DIV/0!</v>
      </c>
      <c r="AR299" s="9" t="e">
        <f t="shared" si="33"/>
        <v>#DIV/0!</v>
      </c>
      <c r="AS299" s="9" t="e">
        <f t="shared" si="33"/>
        <v>#DIV/0!</v>
      </c>
      <c r="AT299" s="9" t="e">
        <f t="shared" si="33"/>
        <v>#DIV/0!</v>
      </c>
      <c r="AU299" s="9" t="e">
        <f t="shared" si="33"/>
        <v>#DIV/0!</v>
      </c>
    </row>
    <row r="300" spans="6:49" x14ac:dyDescent="0.3">
      <c r="L300" t="str">
        <f t="shared" si="24"/>
        <v>Target; Gain &gt; 0.6; #pref=3</v>
      </c>
      <c r="M300" s="9" t="e">
        <f t="shared" ref="M300:W300" si="34">AVERAGEIFS(M3:M290, $H$3:$H$290, "=1",$K3:$K290,"=3",$AY3:$AY290,"&gt;"&amp;$X$292)</f>
        <v>#DIV/0!</v>
      </c>
      <c r="N300" s="9" t="e">
        <f t="shared" si="34"/>
        <v>#DIV/0!</v>
      </c>
      <c r="O300" s="9" t="e">
        <f t="shared" si="34"/>
        <v>#DIV/0!</v>
      </c>
      <c r="P300" s="9" t="e">
        <f t="shared" si="34"/>
        <v>#DIV/0!</v>
      </c>
      <c r="Q300" s="9" t="e">
        <f t="shared" si="34"/>
        <v>#DIV/0!</v>
      </c>
      <c r="R300" s="9" t="e">
        <f t="shared" si="34"/>
        <v>#DIV/0!</v>
      </c>
      <c r="S300" s="9" t="e">
        <f t="shared" si="34"/>
        <v>#DIV/0!</v>
      </c>
      <c r="T300" s="9" t="e">
        <f t="shared" si="34"/>
        <v>#DIV/0!</v>
      </c>
      <c r="U300" s="9" t="e">
        <f t="shared" si="34"/>
        <v>#DIV/0!</v>
      </c>
      <c r="V300" s="9" t="e">
        <f t="shared" si="34"/>
        <v>#DIV/0!</v>
      </c>
      <c r="W300" s="9" t="e">
        <f t="shared" si="34"/>
        <v>#DIV/0!</v>
      </c>
      <c r="X300" s="9" t="str">
        <f>"Target; Gain &gt; "&amp;X292&amp;"; #pref=3"</f>
        <v>Target; Gain &gt; 0.6; #pref=3</v>
      </c>
      <c r="Y300" s="9" t="e">
        <f t="shared" ref="Y300:AI300" si="35">AVERAGEIFS(Y3:Y290, $H$3:$H$290, "=1",$K3:$K290,"=3",$AY3:$AY290,"&gt;"&amp;$X$292)</f>
        <v>#DIV/0!</v>
      </c>
      <c r="Z300" s="9" t="e">
        <f t="shared" si="35"/>
        <v>#DIV/0!</v>
      </c>
      <c r="AA300" s="9" t="e">
        <f t="shared" si="35"/>
        <v>#DIV/0!</v>
      </c>
      <c r="AB300" s="9" t="e">
        <f t="shared" si="35"/>
        <v>#DIV/0!</v>
      </c>
      <c r="AC300" s="9" t="e">
        <f t="shared" si="35"/>
        <v>#DIV/0!</v>
      </c>
      <c r="AD300" s="9" t="e">
        <f t="shared" si="35"/>
        <v>#DIV/0!</v>
      </c>
      <c r="AE300" s="9" t="e">
        <f t="shared" si="35"/>
        <v>#DIV/0!</v>
      </c>
      <c r="AF300" s="9" t="e">
        <f t="shared" si="35"/>
        <v>#DIV/0!</v>
      </c>
      <c r="AG300" s="9" t="e">
        <f t="shared" si="35"/>
        <v>#DIV/0!</v>
      </c>
      <c r="AH300" s="9" t="e">
        <f t="shared" si="35"/>
        <v>#DIV/0!</v>
      </c>
      <c r="AI300" s="9" t="e">
        <f t="shared" si="35"/>
        <v>#DIV/0!</v>
      </c>
      <c r="AJ300" s="10" t="str">
        <f t="shared" si="11"/>
        <v>Target; Gain &gt; 0.6; #pref=3</v>
      </c>
      <c r="AK300" s="9" t="e">
        <f t="shared" ref="AK300:AU300" si="36">AVERAGEIFS(AK3:AK290, $H$3:$H$290, "=1",$K3:$K290,"=3",$AY3:$AY290,"&gt;"&amp;$X$292)</f>
        <v>#DIV/0!</v>
      </c>
      <c r="AL300" s="9" t="e">
        <f t="shared" si="36"/>
        <v>#DIV/0!</v>
      </c>
      <c r="AM300" s="9" t="e">
        <f t="shared" si="36"/>
        <v>#DIV/0!</v>
      </c>
      <c r="AN300" s="9" t="e">
        <f t="shared" si="36"/>
        <v>#DIV/0!</v>
      </c>
      <c r="AO300" s="9" t="e">
        <f t="shared" si="36"/>
        <v>#DIV/0!</v>
      </c>
      <c r="AP300" s="9" t="e">
        <f t="shared" si="36"/>
        <v>#DIV/0!</v>
      </c>
      <c r="AQ300" s="9" t="e">
        <f t="shared" si="36"/>
        <v>#DIV/0!</v>
      </c>
      <c r="AR300" s="9" t="e">
        <f t="shared" si="36"/>
        <v>#DIV/0!</v>
      </c>
      <c r="AS300" s="9" t="e">
        <f t="shared" si="36"/>
        <v>#DIV/0!</v>
      </c>
      <c r="AT300" s="9" t="e">
        <f t="shared" si="36"/>
        <v>#DIV/0!</v>
      </c>
      <c r="AU300" s="9" t="e">
        <f t="shared" si="36"/>
        <v>#DIV/0!</v>
      </c>
    </row>
    <row r="301" spans="6:49" x14ac:dyDescent="0.3">
      <c r="L301" t="str">
        <f t="shared" si="24"/>
        <v>Target; Gain &gt; 0.6; #pref=4</v>
      </c>
      <c r="M301" s="9" t="e">
        <f t="shared" ref="M301:W301" si="37">AVERAGEIFS(M3:M290, $H$3:$H$290, "=1",$K3:$K290,"=4",$AY3:$AY290,"&gt;"&amp;$X$292)</f>
        <v>#DIV/0!</v>
      </c>
      <c r="N301" s="9" t="e">
        <f t="shared" si="37"/>
        <v>#DIV/0!</v>
      </c>
      <c r="O301" s="9" t="e">
        <f t="shared" si="37"/>
        <v>#DIV/0!</v>
      </c>
      <c r="P301" s="9" t="e">
        <f t="shared" si="37"/>
        <v>#DIV/0!</v>
      </c>
      <c r="Q301" s="9" t="e">
        <f t="shared" si="37"/>
        <v>#DIV/0!</v>
      </c>
      <c r="R301" s="9" t="e">
        <f t="shared" si="37"/>
        <v>#DIV/0!</v>
      </c>
      <c r="S301" s="9" t="e">
        <f t="shared" si="37"/>
        <v>#DIV/0!</v>
      </c>
      <c r="T301" s="9" t="e">
        <f t="shared" si="37"/>
        <v>#DIV/0!</v>
      </c>
      <c r="U301" s="9" t="e">
        <f t="shared" si="37"/>
        <v>#DIV/0!</v>
      </c>
      <c r="V301" s="9" t="e">
        <f t="shared" si="37"/>
        <v>#DIV/0!</v>
      </c>
      <c r="W301" s="9" t="e">
        <f t="shared" si="37"/>
        <v>#DIV/0!</v>
      </c>
      <c r="X301" s="9" t="str">
        <f>"Target; Gain &gt; "&amp;X292&amp;"; #pref=4"</f>
        <v>Target; Gain &gt; 0.6; #pref=4</v>
      </c>
      <c r="Y301" s="9" t="e">
        <f t="shared" ref="Y301:AI301" si="38">AVERAGEIFS(Y3:Y290, $H$3:$H$290, "=1",$K3:$K290,"=4",$AY3:$AY290,"&gt;"&amp;$X$292)</f>
        <v>#DIV/0!</v>
      </c>
      <c r="Z301" s="9" t="e">
        <f t="shared" si="38"/>
        <v>#DIV/0!</v>
      </c>
      <c r="AA301" s="9" t="e">
        <f t="shared" si="38"/>
        <v>#DIV/0!</v>
      </c>
      <c r="AB301" s="9" t="e">
        <f t="shared" si="38"/>
        <v>#DIV/0!</v>
      </c>
      <c r="AC301" s="9" t="e">
        <f t="shared" si="38"/>
        <v>#DIV/0!</v>
      </c>
      <c r="AD301" s="9" t="e">
        <f t="shared" si="38"/>
        <v>#DIV/0!</v>
      </c>
      <c r="AE301" s="9" t="e">
        <f t="shared" si="38"/>
        <v>#DIV/0!</v>
      </c>
      <c r="AF301" s="9" t="e">
        <f t="shared" si="38"/>
        <v>#DIV/0!</v>
      </c>
      <c r="AG301" s="9" t="e">
        <f t="shared" si="38"/>
        <v>#DIV/0!</v>
      </c>
      <c r="AH301" s="9" t="e">
        <f t="shared" si="38"/>
        <v>#DIV/0!</v>
      </c>
      <c r="AI301" s="9" t="e">
        <f t="shared" si="38"/>
        <v>#DIV/0!</v>
      </c>
      <c r="AJ301" s="10" t="str">
        <f t="shared" si="11"/>
        <v>Target; Gain &gt; 0.6; #pref=4</v>
      </c>
      <c r="AK301" s="9" t="e">
        <f t="shared" ref="AK301:AU301" si="39">AVERAGEIFS(AK3:AK290, $H$3:$H$290, "=1",$K3:$K290,"=4",$AY3:$AY290,"&gt;"&amp;$X$292)</f>
        <v>#DIV/0!</v>
      </c>
      <c r="AL301" s="9" t="e">
        <f t="shared" si="39"/>
        <v>#DIV/0!</v>
      </c>
      <c r="AM301" s="9" t="e">
        <f t="shared" si="39"/>
        <v>#DIV/0!</v>
      </c>
      <c r="AN301" s="9" t="e">
        <f t="shared" si="39"/>
        <v>#DIV/0!</v>
      </c>
      <c r="AO301" s="9" t="e">
        <f t="shared" si="39"/>
        <v>#DIV/0!</v>
      </c>
      <c r="AP301" s="9" t="e">
        <f t="shared" si="39"/>
        <v>#DIV/0!</v>
      </c>
      <c r="AQ301" s="9" t="e">
        <f t="shared" si="39"/>
        <v>#DIV/0!</v>
      </c>
      <c r="AR301" s="9" t="e">
        <f t="shared" si="39"/>
        <v>#DIV/0!</v>
      </c>
      <c r="AS301" s="9" t="e">
        <f t="shared" si="39"/>
        <v>#DIV/0!</v>
      </c>
      <c r="AT301" s="9" t="e">
        <f t="shared" si="39"/>
        <v>#DIV/0!</v>
      </c>
      <c r="AU301" s="9" t="e">
        <f t="shared" si="39"/>
        <v>#DIV/0!</v>
      </c>
    </row>
    <row r="302" spans="6:49" x14ac:dyDescent="0.3">
      <c r="L302" s="9" t="str">
        <f t="shared" si="24"/>
        <v>Target; Gain &gt; 0</v>
      </c>
      <c r="M302" s="9">
        <f>AVERAGEIFS(M3:M290,$H3:$H290,"=1",$J3:$J290,"=1")</f>
        <v>8119744.6200000001</v>
      </c>
      <c r="N302" s="9">
        <f t="shared" ref="N302:W302" si="40">AVERAGEIFS(N3:N290,$H3:$H290,"=1",$J3:$J290,"=1")</f>
        <v>1242229.1700000002</v>
      </c>
      <c r="O302" s="9">
        <f t="shared" si="40"/>
        <v>1244745.7</v>
      </c>
      <c r="P302" s="9">
        <f t="shared" si="40"/>
        <v>18341608.940000005</v>
      </c>
      <c r="Q302" s="9">
        <f t="shared" si="40"/>
        <v>606378.37000000011</v>
      </c>
      <c r="R302" s="9">
        <f t="shared" si="40"/>
        <v>31258750.960000008</v>
      </c>
      <c r="S302" s="9">
        <f t="shared" si="40"/>
        <v>632435.66</v>
      </c>
      <c r="T302" s="9">
        <f t="shared" si="40"/>
        <v>3788823.45</v>
      </c>
      <c r="U302" s="9">
        <f t="shared" si="40"/>
        <v>2825077.71</v>
      </c>
      <c r="V302" s="9">
        <f t="shared" si="40"/>
        <v>19537365.359999996</v>
      </c>
      <c r="W302" s="9">
        <f t="shared" si="40"/>
        <v>763616.56000000017</v>
      </c>
      <c r="X302" s="9" t="s">
        <v>52</v>
      </c>
      <c r="Y302" s="9">
        <f>AVERAGEIFS(Y3:Y290,$H3:$H290,"=1",$J3:$J290,"=1")</f>
        <v>5.9810613614413892</v>
      </c>
      <c r="Z302" s="9">
        <f t="shared" ref="Z302:AI302" si="41">AVERAGEIFS(Z3:Z290,$H3:$H290,"=1",$J3:$J290,"=1")</f>
        <v>1.3348900410416538</v>
      </c>
      <c r="AA302" s="9">
        <f t="shared" si="41"/>
        <v>1.3022430736524984</v>
      </c>
      <c r="AB302" s="9">
        <f t="shared" si="41"/>
        <v>12.196469249350775</v>
      </c>
      <c r="AC302" s="9">
        <f t="shared" si="41"/>
        <v>1.0989497501094594</v>
      </c>
      <c r="AD302" s="9">
        <f t="shared" si="41"/>
        <v>17.748672491238686</v>
      </c>
      <c r="AE302" s="9">
        <f t="shared" si="41"/>
        <v>1.0356026699865468</v>
      </c>
      <c r="AF302" s="9">
        <f t="shared" si="41"/>
        <v>1.4112628334399775</v>
      </c>
      <c r="AG302" s="9">
        <f t="shared" si="41"/>
        <v>1.4225234865176024</v>
      </c>
      <c r="AH302" s="9">
        <f t="shared" si="41"/>
        <v>8.5567946419538945</v>
      </c>
      <c r="AI302" s="9">
        <f t="shared" si="41"/>
        <v>2.0289568358444376</v>
      </c>
      <c r="AJ302" s="9" t="str">
        <f t="shared" si="11"/>
        <v>Target; Gain &gt; 0</v>
      </c>
      <c r="AK302" s="9">
        <f>AVERAGEIFS(AK3:AK290,$H3:$H290,"=1",$J3:$J290,"=1")</f>
        <v>5.9810613614413892</v>
      </c>
      <c r="AL302" s="9">
        <f t="shared" ref="AL302:AU302" si="42">AVERAGEIFS(AL3:AL290,$H3:$H290,"=1",$J3:$J290,"=1")</f>
        <v>0.57599227502010775</v>
      </c>
      <c r="AM302" s="9">
        <f t="shared" si="42"/>
        <v>0.55819305932964203</v>
      </c>
      <c r="AN302" s="9">
        <f t="shared" si="42"/>
        <v>12.196469249350775</v>
      </c>
      <c r="AO302" s="9">
        <f t="shared" si="42"/>
        <v>0.54615040743054133</v>
      </c>
      <c r="AP302" s="9">
        <f t="shared" si="42"/>
        <v>17.748672491238686</v>
      </c>
      <c r="AQ302" s="9">
        <f t="shared" si="42"/>
        <v>0.47217643945012239</v>
      </c>
      <c r="AR302" s="9">
        <f t="shared" si="42"/>
        <v>0.71182599325198681</v>
      </c>
      <c r="AS302" s="9">
        <f t="shared" si="42"/>
        <v>0.40796157140168365</v>
      </c>
      <c r="AT302" s="9">
        <f t="shared" si="42"/>
        <v>8.5567946419538945</v>
      </c>
      <c r="AU302" s="9">
        <f t="shared" si="42"/>
        <v>0.91775506879028423</v>
      </c>
      <c r="AW302" s="10"/>
    </row>
    <row r="303" spans="6:49" x14ac:dyDescent="0.3">
      <c r="L303" s="11">
        <f>L292</f>
        <v>0.6</v>
      </c>
      <c r="M303" s="11"/>
      <c r="N303" s="12" t="str">
        <f>N292</f>
        <v>BNL Causal</v>
      </c>
      <c r="O303" s="12" t="str">
        <f>O292</f>
        <v>BNL Causal HM</v>
      </c>
      <c r="P303" s="12" t="str">
        <f>Q292</f>
        <v>SFS Causal</v>
      </c>
      <c r="Q303" s="12" t="str">
        <f>S292</f>
        <v>SaLSa Causal</v>
      </c>
      <c r="R303" s="12" t="str">
        <f>U292</f>
        <v>D&amp;C Causal</v>
      </c>
      <c r="S303" s="12" t="str">
        <f>W292</f>
        <v>BBS Causal</v>
      </c>
      <c r="T303" s="12"/>
      <c r="U303" s="11">
        <f>X292</f>
        <v>0.6</v>
      </c>
      <c r="V303" s="12" t="str">
        <f>Z292</f>
        <v>BNL Causal</v>
      </c>
      <c r="W303" s="12" t="str">
        <f>AA292</f>
        <v>BNL Causal HM</v>
      </c>
      <c r="X303" s="12" t="str">
        <f>AC292</f>
        <v>SFS Causal</v>
      </c>
      <c r="Y303" s="12" t="str">
        <f>AE292</f>
        <v>SaLSa Causal</v>
      </c>
      <c r="Z303" s="12" t="str">
        <f>AG292</f>
        <v>D&amp;C Causal</v>
      </c>
      <c r="AA303" s="12" t="str">
        <f>AI292</f>
        <v>BBS Causal</v>
      </c>
      <c r="AB303" s="13"/>
      <c r="AC303" s="11">
        <f>AJ292</f>
        <v>0.6</v>
      </c>
      <c r="AD303" s="12" t="str">
        <f>AL292</f>
        <v>BNL Causal</v>
      </c>
      <c r="AE303" s="12" t="str">
        <f>AM292</f>
        <v>BNL Causal HM</v>
      </c>
      <c r="AF303" s="12" t="str">
        <f>AO292</f>
        <v>SFS Causal</v>
      </c>
      <c r="AG303" s="12" t="str">
        <f>AQ292</f>
        <v>SaLSa Causal</v>
      </c>
      <c r="AH303" s="12" t="str">
        <f>AS292</f>
        <v>D&amp;C Causal</v>
      </c>
      <c r="AI303" s="12" t="str">
        <f>AU292</f>
        <v>BBS Causal</v>
      </c>
      <c r="AK303" s="12"/>
      <c r="AL303" s="12"/>
      <c r="AM303" s="12"/>
      <c r="AN303" s="13"/>
      <c r="AO303" s="13"/>
      <c r="AP303" s="13"/>
      <c r="AQ303" s="13"/>
      <c r="AR303" s="13"/>
      <c r="AS303" s="13"/>
      <c r="AT303" s="13"/>
      <c r="AU303" s="13"/>
    </row>
    <row r="304" spans="6:49" x14ac:dyDescent="0.3">
      <c r="L304" t="str">
        <f>L293</f>
        <v>ALL</v>
      </c>
      <c r="N304" s="9">
        <f>N293</f>
        <v>1650540.6159090912</v>
      </c>
      <c r="O304" s="9">
        <f>O293</f>
        <v>1672556.0068181814</v>
      </c>
      <c r="P304" s="9">
        <f>Q293</f>
        <v>783022.32272727264</v>
      </c>
      <c r="Q304" s="9">
        <f>S293</f>
        <v>1452217.1431818174</v>
      </c>
      <c r="R304" s="9">
        <f>U293</f>
        <v>3035199.46060606</v>
      </c>
      <c r="S304" s="9">
        <f>W293</f>
        <v>738259.761363636</v>
      </c>
      <c r="T304" s="9"/>
      <c r="U304" s="9" t="str">
        <f>X293</f>
        <v>ALL</v>
      </c>
      <c r="V304" s="9">
        <f>Z293</f>
        <v>1.5550150911993106</v>
      </c>
      <c r="W304" s="9">
        <f>AA293</f>
        <v>1.5335222493198786</v>
      </c>
      <c r="X304" s="9">
        <f>AC293</f>
        <v>1.1810138441544207</v>
      </c>
      <c r="Y304" s="9">
        <f>AE293</f>
        <v>1.3904847463022281</v>
      </c>
      <c r="Z304" s="9">
        <f>AG293</f>
        <v>1.5701947804437653</v>
      </c>
      <c r="AA304" s="9">
        <f>AI293</f>
        <v>1.9860303488702009</v>
      </c>
      <c r="AB304" s="13"/>
      <c r="AC304" s="9" t="str">
        <f>AJ293</f>
        <v>ALL</v>
      </c>
      <c r="AD304" s="9">
        <f>AL293</f>
        <v>0.59790479468528313</v>
      </c>
      <c r="AE304" s="9">
        <f>AM293</f>
        <v>0.58763960429394924</v>
      </c>
      <c r="AF304" s="9">
        <f>AO293</f>
        <v>0.51551430512355934</v>
      </c>
      <c r="AG304" s="9">
        <f>AQ293</f>
        <v>0.51798362375967288</v>
      </c>
      <c r="AH304" s="9">
        <f>AS293</f>
        <v>0.3860844427237296</v>
      </c>
      <c r="AI304" s="9">
        <f>AU293</f>
        <v>1.0422290355712354</v>
      </c>
      <c r="AK304" s="9"/>
      <c r="AL304" s="9"/>
      <c r="AM304" s="9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L295</f>
        <v>Gain &gt; 0.6</v>
      </c>
      <c r="N305" s="9" t="e">
        <f t="shared" ref="N305:O312" si="43">N295</f>
        <v>#DIV/0!</v>
      </c>
      <c r="O305" s="9" t="e">
        <f t="shared" si="43"/>
        <v>#DIV/0!</v>
      </c>
      <c r="P305" s="9" t="e">
        <f t="shared" ref="P305:P312" si="44">Q295</f>
        <v>#DIV/0!</v>
      </c>
      <c r="Q305" s="9" t="e">
        <f t="shared" ref="Q305:Q312" si="45">S295</f>
        <v>#DIV/0!</v>
      </c>
      <c r="R305" s="9" t="e">
        <f>U295</f>
        <v>#DIV/0!</v>
      </c>
      <c r="S305" s="9" t="e">
        <f t="shared" ref="S305:S312" si="46">W295</f>
        <v>#DIV/0!</v>
      </c>
      <c r="T305" s="9"/>
      <c r="U305" s="9" t="str">
        <f t="shared" ref="U305:U312" si="47">X295</f>
        <v>Gain &gt; 0.6</v>
      </c>
      <c r="V305" s="9" t="e">
        <f t="shared" ref="V305:W312" si="48">Z295</f>
        <v>#DIV/0!</v>
      </c>
      <c r="W305" s="9" t="e">
        <f t="shared" si="48"/>
        <v>#DIV/0!</v>
      </c>
      <c r="X305" s="9" t="e">
        <f t="shared" ref="X305:X312" si="49">AC295</f>
        <v>#DIV/0!</v>
      </c>
      <c r="Y305" s="9" t="e">
        <f t="shared" ref="Y305:Y312" si="50">AE295</f>
        <v>#DIV/0!</v>
      </c>
      <c r="Z305" s="9" t="e">
        <f t="shared" ref="Z305:Z312" si="51">AG295</f>
        <v>#DIV/0!</v>
      </c>
      <c r="AA305" s="9" t="e">
        <f t="shared" ref="AA305:AA312" si="52">AI295</f>
        <v>#DIV/0!</v>
      </c>
      <c r="AB305" s="13"/>
      <c r="AC305" s="9" t="str">
        <f t="shared" ref="AC305:AC312" si="53">AJ295</f>
        <v>Gain &gt; 0.6</v>
      </c>
      <c r="AD305" s="9" t="e">
        <f t="shared" ref="AD305:AE312" si="54">AL295</f>
        <v>#DIV/0!</v>
      </c>
      <c r="AE305" s="9" t="e">
        <f t="shared" si="54"/>
        <v>#DIV/0!</v>
      </c>
      <c r="AF305" s="9" t="e">
        <f t="shared" ref="AF305:AF312" si="55">AO295</f>
        <v>#DIV/0!</v>
      </c>
      <c r="AG305" s="9" t="e">
        <f t="shared" ref="AG305:AG312" si="56">AQ295</f>
        <v>#DIV/0!</v>
      </c>
      <c r="AH305" s="9" t="e">
        <f t="shared" ref="AH305:AH312" si="57">AS295</f>
        <v>#DIV/0!</v>
      </c>
      <c r="AI305" s="9" t="e">
        <f t="shared" ref="AI305:AI312" si="58">AU295</f>
        <v>#DIV/0!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>L296</f>
        <v>Target</v>
      </c>
      <c r="N306" s="9">
        <f t="shared" si="43"/>
        <v>790632.9074074073</v>
      </c>
      <c r="O306" s="9">
        <f t="shared" si="43"/>
        <v>792040.12777777773</v>
      </c>
      <c r="P306" s="9">
        <f t="shared" si="44"/>
        <v>427725.34259259258</v>
      </c>
      <c r="Q306" s="9">
        <f t="shared" si="45"/>
        <v>355217.54629629635</v>
      </c>
      <c r="R306" s="9">
        <f>U296</f>
        <v>2600392.9796296298</v>
      </c>
      <c r="S306" s="9">
        <f t="shared" si="46"/>
        <v>432274.65185185196</v>
      </c>
      <c r="T306" s="9"/>
      <c r="U306" s="9" t="str">
        <f t="shared" si="47"/>
        <v>Target</v>
      </c>
      <c r="V306" s="9">
        <f t="shared" si="48"/>
        <v>0.95876491707835931</v>
      </c>
      <c r="W306" s="9">
        <f t="shared" si="48"/>
        <v>0.94015479826549475</v>
      </c>
      <c r="X306" s="9">
        <f t="shared" si="49"/>
        <v>0.85563711365657913</v>
      </c>
      <c r="Y306" s="9">
        <f t="shared" si="50"/>
        <v>0.7033160633848401</v>
      </c>
      <c r="Z306" s="9">
        <f t="shared" si="51"/>
        <v>1.1718999000109898</v>
      </c>
      <c r="AA306" s="9">
        <f t="shared" si="52"/>
        <v>1.2409624696990551</v>
      </c>
      <c r="AB306" s="13"/>
      <c r="AC306" s="9" t="str">
        <f t="shared" si="53"/>
        <v>Target</v>
      </c>
      <c r="AD306" s="9">
        <f t="shared" si="54"/>
        <v>0.4258665764065141</v>
      </c>
      <c r="AE306" s="9">
        <f t="shared" si="54"/>
        <v>0.41634049898625736</v>
      </c>
      <c r="AF306" s="9">
        <f t="shared" si="55"/>
        <v>0.42011429715828308</v>
      </c>
      <c r="AG306" s="9">
        <f t="shared" si="56"/>
        <v>0.35109269173893459</v>
      </c>
      <c r="AH306" s="9">
        <f t="shared" si="57"/>
        <v>0.33278746155319144</v>
      </c>
      <c r="AI306" s="9">
        <f t="shared" si="58"/>
        <v>0.59930452236935883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>L297</f>
        <v>Gain &gt; 0</v>
      </c>
      <c r="N307" s="9">
        <f t="shared" si="43"/>
        <v>2085793.150980392</v>
      </c>
      <c r="O307" s="9">
        <f t="shared" si="43"/>
        <v>2091337.5470588233</v>
      </c>
      <c r="P307" s="9">
        <f t="shared" si="44"/>
        <v>871776.32549019612</v>
      </c>
      <c r="Q307" s="9">
        <f t="shared" si="45"/>
        <v>2327424.4274509805</v>
      </c>
      <c r="R307" s="9">
        <f>U297</f>
        <v>2929458.0607843138</v>
      </c>
      <c r="S307" s="9">
        <f t="shared" si="46"/>
        <v>1056299.9627450975</v>
      </c>
      <c r="T307" s="9"/>
      <c r="U307" s="9" t="str">
        <f t="shared" si="47"/>
        <v>Gain &gt; 0</v>
      </c>
      <c r="V307" s="9">
        <f t="shared" si="48"/>
        <v>1.7777130375227059</v>
      </c>
      <c r="W307" s="9">
        <f t="shared" si="48"/>
        <v>1.7530618787959997</v>
      </c>
      <c r="X307" s="9">
        <f t="shared" si="49"/>
        <v>1.2655701566072679</v>
      </c>
      <c r="Y307" s="9">
        <f t="shared" si="50"/>
        <v>1.9422124444775277</v>
      </c>
      <c r="Z307" s="9">
        <f t="shared" si="51"/>
        <v>1.4794602766042968</v>
      </c>
      <c r="AA307" s="9">
        <f t="shared" si="52"/>
        <v>2.3593350569112683</v>
      </c>
      <c r="AB307" s="13"/>
      <c r="AC307" s="9" t="str">
        <f t="shared" si="53"/>
        <v>Gain &gt; 0</v>
      </c>
      <c r="AD307" s="9">
        <f t="shared" si="54"/>
        <v>0.63243644927575837</v>
      </c>
      <c r="AE307" s="9">
        <f t="shared" si="54"/>
        <v>0.62089137982898956</v>
      </c>
      <c r="AF307" s="9">
        <f t="shared" si="55"/>
        <v>0.54117655536620968</v>
      </c>
      <c r="AG307" s="9">
        <f t="shared" si="56"/>
        <v>0.61356344655197226</v>
      </c>
      <c r="AH307" s="9">
        <f t="shared" si="57"/>
        <v>0.38074518672747576</v>
      </c>
      <c r="AI307" s="9">
        <f t="shared" si="58"/>
        <v>1.1199824675410874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 t="shared" ref="L308" si="59">L298</f>
        <v>Gain &lt;=0</v>
      </c>
      <c r="N308" s="9">
        <f t="shared" si="43"/>
        <v>1376492.7234567907</v>
      </c>
      <c r="O308" s="9">
        <f t="shared" si="43"/>
        <v>1408878.7407407409</v>
      </c>
      <c r="P308" s="9">
        <f t="shared" si="44"/>
        <v>727140.17283950618</v>
      </c>
      <c r="Q308" s="9">
        <f t="shared" si="45"/>
        <v>901160.70493827155</v>
      </c>
      <c r="R308" s="9">
        <f>U298</f>
        <v>3101777.3790123458</v>
      </c>
      <c r="S308" s="9">
        <f t="shared" si="46"/>
        <v>538012.22716049396</v>
      </c>
      <c r="T308" s="9"/>
      <c r="U308" s="9" t="str">
        <f t="shared" si="47"/>
        <v>Gain &lt;=0</v>
      </c>
      <c r="V308" s="9">
        <f t="shared" si="48"/>
        <v>1.4147978657364333</v>
      </c>
      <c r="W308" s="9">
        <f t="shared" si="48"/>
        <v>1.3952935937238011</v>
      </c>
      <c r="X308" s="9">
        <f t="shared" si="49"/>
        <v>1.1277746844618872</v>
      </c>
      <c r="Y308" s="9">
        <f t="shared" si="50"/>
        <v>1.0431006400437053</v>
      </c>
      <c r="Z308" s="9">
        <f t="shared" si="51"/>
        <v>1.6273239124908381</v>
      </c>
      <c r="AA308" s="9">
        <f t="shared" si="52"/>
        <v>1.7509866438073076</v>
      </c>
      <c r="AB308" s="13"/>
      <c r="AC308" s="9" t="str">
        <f t="shared" si="53"/>
        <v>Gain &lt;=0</v>
      </c>
      <c r="AD308" s="9">
        <f t="shared" si="54"/>
        <v>0.57616264179498422</v>
      </c>
      <c r="AE308" s="9">
        <f t="shared" si="54"/>
        <v>0.56670330117929468</v>
      </c>
      <c r="AF308" s="9">
        <f t="shared" si="55"/>
        <v>0.49935659200781646</v>
      </c>
      <c r="AG308" s="9">
        <f t="shared" si="56"/>
        <v>0.45780373533489171</v>
      </c>
      <c r="AH308" s="9">
        <f t="shared" si="57"/>
        <v>0.38944619649914858</v>
      </c>
      <c r="AI308" s="9">
        <f t="shared" si="58"/>
        <v>0.99327317099762424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>L299</f>
        <v>Target;Gain &gt; 0.6; #pref=2</v>
      </c>
      <c r="N309" s="9" t="e">
        <f t="shared" si="43"/>
        <v>#DIV/0!</v>
      </c>
      <c r="O309" s="9" t="e">
        <f t="shared" si="43"/>
        <v>#DIV/0!</v>
      </c>
      <c r="P309" s="9" t="e">
        <f t="shared" si="44"/>
        <v>#DIV/0!</v>
      </c>
      <c r="Q309" s="9" t="e">
        <f t="shared" si="45"/>
        <v>#DIV/0!</v>
      </c>
      <c r="R309" s="9" t="e">
        <f t="shared" ref="R309" si="60">U299</f>
        <v>#DIV/0!</v>
      </c>
      <c r="S309" s="9" t="e">
        <f t="shared" si="46"/>
        <v>#DIV/0!</v>
      </c>
      <c r="T309" s="9"/>
      <c r="U309" s="9" t="str">
        <f t="shared" si="47"/>
        <v>Target;Gain &gt; 0.6; #pref=2</v>
      </c>
      <c r="V309" s="9" t="e">
        <f t="shared" si="48"/>
        <v>#DIV/0!</v>
      </c>
      <c r="W309" s="9" t="e">
        <f t="shared" si="48"/>
        <v>#DIV/0!</v>
      </c>
      <c r="X309" s="9" t="e">
        <f t="shared" si="49"/>
        <v>#DIV/0!</v>
      </c>
      <c r="Y309" s="9" t="e">
        <f t="shared" si="50"/>
        <v>#DIV/0!</v>
      </c>
      <c r="Z309" s="9" t="e">
        <f t="shared" si="51"/>
        <v>#DIV/0!</v>
      </c>
      <c r="AA309" s="9" t="e">
        <f t="shared" si="52"/>
        <v>#DIV/0!</v>
      </c>
      <c r="AB309" s="13"/>
      <c r="AC309" s="9" t="str">
        <f t="shared" si="53"/>
        <v>Target;Gain &gt; 0.6; #pref=2</v>
      </c>
      <c r="AD309" s="9" t="e">
        <f t="shared" si="54"/>
        <v>#DIV/0!</v>
      </c>
      <c r="AE309" s="9" t="e">
        <f t="shared" si="54"/>
        <v>#DIV/0!</v>
      </c>
      <c r="AF309" s="9" t="e">
        <f t="shared" si="55"/>
        <v>#DIV/0!</v>
      </c>
      <c r="AG309" s="9" t="e">
        <f t="shared" si="56"/>
        <v>#DIV/0!</v>
      </c>
      <c r="AH309" s="9" t="e">
        <f t="shared" si="57"/>
        <v>#DIV/0!</v>
      </c>
      <c r="AI309" s="9" t="e">
        <f t="shared" si="58"/>
        <v>#DIV/0!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>L300</f>
        <v>Target; Gain &gt; 0.6; #pref=3</v>
      </c>
      <c r="N310" s="9" t="e">
        <f t="shared" si="43"/>
        <v>#DIV/0!</v>
      </c>
      <c r="O310" s="9" t="e">
        <f t="shared" si="43"/>
        <v>#DIV/0!</v>
      </c>
      <c r="P310" s="9" t="e">
        <f t="shared" si="44"/>
        <v>#DIV/0!</v>
      </c>
      <c r="Q310" s="9" t="e">
        <f t="shared" si="45"/>
        <v>#DIV/0!</v>
      </c>
      <c r="R310" s="9" t="e">
        <f>U300</f>
        <v>#DIV/0!</v>
      </c>
      <c r="S310" s="9" t="e">
        <f t="shared" si="46"/>
        <v>#DIV/0!</v>
      </c>
      <c r="T310" s="9"/>
      <c r="U310" s="9" t="str">
        <f t="shared" si="47"/>
        <v>Target; Gain &gt; 0.6; #pref=3</v>
      </c>
      <c r="V310" s="9" t="e">
        <f t="shared" si="48"/>
        <v>#DIV/0!</v>
      </c>
      <c r="W310" s="9" t="e">
        <f t="shared" si="48"/>
        <v>#DIV/0!</v>
      </c>
      <c r="X310" s="9" t="e">
        <f t="shared" si="49"/>
        <v>#DIV/0!</v>
      </c>
      <c r="Y310" s="9" t="e">
        <f t="shared" si="50"/>
        <v>#DIV/0!</v>
      </c>
      <c r="Z310" s="9" t="e">
        <f t="shared" si="51"/>
        <v>#DIV/0!</v>
      </c>
      <c r="AA310" s="9" t="e">
        <f t="shared" si="52"/>
        <v>#DIV/0!</v>
      </c>
      <c r="AB310" s="13"/>
      <c r="AC310" s="9" t="str">
        <f t="shared" si="53"/>
        <v>Target; Gain &gt; 0.6; #pref=3</v>
      </c>
      <c r="AD310" s="9" t="e">
        <f t="shared" si="54"/>
        <v>#DIV/0!</v>
      </c>
      <c r="AE310" s="9" t="e">
        <f t="shared" si="54"/>
        <v>#DIV/0!</v>
      </c>
      <c r="AF310" s="9" t="e">
        <f t="shared" si="55"/>
        <v>#DIV/0!</v>
      </c>
      <c r="AG310" s="9" t="e">
        <f t="shared" si="56"/>
        <v>#DIV/0!</v>
      </c>
      <c r="AH310" s="9" t="e">
        <f t="shared" si="57"/>
        <v>#DIV/0!</v>
      </c>
      <c r="AI310" s="9" t="e">
        <f t="shared" si="58"/>
        <v>#DIV/0!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>L301</f>
        <v>Target; Gain &gt; 0.6; #pref=4</v>
      </c>
      <c r="N311" s="9" t="e">
        <f t="shared" si="43"/>
        <v>#DIV/0!</v>
      </c>
      <c r="O311" s="9" t="e">
        <f t="shared" si="43"/>
        <v>#DIV/0!</v>
      </c>
      <c r="P311" s="9" t="e">
        <f t="shared" si="44"/>
        <v>#DIV/0!</v>
      </c>
      <c r="Q311" s="9" t="e">
        <f t="shared" si="45"/>
        <v>#DIV/0!</v>
      </c>
      <c r="R311" s="9" t="e">
        <f>U301</f>
        <v>#DIV/0!</v>
      </c>
      <c r="S311" s="9" t="e">
        <f t="shared" si="46"/>
        <v>#DIV/0!</v>
      </c>
      <c r="T311" s="9"/>
      <c r="U311" s="9" t="str">
        <f t="shared" si="47"/>
        <v>Target; Gain &gt; 0.6; #pref=4</v>
      </c>
      <c r="V311" s="9" t="e">
        <f t="shared" si="48"/>
        <v>#DIV/0!</v>
      </c>
      <c r="W311" s="9" t="e">
        <f t="shared" si="48"/>
        <v>#DIV/0!</v>
      </c>
      <c r="X311" s="9" t="e">
        <f t="shared" si="49"/>
        <v>#DIV/0!</v>
      </c>
      <c r="Y311" s="9" t="e">
        <f t="shared" si="50"/>
        <v>#DIV/0!</v>
      </c>
      <c r="Z311" s="9" t="e">
        <f t="shared" si="51"/>
        <v>#DIV/0!</v>
      </c>
      <c r="AA311" s="9" t="e">
        <f t="shared" si="52"/>
        <v>#DIV/0!</v>
      </c>
      <c r="AB311" s="13"/>
      <c r="AC311" s="9" t="str">
        <f t="shared" si="53"/>
        <v>Target; Gain &gt; 0.6; #pref=4</v>
      </c>
      <c r="AD311" s="9" t="e">
        <f t="shared" si="54"/>
        <v>#DIV/0!</v>
      </c>
      <c r="AE311" s="9" t="e">
        <f t="shared" si="54"/>
        <v>#DIV/0!</v>
      </c>
      <c r="AF311" s="9" t="e">
        <f t="shared" si="55"/>
        <v>#DIV/0!</v>
      </c>
      <c r="AG311" s="9" t="e">
        <f t="shared" si="56"/>
        <v>#DIV/0!</v>
      </c>
      <c r="AH311" s="9" t="e">
        <f t="shared" si="57"/>
        <v>#DIV/0!</v>
      </c>
      <c r="AI311" s="9" t="e">
        <f t="shared" si="58"/>
        <v>#DIV/0!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>L302</f>
        <v>Target; Gain &gt; 0</v>
      </c>
      <c r="N312" s="9">
        <f t="shared" si="43"/>
        <v>1242229.1700000002</v>
      </c>
      <c r="O312" s="9">
        <f t="shared" si="43"/>
        <v>1244745.7</v>
      </c>
      <c r="P312" s="9">
        <f t="shared" si="44"/>
        <v>606378.37000000011</v>
      </c>
      <c r="Q312" s="9">
        <f t="shared" si="45"/>
        <v>632435.66</v>
      </c>
      <c r="R312" s="9">
        <f>U302</f>
        <v>2825077.71</v>
      </c>
      <c r="S312" s="9">
        <f t="shared" si="46"/>
        <v>763616.56000000017</v>
      </c>
      <c r="T312" s="9"/>
      <c r="U312" s="9" t="str">
        <f t="shared" si="47"/>
        <v>Target; Gain &gt; 0</v>
      </c>
      <c r="V312" s="9">
        <f t="shared" si="48"/>
        <v>1.3348900410416538</v>
      </c>
      <c r="W312" s="9">
        <f t="shared" si="48"/>
        <v>1.3022430736524984</v>
      </c>
      <c r="X312" s="9">
        <f t="shared" si="49"/>
        <v>1.0989497501094594</v>
      </c>
      <c r="Y312" s="9">
        <f t="shared" si="50"/>
        <v>1.0356026699865468</v>
      </c>
      <c r="Z312" s="9">
        <f t="shared" si="51"/>
        <v>1.4225234865176024</v>
      </c>
      <c r="AA312" s="9">
        <f t="shared" si="52"/>
        <v>2.0289568358444376</v>
      </c>
      <c r="AB312" s="13"/>
      <c r="AC312" s="9" t="str">
        <f t="shared" si="53"/>
        <v>Target; Gain &gt; 0</v>
      </c>
      <c r="AD312" s="9">
        <f t="shared" si="54"/>
        <v>0.57599227502010775</v>
      </c>
      <c r="AE312" s="9">
        <f t="shared" si="54"/>
        <v>0.55819305932964203</v>
      </c>
      <c r="AF312" s="9">
        <f t="shared" si="55"/>
        <v>0.54615040743054133</v>
      </c>
      <c r="AG312" s="9">
        <f t="shared" si="56"/>
        <v>0.47217643945012239</v>
      </c>
      <c r="AH312" s="9">
        <f t="shared" si="57"/>
        <v>0.40796157140168365</v>
      </c>
      <c r="AI312" s="9">
        <f t="shared" si="58"/>
        <v>0.91775506879028423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K313" s="8"/>
      <c r="AL313" s="8"/>
      <c r="AM313" s="8"/>
      <c r="AN313" s="8"/>
      <c r="AO313" s="8"/>
    </row>
    <row r="314" spans="7:49" x14ac:dyDescent="0.3">
      <c r="K314" s="35" t="s">
        <v>62</v>
      </c>
      <c r="L314" s="5">
        <f>X314</f>
        <v>0.6</v>
      </c>
      <c r="M314" s="6" t="s">
        <v>2</v>
      </c>
      <c r="N314" s="6" t="s">
        <v>3</v>
      </c>
      <c r="O314" s="6" t="s">
        <v>4</v>
      </c>
      <c r="P314" s="6" t="s">
        <v>5</v>
      </c>
      <c r="Q314" s="6" t="s">
        <v>6</v>
      </c>
      <c r="R314" s="6" t="s">
        <v>7</v>
      </c>
      <c r="S314" s="6" t="s">
        <v>8</v>
      </c>
      <c r="T314" s="6" t="s">
        <v>9</v>
      </c>
      <c r="U314" s="6" t="s">
        <v>10</v>
      </c>
      <c r="V314" s="6" t="s">
        <v>11</v>
      </c>
      <c r="W314" s="6" t="s">
        <v>12</v>
      </c>
      <c r="X314" s="7">
        <f>X292</f>
        <v>0.6</v>
      </c>
      <c r="Y314" s="6" t="s">
        <v>2</v>
      </c>
      <c r="Z314" s="6" t="s">
        <v>3</v>
      </c>
      <c r="AA314" s="6" t="s">
        <v>4</v>
      </c>
      <c r="AB314" s="6" t="s">
        <v>5</v>
      </c>
      <c r="AC314" s="6" t="s">
        <v>6</v>
      </c>
      <c r="AD314" s="6" t="s">
        <v>7</v>
      </c>
      <c r="AE314" s="6" t="s">
        <v>8</v>
      </c>
      <c r="AF314" s="6" t="s">
        <v>9</v>
      </c>
      <c r="AG314" s="6" t="s">
        <v>10</v>
      </c>
      <c r="AH314" s="6" t="s">
        <v>11</v>
      </c>
      <c r="AI314" s="6" t="s">
        <v>12</v>
      </c>
      <c r="AJ314" s="5">
        <f t="shared" ref="AJ314:AJ324" si="61">X314</f>
        <v>0.6</v>
      </c>
      <c r="AK314" s="6" t="s">
        <v>2</v>
      </c>
      <c r="AL314" s="6" t="s">
        <v>3</v>
      </c>
      <c r="AM314" s="6" t="s">
        <v>4</v>
      </c>
      <c r="AN314" s="6" t="s">
        <v>5</v>
      </c>
      <c r="AO314" s="6" t="s">
        <v>6</v>
      </c>
      <c r="AP314" s="6" t="s">
        <v>7</v>
      </c>
      <c r="AQ314" s="6" t="s">
        <v>8</v>
      </c>
      <c r="AR314" s="6" t="s">
        <v>9</v>
      </c>
      <c r="AS314" s="6" t="s">
        <v>10</v>
      </c>
      <c r="AT314" s="6" t="s">
        <v>11</v>
      </c>
      <c r="AU314" s="6" t="s">
        <v>12</v>
      </c>
    </row>
    <row r="315" spans="7:49" x14ac:dyDescent="0.3">
      <c r="L315" s="8" t="s">
        <v>16</v>
      </c>
      <c r="M315" s="9">
        <f>MEDIAN(M3:M290)</f>
        <v>4851383.5999999996</v>
      </c>
      <c r="N315" s="9">
        <f t="shared" ref="N315:W315" si="62">MEDIAN(N3:N290)</f>
        <v>747832.9</v>
      </c>
      <c r="O315" s="9">
        <f t="shared" si="62"/>
        <v>749646.89999999991</v>
      </c>
      <c r="P315" s="9">
        <f t="shared" si="62"/>
        <v>1902138.9</v>
      </c>
      <c r="Q315" s="9">
        <f t="shared" si="62"/>
        <v>297400.59999999998</v>
      </c>
      <c r="R315" s="9">
        <f t="shared" si="62"/>
        <v>14768288.300000001</v>
      </c>
      <c r="S315" s="9">
        <f t="shared" si="62"/>
        <v>198459.4</v>
      </c>
      <c r="T315" s="9">
        <f t="shared" si="62"/>
        <v>2922825.5999999996</v>
      </c>
      <c r="U315" s="9">
        <f t="shared" si="62"/>
        <v>2286231.6666666665</v>
      </c>
      <c r="V315" s="9">
        <f t="shared" si="62"/>
        <v>1846321.7</v>
      </c>
      <c r="W315" s="9">
        <f t="shared" si="62"/>
        <v>425461.4</v>
      </c>
      <c r="X315" s="9" t="s">
        <v>16</v>
      </c>
      <c r="Y315" s="9">
        <f>MEDIAN(Y3:Y290)</f>
        <v>3.4073383005918005</v>
      </c>
      <c r="Z315" s="9">
        <f t="shared" ref="Z315:AI315" si="63">MEDIAN(Z3:Z290)</f>
        <v>0.94027805740479375</v>
      </c>
      <c r="AA315" s="9">
        <f t="shared" si="63"/>
        <v>0.94165201178402635</v>
      </c>
      <c r="AB315" s="9">
        <f t="shared" si="63"/>
        <v>1.8791019946103913</v>
      </c>
      <c r="AC315" s="9">
        <f t="shared" si="63"/>
        <v>0.94091783020994624</v>
      </c>
      <c r="AD315" s="9">
        <f t="shared" si="63"/>
        <v>8.4121486855030501</v>
      </c>
      <c r="AE315" s="9">
        <f t="shared" si="63"/>
        <v>0.64430773310790146</v>
      </c>
      <c r="AF315" s="9">
        <f t="shared" si="63"/>
        <v>0.63873738176771444</v>
      </c>
      <c r="AG315" s="9">
        <f t="shared" si="63"/>
        <v>0.92976389740942977</v>
      </c>
      <c r="AH315" s="9">
        <f t="shared" si="63"/>
        <v>3.1237945194123315</v>
      </c>
      <c r="AI315" s="9">
        <f t="shared" si="63"/>
        <v>1.7342157967621459</v>
      </c>
      <c r="AJ315" s="8" t="str">
        <f t="shared" si="61"/>
        <v>ALL</v>
      </c>
      <c r="AK315" s="9">
        <f>MEDIAN(AK3:AK290)</f>
        <v>3.4073383005918005</v>
      </c>
      <c r="AL315" s="9">
        <f t="shared" ref="AL315:AU315" si="64">MEDIAN(AL3:AL290)</f>
        <v>0.44347713491879392</v>
      </c>
      <c r="AM315" s="9">
        <f t="shared" si="64"/>
        <v>0.4305501103051938</v>
      </c>
      <c r="AN315" s="9">
        <f t="shared" si="64"/>
        <v>1.8791019946103913</v>
      </c>
      <c r="AO315" s="9">
        <f t="shared" si="64"/>
        <v>0.51512070189637593</v>
      </c>
      <c r="AP315" s="9">
        <f t="shared" si="64"/>
        <v>8.4121486855030501</v>
      </c>
      <c r="AQ315" s="9">
        <f t="shared" si="64"/>
        <v>0.37439962761709467</v>
      </c>
      <c r="AR315" s="9">
        <f t="shared" si="64"/>
        <v>0.3251833986083511</v>
      </c>
      <c r="AS315" s="9">
        <f t="shared" si="64"/>
        <v>0.36653919257223605</v>
      </c>
      <c r="AT315" s="9">
        <f t="shared" si="64"/>
        <v>3.1237945194123315</v>
      </c>
      <c r="AU315" s="9">
        <f t="shared" si="64"/>
        <v>0.65324094750103545</v>
      </c>
    </row>
    <row r="316" spans="7:49" x14ac:dyDescent="0.3">
      <c r="L316" s="8" t="str">
        <f>"Target; Gain &gt; "&amp;L314</f>
        <v>Target; Gain &gt; 0.6</v>
      </c>
      <c r="M316" s="9" t="e" cm="1" vm="1">
        <f t="array" ref="M316">MEDIAN(_xlfn._xlws.FILTER(M3:M290, ($AZ3:$AZ290 &gt; $X292)*($AZ3:$AZ290 &lt;&gt; "")))</f>
        <v>#VALUE!</v>
      </c>
      <c r="N316" s="9" t="e" cm="1" vm="1">
        <f t="array" ref="N316">MEDIAN(_xlfn._xlws.FILTER(N3:N290, ($AZ3:$AZ290 &gt; $X292)*($AZ3:$AZ290 &lt;&gt; "")))</f>
        <v>#VALUE!</v>
      </c>
      <c r="O316" s="9" t="e" cm="1" vm="1">
        <f t="array" ref="O316">MEDIAN(_xlfn._xlws.FILTER(O3:O290, ($AZ3:$AZ290 &gt; $X292)*($AZ3:$AZ290 &lt;&gt; "")))</f>
        <v>#VALUE!</v>
      </c>
      <c r="P316" s="9" t="e" cm="1" vm="1">
        <f t="array" ref="P316">MEDIAN(_xlfn._xlws.FILTER(P3:P290, ($AZ3:$AZ290 &gt; $X292)*($AZ3:$AZ290 &lt;&gt; "")))</f>
        <v>#VALUE!</v>
      </c>
      <c r="Q316" s="9" t="e" cm="1" vm="1">
        <f t="array" ref="Q316">MEDIAN(_xlfn._xlws.FILTER(Q3:Q290, ($AZ3:$AZ290 &gt; $X292)*($AZ3:$AZ290 &lt;&gt; "")))</f>
        <v>#VALUE!</v>
      </c>
      <c r="R316" s="9" t="e" cm="1" vm="1">
        <f t="array" ref="R316">MEDIAN(_xlfn._xlws.FILTER(R3:R290, ($AZ3:$AZ290 &gt; $X292)*($AZ3:$AZ290 &lt;&gt; "")))</f>
        <v>#VALUE!</v>
      </c>
      <c r="S316" s="9" t="e" cm="1" vm="1">
        <f t="array" ref="S316">MEDIAN(_xlfn._xlws.FILTER(S3:S290, ($AZ3:$AZ290 &gt; $X292)*($AZ3:$AZ290 &lt;&gt; "")))</f>
        <v>#VALUE!</v>
      </c>
      <c r="T316" s="9" t="e" cm="1" vm="1">
        <f t="array" ref="T316">MEDIAN(_xlfn._xlws.FILTER(T3:T290, ($AZ3:$AZ290 &gt; $X292)*($AZ3:$AZ290 &lt;&gt; "")))</f>
        <v>#VALUE!</v>
      </c>
      <c r="U316" s="9" t="e" cm="1" vm="1">
        <f t="array" ref="U316">MEDIAN(_xlfn._xlws.FILTER(U3:U290, ($AZ3:$AZ290 &gt; $X292)*($AZ3:$AZ290 &lt;&gt; "")))</f>
        <v>#VALUE!</v>
      </c>
      <c r="V316" s="9" t="e" cm="1" vm="1">
        <f t="array" ref="V316">MEDIAN(_xlfn._xlws.FILTER(V3:V290, ($AZ3:$AZ290 &gt; $X292)*($AZ3:$AZ290 &lt;&gt; "")))</f>
        <v>#VALUE!</v>
      </c>
      <c r="W316" s="9" t="e" cm="1" vm="1">
        <f t="array" ref="W316">MEDIAN(_xlfn._xlws.FILTER(W3:W290, ($AZ3:$AZ290 &gt; $X292)*($AZ3:$AZ290 &lt;&gt; "")))</f>
        <v>#VALUE!</v>
      </c>
      <c r="X316" s="9" t="str">
        <f>"Target; Gain &gt; "&amp;X314</f>
        <v>Target; Gain &gt; 0.6</v>
      </c>
      <c r="Y316" s="9" t="e" cm="1" vm="1">
        <f t="array" ref="Y316">MEDIAN(_xlfn._xlws.FILTER(Y3:Y290, ($AZ3:$AZ290 &gt; $X292)*($AZ3:$AZ290 &lt;&gt; "")))</f>
        <v>#VALUE!</v>
      </c>
      <c r="Z316" s="9" t="e" cm="1" vm="1">
        <f t="array" ref="Z316">MEDIAN(_xlfn._xlws.FILTER(Z3:Z290, ($AZ3:$AZ290 &gt; $X292)*($AZ3:$AZ290 &lt;&gt; "")))</f>
        <v>#VALUE!</v>
      </c>
      <c r="AA316" s="9" t="e" cm="1" vm="1">
        <f t="array" ref="AA316">MEDIAN(_xlfn._xlws.FILTER(AA3:AA290, ($AZ3:$AZ290 &gt; $X292)*($AZ3:$AZ290 &lt;&gt; "")))</f>
        <v>#VALUE!</v>
      </c>
      <c r="AB316" s="9" t="e" cm="1" vm="1">
        <f t="array" ref="AB316">MEDIAN(_xlfn._xlws.FILTER(AB3:AB290, ($AZ3:$AZ290 &gt; $X292)*($AZ3:$AZ290 &lt;&gt; "")))</f>
        <v>#VALUE!</v>
      </c>
      <c r="AC316" s="9" t="e" cm="1" vm="1">
        <f t="array" ref="AC316">MEDIAN(_xlfn._xlws.FILTER(AC3:AC290, ($AZ3:$AZ290 &gt; $X292)*($AZ3:$AZ290 &lt;&gt; "")))</f>
        <v>#VALUE!</v>
      </c>
      <c r="AD316" s="9" t="e" cm="1" vm="1">
        <f t="array" ref="AD316">MEDIAN(_xlfn._xlws.FILTER(AD3:AD290, ($AZ3:$AZ290 &gt; $X292)*($AZ3:$AZ290 &lt;&gt; "")))</f>
        <v>#VALUE!</v>
      </c>
      <c r="AE316" s="9" t="e" cm="1" vm="1">
        <f t="array" ref="AE316">MEDIAN(_xlfn._xlws.FILTER(AE3:AE290, ($AZ3:$AZ290 &gt; $X292)*($AZ3:$AZ290 &lt;&gt; "")))</f>
        <v>#VALUE!</v>
      </c>
      <c r="AF316" s="9" t="e" cm="1" vm="1">
        <f t="array" ref="AF316">MEDIAN(_xlfn._xlws.FILTER(AF3:AF290, ($AZ3:$AZ290 &gt; $X292)*($AZ3:$AZ290 &lt;&gt; "")))</f>
        <v>#VALUE!</v>
      </c>
      <c r="AG316" s="9" t="e" cm="1" vm="1">
        <f t="array" ref="AG316">MEDIAN(_xlfn._xlws.FILTER(AG3:AG290, ($AZ3:$AZ290 &gt; $X292)*($AZ3:$AZ290 &lt;&gt; "")))</f>
        <v>#VALUE!</v>
      </c>
      <c r="AH316" s="9" t="e" cm="1" vm="1">
        <f t="array" ref="AH316">MEDIAN(_xlfn._xlws.FILTER(AH3:AH290, ($AZ3:$AZ290 &gt; $X292)*($AZ3:$AZ290 &lt;&gt; "")))</f>
        <v>#VALUE!</v>
      </c>
      <c r="AI316" s="9" t="e" cm="1" vm="1">
        <f t="array" ref="AI316">MEDIAN(_xlfn._xlws.FILTER(AI3:AI290, ($AZ3:$AZ290 &gt; $X292)*($AZ3:$AZ290 &lt;&gt; "")))</f>
        <v>#VALUE!</v>
      </c>
      <c r="AJ316" s="8" t="str">
        <f t="shared" si="61"/>
        <v>Target; Gain &gt; 0.6</v>
      </c>
      <c r="AK316" s="9" t="e" cm="1" vm="1">
        <f t="array" ref="AK316">MEDIAN(_xlfn._xlws.FILTER(AK3:AK290, ($AZ3:$AZ290 &gt; $X292)*($AZ3:$AZ290 &lt;&gt; "")))</f>
        <v>#VALUE!</v>
      </c>
      <c r="AL316" s="9" t="e" cm="1" vm="1">
        <f t="array" ref="AL316">MEDIAN(_xlfn._xlws.FILTER(AL3:AL290, ($AZ3:$AZ290 &gt; $X292)*($AZ3:$AZ290 &lt;&gt; "")))</f>
        <v>#VALUE!</v>
      </c>
      <c r="AM316" s="9" t="e" cm="1" vm="1">
        <f t="array" ref="AM316">MEDIAN(_xlfn._xlws.FILTER(AM3:AM290, ($AZ3:$AZ290 &gt; $X292)*($AZ3:$AZ290 &lt;&gt; "")))</f>
        <v>#VALUE!</v>
      </c>
      <c r="AN316" s="9" t="e" cm="1" vm="1">
        <f t="array" ref="AN316">MEDIAN(_xlfn._xlws.FILTER(AN3:AN290, ($AZ3:$AZ290 &gt; $X292)*($AZ3:$AZ290 &lt;&gt; "")))</f>
        <v>#VALUE!</v>
      </c>
      <c r="AO316" s="9" t="e" cm="1" vm="1">
        <f t="array" ref="AO316">MEDIAN(_xlfn._xlws.FILTER(AO3:AO290, ($AZ3:$AZ290 &gt; $X292)*($AZ3:$AZ290 &lt;&gt; "")))</f>
        <v>#VALUE!</v>
      </c>
      <c r="AP316" s="9" t="e" cm="1" vm="1">
        <f t="array" ref="AP316">MEDIAN(_xlfn._xlws.FILTER(AP3:AP290, ($AZ3:$AZ290 &gt; $X292)*($AZ3:$AZ290 &lt;&gt; "")))</f>
        <v>#VALUE!</v>
      </c>
      <c r="AQ316" s="9" t="e" cm="1" vm="1">
        <f t="array" ref="AQ316">MEDIAN(_xlfn._xlws.FILTER(AQ3:AQ290, ($AZ3:$AZ290 &gt; $X292)*($AZ3:$AZ290 &lt;&gt; "")))</f>
        <v>#VALUE!</v>
      </c>
      <c r="AR316" s="9" t="e" cm="1" vm="1">
        <f t="array" ref="AR316">MEDIAN(_xlfn._xlws.FILTER(AR3:AR290, ($AZ3:$AZ290 &gt; $X292)*($AZ3:$AZ290 &lt;&gt; "")))</f>
        <v>#VALUE!</v>
      </c>
      <c r="AS316" s="9" t="e" cm="1" vm="1">
        <f t="array" ref="AS316">MEDIAN(_xlfn._xlws.FILTER(AS3:AS290, ($AZ3:$AZ290 &gt; $X292)*($AZ3:$AZ290 &lt;&gt; "")))</f>
        <v>#VALUE!</v>
      </c>
      <c r="AT316" s="9" t="e" cm="1" vm="1">
        <f t="array" ref="AT316">MEDIAN(_xlfn._xlws.FILTER(AT3:AT290, ($AZ3:$AZ290 &gt; $X292)*($AZ3:$AZ290 &lt;&gt; "")))</f>
        <v>#VALUE!</v>
      </c>
      <c r="AU316" s="9" t="e" cm="1" vm="1">
        <f t="array" ref="AU316">MEDIAN(_xlfn._xlws.FILTER(AU3:AU290, ($AZ3:$AZ290 &gt; $X292)*($AZ3:$AZ290 &lt;&gt; "")))</f>
        <v>#VALUE!</v>
      </c>
    </row>
    <row r="317" spans="7:49" x14ac:dyDescent="0.3">
      <c r="L317" s="8" t="str">
        <f>"Gain &gt; "&amp;L314</f>
        <v>Gain &gt; 0.6</v>
      </c>
      <c r="M317" s="9" t="e" cm="1" vm="1">
        <f t="array" ref="M317">MEDIAN(_xlfn._xlws.FILTER(M3:M290, $AY3:$AY290&gt;$X292))</f>
        <v>#VALUE!</v>
      </c>
      <c r="N317" s="9" t="e" cm="1" vm="1">
        <f t="array" ref="N317">MEDIAN(_xlfn._xlws.FILTER(N3:N290, $AY3:$AY290&gt;$X292))</f>
        <v>#VALUE!</v>
      </c>
      <c r="O317" s="9" t="e" cm="1" vm="1">
        <f t="array" ref="O317">MEDIAN(_xlfn._xlws.FILTER(O3:O290, $AY3:$AY290&gt;$X292))</f>
        <v>#VALUE!</v>
      </c>
      <c r="P317" s="9" t="e" cm="1" vm="1">
        <f t="array" ref="P317">MEDIAN(_xlfn._xlws.FILTER(P3:P290, $AY3:$AY290&gt;$X292))</f>
        <v>#VALUE!</v>
      </c>
      <c r="Q317" s="9" t="e" cm="1" vm="1">
        <f t="array" ref="Q317">MEDIAN(_xlfn._xlws.FILTER(Q3:Q290, $AY3:$AY290&gt;$X292))</f>
        <v>#VALUE!</v>
      </c>
      <c r="R317" s="9" t="e" cm="1" vm="1">
        <f t="array" ref="R317">MEDIAN(_xlfn._xlws.FILTER(R3:R290, $AY3:$AY290&gt;$X292))</f>
        <v>#VALUE!</v>
      </c>
      <c r="S317" s="9" t="e" cm="1" vm="1">
        <f t="array" ref="S317">MEDIAN(_xlfn._xlws.FILTER(S3:S290, $AY3:$AY290&gt;$X292))</f>
        <v>#VALUE!</v>
      </c>
      <c r="T317" s="9" t="e" cm="1" vm="1">
        <f t="array" ref="T317">MEDIAN(_xlfn._xlws.FILTER(T3:T290, $AY3:$AY290&gt;$X292))</f>
        <v>#VALUE!</v>
      </c>
      <c r="U317" s="9" t="e" cm="1" vm="1">
        <f t="array" ref="U317">MEDIAN(_xlfn._xlws.FILTER(U3:U290, $AY3:$AY290&gt;$X292))</f>
        <v>#VALUE!</v>
      </c>
      <c r="V317" s="9" t="e" cm="1" vm="1">
        <f t="array" ref="V317">MEDIAN(_xlfn._xlws.FILTER(V3:V290, $AY3:$AY290&gt;$X292))</f>
        <v>#VALUE!</v>
      </c>
      <c r="W317" s="9" t="e" cm="1" vm="1">
        <f t="array" ref="W317">MEDIAN(_xlfn._xlws.FILTER(W3:W290, $AY3:$AY290&gt;$X292))</f>
        <v>#VALUE!</v>
      </c>
      <c r="X317" s="9" t="str">
        <f>"Gain &gt; "&amp;X314</f>
        <v>Gain &gt; 0.6</v>
      </c>
      <c r="Y317" s="9" t="e" cm="1" vm="1">
        <f t="array" ref="Y317">MEDIAN(_xlfn._xlws.FILTER(Y3:Y290, $AY3:$AY290&gt;$X292))</f>
        <v>#VALUE!</v>
      </c>
      <c r="Z317" s="9" t="e" cm="1" vm="1">
        <f t="array" ref="Z317">MEDIAN(_xlfn._xlws.FILTER(Z3:Z290, $AY3:$AY290&gt;$X292))</f>
        <v>#VALUE!</v>
      </c>
      <c r="AA317" s="9" t="e" cm="1" vm="1">
        <f t="array" ref="AA317">MEDIAN(_xlfn._xlws.FILTER(AA3:AA290, $AY3:$AY290&gt;$X292))</f>
        <v>#VALUE!</v>
      </c>
      <c r="AB317" s="9" t="e" cm="1" vm="1">
        <f t="array" ref="AB317">MEDIAN(_xlfn._xlws.FILTER(AB3:AB290, $AY3:$AY290&gt;$X292))</f>
        <v>#VALUE!</v>
      </c>
      <c r="AC317" s="9" t="e" cm="1" vm="1">
        <f t="array" ref="AC317">MEDIAN(_xlfn._xlws.FILTER(AC3:AC290, $AY3:$AY290&gt;$X292))</f>
        <v>#VALUE!</v>
      </c>
      <c r="AD317" s="9" t="e" cm="1" vm="1">
        <f t="array" ref="AD317">MEDIAN(_xlfn._xlws.FILTER(AD3:AD290, $AY3:$AY290&gt;$X292))</f>
        <v>#VALUE!</v>
      </c>
      <c r="AE317" s="9" t="e" cm="1" vm="1">
        <f t="array" ref="AE317">MEDIAN(_xlfn._xlws.FILTER(AE3:AE290, $AY3:$AY290&gt;$X292))</f>
        <v>#VALUE!</v>
      </c>
      <c r="AF317" s="9" t="e" cm="1" vm="1">
        <f t="array" ref="AF317">MEDIAN(_xlfn._xlws.FILTER(AF3:AF290, $AY3:$AY290&gt;$X292))</f>
        <v>#VALUE!</v>
      </c>
      <c r="AG317" s="9" t="e" cm="1" vm="1">
        <f t="array" ref="AG317">MEDIAN(_xlfn._xlws.FILTER(AG3:AG290, $AY3:$AY290&gt;$X292))</f>
        <v>#VALUE!</v>
      </c>
      <c r="AH317" s="9" t="e" cm="1" vm="1">
        <f t="array" ref="AH317">MEDIAN(_xlfn._xlws.FILTER(AH3:AH290, $AY3:$AY290&gt;$X292))</f>
        <v>#VALUE!</v>
      </c>
      <c r="AI317" s="9" t="e" cm="1" vm="1">
        <f t="array" ref="AI317">MEDIAN(_xlfn._xlws.FILTER(AI3:AI290, $AY3:$AY290&gt;$X292))</f>
        <v>#VALUE!</v>
      </c>
      <c r="AJ317" s="8" t="str">
        <f t="shared" si="61"/>
        <v>Gain &gt; 0.6</v>
      </c>
      <c r="AK317" s="9" t="e" cm="1" vm="1">
        <f t="array" ref="AK317">MEDIAN(_xlfn._xlws.FILTER(AK3:AK290, $AY3:$AY290&gt;$X292))</f>
        <v>#VALUE!</v>
      </c>
      <c r="AL317" s="9" t="e" cm="1" vm="1">
        <f t="array" ref="AL317">MEDIAN(_xlfn._xlws.FILTER(AL3:AL290, $AY3:$AY290&gt;$X292))</f>
        <v>#VALUE!</v>
      </c>
      <c r="AM317" s="9" t="e" cm="1" vm="1">
        <f t="array" ref="AM317">MEDIAN(_xlfn._xlws.FILTER(AM3:AM290, $AY3:$AY290&gt;$X292))</f>
        <v>#VALUE!</v>
      </c>
      <c r="AN317" s="9" t="e" cm="1" vm="1">
        <f t="array" ref="AN317">MEDIAN(_xlfn._xlws.FILTER(AN3:AN290, $AY3:$AY290&gt;$X292))</f>
        <v>#VALUE!</v>
      </c>
      <c r="AO317" s="9" t="e" cm="1" vm="1">
        <f t="array" ref="AO317">MEDIAN(_xlfn._xlws.FILTER(AO3:AO290, $AY3:$AY290&gt;$X292))</f>
        <v>#VALUE!</v>
      </c>
      <c r="AP317" s="9" t="e" cm="1" vm="1">
        <f t="array" ref="AP317">MEDIAN(_xlfn._xlws.FILTER(AP3:AP290, $AY3:$AY290&gt;$X292))</f>
        <v>#VALUE!</v>
      </c>
      <c r="AQ317" s="9" t="e" cm="1" vm="1">
        <f t="array" ref="AQ317">MEDIAN(_xlfn._xlws.FILTER(AQ3:AQ290, $AY3:$AY290&gt;$X292))</f>
        <v>#VALUE!</v>
      </c>
      <c r="AR317" s="9" t="e" cm="1" vm="1">
        <f t="array" ref="AR317">MEDIAN(_xlfn._xlws.FILTER(AR3:AR290, $AY3:$AY290&gt;$X292))</f>
        <v>#VALUE!</v>
      </c>
      <c r="AS317" s="9" t="e" cm="1" vm="1">
        <f t="array" ref="AS317">MEDIAN(_xlfn._xlws.FILTER(AS3:AS290, $AY3:$AY290&gt;$X292))</f>
        <v>#VALUE!</v>
      </c>
      <c r="AT317" s="9" t="e" cm="1" vm="1">
        <f t="array" ref="AT317">MEDIAN(_xlfn._xlws.FILTER(AT3:AT290, $AY3:$AY290&gt;$X292))</f>
        <v>#VALUE!</v>
      </c>
      <c r="AU317" s="9" t="e" cm="1" vm="1">
        <f t="array" ref="AU317">MEDIAN(_xlfn._xlws.FILTER(AU3:AU290, $AY3:$AY290&gt;$X292))</f>
        <v>#VALUE!</v>
      </c>
      <c r="AW317" s="10"/>
    </row>
    <row r="318" spans="7:49" x14ac:dyDescent="0.3">
      <c r="L318" t="s">
        <v>17</v>
      </c>
      <c r="M318" s="9" cm="1">
        <f t="array" ref="M318">MEDIAN(_xlfn._xlws.FILTER(M3:M290, $H3:$H290=1))</f>
        <v>4004766.4</v>
      </c>
      <c r="N318" s="9" cm="1">
        <f t="array" ref="N318">MEDIAN(_xlfn._xlws.FILTER(N3:N290, $H3:$H290=1))</f>
        <v>393952.9</v>
      </c>
      <c r="O318" s="9" cm="1">
        <f t="array" ref="O318">MEDIAN(_xlfn._xlws.FILTER(O3:O290, $H3:$H290=1))</f>
        <v>394097.1</v>
      </c>
      <c r="P318" s="9" cm="1">
        <f t="array" ref="P318">MEDIAN(_xlfn._xlws.FILTER(P3:P290, $H3:$H290=1))</f>
        <v>1386009.2000000002</v>
      </c>
      <c r="Q318" s="9" cm="1">
        <f t="array" ref="Q318">MEDIAN(_xlfn._xlws.FILTER(Q3:Q290, $H3:$H290=1))</f>
        <v>232789.09999999998</v>
      </c>
      <c r="R318" s="9" cm="1">
        <f t="array" ref="R318">MEDIAN(_xlfn._xlws.FILTER(R3:R290, $H3:$H290=1))</f>
        <v>10383386.1</v>
      </c>
      <c r="S318" s="9" cm="1">
        <f t="array" ref="S318">MEDIAN(_xlfn._xlws.FILTER(S3:S290, $H3:$H290=1))</f>
        <v>60049.100000000006</v>
      </c>
      <c r="T318" s="9" cm="1">
        <f t="array" ref="T318">MEDIAN(_xlfn._xlws.FILTER(T3:T290, $H3:$H290=1))</f>
        <v>2920205.4000000004</v>
      </c>
      <c r="U318" s="9" cm="1">
        <f t="array" ref="U318">MEDIAN(_xlfn._xlws.FILTER(U3:U290, $H3:$H290=1))</f>
        <v>2273744.4333333336</v>
      </c>
      <c r="V318" s="9" cm="1">
        <f t="array" ref="V318">MEDIAN(_xlfn._xlws.FILTER(V3:V290, $H3:$H290=1))</f>
        <v>1788076.7999999998</v>
      </c>
      <c r="W318" s="9" cm="1">
        <f t="array" ref="W318">MEDIAN(_xlfn._xlws.FILTER(W3:W290, $H3:$H290=1))</f>
        <v>252030.59999999998</v>
      </c>
      <c r="X318" s="9" t="s">
        <v>17</v>
      </c>
      <c r="Y318" s="9" cm="1">
        <f t="array" ref="Y318">MEDIAN(_xlfn._xlws.FILTER(Y3:Y290, $H3:$H290=1))</f>
        <v>2.8036646061053032</v>
      </c>
      <c r="Z318" s="9" cm="1">
        <f t="array" ref="Z318">MEDIAN(_xlfn._xlws.FILTER(Z3:Z290, $H3:$H290=1))</f>
        <v>0.71993843198870311</v>
      </c>
      <c r="AA318" s="9" cm="1">
        <f t="array" ref="AA318">MEDIAN(_xlfn._xlws.FILTER(AA3:AA290, $H3:$H290=1))</f>
        <v>0.70879014264792206</v>
      </c>
      <c r="AB318" s="9" cm="1">
        <f t="array" ref="AB318">MEDIAN(_xlfn._xlws.FILTER(AB3:AB290, $H3:$H290=1))</f>
        <v>1.5185983292030869</v>
      </c>
      <c r="AC318" s="9" cm="1">
        <f t="array" ref="AC318">MEDIAN(_xlfn._xlws.FILTER(AC3:AC290, $H3:$H290=1))</f>
        <v>0.71295888428867338</v>
      </c>
      <c r="AD318" s="9" cm="1">
        <f t="array" ref="AD318">MEDIAN(_xlfn._xlws.FILTER(AD3:AD290, $H3:$H290=1))</f>
        <v>6.2316111192922108</v>
      </c>
      <c r="AE318" s="9" cm="1">
        <f t="array" ref="AE318">MEDIAN(_xlfn._xlws.FILTER(AE3:AE290, $H3:$H290=1))</f>
        <v>0.49676009967224671</v>
      </c>
      <c r="AF318" s="9" cm="1">
        <f t="array" ref="AF318">MEDIAN(_xlfn._xlws.FILTER(AF3:AF290, $H3:$H290=1))</f>
        <v>0.6299806474184152</v>
      </c>
      <c r="AG318" s="9" cm="1">
        <f t="array" ref="AG318">MEDIAN(_xlfn._xlws.FILTER(AG3:AG290, $H3:$H290=1))</f>
        <v>0.91205738776479839</v>
      </c>
      <c r="AH318" s="9" cm="1">
        <f t="array" ref="AH318">MEDIAN(_xlfn._xlws.FILTER(AH3:AH290, $H3:$H290=1))</f>
        <v>3.0486873265996106</v>
      </c>
      <c r="AI318" s="9" cm="1">
        <f t="array" ref="AI318">MEDIAN(_xlfn._xlws.FILTER(AI3:AI290, $H3:$H290=1))</f>
        <v>1.0093926055880726</v>
      </c>
      <c r="AJ318" s="10" t="str">
        <f t="shared" si="61"/>
        <v>Target</v>
      </c>
      <c r="AK318" s="9" cm="1">
        <f t="array" ref="AK318">MEDIAN(_xlfn._xlws.FILTER(AK3:AK290, $H3:$H290=1))</f>
        <v>2.8036646061053032</v>
      </c>
      <c r="AL318" s="9" cm="1">
        <f t="array" ref="AL318">MEDIAN(_xlfn._xlws.FILTER(AL3:AL290, $H3:$H290=1))</f>
        <v>0.37994891210692</v>
      </c>
      <c r="AM318" s="9" cm="1">
        <f t="array" ref="AM318">MEDIAN(_xlfn._xlws.FILTER(AM3:AM290, $H3:$H290=1))</f>
        <v>0.37459451397298826</v>
      </c>
      <c r="AN318" s="9" cm="1">
        <f t="array" ref="AN318">MEDIAN(_xlfn._xlws.FILTER(AN3:AN290, $H3:$H290=1))</f>
        <v>1.5185983292030869</v>
      </c>
      <c r="AO318" s="9" cm="1">
        <f t="array" ref="AO318">MEDIAN(_xlfn._xlws.FILTER(AO3:AO290, $H3:$H290=1))</f>
        <v>0.38577651360246823</v>
      </c>
      <c r="AP318" s="9" cm="1">
        <f t="array" ref="AP318">MEDIAN(_xlfn._xlws.FILTER(AP3:AP290, $H3:$H290=1))</f>
        <v>6.2316111192922108</v>
      </c>
      <c r="AQ318" s="9" cm="1">
        <f t="array" ref="AQ318">MEDIAN(_xlfn._xlws.FILTER(AQ3:AQ290, $H3:$H290=1))</f>
        <v>0.34858323357184418</v>
      </c>
      <c r="AR318" s="9" cm="1">
        <f t="array" ref="AR318">MEDIAN(_xlfn._xlws.FILTER(AR3:AR290, $H3:$H290=1))</f>
        <v>0.31925134520279247</v>
      </c>
      <c r="AS318" s="9" cm="1">
        <f t="array" ref="AS318">MEDIAN(_xlfn._xlws.FILTER(AS3:AS290, $H3:$H290=1))</f>
        <v>0.32401839983067476</v>
      </c>
      <c r="AT318" s="9" cm="1">
        <f t="array" ref="AT318">MEDIAN(_xlfn._xlws.FILTER(AT3:AT290, $H3:$H290=1))</f>
        <v>3.0486873265996106</v>
      </c>
      <c r="AU318" s="9" cm="1">
        <f t="array" ref="AU318">MEDIAN(_xlfn._xlws.FILTER(AU3:AU290, $H3:$H290=1))</f>
        <v>0.46808177359635011</v>
      </c>
      <c r="AW318" s="10"/>
    </row>
    <row r="319" spans="7:49" x14ac:dyDescent="0.3">
      <c r="L319" t="str">
        <f t="shared" ref="L319:L324" si="65">X319</f>
        <v>Gain &gt; 0</v>
      </c>
      <c r="M319" s="9" cm="1">
        <f t="array" ref="M319">MEDIAN(_xlfn._xlws.FILTER(M3:M290, $J3:$J290=1))</f>
        <v>6533491.7000000002</v>
      </c>
      <c r="N319" s="9" cm="1">
        <f t="array" ref="N319">MEDIAN(_xlfn._xlws.FILTER(N3:N290, $J3:$J290=1))</f>
        <v>1160855.2</v>
      </c>
      <c r="O319" s="9" cm="1">
        <f t="array" ref="O319">MEDIAN(_xlfn._xlws.FILTER(O3:O290, $J3:$J290=1))</f>
        <v>1174656.6000000001</v>
      </c>
      <c r="P319" s="9" cm="1">
        <f t="array" ref="P319">MEDIAN(_xlfn._xlws.FILTER(P3:P290, $J3:$J290=1))</f>
        <v>2232255.7999999998</v>
      </c>
      <c r="Q319" s="9" cm="1">
        <f t="array" ref="Q319">MEDIAN(_xlfn._xlws.FILTER(Q3:Q290, $J3:$J290=1))</f>
        <v>551520.19999999995</v>
      </c>
      <c r="R319" s="9" cm="1">
        <f t="array" ref="R319">MEDIAN(_xlfn._xlws.FILTER(R3:R290, $J3:$J290=1))</f>
        <v>21349713.199999999</v>
      </c>
      <c r="S319" s="9" cm="1">
        <f t="array" ref="S319">MEDIAN(_xlfn._xlws.FILTER(S3:S290, $J3:$J290=1))</f>
        <v>542489.4</v>
      </c>
      <c r="T319" s="9" cm="1">
        <f t="array" ref="T319">MEDIAN(_xlfn._xlws.FILTER(T3:T290, $J3:$J290=1))</f>
        <v>2924194.8</v>
      </c>
      <c r="U319" s="9" cm="1">
        <f t="array" ref="U319">MEDIAN(_xlfn._xlws.FILTER(U3:U290, $J3:$J290=1))</f>
        <v>2289944.6</v>
      </c>
      <c r="V319" s="9" cm="1">
        <f t="array" ref="V319">MEDIAN(_xlfn._xlws.FILTER(V3:V290, $J3:$J290=1))</f>
        <v>2033017.2</v>
      </c>
      <c r="W319" s="9" cm="1">
        <f t="array" ref="W319">MEDIAN(_xlfn._xlws.FILTER(W3:W290, $J3:$J290=1))</f>
        <v>612603.4</v>
      </c>
      <c r="X319" s="9" t="s">
        <v>18</v>
      </c>
      <c r="Y319" s="9" cm="1">
        <f t="array" ref="Y319">MEDIAN(_xlfn._xlws.FILTER(Y3:Y290, $J3:$J290=1))</f>
        <v>4.873917223804165</v>
      </c>
      <c r="Z319" s="9" cm="1">
        <f t="array" ref="Z319">MEDIAN(_xlfn._xlws.FILTER(Z3:Z290, $J3:$J290=1))</f>
        <v>1.2962954037822785</v>
      </c>
      <c r="AA319" s="9" cm="1">
        <f t="array" ref="AA319">MEDIAN(_xlfn._xlws.FILTER(AA3:AA290, $J3:$J290=1))</f>
        <v>1.289887004578486</v>
      </c>
      <c r="AB319" s="9" cm="1">
        <f t="array" ref="AB319">MEDIAN(_xlfn._xlws.FILTER(AB3:AB290, $J3:$J290=1))</f>
        <v>2.6084229592001065</v>
      </c>
      <c r="AC319" s="9" cm="1">
        <f t="array" ref="AC319">MEDIAN(_xlfn._xlws.FILTER(AC3:AC290, $J3:$J290=1))</f>
        <v>1.109019689972047</v>
      </c>
      <c r="AD319" s="9" cm="1">
        <f t="array" ref="AD319">MEDIAN(_xlfn._xlws.FILTER(AD3:AD290, $J3:$J290=1))</f>
        <v>12.020650320610731</v>
      </c>
      <c r="AE319" s="9" cm="1">
        <f t="array" ref="AE319">MEDIAN(_xlfn._xlws.FILTER(AE3:AE290, $J3:$J290=1))</f>
        <v>0.93568957852548928</v>
      </c>
      <c r="AF319" s="9" cm="1">
        <f t="array" ref="AF319">MEDIAN(_xlfn._xlws.FILTER(AF3:AF290, $J3:$J290=1))</f>
        <v>0.63207614190177996</v>
      </c>
      <c r="AG319" s="9" cm="1">
        <f t="array" ref="AG319">MEDIAN(_xlfn._xlws.FILTER(AG3:AG290, $J3:$J290=1))</f>
        <v>0.92361608755891211</v>
      </c>
      <c r="AH319" s="9" cm="1">
        <f t="array" ref="AH319">MEDIAN(_xlfn._xlws.FILTER(AH3:AH290, $J3:$J290=1))</f>
        <v>3.3329162774141881</v>
      </c>
      <c r="AI319" s="9" cm="1">
        <f t="array" ref="AI319">MEDIAN(_xlfn._xlws.FILTER(AI3:AI290, $J3:$J290=1))</f>
        <v>2.1130006392661018</v>
      </c>
      <c r="AJ319" s="10" t="str">
        <f t="shared" si="61"/>
        <v>Gain &gt; 0</v>
      </c>
      <c r="AK319" s="9" cm="1">
        <f t="array" ref="AK319">MEDIAN(_xlfn._xlws.FILTER(AK3:AK290, $J3:$J290=1))</f>
        <v>4.873917223804165</v>
      </c>
      <c r="AL319" s="9" cm="1">
        <f t="array" ref="AL319">MEDIAN(_xlfn._xlws.FILTER(AL3:AL290, $J3:$J290=1))</f>
        <v>0.53614560888963747</v>
      </c>
      <c r="AM319" s="9" cm="1">
        <f t="array" ref="AM319">MEDIAN(_xlfn._xlws.FILTER(AM3:AM290, $J3:$J290=1))</f>
        <v>0.52464023398351856</v>
      </c>
      <c r="AN319" s="9" cm="1">
        <f t="array" ref="AN319">MEDIAN(_xlfn._xlws.FILTER(AN3:AN290, $J3:$J290=1))</f>
        <v>2.6084229592001065</v>
      </c>
      <c r="AO319" s="9" cm="1">
        <f t="array" ref="AO319">MEDIAN(_xlfn._xlws.FILTER(AO3:AO290, $J3:$J290=1))</f>
        <v>0.57903881901002019</v>
      </c>
      <c r="AP319" s="9" cm="1">
        <f t="array" ref="AP319">MEDIAN(_xlfn._xlws.FILTER(AP3:AP290, $J3:$J290=1))</f>
        <v>12.020650320610731</v>
      </c>
      <c r="AQ319" s="9" cm="1">
        <f t="array" ref="AQ319">MEDIAN(_xlfn._xlws.FILTER(AQ3:AQ290, $J3:$J290=1))</f>
        <v>0.390896332700504</v>
      </c>
      <c r="AR319" s="9" cm="1">
        <f t="array" ref="AR319">MEDIAN(_xlfn._xlws.FILTER(AR3:AR290, $J3:$J290=1))</f>
        <v>0.32164032740402038</v>
      </c>
      <c r="AS319" s="9" cm="1">
        <f t="array" ref="AS319">MEDIAN(_xlfn._xlws.FILTER(AS3:AS290, $J3:$J290=1))</f>
        <v>0.36653919257223605</v>
      </c>
      <c r="AT319" s="9" cm="1">
        <f t="array" ref="AT319">MEDIAN(_xlfn._xlws.FILTER(AT3:AT290, $J3:$J290=1))</f>
        <v>3.3329162774141881</v>
      </c>
      <c r="AU319" s="9" cm="1">
        <f t="array" ref="AU319">MEDIAN(_xlfn._xlws.FILTER(AU3:AU290, $J3:$J290=1))</f>
        <v>0.91897614118061033</v>
      </c>
      <c r="AW319" s="10"/>
    </row>
    <row r="320" spans="7:49" x14ac:dyDescent="0.3">
      <c r="L320" t="str">
        <f t="shared" si="65"/>
        <v>Gain &lt;=0</v>
      </c>
      <c r="M320" s="9" cm="1">
        <f t="array" ref="M320">MEDIAN(_xlfn._xlws.FILTER(M3:M290, $I3:$I290=1))</f>
        <v>200049.4</v>
      </c>
      <c r="N320" s="9" cm="1">
        <f t="array" ref="N320">MEDIAN(_xlfn._xlws.FILTER(N3:N290, $I3:$I290=1))</f>
        <v>419895.6</v>
      </c>
      <c r="O320" s="9" cm="1">
        <f t="array" ref="O320">MEDIAN(_xlfn._xlws.FILTER(O3:O290, $I3:$I290=1))</f>
        <v>419967.5</v>
      </c>
      <c r="P320" s="9" cm="1">
        <f t="array" ref="P320">MEDIAN(_xlfn._xlws.FILTER(P3:P290, $I3:$I290=1))</f>
        <v>199999.4</v>
      </c>
      <c r="Q320" s="9" cm="1">
        <f t="array" ref="Q320">MEDIAN(_xlfn._xlws.FILTER(Q3:Q290, $I3:$I290=1))</f>
        <v>234484.6</v>
      </c>
      <c r="R320" s="9" cm="1">
        <f t="array" ref="R320">MEDIAN(_xlfn._xlws.FILTER(R3:R290, $I3:$I290=1))</f>
        <v>2.4</v>
      </c>
      <c r="S320" s="9" cm="1">
        <f t="array" ref="S320">MEDIAN(_xlfn._xlws.FILTER(S3:S290, $I3:$I290=1))</f>
        <v>74893.600000000006</v>
      </c>
      <c r="T320" s="9" cm="1">
        <f t="array" ref="T320">MEDIAN(_xlfn._xlws.FILTER(T3:T290, $I3:$I290=1))</f>
        <v>2919085.8</v>
      </c>
      <c r="U320" s="9" cm="1">
        <f t="array" ref="U320">MEDIAN(_xlfn._xlws.FILTER(U3:U290, $I3:$I290=1))</f>
        <v>2276897.4</v>
      </c>
      <c r="V320" s="9" cm="1">
        <f t="array" ref="V320">MEDIAN(_xlfn._xlws.FILTER(V3:V290, $I3:$I290=1))</f>
        <v>275.39999999999998</v>
      </c>
      <c r="W320" s="9" cm="1">
        <f t="array" ref="W320">MEDIAN(_xlfn._xlws.FILTER(W3:W290, $I3:$I290=1))</f>
        <v>214077.90000000002</v>
      </c>
      <c r="X320" s="9" t="s">
        <v>19</v>
      </c>
      <c r="Y320" s="9" cm="1">
        <f t="array" ref="Y320">MEDIAN(_xlfn._xlws.FILTER(Y3:Y290, $I3:$I290=1))</f>
        <v>0.35012864969903601</v>
      </c>
      <c r="Z320" s="9" cm="1">
        <f t="array" ref="Z320">MEDIAN(_xlfn._xlws.FILTER(Z3:Z290, $I3:$I290=1))</f>
        <v>0.82667333303252233</v>
      </c>
      <c r="AA320" s="9" cm="1">
        <f t="array" ref="AA320">MEDIAN(_xlfn._xlws.FILTER(AA3:AA290, $I3:$I290=1))</f>
        <v>0.81948969119694082</v>
      </c>
      <c r="AB320" s="9" cm="1">
        <f t="array" ref="AB320">MEDIAN(_xlfn._xlws.FILTER(AB3:AB290, $I3:$I290=1))</f>
        <v>0.42499566049664284</v>
      </c>
      <c r="AC320" s="9" cm="1">
        <f t="array" ref="AC320">MEDIAN(_xlfn._xlws.FILTER(AC3:AC290, $I3:$I290=1))</f>
        <v>0.80928482559102122</v>
      </c>
      <c r="AD320" s="9" cm="1">
        <f t="array" ref="AD320">MEDIAN(_xlfn._xlws.FILTER(AD3:AD290, $I3:$I290=1))</f>
        <v>0.10821966210496606</v>
      </c>
      <c r="AE320" s="9" cm="1">
        <f t="array" ref="AE320">MEDIAN(_xlfn._xlws.FILTER(AE3:AE290, $I3:$I290=1))</f>
        <v>0.52565305747557423</v>
      </c>
      <c r="AF320" s="9" cm="1">
        <f t="array" ref="AF320">MEDIAN(_xlfn._xlws.FILTER(AF3:AF290, $I3:$I290=1))</f>
        <v>0.64421895329724066</v>
      </c>
      <c r="AG320" s="9" cm="1">
        <f t="array" ref="AG320">MEDIAN(_xlfn._xlws.FILTER(AG3:AG290, $I3:$I290=1))</f>
        <v>0.93093350199051206</v>
      </c>
      <c r="AH320" s="9" cm="1">
        <f t="array" ref="AH320">MEDIAN(_xlfn._xlws.FILTER(AH3:AH290, $I3:$I290=1))</f>
        <v>6.253331596963051E-3</v>
      </c>
      <c r="AI320" s="9" cm="1">
        <f t="array" ref="AI320">MEDIAN(_xlfn._xlws.FILTER(AI3:AI290, $I3:$I290=1))</f>
        <v>1.6115609767148271</v>
      </c>
      <c r="AJ320" s="10" t="str">
        <f t="shared" si="61"/>
        <v>Gain &lt;=0</v>
      </c>
      <c r="AK320" s="9" cm="1">
        <f t="array" ref="AK320">MEDIAN(_xlfn._xlws.FILTER(AK3:AK290, $I3:$I290=1))</f>
        <v>0.35012864969903601</v>
      </c>
      <c r="AL320" s="9" cm="1">
        <f t="array" ref="AL320">MEDIAN(_xlfn._xlws.FILTER(AL3:AL290, $I3:$I290=1))</f>
        <v>0.42499263191712089</v>
      </c>
      <c r="AM320" s="9" cm="1">
        <f t="array" ref="AM320">MEDIAN(_xlfn._xlws.FILTER(AM3:AM290, $I3:$I290=1))</f>
        <v>0.40963743969914507</v>
      </c>
      <c r="AN320" s="9" cm="1">
        <f t="array" ref="AN320">MEDIAN(_xlfn._xlws.FILTER(AN3:AN290, $I3:$I290=1))</f>
        <v>0.42499566049664284</v>
      </c>
      <c r="AO320" s="9" cm="1">
        <f t="array" ref="AO320">MEDIAN(_xlfn._xlws.FILTER(AO3:AO290, $I3:$I290=1))</f>
        <v>0.42668921609874816</v>
      </c>
      <c r="AP320" s="9" cm="1">
        <f t="array" ref="AP320">MEDIAN(_xlfn._xlws.FILTER(AP3:AP290, $I3:$I290=1))</f>
        <v>0.10821966210496606</v>
      </c>
      <c r="AQ320" s="9" cm="1">
        <f t="array" ref="AQ320">MEDIAN(_xlfn._xlws.FILTER(AQ3:AQ290, $I3:$I290=1))</f>
        <v>0.36627954049617983</v>
      </c>
      <c r="AR320" s="9" cm="1">
        <f t="array" ref="AR320">MEDIAN(_xlfn._xlws.FILTER(AR3:AR290, $I3:$I290=1))</f>
        <v>0.3268546426901594</v>
      </c>
      <c r="AS320" s="9" cm="1">
        <f t="array" ref="AS320">MEDIAN(_xlfn._xlws.FILTER(AS3:AS290, $I3:$I290=1))</f>
        <v>0.36349639091058628</v>
      </c>
      <c r="AT320" s="9" cm="1">
        <f t="array" ref="AT320">MEDIAN(_xlfn._xlws.FILTER(AT3:AT290, $I3:$I290=1))</f>
        <v>6.253331596963051E-3</v>
      </c>
      <c r="AU320" s="9" cm="1">
        <f t="array" ref="AU320">MEDIAN(_xlfn._xlws.FILTER(AU3:AU290, $I3:$I290=1))</f>
        <v>0.61902888119220734</v>
      </c>
    </row>
    <row r="321" spans="7:54" x14ac:dyDescent="0.3">
      <c r="L321" t="str">
        <f t="shared" si="65"/>
        <v>Target;Gain &gt; 0.6; #pref=2</v>
      </c>
      <c r="M321" s="9" t="e" cm="1" vm="1">
        <f t="array" ref="M321">AVERAGE(_xlfn._xlws.FILTER(M3:M290, ($H$3:$H$290=1)*($K3:$K290=2)*($AY3:$AY290&gt;$X$292)))</f>
        <v>#VALUE!</v>
      </c>
      <c r="N321" s="9" t="e" cm="1" vm="1">
        <f t="array" ref="N321">AVERAGE(_xlfn._xlws.FILTER(N3:N290, ($H$3:$H$290=1)*($K3:$K290=2)*($AY3:$AY290&gt;$X$292)))</f>
        <v>#VALUE!</v>
      </c>
      <c r="O321" s="9" t="e" cm="1" vm="1">
        <f t="array" ref="O321">AVERAGE(_xlfn._xlws.FILTER(O3:O290, ($H$3:$H$290=1)*($K3:$K290=2)*($AY3:$AY290&gt;$X$292)))</f>
        <v>#VALUE!</v>
      </c>
      <c r="P321" s="9" t="e" cm="1" vm="1">
        <f t="array" ref="P321">AVERAGE(_xlfn._xlws.FILTER(P3:P290, ($H$3:$H$290=1)*($K3:$K290=2)*($AY3:$AY290&gt;$X$292)))</f>
        <v>#VALUE!</v>
      </c>
      <c r="Q321" s="9" t="e" cm="1" vm="1">
        <f t="array" ref="Q321">AVERAGE(_xlfn._xlws.FILTER(Q3:Q290, ($H$3:$H$290=1)*($K3:$K290=2)*($AY3:$AY290&gt;$X$292)))</f>
        <v>#VALUE!</v>
      </c>
      <c r="R321" s="9" t="e" cm="1" vm="1">
        <f t="array" ref="R321">AVERAGE(_xlfn._xlws.FILTER(R3:R290, ($H$3:$H$290=1)*($K3:$K290=2)*($AY3:$AY290&gt;$X$292)))</f>
        <v>#VALUE!</v>
      </c>
      <c r="S321" s="9" t="e" cm="1" vm="1">
        <f t="array" ref="S321">AVERAGE(_xlfn._xlws.FILTER(S3:S290, ($H$3:$H$290=1)*($K3:$K290=2)*($AY3:$AY290&gt;$X$292)))</f>
        <v>#VALUE!</v>
      </c>
      <c r="T321" s="9" t="e" cm="1" vm="1">
        <f t="array" ref="T321">AVERAGE(_xlfn._xlws.FILTER(T3:T290, ($H$3:$H$290=1)*($K3:$K290=2)*($AY3:$AY290&gt;$X$292)))</f>
        <v>#VALUE!</v>
      </c>
      <c r="U321" s="9" t="e" cm="1" vm="1">
        <f t="array" ref="U321">AVERAGE(_xlfn._xlws.FILTER(U3:U290, ($H$3:$H$290=1)*($K3:$K290=2)*($AY3:$AY290&gt;$X$292)))</f>
        <v>#VALUE!</v>
      </c>
      <c r="V321" s="9" t="e" cm="1" vm="1">
        <f t="array" ref="V321">AVERAGE(_xlfn._xlws.FILTER(V3:V290, ($H$3:$H$290=1)*($K3:$K290=2)*($AY3:$AY290&gt;$X$292)))</f>
        <v>#VALUE!</v>
      </c>
      <c r="W321" s="9" t="e" cm="1" vm="1">
        <f t="array" ref="W321">AVERAGE(_xlfn._xlws.FILTER(W3:W290, ($H$3:$H$290=1)*($K3:$K290=2)*($AY3:$AY290&gt;$X$292)))</f>
        <v>#VALUE!</v>
      </c>
      <c r="X321" s="9" t="str">
        <f>"Target;Gain &gt; "&amp;X314&amp;"; #pref=2"</f>
        <v>Target;Gain &gt; 0.6; #pref=2</v>
      </c>
      <c r="Y321" s="9" t="e" cm="1" vm="1">
        <f t="array" ref="Y321">AVERAGE(_xlfn._xlws.FILTER(Y3:Y290, ($H$3:$H$290=1)*($K3:$K290=2)*($AY3:$AY290&gt;$X$292)))</f>
        <v>#VALUE!</v>
      </c>
      <c r="Z321" s="9" t="e" cm="1" vm="1">
        <f t="array" ref="Z321">AVERAGE(_xlfn._xlws.FILTER(Z3:Z290, ($H$3:$H$290=1)*($K3:$K290=2)*($AY3:$AY290&gt;$X$292)))</f>
        <v>#VALUE!</v>
      </c>
      <c r="AA321" s="9" t="e" cm="1" vm="1">
        <f t="array" ref="AA321">AVERAGE(_xlfn._xlws.FILTER(AA3:AA290, ($H$3:$H$290=1)*($K3:$K290=2)*($AY3:$AY290&gt;$X$292)))</f>
        <v>#VALUE!</v>
      </c>
      <c r="AB321" s="9" t="e" cm="1" vm="1">
        <f t="array" ref="AB321">AVERAGE(_xlfn._xlws.FILTER(AB3:AB290, ($H$3:$H$290=1)*($K3:$K290=2)*($AY3:$AY290&gt;$X$292)))</f>
        <v>#VALUE!</v>
      </c>
      <c r="AC321" s="9" t="e" cm="1" vm="1">
        <f t="array" ref="AC321">AVERAGE(_xlfn._xlws.FILTER(AC3:AC290, ($H$3:$H$290=1)*($K3:$K290=2)*($AY3:$AY290&gt;$X$292)))</f>
        <v>#VALUE!</v>
      </c>
      <c r="AD321" s="9" t="e" cm="1" vm="1">
        <f t="array" ref="AD321">AVERAGE(_xlfn._xlws.FILTER(AD3:AD290, ($H$3:$H$290=1)*($K3:$K290=2)*($AY3:$AY290&gt;$X$292)))</f>
        <v>#VALUE!</v>
      </c>
      <c r="AE321" s="9" t="e" cm="1" vm="1">
        <f t="array" ref="AE321">AVERAGE(_xlfn._xlws.FILTER(AE3:AE290, ($H$3:$H$290=1)*($K3:$K290=2)*($AY3:$AY290&gt;$X$292)))</f>
        <v>#VALUE!</v>
      </c>
      <c r="AF321" s="9" t="e" cm="1" vm="1">
        <f t="array" ref="AF321">AVERAGE(_xlfn._xlws.FILTER(AF3:AF290, ($H$3:$H$290=1)*($K3:$K290=2)*($AY3:$AY290&gt;$X$292)))</f>
        <v>#VALUE!</v>
      </c>
      <c r="AG321" s="9" t="e" cm="1" vm="1">
        <f t="array" ref="AG321">AVERAGE(_xlfn._xlws.FILTER(AG3:AG290, ($H$3:$H$290=1)*($K3:$K290=2)*($AY3:$AY290&gt;$X$292)))</f>
        <v>#VALUE!</v>
      </c>
      <c r="AH321" s="9" t="e" cm="1" vm="1">
        <f t="array" ref="AH321">AVERAGE(_xlfn._xlws.FILTER(AH3:AH290, ($H$3:$H$290=1)*($K3:$K290=2)*($AY3:$AY290&gt;$X$292)))</f>
        <v>#VALUE!</v>
      </c>
      <c r="AI321" s="9" t="e" cm="1" vm="1">
        <f t="array" ref="AI321">AVERAGE(_xlfn._xlws.FILTER(AI3:AI290, ($H$3:$H$290=1)*($K3:$K290=2)*($AY3:$AY290&gt;$X$292)))</f>
        <v>#VALUE!</v>
      </c>
      <c r="AJ321" s="10" t="str">
        <f t="shared" si="61"/>
        <v>Target;Gain &gt; 0.6; #pref=2</v>
      </c>
      <c r="AK321" s="9" t="e" cm="1" vm="1">
        <f t="array" ref="AK321">AVERAGE(_xlfn._xlws.FILTER(AK3:AK290, ($H$3:$H$290=1)*($K3:$K290=2)*($AY3:$AY290&gt;$X$292)))</f>
        <v>#VALUE!</v>
      </c>
      <c r="AL321" s="9" t="e" cm="1" vm="1">
        <f t="array" ref="AL321">AVERAGE(_xlfn._xlws.FILTER(AL3:AL290, ($H$3:$H$290=1)*($K3:$K290=2)*($AY3:$AY290&gt;$X$292)))</f>
        <v>#VALUE!</v>
      </c>
      <c r="AM321" s="9" t="e" cm="1" vm="1">
        <f t="array" ref="AM321">AVERAGE(_xlfn._xlws.FILTER(AM3:AM290, ($H$3:$H$290=1)*($K3:$K290=2)*($AY3:$AY290&gt;$X$292)))</f>
        <v>#VALUE!</v>
      </c>
      <c r="AN321" s="9" t="e" cm="1" vm="1">
        <f t="array" ref="AN321">AVERAGE(_xlfn._xlws.FILTER(AN3:AN290, ($H$3:$H$290=1)*($K3:$K290=2)*($AY3:$AY290&gt;$X$292)))</f>
        <v>#VALUE!</v>
      </c>
      <c r="AO321" s="9" t="e" cm="1" vm="1">
        <f t="array" ref="AO321">AVERAGE(_xlfn._xlws.FILTER(AO3:AO290, ($H$3:$H$290=1)*($K3:$K290=2)*($AY3:$AY290&gt;$X$292)))</f>
        <v>#VALUE!</v>
      </c>
      <c r="AP321" s="9" t="e" cm="1" vm="1">
        <f t="array" ref="AP321">AVERAGE(_xlfn._xlws.FILTER(AP3:AP290, ($H$3:$H$290=1)*($K3:$K290=2)*($AY3:$AY290&gt;$X$292)))</f>
        <v>#VALUE!</v>
      </c>
      <c r="AQ321" s="9" t="e" cm="1" vm="1">
        <f t="array" ref="AQ321">AVERAGE(_xlfn._xlws.FILTER(AQ3:AQ290, ($H$3:$H$290=1)*($K3:$K290=2)*($AY3:$AY290&gt;$X$292)))</f>
        <v>#VALUE!</v>
      </c>
      <c r="AR321" s="9" t="e" cm="1" vm="1">
        <f t="array" ref="AR321">AVERAGE(_xlfn._xlws.FILTER(AR3:AR290, ($H$3:$H$290=1)*($K3:$K290=2)*($AY3:$AY290&gt;$X$292)))</f>
        <v>#VALUE!</v>
      </c>
      <c r="AS321" s="9" t="e" cm="1" vm="1">
        <f t="array" ref="AS321">AVERAGE(_xlfn._xlws.FILTER(AS3:AS290, ($H$3:$H$290=1)*($K3:$K290=2)*($AY3:$AY290&gt;$X$292)))</f>
        <v>#VALUE!</v>
      </c>
      <c r="AT321" s="9" t="e" cm="1" vm="1">
        <f t="array" ref="AT321">AVERAGE(_xlfn._xlws.FILTER(AT3:AT290, ($H$3:$H$290=1)*($K3:$K290=2)*($AY3:$AY290&gt;$X$292)))</f>
        <v>#VALUE!</v>
      </c>
      <c r="AU321" s="9" t="e" cm="1" vm="1">
        <f t="array" ref="AU321">AVERAGE(_xlfn._xlws.FILTER(AU3:AU290, ($H$3:$H$290=1)*($K3:$K290=2)*($AY3:$AY290&gt;$X$292)))</f>
        <v>#VALUE!</v>
      </c>
    </row>
    <row r="322" spans="7:54" x14ac:dyDescent="0.3">
      <c r="L322" t="str">
        <f t="shared" si="65"/>
        <v>Target; Gain &gt; 0.6; #pref=3</v>
      </c>
      <c r="M322" s="9" t="e" cm="1" vm="1">
        <f t="array" ref="M322">MEDIAN(_xlfn._xlws.FILTER(M3:M290, ($H$3:$H$290=1)*($K3:$K290=3)*($AY3:$AY290&gt;$X$292)))</f>
        <v>#VALUE!</v>
      </c>
      <c r="N322" s="9" t="e" cm="1" vm="1">
        <f t="array" ref="N322">MEDIAN(_xlfn._xlws.FILTER(N3:N290, ($H$3:$H$290=1)*($K3:$K290=3)*($AY3:$AY290&gt;$X$292)))</f>
        <v>#VALUE!</v>
      </c>
      <c r="O322" s="9" t="e" cm="1" vm="1">
        <f t="array" ref="O322">MEDIAN(_xlfn._xlws.FILTER(O3:O290, ($H$3:$H$290=1)*($K3:$K290=3)*($AY3:$AY290&gt;$X$292)))</f>
        <v>#VALUE!</v>
      </c>
      <c r="P322" s="9" t="e" cm="1" vm="1">
        <f t="array" ref="P322">MEDIAN(_xlfn._xlws.FILTER(P3:P290, ($H$3:$H$290=1)*($K3:$K290=3)*($AY3:$AY290&gt;$X$292)))</f>
        <v>#VALUE!</v>
      </c>
      <c r="Q322" s="9" t="e" cm="1" vm="1">
        <f t="array" ref="Q322">MEDIAN(_xlfn._xlws.FILTER(Q3:Q290, ($H$3:$H$290=1)*($K3:$K290=3)*($AY3:$AY290&gt;$X$292)))</f>
        <v>#VALUE!</v>
      </c>
      <c r="R322" s="9" t="e" cm="1" vm="1">
        <f t="array" ref="R322">MEDIAN(_xlfn._xlws.FILTER(R3:R290, ($H$3:$H$290=1)*($K3:$K290=3)*($AY3:$AY290&gt;$X$292)))</f>
        <v>#VALUE!</v>
      </c>
      <c r="S322" s="9" t="e" cm="1" vm="1">
        <f t="array" ref="S322">MEDIAN(_xlfn._xlws.FILTER(S3:S290, ($H$3:$H$290=1)*($K3:$K290=3)*($AY3:$AY290&gt;$X$292)))</f>
        <v>#VALUE!</v>
      </c>
      <c r="T322" s="9" t="e" cm="1" vm="1">
        <f t="array" ref="T322">MEDIAN(_xlfn._xlws.FILTER(T3:T290, ($H$3:$H$290=1)*($K3:$K290=3)*($AY3:$AY290&gt;$X$292)))</f>
        <v>#VALUE!</v>
      </c>
      <c r="U322" s="9" t="e" cm="1" vm="1">
        <f t="array" ref="U322">MEDIAN(_xlfn._xlws.FILTER(U3:U290, ($H$3:$H$290=1)*($K3:$K290=3)*($AY3:$AY290&gt;$X$292)))</f>
        <v>#VALUE!</v>
      </c>
      <c r="V322" s="9" t="e" cm="1" vm="1">
        <f t="array" ref="V322">MEDIAN(_xlfn._xlws.FILTER(V3:V290, ($H$3:$H$290=1)*($K3:$K290=3)*($AY3:$AY290&gt;$X$292)))</f>
        <v>#VALUE!</v>
      </c>
      <c r="W322" s="9" t="e" cm="1" vm="1">
        <f t="array" ref="W322">MEDIAN(_xlfn._xlws.FILTER(W3:W290, ($H$3:$H$290=1)*($K3:$K290=3)*($AY3:$AY290&gt;$X$292)))</f>
        <v>#VALUE!</v>
      </c>
      <c r="X322" s="9" t="str">
        <f>"Target; Gain &gt; "&amp;X314&amp;"; #pref=3"</f>
        <v>Target; Gain &gt; 0.6; #pref=3</v>
      </c>
      <c r="Y322" s="9" t="e" cm="1" vm="1">
        <f t="array" ref="Y322">MEDIAN(_xlfn._xlws.FILTER(Y3:Y290, ($H$3:$H$290=1)*($K3:$K290=3)*($AY3:$AY290&gt;$X$292)))</f>
        <v>#VALUE!</v>
      </c>
      <c r="Z322" s="9" t="e" cm="1" vm="1">
        <f t="array" ref="Z322">MEDIAN(_xlfn._xlws.FILTER(Z3:Z290, ($H$3:$H$290=1)*($K3:$K290=3)*($AY3:$AY290&gt;$X$292)))</f>
        <v>#VALUE!</v>
      </c>
      <c r="AA322" s="9" t="e" cm="1" vm="1">
        <f t="array" ref="AA322">MEDIAN(_xlfn._xlws.FILTER(AA3:AA290, ($H$3:$H$290=1)*($K3:$K290=3)*($AY3:$AY290&gt;$X$292)))</f>
        <v>#VALUE!</v>
      </c>
      <c r="AB322" s="9" t="e" cm="1" vm="1">
        <f t="array" ref="AB322">MEDIAN(_xlfn._xlws.FILTER(AB3:AB290, ($H$3:$H$290=1)*($K3:$K290=3)*($AY3:$AY290&gt;$X$292)))</f>
        <v>#VALUE!</v>
      </c>
      <c r="AC322" s="9" t="e" cm="1" vm="1">
        <f t="array" ref="AC322">MEDIAN(_xlfn._xlws.FILTER(AC3:AC290, ($H$3:$H$290=1)*($K3:$K290=3)*($AY3:$AY290&gt;$X$292)))</f>
        <v>#VALUE!</v>
      </c>
      <c r="AD322" s="9" t="e" cm="1" vm="1">
        <f t="array" ref="AD322">MEDIAN(_xlfn._xlws.FILTER(AD3:AD290, ($H$3:$H$290=1)*($K3:$K290=3)*($AY3:$AY290&gt;$X$292)))</f>
        <v>#VALUE!</v>
      </c>
      <c r="AE322" s="9" t="e" cm="1" vm="1">
        <f t="array" ref="AE322">MEDIAN(_xlfn._xlws.FILTER(AE3:AE290, ($H$3:$H$290=1)*($K3:$K290=3)*($AY3:$AY290&gt;$X$292)))</f>
        <v>#VALUE!</v>
      </c>
      <c r="AF322" s="9" t="e" cm="1" vm="1">
        <f t="array" ref="AF322">MEDIAN(_xlfn._xlws.FILTER(AF3:AF290, ($H$3:$H$290=1)*($K3:$K290=3)*($AY3:$AY290&gt;$X$292)))</f>
        <v>#VALUE!</v>
      </c>
      <c r="AG322" s="9" t="e" cm="1" vm="1">
        <f t="array" ref="AG322">MEDIAN(_xlfn._xlws.FILTER(AG3:AG290, ($H$3:$H$290=1)*($K3:$K290=3)*($AY3:$AY290&gt;$X$292)))</f>
        <v>#VALUE!</v>
      </c>
      <c r="AH322" s="9" t="e" cm="1" vm="1">
        <f t="array" ref="AH322">MEDIAN(_xlfn._xlws.FILTER(AH3:AH290, ($H$3:$H$290=1)*($K3:$K290=3)*($AY3:$AY290&gt;$X$292)))</f>
        <v>#VALUE!</v>
      </c>
      <c r="AI322" s="9" t="e" cm="1" vm="1">
        <f t="array" ref="AI322">MEDIAN(_xlfn._xlws.FILTER(AI3:AI290, ($H$3:$H$290=1)*($K3:$K290=3)*($AY3:$AY290&gt;$X$292)))</f>
        <v>#VALUE!</v>
      </c>
      <c r="AJ322" s="10" t="str">
        <f t="shared" si="61"/>
        <v>Target; Gain &gt; 0.6; #pref=3</v>
      </c>
      <c r="AK322" s="9" t="e" cm="1" vm="1">
        <f t="array" ref="AK322">MEDIAN(_xlfn._xlws.FILTER(AK3:AK290, ($H$3:$H$290=1)*($K3:$K290=3)*($AY3:$AY290&gt;$X$292)))</f>
        <v>#VALUE!</v>
      </c>
      <c r="AL322" s="9" t="e" cm="1" vm="1">
        <f t="array" ref="AL322">MEDIAN(_xlfn._xlws.FILTER(AL3:AL290, ($H$3:$H$290=1)*($K3:$K290=3)*($AY3:$AY290&gt;$X$292)))</f>
        <v>#VALUE!</v>
      </c>
      <c r="AM322" s="9" t="e" cm="1" vm="1">
        <f t="array" ref="AM322">MEDIAN(_xlfn._xlws.FILTER(AM3:AM290, ($H$3:$H$290=1)*($K3:$K290=3)*($AY3:$AY290&gt;$X$292)))</f>
        <v>#VALUE!</v>
      </c>
      <c r="AN322" s="9" t="e" cm="1" vm="1">
        <f t="array" ref="AN322">MEDIAN(_xlfn._xlws.FILTER(AN3:AN290, ($H$3:$H$290=1)*($K3:$K290=3)*($AY3:$AY290&gt;$X$292)))</f>
        <v>#VALUE!</v>
      </c>
      <c r="AO322" s="9" t="e" cm="1" vm="1">
        <f t="array" ref="AO322">MEDIAN(_xlfn._xlws.FILTER(AO3:AO290, ($H$3:$H$290=1)*($K3:$K290=3)*($AY3:$AY290&gt;$X$292)))</f>
        <v>#VALUE!</v>
      </c>
      <c r="AP322" s="9" t="e" cm="1" vm="1">
        <f t="array" ref="AP322">MEDIAN(_xlfn._xlws.FILTER(AP3:AP290, ($H$3:$H$290=1)*($K3:$K290=3)*($AY3:$AY290&gt;$X$292)))</f>
        <v>#VALUE!</v>
      </c>
      <c r="AQ322" s="9" t="e" cm="1" vm="1">
        <f t="array" ref="AQ322">MEDIAN(_xlfn._xlws.FILTER(AQ3:AQ290, ($H$3:$H$290=1)*($K3:$K290=3)*($AY3:$AY290&gt;$X$292)))</f>
        <v>#VALUE!</v>
      </c>
      <c r="AR322" s="9" t="e" cm="1" vm="1">
        <f t="array" ref="AR322">MEDIAN(_xlfn._xlws.FILTER(AR3:AR290, ($H$3:$H$290=1)*($K3:$K290=3)*($AY3:$AY290&gt;$X$292)))</f>
        <v>#VALUE!</v>
      </c>
      <c r="AS322" s="9" t="e" cm="1" vm="1">
        <f t="array" ref="AS322">MEDIAN(_xlfn._xlws.FILTER(AS3:AS290, ($H$3:$H$290=1)*($K3:$K290=3)*($AY3:$AY290&gt;$X$292)))</f>
        <v>#VALUE!</v>
      </c>
      <c r="AT322" s="9" t="e" cm="1" vm="1">
        <f t="array" ref="AT322">MEDIAN(_xlfn._xlws.FILTER(AT3:AT290, ($H$3:$H$290=1)*($K3:$K290=3)*($AY3:$AY290&gt;$X$292)))</f>
        <v>#VALUE!</v>
      </c>
      <c r="AU322" s="9" t="e" cm="1" vm="1">
        <f t="array" ref="AU322">MEDIAN(_xlfn._xlws.FILTER(AU3:AU290, ($H$3:$H$290=1)*($K3:$K290=3)*($AY3:$AY290&gt;$X$292)))</f>
        <v>#VALUE!</v>
      </c>
    </row>
    <row r="323" spans="7:54" x14ac:dyDescent="0.3">
      <c r="L323" t="str">
        <f t="shared" si="65"/>
        <v>Target; Gain &gt; 0.6; #pref=4</v>
      </c>
      <c r="M323" s="9" t="e" cm="1" vm="1">
        <f t="array" ref="M323">MEDIAN(_xlfn._xlws.FILTER(M3:M290, ($H$3:$H$290=1)*($K3:$K290=4)*($AY3:$AY290&gt;$X$292)))</f>
        <v>#VALUE!</v>
      </c>
      <c r="N323" s="9" t="e" cm="1" vm="1">
        <f t="array" ref="N323">MEDIAN(_xlfn._xlws.FILTER(N3:N290, ($H$3:$H$290=1)*($K3:$K290=4)*($AY3:$AY290&gt;$X$292)))</f>
        <v>#VALUE!</v>
      </c>
      <c r="O323" s="9" t="e" cm="1" vm="1">
        <f t="array" ref="O323">MEDIAN(_xlfn._xlws.FILTER(O3:O290, ($H$3:$H$290=1)*($K3:$K290=4)*($AY3:$AY290&gt;$X$292)))</f>
        <v>#VALUE!</v>
      </c>
      <c r="P323" s="9" t="e" cm="1" vm="1">
        <f t="array" ref="P323">MEDIAN(_xlfn._xlws.FILTER(P3:P290, ($H$3:$H$290=1)*($K3:$K290=4)*($AY3:$AY290&gt;$X$292)))</f>
        <v>#VALUE!</v>
      </c>
      <c r="Q323" s="9" t="e" cm="1" vm="1">
        <f t="array" ref="Q323">MEDIAN(_xlfn._xlws.FILTER(Q3:Q290, ($H$3:$H$290=1)*($K3:$K290=4)*($AY3:$AY290&gt;$X$292)))</f>
        <v>#VALUE!</v>
      </c>
      <c r="R323" s="9" t="e" cm="1" vm="1">
        <f t="array" ref="R323">MEDIAN(_xlfn._xlws.FILTER(R3:R290, ($H$3:$H$290=1)*($K3:$K290=4)*($AY3:$AY290&gt;$X$292)))</f>
        <v>#VALUE!</v>
      </c>
      <c r="S323" s="9" t="e" cm="1" vm="1">
        <f t="array" ref="S323">MEDIAN(_xlfn._xlws.FILTER(S3:S290, ($H$3:$H$290=1)*($K3:$K290=4)*($AY3:$AY290&gt;$X$292)))</f>
        <v>#VALUE!</v>
      </c>
      <c r="T323" s="9" t="e" cm="1" vm="1">
        <f t="array" ref="T323">MEDIAN(_xlfn._xlws.FILTER(T3:T290, ($H$3:$H$290=1)*($K3:$K290=4)*($AY3:$AY290&gt;$X$292)))</f>
        <v>#VALUE!</v>
      </c>
      <c r="U323" s="9" t="e" cm="1" vm="1">
        <f t="array" ref="U323">MEDIAN(_xlfn._xlws.FILTER(U3:U290, ($H$3:$H$290=1)*($K3:$K290=4)*($AY3:$AY290&gt;$X$292)))</f>
        <v>#VALUE!</v>
      </c>
      <c r="V323" s="9" t="e" cm="1" vm="1">
        <f t="array" ref="V323">MEDIAN(_xlfn._xlws.FILTER(V3:V290, ($H$3:$H$290=1)*($K3:$K290=4)*($AY3:$AY290&gt;$X$292)))</f>
        <v>#VALUE!</v>
      </c>
      <c r="W323" s="9" t="e" cm="1" vm="1">
        <f t="array" ref="W323">MEDIAN(_xlfn._xlws.FILTER(W3:W290, ($H$3:$H$290=1)*($K3:$K290=4)*($AY3:$AY290&gt;$X$292)))</f>
        <v>#VALUE!</v>
      </c>
      <c r="X323" s="9" t="str">
        <f>"Target; Gain &gt; "&amp;X314&amp;"; #pref=4"</f>
        <v>Target; Gain &gt; 0.6; #pref=4</v>
      </c>
      <c r="Y323" s="9" t="e" cm="1" vm="1">
        <f t="array" ref="Y323">MEDIAN(_xlfn._xlws.FILTER(Y3:Y290, ($H$3:$H$290=1)*($K3:$K290=4)*($AY3:$AY290&gt;$X$292)))</f>
        <v>#VALUE!</v>
      </c>
      <c r="Z323" s="9" t="e" cm="1" vm="1">
        <f t="array" ref="Z323">MEDIAN(_xlfn._xlws.FILTER(Z3:Z290, ($H$3:$H$290=1)*($K3:$K290=4)*($AY3:$AY290&gt;$X$292)))</f>
        <v>#VALUE!</v>
      </c>
      <c r="AA323" s="9" t="e" cm="1" vm="1">
        <f t="array" ref="AA323">MEDIAN(_xlfn._xlws.FILTER(AA3:AA290, ($H$3:$H$290=1)*($K3:$K290=4)*($AY3:$AY290&gt;$X$292)))</f>
        <v>#VALUE!</v>
      </c>
      <c r="AB323" s="9" t="e" cm="1" vm="1">
        <f t="array" ref="AB323">MEDIAN(_xlfn._xlws.FILTER(AB3:AB290, ($H$3:$H$290=1)*($K3:$K290=4)*($AY3:$AY290&gt;$X$292)))</f>
        <v>#VALUE!</v>
      </c>
      <c r="AC323" s="9" t="e" cm="1" vm="1">
        <f t="array" ref="AC323">MEDIAN(_xlfn._xlws.FILTER(AC3:AC290, ($H$3:$H$290=1)*($K3:$K290=4)*($AY3:$AY290&gt;$X$292)))</f>
        <v>#VALUE!</v>
      </c>
      <c r="AD323" s="9" t="e" cm="1" vm="1">
        <f t="array" ref="AD323">MEDIAN(_xlfn._xlws.FILTER(AD3:AD290, ($H$3:$H$290=1)*($K3:$K290=4)*($AY3:$AY290&gt;$X$292)))</f>
        <v>#VALUE!</v>
      </c>
      <c r="AE323" s="9" t="e" cm="1" vm="1">
        <f t="array" ref="AE323">MEDIAN(_xlfn._xlws.FILTER(AE3:AE290, ($H$3:$H$290=1)*($K3:$K290=4)*($AY3:$AY290&gt;$X$292)))</f>
        <v>#VALUE!</v>
      </c>
      <c r="AF323" s="9" t="e" cm="1" vm="1">
        <f t="array" ref="AF323">MEDIAN(_xlfn._xlws.FILTER(AF3:AF290, ($H$3:$H$290=1)*($K3:$K290=4)*($AY3:$AY290&gt;$X$292)))</f>
        <v>#VALUE!</v>
      </c>
      <c r="AG323" s="9" t="e" cm="1" vm="1">
        <f t="array" ref="AG323">MEDIAN(_xlfn._xlws.FILTER(AG3:AG290, ($H$3:$H$290=1)*($K3:$K290=4)*($AY3:$AY290&gt;$X$292)))</f>
        <v>#VALUE!</v>
      </c>
      <c r="AH323" s="9" t="e" cm="1" vm="1">
        <f t="array" ref="AH323">MEDIAN(_xlfn._xlws.FILTER(AH3:AH290, ($H$3:$H$290=1)*($K3:$K290=4)*($AY3:$AY290&gt;$X$292)))</f>
        <v>#VALUE!</v>
      </c>
      <c r="AI323" s="9" t="e" cm="1" vm="1">
        <f t="array" ref="AI323">MEDIAN(_xlfn._xlws.FILTER(AI3:AI290, ($H$3:$H$290=1)*($K3:$K290=4)*($AY3:$AY290&gt;$X$292)))</f>
        <v>#VALUE!</v>
      </c>
      <c r="AJ323" s="10" t="str">
        <f t="shared" si="61"/>
        <v>Target; Gain &gt; 0.6; #pref=4</v>
      </c>
      <c r="AK323" s="9" t="e" cm="1" vm="1">
        <f t="array" ref="AK323">MEDIAN(_xlfn._xlws.FILTER(AK3:AK290, ($H$3:$H$290=1)*($K3:$K290=4)*($AY3:$AY290&gt;$X$292)))</f>
        <v>#VALUE!</v>
      </c>
      <c r="AL323" s="9" t="e" cm="1" vm="1">
        <f t="array" ref="AL323">MEDIAN(_xlfn._xlws.FILTER(AL3:AL290, ($H$3:$H$290=1)*($K3:$K290=4)*($AY3:$AY290&gt;$X$292)))</f>
        <v>#VALUE!</v>
      </c>
      <c r="AM323" s="9" t="e" cm="1" vm="1">
        <f t="array" ref="AM323">MEDIAN(_xlfn._xlws.FILTER(AM3:AM290, ($H$3:$H$290=1)*($K3:$K290=4)*($AY3:$AY290&gt;$X$292)))</f>
        <v>#VALUE!</v>
      </c>
      <c r="AN323" s="9" t="e" cm="1" vm="1">
        <f t="array" ref="AN323">MEDIAN(_xlfn._xlws.FILTER(AN3:AN290, ($H$3:$H$290=1)*($K3:$K290=4)*($AY3:$AY290&gt;$X$292)))</f>
        <v>#VALUE!</v>
      </c>
      <c r="AO323" s="9" t="e" cm="1" vm="1">
        <f t="array" ref="AO323">MEDIAN(_xlfn._xlws.FILTER(AO3:AO290, ($H$3:$H$290=1)*($K3:$K290=4)*($AY3:$AY290&gt;$X$292)))</f>
        <v>#VALUE!</v>
      </c>
      <c r="AP323" s="9" t="e" cm="1" vm="1">
        <f t="array" ref="AP323">MEDIAN(_xlfn._xlws.FILTER(AP3:AP290, ($H$3:$H$290=1)*($K3:$K290=4)*($AY3:$AY290&gt;$X$292)))</f>
        <v>#VALUE!</v>
      </c>
      <c r="AQ323" s="9" t="e" cm="1" vm="1">
        <f t="array" ref="AQ323">MEDIAN(_xlfn._xlws.FILTER(AQ3:AQ290, ($H$3:$H$290=1)*($K3:$K290=4)*($AY3:$AY290&gt;$X$292)))</f>
        <v>#VALUE!</v>
      </c>
      <c r="AR323" s="9" t="e" cm="1" vm="1">
        <f t="array" ref="AR323">MEDIAN(_xlfn._xlws.FILTER(AR3:AR290, ($H$3:$H$290=1)*($K3:$K290=4)*($AY3:$AY290&gt;$X$292)))</f>
        <v>#VALUE!</v>
      </c>
      <c r="AS323" s="9" t="e" cm="1" vm="1">
        <f t="array" ref="AS323">MEDIAN(_xlfn._xlws.FILTER(AS3:AS290, ($H$3:$H$290=1)*($K3:$K290=4)*($AY3:$AY290&gt;$X$292)))</f>
        <v>#VALUE!</v>
      </c>
      <c r="AT323" s="9" t="e" cm="1" vm="1">
        <f t="array" ref="AT323">MEDIAN(_xlfn._xlws.FILTER(AT3:AT290, ($H$3:$H$290=1)*($K3:$K290=4)*($AY3:$AY290&gt;$X$292)))</f>
        <v>#VALUE!</v>
      </c>
      <c r="AU323" s="9" t="e" cm="1" vm="1">
        <f t="array" ref="AU323">MEDIAN(_xlfn._xlws.FILTER(AU3:AU290, ($H$3:$H$290=1)*($K3:$K290=4)*($AY3:$AY290&gt;$X$292)))</f>
        <v>#VALUE!</v>
      </c>
    </row>
    <row r="324" spans="7:54" x14ac:dyDescent="0.3">
      <c r="L324" s="9" t="str">
        <f t="shared" si="65"/>
        <v>Target; Gain &gt; 0</v>
      </c>
      <c r="M324" s="9" cm="1">
        <f t="array" ref="M324">MEDIAN(_xlfn._xlws.FILTER(M3:M290, ($H3:$H290=1)*($J3:$J290=1)))</f>
        <v>6472497.2000000002</v>
      </c>
      <c r="N324" s="9" cm="1">
        <f t="array" ref="N324">MEDIAN(_xlfn._xlws.FILTER(N3:N290, ($H3:$H290=1)*($J3:$J290=1)))</f>
        <v>824958.39999999991</v>
      </c>
      <c r="O324" s="9" cm="1">
        <f t="array" ref="O324">MEDIAN(_xlfn._xlws.FILTER(O3:O290, ($H3:$H290=1)*($J3:$J290=1)))</f>
        <v>834101.39999999991</v>
      </c>
      <c r="P324" s="9" cm="1">
        <f t="array" ref="P324">MEDIAN(_xlfn._xlws.FILTER(P3:P290, ($H3:$H290=1)*($J3:$J290=1)))</f>
        <v>2182337.7999999998</v>
      </c>
      <c r="Q324" s="9" cm="1">
        <f t="array" ref="Q324">MEDIAN(_xlfn._xlws.FILTER(Q3:Q290, ($H3:$H290=1)*($J3:$J290=1)))</f>
        <v>393890</v>
      </c>
      <c r="R324" s="9" cm="1">
        <f t="array" ref="R324">MEDIAN(_xlfn._xlws.FILTER(R3:R290, ($H3:$H290=1)*($J3:$J290=1)))</f>
        <v>20376577.399999999</v>
      </c>
      <c r="S324" s="9" cm="1">
        <f t="array" ref="S324">MEDIAN(_xlfn._xlws.FILTER(S3:S290, ($H3:$H290=1)*($J3:$J290=1)))</f>
        <v>326795</v>
      </c>
      <c r="T324" s="9" cm="1">
        <f t="array" ref="T324">MEDIAN(_xlfn._xlws.FILTER(T3:T290, ($H3:$H290=1)*($J3:$J290=1)))</f>
        <v>2923974.5999999996</v>
      </c>
      <c r="U324" s="9" cm="1">
        <f t="array" ref="U324">MEDIAN(_xlfn._xlws.FILTER(U3:U290, ($H3:$H290=1)*($J3:$J290=1)))</f>
        <v>2285602.9</v>
      </c>
      <c r="V324" s="9" cm="1">
        <f t="array" ref="V324">MEDIAN(_xlfn._xlws.FILTER(V3:V290, ($H3:$H290=1)*($J3:$J290=1)))</f>
        <v>6121635.6999999993</v>
      </c>
      <c r="W324" s="9" cm="1">
        <f t="array" ref="W324">MEDIAN(_xlfn._xlws.FILTER(W3:W290, ($H3:$H290=1)*($J3:$J290=1)))</f>
        <v>454516.3</v>
      </c>
      <c r="X324" s="9" t="s">
        <v>52</v>
      </c>
      <c r="Y324" s="9" cm="1">
        <f t="array" ref="Y324">MEDIAN(_xlfn._xlws.FILTER(Y3:Y290, ($H3:$H290=1)*($J3:$J290=1)))</f>
        <v>4.9480740992876235</v>
      </c>
      <c r="Z324" s="9" cm="1">
        <f t="array" ref="Z324">MEDIAN(_xlfn._xlws.FILTER(Z3:Z290, ($H3:$H290=1)*($J3:$J290=1)))</f>
        <v>1.1764597082976256</v>
      </c>
      <c r="AA324" s="9" cm="1">
        <f t="array" ref="AA324">MEDIAN(_xlfn._xlws.FILTER(AA3:AA290, ($H3:$H290=1)*($J3:$J290=1)))</f>
        <v>1.1090311482781545</v>
      </c>
      <c r="AB324" s="9" cm="1">
        <f t="array" ref="AB324">MEDIAN(_xlfn._xlws.FILTER(AB3:AB290, ($H3:$H290=1)*($J3:$J290=1)))</f>
        <v>2.4991939872998046</v>
      </c>
      <c r="AC324" s="9" cm="1">
        <f t="array" ref="AC324">MEDIAN(_xlfn._xlws.FILTER(AC3:AC290, ($H3:$H290=1)*($J3:$J290=1)))</f>
        <v>1.0528099025716076</v>
      </c>
      <c r="AD324" s="9" cm="1">
        <f t="array" ref="AD324">MEDIAN(_xlfn._xlws.FILTER(AD3:AD290, ($H3:$H290=1)*($J3:$J290=1)))</f>
        <v>11.632618178793926</v>
      </c>
      <c r="AE324" s="9" cm="1">
        <f t="array" ref="AE324">MEDIAN(_xlfn._xlws.FILTER(AE3:AE290, ($H3:$H290=1)*($J3:$J290=1)))</f>
        <v>0.7522248605266213</v>
      </c>
      <c r="AF324" s="9" cm="1">
        <f t="array" ref="AF324">MEDIAN(_xlfn._xlws.FILTER(AF3:AF290, ($H3:$H290=1)*($J3:$J290=1)))</f>
        <v>0.63464650259120392</v>
      </c>
      <c r="AG324" s="9" cm="1">
        <f t="array" ref="AG324">MEDIAN(_xlfn._xlws.FILTER(AG3:AG290, ($H3:$H290=1)*($J3:$J290=1)))</f>
        <v>0.93425834930385465</v>
      </c>
      <c r="AH324" s="9" cm="1">
        <f t="array" ref="AH324">MEDIAN(_xlfn._xlws.FILTER(AH3:AH290, ($H3:$H290=1)*($J3:$J290=1)))</f>
        <v>4.2692035868996756</v>
      </c>
      <c r="AI324" s="9" cm="1">
        <f t="array" ref="AI324">MEDIAN(_xlfn._xlws.FILTER(AI3:AI290, ($H3:$H290=1)*($J3:$J290=1)))</f>
        <v>1.9199889130191881</v>
      </c>
      <c r="AJ324" s="9" t="str">
        <f t="shared" si="61"/>
        <v>Target; Gain &gt; 0</v>
      </c>
      <c r="AK324" s="9" cm="1">
        <f t="array" ref="AK324">MEDIAN(_xlfn._xlws.FILTER(AK3:AK290, ($H3:$H290=1)*($J3:$J290=1)))</f>
        <v>4.9480740992876235</v>
      </c>
      <c r="AL324" s="9" cm="1">
        <f t="array" ref="AL324">MEDIAN(_xlfn._xlws.FILTER(AL3:AL290, ($H3:$H290=1)*($J3:$J290=1)))</f>
        <v>0.48380346689373255</v>
      </c>
      <c r="AM324" s="9" cm="1">
        <f t="array" ref="AM324">MEDIAN(_xlfn._xlws.FILTER(AM3:AM290, ($H3:$H290=1)*($J3:$J290=1)))</f>
        <v>0.48442889361176644</v>
      </c>
      <c r="AN324" s="9" cm="1">
        <f t="array" ref="AN324">MEDIAN(_xlfn._xlws.FILTER(AN3:AN290, ($H3:$H290=1)*($J3:$J290=1)))</f>
        <v>2.4991939872998046</v>
      </c>
      <c r="AO324" s="9" cm="1">
        <f t="array" ref="AO324">MEDIAN(_xlfn._xlws.FILTER(AO3:AO290, ($H3:$H290=1)*($J3:$J290=1)))</f>
        <v>0.5396466295060236</v>
      </c>
      <c r="AP324" s="9" cm="1">
        <f t="array" ref="AP324">MEDIAN(_xlfn._xlws.FILTER(AP3:AP290, ($H3:$H290=1)*($J3:$J290=1)))</f>
        <v>11.632618178793926</v>
      </c>
      <c r="AQ324" s="9" cm="1">
        <f t="array" ref="AQ324">MEDIAN(_xlfn._xlws.FILTER(AQ3:AQ290, ($H3:$H290=1)*($J3:$J290=1)))</f>
        <v>0.38459190097637469</v>
      </c>
      <c r="AR324" s="9" cm="1">
        <f t="array" ref="AR324">MEDIAN(_xlfn._xlws.FILTER(AR3:AR290, ($H3:$H290=1)*($J3:$J290=1)))</f>
        <v>0.32188748219050467</v>
      </c>
      <c r="AS324" s="9" cm="1">
        <f t="array" ref="AS324">MEDIAN(_xlfn._xlws.FILTER(AS3:AS290, ($H3:$H290=1)*($J3:$J290=1)))</f>
        <v>0.37036753707798198</v>
      </c>
      <c r="AT324" s="9" cm="1">
        <f t="array" ref="AT324">MEDIAN(_xlfn._xlws.FILTER(AT3:AT290, ($H3:$H290=1)*($J3:$J290=1)))</f>
        <v>4.2692035868996756</v>
      </c>
      <c r="AU324" s="9" cm="1">
        <f t="array" ref="AU324">MEDIAN(_xlfn._xlws.FILTER(AU3:AU290, ($H3:$H290=1)*($J3:$J290=1)))</f>
        <v>0.79198899738839823</v>
      </c>
      <c r="AW324" s="10"/>
    </row>
    <row r="325" spans="7:54" x14ac:dyDescent="0.3">
      <c r="L325" s="11">
        <f>L314</f>
        <v>0.6</v>
      </c>
      <c r="M325" s="11"/>
      <c r="N325" s="12" t="str">
        <f>N314</f>
        <v>BNL Causal</v>
      </c>
      <c r="O325" s="12" t="str">
        <f>O314</f>
        <v>BNL Causal HM</v>
      </c>
      <c r="P325" s="12" t="str">
        <f>Q314</f>
        <v>SFS Causal</v>
      </c>
      <c r="Q325" s="12" t="str">
        <f>S314</f>
        <v>SaLSa Causal</v>
      </c>
      <c r="R325" s="12" t="str">
        <f>U314</f>
        <v>D&amp;C Causal</v>
      </c>
      <c r="S325" s="12" t="str">
        <f>W314</f>
        <v>BBS Causal</v>
      </c>
      <c r="T325" s="12"/>
      <c r="U325" s="11">
        <f>X314</f>
        <v>0.6</v>
      </c>
      <c r="V325" s="12" t="str">
        <f>Z314</f>
        <v>BNL Causal</v>
      </c>
      <c r="W325" s="12" t="str">
        <f>AA314</f>
        <v>BNL Causal HM</v>
      </c>
      <c r="X325" s="12" t="str">
        <f>AC314</f>
        <v>SFS Causal</v>
      </c>
      <c r="Y325" s="12" t="str">
        <f>AE314</f>
        <v>SaLSa Causal</v>
      </c>
      <c r="Z325" s="12" t="str">
        <f>AG314</f>
        <v>D&amp;C Causal</v>
      </c>
      <c r="AA325" s="12" t="str">
        <f>AI314</f>
        <v>BBS Causal</v>
      </c>
      <c r="AB325" s="13"/>
      <c r="AC325" s="11">
        <f>AJ314</f>
        <v>0.6</v>
      </c>
      <c r="AD325" s="12" t="str">
        <f>AL314</f>
        <v>BNL Causal</v>
      </c>
      <c r="AE325" s="12" t="str">
        <f>AM314</f>
        <v>BNL Causal HM</v>
      </c>
      <c r="AF325" s="12" t="str">
        <f>AO314</f>
        <v>SFS Causal</v>
      </c>
      <c r="AG325" s="12" t="str">
        <f>AQ314</f>
        <v>SaLSa Causal</v>
      </c>
      <c r="AH325" s="12" t="str">
        <f>AS314</f>
        <v>D&amp;C Causal</v>
      </c>
      <c r="AI325" s="12" t="str">
        <f>AU314</f>
        <v>BBS Causal</v>
      </c>
      <c r="AK325" s="12"/>
      <c r="AL325" s="12"/>
      <c r="AM325" s="12"/>
      <c r="AN325" s="13"/>
      <c r="AO325" s="13"/>
      <c r="AP325" s="13"/>
      <c r="AQ325" s="13"/>
      <c r="AR325" s="13"/>
      <c r="AS325" s="13"/>
      <c r="AT325" s="13"/>
      <c r="AU325" s="13"/>
    </row>
    <row r="326" spans="7:54" x14ac:dyDescent="0.3">
      <c r="L326" t="str">
        <f>L315</f>
        <v>ALL</v>
      </c>
      <c r="N326" s="9">
        <f>N315</f>
        <v>747832.9</v>
      </c>
      <c r="O326" s="9">
        <f>O315</f>
        <v>749646.89999999991</v>
      </c>
      <c r="P326" s="9">
        <f>Q315</f>
        <v>297400.59999999998</v>
      </c>
      <c r="Q326" s="9">
        <f>S315</f>
        <v>198459.4</v>
      </c>
      <c r="R326" s="9">
        <f>U315</f>
        <v>2286231.6666666665</v>
      </c>
      <c r="S326" s="9">
        <f>W315</f>
        <v>425461.4</v>
      </c>
      <c r="T326" s="9"/>
      <c r="U326" s="9" t="str">
        <f>X315</f>
        <v>ALL</v>
      </c>
      <c r="V326" s="9">
        <f>Z315</f>
        <v>0.94027805740479375</v>
      </c>
      <c r="W326" s="9">
        <f>AA315</f>
        <v>0.94165201178402635</v>
      </c>
      <c r="X326" s="9">
        <f>AC315</f>
        <v>0.94091783020994624</v>
      </c>
      <c r="Y326" s="9">
        <f>AE315</f>
        <v>0.64430773310790146</v>
      </c>
      <c r="Z326" s="9">
        <f>AG315</f>
        <v>0.92976389740942977</v>
      </c>
      <c r="AA326" s="9">
        <f>AI315</f>
        <v>1.7342157967621459</v>
      </c>
      <c r="AB326" s="13"/>
      <c r="AC326" s="9" t="str">
        <f>AJ315</f>
        <v>ALL</v>
      </c>
      <c r="AD326" s="9">
        <f>AL315</f>
        <v>0.44347713491879392</v>
      </c>
      <c r="AE326" s="9">
        <f>AM315</f>
        <v>0.4305501103051938</v>
      </c>
      <c r="AF326" s="9">
        <f>AO315</f>
        <v>0.51512070189637593</v>
      </c>
      <c r="AG326" s="9">
        <f>AQ315</f>
        <v>0.37439962761709467</v>
      </c>
      <c r="AH326" s="9">
        <f>AS315</f>
        <v>0.36653919257223605</v>
      </c>
      <c r="AI326" s="9">
        <f>AU315</f>
        <v>0.65324094750103545</v>
      </c>
      <c r="AK326" s="9"/>
      <c r="AL326" s="9"/>
      <c r="AM326" s="9"/>
      <c r="AN326" s="13"/>
      <c r="AO326" s="13"/>
      <c r="AP326" s="13"/>
      <c r="AQ326" s="13"/>
      <c r="AR326" s="13"/>
      <c r="AS326" s="13"/>
      <c r="AT326" s="13"/>
      <c r="AU326" s="13"/>
    </row>
    <row r="327" spans="7:54" x14ac:dyDescent="0.3">
      <c r="L327" t="str">
        <f>L317</f>
        <v>Gain &gt; 0.6</v>
      </c>
      <c r="N327" s="9" t="e" vm="2">
        <f t="shared" ref="N327:O334" si="66">N317</f>
        <v>#VALUE!</v>
      </c>
      <c r="O327" s="9" t="e" vm="2">
        <f t="shared" si="66"/>
        <v>#VALUE!</v>
      </c>
      <c r="P327" s="9" t="e" vm="2">
        <f t="shared" ref="P327:P334" si="67">Q317</f>
        <v>#VALUE!</v>
      </c>
      <c r="Q327" s="9" t="e" vm="2">
        <f t="shared" ref="Q327:Q334" si="68">S317</f>
        <v>#VALUE!</v>
      </c>
      <c r="R327" s="9" t="e" vm="2">
        <f>U317</f>
        <v>#VALUE!</v>
      </c>
      <c r="S327" s="9" t="e" vm="2">
        <f t="shared" ref="S327:S334" si="69">W317</f>
        <v>#VALUE!</v>
      </c>
      <c r="T327" s="9"/>
      <c r="U327" s="9" t="str">
        <f t="shared" ref="U327:U334" si="70">X317</f>
        <v>Gain &gt; 0.6</v>
      </c>
      <c r="V327" s="9" t="e" vm="2">
        <f t="shared" ref="V327:W334" si="71">Z317</f>
        <v>#VALUE!</v>
      </c>
      <c r="W327" s="9" t="e" vm="2">
        <f t="shared" si="71"/>
        <v>#VALUE!</v>
      </c>
      <c r="X327" s="9" t="e" vm="2">
        <f t="shared" ref="X327:X334" si="72">AC317</f>
        <v>#VALUE!</v>
      </c>
      <c r="Y327" s="9" t="e" vm="2">
        <f t="shared" ref="Y327:Y334" si="73">AE317</f>
        <v>#VALUE!</v>
      </c>
      <c r="Z327" s="9" t="e" vm="2">
        <f t="shared" ref="Z327:Z334" si="74">AG317</f>
        <v>#VALUE!</v>
      </c>
      <c r="AA327" s="9" t="e" vm="2">
        <f t="shared" ref="AA327:AA334" si="75">AI317</f>
        <v>#VALUE!</v>
      </c>
      <c r="AB327" s="13"/>
      <c r="AC327" s="9" t="str">
        <f t="shared" ref="AC327:AC334" si="76">AJ317</f>
        <v>Gain &gt; 0.6</v>
      </c>
      <c r="AD327" s="9" t="e" vm="2">
        <f t="shared" ref="AD327:AE334" si="77">AL317</f>
        <v>#VALUE!</v>
      </c>
      <c r="AE327" s="9" t="e" vm="2">
        <f t="shared" si="77"/>
        <v>#VALUE!</v>
      </c>
      <c r="AF327" s="9" t="e" vm="2">
        <f t="shared" ref="AF327:AF334" si="78">AO317</f>
        <v>#VALUE!</v>
      </c>
      <c r="AG327" s="9" t="e" vm="2">
        <f t="shared" ref="AG327:AG334" si="79">AQ317</f>
        <v>#VALUE!</v>
      </c>
      <c r="AH327" s="9" t="e" vm="2">
        <f t="shared" ref="AH327:AH334" si="80">AS317</f>
        <v>#VALUE!</v>
      </c>
      <c r="AI327" s="9" t="e" vm="2">
        <f t="shared" ref="AI327:AI334" si="81">AU317</f>
        <v>#VALUE!</v>
      </c>
      <c r="AK327" s="9"/>
      <c r="AL327" s="9"/>
      <c r="AM327" s="9"/>
      <c r="AN327" s="13"/>
      <c r="AO327" s="13"/>
      <c r="AP327" s="13"/>
      <c r="AQ327" s="13"/>
      <c r="AR327" s="13"/>
      <c r="AS327" s="13"/>
      <c r="AT327" s="13"/>
      <c r="AU327" s="13"/>
    </row>
    <row r="328" spans="7:54" x14ac:dyDescent="0.3">
      <c r="L328" t="str">
        <f>L318</f>
        <v>Target</v>
      </c>
      <c r="N328" s="9">
        <f t="shared" si="66"/>
        <v>393952.9</v>
      </c>
      <c r="O328" s="9">
        <f t="shared" si="66"/>
        <v>394097.1</v>
      </c>
      <c r="P328" s="9">
        <f t="shared" si="67"/>
        <v>232789.09999999998</v>
      </c>
      <c r="Q328" s="9">
        <f t="shared" si="68"/>
        <v>60049.100000000006</v>
      </c>
      <c r="R328" s="9">
        <f>U318</f>
        <v>2273744.4333333336</v>
      </c>
      <c r="S328" s="9">
        <f t="shared" si="69"/>
        <v>252030.59999999998</v>
      </c>
      <c r="T328" s="9"/>
      <c r="U328" s="9" t="str">
        <f t="shared" si="70"/>
        <v>Target</v>
      </c>
      <c r="V328" s="9">
        <f t="shared" si="71"/>
        <v>0.71993843198870311</v>
      </c>
      <c r="W328" s="9">
        <f t="shared" si="71"/>
        <v>0.70879014264792206</v>
      </c>
      <c r="X328" s="9">
        <f t="shared" si="72"/>
        <v>0.71295888428867338</v>
      </c>
      <c r="Y328" s="9">
        <f t="shared" si="73"/>
        <v>0.49676009967224671</v>
      </c>
      <c r="Z328" s="9">
        <f t="shared" si="74"/>
        <v>0.91205738776479839</v>
      </c>
      <c r="AA328" s="9">
        <f t="shared" si="75"/>
        <v>1.0093926055880726</v>
      </c>
      <c r="AB328" s="13"/>
      <c r="AC328" s="9" t="str">
        <f t="shared" si="76"/>
        <v>Target</v>
      </c>
      <c r="AD328" s="9">
        <f t="shared" si="77"/>
        <v>0.37994891210692</v>
      </c>
      <c r="AE328" s="9">
        <f t="shared" si="77"/>
        <v>0.37459451397298826</v>
      </c>
      <c r="AF328" s="9">
        <f t="shared" si="78"/>
        <v>0.38577651360246823</v>
      </c>
      <c r="AG328" s="9">
        <f t="shared" si="79"/>
        <v>0.34858323357184418</v>
      </c>
      <c r="AH328" s="9">
        <f t="shared" si="80"/>
        <v>0.32401839983067476</v>
      </c>
      <c r="AI328" s="9">
        <f t="shared" si="81"/>
        <v>0.46808177359635011</v>
      </c>
      <c r="AK328" s="9"/>
      <c r="AL328" s="9"/>
      <c r="AM328" s="9"/>
      <c r="AN328" s="13"/>
      <c r="AO328" s="13"/>
      <c r="AP328" s="13"/>
      <c r="AQ328" s="13"/>
      <c r="AR328" s="13"/>
      <c r="AS328" s="13"/>
      <c r="AT328" s="13"/>
      <c r="AU328" s="13"/>
    </row>
    <row r="329" spans="7:54" x14ac:dyDescent="0.3">
      <c r="L329" t="str">
        <f>L319</f>
        <v>Gain &gt; 0</v>
      </c>
      <c r="N329" s="9">
        <f t="shared" si="66"/>
        <v>1160855.2</v>
      </c>
      <c r="O329" s="9">
        <f t="shared" si="66"/>
        <v>1174656.6000000001</v>
      </c>
      <c r="P329" s="9">
        <f t="shared" si="67"/>
        <v>551520.19999999995</v>
      </c>
      <c r="Q329" s="9">
        <f t="shared" si="68"/>
        <v>542489.4</v>
      </c>
      <c r="R329" s="9">
        <f>U319</f>
        <v>2289944.6</v>
      </c>
      <c r="S329" s="9">
        <f t="shared" si="69"/>
        <v>612603.4</v>
      </c>
      <c r="T329" s="9"/>
      <c r="U329" s="9" t="str">
        <f t="shared" si="70"/>
        <v>Gain &gt; 0</v>
      </c>
      <c r="V329" s="9">
        <f t="shared" si="71"/>
        <v>1.2962954037822785</v>
      </c>
      <c r="W329" s="9">
        <f t="shared" si="71"/>
        <v>1.289887004578486</v>
      </c>
      <c r="X329" s="9">
        <f t="shared" si="72"/>
        <v>1.109019689972047</v>
      </c>
      <c r="Y329" s="9">
        <f t="shared" si="73"/>
        <v>0.93568957852548928</v>
      </c>
      <c r="Z329" s="9">
        <f t="shared" si="74"/>
        <v>0.92361608755891211</v>
      </c>
      <c r="AA329" s="9">
        <f t="shared" si="75"/>
        <v>2.1130006392661018</v>
      </c>
      <c r="AB329" s="13"/>
      <c r="AC329" s="9" t="str">
        <f t="shared" si="76"/>
        <v>Gain &gt; 0</v>
      </c>
      <c r="AD329" s="9">
        <f t="shared" si="77"/>
        <v>0.53614560888963747</v>
      </c>
      <c r="AE329" s="9">
        <f t="shared" si="77"/>
        <v>0.52464023398351856</v>
      </c>
      <c r="AF329" s="9">
        <f t="shared" si="78"/>
        <v>0.57903881901002019</v>
      </c>
      <c r="AG329" s="9">
        <f t="shared" si="79"/>
        <v>0.390896332700504</v>
      </c>
      <c r="AH329" s="9">
        <f t="shared" si="80"/>
        <v>0.36653919257223605</v>
      </c>
      <c r="AI329" s="9">
        <f t="shared" si="81"/>
        <v>0.91897614118061033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7:54" x14ac:dyDescent="0.3">
      <c r="L330" t="str">
        <f t="shared" ref="L330" si="82">L320</f>
        <v>Gain &lt;=0</v>
      </c>
      <c r="N330" s="9">
        <f t="shared" si="66"/>
        <v>419895.6</v>
      </c>
      <c r="O330" s="9">
        <f t="shared" si="66"/>
        <v>419967.5</v>
      </c>
      <c r="P330" s="9">
        <f t="shared" si="67"/>
        <v>234484.6</v>
      </c>
      <c r="Q330" s="9">
        <f t="shared" si="68"/>
        <v>74893.600000000006</v>
      </c>
      <c r="R330" s="9">
        <f>U320</f>
        <v>2276897.4</v>
      </c>
      <c r="S330" s="9">
        <f t="shared" si="69"/>
        <v>214077.90000000002</v>
      </c>
      <c r="T330" s="9"/>
      <c r="U330" s="9" t="str">
        <f t="shared" si="70"/>
        <v>Gain &lt;=0</v>
      </c>
      <c r="V330" s="9">
        <f t="shared" si="71"/>
        <v>0.82667333303252233</v>
      </c>
      <c r="W330" s="9">
        <f t="shared" si="71"/>
        <v>0.81948969119694082</v>
      </c>
      <c r="X330" s="9">
        <f t="shared" si="72"/>
        <v>0.80928482559102122</v>
      </c>
      <c r="Y330" s="9">
        <f t="shared" si="73"/>
        <v>0.52565305747557423</v>
      </c>
      <c r="Z330" s="9">
        <f t="shared" si="74"/>
        <v>0.93093350199051206</v>
      </c>
      <c r="AA330" s="9">
        <f t="shared" si="75"/>
        <v>1.6115609767148271</v>
      </c>
      <c r="AB330" s="13"/>
      <c r="AC330" s="9" t="str">
        <f t="shared" si="76"/>
        <v>Gain &lt;=0</v>
      </c>
      <c r="AD330" s="9">
        <f t="shared" si="77"/>
        <v>0.42499263191712089</v>
      </c>
      <c r="AE330" s="9">
        <f t="shared" si="77"/>
        <v>0.40963743969914507</v>
      </c>
      <c r="AF330" s="9">
        <f t="shared" si="78"/>
        <v>0.42668921609874816</v>
      </c>
      <c r="AG330" s="9">
        <f t="shared" si="79"/>
        <v>0.36627954049617983</v>
      </c>
      <c r="AH330" s="9">
        <f t="shared" si="80"/>
        <v>0.36349639091058628</v>
      </c>
      <c r="AI330" s="9">
        <f t="shared" si="81"/>
        <v>0.61902888119220734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7:54" x14ac:dyDescent="0.3">
      <c r="L331" t="str">
        <f>L321</f>
        <v>Target;Gain &gt; 0.6; #pref=2</v>
      </c>
      <c r="N331" s="9" t="e" vm="2">
        <f t="shared" si="66"/>
        <v>#VALUE!</v>
      </c>
      <c r="O331" s="9" t="e" vm="2">
        <f t="shared" si="66"/>
        <v>#VALUE!</v>
      </c>
      <c r="P331" s="9" t="e" vm="2">
        <f t="shared" si="67"/>
        <v>#VALUE!</v>
      </c>
      <c r="Q331" s="9" t="e" vm="2">
        <f t="shared" si="68"/>
        <v>#VALUE!</v>
      </c>
      <c r="R331" s="9" t="e" vm="2">
        <f t="shared" ref="R331" si="83">U321</f>
        <v>#VALUE!</v>
      </c>
      <c r="S331" s="9" t="e" vm="2">
        <f t="shared" si="69"/>
        <v>#VALUE!</v>
      </c>
      <c r="T331" s="9"/>
      <c r="U331" s="9" t="str">
        <f t="shared" si="70"/>
        <v>Target;Gain &gt; 0.6; #pref=2</v>
      </c>
      <c r="V331" s="9" t="e" vm="2">
        <f t="shared" si="71"/>
        <v>#VALUE!</v>
      </c>
      <c r="W331" s="9" t="e" vm="2">
        <f t="shared" si="71"/>
        <v>#VALUE!</v>
      </c>
      <c r="X331" s="9" t="e" vm="2">
        <f t="shared" si="72"/>
        <v>#VALUE!</v>
      </c>
      <c r="Y331" s="9" t="e" vm="2">
        <f t="shared" si="73"/>
        <v>#VALUE!</v>
      </c>
      <c r="Z331" s="9" t="e" vm="2">
        <f t="shared" si="74"/>
        <v>#VALUE!</v>
      </c>
      <c r="AA331" s="9" t="e" vm="2">
        <f t="shared" si="75"/>
        <v>#VALUE!</v>
      </c>
      <c r="AB331" s="13"/>
      <c r="AC331" s="9" t="str">
        <f t="shared" si="76"/>
        <v>Target;Gain &gt; 0.6; #pref=2</v>
      </c>
      <c r="AD331" s="9" t="e" vm="2">
        <f t="shared" si="77"/>
        <v>#VALUE!</v>
      </c>
      <c r="AE331" s="9" t="e" vm="2">
        <f t="shared" si="77"/>
        <v>#VALUE!</v>
      </c>
      <c r="AF331" s="9" t="e" vm="2">
        <f t="shared" si="78"/>
        <v>#VALUE!</v>
      </c>
      <c r="AG331" s="9" t="e" vm="2">
        <f t="shared" si="79"/>
        <v>#VALUE!</v>
      </c>
      <c r="AH331" s="9" t="e" vm="2">
        <f t="shared" si="80"/>
        <v>#VALUE!</v>
      </c>
      <c r="AI331" s="9" t="e" vm="2">
        <f t="shared" si="81"/>
        <v>#VALUE!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7:54" x14ac:dyDescent="0.3">
      <c r="L332" t="str">
        <f>L322</f>
        <v>Target; Gain &gt; 0.6; #pref=3</v>
      </c>
      <c r="N332" s="9" t="e" vm="2">
        <f t="shared" si="66"/>
        <v>#VALUE!</v>
      </c>
      <c r="O332" s="9" t="e" vm="2">
        <f t="shared" si="66"/>
        <v>#VALUE!</v>
      </c>
      <c r="P332" s="9" t="e" vm="2">
        <f t="shared" si="67"/>
        <v>#VALUE!</v>
      </c>
      <c r="Q332" s="9" t="e" vm="2">
        <f t="shared" si="68"/>
        <v>#VALUE!</v>
      </c>
      <c r="R332" s="9" t="e" vm="2">
        <f>U322</f>
        <v>#VALUE!</v>
      </c>
      <c r="S332" s="9" t="e" vm="2">
        <f t="shared" si="69"/>
        <v>#VALUE!</v>
      </c>
      <c r="T332" s="9"/>
      <c r="U332" s="9" t="str">
        <f t="shared" si="70"/>
        <v>Target; Gain &gt; 0.6; #pref=3</v>
      </c>
      <c r="V332" s="9" t="e" vm="2">
        <f t="shared" si="71"/>
        <v>#VALUE!</v>
      </c>
      <c r="W332" s="9" t="e" vm="2">
        <f t="shared" si="71"/>
        <v>#VALUE!</v>
      </c>
      <c r="X332" s="9" t="e" vm="2">
        <f t="shared" si="72"/>
        <v>#VALUE!</v>
      </c>
      <c r="Y332" s="9" t="e" vm="2">
        <f t="shared" si="73"/>
        <v>#VALUE!</v>
      </c>
      <c r="Z332" s="9" t="e" vm="2">
        <f t="shared" si="74"/>
        <v>#VALUE!</v>
      </c>
      <c r="AA332" s="9" t="e" vm="2">
        <f t="shared" si="75"/>
        <v>#VALUE!</v>
      </c>
      <c r="AB332" s="13"/>
      <c r="AC332" s="9" t="str">
        <f t="shared" si="76"/>
        <v>Target; Gain &gt; 0.6; #pref=3</v>
      </c>
      <c r="AD332" s="9" t="e" vm="2">
        <f t="shared" si="77"/>
        <v>#VALUE!</v>
      </c>
      <c r="AE332" s="9" t="e" vm="2">
        <f t="shared" si="77"/>
        <v>#VALUE!</v>
      </c>
      <c r="AF332" s="9" t="e" vm="2">
        <f t="shared" si="78"/>
        <v>#VALUE!</v>
      </c>
      <c r="AG332" s="9" t="e" vm="2">
        <f t="shared" si="79"/>
        <v>#VALUE!</v>
      </c>
      <c r="AH332" s="9" t="e" vm="2">
        <f t="shared" si="80"/>
        <v>#VALUE!</v>
      </c>
      <c r="AI332" s="9" t="e" vm="2">
        <f t="shared" si="81"/>
        <v>#VALUE!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7:54" x14ac:dyDescent="0.3">
      <c r="L333" t="str">
        <f>L323</f>
        <v>Target; Gain &gt; 0.6; #pref=4</v>
      </c>
      <c r="N333" s="9" t="e" vm="2">
        <f t="shared" si="66"/>
        <v>#VALUE!</v>
      </c>
      <c r="O333" s="9" t="e" vm="2">
        <f t="shared" si="66"/>
        <v>#VALUE!</v>
      </c>
      <c r="P333" s="9" t="e" vm="2">
        <f t="shared" si="67"/>
        <v>#VALUE!</v>
      </c>
      <c r="Q333" s="9" t="e" vm="2">
        <f t="shared" si="68"/>
        <v>#VALUE!</v>
      </c>
      <c r="R333" s="9" t="e" vm="2">
        <f>U323</f>
        <v>#VALUE!</v>
      </c>
      <c r="S333" s="9" t="e" vm="2">
        <f t="shared" si="69"/>
        <v>#VALUE!</v>
      </c>
      <c r="T333" s="9"/>
      <c r="U333" s="9" t="str">
        <f t="shared" si="70"/>
        <v>Target; Gain &gt; 0.6; #pref=4</v>
      </c>
      <c r="V333" s="9" t="e" vm="2">
        <f t="shared" si="71"/>
        <v>#VALUE!</v>
      </c>
      <c r="W333" s="9" t="e" vm="2">
        <f t="shared" si="71"/>
        <v>#VALUE!</v>
      </c>
      <c r="X333" s="9" t="e" vm="2">
        <f t="shared" si="72"/>
        <v>#VALUE!</v>
      </c>
      <c r="Y333" s="9" t="e" vm="2">
        <f t="shared" si="73"/>
        <v>#VALUE!</v>
      </c>
      <c r="Z333" s="9" t="e" vm="2">
        <f t="shared" si="74"/>
        <v>#VALUE!</v>
      </c>
      <c r="AA333" s="9" t="e" vm="2">
        <f t="shared" si="75"/>
        <v>#VALUE!</v>
      </c>
      <c r="AB333" s="13"/>
      <c r="AC333" s="9" t="str">
        <f t="shared" si="76"/>
        <v>Target; Gain &gt; 0.6; #pref=4</v>
      </c>
      <c r="AD333" s="9" t="e" vm="2">
        <f t="shared" si="77"/>
        <v>#VALUE!</v>
      </c>
      <c r="AE333" s="9" t="e" vm="2">
        <f t="shared" si="77"/>
        <v>#VALUE!</v>
      </c>
      <c r="AF333" s="9" t="e" vm="2">
        <f t="shared" si="78"/>
        <v>#VALUE!</v>
      </c>
      <c r="AG333" s="9" t="e" vm="2">
        <f t="shared" si="79"/>
        <v>#VALUE!</v>
      </c>
      <c r="AH333" s="9" t="e" vm="2">
        <f t="shared" si="80"/>
        <v>#VALUE!</v>
      </c>
      <c r="AI333" s="9" t="e" vm="2">
        <f t="shared" si="81"/>
        <v>#VALUE!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7:54" x14ac:dyDescent="0.3">
      <c r="L334" t="str">
        <f>L324</f>
        <v>Target; Gain &gt; 0</v>
      </c>
      <c r="N334" s="9">
        <f t="shared" si="66"/>
        <v>824958.39999999991</v>
      </c>
      <c r="O334" s="9">
        <f t="shared" si="66"/>
        <v>834101.39999999991</v>
      </c>
      <c r="P334" s="9">
        <f t="shared" si="67"/>
        <v>393890</v>
      </c>
      <c r="Q334" s="9">
        <f t="shared" si="68"/>
        <v>326795</v>
      </c>
      <c r="R334" s="9">
        <f>U324</f>
        <v>2285602.9</v>
      </c>
      <c r="S334" s="9">
        <f t="shared" si="69"/>
        <v>454516.3</v>
      </c>
      <c r="T334" s="9"/>
      <c r="U334" s="9" t="str">
        <f t="shared" si="70"/>
        <v>Target; Gain &gt; 0</v>
      </c>
      <c r="V334" s="9">
        <f t="shared" si="71"/>
        <v>1.1764597082976256</v>
      </c>
      <c r="W334" s="9">
        <f t="shared" si="71"/>
        <v>1.1090311482781545</v>
      </c>
      <c r="X334" s="9">
        <f t="shared" si="72"/>
        <v>1.0528099025716076</v>
      </c>
      <c r="Y334" s="9">
        <f t="shared" si="73"/>
        <v>0.7522248605266213</v>
      </c>
      <c r="Z334" s="9">
        <f t="shared" si="74"/>
        <v>0.93425834930385465</v>
      </c>
      <c r="AA334" s="9">
        <f t="shared" si="75"/>
        <v>1.9199889130191881</v>
      </c>
      <c r="AB334" s="13"/>
      <c r="AC334" s="9" t="str">
        <f t="shared" si="76"/>
        <v>Target; Gain &gt; 0</v>
      </c>
      <c r="AD334" s="9">
        <f t="shared" si="77"/>
        <v>0.48380346689373255</v>
      </c>
      <c r="AE334" s="9">
        <f t="shared" si="77"/>
        <v>0.48442889361176644</v>
      </c>
      <c r="AF334" s="9">
        <f t="shared" si="78"/>
        <v>0.5396466295060236</v>
      </c>
      <c r="AG334" s="9">
        <f t="shared" si="79"/>
        <v>0.38459190097637469</v>
      </c>
      <c r="AH334" s="9">
        <f t="shared" si="80"/>
        <v>0.37036753707798198</v>
      </c>
      <c r="AI334" s="9">
        <f t="shared" si="81"/>
        <v>0.79198899738839823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7:54" x14ac:dyDescent="0.3"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K335" s="8"/>
      <c r="AL335" s="8"/>
      <c r="AM335" s="8"/>
      <c r="AN335" s="8"/>
      <c r="AO335" s="8"/>
    </row>
    <row r="336" spans="7:54" x14ac:dyDescent="0.3">
      <c r="BB336" t="s">
        <v>20</v>
      </c>
    </row>
    <row r="337" spans="1:54" x14ac:dyDescent="0.3">
      <c r="M337" s="47" t="s">
        <v>21</v>
      </c>
      <c r="N337" s="47"/>
      <c r="O337" s="47"/>
      <c r="P337" s="47"/>
      <c r="Q337" s="47"/>
      <c r="R337" s="47"/>
      <c r="T337" s="47" t="s">
        <v>59</v>
      </c>
      <c r="U337" s="47"/>
      <c r="V337" s="47"/>
      <c r="W337" s="47"/>
      <c r="X337" s="47"/>
      <c r="Y337" s="47"/>
      <c r="AA337" s="47" t="s">
        <v>60</v>
      </c>
      <c r="AB337" s="47"/>
      <c r="AC337" s="47"/>
      <c r="AD337" s="47"/>
      <c r="AE337" s="47"/>
      <c r="AF337" s="47"/>
      <c r="AG337" s="1"/>
      <c r="AH337" s="1" t="s">
        <v>66</v>
      </c>
      <c r="AI337" s="1"/>
      <c r="AJ337" s="47" t="s">
        <v>22</v>
      </c>
      <c r="AK337" s="47"/>
      <c r="AL337" s="47"/>
      <c r="AM337" s="47"/>
      <c r="AN337" s="47"/>
      <c r="AO337" s="47"/>
      <c r="AP337" s="47"/>
      <c r="AQ337" s="47"/>
      <c r="AR337" s="1"/>
      <c r="AS337" s="47" t="s">
        <v>23</v>
      </c>
      <c r="AT337" s="47"/>
      <c r="AU337" s="47"/>
      <c r="AV337" s="47"/>
      <c r="AW337" s="47"/>
      <c r="AX337" s="47"/>
      <c r="AY337" s="47"/>
      <c r="AZ337" s="47"/>
      <c r="BB337" s="4" t="s">
        <v>45</v>
      </c>
    </row>
    <row r="338" spans="1:54" x14ac:dyDescent="0.3">
      <c r="F338" s="2" t="s">
        <v>24</v>
      </c>
      <c r="G338" s="2" t="s">
        <v>25</v>
      </c>
      <c r="H338" t="str">
        <f>H648</f>
        <v>Target (or sym)</v>
      </c>
      <c r="I338" s="14" t="s">
        <v>19</v>
      </c>
      <c r="J338" t="s">
        <v>18</v>
      </c>
      <c r="K338" t="s">
        <v>26</v>
      </c>
      <c r="L338" t="s">
        <v>27</v>
      </c>
      <c r="M338" s="3" t="s">
        <v>3</v>
      </c>
      <c r="N338" s="3" t="s">
        <v>4</v>
      </c>
      <c r="O338" s="3" t="s">
        <v>6</v>
      </c>
      <c r="P338" s="3" t="s">
        <v>8</v>
      </c>
      <c r="Q338" s="3" t="s">
        <v>10</v>
      </c>
      <c r="R338" s="3" t="s">
        <v>12</v>
      </c>
      <c r="T338" s="3" t="s">
        <v>3</v>
      </c>
      <c r="U338" s="3" t="s">
        <v>4</v>
      </c>
      <c r="V338" s="3" t="s">
        <v>6</v>
      </c>
      <c r="W338" s="3" t="s">
        <v>8</v>
      </c>
      <c r="X338" s="3" t="s">
        <v>10</v>
      </c>
      <c r="Y338" s="3" t="s">
        <v>12</v>
      </c>
      <c r="AA338" s="3" t="s">
        <v>3</v>
      </c>
      <c r="AB338" s="3" t="s">
        <v>4</v>
      </c>
      <c r="AC338" s="3" t="s">
        <v>6</v>
      </c>
      <c r="AD338" s="3" t="s">
        <v>8</v>
      </c>
      <c r="AE338" s="3" t="s">
        <v>10</v>
      </c>
      <c r="AF338" s="3" t="s">
        <v>12</v>
      </c>
      <c r="AG338" s="15"/>
      <c r="AH338" s="36" t="s">
        <v>65</v>
      </c>
      <c r="AJ338" s="36" t="s">
        <v>28</v>
      </c>
      <c r="AK338" s="36" t="s">
        <v>29</v>
      </c>
      <c r="AL338" s="36" t="s">
        <v>30</v>
      </c>
      <c r="AM338" s="36" t="s">
        <v>31</v>
      </c>
      <c r="AN338" s="36" t="s">
        <v>32</v>
      </c>
      <c r="AO338" s="36" t="s">
        <v>33</v>
      </c>
      <c r="AP338" s="36" t="s">
        <v>34</v>
      </c>
      <c r="AQ338" s="36" t="s">
        <v>35</v>
      </c>
      <c r="AS338" s="36" t="s">
        <v>28</v>
      </c>
      <c r="AT338" s="36" t="s">
        <v>29</v>
      </c>
      <c r="AU338" s="36" t="s">
        <v>30</v>
      </c>
      <c r="AV338" s="36" t="s">
        <v>31</v>
      </c>
      <c r="AW338" s="36" t="s">
        <v>32</v>
      </c>
      <c r="AX338" s="36" t="s">
        <v>33</v>
      </c>
      <c r="AY338" s="36" t="s">
        <v>34</v>
      </c>
      <c r="AZ338" s="36" t="s">
        <v>35</v>
      </c>
      <c r="BB338" s="3" t="s">
        <v>14</v>
      </c>
    </row>
    <row r="339" spans="1:54" x14ac:dyDescent="0.3">
      <c r="A339">
        <v>1</v>
      </c>
      <c r="B339" t="s">
        <v>67</v>
      </c>
      <c r="C339" t="s">
        <v>68</v>
      </c>
      <c r="D339" t="s">
        <v>69</v>
      </c>
      <c r="F339" s="2">
        <v>0</v>
      </c>
      <c r="G339" s="2">
        <f>MOD(LEN(B339)-LEN(SUBSTITUTE(B339,"N","")),2)</f>
        <v>0</v>
      </c>
      <c r="H339" s="4">
        <f>H649</f>
        <v>1</v>
      </c>
      <c r="I339" s="14">
        <f>1-J339</f>
        <v>0</v>
      </c>
      <c r="J339">
        <f t="shared" ref="J339:J402" si="84">IF(BB339&gt;0,1,0)</f>
        <v>1</v>
      </c>
      <c r="K339">
        <f>LEN(D339) - LEN(SUBSTITUTE(D339, ",", "")) + 1</f>
        <v>2</v>
      </c>
      <c r="L339">
        <f>L649</f>
        <v>2</v>
      </c>
      <c r="M339" s="8">
        <f t="shared" ref="M339:M402" si="85">(N3-M3)/M3</f>
        <v>-0.90844640303591007</v>
      </c>
      <c r="N339" s="8">
        <f t="shared" ref="N339:N402" si="86">(O3-M3)/M3</f>
        <v>-0.90843459924555858</v>
      </c>
      <c r="O339" s="8">
        <f t="shared" ref="O339:O402" si="87">(Q3-P3)/P3</f>
        <v>-0.85157673202966655</v>
      </c>
      <c r="P339" s="8">
        <f t="shared" ref="P339:P402" si="88">(S3-R3)/R3</f>
        <v>-0.99324601260427936</v>
      </c>
      <c r="Q339" s="8">
        <f t="shared" ref="Q339:Q402" si="89">(U3-T3)/T3</f>
        <v>-0.21791079034816685</v>
      </c>
      <c r="R339" s="8">
        <f t="shared" ref="R339:R402" si="90">(W3-V3)/V3</f>
        <v>-0.83211709119319688</v>
      </c>
      <c r="T339" s="8">
        <f t="shared" ref="T339:T402" si="91">(Z3-Y3)/Y3</f>
        <v>-0.8127835500555276</v>
      </c>
      <c r="U339" s="8">
        <f t="shared" ref="U339:U402" si="92">(AA3-Y3)/Y3</f>
        <v>-0.80782989477978551</v>
      </c>
      <c r="V339" s="8">
        <f t="shared" ref="V339:V402" si="93">(AC3-AB3)/AB3</f>
        <v>-0.51700468583564008</v>
      </c>
      <c r="W339" s="8">
        <f t="shared" ref="W339:W402" si="94">(AE3-AD3)/AD3</f>
        <v>-0.94497011724657232</v>
      </c>
      <c r="X339" s="8">
        <f t="shared" ref="X339:X402" si="95">(AG3-AF3)/AF3</f>
        <v>0.43580915919908891</v>
      </c>
      <c r="Y339" s="8">
        <f t="shared" ref="Y339:Y402" si="96">(AI3-AH3)/AH3</f>
        <v>-0.41996491802242208</v>
      </c>
      <c r="AA339" s="8">
        <f t="shared" ref="AA339:AA402" si="97">(AL3-AK3)/AK3</f>
        <v>-0.90056461186943193</v>
      </c>
      <c r="AB339" s="8">
        <f t="shared" ref="AB339:AB402" si="98">(AM3-AK3)/AK3</f>
        <v>-0.89548035174888141</v>
      </c>
      <c r="AC339" s="8">
        <f t="shared" ref="AC339:AC402" si="99">(AO3-AN3)/AN3</f>
        <v>-0.69651619739025306</v>
      </c>
      <c r="AD339" s="8">
        <f t="shared" ref="AD339:AD402" si="100">(AQ3-AP3)/AP3</f>
        <v>-0.9674157454805653</v>
      </c>
      <c r="AE339" s="8">
        <f t="shared" ref="AE339:AE402" si="101">(AS3-AR3)/AR3</f>
        <v>0.1455932898993689</v>
      </c>
      <c r="AF339" s="8">
        <f t="shared" ref="AF339:AF402" si="102">(AU3-AT3)/AT3</f>
        <v>-0.77334530252643319</v>
      </c>
      <c r="AG339" s="8"/>
      <c r="AH339">
        <v>-13.50173479999285</v>
      </c>
      <c r="AJ339">
        <v>0.99006436978971768</v>
      </c>
      <c r="AK339">
        <v>1</v>
      </c>
      <c r="AL339">
        <v>0.99006436978971768</v>
      </c>
      <c r="AM339">
        <v>1</v>
      </c>
      <c r="AN339">
        <v>0</v>
      </c>
      <c r="AO339">
        <v>0</v>
      </c>
      <c r="AP339">
        <v>0</v>
      </c>
      <c r="AQ339">
        <v>0</v>
      </c>
      <c r="AS339">
        <v>0.99006436978971768</v>
      </c>
      <c r="AT339">
        <v>1</v>
      </c>
      <c r="AU339">
        <v>0.99006436978971768</v>
      </c>
      <c r="AV339">
        <v>1</v>
      </c>
      <c r="AW339">
        <v>0.69671196392609758</v>
      </c>
      <c r="AX339">
        <v>0.15199999999999991</v>
      </c>
      <c r="AY339">
        <v>0.69671196392609758</v>
      </c>
      <c r="AZ339">
        <v>0.15199999999999991</v>
      </c>
      <c r="BB339">
        <f>IF($BB$337=0,AH339,IF($BB$337=1,AS339,IF($BB$337=2,AT339,IF($BB$337=3,AU339,IF($BB$337=4,AV339,IF($BB$337="1L",AW339,IF($BB$337="2L",AX339,IF($BB$337="3L",AY339,AZ339))))))))</f>
        <v>0.15199999999999991</v>
      </c>
    </row>
    <row r="340" spans="1:54" x14ac:dyDescent="0.3">
      <c r="A340">
        <v>1</v>
      </c>
      <c r="B340" t="s">
        <v>70</v>
      </c>
      <c r="C340" t="s">
        <v>68</v>
      </c>
      <c r="D340" t="s">
        <v>69</v>
      </c>
      <c r="F340" s="2">
        <v>0</v>
      </c>
      <c r="G340" s="2">
        <f t="shared" ref="G340:G403" si="103">MOD(LEN(B340)-LEN(SUBSTITUTE(B340,"N","")),2)</f>
        <v>1</v>
      </c>
      <c r="H340" s="4">
        <f t="shared" ref="H340:H403" si="104">H650</f>
        <v>0</v>
      </c>
      <c r="I340" s="14">
        <f t="shared" ref="I340:I403" si="105">1-J340</f>
        <v>1</v>
      </c>
      <c r="J340">
        <f t="shared" si="84"/>
        <v>0</v>
      </c>
      <c r="K340">
        <f t="shared" ref="K340:K403" si="106">LEN(D340) - LEN(SUBSTITUTE(D340, ",", "")) + 1</f>
        <v>2</v>
      </c>
      <c r="L340">
        <f t="shared" ref="L340:L403" si="107">L650</f>
        <v>0</v>
      </c>
      <c r="M340" s="8">
        <f t="shared" si="85"/>
        <v>0.93370849094052377</v>
      </c>
      <c r="N340" s="8">
        <f t="shared" si="86"/>
        <v>0.93412944337289872</v>
      </c>
      <c r="O340" s="8">
        <f t="shared" si="87"/>
        <v>0.16832384161920813</v>
      </c>
      <c r="P340" s="8">
        <f t="shared" si="88"/>
        <v>70274.8</v>
      </c>
      <c r="Q340" s="8">
        <f t="shared" si="89"/>
        <v>-0.21911384049847824</v>
      </c>
      <c r="R340" s="8">
        <f t="shared" si="90"/>
        <v>1168.8191841234841</v>
      </c>
      <c r="T340" s="8">
        <f t="shared" si="91"/>
        <v>3.1396322153573095</v>
      </c>
      <c r="U340" s="8">
        <f t="shared" si="92"/>
        <v>2.9008412655523994</v>
      </c>
      <c r="V340" s="8">
        <f t="shared" si="93"/>
        <v>3.0126902799343958</v>
      </c>
      <c r="W340" s="8">
        <f t="shared" si="94"/>
        <v>3.7602316881695805</v>
      </c>
      <c r="X340" s="8">
        <f t="shared" si="95"/>
        <v>0.52617613630732618</v>
      </c>
      <c r="Y340" s="8">
        <f t="shared" si="96"/>
        <v>245.72382878565256</v>
      </c>
      <c r="AA340" s="8">
        <f t="shared" si="97"/>
        <v>1.3379472239589201</v>
      </c>
      <c r="AB340" s="8">
        <f t="shared" si="98"/>
        <v>1.1717972355900779</v>
      </c>
      <c r="AC340" s="8">
        <f t="shared" si="99"/>
        <v>1.3779709022630204</v>
      </c>
      <c r="AD340" s="8">
        <f t="shared" si="100"/>
        <v>2.4927339273339757</v>
      </c>
      <c r="AE340" s="8">
        <f t="shared" si="101"/>
        <v>0.31981091285010638</v>
      </c>
      <c r="AF340" s="8">
        <f t="shared" si="102"/>
        <v>98.489560472738049</v>
      </c>
      <c r="AG340" s="8"/>
      <c r="AH340">
        <v>13.50173479999285</v>
      </c>
      <c r="AJ340">
        <v>-0.99006436978971768</v>
      </c>
      <c r="AK340">
        <v>-1</v>
      </c>
      <c r="AL340">
        <v>-0.99006436978971768</v>
      </c>
      <c r="AM340">
        <v>-1</v>
      </c>
      <c r="AN340">
        <v>0</v>
      </c>
      <c r="AO340">
        <v>0</v>
      </c>
      <c r="AP340">
        <v>0</v>
      </c>
      <c r="AQ340">
        <v>0</v>
      </c>
      <c r="AS340">
        <v>-0.99006436978971768</v>
      </c>
      <c r="AT340">
        <v>-1</v>
      </c>
      <c r="AU340">
        <v>-0.99006436978971768</v>
      </c>
      <c r="AV340">
        <v>-1</v>
      </c>
      <c r="AW340">
        <v>-0.69671196392609758</v>
      </c>
      <c r="AX340">
        <v>-0.15199999999999991</v>
      </c>
      <c r="AY340">
        <v>-0.69671196392609758</v>
      </c>
      <c r="AZ340">
        <v>-0.15199999999999991</v>
      </c>
      <c r="BB340">
        <f t="shared" ref="BB340:BB403" si="108">IF($BB$337=0,AH340,IF($BB$337=1,AS340,IF($BB$337=2,AT340,IF($BB$337=3,AU340,IF($BB$337=4,AV340,IF($BB$337="1L",AW340,IF($BB$337="2L",AX340,IF($BB$337="3L",AY340,AZ340))))))))</f>
        <v>-0.15199999999999991</v>
      </c>
    </row>
    <row r="341" spans="1:54" x14ac:dyDescent="0.3">
      <c r="A341">
        <v>1</v>
      </c>
      <c r="B341" t="s">
        <v>71</v>
      </c>
      <c r="C341" t="s">
        <v>68</v>
      </c>
      <c r="D341" t="s">
        <v>69</v>
      </c>
      <c r="F341" s="2">
        <v>0</v>
      </c>
      <c r="G341" s="2">
        <f t="shared" si="103"/>
        <v>1</v>
      </c>
      <c r="H341" s="4">
        <f t="shared" si="104"/>
        <v>0</v>
      </c>
      <c r="I341" s="14">
        <f t="shared" si="105"/>
        <v>1</v>
      </c>
      <c r="J341">
        <f t="shared" si="84"/>
        <v>0</v>
      </c>
      <c r="K341">
        <f t="shared" si="106"/>
        <v>2</v>
      </c>
      <c r="L341">
        <f t="shared" si="107"/>
        <v>0</v>
      </c>
      <c r="M341" s="8">
        <f t="shared" si="85"/>
        <v>0.92273704860204997</v>
      </c>
      <c r="N341" s="8">
        <f t="shared" si="86"/>
        <v>0.92310899541365576</v>
      </c>
      <c r="O341" s="8">
        <f t="shared" si="87"/>
        <v>0.15400877004385025</v>
      </c>
      <c r="P341" s="8">
        <f t="shared" si="88"/>
        <v>43190.374999999993</v>
      </c>
      <c r="Q341" s="8">
        <f t="shared" si="89"/>
        <v>-0.22056906415395974</v>
      </c>
      <c r="R341" s="8">
        <f t="shared" si="90"/>
        <v>763.50399419026871</v>
      </c>
      <c r="T341" s="8">
        <f t="shared" si="91"/>
        <v>2.991186793191047</v>
      </c>
      <c r="U341" s="8">
        <f t="shared" si="92"/>
        <v>3.403485239069012</v>
      </c>
      <c r="V341" s="8">
        <f t="shared" si="93"/>
        <v>2.8456470934029316</v>
      </c>
      <c r="W341" s="8">
        <f t="shared" si="94"/>
        <v>3.9250420462462716</v>
      </c>
      <c r="X341" s="8">
        <f t="shared" si="95"/>
        <v>0.59033823305753652</v>
      </c>
      <c r="Y341" s="8">
        <f t="shared" si="96"/>
        <v>199.40381954789689</v>
      </c>
      <c r="AA341" s="8">
        <f t="shared" si="97"/>
        <v>1.444410616818411</v>
      </c>
      <c r="AB341" s="8">
        <f t="shared" si="98"/>
        <v>1.6638932584234636</v>
      </c>
      <c r="AC341" s="8">
        <f t="shared" si="99"/>
        <v>1.3995272514553869</v>
      </c>
      <c r="AD341" s="8">
        <f t="shared" si="100"/>
        <v>2.6867451825484978</v>
      </c>
      <c r="AE341" s="8">
        <f t="shared" si="101"/>
        <v>0.48246437308278345</v>
      </c>
      <c r="AF341" s="8">
        <f t="shared" si="102"/>
        <v>79.838228302691974</v>
      </c>
      <c r="AG341" s="8"/>
      <c r="AH341">
        <v>13.50173479999285</v>
      </c>
      <c r="AJ341">
        <v>-0.99006436978971768</v>
      </c>
      <c r="AK341">
        <v>-1</v>
      </c>
      <c r="AL341">
        <v>-0.99006436978971768</v>
      </c>
      <c r="AM341">
        <v>-1</v>
      </c>
      <c r="AN341">
        <v>0</v>
      </c>
      <c r="AO341">
        <v>0</v>
      </c>
      <c r="AP341">
        <v>0</v>
      </c>
      <c r="AQ341">
        <v>0</v>
      </c>
      <c r="AS341">
        <v>-0.99006436978971768</v>
      </c>
      <c r="AT341">
        <v>-1</v>
      </c>
      <c r="AU341">
        <v>-0.99006436978971768</v>
      </c>
      <c r="AV341">
        <v>-1</v>
      </c>
      <c r="AW341">
        <v>-0.69671196392609758</v>
      </c>
      <c r="AX341">
        <v>-0.15199999999999991</v>
      </c>
      <c r="AY341">
        <v>-0.69671196392609758</v>
      </c>
      <c r="AZ341">
        <v>-0.15199999999999991</v>
      </c>
      <c r="BB341">
        <f t="shared" si="108"/>
        <v>-0.15199999999999991</v>
      </c>
    </row>
    <row r="342" spans="1:54" x14ac:dyDescent="0.3">
      <c r="A342">
        <v>1</v>
      </c>
      <c r="B342" t="s">
        <v>72</v>
      </c>
      <c r="C342" t="s">
        <v>68</v>
      </c>
      <c r="D342" t="s">
        <v>69</v>
      </c>
      <c r="F342" s="2">
        <v>0</v>
      </c>
      <c r="G342" s="2">
        <f t="shared" si="103"/>
        <v>0</v>
      </c>
      <c r="H342" s="4">
        <f t="shared" si="104"/>
        <v>1</v>
      </c>
      <c r="I342" s="14">
        <f t="shared" si="105"/>
        <v>0</v>
      </c>
      <c r="J342">
        <f t="shared" si="84"/>
        <v>1</v>
      </c>
      <c r="K342">
        <f t="shared" si="106"/>
        <v>2</v>
      </c>
      <c r="L342">
        <f t="shared" si="107"/>
        <v>2</v>
      </c>
      <c r="M342" s="8">
        <f t="shared" si="85"/>
        <v>-0.90531161474676336</v>
      </c>
      <c r="N342" s="8">
        <f t="shared" si="86"/>
        <v>-0.90533673632446521</v>
      </c>
      <c r="O342" s="8">
        <f t="shared" si="87"/>
        <v>-0.85457304188826688</v>
      </c>
      <c r="P342" s="8">
        <f t="shared" si="88"/>
        <v>-0.99372624064524007</v>
      </c>
      <c r="Q342" s="8">
        <f t="shared" si="89"/>
        <v>-0.21755710194829603</v>
      </c>
      <c r="R342" s="8">
        <f t="shared" si="90"/>
        <v>-0.84126141185575742</v>
      </c>
      <c r="T342" s="8">
        <f t="shared" si="91"/>
        <v>-0.77226442991633193</v>
      </c>
      <c r="U342" s="8">
        <f t="shared" si="92"/>
        <v>-0.79978874028107227</v>
      </c>
      <c r="V342" s="8">
        <f t="shared" si="93"/>
        <v>-0.57165843403986027</v>
      </c>
      <c r="W342" s="8">
        <f t="shared" si="94"/>
        <v>-0.94425105794383124</v>
      </c>
      <c r="X342" s="8">
        <f t="shared" si="95"/>
        <v>0.42796674369522636</v>
      </c>
      <c r="Y342" s="8">
        <f t="shared" si="96"/>
        <v>-0.43711367945014584</v>
      </c>
      <c r="AA342" s="8">
        <f t="shared" si="97"/>
        <v>-0.8734395747436059</v>
      </c>
      <c r="AB342" s="8">
        <f t="shared" si="98"/>
        <v>-0.89961904601660858</v>
      </c>
      <c r="AC342" s="8">
        <f t="shared" si="99"/>
        <v>-0.7638289421698361</v>
      </c>
      <c r="AD342" s="8">
        <f t="shared" si="100"/>
        <v>-0.96666472929140257</v>
      </c>
      <c r="AE342" s="8">
        <f t="shared" si="101"/>
        <v>0.13884086210194563</v>
      </c>
      <c r="AF342" s="8">
        <f t="shared" si="102"/>
        <v>-0.78412818259123995</v>
      </c>
      <c r="AG342" s="8"/>
      <c r="AH342">
        <v>-13.50173479999285</v>
      </c>
      <c r="AJ342">
        <v>0.99006436978971768</v>
      </c>
      <c r="AK342">
        <v>1</v>
      </c>
      <c r="AL342">
        <v>0.99006436978971768</v>
      </c>
      <c r="AM342">
        <v>1</v>
      </c>
      <c r="AN342">
        <v>0</v>
      </c>
      <c r="AO342">
        <v>0</v>
      </c>
      <c r="AP342">
        <v>0</v>
      </c>
      <c r="AQ342">
        <v>0</v>
      </c>
      <c r="AS342">
        <v>0.99006436978971768</v>
      </c>
      <c r="AT342">
        <v>1</v>
      </c>
      <c r="AU342">
        <v>0.99006436978971768</v>
      </c>
      <c r="AV342">
        <v>1</v>
      </c>
      <c r="AW342">
        <v>0.69671196392609758</v>
      </c>
      <c r="AX342">
        <v>0.15199999999999991</v>
      </c>
      <c r="AY342">
        <v>0.69671196392609758</v>
      </c>
      <c r="AZ342">
        <v>0.15199999999999991</v>
      </c>
      <c r="BB342">
        <f t="shared" si="108"/>
        <v>0.15199999999999991</v>
      </c>
    </row>
    <row r="343" spans="1:54" x14ac:dyDescent="0.3">
      <c r="A343">
        <v>1</v>
      </c>
      <c r="B343" t="s">
        <v>73</v>
      </c>
      <c r="C343" t="s">
        <v>74</v>
      </c>
      <c r="D343" t="s">
        <v>69</v>
      </c>
      <c r="F343" s="2">
        <v>0</v>
      </c>
      <c r="G343" s="2">
        <f t="shared" si="103"/>
        <v>0</v>
      </c>
      <c r="H343" s="4">
        <f t="shared" si="104"/>
        <v>0</v>
      </c>
      <c r="I343" s="14">
        <f t="shared" si="105"/>
        <v>0</v>
      </c>
      <c r="J343">
        <f t="shared" si="84"/>
        <v>1</v>
      </c>
      <c r="K343">
        <f t="shared" si="106"/>
        <v>2</v>
      </c>
      <c r="L343">
        <f t="shared" si="107"/>
        <v>0</v>
      </c>
      <c r="M343" s="8">
        <f t="shared" si="85"/>
        <v>-0.8663143183746761</v>
      </c>
      <c r="N343" s="8">
        <f t="shared" si="86"/>
        <v>-0.86613074162473169</v>
      </c>
      <c r="O343" s="8">
        <f t="shared" si="87"/>
        <v>-0.81061445478680705</v>
      </c>
      <c r="P343" s="8">
        <f t="shared" si="88"/>
        <v>-0.98435533553319055</v>
      </c>
      <c r="Q343" s="8">
        <f t="shared" si="89"/>
        <v>-0.21689738317023194</v>
      </c>
      <c r="R343" s="8">
        <f t="shared" si="90"/>
        <v>-0.72429944445231587</v>
      </c>
      <c r="T343" s="8">
        <f t="shared" si="91"/>
        <v>-0.79203317113323646</v>
      </c>
      <c r="U343" s="8">
        <f t="shared" si="92"/>
        <v>-0.79209587110008561</v>
      </c>
      <c r="V343" s="8">
        <f t="shared" si="93"/>
        <v>-0.76843787848363865</v>
      </c>
      <c r="W343" s="8">
        <f t="shared" si="94"/>
        <v>-0.93936489145917812</v>
      </c>
      <c r="X343" s="8">
        <f t="shared" si="95"/>
        <v>0.26483876648217708</v>
      </c>
      <c r="Y343" s="8">
        <f t="shared" si="96"/>
        <v>-0.43297826007237455</v>
      </c>
      <c r="AA343" s="8">
        <f t="shared" si="97"/>
        <v>-0.92535519733747029</v>
      </c>
      <c r="AB343" s="8">
        <f t="shared" si="98"/>
        <v>-0.92551385734021741</v>
      </c>
      <c r="AC343" s="8">
        <f t="shared" si="99"/>
        <v>-0.90023139394212215</v>
      </c>
      <c r="AD343" s="8">
        <f t="shared" si="100"/>
        <v>-0.97529239609817431</v>
      </c>
      <c r="AE343" s="8">
        <f t="shared" si="101"/>
        <v>-0.26377459630236771</v>
      </c>
      <c r="AF343" s="8">
        <f t="shared" si="102"/>
        <v>-0.81179074822674524</v>
      </c>
      <c r="AG343" s="8"/>
      <c r="AH343">
        <v>-14.561039015617469</v>
      </c>
      <c r="AJ343">
        <v>0.99006436978971768</v>
      </c>
      <c r="AK343">
        <v>1</v>
      </c>
      <c r="AL343">
        <v>0.99006436978971768</v>
      </c>
      <c r="AM343">
        <v>1</v>
      </c>
      <c r="AN343">
        <v>0</v>
      </c>
      <c r="AO343">
        <v>0</v>
      </c>
      <c r="AP343">
        <v>0</v>
      </c>
      <c r="AQ343">
        <v>0</v>
      </c>
      <c r="AS343">
        <v>0.99006436978971768</v>
      </c>
      <c r="AT343">
        <v>1</v>
      </c>
      <c r="AU343">
        <v>0.99006436978971768</v>
      </c>
      <c r="AV343">
        <v>1</v>
      </c>
      <c r="AW343">
        <v>0.33002145659657262</v>
      </c>
      <c r="AX343">
        <v>7.1999999999999897E-2</v>
      </c>
      <c r="AY343">
        <v>0.33002145659657262</v>
      </c>
      <c r="AZ343">
        <v>7.1999999999999897E-2</v>
      </c>
      <c r="BB343">
        <f t="shared" si="108"/>
        <v>7.1999999999999897E-2</v>
      </c>
    </row>
    <row r="344" spans="1:54" x14ac:dyDescent="0.3">
      <c r="A344">
        <v>1</v>
      </c>
      <c r="B344" t="s">
        <v>75</v>
      </c>
      <c r="C344" t="s">
        <v>74</v>
      </c>
      <c r="D344" t="s">
        <v>69</v>
      </c>
      <c r="F344" s="2">
        <v>0</v>
      </c>
      <c r="G344" s="2">
        <f t="shared" si="103"/>
        <v>1</v>
      </c>
      <c r="H344" s="4">
        <f t="shared" si="104"/>
        <v>1</v>
      </c>
      <c r="I344" s="14">
        <f t="shared" si="105"/>
        <v>1</v>
      </c>
      <c r="J344">
        <f t="shared" si="84"/>
        <v>0</v>
      </c>
      <c r="K344">
        <f t="shared" si="106"/>
        <v>2</v>
      </c>
      <c r="L344">
        <f t="shared" si="107"/>
        <v>2</v>
      </c>
      <c r="M344" s="8">
        <f t="shared" si="85"/>
        <v>0.16948251514245533</v>
      </c>
      <c r="N344" s="8">
        <f t="shared" si="86"/>
        <v>0.16959583567056921</v>
      </c>
      <c r="O344" s="8">
        <f t="shared" si="87"/>
        <v>3.180949238079539E-2</v>
      </c>
      <c r="P344" s="8">
        <f t="shared" si="88"/>
        <v>12328.13333333333</v>
      </c>
      <c r="Q344" s="8">
        <f t="shared" si="89"/>
        <v>-0.22101683756051732</v>
      </c>
      <c r="R344" s="8">
        <f t="shared" si="90"/>
        <v>152.86512311650125</v>
      </c>
      <c r="T344" s="8">
        <f t="shared" si="91"/>
        <v>0.84770546080727127</v>
      </c>
      <c r="U344" s="8">
        <f t="shared" si="92"/>
        <v>0.83311372439873665</v>
      </c>
      <c r="V344" s="8">
        <f t="shared" si="93"/>
        <v>0.69130282258232967</v>
      </c>
      <c r="W344" s="8">
        <f t="shared" si="94"/>
        <v>1.8154507228890768</v>
      </c>
      <c r="X344" s="8">
        <f t="shared" si="95"/>
        <v>0.23965121336136347</v>
      </c>
      <c r="Y344" s="8">
        <f t="shared" si="96"/>
        <v>63.570610640721405</v>
      </c>
      <c r="AA344" s="8">
        <f t="shared" si="97"/>
        <v>-0.10685578054552762</v>
      </c>
      <c r="AB344" s="8">
        <f t="shared" si="98"/>
        <v>-0.12044293112996543</v>
      </c>
      <c r="AC344" s="8">
        <f t="shared" si="99"/>
        <v>-0.22375174629891678</v>
      </c>
      <c r="AD344" s="8">
        <f t="shared" si="100"/>
        <v>0.8999991186906604</v>
      </c>
      <c r="AE344" s="8">
        <f t="shared" si="101"/>
        <v>-0.28646113035613363</v>
      </c>
      <c r="AF344" s="8">
        <f t="shared" si="102"/>
        <v>44.010310801047837</v>
      </c>
      <c r="AG344" s="8"/>
      <c r="AH344">
        <v>14.561039015617469</v>
      </c>
      <c r="AJ344">
        <v>-0.99006436978971768</v>
      </c>
      <c r="AK344">
        <v>-1</v>
      </c>
      <c r="AL344">
        <v>-0.99006436978971768</v>
      </c>
      <c r="AM344">
        <v>-1</v>
      </c>
      <c r="AN344">
        <v>0</v>
      </c>
      <c r="AO344">
        <v>0</v>
      </c>
      <c r="AP344">
        <v>0</v>
      </c>
      <c r="AQ344">
        <v>0</v>
      </c>
      <c r="AS344">
        <v>-0.99006436978971768</v>
      </c>
      <c r="AT344">
        <v>-1</v>
      </c>
      <c r="AU344">
        <v>-0.99006436978971768</v>
      </c>
      <c r="AV344">
        <v>-1</v>
      </c>
      <c r="AW344">
        <v>-0.33002145659657262</v>
      </c>
      <c r="AX344">
        <v>-7.1999999999999897E-2</v>
      </c>
      <c r="AY344">
        <v>-0.33002145659657262</v>
      </c>
      <c r="AZ344">
        <v>-7.1999999999999897E-2</v>
      </c>
      <c r="BB344">
        <f t="shared" si="108"/>
        <v>-7.1999999999999897E-2</v>
      </c>
    </row>
    <row r="345" spans="1:54" x14ac:dyDescent="0.3">
      <c r="A345">
        <v>1</v>
      </c>
      <c r="B345" t="s">
        <v>76</v>
      </c>
      <c r="C345" t="s">
        <v>74</v>
      </c>
      <c r="D345" t="s">
        <v>69</v>
      </c>
      <c r="F345" s="2">
        <v>0</v>
      </c>
      <c r="G345" s="2">
        <f t="shared" si="103"/>
        <v>1</v>
      </c>
      <c r="H345" s="4">
        <f t="shared" si="104"/>
        <v>1</v>
      </c>
      <c r="I345" s="14">
        <f t="shared" si="105"/>
        <v>1</v>
      </c>
      <c r="J345">
        <f t="shared" si="84"/>
        <v>0</v>
      </c>
      <c r="K345">
        <f t="shared" si="106"/>
        <v>2</v>
      </c>
      <c r="L345">
        <f t="shared" si="107"/>
        <v>2</v>
      </c>
      <c r="M345" s="8">
        <f t="shared" si="85"/>
        <v>0.19299240208650162</v>
      </c>
      <c r="N345" s="8">
        <f t="shared" si="86"/>
        <v>0.19313438178340495</v>
      </c>
      <c r="O345" s="8">
        <f t="shared" si="87"/>
        <v>2.8612143060715276E-2</v>
      </c>
      <c r="P345" s="8">
        <f t="shared" si="88"/>
        <v>7821.25</v>
      </c>
      <c r="Q345" s="8">
        <f t="shared" si="89"/>
        <v>-0.22152199230181466</v>
      </c>
      <c r="R345" s="8">
        <f t="shared" si="90"/>
        <v>95.941176470588232</v>
      </c>
      <c r="T345" s="8">
        <f t="shared" si="91"/>
        <v>0.86241608209115594</v>
      </c>
      <c r="U345" s="8">
        <f t="shared" si="92"/>
        <v>0.8502992912847277</v>
      </c>
      <c r="V345" s="8">
        <f t="shared" si="93"/>
        <v>0.4209583495450156</v>
      </c>
      <c r="W345" s="8">
        <f t="shared" si="94"/>
        <v>1.8082381914763694</v>
      </c>
      <c r="X345" s="8">
        <f t="shared" si="95"/>
        <v>0.22933874095944731</v>
      </c>
      <c r="Y345" s="8">
        <f t="shared" si="96"/>
        <v>58.061791739224056</v>
      </c>
      <c r="AA345" s="8">
        <f t="shared" si="97"/>
        <v>-0.1060708690907389</v>
      </c>
      <c r="AB345" s="8">
        <f t="shared" si="98"/>
        <v>-0.10860902716849784</v>
      </c>
      <c r="AC345" s="8">
        <f t="shared" si="99"/>
        <v>-0.33481774661063612</v>
      </c>
      <c r="AD345" s="8">
        <f t="shared" si="100"/>
        <v>0.90569602349839229</v>
      </c>
      <c r="AE345" s="8">
        <f t="shared" si="101"/>
        <v>-0.28787216101569368</v>
      </c>
      <c r="AF345" s="8">
        <f t="shared" si="102"/>
        <v>40.654723146879419</v>
      </c>
      <c r="AG345" s="8"/>
      <c r="AH345">
        <v>14.561039015617469</v>
      </c>
      <c r="AJ345">
        <v>-0.99006436978971768</v>
      </c>
      <c r="AK345">
        <v>-1</v>
      </c>
      <c r="AL345">
        <v>-0.99006436978971768</v>
      </c>
      <c r="AM345">
        <v>-1</v>
      </c>
      <c r="AN345">
        <v>0</v>
      </c>
      <c r="AO345">
        <v>0</v>
      </c>
      <c r="AP345">
        <v>0</v>
      </c>
      <c r="AQ345">
        <v>0</v>
      </c>
      <c r="AS345">
        <v>-0.99006436978971768</v>
      </c>
      <c r="AT345">
        <v>-1</v>
      </c>
      <c r="AU345">
        <v>-0.99006436978971768</v>
      </c>
      <c r="AV345">
        <v>-1</v>
      </c>
      <c r="AW345">
        <v>-0.33002145659657262</v>
      </c>
      <c r="AX345">
        <v>-7.1999999999999897E-2</v>
      </c>
      <c r="AY345">
        <v>-0.33002145659657262</v>
      </c>
      <c r="AZ345">
        <v>-7.1999999999999897E-2</v>
      </c>
      <c r="BB345">
        <f t="shared" si="108"/>
        <v>-7.1999999999999897E-2</v>
      </c>
    </row>
    <row r="346" spans="1:54" x14ac:dyDescent="0.3">
      <c r="A346">
        <v>1</v>
      </c>
      <c r="B346" t="s">
        <v>77</v>
      </c>
      <c r="C346" t="s">
        <v>74</v>
      </c>
      <c r="D346" t="s">
        <v>69</v>
      </c>
      <c r="F346" s="2">
        <v>0</v>
      </c>
      <c r="G346" s="2">
        <f t="shared" si="103"/>
        <v>0</v>
      </c>
      <c r="H346" s="4">
        <f t="shared" si="104"/>
        <v>0</v>
      </c>
      <c r="I346" s="14">
        <f t="shared" si="105"/>
        <v>0</v>
      </c>
      <c r="J346">
        <f t="shared" si="84"/>
        <v>1</v>
      </c>
      <c r="K346">
        <f t="shared" si="106"/>
        <v>2</v>
      </c>
      <c r="L346">
        <f t="shared" si="107"/>
        <v>0</v>
      </c>
      <c r="M346" s="8">
        <f t="shared" si="85"/>
        <v>-0.86592548826835669</v>
      </c>
      <c r="N346" s="8">
        <f t="shared" si="86"/>
        <v>-0.8657028653754838</v>
      </c>
      <c r="O346" s="8">
        <f t="shared" si="87"/>
        <v>-0.81383663309082244</v>
      </c>
      <c r="P346" s="8">
        <f t="shared" si="88"/>
        <v>-0.9844835650658933</v>
      </c>
      <c r="Q346" s="8">
        <f t="shared" si="89"/>
        <v>-0.21754733660226014</v>
      </c>
      <c r="R346" s="8">
        <f t="shared" si="90"/>
        <v>-0.71734004969550202</v>
      </c>
      <c r="T346" s="8">
        <f t="shared" si="91"/>
        <v>-0.78985842189635136</v>
      </c>
      <c r="U346" s="8">
        <f t="shared" si="92"/>
        <v>-0.79139592847872342</v>
      </c>
      <c r="V346" s="8">
        <f t="shared" si="93"/>
        <v>-0.77357235512593825</v>
      </c>
      <c r="W346" s="8">
        <f t="shared" si="94"/>
        <v>-0.93681661668720118</v>
      </c>
      <c r="X346" s="8">
        <f t="shared" si="95"/>
        <v>0.24148506560541011</v>
      </c>
      <c r="Y346" s="8">
        <f t="shared" si="96"/>
        <v>-0.44294594029343609</v>
      </c>
      <c r="AA346" s="8">
        <f t="shared" si="97"/>
        <v>-0.92445511258966528</v>
      </c>
      <c r="AB346" s="8">
        <f t="shared" si="98"/>
        <v>-0.92507055063203869</v>
      </c>
      <c r="AC346" s="8">
        <f t="shared" si="99"/>
        <v>-0.90605876015788489</v>
      </c>
      <c r="AD346" s="8">
        <f t="shared" si="100"/>
        <v>-0.97483334711260061</v>
      </c>
      <c r="AE346" s="8">
        <f t="shared" si="101"/>
        <v>-0.28356572912720429</v>
      </c>
      <c r="AF346" s="8">
        <f t="shared" si="102"/>
        <v>-0.81717631295787196</v>
      </c>
      <c r="AG346" s="8"/>
      <c r="AH346">
        <v>-14.561039015617469</v>
      </c>
      <c r="AJ346">
        <v>0.99006436978971768</v>
      </c>
      <c r="AK346">
        <v>1</v>
      </c>
      <c r="AL346">
        <v>0.99006436978971768</v>
      </c>
      <c r="AM346">
        <v>1</v>
      </c>
      <c r="AN346">
        <v>0</v>
      </c>
      <c r="AO346">
        <v>0</v>
      </c>
      <c r="AP346">
        <v>0</v>
      </c>
      <c r="AQ346">
        <v>0</v>
      </c>
      <c r="AS346">
        <v>0.99006436978971768</v>
      </c>
      <c r="AT346">
        <v>1</v>
      </c>
      <c r="AU346">
        <v>0.99006436978971768</v>
      </c>
      <c r="AV346">
        <v>1</v>
      </c>
      <c r="AW346">
        <v>0.33002145659657262</v>
      </c>
      <c r="AX346">
        <v>7.1999999999999897E-2</v>
      </c>
      <c r="AY346">
        <v>0.33002145659657262</v>
      </c>
      <c r="AZ346">
        <v>7.1999999999999897E-2</v>
      </c>
      <c r="BB346">
        <f t="shared" si="108"/>
        <v>7.1999999999999897E-2</v>
      </c>
    </row>
    <row r="347" spans="1:54" x14ac:dyDescent="0.3">
      <c r="A347">
        <v>1</v>
      </c>
      <c r="B347" t="s">
        <v>78</v>
      </c>
      <c r="C347" t="s">
        <v>74</v>
      </c>
      <c r="D347" t="s">
        <v>69</v>
      </c>
      <c r="F347" s="2">
        <v>0</v>
      </c>
      <c r="G347" s="2">
        <f t="shared" si="103"/>
        <v>0</v>
      </c>
      <c r="H347" s="4">
        <f t="shared" si="104"/>
        <v>0</v>
      </c>
      <c r="I347" s="14">
        <f t="shared" si="105"/>
        <v>0</v>
      </c>
      <c r="J347">
        <f t="shared" si="84"/>
        <v>1</v>
      </c>
      <c r="K347">
        <f t="shared" si="106"/>
        <v>2</v>
      </c>
      <c r="L347">
        <f t="shared" si="107"/>
        <v>0</v>
      </c>
      <c r="M347" s="8">
        <f t="shared" si="85"/>
        <v>-0.8663143183746761</v>
      </c>
      <c r="N347" s="8">
        <f t="shared" si="86"/>
        <v>-0.86613074162473169</v>
      </c>
      <c r="O347" s="8">
        <f t="shared" si="87"/>
        <v>-0.81061445478680705</v>
      </c>
      <c r="P347" s="8">
        <f t="shared" si="88"/>
        <v>-0.98435533553319055</v>
      </c>
      <c r="Q347" s="8">
        <f t="shared" si="89"/>
        <v>-0.21689738317023194</v>
      </c>
      <c r="R347" s="8">
        <f t="shared" si="90"/>
        <v>-0.72429944445231587</v>
      </c>
      <c r="T347" s="8">
        <f t="shared" si="91"/>
        <v>-0.79386994567823477</v>
      </c>
      <c r="U347" s="8">
        <f t="shared" si="92"/>
        <v>-0.79409970849823452</v>
      </c>
      <c r="V347" s="8">
        <f t="shared" si="93"/>
        <v>-0.75168680231700891</v>
      </c>
      <c r="W347" s="8">
        <f t="shared" si="94"/>
        <v>-0.93825311977658832</v>
      </c>
      <c r="X347" s="8">
        <f t="shared" si="95"/>
        <v>0.28408828676786391</v>
      </c>
      <c r="Y347" s="8">
        <f t="shared" si="96"/>
        <v>-0.42006940029691314</v>
      </c>
      <c r="AA347" s="8">
        <f t="shared" si="97"/>
        <v>-0.92656448671744585</v>
      </c>
      <c r="AB347" s="8">
        <f t="shared" si="98"/>
        <v>-0.92625812684150255</v>
      </c>
      <c r="AC347" s="8">
        <f t="shared" si="99"/>
        <v>-0.89619839810914526</v>
      </c>
      <c r="AD347" s="8">
        <f t="shared" si="100"/>
        <v>-0.97490095464584592</v>
      </c>
      <c r="AE347" s="8">
        <f t="shared" si="101"/>
        <v>-0.25384051885198905</v>
      </c>
      <c r="AF347" s="8">
        <f t="shared" si="102"/>
        <v>-0.81020239242669534</v>
      </c>
      <c r="AG347" s="8"/>
      <c r="AH347">
        <v>-14.561039015617469</v>
      </c>
      <c r="AJ347">
        <v>0.99006436978971768</v>
      </c>
      <c r="AK347">
        <v>1</v>
      </c>
      <c r="AL347">
        <v>0.99006436978971768</v>
      </c>
      <c r="AM347">
        <v>1</v>
      </c>
      <c r="AN347">
        <v>0</v>
      </c>
      <c r="AO347">
        <v>0</v>
      </c>
      <c r="AP347">
        <v>0</v>
      </c>
      <c r="AQ347">
        <v>0</v>
      </c>
      <c r="AS347">
        <v>0.99006436978971768</v>
      </c>
      <c r="AT347">
        <v>1</v>
      </c>
      <c r="AU347">
        <v>0.99006436978971768</v>
      </c>
      <c r="AV347">
        <v>1</v>
      </c>
      <c r="AW347">
        <v>0.33002145659657262</v>
      </c>
      <c r="AX347">
        <v>7.1999999999999897E-2</v>
      </c>
      <c r="AY347">
        <v>0.33002145659657262</v>
      </c>
      <c r="AZ347">
        <v>7.1999999999999897E-2</v>
      </c>
      <c r="BB347">
        <f t="shared" si="108"/>
        <v>7.1999999999999897E-2</v>
      </c>
    </row>
    <row r="348" spans="1:54" x14ac:dyDescent="0.3">
      <c r="A348">
        <v>1</v>
      </c>
      <c r="B348" t="s">
        <v>79</v>
      </c>
      <c r="C348" t="s">
        <v>74</v>
      </c>
      <c r="D348" t="s">
        <v>69</v>
      </c>
      <c r="F348" s="2">
        <v>0</v>
      </c>
      <c r="G348" s="2">
        <f t="shared" si="103"/>
        <v>1</v>
      </c>
      <c r="H348" s="4">
        <f t="shared" si="104"/>
        <v>1</v>
      </c>
      <c r="I348" s="14">
        <f t="shared" si="105"/>
        <v>1</v>
      </c>
      <c r="J348">
        <f t="shared" si="84"/>
        <v>0</v>
      </c>
      <c r="K348">
        <f t="shared" si="106"/>
        <v>2</v>
      </c>
      <c r="L348">
        <f t="shared" si="107"/>
        <v>2</v>
      </c>
      <c r="M348" s="8">
        <f t="shared" si="85"/>
        <v>0.16948251514245533</v>
      </c>
      <c r="N348" s="8">
        <f t="shared" si="86"/>
        <v>0.16959583567056921</v>
      </c>
      <c r="O348" s="8">
        <f t="shared" si="87"/>
        <v>3.180949238079539E-2</v>
      </c>
      <c r="P348" s="8">
        <f t="shared" si="88"/>
        <v>12328.13333333333</v>
      </c>
      <c r="Q348" s="8">
        <f t="shared" si="89"/>
        <v>-0.22101683756051732</v>
      </c>
      <c r="R348" s="8">
        <f t="shared" si="90"/>
        <v>152.86512311650125</v>
      </c>
      <c r="T348" s="8">
        <f t="shared" si="91"/>
        <v>0.7420501592445562</v>
      </c>
      <c r="U348" s="8">
        <f t="shared" si="92"/>
        <v>0.73406948458189158</v>
      </c>
      <c r="V348" s="8">
        <f t="shared" si="93"/>
        <v>0.49497694026513461</v>
      </c>
      <c r="W348" s="8">
        <f t="shared" si="94"/>
        <v>1.7106168613460648</v>
      </c>
      <c r="X348" s="8">
        <f t="shared" si="95"/>
        <v>0.26712249106504726</v>
      </c>
      <c r="Y348" s="8">
        <f t="shared" si="96"/>
        <v>36.174234531693685</v>
      </c>
      <c r="AA348" s="8">
        <f t="shared" si="97"/>
        <v>-0.16418388778686921</v>
      </c>
      <c r="AB348" s="8">
        <f t="shared" si="98"/>
        <v>-0.16582674916784432</v>
      </c>
      <c r="AC348" s="8">
        <f t="shared" si="99"/>
        <v>-0.30770857862029877</v>
      </c>
      <c r="AD348" s="8">
        <f t="shared" si="100"/>
        <v>0.83160866011747137</v>
      </c>
      <c r="AE348" s="8">
        <f t="shared" si="101"/>
        <v>-0.2642043460884646</v>
      </c>
      <c r="AF348" s="8">
        <f t="shared" si="102"/>
        <v>24.859113383829552</v>
      </c>
      <c r="AG348" s="8"/>
      <c r="AH348">
        <v>14.561039015617469</v>
      </c>
      <c r="AJ348">
        <v>-0.99006436978971768</v>
      </c>
      <c r="AK348">
        <v>-1</v>
      </c>
      <c r="AL348">
        <v>-0.99006436978971768</v>
      </c>
      <c r="AM348">
        <v>-1</v>
      </c>
      <c r="AN348">
        <v>0</v>
      </c>
      <c r="AO348">
        <v>0</v>
      </c>
      <c r="AP348">
        <v>0</v>
      </c>
      <c r="AQ348">
        <v>0</v>
      </c>
      <c r="AS348">
        <v>-0.99006436978971768</v>
      </c>
      <c r="AT348">
        <v>-1</v>
      </c>
      <c r="AU348">
        <v>-0.99006436978971768</v>
      </c>
      <c r="AV348">
        <v>-1</v>
      </c>
      <c r="AW348">
        <v>-0.33002145659657262</v>
      </c>
      <c r="AX348">
        <v>-7.1999999999999897E-2</v>
      </c>
      <c r="AY348">
        <v>-0.33002145659657262</v>
      </c>
      <c r="AZ348">
        <v>-7.1999999999999897E-2</v>
      </c>
      <c r="BB348">
        <f t="shared" si="108"/>
        <v>-7.1999999999999897E-2</v>
      </c>
    </row>
    <row r="349" spans="1:54" x14ac:dyDescent="0.3">
      <c r="A349">
        <v>1</v>
      </c>
      <c r="B349" t="s">
        <v>80</v>
      </c>
      <c r="C349" t="s">
        <v>74</v>
      </c>
      <c r="D349" t="s">
        <v>69</v>
      </c>
      <c r="F349" s="2">
        <v>0</v>
      </c>
      <c r="G349" s="2">
        <f t="shared" si="103"/>
        <v>1</v>
      </c>
      <c r="H349" s="4">
        <f t="shared" si="104"/>
        <v>1</v>
      </c>
      <c r="I349" s="14">
        <f t="shared" si="105"/>
        <v>1</v>
      </c>
      <c r="J349">
        <f t="shared" si="84"/>
        <v>0</v>
      </c>
      <c r="K349">
        <f t="shared" si="106"/>
        <v>2</v>
      </c>
      <c r="L349">
        <f t="shared" si="107"/>
        <v>2</v>
      </c>
      <c r="M349" s="8">
        <f t="shared" si="85"/>
        <v>0.19299240208650162</v>
      </c>
      <c r="N349" s="8">
        <f t="shared" si="86"/>
        <v>0.19313438178340495</v>
      </c>
      <c r="O349" s="8">
        <f t="shared" si="87"/>
        <v>2.8612143060715276E-2</v>
      </c>
      <c r="P349" s="8">
        <f t="shared" si="88"/>
        <v>7821.25</v>
      </c>
      <c r="Q349" s="8">
        <f t="shared" si="89"/>
        <v>-0.22152199230181466</v>
      </c>
      <c r="R349" s="8">
        <f t="shared" si="90"/>
        <v>95.941176470588232</v>
      </c>
      <c r="T349" s="8">
        <f t="shared" si="91"/>
        <v>0.54254018837896745</v>
      </c>
      <c r="U349" s="8">
        <f t="shared" si="92"/>
        <v>0.5330240934017102</v>
      </c>
      <c r="V349" s="8">
        <f t="shared" si="93"/>
        <v>-2.3820960002348089E-3</v>
      </c>
      <c r="W349" s="8">
        <f t="shared" si="94"/>
        <v>1.8165074938157333</v>
      </c>
      <c r="X349" s="8">
        <f t="shared" si="95"/>
        <v>0.27020494705599246</v>
      </c>
      <c r="Y349" s="8">
        <f t="shared" si="96"/>
        <v>57.699100052018167</v>
      </c>
      <c r="AA349" s="8">
        <f t="shared" si="97"/>
        <v>-0.25740867221337949</v>
      </c>
      <c r="AB349" s="8">
        <f t="shared" si="98"/>
        <v>-0.25993906416372536</v>
      </c>
      <c r="AC349" s="8">
        <f t="shared" si="99"/>
        <v>-0.51664324171797404</v>
      </c>
      <c r="AD349" s="8">
        <f t="shared" si="100"/>
        <v>0.92150789871446437</v>
      </c>
      <c r="AE349" s="8">
        <f t="shared" si="101"/>
        <v>-0.26437397920986966</v>
      </c>
      <c r="AF349" s="8">
        <f t="shared" si="102"/>
        <v>40.382971390017168</v>
      </c>
      <c r="AG349" s="8"/>
      <c r="AH349">
        <v>14.561039015617469</v>
      </c>
      <c r="AJ349">
        <v>-0.99006436978971768</v>
      </c>
      <c r="AK349">
        <v>-1</v>
      </c>
      <c r="AL349">
        <v>-0.99006436978971768</v>
      </c>
      <c r="AM349">
        <v>-1</v>
      </c>
      <c r="AN349">
        <v>0</v>
      </c>
      <c r="AO349">
        <v>0</v>
      </c>
      <c r="AP349">
        <v>0</v>
      </c>
      <c r="AQ349">
        <v>0</v>
      </c>
      <c r="AS349">
        <v>-0.99006436978971768</v>
      </c>
      <c r="AT349">
        <v>-1</v>
      </c>
      <c r="AU349">
        <v>-0.99006436978971768</v>
      </c>
      <c r="AV349">
        <v>-1</v>
      </c>
      <c r="AW349">
        <v>-0.33002145659657262</v>
      </c>
      <c r="AX349">
        <v>-7.1999999999999897E-2</v>
      </c>
      <c r="AY349">
        <v>-0.33002145659657262</v>
      </c>
      <c r="AZ349">
        <v>-7.1999999999999897E-2</v>
      </c>
      <c r="BB349">
        <f t="shared" si="108"/>
        <v>-7.1999999999999897E-2</v>
      </c>
    </row>
    <row r="350" spans="1:54" x14ac:dyDescent="0.3">
      <c r="A350">
        <v>1</v>
      </c>
      <c r="B350" t="s">
        <v>81</v>
      </c>
      <c r="C350" t="s">
        <v>74</v>
      </c>
      <c r="D350" t="s">
        <v>69</v>
      </c>
      <c r="F350" s="2">
        <v>0</v>
      </c>
      <c r="G350" s="2">
        <f t="shared" si="103"/>
        <v>0</v>
      </c>
      <c r="H350" s="4">
        <f t="shared" si="104"/>
        <v>0</v>
      </c>
      <c r="I350" s="14">
        <f t="shared" si="105"/>
        <v>0</v>
      </c>
      <c r="J350">
        <f t="shared" si="84"/>
        <v>1</v>
      </c>
      <c r="K350">
        <f t="shared" si="106"/>
        <v>2</v>
      </c>
      <c r="L350">
        <f t="shared" si="107"/>
        <v>0</v>
      </c>
      <c r="M350" s="8">
        <f t="shared" si="85"/>
        <v>-0.86592548826835669</v>
      </c>
      <c r="N350" s="8">
        <f t="shared" si="86"/>
        <v>-0.8657028653754838</v>
      </c>
      <c r="O350" s="8">
        <f t="shared" si="87"/>
        <v>-0.81383663309082244</v>
      </c>
      <c r="P350" s="8">
        <f t="shared" si="88"/>
        <v>-0.9844835650658933</v>
      </c>
      <c r="Q350" s="8">
        <f t="shared" si="89"/>
        <v>-0.21754733660226014</v>
      </c>
      <c r="R350" s="8">
        <f t="shared" si="90"/>
        <v>-0.71734004969550214</v>
      </c>
      <c r="T350" s="8">
        <f t="shared" si="91"/>
        <v>-0.80312028230223664</v>
      </c>
      <c r="U350" s="8">
        <f t="shared" si="92"/>
        <v>-0.80378149659174936</v>
      </c>
      <c r="V350" s="8">
        <f t="shared" si="93"/>
        <v>-0.74125820822432309</v>
      </c>
      <c r="W350" s="8">
        <f t="shared" si="94"/>
        <v>-0.93658806948235496</v>
      </c>
      <c r="X350" s="8">
        <f t="shared" si="95"/>
        <v>0.2218877570365852</v>
      </c>
      <c r="Y350" s="8">
        <f t="shared" si="96"/>
        <v>-0.44691434468088975</v>
      </c>
      <c r="AA350" s="8">
        <f t="shared" si="97"/>
        <v>-0.92905846642480139</v>
      </c>
      <c r="AB350" s="8">
        <f t="shared" si="98"/>
        <v>-0.92973060362797677</v>
      </c>
      <c r="AC350" s="8">
        <f t="shared" si="99"/>
        <v>-0.89322133348386923</v>
      </c>
      <c r="AD350" s="8">
        <f t="shared" si="100"/>
        <v>-0.97477108233794196</v>
      </c>
      <c r="AE350" s="8">
        <f t="shared" si="101"/>
        <v>-0.29883898839107015</v>
      </c>
      <c r="AF350" s="8">
        <f t="shared" si="102"/>
        <v>-0.81966743330992975</v>
      </c>
      <c r="AG350" s="8"/>
      <c r="AH350">
        <v>-14.561039015617469</v>
      </c>
      <c r="AJ350">
        <v>0.99006436978971768</v>
      </c>
      <c r="AK350">
        <v>1</v>
      </c>
      <c r="AL350">
        <v>0.99006436978971768</v>
      </c>
      <c r="AM350">
        <v>1</v>
      </c>
      <c r="AN350">
        <v>0</v>
      </c>
      <c r="AO350">
        <v>0</v>
      </c>
      <c r="AP350">
        <v>0</v>
      </c>
      <c r="AQ350">
        <v>0</v>
      </c>
      <c r="AS350">
        <v>0.99006436978971768</v>
      </c>
      <c r="AT350">
        <v>1</v>
      </c>
      <c r="AU350">
        <v>0.99006436978971768</v>
      </c>
      <c r="AV350">
        <v>1</v>
      </c>
      <c r="AW350">
        <v>0.33002145659657262</v>
      </c>
      <c r="AX350">
        <v>7.1999999999999897E-2</v>
      </c>
      <c r="AY350">
        <v>0.33002145659657262</v>
      </c>
      <c r="AZ350">
        <v>7.1999999999999897E-2</v>
      </c>
      <c r="BB350">
        <f t="shared" si="108"/>
        <v>7.1999999999999897E-2</v>
      </c>
    </row>
    <row r="351" spans="1:54" x14ac:dyDescent="0.3">
      <c r="A351">
        <v>1</v>
      </c>
      <c r="B351" t="s">
        <v>82</v>
      </c>
      <c r="C351" t="s">
        <v>68</v>
      </c>
      <c r="D351" t="s">
        <v>69</v>
      </c>
      <c r="F351" s="2">
        <v>0</v>
      </c>
      <c r="G351" s="2">
        <f t="shared" si="103"/>
        <v>0</v>
      </c>
      <c r="H351" s="4">
        <f t="shared" si="104"/>
        <v>1</v>
      </c>
      <c r="I351" s="14">
        <f t="shared" si="105"/>
        <v>0</v>
      </c>
      <c r="J351">
        <f t="shared" si="84"/>
        <v>1</v>
      </c>
      <c r="K351">
        <f t="shared" si="106"/>
        <v>2</v>
      </c>
      <c r="L351">
        <f t="shared" si="107"/>
        <v>2</v>
      </c>
      <c r="M351" s="8">
        <f t="shared" si="85"/>
        <v>-0.90844640303591007</v>
      </c>
      <c r="N351" s="8">
        <f t="shared" si="86"/>
        <v>-0.90843459924555858</v>
      </c>
      <c r="O351" s="8">
        <f t="shared" si="87"/>
        <v>-0.85157673202966655</v>
      </c>
      <c r="P351" s="8">
        <f t="shared" si="88"/>
        <v>-0.99324601260427936</v>
      </c>
      <c r="Q351" s="8">
        <f t="shared" si="89"/>
        <v>-0.21791079034816685</v>
      </c>
      <c r="R351" s="8">
        <f t="shared" si="90"/>
        <v>-0.83211709119319688</v>
      </c>
      <c r="T351" s="8">
        <f t="shared" si="91"/>
        <v>-0.79867513036622395</v>
      </c>
      <c r="U351" s="8">
        <f t="shared" si="92"/>
        <v>-0.80515694398454396</v>
      </c>
      <c r="V351" s="8">
        <f t="shared" si="93"/>
        <v>-0.66721460310210357</v>
      </c>
      <c r="W351" s="8">
        <f t="shared" si="94"/>
        <v>-0.94204548283038059</v>
      </c>
      <c r="X351" s="8">
        <f t="shared" si="95"/>
        <v>0.45646045519648087</v>
      </c>
      <c r="Y351" s="8">
        <f t="shared" si="96"/>
        <v>-0.42718098631089751</v>
      </c>
      <c r="AA351" s="8">
        <f t="shared" si="97"/>
        <v>-0.89452547013606831</v>
      </c>
      <c r="AB351" s="8">
        <f t="shared" si="98"/>
        <v>-0.90128986117390519</v>
      </c>
      <c r="AC351" s="8">
        <f t="shared" si="99"/>
        <v>-0.80198407434580055</v>
      </c>
      <c r="AD351" s="8">
        <f t="shared" si="100"/>
        <v>-0.9656727995604123</v>
      </c>
      <c r="AE351" s="8">
        <f t="shared" si="101"/>
        <v>0.16150104052595804</v>
      </c>
      <c r="AF351" s="8">
        <f t="shared" si="102"/>
        <v>-0.78002801093970753</v>
      </c>
      <c r="AG351" s="8"/>
      <c r="AH351">
        <v>-13.50173479999285</v>
      </c>
      <c r="AJ351">
        <v>0.99006436978971768</v>
      </c>
      <c r="AK351">
        <v>1</v>
      </c>
      <c r="AL351">
        <v>0.99006436978971768</v>
      </c>
      <c r="AM351">
        <v>1</v>
      </c>
      <c r="AN351">
        <v>0</v>
      </c>
      <c r="AO351">
        <v>0</v>
      </c>
      <c r="AP351">
        <v>0</v>
      </c>
      <c r="AQ351">
        <v>0</v>
      </c>
      <c r="AS351">
        <v>0.99006436978971768</v>
      </c>
      <c r="AT351">
        <v>1</v>
      </c>
      <c r="AU351">
        <v>0.99006436978971768</v>
      </c>
      <c r="AV351">
        <v>1</v>
      </c>
      <c r="AW351">
        <v>0.69671196392609758</v>
      </c>
      <c r="AX351">
        <v>0.15199999999999991</v>
      </c>
      <c r="AY351">
        <v>0.69671196392609758</v>
      </c>
      <c r="AZ351">
        <v>0.15199999999999991</v>
      </c>
      <c r="BB351">
        <f t="shared" si="108"/>
        <v>0.15199999999999991</v>
      </c>
    </row>
    <row r="352" spans="1:54" x14ac:dyDescent="0.3">
      <c r="A352">
        <v>1</v>
      </c>
      <c r="B352" t="s">
        <v>83</v>
      </c>
      <c r="C352" t="s">
        <v>68</v>
      </c>
      <c r="D352" t="s">
        <v>69</v>
      </c>
      <c r="F352" s="2">
        <v>0</v>
      </c>
      <c r="G352" s="2">
        <f t="shared" si="103"/>
        <v>1</v>
      </c>
      <c r="H352" s="4">
        <f t="shared" si="104"/>
        <v>0</v>
      </c>
      <c r="I352" s="14">
        <f t="shared" si="105"/>
        <v>1</v>
      </c>
      <c r="J352">
        <f t="shared" si="84"/>
        <v>0</v>
      </c>
      <c r="K352">
        <f t="shared" si="106"/>
        <v>2</v>
      </c>
      <c r="L352">
        <f t="shared" si="107"/>
        <v>0</v>
      </c>
      <c r="M352" s="8">
        <f t="shared" si="85"/>
        <v>0.93370849094052377</v>
      </c>
      <c r="N352" s="8">
        <f t="shared" si="86"/>
        <v>0.93412944337289872</v>
      </c>
      <c r="O352" s="8">
        <f t="shared" si="87"/>
        <v>0.16832384161920813</v>
      </c>
      <c r="P352" s="8">
        <f t="shared" si="88"/>
        <v>70274.8</v>
      </c>
      <c r="Q352" s="8">
        <f t="shared" si="89"/>
        <v>-0.21911384049847824</v>
      </c>
      <c r="R352" s="8">
        <f t="shared" si="90"/>
        <v>1168.8191841234841</v>
      </c>
      <c r="T352" s="8">
        <f t="shared" si="91"/>
        <v>1.0758204083166762</v>
      </c>
      <c r="U352" s="8">
        <f t="shared" si="92"/>
        <v>0.955951525781219</v>
      </c>
      <c r="V352" s="8">
        <f t="shared" si="93"/>
        <v>1.0245876011390502</v>
      </c>
      <c r="W352" s="8">
        <f t="shared" si="94"/>
        <v>3.905270972057433</v>
      </c>
      <c r="X352" s="8">
        <f t="shared" si="95"/>
        <v>0.45149716956070307</v>
      </c>
      <c r="Y352" s="8">
        <f t="shared" si="96"/>
        <v>374.53251064765101</v>
      </c>
      <c r="AA352" s="8">
        <f t="shared" si="97"/>
        <v>0.16659532355694329</v>
      </c>
      <c r="AB352" s="8">
        <f t="shared" si="98"/>
        <v>6.6611626331201934E-2</v>
      </c>
      <c r="AC352" s="8">
        <f t="shared" si="99"/>
        <v>0.14112453837423514</v>
      </c>
      <c r="AD352" s="8">
        <f t="shared" si="100"/>
        <v>2.5614747367370549</v>
      </c>
      <c r="AE352" s="8">
        <f t="shared" si="101"/>
        <v>0.20247427807302168</v>
      </c>
      <c r="AF352" s="8">
        <f t="shared" si="102"/>
        <v>148.84512133745054</v>
      </c>
      <c r="AG352" s="8"/>
      <c r="AH352">
        <v>13.50173479999285</v>
      </c>
      <c r="AJ352">
        <v>-0.99006436978971768</v>
      </c>
      <c r="AK352">
        <v>-1</v>
      </c>
      <c r="AL352">
        <v>-0.99006436978971768</v>
      </c>
      <c r="AM352">
        <v>-1</v>
      </c>
      <c r="AN352">
        <v>0</v>
      </c>
      <c r="AO352">
        <v>0</v>
      </c>
      <c r="AP352">
        <v>0</v>
      </c>
      <c r="AQ352">
        <v>0</v>
      </c>
      <c r="AS352">
        <v>-0.99006436978971768</v>
      </c>
      <c r="AT352">
        <v>-1</v>
      </c>
      <c r="AU352">
        <v>-0.99006436978971768</v>
      </c>
      <c r="AV352">
        <v>-1</v>
      </c>
      <c r="AW352">
        <v>-0.69671196392609758</v>
      </c>
      <c r="AX352">
        <v>-0.15199999999999991</v>
      </c>
      <c r="AY352">
        <v>-0.69671196392609758</v>
      </c>
      <c r="AZ352">
        <v>-0.15199999999999991</v>
      </c>
      <c r="BB352">
        <f t="shared" si="108"/>
        <v>-0.15199999999999991</v>
      </c>
    </row>
    <row r="353" spans="1:54" x14ac:dyDescent="0.3">
      <c r="A353">
        <v>1</v>
      </c>
      <c r="B353" t="s">
        <v>84</v>
      </c>
      <c r="C353" t="s">
        <v>68</v>
      </c>
      <c r="D353" t="s">
        <v>69</v>
      </c>
      <c r="F353" s="2">
        <v>0</v>
      </c>
      <c r="G353" s="2">
        <f t="shared" si="103"/>
        <v>1</v>
      </c>
      <c r="H353" s="4">
        <f t="shared" si="104"/>
        <v>0</v>
      </c>
      <c r="I353" s="14">
        <f t="shared" si="105"/>
        <v>1</v>
      </c>
      <c r="J353">
        <f t="shared" si="84"/>
        <v>0</v>
      </c>
      <c r="K353">
        <f t="shared" si="106"/>
        <v>2</v>
      </c>
      <c r="L353">
        <f t="shared" si="107"/>
        <v>0</v>
      </c>
      <c r="M353" s="8">
        <f t="shared" si="85"/>
        <v>0.92273704860204997</v>
      </c>
      <c r="N353" s="8">
        <f t="shared" si="86"/>
        <v>0.92310899541365576</v>
      </c>
      <c r="O353" s="8">
        <f t="shared" si="87"/>
        <v>0.15400877004385025</v>
      </c>
      <c r="P353" s="8">
        <f t="shared" si="88"/>
        <v>43190.374999999993</v>
      </c>
      <c r="Q353" s="8">
        <f t="shared" si="89"/>
        <v>-0.22056906415395974</v>
      </c>
      <c r="R353" s="8">
        <f t="shared" si="90"/>
        <v>763.50399419026871</v>
      </c>
      <c r="T353" s="8">
        <f t="shared" si="91"/>
        <v>1.2997050069066518</v>
      </c>
      <c r="U353" s="8">
        <f t="shared" si="92"/>
        <v>1.2225884693332962</v>
      </c>
      <c r="V353" s="8">
        <f t="shared" si="93"/>
        <v>0.99652266174598103</v>
      </c>
      <c r="W353" s="8">
        <f t="shared" si="94"/>
        <v>3.869910055369</v>
      </c>
      <c r="X353" s="8">
        <f t="shared" si="95"/>
        <v>0.43416558035931924</v>
      </c>
      <c r="Y353" s="8">
        <f t="shared" si="96"/>
        <v>327.51615253612073</v>
      </c>
      <c r="AA353" s="8">
        <f t="shared" si="97"/>
        <v>0.24378284183269452</v>
      </c>
      <c r="AB353" s="8">
        <f t="shared" si="98"/>
        <v>0.19820410155448412</v>
      </c>
      <c r="AC353" s="8">
        <f t="shared" si="99"/>
        <v>0.22190386291008116</v>
      </c>
      <c r="AD353" s="8">
        <f t="shared" si="100"/>
        <v>2.4385216594311783</v>
      </c>
      <c r="AE353" s="8">
        <f t="shared" si="101"/>
        <v>0.12322974351190463</v>
      </c>
      <c r="AF353" s="8">
        <f t="shared" si="102"/>
        <v>128.53701071468694</v>
      </c>
      <c r="AG353" s="8"/>
      <c r="AH353">
        <v>13.50173479999285</v>
      </c>
      <c r="AJ353">
        <v>-0.99006436978971768</v>
      </c>
      <c r="AK353">
        <v>-1</v>
      </c>
      <c r="AL353">
        <v>-0.99006436978971768</v>
      </c>
      <c r="AM353">
        <v>-1</v>
      </c>
      <c r="AN353">
        <v>0</v>
      </c>
      <c r="AO353">
        <v>0</v>
      </c>
      <c r="AP353">
        <v>0</v>
      </c>
      <c r="AQ353">
        <v>0</v>
      </c>
      <c r="AS353">
        <v>-0.99006436978971768</v>
      </c>
      <c r="AT353">
        <v>-1</v>
      </c>
      <c r="AU353">
        <v>-0.99006436978971768</v>
      </c>
      <c r="AV353">
        <v>-1</v>
      </c>
      <c r="AW353">
        <v>-0.69671196392609758</v>
      </c>
      <c r="AX353">
        <v>-0.15199999999999991</v>
      </c>
      <c r="AY353">
        <v>-0.69671196392609758</v>
      </c>
      <c r="AZ353">
        <v>-0.15199999999999991</v>
      </c>
      <c r="BB353">
        <f t="shared" si="108"/>
        <v>-0.15199999999999991</v>
      </c>
    </row>
    <row r="354" spans="1:54" x14ac:dyDescent="0.3">
      <c r="A354">
        <v>1</v>
      </c>
      <c r="B354" t="s">
        <v>85</v>
      </c>
      <c r="C354" t="s">
        <v>68</v>
      </c>
      <c r="D354" t="s">
        <v>69</v>
      </c>
      <c r="F354" s="2">
        <v>0</v>
      </c>
      <c r="G354" s="2">
        <f t="shared" si="103"/>
        <v>0</v>
      </c>
      <c r="H354" s="4">
        <f t="shared" si="104"/>
        <v>1</v>
      </c>
      <c r="I354" s="14">
        <f t="shared" si="105"/>
        <v>0</v>
      </c>
      <c r="J354">
        <f t="shared" si="84"/>
        <v>1</v>
      </c>
      <c r="K354">
        <f t="shared" si="106"/>
        <v>2</v>
      </c>
      <c r="L354">
        <f t="shared" si="107"/>
        <v>2</v>
      </c>
      <c r="M354" s="8">
        <f t="shared" si="85"/>
        <v>-0.90531161474676336</v>
      </c>
      <c r="N354" s="8">
        <f t="shared" si="86"/>
        <v>-0.90533673632446521</v>
      </c>
      <c r="O354" s="8">
        <f t="shared" si="87"/>
        <v>-0.85457304188826688</v>
      </c>
      <c r="P354" s="8">
        <f t="shared" si="88"/>
        <v>-0.99372624064524007</v>
      </c>
      <c r="Q354" s="8">
        <f t="shared" si="89"/>
        <v>-0.21755710194829603</v>
      </c>
      <c r="R354" s="8">
        <f t="shared" si="90"/>
        <v>-0.84126141185575742</v>
      </c>
      <c r="T354" s="8">
        <f t="shared" si="91"/>
        <v>-0.79604738186186375</v>
      </c>
      <c r="U354" s="8">
        <f t="shared" si="92"/>
        <v>-0.80260281978312487</v>
      </c>
      <c r="V354" s="8">
        <f t="shared" si="93"/>
        <v>-0.65339425811841967</v>
      </c>
      <c r="W354" s="8">
        <f t="shared" si="94"/>
        <v>-0.94230710787379324</v>
      </c>
      <c r="X354" s="8">
        <f t="shared" si="95"/>
        <v>0.43851284808859203</v>
      </c>
      <c r="Y354" s="8">
        <f t="shared" si="96"/>
        <v>-0.45408692067992296</v>
      </c>
      <c r="AA354" s="8">
        <f t="shared" si="97"/>
        <v>-0.89795880505875458</v>
      </c>
      <c r="AB354" s="8">
        <f t="shared" si="98"/>
        <v>-0.90243418365089778</v>
      </c>
      <c r="AC354" s="8">
        <f t="shared" si="99"/>
        <v>-0.80016360809064413</v>
      </c>
      <c r="AD354" s="8">
        <f t="shared" si="100"/>
        <v>-0.96553446925105679</v>
      </c>
      <c r="AE354" s="8">
        <f t="shared" si="101"/>
        <v>0.14128406233347535</v>
      </c>
      <c r="AF354" s="8">
        <f t="shared" si="102"/>
        <v>-0.79170867268388767</v>
      </c>
      <c r="AG354" s="8"/>
      <c r="AH354">
        <v>-13.50173479999285</v>
      </c>
      <c r="AJ354">
        <v>0.99006436978971768</v>
      </c>
      <c r="AK354">
        <v>1</v>
      </c>
      <c r="AL354">
        <v>0.99006436978971768</v>
      </c>
      <c r="AM354">
        <v>1</v>
      </c>
      <c r="AN354">
        <v>0</v>
      </c>
      <c r="AO354">
        <v>0</v>
      </c>
      <c r="AP354">
        <v>0</v>
      </c>
      <c r="AQ354">
        <v>0</v>
      </c>
      <c r="AS354">
        <v>0.99006436978971768</v>
      </c>
      <c r="AT354">
        <v>1</v>
      </c>
      <c r="AU354">
        <v>0.99006436978971768</v>
      </c>
      <c r="AV354">
        <v>1</v>
      </c>
      <c r="AW354">
        <v>0.69671196392609758</v>
      </c>
      <c r="AX354">
        <v>0.15199999999999991</v>
      </c>
      <c r="AY354">
        <v>0.69671196392609758</v>
      </c>
      <c r="AZ354">
        <v>0.15199999999999991</v>
      </c>
      <c r="BB354">
        <f t="shared" si="108"/>
        <v>0.15199999999999991</v>
      </c>
    </row>
    <row r="355" spans="1:54" x14ac:dyDescent="0.3">
      <c r="A355">
        <v>2</v>
      </c>
      <c r="B355" t="s">
        <v>86</v>
      </c>
      <c r="C355" t="s">
        <v>87</v>
      </c>
      <c r="D355" t="s">
        <v>69</v>
      </c>
      <c r="F355" s="2">
        <v>0</v>
      </c>
      <c r="G355" s="2">
        <f t="shared" si="103"/>
        <v>0</v>
      </c>
      <c r="H355" s="4">
        <f t="shared" si="104"/>
        <v>1</v>
      </c>
      <c r="I355" s="14">
        <f t="shared" si="105"/>
        <v>0</v>
      </c>
      <c r="J355">
        <f t="shared" si="84"/>
        <v>1</v>
      </c>
      <c r="K355">
        <f t="shared" si="106"/>
        <v>2</v>
      </c>
      <c r="L355">
        <f t="shared" si="107"/>
        <v>2</v>
      </c>
      <c r="M355" s="8">
        <f t="shared" si="85"/>
        <v>-0.74917903907400218</v>
      </c>
      <c r="N355" s="8">
        <f t="shared" si="86"/>
        <v>-0.74834746472623059</v>
      </c>
      <c r="O355" s="8">
        <f t="shared" si="87"/>
        <v>-0.71396424362086408</v>
      </c>
      <c r="P355" s="8">
        <f t="shared" si="88"/>
        <v>-0.92958000953380482</v>
      </c>
      <c r="Q355" s="8">
        <f t="shared" si="89"/>
        <v>-0.22794801095468212</v>
      </c>
      <c r="R355" s="8">
        <f t="shared" si="90"/>
        <v>-0.6917530149265988</v>
      </c>
      <c r="T355" s="8">
        <f t="shared" si="91"/>
        <v>-0.6573913095247329</v>
      </c>
      <c r="U355" s="8">
        <f t="shared" si="92"/>
        <v>-0.67168823512291609</v>
      </c>
      <c r="V355" s="8">
        <f t="shared" si="93"/>
        <v>-0.50404259382937422</v>
      </c>
      <c r="W355" s="8">
        <f t="shared" si="94"/>
        <v>-0.85206045394102436</v>
      </c>
      <c r="X355" s="8">
        <f t="shared" si="95"/>
        <v>0.47837732538512251</v>
      </c>
      <c r="Y355" s="8">
        <f t="shared" si="96"/>
        <v>-0.36776507758069749</v>
      </c>
      <c r="AA355" s="8">
        <f t="shared" si="97"/>
        <v>-0.87228648337213399</v>
      </c>
      <c r="AB355" s="8">
        <f t="shared" si="98"/>
        <v>-0.88220714856141857</v>
      </c>
      <c r="AC355" s="8">
        <f t="shared" si="99"/>
        <v>-0.75449312641577793</v>
      </c>
      <c r="AD355" s="8">
        <f t="shared" si="100"/>
        <v>-0.94944199101739923</v>
      </c>
      <c r="AE355" s="8">
        <f t="shared" si="101"/>
        <v>0.23956671185448503</v>
      </c>
      <c r="AF355" s="8">
        <f t="shared" si="102"/>
        <v>-0.72248416437720242</v>
      </c>
      <c r="AG355" s="8"/>
      <c r="AH355">
        <v>-18.322346869960931</v>
      </c>
      <c r="AJ355">
        <v>0.99204074314084922</v>
      </c>
      <c r="AK355">
        <v>2</v>
      </c>
      <c r="AL355">
        <v>0.99204074314084922</v>
      </c>
      <c r="AM355">
        <v>2</v>
      </c>
      <c r="AN355">
        <v>0</v>
      </c>
      <c r="AO355">
        <v>0</v>
      </c>
      <c r="AP355">
        <v>0</v>
      </c>
      <c r="AQ355">
        <v>0</v>
      </c>
      <c r="AS355">
        <v>0.99204074314084922</v>
      </c>
      <c r="AT355">
        <v>1.25</v>
      </c>
      <c r="AU355">
        <v>0.99204074314084922</v>
      </c>
      <c r="AV355">
        <v>1.25</v>
      </c>
      <c r="AW355">
        <v>0.69810274517319004</v>
      </c>
      <c r="AX355">
        <v>0.18999999999999989</v>
      </c>
      <c r="AY355">
        <v>0.69810274517319004</v>
      </c>
      <c r="AZ355">
        <v>0.18999999999999989</v>
      </c>
      <c r="BB355">
        <f t="shared" si="108"/>
        <v>0.18999999999999989</v>
      </c>
    </row>
    <row r="356" spans="1:54" x14ac:dyDescent="0.3">
      <c r="A356">
        <v>2</v>
      </c>
      <c r="B356" t="s">
        <v>88</v>
      </c>
      <c r="C356" t="s">
        <v>87</v>
      </c>
      <c r="D356" t="s">
        <v>69</v>
      </c>
      <c r="F356" s="2">
        <v>0</v>
      </c>
      <c r="G356" s="2">
        <f t="shared" si="103"/>
        <v>1</v>
      </c>
      <c r="H356" s="4">
        <f t="shared" si="104"/>
        <v>0</v>
      </c>
      <c r="I356" s="14">
        <f t="shared" si="105"/>
        <v>1</v>
      </c>
      <c r="J356">
        <f t="shared" si="84"/>
        <v>0</v>
      </c>
      <c r="K356">
        <f t="shared" si="106"/>
        <v>2</v>
      </c>
      <c r="L356">
        <f t="shared" si="107"/>
        <v>0</v>
      </c>
      <c r="M356" s="8">
        <f t="shared" si="85"/>
        <v>0.14720506644509981</v>
      </c>
      <c r="N356" s="8">
        <f t="shared" si="86"/>
        <v>0.14753901668651379</v>
      </c>
      <c r="O356" s="8">
        <f t="shared" si="87"/>
        <v>2.1619108095540421E-2</v>
      </c>
      <c r="P356" s="8">
        <f t="shared" si="88"/>
        <v>6810.666666666667</v>
      </c>
      <c r="Q356" s="8">
        <f t="shared" si="89"/>
        <v>-0.23741912981077243</v>
      </c>
      <c r="R356" s="8">
        <f t="shared" si="90"/>
        <v>238.85285575992256</v>
      </c>
      <c r="T356" s="8">
        <f t="shared" si="91"/>
        <v>4.2795608831280036</v>
      </c>
      <c r="U356" s="8">
        <f t="shared" si="92"/>
        <v>2.5292445172680429</v>
      </c>
      <c r="V356" s="8">
        <f t="shared" si="93"/>
        <v>2.4840168357581716</v>
      </c>
      <c r="W356" s="8">
        <f t="shared" si="94"/>
        <v>3.9064508578432982</v>
      </c>
      <c r="X356" s="8">
        <f t="shared" si="95"/>
        <v>0.62626329955981719</v>
      </c>
      <c r="Y356" s="8">
        <f t="shared" si="96"/>
        <v>112.81564185517367</v>
      </c>
      <c r="AA356" s="8">
        <f t="shared" si="97"/>
        <v>3.210022674024319</v>
      </c>
      <c r="AB356" s="8">
        <f t="shared" si="98"/>
        <v>1.4514073756741657</v>
      </c>
      <c r="AC356" s="8">
        <f t="shared" si="99"/>
        <v>1.2774766602855459</v>
      </c>
      <c r="AD356" s="8">
        <f t="shared" si="100"/>
        <v>3.3177244510547625</v>
      </c>
      <c r="AE356" s="8">
        <f t="shared" si="101"/>
        <v>0.58833226251109871</v>
      </c>
      <c r="AF356" s="8">
        <f t="shared" si="102"/>
        <v>81.518462907939764</v>
      </c>
      <c r="AG356" s="8"/>
      <c r="AH356">
        <v>18.322346869960931</v>
      </c>
      <c r="AJ356">
        <v>-0.99204074314084922</v>
      </c>
      <c r="AK356">
        <v>-2</v>
      </c>
      <c r="AL356">
        <v>-0.99204074314084922</v>
      </c>
      <c r="AM356">
        <v>-2</v>
      </c>
      <c r="AN356">
        <v>0</v>
      </c>
      <c r="AO356">
        <v>0</v>
      </c>
      <c r="AP356">
        <v>0</v>
      </c>
      <c r="AQ356">
        <v>0</v>
      </c>
      <c r="AS356">
        <v>-0.99204074314084922</v>
      </c>
      <c r="AT356">
        <v>-1.25</v>
      </c>
      <c r="AU356">
        <v>-0.99204074314084922</v>
      </c>
      <c r="AV356">
        <v>-1.25</v>
      </c>
      <c r="AW356">
        <v>-0.69810274517319004</v>
      </c>
      <c r="AX356">
        <v>-0.18999999999999989</v>
      </c>
      <c r="AY356">
        <v>-0.69810274517319004</v>
      </c>
      <c r="AZ356">
        <v>-0.18999999999999989</v>
      </c>
      <c r="BB356">
        <f t="shared" si="108"/>
        <v>-0.18999999999999989</v>
      </c>
    </row>
    <row r="357" spans="1:54" x14ac:dyDescent="0.3">
      <c r="A357">
        <v>2</v>
      </c>
      <c r="B357" t="s">
        <v>89</v>
      </c>
      <c r="C357" t="s">
        <v>87</v>
      </c>
      <c r="D357" t="s">
        <v>69</v>
      </c>
      <c r="F357" s="2">
        <v>0</v>
      </c>
      <c r="G357" s="2">
        <f t="shared" si="103"/>
        <v>1</v>
      </c>
      <c r="H357" s="4">
        <f t="shared" si="104"/>
        <v>0</v>
      </c>
      <c r="I357" s="14">
        <f t="shared" si="105"/>
        <v>1</v>
      </c>
      <c r="J357">
        <f t="shared" si="84"/>
        <v>0</v>
      </c>
      <c r="K357">
        <f t="shared" si="106"/>
        <v>2</v>
      </c>
      <c r="L357">
        <f t="shared" si="107"/>
        <v>0</v>
      </c>
      <c r="M357" s="8">
        <f t="shared" si="85"/>
        <v>0.1601639404910816</v>
      </c>
      <c r="N357" s="8">
        <f t="shared" si="86"/>
        <v>0.16036491657492769</v>
      </c>
      <c r="O357" s="8">
        <f t="shared" si="87"/>
        <v>2.77971389856949E-2</v>
      </c>
      <c r="P357" s="8">
        <f t="shared" si="88"/>
        <v>7217.4</v>
      </c>
      <c r="Q357" s="8">
        <f t="shared" si="89"/>
        <v>-0.23684503639413076</v>
      </c>
      <c r="R357" s="8">
        <f t="shared" si="90"/>
        <v>281.48344370860929</v>
      </c>
      <c r="T357" s="8">
        <f t="shared" si="91"/>
        <v>4.4978113658257763</v>
      </c>
      <c r="U357" s="8">
        <f t="shared" si="92"/>
        <v>3.0205289525244505</v>
      </c>
      <c r="V357" s="8">
        <f t="shared" si="93"/>
        <v>1.8160856355929662</v>
      </c>
      <c r="W357" s="8">
        <f t="shared" si="94"/>
        <v>5.9673820731545391</v>
      </c>
      <c r="X357" s="8">
        <f t="shared" si="95"/>
        <v>0.44924616504637788</v>
      </c>
      <c r="Y357" s="8">
        <f t="shared" si="96"/>
        <v>132.34852085001535</v>
      </c>
      <c r="AA357" s="8">
        <f t="shared" si="97"/>
        <v>3.2788474271354011</v>
      </c>
      <c r="AB357" s="8">
        <f t="shared" si="98"/>
        <v>1.8236206132109658</v>
      </c>
      <c r="AC357" s="8">
        <f t="shared" si="99"/>
        <v>0.69482170971144086</v>
      </c>
      <c r="AD357" s="8">
        <f t="shared" si="100"/>
        <v>5.2713795451720271</v>
      </c>
      <c r="AE357" s="8">
        <f t="shared" si="101"/>
        <v>0.60779945256057266</v>
      </c>
      <c r="AF357" s="8">
        <f t="shared" si="102"/>
        <v>95.405687301432522</v>
      </c>
      <c r="AG357" s="8"/>
      <c r="AH357">
        <v>18.322346869960931</v>
      </c>
      <c r="AJ357">
        <v>-0.99204074314084922</v>
      </c>
      <c r="AK357">
        <v>-2</v>
      </c>
      <c r="AL357">
        <v>-0.99204074314084922</v>
      </c>
      <c r="AM357">
        <v>-2</v>
      </c>
      <c r="AN357">
        <v>0</v>
      </c>
      <c r="AO357">
        <v>0</v>
      </c>
      <c r="AP357">
        <v>0</v>
      </c>
      <c r="AQ357">
        <v>0</v>
      </c>
      <c r="AS357">
        <v>-0.99204074314084922</v>
      </c>
      <c r="AT357">
        <v>-1.25</v>
      </c>
      <c r="AU357">
        <v>-0.99204074314084922</v>
      </c>
      <c r="AV357">
        <v>-1.25</v>
      </c>
      <c r="AW357">
        <v>-0.69810274517319004</v>
      </c>
      <c r="AX357">
        <v>-0.18999999999999989</v>
      </c>
      <c r="AY357">
        <v>-0.69810274517319004</v>
      </c>
      <c r="AZ357">
        <v>-0.18999999999999989</v>
      </c>
      <c r="BB357">
        <f t="shared" si="108"/>
        <v>-0.18999999999999989</v>
      </c>
    </row>
    <row r="358" spans="1:54" x14ac:dyDescent="0.3">
      <c r="A358">
        <v>2</v>
      </c>
      <c r="B358" t="s">
        <v>90</v>
      </c>
      <c r="C358" t="s">
        <v>87</v>
      </c>
      <c r="D358" t="s">
        <v>69</v>
      </c>
      <c r="F358" s="2">
        <v>0</v>
      </c>
      <c r="G358" s="2">
        <f t="shared" si="103"/>
        <v>0</v>
      </c>
      <c r="H358" s="4">
        <f t="shared" si="104"/>
        <v>1</v>
      </c>
      <c r="I358" s="14">
        <f t="shared" si="105"/>
        <v>0</v>
      </c>
      <c r="J358">
        <f t="shared" si="84"/>
        <v>1</v>
      </c>
      <c r="K358">
        <f t="shared" si="106"/>
        <v>2</v>
      </c>
      <c r="L358">
        <f t="shared" si="107"/>
        <v>2</v>
      </c>
      <c r="M358" s="8">
        <f t="shared" si="85"/>
        <v>-0.73055835646452638</v>
      </c>
      <c r="N358" s="8">
        <f t="shared" si="86"/>
        <v>-0.72973488063406666</v>
      </c>
      <c r="O358" s="8">
        <f t="shared" si="87"/>
        <v>-0.69647641822005824</v>
      </c>
      <c r="P358" s="8">
        <f t="shared" si="88"/>
        <v>-0.9343347804156833</v>
      </c>
      <c r="Q358" s="8">
        <f t="shared" si="89"/>
        <v>-0.22715382683133181</v>
      </c>
      <c r="R358" s="8">
        <f t="shared" si="90"/>
        <v>-0.6997383002957378</v>
      </c>
      <c r="T358" s="8">
        <f t="shared" si="91"/>
        <v>-0.65706865697747119</v>
      </c>
      <c r="U358" s="8">
        <f t="shared" si="92"/>
        <v>-0.69081622481250426</v>
      </c>
      <c r="V358" s="8">
        <f t="shared" si="93"/>
        <v>-0.50562533955275857</v>
      </c>
      <c r="W358" s="8">
        <f t="shared" si="94"/>
        <v>-0.86025821626424837</v>
      </c>
      <c r="X358" s="8">
        <f t="shared" si="95"/>
        <v>0.51542091347021723</v>
      </c>
      <c r="Y358" s="8">
        <f t="shared" si="96"/>
        <v>-0.34045903061386601</v>
      </c>
      <c r="AA358" s="8">
        <f t="shared" si="97"/>
        <v>-0.87148189725716263</v>
      </c>
      <c r="AB358" s="8">
        <f t="shared" si="98"/>
        <v>-0.88114459146338919</v>
      </c>
      <c r="AC358" s="8">
        <f t="shared" si="99"/>
        <v>-0.76531156363839048</v>
      </c>
      <c r="AD358" s="8">
        <f t="shared" si="100"/>
        <v>-0.95408642250683273</v>
      </c>
      <c r="AE358" s="8">
        <f t="shared" si="101"/>
        <v>0.26994610931884189</v>
      </c>
      <c r="AF358" s="8">
        <f t="shared" si="102"/>
        <v>-0.71574253680146527</v>
      </c>
      <c r="AG358" s="8"/>
      <c r="AH358">
        <v>-18.322346869960931</v>
      </c>
      <c r="AJ358">
        <v>0.99204074314084922</v>
      </c>
      <c r="AK358">
        <v>2</v>
      </c>
      <c r="AL358">
        <v>0.99204074314084922</v>
      </c>
      <c r="AM358">
        <v>2</v>
      </c>
      <c r="AN358">
        <v>0</v>
      </c>
      <c r="AO358">
        <v>0</v>
      </c>
      <c r="AP358">
        <v>0</v>
      </c>
      <c r="AQ358">
        <v>0</v>
      </c>
      <c r="AS358">
        <v>0.99204074314084922</v>
      </c>
      <c r="AT358">
        <v>1.25</v>
      </c>
      <c r="AU358">
        <v>0.99204074314084922</v>
      </c>
      <c r="AV358">
        <v>1.25</v>
      </c>
      <c r="AW358">
        <v>0.69810274517319004</v>
      </c>
      <c r="AX358">
        <v>0.18999999999999989</v>
      </c>
      <c r="AY358">
        <v>0.69810274517319004</v>
      </c>
      <c r="AZ358">
        <v>0.18999999999999989</v>
      </c>
      <c r="BB358">
        <f t="shared" si="108"/>
        <v>0.18999999999999989</v>
      </c>
    </row>
    <row r="359" spans="1:54" x14ac:dyDescent="0.3">
      <c r="A359">
        <v>2</v>
      </c>
      <c r="B359" t="s">
        <v>91</v>
      </c>
      <c r="C359" t="s">
        <v>92</v>
      </c>
      <c r="D359" t="s">
        <v>69</v>
      </c>
      <c r="F359" s="2">
        <v>0</v>
      </c>
      <c r="G359" s="2">
        <f t="shared" si="103"/>
        <v>0</v>
      </c>
      <c r="H359" s="4">
        <f t="shared" si="104"/>
        <v>0</v>
      </c>
      <c r="I359" s="14">
        <f t="shared" si="105"/>
        <v>0</v>
      </c>
      <c r="J359">
        <f t="shared" si="84"/>
        <v>1</v>
      </c>
      <c r="K359">
        <f t="shared" si="106"/>
        <v>2</v>
      </c>
      <c r="L359">
        <f t="shared" si="107"/>
        <v>0</v>
      </c>
      <c r="M359" s="8">
        <f t="shared" si="85"/>
        <v>1.2446202114863299E-2</v>
      </c>
      <c r="N359" s="8">
        <f t="shared" si="86"/>
        <v>1.5754555433646889E-2</v>
      </c>
      <c r="O359" s="8">
        <f t="shared" si="87"/>
        <v>6.1352503825838504E-2</v>
      </c>
      <c r="P359" s="8">
        <f t="shared" si="88"/>
        <v>-0.29062617103446609</v>
      </c>
      <c r="Q359" s="8">
        <f t="shared" si="89"/>
        <v>-0.20362524294106227</v>
      </c>
      <c r="R359" s="8">
        <f t="shared" si="90"/>
        <v>0.10233823614063647</v>
      </c>
      <c r="T359" s="8">
        <f t="shared" si="91"/>
        <v>-4.1801966070432444E-3</v>
      </c>
      <c r="U359" s="8">
        <f t="shared" si="92"/>
        <v>-1.5891647237766943E-2</v>
      </c>
      <c r="V359" s="8">
        <f t="shared" si="93"/>
        <v>-5.4955605670582552E-2</v>
      </c>
      <c r="W359" s="8">
        <f t="shared" si="94"/>
        <v>-0.25772054355598251</v>
      </c>
      <c r="X359" s="8">
        <f t="shared" si="95"/>
        <v>0.28631638617441613</v>
      </c>
      <c r="Y359" s="8">
        <f t="shared" si="96"/>
        <v>0.17752076852121071</v>
      </c>
      <c r="AA359" s="8">
        <f t="shared" si="97"/>
        <v>-0.78028551964639548</v>
      </c>
      <c r="AB359" s="8">
        <f t="shared" si="98"/>
        <v>-0.78143146679085951</v>
      </c>
      <c r="AC359" s="8">
        <f t="shared" si="99"/>
        <v>-0.74823362160564588</v>
      </c>
      <c r="AD359" s="8">
        <f t="shared" si="100"/>
        <v>-0.84838868782776389</v>
      </c>
      <c r="AE359" s="8">
        <f t="shared" si="101"/>
        <v>-0.25756320245889275</v>
      </c>
      <c r="AF359" s="8">
        <f t="shared" si="102"/>
        <v>-0.31635669731160149</v>
      </c>
      <c r="AG359" s="8"/>
      <c r="AH359">
        <v>-19.80274972725034</v>
      </c>
      <c r="AJ359">
        <v>0.49602037157042461</v>
      </c>
      <c r="AK359">
        <v>1</v>
      </c>
      <c r="AL359">
        <v>0.49602037157042461</v>
      </c>
      <c r="AM359">
        <v>1</v>
      </c>
      <c r="AN359">
        <v>0</v>
      </c>
      <c r="AO359">
        <v>0</v>
      </c>
      <c r="AP359">
        <v>0</v>
      </c>
      <c r="AQ359">
        <v>0</v>
      </c>
      <c r="AS359">
        <v>0.1984081486281698</v>
      </c>
      <c r="AT359">
        <v>0.25</v>
      </c>
      <c r="AU359">
        <v>0.1984081486281698</v>
      </c>
      <c r="AV359">
        <v>0.25</v>
      </c>
      <c r="AW359">
        <v>6.6136049542723313E-2</v>
      </c>
      <c r="AX359">
        <v>1.7999999999999999E-2</v>
      </c>
      <c r="AY359">
        <v>6.6136049542723313E-2</v>
      </c>
      <c r="AZ359">
        <v>1.7999999999999999E-2</v>
      </c>
      <c r="BB359">
        <f t="shared" si="108"/>
        <v>1.7999999999999999E-2</v>
      </c>
    </row>
    <row r="360" spans="1:54" x14ac:dyDescent="0.3">
      <c r="A360">
        <v>2</v>
      </c>
      <c r="B360" t="s">
        <v>93</v>
      </c>
      <c r="C360" t="s">
        <v>92</v>
      </c>
      <c r="D360" t="s">
        <v>69</v>
      </c>
      <c r="F360" s="2">
        <v>0</v>
      </c>
      <c r="G360" s="2">
        <f t="shared" si="103"/>
        <v>1</v>
      </c>
      <c r="H360" s="4">
        <f t="shared" si="104"/>
        <v>1</v>
      </c>
      <c r="I360" s="14">
        <f t="shared" si="105"/>
        <v>1</v>
      </c>
      <c r="J360">
        <f t="shared" si="84"/>
        <v>0</v>
      </c>
      <c r="K360">
        <f t="shared" si="106"/>
        <v>2</v>
      </c>
      <c r="L360">
        <f t="shared" si="107"/>
        <v>2</v>
      </c>
      <c r="M360" s="8">
        <f t="shared" si="85"/>
        <v>8.2887649740197452E-4</v>
      </c>
      <c r="N360" s="8">
        <f t="shared" si="86"/>
        <v>8.4687381580156199E-4</v>
      </c>
      <c r="O360" s="8">
        <f t="shared" si="87"/>
        <v>1.9000095000416795E-5</v>
      </c>
      <c r="P360" s="8">
        <f t="shared" si="88"/>
        <v>11.833333333333334</v>
      </c>
      <c r="Q360" s="8">
        <f t="shared" si="89"/>
        <v>-0.22899795922314145</v>
      </c>
      <c r="R360" s="8">
        <f t="shared" si="90"/>
        <v>7.7202323330106486</v>
      </c>
      <c r="T360" s="8">
        <f t="shared" si="91"/>
        <v>0.39283940938531681</v>
      </c>
      <c r="U360" s="8">
        <f t="shared" si="92"/>
        <v>0.45138133646118284</v>
      </c>
      <c r="V360" s="8">
        <f t="shared" si="93"/>
        <v>0.27072800272918296</v>
      </c>
      <c r="W360" s="8">
        <f t="shared" si="94"/>
        <v>1.7691502998768953</v>
      </c>
      <c r="X360" s="8">
        <f t="shared" si="95"/>
        <v>0.21289574100911296</v>
      </c>
      <c r="Y360" s="8">
        <f t="shared" si="96"/>
        <v>42.269116271191692</v>
      </c>
      <c r="AA360" s="8">
        <f t="shared" si="97"/>
        <v>-0.27345218805899674</v>
      </c>
      <c r="AB360" s="8">
        <f t="shared" si="98"/>
        <v>-0.22729489979183556</v>
      </c>
      <c r="AC360" s="8">
        <f t="shared" si="99"/>
        <v>-0.33021682193429047</v>
      </c>
      <c r="AD360" s="8">
        <f t="shared" si="100"/>
        <v>1.021853524053242</v>
      </c>
      <c r="AE360" s="8">
        <f t="shared" si="101"/>
        <v>-0.2753317279836433</v>
      </c>
      <c r="AF360" s="8">
        <f t="shared" si="102"/>
        <v>40.005466328379626</v>
      </c>
      <c r="AG360" s="8"/>
      <c r="AH360">
        <v>19.80274972725034</v>
      </c>
      <c r="AJ360">
        <v>-0.49602037157042461</v>
      </c>
      <c r="AK360">
        <v>-1</v>
      </c>
      <c r="AL360">
        <v>-0.49602037157042461</v>
      </c>
      <c r="AM360">
        <v>-1</v>
      </c>
      <c r="AN360">
        <v>0</v>
      </c>
      <c r="AO360">
        <v>0</v>
      </c>
      <c r="AP360">
        <v>0</v>
      </c>
      <c r="AQ360">
        <v>0</v>
      </c>
      <c r="AS360">
        <v>-0.1984081486281698</v>
      </c>
      <c r="AT360">
        <v>-0.25</v>
      </c>
      <c r="AU360">
        <v>-0.1984081486281698</v>
      </c>
      <c r="AV360">
        <v>-0.25</v>
      </c>
      <c r="AW360">
        <v>-6.6136049542723313E-2</v>
      </c>
      <c r="AX360">
        <v>-1.7999999999999999E-2</v>
      </c>
      <c r="AY360">
        <v>-6.6136049542723313E-2</v>
      </c>
      <c r="AZ360">
        <v>-1.7999999999999999E-2</v>
      </c>
      <c r="BB360">
        <f t="shared" si="108"/>
        <v>-1.7999999999999999E-2</v>
      </c>
    </row>
    <row r="361" spans="1:54" x14ac:dyDescent="0.3">
      <c r="A361">
        <v>2</v>
      </c>
      <c r="B361" t="s">
        <v>94</v>
      </c>
      <c r="C361" t="s">
        <v>92</v>
      </c>
      <c r="D361" t="s">
        <v>69</v>
      </c>
      <c r="F361" s="2">
        <v>0</v>
      </c>
      <c r="G361" s="2">
        <f t="shared" si="103"/>
        <v>1</v>
      </c>
      <c r="H361" s="4">
        <f t="shared" si="104"/>
        <v>1</v>
      </c>
      <c r="I361" s="14">
        <f t="shared" si="105"/>
        <v>1</v>
      </c>
      <c r="J361">
        <f t="shared" si="84"/>
        <v>0</v>
      </c>
      <c r="K361">
        <f t="shared" si="106"/>
        <v>2</v>
      </c>
      <c r="L361">
        <f t="shared" si="107"/>
        <v>2</v>
      </c>
      <c r="M361" s="8">
        <f t="shared" si="85"/>
        <v>1.0848709003628569E-3</v>
      </c>
      <c r="N361" s="8">
        <f t="shared" si="86"/>
        <v>1.1168670928160714E-3</v>
      </c>
      <c r="O361" s="8">
        <f t="shared" si="87"/>
        <v>1.9000095000416795E-5</v>
      </c>
      <c r="P361" s="8">
        <f t="shared" si="88"/>
        <v>14.2</v>
      </c>
      <c r="Q361" s="8">
        <f t="shared" si="89"/>
        <v>-0.22964140233429933</v>
      </c>
      <c r="R361" s="8">
        <f t="shared" si="90"/>
        <v>9.2825607064017674</v>
      </c>
      <c r="T361" s="8">
        <f t="shared" si="91"/>
        <v>0.44384336380531364</v>
      </c>
      <c r="U361" s="8">
        <f t="shared" si="92"/>
        <v>0.45688797804167897</v>
      </c>
      <c r="V361" s="8">
        <f t="shared" si="93"/>
        <v>0.33722683717580848</v>
      </c>
      <c r="W361" s="8">
        <f t="shared" si="94"/>
        <v>1.550112757984567</v>
      </c>
      <c r="X361" s="8">
        <f t="shared" si="95"/>
        <v>0.23039008780610057</v>
      </c>
      <c r="Y361" s="8">
        <f t="shared" si="96"/>
        <v>43.877283847883469</v>
      </c>
      <c r="AA361" s="8">
        <f t="shared" si="97"/>
        <v>-0.2539850903797185</v>
      </c>
      <c r="AB361" s="8">
        <f t="shared" si="98"/>
        <v>-0.24414866632595278</v>
      </c>
      <c r="AC361" s="8">
        <f t="shared" si="99"/>
        <v>-0.26870998212090325</v>
      </c>
      <c r="AD361" s="8">
        <f t="shared" si="100"/>
        <v>0.8703394079092488</v>
      </c>
      <c r="AE361" s="8">
        <f t="shared" si="101"/>
        <v>-0.26718728171919992</v>
      </c>
      <c r="AF361" s="8">
        <f t="shared" si="102"/>
        <v>41.553309384799761</v>
      </c>
      <c r="AG361" s="8"/>
      <c r="AH361">
        <v>19.80274972725034</v>
      </c>
      <c r="AJ361">
        <v>-0.49602037157042461</v>
      </c>
      <c r="AK361">
        <v>-1</v>
      </c>
      <c r="AL361">
        <v>-0.49602037157042461</v>
      </c>
      <c r="AM361">
        <v>-1</v>
      </c>
      <c r="AN361">
        <v>0</v>
      </c>
      <c r="AO361">
        <v>0</v>
      </c>
      <c r="AP361">
        <v>0</v>
      </c>
      <c r="AQ361">
        <v>0</v>
      </c>
      <c r="AS361">
        <v>-0.1984081486281698</v>
      </c>
      <c r="AT361">
        <v>-0.25</v>
      </c>
      <c r="AU361">
        <v>-0.1984081486281698</v>
      </c>
      <c r="AV361">
        <v>-0.25</v>
      </c>
      <c r="AW361">
        <v>-6.6136049542723313E-2</v>
      </c>
      <c r="AX361">
        <v>-1.7999999999999999E-2</v>
      </c>
      <c r="AY361">
        <v>-6.6136049542723313E-2</v>
      </c>
      <c r="AZ361">
        <v>-1.7999999999999999E-2</v>
      </c>
      <c r="BB361">
        <f t="shared" si="108"/>
        <v>-1.7999999999999999E-2</v>
      </c>
    </row>
    <row r="362" spans="1:54" x14ac:dyDescent="0.3">
      <c r="A362">
        <v>2</v>
      </c>
      <c r="B362" t="s">
        <v>95</v>
      </c>
      <c r="C362" t="s">
        <v>92</v>
      </c>
      <c r="D362" t="s">
        <v>69</v>
      </c>
      <c r="F362" s="2">
        <v>0</v>
      </c>
      <c r="G362" s="2">
        <f t="shared" si="103"/>
        <v>0</v>
      </c>
      <c r="H362" s="4">
        <f t="shared" si="104"/>
        <v>0</v>
      </c>
      <c r="I362" s="14">
        <f t="shared" si="105"/>
        <v>0</v>
      </c>
      <c r="J362">
        <f t="shared" si="84"/>
        <v>1</v>
      </c>
      <c r="K362">
        <f t="shared" si="106"/>
        <v>2</v>
      </c>
      <c r="L362">
        <f t="shared" si="107"/>
        <v>0</v>
      </c>
      <c r="M362" s="8">
        <f t="shared" si="85"/>
        <v>0.12813632091610111</v>
      </c>
      <c r="N362" s="8">
        <f t="shared" si="86"/>
        <v>0.13238857031803322</v>
      </c>
      <c r="O362" s="8">
        <f t="shared" si="87"/>
        <v>2.190832720712942E-2</v>
      </c>
      <c r="P362" s="8">
        <f t="shared" si="88"/>
        <v>-0.34203706149823793</v>
      </c>
      <c r="Q362" s="8">
        <f t="shared" si="89"/>
        <v>-0.20518845230358326</v>
      </c>
      <c r="R362" s="8">
        <f t="shared" si="90"/>
        <v>2.7091162829315979E-2</v>
      </c>
      <c r="T362" s="8">
        <f t="shared" si="91"/>
        <v>8.9568049464960886E-2</v>
      </c>
      <c r="U362" s="8">
        <f t="shared" si="92"/>
        <v>8.1899013238472623E-2</v>
      </c>
      <c r="V362" s="8">
        <f t="shared" si="93"/>
        <v>-6.2212246242774993E-2</v>
      </c>
      <c r="W362" s="8">
        <f t="shared" si="94"/>
        <v>-0.30167820512326521</v>
      </c>
      <c r="X362" s="8">
        <f t="shared" si="95"/>
        <v>0.28393800759236887</v>
      </c>
      <c r="Y362" s="8">
        <f t="shared" si="96"/>
        <v>0.1454460063079091</v>
      </c>
      <c r="AA362" s="8">
        <f t="shared" si="97"/>
        <v>-0.75923796330848003</v>
      </c>
      <c r="AB362" s="8">
        <f t="shared" si="98"/>
        <v>-0.75993113172265891</v>
      </c>
      <c r="AC362" s="8">
        <f t="shared" si="99"/>
        <v>-0.73319077916098618</v>
      </c>
      <c r="AD362" s="8">
        <f t="shared" si="100"/>
        <v>-0.86353636270622791</v>
      </c>
      <c r="AE362" s="8">
        <f t="shared" si="101"/>
        <v>-0.24880288191207814</v>
      </c>
      <c r="AF362" s="8">
        <f t="shared" si="102"/>
        <v>-0.34117137991539181</v>
      </c>
      <c r="AG362" s="8"/>
      <c r="AH362">
        <v>-19.80274972725034</v>
      </c>
      <c r="AJ362">
        <v>0.49602037157042461</v>
      </c>
      <c r="AK362">
        <v>1</v>
      </c>
      <c r="AL362">
        <v>0.49602037157042461</v>
      </c>
      <c r="AM362">
        <v>1</v>
      </c>
      <c r="AN362">
        <v>0</v>
      </c>
      <c r="AO362">
        <v>0</v>
      </c>
      <c r="AP362">
        <v>0</v>
      </c>
      <c r="AQ362">
        <v>0</v>
      </c>
      <c r="AS362">
        <v>0.1984081486281698</v>
      </c>
      <c r="AT362">
        <v>0.25</v>
      </c>
      <c r="AU362">
        <v>0.1984081486281698</v>
      </c>
      <c r="AV362">
        <v>0.25</v>
      </c>
      <c r="AW362">
        <v>6.6136049542723313E-2</v>
      </c>
      <c r="AX362">
        <v>1.7999999999999999E-2</v>
      </c>
      <c r="AY362">
        <v>6.6136049542723313E-2</v>
      </c>
      <c r="AZ362">
        <v>1.7999999999999999E-2</v>
      </c>
      <c r="BB362">
        <f t="shared" si="108"/>
        <v>1.7999999999999999E-2</v>
      </c>
    </row>
    <row r="363" spans="1:54" x14ac:dyDescent="0.3">
      <c r="A363">
        <v>2</v>
      </c>
      <c r="B363" t="s">
        <v>96</v>
      </c>
      <c r="C363" t="s">
        <v>92</v>
      </c>
      <c r="D363" t="s">
        <v>69</v>
      </c>
      <c r="F363" s="2">
        <v>0</v>
      </c>
      <c r="G363" s="2">
        <f t="shared" si="103"/>
        <v>0</v>
      </c>
      <c r="H363" s="4">
        <f t="shared" si="104"/>
        <v>0</v>
      </c>
      <c r="I363" s="14">
        <f t="shared" si="105"/>
        <v>0</v>
      </c>
      <c r="J363">
        <f t="shared" si="84"/>
        <v>1</v>
      </c>
      <c r="K363">
        <f t="shared" si="106"/>
        <v>2</v>
      </c>
      <c r="L363">
        <f t="shared" si="107"/>
        <v>0</v>
      </c>
      <c r="M363" s="8">
        <f t="shared" si="85"/>
        <v>1.2446202114863299E-2</v>
      </c>
      <c r="N363" s="8">
        <f t="shared" si="86"/>
        <v>1.5754555433646889E-2</v>
      </c>
      <c r="O363" s="8">
        <f t="shared" si="87"/>
        <v>6.1352503825838504E-2</v>
      </c>
      <c r="P363" s="8">
        <f t="shared" si="88"/>
        <v>-0.29062617103446609</v>
      </c>
      <c r="Q363" s="8">
        <f t="shared" si="89"/>
        <v>-0.20362524294106227</v>
      </c>
      <c r="R363" s="8">
        <f t="shared" si="90"/>
        <v>0.10233823614063647</v>
      </c>
      <c r="T363" s="8">
        <f t="shared" si="91"/>
        <v>-1.7862418260974715E-2</v>
      </c>
      <c r="U363" s="8">
        <f t="shared" si="92"/>
        <v>7.273182175296683E-3</v>
      </c>
      <c r="V363" s="8">
        <f t="shared" si="93"/>
        <v>-6.4095565869772941E-2</v>
      </c>
      <c r="W363" s="8">
        <f t="shared" si="94"/>
        <v>-0.24035699453108061</v>
      </c>
      <c r="X363" s="8">
        <f t="shared" si="95"/>
        <v>0.29189900891633702</v>
      </c>
      <c r="Y363" s="8">
        <f t="shared" si="96"/>
        <v>0.1708041724198863</v>
      </c>
      <c r="AA363" s="8">
        <f t="shared" si="97"/>
        <v>-0.78340154053749023</v>
      </c>
      <c r="AB363" s="8">
        <f t="shared" si="98"/>
        <v>-0.77629153180604737</v>
      </c>
      <c r="AC363" s="8">
        <f t="shared" si="99"/>
        <v>-0.75037763617339892</v>
      </c>
      <c r="AD363" s="8">
        <f t="shared" si="100"/>
        <v>-0.8455218028628575</v>
      </c>
      <c r="AE363" s="8">
        <f t="shared" si="101"/>
        <v>-0.24448630652939315</v>
      </c>
      <c r="AF363" s="8">
        <f t="shared" si="102"/>
        <v>-0.3186415120569166</v>
      </c>
      <c r="AG363" s="8"/>
      <c r="AH363">
        <v>-19.80274972725034</v>
      </c>
      <c r="AJ363">
        <v>0.49602037157042461</v>
      </c>
      <c r="AK363">
        <v>1</v>
      </c>
      <c r="AL363">
        <v>0.49602037157042461</v>
      </c>
      <c r="AM363">
        <v>1</v>
      </c>
      <c r="AN363">
        <v>0</v>
      </c>
      <c r="AO363">
        <v>0</v>
      </c>
      <c r="AP363">
        <v>0</v>
      </c>
      <c r="AQ363">
        <v>0</v>
      </c>
      <c r="AS363">
        <v>0.1984081486281698</v>
      </c>
      <c r="AT363">
        <v>0.25</v>
      </c>
      <c r="AU363">
        <v>0.1984081486281698</v>
      </c>
      <c r="AV363">
        <v>0.25</v>
      </c>
      <c r="AW363">
        <v>6.6136049542723313E-2</v>
      </c>
      <c r="AX363">
        <v>1.7999999999999999E-2</v>
      </c>
      <c r="AY363">
        <v>6.6136049542723313E-2</v>
      </c>
      <c r="AZ363">
        <v>1.7999999999999999E-2</v>
      </c>
      <c r="BB363">
        <f t="shared" si="108"/>
        <v>1.7999999999999999E-2</v>
      </c>
    </row>
    <row r="364" spans="1:54" x14ac:dyDescent="0.3">
      <c r="A364">
        <v>2</v>
      </c>
      <c r="B364" t="s">
        <v>97</v>
      </c>
      <c r="C364" t="s">
        <v>92</v>
      </c>
      <c r="D364" t="s">
        <v>69</v>
      </c>
      <c r="F364" s="2">
        <v>0</v>
      </c>
      <c r="G364" s="2">
        <f t="shared" si="103"/>
        <v>1</v>
      </c>
      <c r="H364" s="4">
        <f t="shared" si="104"/>
        <v>1</v>
      </c>
      <c r="I364" s="14">
        <f t="shared" si="105"/>
        <v>1</v>
      </c>
      <c r="J364">
        <f t="shared" si="84"/>
        <v>0</v>
      </c>
      <c r="K364">
        <f t="shared" si="106"/>
        <v>2</v>
      </c>
      <c r="L364">
        <f t="shared" si="107"/>
        <v>2</v>
      </c>
      <c r="M364" s="8">
        <f t="shared" si="85"/>
        <v>8.2887649740197452E-4</v>
      </c>
      <c r="N364" s="8">
        <f t="shared" si="86"/>
        <v>8.4687381580156199E-4</v>
      </c>
      <c r="O364" s="8">
        <f t="shared" si="87"/>
        <v>1.9000095000416795E-5</v>
      </c>
      <c r="P364" s="8">
        <f t="shared" si="88"/>
        <v>11.833333333333334</v>
      </c>
      <c r="Q364" s="8">
        <f t="shared" si="89"/>
        <v>-0.22899795922314145</v>
      </c>
      <c r="R364" s="8">
        <f t="shared" si="90"/>
        <v>7.7202323330106486</v>
      </c>
      <c r="T364" s="8">
        <f t="shared" si="91"/>
        <v>0.23834927957590119</v>
      </c>
      <c r="U364" s="8">
        <f t="shared" si="92"/>
        <v>0.24890852975163372</v>
      </c>
      <c r="V364" s="8">
        <f t="shared" si="93"/>
        <v>0.64955348325242934</v>
      </c>
      <c r="W364" s="8">
        <f t="shared" si="94"/>
        <v>1.5603494794921708</v>
      </c>
      <c r="X364" s="8">
        <f t="shared" si="95"/>
        <v>0.21904353665437434</v>
      </c>
      <c r="Y364" s="8">
        <f t="shared" si="96"/>
        <v>24.090096067415068</v>
      </c>
      <c r="AA364" s="8">
        <f t="shared" si="97"/>
        <v>-0.35700556797136712</v>
      </c>
      <c r="AB364" s="8">
        <f t="shared" si="98"/>
        <v>-0.34241660710880806</v>
      </c>
      <c r="AC364" s="8">
        <f t="shared" si="99"/>
        <v>-0.18071551994228868</v>
      </c>
      <c r="AD364" s="8">
        <f t="shared" si="100"/>
        <v>0.89458334238552595</v>
      </c>
      <c r="AE364" s="8">
        <f t="shared" si="101"/>
        <v>-0.27263577462971067</v>
      </c>
      <c r="AF364" s="8">
        <f t="shared" si="102"/>
        <v>22.75715169083081</v>
      </c>
      <c r="AG364" s="8"/>
      <c r="AH364">
        <v>19.80274972725034</v>
      </c>
      <c r="AJ364">
        <v>-0.49602037157042461</v>
      </c>
      <c r="AK364">
        <v>-1</v>
      </c>
      <c r="AL364">
        <v>-0.49602037157042461</v>
      </c>
      <c r="AM364">
        <v>-1</v>
      </c>
      <c r="AN364">
        <v>0</v>
      </c>
      <c r="AO364">
        <v>0</v>
      </c>
      <c r="AP364">
        <v>0</v>
      </c>
      <c r="AQ364">
        <v>0</v>
      </c>
      <c r="AS364">
        <v>-0.1984081486281698</v>
      </c>
      <c r="AT364">
        <v>-0.25</v>
      </c>
      <c r="AU364">
        <v>-0.1984081486281698</v>
      </c>
      <c r="AV364">
        <v>-0.25</v>
      </c>
      <c r="AW364">
        <v>-6.6136049542723313E-2</v>
      </c>
      <c r="AX364">
        <v>-1.7999999999999999E-2</v>
      </c>
      <c r="AY364">
        <v>-6.6136049542723313E-2</v>
      </c>
      <c r="AZ364">
        <v>-1.7999999999999999E-2</v>
      </c>
      <c r="BB364">
        <f t="shared" si="108"/>
        <v>-1.7999999999999999E-2</v>
      </c>
    </row>
    <row r="365" spans="1:54" x14ac:dyDescent="0.3">
      <c r="A365">
        <v>2</v>
      </c>
      <c r="B365" t="s">
        <v>98</v>
      </c>
      <c r="C365" t="s">
        <v>92</v>
      </c>
      <c r="D365" t="s">
        <v>69</v>
      </c>
      <c r="F365" s="2">
        <v>0</v>
      </c>
      <c r="G365" s="2">
        <f t="shared" si="103"/>
        <v>1</v>
      </c>
      <c r="H365" s="4">
        <f t="shared" si="104"/>
        <v>1</v>
      </c>
      <c r="I365" s="14">
        <f t="shared" si="105"/>
        <v>1</v>
      </c>
      <c r="J365">
        <f t="shared" si="84"/>
        <v>0</v>
      </c>
      <c r="K365">
        <f t="shared" si="106"/>
        <v>2</v>
      </c>
      <c r="L365">
        <f t="shared" si="107"/>
        <v>2</v>
      </c>
      <c r="M365" s="8">
        <f t="shared" si="85"/>
        <v>1.0848709003628569E-3</v>
      </c>
      <c r="N365" s="8">
        <f t="shared" si="86"/>
        <v>1.1168670928160714E-3</v>
      </c>
      <c r="O365" s="8">
        <f t="shared" si="87"/>
        <v>1.9000095000416795E-5</v>
      </c>
      <c r="P365" s="8">
        <f t="shared" si="88"/>
        <v>14.2</v>
      </c>
      <c r="Q365" s="8">
        <f t="shared" si="89"/>
        <v>-0.22964140233429933</v>
      </c>
      <c r="R365" s="8">
        <f t="shared" si="90"/>
        <v>9.2825607064017674</v>
      </c>
      <c r="T365" s="8">
        <f t="shared" si="91"/>
        <v>0.61067172853858043</v>
      </c>
      <c r="U365" s="8">
        <f t="shared" si="92"/>
        <v>0.5849150556818774</v>
      </c>
      <c r="V365" s="8">
        <f t="shared" si="93"/>
        <v>0.6368921558714169</v>
      </c>
      <c r="W365" s="8">
        <f t="shared" si="94"/>
        <v>1.6009349651509726</v>
      </c>
      <c r="X365" s="8">
        <f t="shared" si="95"/>
        <v>0.23919034302509731</v>
      </c>
      <c r="Y365" s="8">
        <f t="shared" si="96"/>
        <v>35.156763399842617</v>
      </c>
      <c r="AA365" s="8">
        <f t="shared" si="97"/>
        <v>-0.17462064578386058</v>
      </c>
      <c r="AB365" s="8">
        <f t="shared" si="98"/>
        <v>-0.18403201289966406</v>
      </c>
      <c r="AC365" s="8">
        <f t="shared" si="99"/>
        <v>-0.19210185185989329</v>
      </c>
      <c r="AD365" s="8">
        <f t="shared" si="100"/>
        <v>0.91764239577870055</v>
      </c>
      <c r="AE365" s="8">
        <f t="shared" si="101"/>
        <v>-0.26589067440473718</v>
      </c>
      <c r="AF365" s="8">
        <f t="shared" si="102"/>
        <v>33.259797216071171</v>
      </c>
      <c r="AG365" s="8"/>
      <c r="AH365">
        <v>19.80274972725034</v>
      </c>
      <c r="AJ365">
        <v>-0.49602037157042461</v>
      </c>
      <c r="AK365">
        <v>-1</v>
      </c>
      <c r="AL365">
        <v>-0.49602037157042461</v>
      </c>
      <c r="AM365">
        <v>-1</v>
      </c>
      <c r="AN365">
        <v>0</v>
      </c>
      <c r="AO365">
        <v>0</v>
      </c>
      <c r="AP365">
        <v>0</v>
      </c>
      <c r="AQ365">
        <v>0</v>
      </c>
      <c r="AS365">
        <v>-0.1984081486281698</v>
      </c>
      <c r="AT365">
        <v>-0.25</v>
      </c>
      <c r="AU365">
        <v>-0.1984081486281698</v>
      </c>
      <c r="AV365">
        <v>-0.25</v>
      </c>
      <c r="AW365">
        <v>-6.6136049542723313E-2</v>
      </c>
      <c r="AX365">
        <v>-1.7999999999999999E-2</v>
      </c>
      <c r="AY365">
        <v>-6.6136049542723313E-2</v>
      </c>
      <c r="AZ365">
        <v>-1.7999999999999999E-2</v>
      </c>
      <c r="BB365">
        <f t="shared" si="108"/>
        <v>-1.7999999999999999E-2</v>
      </c>
    </row>
    <row r="366" spans="1:54" x14ac:dyDescent="0.3">
      <c r="A366">
        <v>2</v>
      </c>
      <c r="B366" t="s">
        <v>99</v>
      </c>
      <c r="C366" t="s">
        <v>92</v>
      </c>
      <c r="D366" t="s">
        <v>69</v>
      </c>
      <c r="F366" s="2">
        <v>0</v>
      </c>
      <c r="G366" s="2">
        <f t="shared" si="103"/>
        <v>0</v>
      </c>
      <c r="H366" s="4">
        <f t="shared" si="104"/>
        <v>0</v>
      </c>
      <c r="I366" s="14">
        <f t="shared" si="105"/>
        <v>0</v>
      </c>
      <c r="J366">
        <f t="shared" si="84"/>
        <v>1</v>
      </c>
      <c r="K366">
        <f t="shared" si="106"/>
        <v>2</v>
      </c>
      <c r="L366">
        <f t="shared" si="107"/>
        <v>0</v>
      </c>
      <c r="M366" s="8">
        <f t="shared" si="85"/>
        <v>0.12813632091610111</v>
      </c>
      <c r="N366" s="8">
        <f t="shared" si="86"/>
        <v>0.13238857031803322</v>
      </c>
      <c r="O366" s="8">
        <f t="shared" si="87"/>
        <v>2.190832720712942E-2</v>
      </c>
      <c r="P366" s="8">
        <f t="shared" si="88"/>
        <v>-0.34203706149823793</v>
      </c>
      <c r="Q366" s="8">
        <f t="shared" si="89"/>
        <v>-0.20518845230358326</v>
      </c>
      <c r="R366" s="8">
        <f t="shared" si="90"/>
        <v>2.7091162829315979E-2</v>
      </c>
      <c r="T366" s="8">
        <f t="shared" si="91"/>
        <v>8.8155912958899491E-2</v>
      </c>
      <c r="U366" s="8">
        <f t="shared" si="92"/>
        <v>7.046365247287581E-2</v>
      </c>
      <c r="V366" s="8">
        <f t="shared" si="93"/>
        <v>-2.0481182219173975E-2</v>
      </c>
      <c r="W366" s="8">
        <f t="shared" si="94"/>
        <v>-0.29836166541825626</v>
      </c>
      <c r="X366" s="8">
        <f t="shared" si="95"/>
        <v>0.29072868339215013</v>
      </c>
      <c r="Y366" s="8">
        <f t="shared" si="96"/>
        <v>8.9502029494603619E-2</v>
      </c>
      <c r="AA366" s="8">
        <f t="shared" si="97"/>
        <v>-0.76069389736424553</v>
      </c>
      <c r="AB366" s="8">
        <f t="shared" si="98"/>
        <v>-0.76187995243617568</v>
      </c>
      <c r="AC366" s="8">
        <f t="shared" si="99"/>
        <v>-0.74195983198703197</v>
      </c>
      <c r="AD366" s="8">
        <f t="shared" si="100"/>
        <v>-0.86340109758141181</v>
      </c>
      <c r="AE366" s="8">
        <f t="shared" si="101"/>
        <v>-0.23456235301481487</v>
      </c>
      <c r="AF366" s="8">
        <f t="shared" si="102"/>
        <v>-0.37831825728094925</v>
      </c>
      <c r="AG366" s="8"/>
      <c r="AH366">
        <v>-19.80274972725034</v>
      </c>
      <c r="AJ366">
        <v>0.49602037157042461</v>
      </c>
      <c r="AK366">
        <v>1</v>
      </c>
      <c r="AL366">
        <v>0.49602037157042461</v>
      </c>
      <c r="AM366">
        <v>1</v>
      </c>
      <c r="AN366">
        <v>0</v>
      </c>
      <c r="AO366">
        <v>0</v>
      </c>
      <c r="AP366">
        <v>0</v>
      </c>
      <c r="AQ366">
        <v>0</v>
      </c>
      <c r="AS366">
        <v>0.1984081486281698</v>
      </c>
      <c r="AT366">
        <v>0.25</v>
      </c>
      <c r="AU366">
        <v>0.1984081486281698</v>
      </c>
      <c r="AV366">
        <v>0.25</v>
      </c>
      <c r="AW366">
        <v>6.6136049542723313E-2</v>
      </c>
      <c r="AX366">
        <v>1.7999999999999999E-2</v>
      </c>
      <c r="AY366">
        <v>6.6136049542723313E-2</v>
      </c>
      <c r="AZ366">
        <v>1.7999999999999999E-2</v>
      </c>
      <c r="BB366">
        <f t="shared" si="108"/>
        <v>1.7999999999999999E-2</v>
      </c>
    </row>
    <row r="367" spans="1:54" x14ac:dyDescent="0.3">
      <c r="A367">
        <v>2</v>
      </c>
      <c r="B367" t="s">
        <v>100</v>
      </c>
      <c r="C367" t="s">
        <v>87</v>
      </c>
      <c r="D367" t="s">
        <v>69</v>
      </c>
      <c r="F367" s="2">
        <v>0</v>
      </c>
      <c r="G367" s="2">
        <f t="shared" si="103"/>
        <v>0</v>
      </c>
      <c r="H367" s="4">
        <f t="shared" si="104"/>
        <v>1</v>
      </c>
      <c r="I367" s="14">
        <f t="shared" si="105"/>
        <v>0</v>
      </c>
      <c r="J367">
        <f t="shared" si="84"/>
        <v>1</v>
      </c>
      <c r="K367">
        <f t="shared" si="106"/>
        <v>2</v>
      </c>
      <c r="L367">
        <f t="shared" si="107"/>
        <v>2</v>
      </c>
      <c r="M367" s="8">
        <f t="shared" si="85"/>
        <v>-0.74917903907400218</v>
      </c>
      <c r="N367" s="8">
        <f t="shared" si="86"/>
        <v>-0.74834746472623059</v>
      </c>
      <c r="O367" s="8">
        <f t="shared" si="87"/>
        <v>-0.71396424362086408</v>
      </c>
      <c r="P367" s="8">
        <f t="shared" si="88"/>
        <v>-0.92958000953380482</v>
      </c>
      <c r="Q367" s="8">
        <f t="shared" si="89"/>
        <v>-0.22794801095468212</v>
      </c>
      <c r="R367" s="8">
        <f t="shared" si="90"/>
        <v>-0.6917530149265988</v>
      </c>
      <c r="T367" s="8">
        <f t="shared" si="91"/>
        <v>-0.66654071403345272</v>
      </c>
      <c r="U367" s="8">
        <f t="shared" si="92"/>
        <v>-0.67051161330889086</v>
      </c>
      <c r="V367" s="8">
        <f t="shared" si="93"/>
        <v>-0.42013211245642113</v>
      </c>
      <c r="W367" s="8">
        <f t="shared" si="94"/>
        <v>-0.84658232209460071</v>
      </c>
      <c r="X367" s="8">
        <f t="shared" si="95"/>
        <v>0.53211233347273468</v>
      </c>
      <c r="Y367" s="8">
        <f t="shared" si="96"/>
        <v>-0.34145010280315546</v>
      </c>
      <c r="AA367" s="8">
        <f t="shared" si="97"/>
        <v>-0.88432517176258751</v>
      </c>
      <c r="AB367" s="8">
        <f t="shared" si="98"/>
        <v>-0.88595650085094335</v>
      </c>
      <c r="AC367" s="8">
        <f t="shared" si="99"/>
        <v>-0.70913351716273143</v>
      </c>
      <c r="AD367" s="8">
        <f t="shared" si="100"/>
        <v>-0.94890493693965405</v>
      </c>
      <c r="AE367" s="8">
        <f t="shared" si="101"/>
        <v>0.2742854159786563</v>
      </c>
      <c r="AF367" s="8">
        <f t="shared" si="102"/>
        <v>-0.71246358860325421</v>
      </c>
      <c r="AG367" s="8"/>
      <c r="AH367">
        <v>-18.322346869960931</v>
      </c>
      <c r="AJ367">
        <v>0.99204074314084922</v>
      </c>
      <c r="AK367">
        <v>2</v>
      </c>
      <c r="AL367">
        <v>0.99204074314084922</v>
      </c>
      <c r="AM367">
        <v>2</v>
      </c>
      <c r="AN367">
        <v>0</v>
      </c>
      <c r="AO367">
        <v>0</v>
      </c>
      <c r="AP367">
        <v>0</v>
      </c>
      <c r="AQ367">
        <v>0</v>
      </c>
      <c r="AS367">
        <v>0.99204074314084922</v>
      </c>
      <c r="AT367">
        <v>1.25</v>
      </c>
      <c r="AU367">
        <v>0.99204074314084922</v>
      </c>
      <c r="AV367">
        <v>1.25</v>
      </c>
      <c r="AW367">
        <v>0.69810274517319004</v>
      </c>
      <c r="AX367">
        <v>0.18999999999999989</v>
      </c>
      <c r="AY367">
        <v>0.69810274517319004</v>
      </c>
      <c r="AZ367">
        <v>0.18999999999999989</v>
      </c>
      <c r="BB367">
        <f t="shared" si="108"/>
        <v>0.18999999999999989</v>
      </c>
    </row>
    <row r="368" spans="1:54" x14ac:dyDescent="0.3">
      <c r="A368">
        <v>2</v>
      </c>
      <c r="B368" t="s">
        <v>101</v>
      </c>
      <c r="C368" t="s">
        <v>87</v>
      </c>
      <c r="D368" t="s">
        <v>69</v>
      </c>
      <c r="F368" s="2">
        <v>0</v>
      </c>
      <c r="G368" s="2">
        <f t="shared" si="103"/>
        <v>1</v>
      </c>
      <c r="H368" s="4">
        <f t="shared" si="104"/>
        <v>0</v>
      </c>
      <c r="I368" s="14">
        <f t="shared" si="105"/>
        <v>1</v>
      </c>
      <c r="J368">
        <f t="shared" si="84"/>
        <v>0</v>
      </c>
      <c r="K368">
        <f t="shared" si="106"/>
        <v>2</v>
      </c>
      <c r="L368">
        <f t="shared" si="107"/>
        <v>0</v>
      </c>
      <c r="M368" s="8">
        <f t="shared" si="85"/>
        <v>0.14720506644509981</v>
      </c>
      <c r="N368" s="8">
        <f t="shared" si="86"/>
        <v>0.14753901668651379</v>
      </c>
      <c r="O368" s="8">
        <f t="shared" si="87"/>
        <v>2.1619108095540421E-2</v>
      </c>
      <c r="P368" s="8">
        <f t="shared" si="88"/>
        <v>6810.666666666667</v>
      </c>
      <c r="Q368" s="8">
        <f t="shared" si="89"/>
        <v>-0.23741912981077243</v>
      </c>
      <c r="R368" s="8">
        <f t="shared" si="90"/>
        <v>238.85285575992256</v>
      </c>
      <c r="T368" s="8">
        <f t="shared" si="91"/>
        <v>1.3676879463883782</v>
      </c>
      <c r="U368" s="8">
        <f t="shared" si="92"/>
        <v>1.2974910838541334</v>
      </c>
      <c r="V368" s="8">
        <f t="shared" si="93"/>
        <v>1.5117080668474603</v>
      </c>
      <c r="W368" s="8">
        <f t="shared" si="94"/>
        <v>3.453289451277012</v>
      </c>
      <c r="X368" s="8">
        <f t="shared" si="95"/>
        <v>0.52655057772973868</v>
      </c>
      <c r="Y368" s="8">
        <f t="shared" si="96"/>
        <v>103.46611337288151</v>
      </c>
      <c r="AA368" s="8">
        <f t="shared" si="97"/>
        <v>0.5096221815381814</v>
      </c>
      <c r="AB368" s="8">
        <f t="shared" si="98"/>
        <v>0.47270910693913576</v>
      </c>
      <c r="AC368" s="8">
        <f t="shared" si="99"/>
        <v>0.61976269176600729</v>
      </c>
      <c r="AD368" s="8">
        <f t="shared" si="100"/>
        <v>2.6645260071023031</v>
      </c>
      <c r="AE368" s="8">
        <f t="shared" si="101"/>
        <v>0.31588845309277358</v>
      </c>
      <c r="AF368" s="8">
        <f t="shared" si="102"/>
        <v>74.429038518545894</v>
      </c>
      <c r="AG368" s="8"/>
      <c r="AH368">
        <v>18.322346869960931</v>
      </c>
      <c r="AJ368">
        <v>-0.99204074314084922</v>
      </c>
      <c r="AK368">
        <v>-2</v>
      </c>
      <c r="AL368">
        <v>-0.99204074314084922</v>
      </c>
      <c r="AM368">
        <v>-2</v>
      </c>
      <c r="AN368">
        <v>0</v>
      </c>
      <c r="AO368">
        <v>0</v>
      </c>
      <c r="AP368">
        <v>0</v>
      </c>
      <c r="AQ368">
        <v>0</v>
      </c>
      <c r="AS368">
        <v>-0.99204074314084922</v>
      </c>
      <c r="AT368">
        <v>-1.25</v>
      </c>
      <c r="AU368">
        <v>-0.99204074314084922</v>
      </c>
      <c r="AV368">
        <v>-1.25</v>
      </c>
      <c r="AW368">
        <v>-0.69810274517319004</v>
      </c>
      <c r="AX368">
        <v>-0.18999999999999989</v>
      </c>
      <c r="AY368">
        <v>-0.69810274517319004</v>
      </c>
      <c r="AZ368">
        <v>-0.18999999999999989</v>
      </c>
      <c r="BB368">
        <f t="shared" si="108"/>
        <v>-0.18999999999999989</v>
      </c>
    </row>
    <row r="369" spans="1:54" x14ac:dyDescent="0.3">
      <c r="A369">
        <v>2</v>
      </c>
      <c r="B369" t="s">
        <v>102</v>
      </c>
      <c r="C369" t="s">
        <v>87</v>
      </c>
      <c r="D369" t="s">
        <v>69</v>
      </c>
      <c r="F369" s="2">
        <v>0</v>
      </c>
      <c r="G369" s="2">
        <f t="shared" si="103"/>
        <v>1</v>
      </c>
      <c r="H369" s="4">
        <f t="shared" si="104"/>
        <v>0</v>
      </c>
      <c r="I369" s="14">
        <f t="shared" si="105"/>
        <v>1</v>
      </c>
      <c r="J369">
        <f t="shared" si="84"/>
        <v>0</v>
      </c>
      <c r="K369">
        <f t="shared" si="106"/>
        <v>2</v>
      </c>
      <c r="L369">
        <f t="shared" si="107"/>
        <v>0</v>
      </c>
      <c r="M369" s="8">
        <f t="shared" si="85"/>
        <v>0.1601639404910816</v>
      </c>
      <c r="N369" s="8">
        <f t="shared" si="86"/>
        <v>0.16036491657492769</v>
      </c>
      <c r="O369" s="8">
        <f t="shared" si="87"/>
        <v>2.77971389856949E-2</v>
      </c>
      <c r="P369" s="8">
        <f t="shared" si="88"/>
        <v>7217.4</v>
      </c>
      <c r="Q369" s="8">
        <f t="shared" si="89"/>
        <v>-0.23684503639413076</v>
      </c>
      <c r="R369" s="8">
        <f t="shared" si="90"/>
        <v>281.48344370860929</v>
      </c>
      <c r="T369" s="8">
        <f t="shared" si="91"/>
        <v>1.0779823004911626</v>
      </c>
      <c r="U369" s="8">
        <f t="shared" si="92"/>
        <v>1.0394426645650128</v>
      </c>
      <c r="V369" s="8">
        <f t="shared" si="93"/>
        <v>1.1864726653758544</v>
      </c>
      <c r="W369" s="8">
        <f t="shared" si="94"/>
        <v>3.4733698752110622</v>
      </c>
      <c r="X369" s="8">
        <f t="shared" si="95"/>
        <v>0.51051193897263769</v>
      </c>
      <c r="Y369" s="8">
        <f t="shared" si="96"/>
        <v>133.60624525091214</v>
      </c>
      <c r="AA369" s="8">
        <f t="shared" si="97"/>
        <v>0.28453319425677392</v>
      </c>
      <c r="AB369" s="8">
        <f t="shared" si="98"/>
        <v>0.27656175556738821</v>
      </c>
      <c r="AC369" s="8">
        <f t="shared" si="99"/>
        <v>0.34516643526781998</v>
      </c>
      <c r="AD369" s="8">
        <f t="shared" si="100"/>
        <v>2.6790203954280329</v>
      </c>
      <c r="AE369" s="8">
        <f t="shared" si="101"/>
        <v>0.32109641161481428</v>
      </c>
      <c r="AF369" s="8">
        <f t="shared" si="102"/>
        <v>96.521419634768449</v>
      </c>
      <c r="AG369" s="8"/>
      <c r="AH369">
        <v>18.322346869960931</v>
      </c>
      <c r="AJ369">
        <v>-0.99204074314084922</v>
      </c>
      <c r="AK369">
        <v>-2</v>
      </c>
      <c r="AL369">
        <v>-0.99204074314084922</v>
      </c>
      <c r="AM369">
        <v>-2</v>
      </c>
      <c r="AN369">
        <v>0</v>
      </c>
      <c r="AO369">
        <v>0</v>
      </c>
      <c r="AP369">
        <v>0</v>
      </c>
      <c r="AQ369">
        <v>0</v>
      </c>
      <c r="AS369">
        <v>-0.99204074314084922</v>
      </c>
      <c r="AT369">
        <v>-1.25</v>
      </c>
      <c r="AU369">
        <v>-0.99204074314084922</v>
      </c>
      <c r="AV369">
        <v>-1.25</v>
      </c>
      <c r="AW369">
        <v>-0.69810274517319004</v>
      </c>
      <c r="AX369">
        <v>-0.18999999999999989</v>
      </c>
      <c r="AY369">
        <v>-0.69810274517319004</v>
      </c>
      <c r="AZ369">
        <v>-0.18999999999999989</v>
      </c>
      <c r="BB369">
        <f t="shared" si="108"/>
        <v>-0.18999999999999989</v>
      </c>
    </row>
    <row r="370" spans="1:54" x14ac:dyDescent="0.3">
      <c r="A370">
        <v>2</v>
      </c>
      <c r="B370" t="s">
        <v>103</v>
      </c>
      <c r="C370" t="s">
        <v>87</v>
      </c>
      <c r="D370" t="s">
        <v>69</v>
      </c>
      <c r="F370" s="2">
        <v>0</v>
      </c>
      <c r="G370" s="2">
        <f t="shared" si="103"/>
        <v>0</v>
      </c>
      <c r="H370" s="4">
        <f t="shared" si="104"/>
        <v>1</v>
      </c>
      <c r="I370" s="14">
        <f t="shared" si="105"/>
        <v>0</v>
      </c>
      <c r="J370">
        <f t="shared" si="84"/>
        <v>1</v>
      </c>
      <c r="K370">
        <f t="shared" si="106"/>
        <v>2</v>
      </c>
      <c r="L370">
        <f t="shared" si="107"/>
        <v>2</v>
      </c>
      <c r="M370" s="8">
        <f t="shared" si="85"/>
        <v>-0.73055835646452638</v>
      </c>
      <c r="N370" s="8">
        <f t="shared" si="86"/>
        <v>-0.72973488063406666</v>
      </c>
      <c r="O370" s="8">
        <f t="shared" si="87"/>
        <v>-0.69647641822005824</v>
      </c>
      <c r="P370" s="8">
        <f t="shared" si="88"/>
        <v>-0.9343347804156833</v>
      </c>
      <c r="Q370" s="8">
        <f t="shared" si="89"/>
        <v>-0.22715382683133181</v>
      </c>
      <c r="R370" s="8">
        <f t="shared" si="90"/>
        <v>-0.6997383002957378</v>
      </c>
      <c r="T370" s="8">
        <f t="shared" si="91"/>
        <v>-0.64565500722122038</v>
      </c>
      <c r="U370" s="8">
        <f t="shared" si="92"/>
        <v>-0.64840344102605141</v>
      </c>
      <c r="V370" s="8">
        <f t="shared" si="93"/>
        <v>-0.44400040020091652</v>
      </c>
      <c r="W370" s="8">
        <f t="shared" si="94"/>
        <v>-0.85492343666351223</v>
      </c>
      <c r="X370" s="8">
        <f t="shared" si="95"/>
        <v>0.53501151345380271</v>
      </c>
      <c r="Y370" s="8">
        <f t="shared" si="96"/>
        <v>-0.3453562004180708</v>
      </c>
      <c r="AA370" s="8">
        <f t="shared" si="97"/>
        <v>-0.86967454454232418</v>
      </c>
      <c r="AB370" s="8">
        <f t="shared" si="98"/>
        <v>-0.8708667751525071</v>
      </c>
      <c r="AC370" s="8">
        <f t="shared" si="99"/>
        <v>-0.75009717324446412</v>
      </c>
      <c r="AD370" s="8">
        <f t="shared" si="100"/>
        <v>-0.95225155807115291</v>
      </c>
      <c r="AE370" s="8">
        <f t="shared" si="101"/>
        <v>0.28195049251807058</v>
      </c>
      <c r="AF370" s="8">
        <f t="shared" si="102"/>
        <v>-0.71939049652838383</v>
      </c>
      <c r="AG370" s="8"/>
      <c r="AH370">
        <v>-18.322346869960931</v>
      </c>
      <c r="AJ370">
        <v>0.99204074314084922</v>
      </c>
      <c r="AK370">
        <v>2</v>
      </c>
      <c r="AL370">
        <v>0.99204074314084922</v>
      </c>
      <c r="AM370">
        <v>2</v>
      </c>
      <c r="AN370">
        <v>0</v>
      </c>
      <c r="AO370">
        <v>0</v>
      </c>
      <c r="AP370">
        <v>0</v>
      </c>
      <c r="AQ370">
        <v>0</v>
      </c>
      <c r="AS370">
        <v>0.99204074314084922</v>
      </c>
      <c r="AT370">
        <v>1.25</v>
      </c>
      <c r="AU370">
        <v>0.99204074314084922</v>
      </c>
      <c r="AV370">
        <v>1.25</v>
      </c>
      <c r="AW370">
        <v>0.69810274517319004</v>
      </c>
      <c r="AX370">
        <v>0.18999999999999989</v>
      </c>
      <c r="AY370">
        <v>0.69810274517319004</v>
      </c>
      <c r="AZ370">
        <v>0.18999999999999989</v>
      </c>
      <c r="BB370">
        <f t="shared" si="108"/>
        <v>0.18999999999999989</v>
      </c>
    </row>
    <row r="371" spans="1:54" x14ac:dyDescent="0.3">
      <c r="A371">
        <v>3</v>
      </c>
      <c r="B371" t="s">
        <v>104</v>
      </c>
      <c r="C371" t="s">
        <v>105</v>
      </c>
      <c r="D371" t="s">
        <v>15</v>
      </c>
      <c r="F371" s="2">
        <v>0</v>
      </c>
      <c r="G371" s="2">
        <f t="shared" si="103"/>
        <v>0</v>
      </c>
      <c r="H371" s="4">
        <f t="shared" si="104"/>
        <v>1</v>
      </c>
      <c r="I371" s="14">
        <f t="shared" si="105"/>
        <v>0</v>
      </c>
      <c r="J371">
        <f t="shared" si="84"/>
        <v>1</v>
      </c>
      <c r="K371">
        <f t="shared" si="106"/>
        <v>3</v>
      </c>
      <c r="L371">
        <f t="shared" si="107"/>
        <v>3</v>
      </c>
      <c r="M371" s="8">
        <f t="shared" si="85"/>
        <v>-0.85613258070474363</v>
      </c>
      <c r="N371" s="8">
        <f t="shared" si="86"/>
        <v>-0.85630434572594027</v>
      </c>
      <c r="O371" s="8">
        <f t="shared" si="87"/>
        <v>-0.97957972988415987</v>
      </c>
      <c r="P371" s="8">
        <f t="shared" si="88"/>
        <v>-0.98605430245651737</v>
      </c>
      <c r="Q371" s="8">
        <f t="shared" si="89"/>
        <v>-0.32024191193545348</v>
      </c>
      <c r="R371" s="8">
        <f t="shared" si="90"/>
        <v>-0.98009164252730641</v>
      </c>
      <c r="T371" s="8">
        <f t="shared" si="91"/>
        <v>-0.84925279818494648</v>
      </c>
      <c r="U371" s="8">
        <f t="shared" si="92"/>
        <v>-0.85178669072370072</v>
      </c>
      <c r="V371" s="8">
        <f t="shared" si="93"/>
        <v>-0.96320978089471831</v>
      </c>
      <c r="W371" s="8">
        <f t="shared" si="94"/>
        <v>-0.96733407318280507</v>
      </c>
      <c r="X371" s="8">
        <f t="shared" si="95"/>
        <v>-0.23991727012225167</v>
      </c>
      <c r="Y371" s="8">
        <f t="shared" si="96"/>
        <v>-0.87853989887972472</v>
      </c>
      <c r="AA371" s="8">
        <f t="shared" si="97"/>
        <v>-0.93758418021954126</v>
      </c>
      <c r="AB371" s="8">
        <f t="shared" si="98"/>
        <v>-0.93847151360431114</v>
      </c>
      <c r="AC371" s="8">
        <f t="shared" si="99"/>
        <v>-0.98431834719013112</v>
      </c>
      <c r="AD371" s="8">
        <f t="shared" si="100"/>
        <v>-0.98551952254473651</v>
      </c>
      <c r="AE371" s="8">
        <f t="shared" si="101"/>
        <v>-0.72145388942763811</v>
      </c>
      <c r="AF371" s="8">
        <f t="shared" si="102"/>
        <v>-0.93286127843749356</v>
      </c>
      <c r="AG371" s="8"/>
      <c r="AH371">
        <v>-13.510230489256941</v>
      </c>
      <c r="AJ371">
        <v>0.99007514959394283</v>
      </c>
      <c r="AK371">
        <v>1</v>
      </c>
      <c r="AL371">
        <v>0.99007514959394283</v>
      </c>
      <c r="AM371">
        <v>1</v>
      </c>
      <c r="AN371">
        <v>0</v>
      </c>
      <c r="AO371">
        <v>0</v>
      </c>
      <c r="AP371">
        <v>0</v>
      </c>
      <c r="AQ371">
        <v>0</v>
      </c>
      <c r="AS371">
        <v>0.99007514959394283</v>
      </c>
      <c r="AT371">
        <v>1</v>
      </c>
      <c r="AU371">
        <v>0.99007514959394283</v>
      </c>
      <c r="AV371">
        <v>1</v>
      </c>
      <c r="AW371">
        <v>0.69671795270622261</v>
      </c>
      <c r="AX371">
        <v>0.15199999999999991</v>
      </c>
      <c r="AY371">
        <v>0.69671795270622261</v>
      </c>
      <c r="AZ371">
        <v>0.15199999999999991</v>
      </c>
      <c r="BB371">
        <f t="shared" si="108"/>
        <v>0.15199999999999991</v>
      </c>
    </row>
    <row r="372" spans="1:54" x14ac:dyDescent="0.3">
      <c r="A372">
        <v>3</v>
      </c>
      <c r="B372" t="s">
        <v>106</v>
      </c>
      <c r="C372" t="s">
        <v>105</v>
      </c>
      <c r="D372" t="s">
        <v>15</v>
      </c>
      <c r="F372" s="2">
        <v>0</v>
      </c>
      <c r="G372" s="2">
        <f t="shared" si="103"/>
        <v>1</v>
      </c>
      <c r="H372" s="4">
        <f t="shared" si="104"/>
        <v>0</v>
      </c>
      <c r="I372" s="14">
        <f t="shared" si="105"/>
        <v>0</v>
      </c>
      <c r="J372">
        <f t="shared" si="84"/>
        <v>1</v>
      </c>
      <c r="K372">
        <f t="shared" si="106"/>
        <v>3</v>
      </c>
      <c r="L372">
        <f t="shared" si="107"/>
        <v>0</v>
      </c>
      <c r="M372" s="8">
        <f t="shared" si="85"/>
        <v>-0.85216324205553706</v>
      </c>
      <c r="N372" s="8">
        <f t="shared" si="86"/>
        <v>-0.85228653897787077</v>
      </c>
      <c r="O372" s="8">
        <f t="shared" si="87"/>
        <v>-0.97872527078560023</v>
      </c>
      <c r="P372" s="8">
        <f t="shared" si="88"/>
        <v>-0.98520460926865983</v>
      </c>
      <c r="Q372" s="8">
        <f t="shared" si="89"/>
        <v>-0.31745587942527387</v>
      </c>
      <c r="R372" s="8">
        <f t="shared" si="90"/>
        <v>-0.97894494267255261</v>
      </c>
      <c r="T372" s="8">
        <f t="shared" si="91"/>
        <v>-0.82880105935215476</v>
      </c>
      <c r="U372" s="8">
        <f t="shared" si="92"/>
        <v>-0.83273086011266173</v>
      </c>
      <c r="V372" s="8">
        <f t="shared" si="93"/>
        <v>-0.94899186805792091</v>
      </c>
      <c r="W372" s="8">
        <f t="shared" si="94"/>
        <v>-0.96529393037681765</v>
      </c>
      <c r="X372" s="8">
        <f t="shared" si="95"/>
        <v>-0.24287194143138685</v>
      </c>
      <c r="Y372" s="8">
        <f t="shared" si="96"/>
        <v>-0.84505340704644816</v>
      </c>
      <c r="AA372" s="8">
        <f t="shared" si="97"/>
        <v>-0.92888271973265857</v>
      </c>
      <c r="AB372" s="8">
        <f t="shared" si="98"/>
        <v>-0.93075655737711249</v>
      </c>
      <c r="AC372" s="8">
        <f t="shared" si="99"/>
        <v>-0.97769512703575967</v>
      </c>
      <c r="AD372" s="8">
        <f t="shared" si="100"/>
        <v>-0.98480102802216118</v>
      </c>
      <c r="AE372" s="8">
        <f t="shared" si="101"/>
        <v>-0.7207019318297212</v>
      </c>
      <c r="AF372" s="8">
        <f t="shared" si="102"/>
        <v>-0.91308721832128814</v>
      </c>
      <c r="AG372" s="8"/>
      <c r="AH372">
        <v>-13.49323911072876</v>
      </c>
      <c r="AJ372">
        <v>0.99005358998549275</v>
      </c>
      <c r="AK372">
        <v>1</v>
      </c>
      <c r="AL372">
        <v>0.99005358998549275</v>
      </c>
      <c r="AM372">
        <v>1</v>
      </c>
      <c r="AN372">
        <v>0</v>
      </c>
      <c r="AO372">
        <v>0</v>
      </c>
      <c r="AP372">
        <v>0</v>
      </c>
      <c r="AQ372">
        <v>0</v>
      </c>
      <c r="AS372">
        <v>0.99005358998549275</v>
      </c>
      <c r="AT372">
        <v>1</v>
      </c>
      <c r="AU372">
        <v>0.99005358998549275</v>
      </c>
      <c r="AV372">
        <v>1</v>
      </c>
      <c r="AW372">
        <v>0.69670597514597277</v>
      </c>
      <c r="AX372">
        <v>0.15199999999999991</v>
      </c>
      <c r="AY372">
        <v>0.69670597514597277</v>
      </c>
      <c r="AZ372">
        <v>0.15199999999999991</v>
      </c>
      <c r="BB372">
        <f t="shared" si="108"/>
        <v>0.15199999999999991</v>
      </c>
    </row>
    <row r="373" spans="1:54" x14ac:dyDescent="0.3">
      <c r="A373">
        <v>3</v>
      </c>
      <c r="B373" t="s">
        <v>107</v>
      </c>
      <c r="C373" t="s">
        <v>105</v>
      </c>
      <c r="D373" t="s">
        <v>15</v>
      </c>
      <c r="F373" s="2">
        <v>0</v>
      </c>
      <c r="G373" s="2">
        <f t="shared" si="103"/>
        <v>1</v>
      </c>
      <c r="H373" s="4">
        <f t="shared" si="104"/>
        <v>0</v>
      </c>
      <c r="I373" s="14">
        <f t="shared" si="105"/>
        <v>1</v>
      </c>
      <c r="J373">
        <f t="shared" si="84"/>
        <v>0</v>
      </c>
      <c r="K373">
        <f t="shared" si="106"/>
        <v>3</v>
      </c>
      <c r="L373">
        <f t="shared" si="107"/>
        <v>0</v>
      </c>
      <c r="M373" s="8">
        <f t="shared" si="85"/>
        <v>4.2315720652362989</v>
      </c>
      <c r="N373" s="8">
        <f t="shared" si="86"/>
        <v>4.2333605251214133</v>
      </c>
      <c r="O373" s="8">
        <f t="shared" si="87"/>
        <v>1.1107798892201108</v>
      </c>
      <c r="P373" s="8">
        <f t="shared" si="88"/>
        <v>153234.17647058822</v>
      </c>
      <c r="Q373" s="8">
        <f t="shared" si="89"/>
        <v>6.3078882704404819E-3</v>
      </c>
      <c r="R373" s="8">
        <f t="shared" si="90"/>
        <v>1448.0487804878048</v>
      </c>
      <c r="T373" s="8">
        <f t="shared" si="91"/>
        <v>2.3382212842643262</v>
      </c>
      <c r="U373" s="8">
        <f t="shared" si="92"/>
        <v>2.1996508681613895</v>
      </c>
      <c r="V373" s="8">
        <f t="shared" si="93"/>
        <v>2.9360901412707503</v>
      </c>
      <c r="W373" s="8">
        <f t="shared" si="94"/>
        <v>6.8723110914902756</v>
      </c>
      <c r="X373" s="8">
        <f t="shared" si="95"/>
        <v>0.62145045509862618</v>
      </c>
      <c r="Y373" s="8">
        <f t="shared" si="96"/>
        <v>342.14832980815419</v>
      </c>
      <c r="AA373" s="8">
        <f t="shared" si="97"/>
        <v>0.36331795686294527</v>
      </c>
      <c r="AB373" s="8">
        <f t="shared" si="98"/>
        <v>0.24375192123370176</v>
      </c>
      <c r="AC373" s="8">
        <f t="shared" si="99"/>
        <v>0.59110586918316832</v>
      </c>
      <c r="AD373" s="8">
        <f t="shared" si="100"/>
        <v>3.2013770202840961</v>
      </c>
      <c r="AE373" s="8">
        <f t="shared" si="101"/>
        <v>-0.23920077746315044</v>
      </c>
      <c r="AF373" s="8">
        <f t="shared" si="102"/>
        <v>191.35292519548267</v>
      </c>
      <c r="AG373" s="8"/>
      <c r="AH373">
        <v>35.580358135687057</v>
      </c>
      <c r="AJ373">
        <v>-2.941216664296173</v>
      </c>
      <c r="AK373">
        <v>-3</v>
      </c>
      <c r="AL373">
        <v>-2.941216664296173</v>
      </c>
      <c r="AM373">
        <v>-3</v>
      </c>
      <c r="AN373">
        <v>0</v>
      </c>
      <c r="AO373">
        <v>0</v>
      </c>
      <c r="AP373">
        <v>0</v>
      </c>
      <c r="AQ373">
        <v>0</v>
      </c>
      <c r="AS373">
        <v>-2.941216664296173</v>
      </c>
      <c r="AT373">
        <v>-2</v>
      </c>
      <c r="AU373">
        <v>-2.941216664296173</v>
      </c>
      <c r="AV373">
        <v>-2</v>
      </c>
      <c r="AW373">
        <v>-1.780685460874128</v>
      </c>
      <c r="AX373">
        <v>-0.27199999999999991</v>
      </c>
      <c r="AY373">
        <v>-1.780685460874128</v>
      </c>
      <c r="AZ373">
        <v>-0.27199999999999991</v>
      </c>
      <c r="BB373">
        <f t="shared" si="108"/>
        <v>-0.27199999999999991</v>
      </c>
    </row>
    <row r="374" spans="1:54" x14ac:dyDescent="0.3">
      <c r="A374">
        <v>3</v>
      </c>
      <c r="B374" t="s">
        <v>108</v>
      </c>
      <c r="C374" t="s">
        <v>105</v>
      </c>
      <c r="D374" t="s">
        <v>15</v>
      </c>
      <c r="F374" s="2">
        <v>0</v>
      </c>
      <c r="G374" s="2">
        <f t="shared" si="103"/>
        <v>0</v>
      </c>
      <c r="H374" s="4">
        <f t="shared" si="104"/>
        <v>0</v>
      </c>
      <c r="I374" s="14">
        <f t="shared" si="105"/>
        <v>1</v>
      </c>
      <c r="J374">
        <f t="shared" si="84"/>
        <v>0</v>
      </c>
      <c r="K374">
        <f t="shared" si="106"/>
        <v>3</v>
      </c>
      <c r="L374">
        <f t="shared" si="107"/>
        <v>0</v>
      </c>
      <c r="M374" s="8">
        <f t="shared" si="85"/>
        <v>-0.64508176354397528</v>
      </c>
      <c r="N374" s="8">
        <f t="shared" si="86"/>
        <v>-0.64197642149581469</v>
      </c>
      <c r="O374" s="8">
        <f t="shared" si="87"/>
        <v>-0.9710311256527675</v>
      </c>
      <c r="P374" s="8">
        <f t="shared" si="88"/>
        <v>-0.95205753610835031</v>
      </c>
      <c r="Q374" s="8">
        <f t="shared" si="89"/>
        <v>8.1142357293714548E-3</v>
      </c>
      <c r="R374" s="8">
        <f t="shared" si="90"/>
        <v>-0.9710595229220047</v>
      </c>
      <c r="T374" s="8">
        <f t="shared" si="91"/>
        <v>-0.64758365074456614</v>
      </c>
      <c r="U374" s="8">
        <f t="shared" si="92"/>
        <v>-0.66103943751538541</v>
      </c>
      <c r="V374" s="8">
        <f t="shared" si="93"/>
        <v>-0.9489901426573889</v>
      </c>
      <c r="W374" s="8">
        <f t="shared" si="94"/>
        <v>-0.92569274115309619</v>
      </c>
      <c r="X374" s="8">
        <f t="shared" si="95"/>
        <v>0.63545898434624559</v>
      </c>
      <c r="Y374" s="8">
        <f t="shared" si="96"/>
        <v>-0.76867253189791152</v>
      </c>
      <c r="AA374" s="8">
        <f t="shared" si="97"/>
        <v>-0.86370358599594876</v>
      </c>
      <c r="AB374" s="8">
        <f t="shared" si="98"/>
        <v>-0.86912840212940812</v>
      </c>
      <c r="AC374" s="8">
        <f t="shared" si="99"/>
        <v>-0.97887791678718927</v>
      </c>
      <c r="AD374" s="8">
        <f t="shared" si="100"/>
        <v>-0.96961170283610953</v>
      </c>
      <c r="AE374" s="8">
        <f t="shared" si="101"/>
        <v>-0.23834064552185072</v>
      </c>
      <c r="AF374" s="8">
        <f t="shared" si="102"/>
        <v>-0.87320283231014073</v>
      </c>
      <c r="AG374" s="8"/>
      <c r="AH374">
        <v>-8.5768885357013609</v>
      </c>
      <c r="AJ374">
        <v>0.96108792471673754</v>
      </c>
      <c r="AK374">
        <v>1</v>
      </c>
      <c r="AL374">
        <v>0.96108792471673754</v>
      </c>
      <c r="AM374">
        <v>1</v>
      </c>
      <c r="AN374">
        <v>0</v>
      </c>
      <c r="AO374">
        <v>0</v>
      </c>
      <c r="AP374">
        <v>0</v>
      </c>
      <c r="AQ374">
        <v>0</v>
      </c>
      <c r="AS374">
        <v>0.96108792471673754</v>
      </c>
      <c r="AT374">
        <v>0</v>
      </c>
      <c r="AU374">
        <v>0.96108792471673754</v>
      </c>
      <c r="AV374">
        <v>0</v>
      </c>
      <c r="AW374">
        <v>0.38726153302193289</v>
      </c>
      <c r="AX374">
        <v>-3.2000000000000001E-2</v>
      </c>
      <c r="AY374">
        <v>0.38726153302193289</v>
      </c>
      <c r="AZ374">
        <v>-3.2000000000000001E-2</v>
      </c>
      <c r="BB374">
        <f t="shared" si="108"/>
        <v>-3.2000000000000001E-2</v>
      </c>
    </row>
    <row r="375" spans="1:54" x14ac:dyDescent="0.3">
      <c r="A375">
        <v>3</v>
      </c>
      <c r="B375" t="s">
        <v>109</v>
      </c>
      <c r="C375" t="s">
        <v>105</v>
      </c>
      <c r="D375" t="s">
        <v>15</v>
      </c>
      <c r="F375" s="2">
        <v>0</v>
      </c>
      <c r="G375" s="2">
        <f t="shared" si="103"/>
        <v>1</v>
      </c>
      <c r="H375" s="4">
        <f t="shared" si="104"/>
        <v>0</v>
      </c>
      <c r="I375" s="14">
        <f t="shared" si="105"/>
        <v>1</v>
      </c>
      <c r="J375">
        <f t="shared" si="84"/>
        <v>0</v>
      </c>
      <c r="K375">
        <f t="shared" si="106"/>
        <v>3</v>
      </c>
      <c r="L375">
        <f t="shared" si="107"/>
        <v>0</v>
      </c>
      <c r="M375" s="8">
        <f t="shared" si="85"/>
        <v>-0.59696094127036303</v>
      </c>
      <c r="N375" s="8">
        <f t="shared" si="86"/>
        <v>-0.59099296557812098</v>
      </c>
      <c r="O375" s="8">
        <f t="shared" si="87"/>
        <v>-0.97147261519017714</v>
      </c>
      <c r="P375" s="8">
        <f t="shared" si="88"/>
        <v>-0.94908877803275216</v>
      </c>
      <c r="Q375" s="8">
        <f t="shared" si="89"/>
        <v>1.2376166258614036E-2</v>
      </c>
      <c r="R375" s="8">
        <f t="shared" si="90"/>
        <v>-0.9708703994348834</v>
      </c>
      <c r="T375" s="8">
        <f t="shared" si="91"/>
        <v>-0.62804026980834926</v>
      </c>
      <c r="U375" s="8">
        <f t="shared" si="92"/>
        <v>-0.6590913087715462</v>
      </c>
      <c r="V375" s="8">
        <f t="shared" si="93"/>
        <v>-0.95295761507702148</v>
      </c>
      <c r="W375" s="8">
        <f t="shared" si="94"/>
        <v>-0.92334012208582072</v>
      </c>
      <c r="X375" s="8">
        <f t="shared" si="95"/>
        <v>0.65911837964317743</v>
      </c>
      <c r="Y375" s="8">
        <f t="shared" si="96"/>
        <v>-0.77812816714218025</v>
      </c>
      <c r="AA375" s="8">
        <f t="shared" si="97"/>
        <v>-0.85552432896763964</v>
      </c>
      <c r="AB375" s="8">
        <f t="shared" si="98"/>
        <v>-0.86917604341769961</v>
      </c>
      <c r="AC375" s="8">
        <f t="shared" si="99"/>
        <v>-0.9800370502205209</v>
      </c>
      <c r="AD375" s="8">
        <f t="shared" si="100"/>
        <v>-0.96965045490246826</v>
      </c>
      <c r="AE375" s="8">
        <f t="shared" si="101"/>
        <v>-0.23908847468859876</v>
      </c>
      <c r="AF375" s="8">
        <f t="shared" si="102"/>
        <v>-0.87572917695157793</v>
      </c>
      <c r="AG375" s="8"/>
      <c r="AH375">
        <v>-8.5768885357013609</v>
      </c>
      <c r="AJ375">
        <v>0.96108792471673754</v>
      </c>
      <c r="AK375">
        <v>1</v>
      </c>
      <c r="AL375">
        <v>0.96108792471673754</v>
      </c>
      <c r="AM375">
        <v>1</v>
      </c>
      <c r="AN375">
        <v>0</v>
      </c>
      <c r="AO375">
        <v>0</v>
      </c>
      <c r="AP375">
        <v>0</v>
      </c>
      <c r="AQ375">
        <v>0</v>
      </c>
      <c r="AS375">
        <v>0.96108792471673754</v>
      </c>
      <c r="AT375">
        <v>0</v>
      </c>
      <c r="AU375">
        <v>0.96108792471673754</v>
      </c>
      <c r="AV375">
        <v>0</v>
      </c>
      <c r="AW375">
        <v>0.38726153302193289</v>
      </c>
      <c r="AX375">
        <v>-3.2000000000000001E-2</v>
      </c>
      <c r="AY375">
        <v>0.38726153302193289</v>
      </c>
      <c r="AZ375">
        <v>-3.2000000000000001E-2</v>
      </c>
      <c r="BB375">
        <f t="shared" si="108"/>
        <v>-3.2000000000000001E-2</v>
      </c>
    </row>
    <row r="376" spans="1:54" x14ac:dyDescent="0.3">
      <c r="A376">
        <v>3</v>
      </c>
      <c r="B376" t="s">
        <v>110</v>
      </c>
      <c r="C376" t="s">
        <v>105</v>
      </c>
      <c r="D376" t="s">
        <v>15</v>
      </c>
      <c r="F376" s="2">
        <v>0</v>
      </c>
      <c r="G376" s="2">
        <f t="shared" si="103"/>
        <v>0</v>
      </c>
      <c r="H376" s="4">
        <f t="shared" si="104"/>
        <v>0</v>
      </c>
      <c r="I376" s="14">
        <f t="shared" si="105"/>
        <v>1</v>
      </c>
      <c r="J376">
        <f t="shared" si="84"/>
        <v>0</v>
      </c>
      <c r="K376">
        <f t="shared" si="106"/>
        <v>3</v>
      </c>
      <c r="L376">
        <f t="shared" si="107"/>
        <v>0</v>
      </c>
      <c r="M376" s="8">
        <f t="shared" si="85"/>
        <v>4.0227613309300372</v>
      </c>
      <c r="N376" s="8">
        <f t="shared" si="86"/>
        <v>4.0243318707618672</v>
      </c>
      <c r="O376" s="8">
        <f t="shared" si="87"/>
        <v>1.1483987419937098</v>
      </c>
      <c r="P376" s="8">
        <f t="shared" si="88"/>
        <v>296282.33333333331</v>
      </c>
      <c r="Q376" s="8">
        <f t="shared" si="89"/>
        <v>3.8730987681448903E-3</v>
      </c>
      <c r="R376" s="8">
        <f t="shared" si="90"/>
        <v>1655.6006264682849</v>
      </c>
      <c r="T376" s="8">
        <f t="shared" si="91"/>
        <v>3.3867050440185458</v>
      </c>
      <c r="U376" s="8">
        <f t="shared" si="92"/>
        <v>3.0437622396445789</v>
      </c>
      <c r="V376" s="8">
        <f t="shared" si="93"/>
        <v>2.3211052065921303</v>
      </c>
      <c r="W376" s="8">
        <f t="shared" si="94"/>
        <v>7.0245758283305317</v>
      </c>
      <c r="X376" s="8">
        <f t="shared" si="95"/>
        <v>0.51495068039329761</v>
      </c>
      <c r="Y376" s="8">
        <f t="shared" si="96"/>
        <v>497.8881077210317</v>
      </c>
      <c r="AA376" s="8">
        <f t="shared" si="97"/>
        <v>0.66980545697402083</v>
      </c>
      <c r="AB376" s="8">
        <f t="shared" si="98"/>
        <v>0.64496448406880214</v>
      </c>
      <c r="AC376" s="8">
        <f t="shared" si="99"/>
        <v>0.60470300285889511</v>
      </c>
      <c r="AD376" s="8">
        <f t="shared" si="100"/>
        <v>3.234247037387993</v>
      </c>
      <c r="AE376" s="8">
        <f t="shared" si="101"/>
        <v>-0.31284599642273081</v>
      </c>
      <c r="AF376" s="8">
        <f t="shared" si="102"/>
        <v>279.22533924971077</v>
      </c>
      <c r="AG376" s="8"/>
      <c r="AH376">
        <v>35.580358135687057</v>
      </c>
      <c r="AJ376">
        <v>-2.941216664296173</v>
      </c>
      <c r="AK376">
        <v>-3</v>
      </c>
      <c r="AL376">
        <v>-2.941216664296173</v>
      </c>
      <c r="AM376">
        <v>-3</v>
      </c>
      <c r="AN376">
        <v>0</v>
      </c>
      <c r="AO376">
        <v>0</v>
      </c>
      <c r="AP376">
        <v>0</v>
      </c>
      <c r="AQ376">
        <v>0</v>
      </c>
      <c r="AS376">
        <v>-2.941216664296173</v>
      </c>
      <c r="AT376">
        <v>-2</v>
      </c>
      <c r="AU376">
        <v>-2.941216664296173</v>
      </c>
      <c r="AV376">
        <v>-2</v>
      </c>
      <c r="AW376">
        <v>-1.780685460874128</v>
      </c>
      <c r="AX376">
        <v>-0.27199999999999991</v>
      </c>
      <c r="AY376">
        <v>-1.780685460874128</v>
      </c>
      <c r="AZ376">
        <v>-0.27199999999999991</v>
      </c>
      <c r="BB376">
        <f t="shared" si="108"/>
        <v>-0.27199999999999991</v>
      </c>
    </row>
    <row r="377" spans="1:54" x14ac:dyDescent="0.3">
      <c r="A377">
        <v>3</v>
      </c>
      <c r="B377" t="s">
        <v>111</v>
      </c>
      <c r="C377" t="s">
        <v>105</v>
      </c>
      <c r="D377" t="s">
        <v>15</v>
      </c>
      <c r="F377" s="2">
        <v>0</v>
      </c>
      <c r="G377" s="2">
        <f t="shared" si="103"/>
        <v>0</v>
      </c>
      <c r="H377" s="4">
        <f t="shared" si="104"/>
        <v>0</v>
      </c>
      <c r="I377" s="14">
        <f t="shared" si="105"/>
        <v>0</v>
      </c>
      <c r="J377">
        <f t="shared" si="84"/>
        <v>1</v>
      </c>
      <c r="K377">
        <f t="shared" si="106"/>
        <v>3</v>
      </c>
      <c r="L377">
        <f t="shared" si="107"/>
        <v>0</v>
      </c>
      <c r="M377" s="8">
        <f t="shared" si="85"/>
        <v>-0.84827254098902682</v>
      </c>
      <c r="N377" s="8">
        <f t="shared" si="86"/>
        <v>-0.84803545054103002</v>
      </c>
      <c r="O377" s="8">
        <f t="shared" si="87"/>
        <v>-0.98053958141930142</v>
      </c>
      <c r="P377" s="8">
        <f t="shared" si="88"/>
        <v>-0.98581282981831408</v>
      </c>
      <c r="Q377" s="8">
        <f t="shared" si="89"/>
        <v>-0.32008301215704016</v>
      </c>
      <c r="R377" s="8">
        <f t="shared" si="90"/>
        <v>-0.98065770457276757</v>
      </c>
      <c r="T377" s="8">
        <f t="shared" si="91"/>
        <v>-0.82296549059384316</v>
      </c>
      <c r="U377" s="8">
        <f t="shared" si="92"/>
        <v>-0.82458969965811979</v>
      </c>
      <c r="V377" s="8">
        <f t="shared" si="93"/>
        <v>-0.94878572027602115</v>
      </c>
      <c r="W377" s="8">
        <f t="shared" si="94"/>
        <v>-0.9642885034382398</v>
      </c>
      <c r="X377" s="8">
        <f t="shared" si="95"/>
        <v>-0.248365406042447</v>
      </c>
      <c r="Y377" s="8">
        <f t="shared" si="96"/>
        <v>-0.8453514601059231</v>
      </c>
      <c r="AA377" s="8">
        <f t="shared" si="97"/>
        <v>-0.92568417341706821</v>
      </c>
      <c r="AB377" s="8">
        <f t="shared" si="98"/>
        <v>-0.92616928321689351</v>
      </c>
      <c r="AC377" s="8">
        <f t="shared" si="99"/>
        <v>-0.9783301192179128</v>
      </c>
      <c r="AD377" s="8">
        <f t="shared" si="100"/>
        <v>-0.984045918071774</v>
      </c>
      <c r="AE377" s="8">
        <f t="shared" si="101"/>
        <v>-0.7232322207020434</v>
      </c>
      <c r="AF377" s="8">
        <f t="shared" si="102"/>
        <v>-0.91514448684972372</v>
      </c>
      <c r="AG377" s="8"/>
      <c r="AH377">
        <v>-13.49323911072876</v>
      </c>
      <c r="AJ377">
        <v>0.99005358998549275</v>
      </c>
      <c r="AK377">
        <v>1</v>
      </c>
      <c r="AL377">
        <v>0.99005358998549275</v>
      </c>
      <c r="AM377">
        <v>1</v>
      </c>
      <c r="AN377">
        <v>0</v>
      </c>
      <c r="AO377">
        <v>0</v>
      </c>
      <c r="AP377">
        <v>0</v>
      </c>
      <c r="AQ377">
        <v>0</v>
      </c>
      <c r="AS377">
        <v>0.99005358998549275</v>
      </c>
      <c r="AT377">
        <v>1</v>
      </c>
      <c r="AU377">
        <v>0.99005358998549275</v>
      </c>
      <c r="AV377">
        <v>1</v>
      </c>
      <c r="AW377">
        <v>0.69670597514597277</v>
      </c>
      <c r="AX377">
        <v>0.15199999999999991</v>
      </c>
      <c r="AY377">
        <v>0.69670597514597277</v>
      </c>
      <c r="AZ377">
        <v>0.15199999999999991</v>
      </c>
      <c r="BB377">
        <f t="shared" si="108"/>
        <v>0.15199999999999991</v>
      </c>
    </row>
    <row r="378" spans="1:54" x14ac:dyDescent="0.3">
      <c r="A378">
        <v>3</v>
      </c>
      <c r="B378" t="s">
        <v>112</v>
      </c>
      <c r="C378" t="s">
        <v>105</v>
      </c>
      <c r="D378" t="s">
        <v>15</v>
      </c>
      <c r="F378" s="2">
        <v>0</v>
      </c>
      <c r="G378" s="2">
        <f t="shared" si="103"/>
        <v>1</v>
      </c>
      <c r="H378" s="4">
        <f t="shared" si="104"/>
        <v>1</v>
      </c>
      <c r="I378" s="14">
        <f t="shared" si="105"/>
        <v>0</v>
      </c>
      <c r="J378">
        <f t="shared" si="84"/>
        <v>1</v>
      </c>
      <c r="K378">
        <f t="shared" si="106"/>
        <v>3</v>
      </c>
      <c r="L378">
        <f t="shared" si="107"/>
        <v>3</v>
      </c>
      <c r="M378" s="8">
        <f t="shared" si="85"/>
        <v>-0.84790341564731608</v>
      </c>
      <c r="N378" s="8">
        <f t="shared" si="86"/>
        <v>-0.84814006291962041</v>
      </c>
      <c r="O378" s="8">
        <f t="shared" si="87"/>
        <v>-0.97925229255583601</v>
      </c>
      <c r="P378" s="8">
        <f t="shared" si="88"/>
        <v>-0.98616696755886257</v>
      </c>
      <c r="Q378" s="8">
        <f t="shared" si="89"/>
        <v>-0.32059926371864306</v>
      </c>
      <c r="R378" s="8">
        <f t="shared" si="90"/>
        <v>-0.97970606449969833</v>
      </c>
      <c r="T378" s="8">
        <f t="shared" si="91"/>
        <v>-0.8162287322172237</v>
      </c>
      <c r="U378" s="8">
        <f t="shared" si="92"/>
        <v>-0.81764962529768692</v>
      </c>
      <c r="V378" s="8">
        <f t="shared" si="93"/>
        <v>-0.96462399229959483</v>
      </c>
      <c r="W378" s="8">
        <f t="shared" si="94"/>
        <v>-0.9668240062690584</v>
      </c>
      <c r="X378" s="8">
        <f t="shared" si="95"/>
        <v>-0.24515800051609293</v>
      </c>
      <c r="Y378" s="8">
        <f t="shared" si="96"/>
        <v>-0.87618334374282203</v>
      </c>
      <c r="AA378" s="8">
        <f t="shared" si="97"/>
        <v>-0.92365944993099391</v>
      </c>
      <c r="AB378" s="8">
        <f t="shared" si="98"/>
        <v>-0.92406751753407035</v>
      </c>
      <c r="AC378" s="8">
        <f t="shared" si="99"/>
        <v>-0.98396558702321235</v>
      </c>
      <c r="AD378" s="8">
        <f t="shared" si="100"/>
        <v>-0.98502915531423785</v>
      </c>
      <c r="AE378" s="8">
        <f t="shared" si="101"/>
        <v>-0.72256517824588617</v>
      </c>
      <c r="AF378" s="8">
        <f t="shared" si="102"/>
        <v>-0.93158413842689103</v>
      </c>
      <c r="AG378" s="8"/>
      <c r="AH378">
        <v>-13.510230489256941</v>
      </c>
      <c r="AJ378">
        <v>0.99007514959394283</v>
      </c>
      <c r="AK378">
        <v>1</v>
      </c>
      <c r="AL378">
        <v>0.99007514959394283</v>
      </c>
      <c r="AM378">
        <v>1</v>
      </c>
      <c r="AN378">
        <v>0</v>
      </c>
      <c r="AO378">
        <v>0</v>
      </c>
      <c r="AP378">
        <v>0</v>
      </c>
      <c r="AQ378">
        <v>0</v>
      </c>
      <c r="AS378">
        <v>0.99007514959394283</v>
      </c>
      <c r="AT378">
        <v>1</v>
      </c>
      <c r="AU378">
        <v>0.99007514959394283</v>
      </c>
      <c r="AV378">
        <v>1</v>
      </c>
      <c r="AW378">
        <v>0.69671795270622261</v>
      </c>
      <c r="AX378">
        <v>0.15199999999999991</v>
      </c>
      <c r="AY378">
        <v>0.69671795270622261</v>
      </c>
      <c r="AZ378">
        <v>0.15199999999999991</v>
      </c>
      <c r="BB378">
        <f t="shared" si="108"/>
        <v>0.15199999999999991</v>
      </c>
    </row>
    <row r="379" spans="1:54" x14ac:dyDescent="0.3">
      <c r="A379">
        <v>3</v>
      </c>
      <c r="B379" t="s">
        <v>113</v>
      </c>
      <c r="C379" t="s">
        <v>114</v>
      </c>
      <c r="D379" t="s">
        <v>15</v>
      </c>
      <c r="F379" s="2">
        <v>0</v>
      </c>
      <c r="G379" s="2">
        <f t="shared" si="103"/>
        <v>0</v>
      </c>
      <c r="H379" s="4">
        <f t="shared" si="104"/>
        <v>0</v>
      </c>
      <c r="I379" s="14">
        <f t="shared" si="105"/>
        <v>0</v>
      </c>
      <c r="J379">
        <f t="shared" si="84"/>
        <v>1</v>
      </c>
      <c r="K379">
        <f t="shared" si="106"/>
        <v>3</v>
      </c>
      <c r="L379">
        <f t="shared" si="107"/>
        <v>0</v>
      </c>
      <c r="M379" s="8">
        <f t="shared" si="85"/>
        <v>-0.85613258070474363</v>
      </c>
      <c r="N379" s="8">
        <f t="shared" si="86"/>
        <v>-0.85630434572594027</v>
      </c>
      <c r="O379" s="8">
        <f t="shared" si="87"/>
        <v>-0.97957972988415987</v>
      </c>
      <c r="P379" s="8">
        <f t="shared" si="88"/>
        <v>-0.98605430245651737</v>
      </c>
      <c r="Q379" s="8">
        <f t="shared" si="89"/>
        <v>-0.32024191193545348</v>
      </c>
      <c r="R379" s="8">
        <f t="shared" si="90"/>
        <v>-0.98009164252730641</v>
      </c>
      <c r="T379" s="8">
        <f t="shared" si="91"/>
        <v>-0.81694287700097967</v>
      </c>
      <c r="U379" s="8">
        <f t="shared" si="92"/>
        <v>-0.81889593592981336</v>
      </c>
      <c r="V379" s="8">
        <f t="shared" si="93"/>
        <v>-0.96283372263762157</v>
      </c>
      <c r="W379" s="8">
        <f t="shared" si="94"/>
        <v>-0.96723457876928964</v>
      </c>
      <c r="X379" s="8">
        <f t="shared" si="95"/>
        <v>-0.25158830611075811</v>
      </c>
      <c r="Y379" s="8">
        <f t="shared" si="96"/>
        <v>-0.87810913871855545</v>
      </c>
      <c r="AA379" s="8">
        <f t="shared" si="97"/>
        <v>-0.92388765068613821</v>
      </c>
      <c r="AB379" s="8">
        <f t="shared" si="98"/>
        <v>-0.92523935998909412</v>
      </c>
      <c r="AC379" s="8">
        <f t="shared" si="99"/>
        <v>-0.98341350126150417</v>
      </c>
      <c r="AD379" s="8">
        <f t="shared" si="100"/>
        <v>-0.98550405185675416</v>
      </c>
      <c r="AE379" s="8">
        <f t="shared" si="101"/>
        <v>-0.72598156066588704</v>
      </c>
      <c r="AF379" s="8">
        <f t="shared" si="102"/>
        <v>-0.9324819013962542</v>
      </c>
      <c r="AG379" s="8"/>
      <c r="AH379">
        <v>-13.510230489256941</v>
      </c>
      <c r="AJ379">
        <v>0.99007514959394283</v>
      </c>
      <c r="AK379">
        <v>1</v>
      </c>
      <c r="AL379">
        <v>0.99007514959394283</v>
      </c>
      <c r="AM379">
        <v>1</v>
      </c>
      <c r="AN379">
        <v>0</v>
      </c>
      <c r="AO379">
        <v>0</v>
      </c>
      <c r="AP379">
        <v>0</v>
      </c>
      <c r="AQ379">
        <v>0</v>
      </c>
      <c r="AS379">
        <v>0.99007514959394283</v>
      </c>
      <c r="AT379">
        <v>1</v>
      </c>
      <c r="AU379">
        <v>0.99007514959394283</v>
      </c>
      <c r="AV379">
        <v>1</v>
      </c>
      <c r="AW379">
        <v>0.69671795270622261</v>
      </c>
      <c r="AX379">
        <v>0.15199999999999991</v>
      </c>
      <c r="AY379">
        <v>0.69671795270622261</v>
      </c>
      <c r="AZ379">
        <v>0.15199999999999991</v>
      </c>
      <c r="BB379">
        <f t="shared" si="108"/>
        <v>0.15199999999999991</v>
      </c>
    </row>
    <row r="380" spans="1:54" x14ac:dyDescent="0.3">
      <c r="A380">
        <v>3</v>
      </c>
      <c r="B380" t="s">
        <v>115</v>
      </c>
      <c r="C380" t="s">
        <v>114</v>
      </c>
      <c r="D380" t="s">
        <v>15</v>
      </c>
      <c r="F380" s="2">
        <v>0</v>
      </c>
      <c r="G380" s="2">
        <f t="shared" si="103"/>
        <v>1</v>
      </c>
      <c r="H380" s="4">
        <f t="shared" si="104"/>
        <v>1</v>
      </c>
      <c r="I380" s="14">
        <f t="shared" si="105"/>
        <v>0</v>
      </c>
      <c r="J380">
        <f t="shared" si="84"/>
        <v>1</v>
      </c>
      <c r="K380">
        <f t="shared" si="106"/>
        <v>3</v>
      </c>
      <c r="L380">
        <f t="shared" si="107"/>
        <v>3</v>
      </c>
      <c r="M380" s="8">
        <f t="shared" si="85"/>
        <v>-0.85216324205553706</v>
      </c>
      <c r="N380" s="8">
        <f t="shared" si="86"/>
        <v>-0.85228653897787077</v>
      </c>
      <c r="O380" s="8">
        <f t="shared" si="87"/>
        <v>-0.97872527078560023</v>
      </c>
      <c r="P380" s="8">
        <f t="shared" si="88"/>
        <v>-0.98520460926865983</v>
      </c>
      <c r="Q380" s="8">
        <f t="shared" si="89"/>
        <v>-0.31745587942527387</v>
      </c>
      <c r="R380" s="8">
        <f t="shared" si="90"/>
        <v>-0.97894494267255261</v>
      </c>
      <c r="T380" s="8">
        <f t="shared" si="91"/>
        <v>-0.81738488905374129</v>
      </c>
      <c r="U380" s="8">
        <f t="shared" si="92"/>
        <v>-0.81890720002567774</v>
      </c>
      <c r="V380" s="8">
        <f t="shared" si="93"/>
        <v>-0.94529359838693849</v>
      </c>
      <c r="W380" s="8">
        <f t="shared" si="94"/>
        <v>-0.9644632303484626</v>
      </c>
      <c r="X380" s="8">
        <f t="shared" si="95"/>
        <v>-0.24575827332042427</v>
      </c>
      <c r="Y380" s="8">
        <f t="shared" si="96"/>
        <v>-0.84588887044138483</v>
      </c>
      <c r="AA380" s="8">
        <f t="shared" si="97"/>
        <v>-0.92372595791865841</v>
      </c>
      <c r="AB380" s="8">
        <f t="shared" si="98"/>
        <v>-0.92499954328559852</v>
      </c>
      <c r="AC380" s="8">
        <f t="shared" si="99"/>
        <v>-0.97557755460189033</v>
      </c>
      <c r="AD380" s="8">
        <f t="shared" si="100"/>
        <v>-0.98450864741557187</v>
      </c>
      <c r="AE380" s="8">
        <f t="shared" si="101"/>
        <v>-0.72442675189633354</v>
      </c>
      <c r="AF380" s="8">
        <f t="shared" si="102"/>
        <v>-0.91371811048868312</v>
      </c>
      <c r="AG380" s="8"/>
      <c r="AH380">
        <v>-13.49323911072876</v>
      </c>
      <c r="AJ380">
        <v>0.99005358998549275</v>
      </c>
      <c r="AK380">
        <v>1</v>
      </c>
      <c r="AL380">
        <v>0.99005358998549275</v>
      </c>
      <c r="AM380">
        <v>1</v>
      </c>
      <c r="AN380">
        <v>0</v>
      </c>
      <c r="AO380">
        <v>0</v>
      </c>
      <c r="AP380">
        <v>0</v>
      </c>
      <c r="AQ380">
        <v>0</v>
      </c>
      <c r="AS380">
        <v>0.99005358998549275</v>
      </c>
      <c r="AT380">
        <v>1</v>
      </c>
      <c r="AU380">
        <v>0.99005358998549275</v>
      </c>
      <c r="AV380">
        <v>1</v>
      </c>
      <c r="AW380">
        <v>0.69670597514597277</v>
      </c>
      <c r="AX380">
        <v>0.15199999999999991</v>
      </c>
      <c r="AY380">
        <v>0.69670597514597277</v>
      </c>
      <c r="AZ380">
        <v>0.15199999999999991</v>
      </c>
      <c r="BB380">
        <f t="shared" si="108"/>
        <v>0.15199999999999991</v>
      </c>
    </row>
    <row r="381" spans="1:54" x14ac:dyDescent="0.3">
      <c r="A381">
        <v>3</v>
      </c>
      <c r="B381" t="s">
        <v>116</v>
      </c>
      <c r="C381" t="s">
        <v>114</v>
      </c>
      <c r="D381" t="s">
        <v>15</v>
      </c>
      <c r="F381" s="2">
        <v>0</v>
      </c>
      <c r="G381" s="2">
        <f t="shared" si="103"/>
        <v>1</v>
      </c>
      <c r="H381" s="4">
        <f t="shared" si="104"/>
        <v>0</v>
      </c>
      <c r="I381" s="14">
        <f t="shared" si="105"/>
        <v>1</v>
      </c>
      <c r="J381">
        <f t="shared" si="84"/>
        <v>0</v>
      </c>
      <c r="K381">
        <f t="shared" si="106"/>
        <v>3</v>
      </c>
      <c r="L381">
        <f t="shared" si="107"/>
        <v>0</v>
      </c>
      <c r="M381" s="8">
        <f t="shared" si="85"/>
        <v>4.2315720652362989</v>
      </c>
      <c r="N381" s="8">
        <f t="shared" si="86"/>
        <v>4.2333605251214133</v>
      </c>
      <c r="O381" s="8">
        <f t="shared" si="87"/>
        <v>1.1107798892201108</v>
      </c>
      <c r="P381" s="8">
        <f t="shared" si="88"/>
        <v>153234.17647058822</v>
      </c>
      <c r="Q381" s="8">
        <f t="shared" si="89"/>
        <v>6.3078882704404819E-3</v>
      </c>
      <c r="R381" s="8">
        <f t="shared" si="90"/>
        <v>1448.0487804878048</v>
      </c>
      <c r="T381" s="8">
        <f t="shared" si="91"/>
        <v>2.5358776821291378</v>
      </c>
      <c r="U381" s="8">
        <f t="shared" si="92"/>
        <v>2.4865057535180153</v>
      </c>
      <c r="V381" s="8">
        <f t="shared" si="93"/>
        <v>2.5710045305531777</v>
      </c>
      <c r="W381" s="8">
        <f t="shared" si="94"/>
        <v>6.8195592826295055</v>
      </c>
      <c r="X381" s="8">
        <f t="shared" si="95"/>
        <v>0.6406251926816986</v>
      </c>
      <c r="Y381" s="8">
        <f t="shared" si="96"/>
        <v>329.01043376803028</v>
      </c>
      <c r="AA381" s="8">
        <f t="shared" si="97"/>
        <v>0.34042002045864633</v>
      </c>
      <c r="AB381" s="8">
        <f t="shared" si="98"/>
        <v>0.31395180041313503</v>
      </c>
      <c r="AC381" s="8">
        <f t="shared" si="99"/>
        <v>0.54303100284768757</v>
      </c>
      <c r="AD381" s="8">
        <f t="shared" si="100"/>
        <v>2.9725360835747572</v>
      </c>
      <c r="AE381" s="8">
        <f t="shared" si="101"/>
        <v>-0.23219863879549288</v>
      </c>
      <c r="AF381" s="8">
        <f t="shared" si="102"/>
        <v>185.16911426982261</v>
      </c>
      <c r="AG381" s="8"/>
      <c r="AH381">
        <v>35.580358135687057</v>
      </c>
      <c r="AJ381">
        <v>-2.941216664296173</v>
      </c>
      <c r="AK381">
        <v>-3</v>
      </c>
      <c r="AL381">
        <v>-2.941216664296173</v>
      </c>
      <c r="AM381">
        <v>-3</v>
      </c>
      <c r="AN381">
        <v>0</v>
      </c>
      <c r="AO381">
        <v>0</v>
      </c>
      <c r="AP381">
        <v>0</v>
      </c>
      <c r="AQ381">
        <v>0</v>
      </c>
      <c r="AS381">
        <v>-2.941216664296173</v>
      </c>
      <c r="AT381">
        <v>-2</v>
      </c>
      <c r="AU381">
        <v>-2.941216664296173</v>
      </c>
      <c r="AV381">
        <v>-2</v>
      </c>
      <c r="AW381">
        <v>-1.780685460874128</v>
      </c>
      <c r="AX381">
        <v>-0.27199999999999991</v>
      </c>
      <c r="AY381">
        <v>-1.780685460874128</v>
      </c>
      <c r="AZ381">
        <v>-0.27199999999999991</v>
      </c>
      <c r="BB381">
        <f t="shared" si="108"/>
        <v>-0.27199999999999991</v>
      </c>
    </row>
    <row r="382" spans="1:54" x14ac:dyDescent="0.3">
      <c r="A382">
        <v>3</v>
      </c>
      <c r="B382" t="s">
        <v>117</v>
      </c>
      <c r="C382" t="s">
        <v>114</v>
      </c>
      <c r="D382" t="s">
        <v>15</v>
      </c>
      <c r="F382" s="2">
        <v>0</v>
      </c>
      <c r="G382" s="2">
        <f t="shared" si="103"/>
        <v>0</v>
      </c>
      <c r="H382" s="4">
        <f t="shared" si="104"/>
        <v>0</v>
      </c>
      <c r="I382" s="14">
        <f t="shared" si="105"/>
        <v>1</v>
      </c>
      <c r="J382">
        <f t="shared" si="84"/>
        <v>0</v>
      </c>
      <c r="K382">
        <f t="shared" si="106"/>
        <v>3</v>
      </c>
      <c r="L382">
        <f t="shared" si="107"/>
        <v>0</v>
      </c>
      <c r="M382" s="8">
        <f t="shared" si="85"/>
        <v>-0.64508176354397528</v>
      </c>
      <c r="N382" s="8">
        <f t="shared" si="86"/>
        <v>-0.64197642149581469</v>
      </c>
      <c r="O382" s="8">
        <f t="shared" si="87"/>
        <v>-0.9710311256527675</v>
      </c>
      <c r="P382" s="8">
        <f t="shared" si="88"/>
        <v>-0.95205753610835031</v>
      </c>
      <c r="Q382" s="8">
        <f t="shared" si="89"/>
        <v>8.1142357293714548E-3</v>
      </c>
      <c r="R382" s="8">
        <f t="shared" si="90"/>
        <v>-0.9710595229220047</v>
      </c>
      <c r="T382" s="8">
        <f t="shared" si="91"/>
        <v>-0.60127984203091356</v>
      </c>
      <c r="U382" s="8">
        <f t="shared" si="92"/>
        <v>-0.60413738482346913</v>
      </c>
      <c r="V382" s="8">
        <f t="shared" si="93"/>
        <v>-0.94249737323729144</v>
      </c>
      <c r="W382" s="8">
        <f t="shared" si="94"/>
        <v>-0.92502189743566376</v>
      </c>
      <c r="X382" s="8">
        <f t="shared" si="95"/>
        <v>0.64242555116126887</v>
      </c>
      <c r="Y382" s="8">
        <f t="shared" si="96"/>
        <v>-0.77184519612507241</v>
      </c>
      <c r="AA382" s="8">
        <f t="shared" si="97"/>
        <v>-0.84942242440392957</v>
      </c>
      <c r="AB382" s="8">
        <f t="shared" si="98"/>
        <v>-0.84990337576705954</v>
      </c>
      <c r="AC382" s="8">
        <f t="shared" si="99"/>
        <v>-0.97568268046084861</v>
      </c>
      <c r="AD382" s="8">
        <f t="shared" si="100"/>
        <v>-0.96933695183758439</v>
      </c>
      <c r="AE382" s="8">
        <f t="shared" si="101"/>
        <v>-0.23565209309546603</v>
      </c>
      <c r="AF382" s="8">
        <f t="shared" si="102"/>
        <v>-0.87463362618804952</v>
      </c>
      <c r="AG382" s="8"/>
      <c r="AH382">
        <v>-8.5768885357013609</v>
      </c>
      <c r="AJ382">
        <v>0.96108792471673754</v>
      </c>
      <c r="AK382">
        <v>1</v>
      </c>
      <c r="AL382">
        <v>0.96108792471673754</v>
      </c>
      <c r="AM382">
        <v>1</v>
      </c>
      <c r="AN382">
        <v>0</v>
      </c>
      <c r="AO382">
        <v>0</v>
      </c>
      <c r="AP382">
        <v>0</v>
      </c>
      <c r="AQ382">
        <v>0</v>
      </c>
      <c r="AS382">
        <v>0.96108792471673754</v>
      </c>
      <c r="AT382">
        <v>0</v>
      </c>
      <c r="AU382">
        <v>0.96108792471673754</v>
      </c>
      <c r="AV382">
        <v>0</v>
      </c>
      <c r="AW382">
        <v>0.38726153302193289</v>
      </c>
      <c r="AX382">
        <v>-3.2000000000000001E-2</v>
      </c>
      <c r="AY382">
        <v>0.38726153302193289</v>
      </c>
      <c r="AZ382">
        <v>-3.2000000000000001E-2</v>
      </c>
      <c r="BB382">
        <f t="shared" si="108"/>
        <v>-3.2000000000000001E-2</v>
      </c>
    </row>
    <row r="383" spans="1:54" x14ac:dyDescent="0.3">
      <c r="A383">
        <v>3</v>
      </c>
      <c r="B383" t="s">
        <v>118</v>
      </c>
      <c r="C383" t="s">
        <v>114</v>
      </c>
      <c r="D383" t="s">
        <v>15</v>
      </c>
      <c r="F383" s="2">
        <v>0</v>
      </c>
      <c r="G383" s="2">
        <f t="shared" si="103"/>
        <v>1</v>
      </c>
      <c r="H383" s="4">
        <f t="shared" si="104"/>
        <v>0</v>
      </c>
      <c r="I383" s="14">
        <f t="shared" si="105"/>
        <v>1</v>
      </c>
      <c r="J383">
        <f t="shared" si="84"/>
        <v>0</v>
      </c>
      <c r="K383">
        <f t="shared" si="106"/>
        <v>3</v>
      </c>
      <c r="L383">
        <f t="shared" si="107"/>
        <v>0</v>
      </c>
      <c r="M383" s="8">
        <f t="shared" si="85"/>
        <v>-0.59696094127036303</v>
      </c>
      <c r="N383" s="8">
        <f t="shared" si="86"/>
        <v>-0.59099296557812098</v>
      </c>
      <c r="O383" s="8">
        <f t="shared" si="87"/>
        <v>-0.97147261519017714</v>
      </c>
      <c r="P383" s="8">
        <f t="shared" si="88"/>
        <v>-0.94908877803275216</v>
      </c>
      <c r="Q383" s="8">
        <f t="shared" si="89"/>
        <v>1.2376166258614036E-2</v>
      </c>
      <c r="R383" s="8">
        <f t="shared" si="90"/>
        <v>-0.9708703994348834</v>
      </c>
      <c r="T383" s="8">
        <f t="shared" si="91"/>
        <v>-0.57005082661793105</v>
      </c>
      <c r="U383" s="8">
        <f t="shared" si="92"/>
        <v>-0.57053819948996165</v>
      </c>
      <c r="V383" s="8">
        <f t="shared" si="93"/>
        <v>-0.94361997829935618</v>
      </c>
      <c r="W383" s="8">
        <f t="shared" si="94"/>
        <v>-0.92370762761511971</v>
      </c>
      <c r="X383" s="8">
        <f t="shared" si="95"/>
        <v>0.66873510284940829</v>
      </c>
      <c r="Y383" s="8">
        <f t="shared" si="96"/>
        <v>-0.77937280369162998</v>
      </c>
      <c r="AA383" s="8">
        <f t="shared" si="97"/>
        <v>-0.83668066018988518</v>
      </c>
      <c r="AB383" s="8">
        <f t="shared" si="98"/>
        <v>-0.83542920385245023</v>
      </c>
      <c r="AC383" s="8">
        <f t="shared" si="99"/>
        <v>-0.97545066553201176</v>
      </c>
      <c r="AD383" s="8">
        <f t="shared" si="100"/>
        <v>-0.9694470887321982</v>
      </c>
      <c r="AE383" s="8">
        <f t="shared" si="101"/>
        <v>-0.2336591798274035</v>
      </c>
      <c r="AF383" s="8">
        <f t="shared" si="102"/>
        <v>-0.87723393496879754</v>
      </c>
      <c r="AG383" s="8"/>
      <c r="AH383">
        <v>-8.5768885357013609</v>
      </c>
      <c r="AJ383">
        <v>0.96108792471673754</v>
      </c>
      <c r="AK383">
        <v>1</v>
      </c>
      <c r="AL383">
        <v>0.96108792471673754</v>
      </c>
      <c r="AM383">
        <v>1</v>
      </c>
      <c r="AN383">
        <v>0</v>
      </c>
      <c r="AO383">
        <v>0</v>
      </c>
      <c r="AP383">
        <v>0</v>
      </c>
      <c r="AQ383">
        <v>0</v>
      </c>
      <c r="AS383">
        <v>0.96108792471673754</v>
      </c>
      <c r="AT383">
        <v>0</v>
      </c>
      <c r="AU383">
        <v>0.96108792471673754</v>
      </c>
      <c r="AV383">
        <v>0</v>
      </c>
      <c r="AW383">
        <v>0.38726153302193289</v>
      </c>
      <c r="AX383">
        <v>-3.2000000000000001E-2</v>
      </c>
      <c r="AY383">
        <v>0.38726153302193289</v>
      </c>
      <c r="AZ383">
        <v>-3.2000000000000001E-2</v>
      </c>
      <c r="BB383">
        <f t="shared" si="108"/>
        <v>-3.2000000000000001E-2</v>
      </c>
    </row>
    <row r="384" spans="1:54" x14ac:dyDescent="0.3">
      <c r="A384">
        <v>3</v>
      </c>
      <c r="B384" t="s">
        <v>119</v>
      </c>
      <c r="C384" t="s">
        <v>114</v>
      </c>
      <c r="D384" t="s">
        <v>15</v>
      </c>
      <c r="F384" s="2">
        <v>0</v>
      </c>
      <c r="G384" s="2">
        <f t="shared" si="103"/>
        <v>0</v>
      </c>
      <c r="H384" s="4">
        <f t="shared" si="104"/>
        <v>0</v>
      </c>
      <c r="I384" s="14">
        <f t="shared" si="105"/>
        <v>1</v>
      </c>
      <c r="J384">
        <f t="shared" si="84"/>
        <v>0</v>
      </c>
      <c r="K384">
        <f t="shared" si="106"/>
        <v>3</v>
      </c>
      <c r="L384">
        <f t="shared" si="107"/>
        <v>0</v>
      </c>
      <c r="M384" s="8">
        <f t="shared" si="85"/>
        <v>4.0227613309300372</v>
      </c>
      <c r="N384" s="8">
        <f t="shared" si="86"/>
        <v>4.0243318707618672</v>
      </c>
      <c r="O384" s="8">
        <f t="shared" si="87"/>
        <v>1.1483987419937098</v>
      </c>
      <c r="P384" s="8">
        <f t="shared" si="88"/>
        <v>296282.33333333331</v>
      </c>
      <c r="Q384" s="8">
        <f t="shared" si="89"/>
        <v>3.8730987681448903E-3</v>
      </c>
      <c r="R384" s="8">
        <f t="shared" si="90"/>
        <v>1655.6006264682849</v>
      </c>
      <c r="T384" s="8">
        <f t="shared" si="91"/>
        <v>2.4555937928184122</v>
      </c>
      <c r="U384" s="8">
        <f t="shared" si="92"/>
        <v>2.4287527064592735</v>
      </c>
      <c r="V384" s="8">
        <f t="shared" si="93"/>
        <v>2.1556474816720645</v>
      </c>
      <c r="W384" s="8">
        <f t="shared" si="94"/>
        <v>6.8003399192217868</v>
      </c>
      <c r="X384" s="8">
        <f t="shared" si="95"/>
        <v>0.64930825609290155</v>
      </c>
      <c r="Y384" s="8">
        <f t="shared" si="96"/>
        <v>492.32517183879111</v>
      </c>
      <c r="AA384" s="8">
        <f t="shared" si="97"/>
        <v>0.32189983848672721</v>
      </c>
      <c r="AB384" s="8">
        <f t="shared" si="98"/>
        <v>0.31993111349516212</v>
      </c>
      <c r="AC384" s="8">
        <f t="shared" si="99"/>
        <v>0.34687367125432739</v>
      </c>
      <c r="AD384" s="8">
        <f t="shared" si="100"/>
        <v>3.0647230605115912</v>
      </c>
      <c r="AE384" s="8">
        <f t="shared" si="101"/>
        <v>-0.23093608813920341</v>
      </c>
      <c r="AF384" s="8">
        <f t="shared" si="102"/>
        <v>277.75699689695858</v>
      </c>
      <c r="AG384" s="8"/>
      <c r="AH384">
        <v>35.580358135687057</v>
      </c>
      <c r="AJ384">
        <v>-2.941216664296173</v>
      </c>
      <c r="AK384">
        <v>-3</v>
      </c>
      <c r="AL384">
        <v>-2.941216664296173</v>
      </c>
      <c r="AM384">
        <v>-3</v>
      </c>
      <c r="AN384">
        <v>0</v>
      </c>
      <c r="AO384">
        <v>0</v>
      </c>
      <c r="AP384">
        <v>0</v>
      </c>
      <c r="AQ384">
        <v>0</v>
      </c>
      <c r="AS384">
        <v>-2.941216664296173</v>
      </c>
      <c r="AT384">
        <v>-2</v>
      </c>
      <c r="AU384">
        <v>-2.941216664296173</v>
      </c>
      <c r="AV384">
        <v>-2</v>
      </c>
      <c r="AW384">
        <v>-1.780685460874128</v>
      </c>
      <c r="AX384">
        <v>-0.27199999999999991</v>
      </c>
      <c r="AY384">
        <v>-1.780685460874128</v>
      </c>
      <c r="AZ384">
        <v>-0.27199999999999991</v>
      </c>
      <c r="BB384">
        <f t="shared" si="108"/>
        <v>-0.27199999999999991</v>
      </c>
    </row>
    <row r="385" spans="1:54" x14ac:dyDescent="0.3">
      <c r="A385">
        <v>3</v>
      </c>
      <c r="B385" t="s">
        <v>120</v>
      </c>
      <c r="C385" t="s">
        <v>114</v>
      </c>
      <c r="D385" t="s">
        <v>15</v>
      </c>
      <c r="F385" s="2">
        <v>0</v>
      </c>
      <c r="G385" s="2">
        <f t="shared" si="103"/>
        <v>0</v>
      </c>
      <c r="H385" s="4">
        <f t="shared" si="104"/>
        <v>1</v>
      </c>
      <c r="I385" s="14">
        <f t="shared" si="105"/>
        <v>0</v>
      </c>
      <c r="J385">
        <f t="shared" si="84"/>
        <v>1</v>
      </c>
      <c r="K385">
        <f t="shared" si="106"/>
        <v>3</v>
      </c>
      <c r="L385">
        <f t="shared" si="107"/>
        <v>3</v>
      </c>
      <c r="M385" s="8">
        <f t="shared" si="85"/>
        <v>-0.84827254098902682</v>
      </c>
      <c r="N385" s="8">
        <f t="shared" si="86"/>
        <v>-0.84803545054103002</v>
      </c>
      <c r="O385" s="8">
        <f t="shared" si="87"/>
        <v>-0.98053958141930142</v>
      </c>
      <c r="P385" s="8">
        <f t="shared" si="88"/>
        <v>-0.98581282981831408</v>
      </c>
      <c r="Q385" s="8">
        <f t="shared" si="89"/>
        <v>-0.32008301215704016</v>
      </c>
      <c r="R385" s="8">
        <f t="shared" si="90"/>
        <v>-0.98065770457276757</v>
      </c>
      <c r="T385" s="8">
        <f t="shared" si="91"/>
        <v>-0.80922829092809001</v>
      </c>
      <c r="U385" s="8">
        <f t="shared" si="92"/>
        <v>-0.81244721499706252</v>
      </c>
      <c r="V385" s="8">
        <f t="shared" si="93"/>
        <v>-0.94492079861441625</v>
      </c>
      <c r="W385" s="8">
        <f t="shared" si="94"/>
        <v>-0.9641946895792588</v>
      </c>
      <c r="X385" s="8">
        <f t="shared" si="95"/>
        <v>-0.24458573976656917</v>
      </c>
      <c r="Y385" s="8">
        <f t="shared" si="96"/>
        <v>-0.85548388680931509</v>
      </c>
      <c r="AA385" s="8">
        <f t="shared" si="97"/>
        <v>-0.91918464199550409</v>
      </c>
      <c r="AB385" s="8">
        <f t="shared" si="98"/>
        <v>-0.92141583715907149</v>
      </c>
      <c r="AC385" s="8">
        <f t="shared" si="99"/>
        <v>-0.97633392886701609</v>
      </c>
      <c r="AD385" s="8">
        <f t="shared" si="100"/>
        <v>-0.98403633250249978</v>
      </c>
      <c r="AE385" s="8">
        <f t="shared" si="101"/>
        <v>-0.72332882158118228</v>
      </c>
      <c r="AF385" s="8">
        <f t="shared" si="102"/>
        <v>-0.92064762391857524</v>
      </c>
      <c r="AG385" s="8"/>
      <c r="AH385">
        <v>-13.49323911072876</v>
      </c>
      <c r="AJ385">
        <v>0.99005358998549275</v>
      </c>
      <c r="AK385">
        <v>1</v>
      </c>
      <c r="AL385">
        <v>0.99005358998549275</v>
      </c>
      <c r="AM385">
        <v>1</v>
      </c>
      <c r="AN385">
        <v>0</v>
      </c>
      <c r="AO385">
        <v>0</v>
      </c>
      <c r="AP385">
        <v>0</v>
      </c>
      <c r="AQ385">
        <v>0</v>
      </c>
      <c r="AS385">
        <v>0.99005358998549275</v>
      </c>
      <c r="AT385">
        <v>1</v>
      </c>
      <c r="AU385">
        <v>0.99005358998549275</v>
      </c>
      <c r="AV385">
        <v>1</v>
      </c>
      <c r="AW385">
        <v>0.69670597514597277</v>
      </c>
      <c r="AX385">
        <v>0.15199999999999991</v>
      </c>
      <c r="AY385">
        <v>0.69670597514597277</v>
      </c>
      <c r="AZ385">
        <v>0.15199999999999991</v>
      </c>
      <c r="BB385">
        <f t="shared" si="108"/>
        <v>0.15199999999999991</v>
      </c>
    </row>
    <row r="386" spans="1:54" x14ac:dyDescent="0.3">
      <c r="A386">
        <v>3</v>
      </c>
      <c r="B386" t="s">
        <v>121</v>
      </c>
      <c r="C386" t="s">
        <v>114</v>
      </c>
      <c r="D386" t="s">
        <v>15</v>
      </c>
      <c r="F386" s="2">
        <v>0</v>
      </c>
      <c r="G386" s="2">
        <f t="shared" si="103"/>
        <v>1</v>
      </c>
      <c r="H386" s="4">
        <f t="shared" si="104"/>
        <v>0</v>
      </c>
      <c r="I386" s="14">
        <f t="shared" si="105"/>
        <v>0</v>
      </c>
      <c r="J386">
        <f t="shared" si="84"/>
        <v>1</v>
      </c>
      <c r="K386">
        <f t="shared" si="106"/>
        <v>3</v>
      </c>
      <c r="L386">
        <f t="shared" si="107"/>
        <v>0</v>
      </c>
      <c r="M386" s="8">
        <f t="shared" si="85"/>
        <v>-0.84790341564731608</v>
      </c>
      <c r="N386" s="8">
        <f t="shared" si="86"/>
        <v>-0.84814006291962041</v>
      </c>
      <c r="O386" s="8">
        <f t="shared" si="87"/>
        <v>-0.97925229255583601</v>
      </c>
      <c r="P386" s="8">
        <f t="shared" si="88"/>
        <v>-0.98616696755886257</v>
      </c>
      <c r="Q386" s="8">
        <f t="shared" si="89"/>
        <v>-0.32059926371864306</v>
      </c>
      <c r="R386" s="8">
        <f t="shared" si="90"/>
        <v>-0.97970606449969833</v>
      </c>
      <c r="T386" s="8">
        <f t="shared" si="91"/>
        <v>-0.81285356397402564</v>
      </c>
      <c r="U386" s="8">
        <f t="shared" si="92"/>
        <v>-0.81464498313393674</v>
      </c>
      <c r="V386" s="8">
        <f t="shared" si="93"/>
        <v>-0.96368000684942834</v>
      </c>
      <c r="W386" s="8">
        <f t="shared" si="94"/>
        <v>-0.96708388442657323</v>
      </c>
      <c r="X386" s="8">
        <f t="shared" si="95"/>
        <v>-0.24471596076823904</v>
      </c>
      <c r="Y386" s="8">
        <f t="shared" si="96"/>
        <v>-0.8789488451370846</v>
      </c>
      <c r="AA386" s="8">
        <f t="shared" si="97"/>
        <v>-0.92229342396937319</v>
      </c>
      <c r="AB386" s="8">
        <f t="shared" si="98"/>
        <v>-0.92371661193248067</v>
      </c>
      <c r="AC386" s="8">
        <f t="shared" si="99"/>
        <v>-0.98325365529773812</v>
      </c>
      <c r="AD386" s="8">
        <f t="shared" si="100"/>
        <v>-0.98506777230058251</v>
      </c>
      <c r="AE386" s="8">
        <f t="shared" si="101"/>
        <v>-0.72512886501459306</v>
      </c>
      <c r="AF386" s="8">
        <f t="shared" si="102"/>
        <v>-0.93326300098539405</v>
      </c>
      <c r="AG386" s="8"/>
      <c r="AH386">
        <v>-13.510230489256941</v>
      </c>
      <c r="AJ386">
        <v>0.99007514959394283</v>
      </c>
      <c r="AK386">
        <v>1</v>
      </c>
      <c r="AL386">
        <v>0.99007514959394283</v>
      </c>
      <c r="AM386">
        <v>1</v>
      </c>
      <c r="AN386">
        <v>0</v>
      </c>
      <c r="AO386">
        <v>0</v>
      </c>
      <c r="AP386">
        <v>0</v>
      </c>
      <c r="AQ386">
        <v>0</v>
      </c>
      <c r="AS386">
        <v>0.99007514959394283</v>
      </c>
      <c r="AT386">
        <v>1</v>
      </c>
      <c r="AU386">
        <v>0.99007514959394283</v>
      </c>
      <c r="AV386">
        <v>1</v>
      </c>
      <c r="AW386">
        <v>0.69671795270622261</v>
      </c>
      <c r="AX386">
        <v>0.15199999999999991</v>
      </c>
      <c r="AY386">
        <v>0.69671795270622261</v>
      </c>
      <c r="AZ386">
        <v>0.15199999999999991</v>
      </c>
      <c r="BB386">
        <f t="shared" si="108"/>
        <v>0.15199999999999991</v>
      </c>
    </row>
    <row r="387" spans="1:54" x14ac:dyDescent="0.3">
      <c r="A387">
        <v>3</v>
      </c>
      <c r="B387" t="s">
        <v>122</v>
      </c>
      <c r="C387" t="s">
        <v>123</v>
      </c>
      <c r="D387" t="s">
        <v>15</v>
      </c>
      <c r="F387" s="2">
        <v>0</v>
      </c>
      <c r="G387" s="2">
        <f t="shared" si="103"/>
        <v>0</v>
      </c>
      <c r="H387" s="4">
        <f t="shared" si="104"/>
        <v>0</v>
      </c>
      <c r="I387" s="14">
        <f t="shared" si="105"/>
        <v>1</v>
      </c>
      <c r="J387">
        <f t="shared" si="84"/>
        <v>0</v>
      </c>
      <c r="K387">
        <f t="shared" si="106"/>
        <v>3</v>
      </c>
      <c r="L387">
        <f t="shared" si="107"/>
        <v>0</v>
      </c>
      <c r="M387" s="8">
        <f t="shared" si="85"/>
        <v>-0.68056560767947416</v>
      </c>
      <c r="N387" s="8">
        <f t="shared" si="86"/>
        <v>-0.67032121565674518</v>
      </c>
      <c r="O387" s="8">
        <f t="shared" si="87"/>
        <v>-0.95527638642937374</v>
      </c>
      <c r="P387" s="8">
        <f t="shared" si="88"/>
        <v>-0.94523140656796067</v>
      </c>
      <c r="Q387" s="8">
        <f t="shared" si="89"/>
        <v>-6.8248575932353617E-2</v>
      </c>
      <c r="R387" s="8">
        <f t="shared" si="90"/>
        <v>-0.96523687131749414</v>
      </c>
      <c r="T387" s="8">
        <f t="shared" si="91"/>
        <v>-0.67541998626664468</v>
      </c>
      <c r="U387" s="8">
        <f t="shared" si="92"/>
        <v>-0.66797332608011917</v>
      </c>
      <c r="V387" s="8">
        <f t="shared" si="93"/>
        <v>-0.94284875327147522</v>
      </c>
      <c r="W387" s="8">
        <f t="shared" si="94"/>
        <v>-0.91870327655641093</v>
      </c>
      <c r="X387" s="8">
        <f t="shared" si="95"/>
        <v>3.8534294432452404E-2</v>
      </c>
      <c r="Y387" s="8">
        <f t="shared" si="96"/>
        <v>-0.8087141615105895</v>
      </c>
      <c r="AA387" s="8">
        <f t="shared" si="97"/>
        <v>-0.89586665419426514</v>
      </c>
      <c r="AB387" s="8">
        <f t="shared" si="98"/>
        <v>-0.88828387924422347</v>
      </c>
      <c r="AC387" s="8">
        <f t="shared" si="99"/>
        <v>-0.97998864510713946</v>
      </c>
      <c r="AD387" s="8">
        <f t="shared" si="100"/>
        <v>-0.9759499152775053</v>
      </c>
      <c r="AE387" s="8">
        <f t="shared" si="101"/>
        <v>-0.7140034511770893</v>
      </c>
      <c r="AF387" s="8">
        <f t="shared" si="102"/>
        <v>-0.87010350997788966</v>
      </c>
      <c r="AG387" s="8"/>
      <c r="AH387">
        <v>-17.456503542743938</v>
      </c>
      <c r="AJ387">
        <v>1.0779804224873911E-5</v>
      </c>
      <c r="AK387">
        <v>0</v>
      </c>
      <c r="AL387">
        <v>1.0779804224873911E-5</v>
      </c>
      <c r="AM387">
        <v>0</v>
      </c>
      <c r="AN387">
        <v>0</v>
      </c>
      <c r="AO387">
        <v>0</v>
      </c>
      <c r="AP387">
        <v>0</v>
      </c>
      <c r="AQ387">
        <v>0</v>
      </c>
      <c r="AS387">
        <v>1.0779804224873911E-5</v>
      </c>
      <c r="AT387">
        <v>0</v>
      </c>
      <c r="AU387">
        <v>1.0779804224873911E-5</v>
      </c>
      <c r="AV387">
        <v>0</v>
      </c>
      <c r="AW387">
        <v>3.5932680749528608E-6</v>
      </c>
      <c r="AX387">
        <v>0</v>
      </c>
      <c r="AY387">
        <v>3.5932680749528608E-6</v>
      </c>
      <c r="AZ387">
        <v>0</v>
      </c>
      <c r="BB387">
        <f t="shared" si="108"/>
        <v>0</v>
      </c>
    </row>
    <row r="388" spans="1:54" x14ac:dyDescent="0.3">
      <c r="A388">
        <v>3</v>
      </c>
      <c r="B388" t="s">
        <v>124</v>
      </c>
      <c r="C388" t="s">
        <v>123</v>
      </c>
      <c r="D388" t="s">
        <v>15</v>
      </c>
      <c r="F388" s="2">
        <v>0</v>
      </c>
      <c r="G388" s="2">
        <f t="shared" si="103"/>
        <v>1</v>
      </c>
      <c r="H388" s="4">
        <f t="shared" si="104"/>
        <v>0</v>
      </c>
      <c r="I388" s="14">
        <f t="shared" si="105"/>
        <v>1</v>
      </c>
      <c r="J388">
        <f t="shared" si="84"/>
        <v>0</v>
      </c>
      <c r="K388">
        <f t="shared" si="106"/>
        <v>3</v>
      </c>
      <c r="L388">
        <f t="shared" si="107"/>
        <v>0</v>
      </c>
      <c r="M388" s="8">
        <f t="shared" si="85"/>
        <v>-0.67837775372070375</v>
      </c>
      <c r="N388" s="8">
        <f t="shared" si="86"/>
        <v>-0.66507232972715602</v>
      </c>
      <c r="O388" s="8">
        <f t="shared" si="87"/>
        <v>-0.95862165961493984</v>
      </c>
      <c r="P388" s="8">
        <f t="shared" si="88"/>
        <v>-0.94481794530716745</v>
      </c>
      <c r="Q388" s="8">
        <f t="shared" si="89"/>
        <v>-6.5777370096553725E-2</v>
      </c>
      <c r="R388" s="8">
        <f t="shared" si="90"/>
        <v>-0.96954605096453672</v>
      </c>
      <c r="T388" s="8">
        <f t="shared" si="91"/>
        <v>-0.67636465127772116</v>
      </c>
      <c r="U388" s="8">
        <f t="shared" si="92"/>
        <v>-0.66869205226723705</v>
      </c>
      <c r="V388" s="8">
        <f t="shared" si="93"/>
        <v>-0.91621576263477678</v>
      </c>
      <c r="W388" s="8">
        <f t="shared" si="94"/>
        <v>-0.92468746291257831</v>
      </c>
      <c r="X388" s="8">
        <f t="shared" si="95"/>
        <v>4.0422167280518333E-2</v>
      </c>
      <c r="Y388" s="8">
        <f t="shared" si="96"/>
        <v>-0.76764686340708899</v>
      </c>
      <c r="AA388" s="8">
        <f t="shared" si="97"/>
        <v>-0.89170562160697753</v>
      </c>
      <c r="AB388" s="8">
        <f t="shared" si="98"/>
        <v>-0.88252008824594586</v>
      </c>
      <c r="AC388" s="8">
        <f t="shared" si="99"/>
        <v>-0.97212056947971215</v>
      </c>
      <c r="AD388" s="8">
        <f t="shared" si="100"/>
        <v>-0.97605051945176413</v>
      </c>
      <c r="AE388" s="8">
        <f t="shared" si="101"/>
        <v>-0.71201086167572025</v>
      </c>
      <c r="AF388" s="8">
        <f t="shared" si="102"/>
        <v>-0.84122519953775621</v>
      </c>
      <c r="AG388" s="8"/>
      <c r="AH388">
        <v>-17.461353194236001</v>
      </c>
      <c r="AJ388">
        <v>-1.0779804224873911E-5</v>
      </c>
      <c r="AK388">
        <v>0</v>
      </c>
      <c r="AL388">
        <v>-1.0779804224873911E-5</v>
      </c>
      <c r="AM388">
        <v>0</v>
      </c>
      <c r="AN388">
        <v>0</v>
      </c>
      <c r="AO388">
        <v>0</v>
      </c>
      <c r="AP388">
        <v>0</v>
      </c>
      <c r="AQ388">
        <v>0</v>
      </c>
      <c r="AS388">
        <v>-1.0779804224873911E-5</v>
      </c>
      <c r="AT388">
        <v>0</v>
      </c>
      <c r="AU388">
        <v>-1.0779804224873911E-5</v>
      </c>
      <c r="AV388">
        <v>0</v>
      </c>
      <c r="AW388">
        <v>-3.5932680749528608E-6</v>
      </c>
      <c r="AX388">
        <v>0</v>
      </c>
      <c r="AY388">
        <v>-3.5932680749528608E-6</v>
      </c>
      <c r="AZ388">
        <v>0</v>
      </c>
      <c r="BB388">
        <f t="shared" si="108"/>
        <v>0</v>
      </c>
    </row>
    <row r="389" spans="1:54" x14ac:dyDescent="0.3">
      <c r="A389">
        <v>3</v>
      </c>
      <c r="B389" t="s">
        <v>125</v>
      </c>
      <c r="C389" t="s">
        <v>123</v>
      </c>
      <c r="D389" t="s">
        <v>15</v>
      </c>
      <c r="F389" s="2">
        <v>0</v>
      </c>
      <c r="G389" s="2">
        <f t="shared" si="103"/>
        <v>1</v>
      </c>
      <c r="H389" s="4">
        <f t="shared" si="104"/>
        <v>1</v>
      </c>
      <c r="I389" s="14">
        <f t="shared" si="105"/>
        <v>1</v>
      </c>
      <c r="J389">
        <f t="shared" si="84"/>
        <v>0</v>
      </c>
      <c r="K389">
        <f t="shared" si="106"/>
        <v>3</v>
      </c>
      <c r="L389">
        <f t="shared" si="107"/>
        <v>3</v>
      </c>
      <c r="M389" s="8">
        <f t="shared" si="85"/>
        <v>0.45200949313307376</v>
      </c>
      <c r="N389" s="8">
        <f t="shared" si="86"/>
        <v>0.45232539772988556</v>
      </c>
      <c r="O389" s="8">
        <f t="shared" si="87"/>
        <v>0.114117885882114</v>
      </c>
      <c r="P389" s="8">
        <f t="shared" si="88"/>
        <v>12353.411764705883</v>
      </c>
      <c r="Q389" s="8">
        <f t="shared" si="89"/>
        <v>-0.19175513790258583</v>
      </c>
      <c r="R389" s="8">
        <f t="shared" si="90"/>
        <v>205.4836236933798</v>
      </c>
      <c r="T389" s="8">
        <f t="shared" si="91"/>
        <v>0.6033991502418844</v>
      </c>
      <c r="U389" s="8">
        <f t="shared" si="92"/>
        <v>0.55527670287652042</v>
      </c>
      <c r="V389" s="8">
        <f t="shared" si="93"/>
        <v>0.73327602224277477</v>
      </c>
      <c r="W389" s="8">
        <f t="shared" si="94"/>
        <v>2.4269652207851058</v>
      </c>
      <c r="X389" s="8">
        <f t="shared" si="95"/>
        <v>7.1462756296958377E-2</v>
      </c>
      <c r="Y389" s="8">
        <f t="shared" si="96"/>
        <v>77.774763183620209</v>
      </c>
      <c r="AA389" s="8">
        <f t="shared" si="97"/>
        <v>-0.3000079175246203</v>
      </c>
      <c r="AB389" s="8">
        <f t="shared" si="98"/>
        <v>-0.3214995701204465</v>
      </c>
      <c r="AC389" s="8">
        <f t="shared" si="99"/>
        <v>-0.27704532337465365</v>
      </c>
      <c r="AD389" s="8">
        <f t="shared" si="100"/>
        <v>1.0662177649811113</v>
      </c>
      <c r="AE389" s="8">
        <f t="shared" si="101"/>
        <v>-0.56227983077224297</v>
      </c>
      <c r="AF389" s="8">
        <f t="shared" si="102"/>
        <v>52.289180941344739</v>
      </c>
      <c r="AG389" s="8"/>
      <c r="AH389">
        <v>41.672127347554699</v>
      </c>
      <c r="AJ389">
        <v>-1.951152294506455</v>
      </c>
      <c r="AK389">
        <v>-2</v>
      </c>
      <c r="AL389">
        <v>-1.951152294506455</v>
      </c>
      <c r="AM389">
        <v>-2</v>
      </c>
      <c r="AN389">
        <v>0</v>
      </c>
      <c r="AO389">
        <v>0</v>
      </c>
      <c r="AP389">
        <v>0</v>
      </c>
      <c r="AQ389">
        <v>0</v>
      </c>
      <c r="AS389">
        <v>-1.951152294506455</v>
      </c>
      <c r="AT389">
        <v>-1</v>
      </c>
      <c r="AU389">
        <v>-1.951152294506455</v>
      </c>
      <c r="AV389">
        <v>-1</v>
      </c>
      <c r="AW389">
        <v>-0.65038409816881837</v>
      </c>
      <c r="AX389">
        <v>-7.1999999999999897E-2</v>
      </c>
      <c r="AY389">
        <v>-0.65038409816881837</v>
      </c>
      <c r="AZ389">
        <v>-7.1999999999999897E-2</v>
      </c>
      <c r="BB389">
        <f t="shared" si="108"/>
        <v>-7.1999999999999897E-2</v>
      </c>
    </row>
    <row r="390" spans="1:54" x14ac:dyDescent="0.3">
      <c r="A390">
        <v>3</v>
      </c>
      <c r="B390" t="s">
        <v>126</v>
      </c>
      <c r="C390" t="s">
        <v>123</v>
      </c>
      <c r="D390" t="s">
        <v>15</v>
      </c>
      <c r="F390" s="2">
        <v>0</v>
      </c>
      <c r="G390" s="2">
        <f t="shared" si="103"/>
        <v>0</v>
      </c>
      <c r="H390" s="4">
        <f t="shared" si="104"/>
        <v>0</v>
      </c>
      <c r="I390" s="14">
        <f t="shared" si="105"/>
        <v>0</v>
      </c>
      <c r="J390">
        <f t="shared" si="84"/>
        <v>1</v>
      </c>
      <c r="K390">
        <f t="shared" si="106"/>
        <v>3</v>
      </c>
      <c r="L390">
        <f t="shared" si="107"/>
        <v>0</v>
      </c>
      <c r="M390" s="8">
        <f t="shared" si="85"/>
        <v>-0.83155646423632523</v>
      </c>
      <c r="N390" s="8">
        <f t="shared" si="86"/>
        <v>-0.82866195646604102</v>
      </c>
      <c r="O390" s="8">
        <f t="shared" si="87"/>
        <v>-0.97959315442637984</v>
      </c>
      <c r="P390" s="8">
        <f t="shared" si="88"/>
        <v>-0.98162079501399258</v>
      </c>
      <c r="Q390" s="8">
        <f t="shared" si="89"/>
        <v>-0.18403531851349655</v>
      </c>
      <c r="R390" s="8">
        <f t="shared" si="90"/>
        <v>-0.91948876975532301</v>
      </c>
      <c r="T390" s="8">
        <f t="shared" si="91"/>
        <v>-0.77946216780876765</v>
      </c>
      <c r="U390" s="8">
        <f t="shared" si="92"/>
        <v>-0.78172043400343105</v>
      </c>
      <c r="V390" s="8">
        <f t="shared" si="93"/>
        <v>-0.96333805051736054</v>
      </c>
      <c r="W390" s="8">
        <f t="shared" si="94"/>
        <v>-0.95635192301183491</v>
      </c>
      <c r="X390" s="8">
        <f t="shared" si="95"/>
        <v>9.4993986222547899E-2</v>
      </c>
      <c r="Y390" s="8">
        <f t="shared" si="96"/>
        <v>-0.79299803816346259</v>
      </c>
      <c r="AA390" s="8">
        <f t="shared" si="97"/>
        <v>-0.92104737328893327</v>
      </c>
      <c r="AB390" s="8">
        <f t="shared" si="98"/>
        <v>-0.92021241947269405</v>
      </c>
      <c r="AC390" s="8">
        <f t="shared" si="99"/>
        <v>-0.98525927303823668</v>
      </c>
      <c r="AD390" s="8">
        <f t="shared" si="100"/>
        <v>-0.98263113747563013</v>
      </c>
      <c r="AE390" s="8">
        <f t="shared" si="101"/>
        <v>-0.54775199385588991</v>
      </c>
      <c r="AF390" s="8">
        <f t="shared" si="102"/>
        <v>-0.92376522011608186</v>
      </c>
      <c r="AG390" s="8"/>
      <c r="AH390">
        <v>-6.7542706105747543</v>
      </c>
      <c r="AJ390">
        <v>1.951152294506455</v>
      </c>
      <c r="AK390">
        <v>2</v>
      </c>
      <c r="AL390">
        <v>1.951152294506455</v>
      </c>
      <c r="AM390">
        <v>2</v>
      </c>
      <c r="AN390">
        <v>0</v>
      </c>
      <c r="AO390">
        <v>0</v>
      </c>
      <c r="AP390">
        <v>0</v>
      </c>
      <c r="AQ390">
        <v>0</v>
      </c>
      <c r="AS390">
        <v>1.951152294506455</v>
      </c>
      <c r="AT390">
        <v>1</v>
      </c>
      <c r="AU390">
        <v>1.951152294506455</v>
      </c>
      <c r="AV390">
        <v>1</v>
      </c>
      <c r="AW390">
        <v>0.65038409816881837</v>
      </c>
      <c r="AX390">
        <v>7.1999999999999897E-2</v>
      </c>
      <c r="AY390">
        <v>0.65038409816881837</v>
      </c>
      <c r="AZ390">
        <v>7.1999999999999897E-2</v>
      </c>
      <c r="BB390">
        <f t="shared" si="108"/>
        <v>7.1999999999999897E-2</v>
      </c>
    </row>
    <row r="391" spans="1:54" x14ac:dyDescent="0.3">
      <c r="A391">
        <v>3</v>
      </c>
      <c r="B391" t="s">
        <v>127</v>
      </c>
      <c r="C391" t="s">
        <v>123</v>
      </c>
      <c r="D391" t="s">
        <v>15</v>
      </c>
      <c r="F391" s="2">
        <v>0</v>
      </c>
      <c r="G391" s="2">
        <f t="shared" si="103"/>
        <v>1</v>
      </c>
      <c r="H391" s="4">
        <f t="shared" si="104"/>
        <v>0</v>
      </c>
      <c r="I391" s="14">
        <f t="shared" si="105"/>
        <v>0</v>
      </c>
      <c r="J391">
        <f t="shared" si="84"/>
        <v>1</v>
      </c>
      <c r="K391">
        <f t="shared" si="106"/>
        <v>3</v>
      </c>
      <c r="L391">
        <f t="shared" si="107"/>
        <v>0</v>
      </c>
      <c r="M391" s="8">
        <f t="shared" si="85"/>
        <v>-0.78633248162432601</v>
      </c>
      <c r="N391" s="8">
        <f t="shared" si="86"/>
        <v>-0.7837921898738045</v>
      </c>
      <c r="O391" s="8">
        <f t="shared" si="87"/>
        <v>-0.98308869421371092</v>
      </c>
      <c r="P391" s="8">
        <f t="shared" si="88"/>
        <v>-0.98038372143226438</v>
      </c>
      <c r="Q391" s="8">
        <f t="shared" si="89"/>
        <v>-0.18447044532882109</v>
      </c>
      <c r="R391" s="8">
        <f t="shared" si="90"/>
        <v>-0.92187844862767288</v>
      </c>
      <c r="T391" s="8">
        <f t="shared" si="91"/>
        <v>-0.74508416327966764</v>
      </c>
      <c r="U391" s="8">
        <f t="shared" si="92"/>
        <v>-0.74499060448072707</v>
      </c>
      <c r="V391" s="8">
        <f t="shared" si="93"/>
        <v>-0.96689170621250575</v>
      </c>
      <c r="W391" s="8">
        <f t="shared" si="94"/>
        <v>-0.9548811379347153</v>
      </c>
      <c r="X391" s="8">
        <f t="shared" si="95"/>
        <v>9.4096126660605336E-2</v>
      </c>
      <c r="Y391" s="8">
        <f t="shared" si="96"/>
        <v>-0.79822214306652206</v>
      </c>
      <c r="AA391" s="8">
        <f t="shared" si="97"/>
        <v>-0.90878029630949009</v>
      </c>
      <c r="AB391" s="8">
        <f t="shared" si="98"/>
        <v>-0.90739605043291516</v>
      </c>
      <c r="AC391" s="8">
        <f t="shared" si="99"/>
        <v>-0.98759322215916101</v>
      </c>
      <c r="AD391" s="8">
        <f t="shared" si="100"/>
        <v>-0.98227108163371846</v>
      </c>
      <c r="AE391" s="8">
        <f t="shared" si="101"/>
        <v>-0.55484272776848986</v>
      </c>
      <c r="AF391" s="8">
        <f t="shared" si="102"/>
        <v>-0.92434111773910854</v>
      </c>
      <c r="AG391" s="8"/>
      <c r="AH391">
        <v>-6.7542706105747552</v>
      </c>
      <c r="AJ391">
        <v>1.951152294506455</v>
      </c>
      <c r="AK391">
        <v>2</v>
      </c>
      <c r="AL391">
        <v>1.951152294506455</v>
      </c>
      <c r="AM391">
        <v>2</v>
      </c>
      <c r="AN391">
        <v>0</v>
      </c>
      <c r="AO391">
        <v>0</v>
      </c>
      <c r="AP391">
        <v>0</v>
      </c>
      <c r="AQ391">
        <v>0</v>
      </c>
      <c r="AS391">
        <v>1.951152294506455</v>
      </c>
      <c r="AT391">
        <v>1</v>
      </c>
      <c r="AU391">
        <v>1.951152294506455</v>
      </c>
      <c r="AV391">
        <v>1</v>
      </c>
      <c r="AW391">
        <v>0.65038409816881837</v>
      </c>
      <c r="AX391">
        <v>7.1999999999999897E-2</v>
      </c>
      <c r="AY391">
        <v>0.65038409816881837</v>
      </c>
      <c r="AZ391">
        <v>7.1999999999999897E-2</v>
      </c>
      <c r="BB391">
        <f t="shared" si="108"/>
        <v>7.1999999999999897E-2</v>
      </c>
    </row>
    <row r="392" spans="1:54" x14ac:dyDescent="0.3">
      <c r="A392">
        <v>3</v>
      </c>
      <c r="B392" t="s">
        <v>128</v>
      </c>
      <c r="C392" t="s">
        <v>123</v>
      </c>
      <c r="D392" t="s">
        <v>15</v>
      </c>
      <c r="F392" s="2">
        <v>0</v>
      </c>
      <c r="G392" s="2">
        <f t="shared" si="103"/>
        <v>0</v>
      </c>
      <c r="H392" s="4">
        <f t="shared" si="104"/>
        <v>1</v>
      </c>
      <c r="I392" s="14">
        <f t="shared" si="105"/>
        <v>1</v>
      </c>
      <c r="J392">
        <f t="shared" si="84"/>
        <v>0</v>
      </c>
      <c r="K392">
        <f t="shared" si="106"/>
        <v>3</v>
      </c>
      <c r="L392">
        <f t="shared" si="107"/>
        <v>3</v>
      </c>
      <c r="M392" s="8">
        <f t="shared" si="85"/>
        <v>0.36150307959767797</v>
      </c>
      <c r="N392" s="8">
        <f t="shared" si="86"/>
        <v>0.36176400314707774</v>
      </c>
      <c r="O392" s="8">
        <f t="shared" si="87"/>
        <v>9.9403497017485118E-2</v>
      </c>
      <c r="P392" s="8">
        <f t="shared" si="88"/>
        <v>23630.444444444442</v>
      </c>
      <c r="Q392" s="8">
        <f t="shared" si="89"/>
        <v>-0.19133299084953181</v>
      </c>
      <c r="R392" s="8">
        <f t="shared" si="90"/>
        <v>232.04933437744714</v>
      </c>
      <c r="T392" s="8">
        <f t="shared" si="91"/>
        <v>0.86521734259543837</v>
      </c>
      <c r="U392" s="8">
        <f t="shared" si="92"/>
        <v>0.8031387811119971</v>
      </c>
      <c r="V392" s="8">
        <f t="shared" si="93"/>
        <v>0.39602906319571107</v>
      </c>
      <c r="W392" s="8">
        <f t="shared" si="94"/>
        <v>2.4343644221788034</v>
      </c>
      <c r="X392" s="8">
        <f t="shared" si="95"/>
        <v>8.9487284574963188E-2</v>
      </c>
      <c r="Y392" s="8">
        <f t="shared" si="96"/>
        <v>60.633351287830855</v>
      </c>
      <c r="AA392" s="8">
        <f t="shared" si="97"/>
        <v>-0.18827158608688552</v>
      </c>
      <c r="AB392" s="8">
        <f t="shared" si="98"/>
        <v>-0.2163055227895827</v>
      </c>
      <c r="AC392" s="8">
        <f t="shared" si="99"/>
        <v>-0.40509503942485525</v>
      </c>
      <c r="AD392" s="8">
        <f t="shared" si="100"/>
        <v>1.0553636745778368</v>
      </c>
      <c r="AE392" s="8">
        <f t="shared" si="101"/>
        <v>-0.55247750823024411</v>
      </c>
      <c r="AF392" s="8">
        <f t="shared" si="102"/>
        <v>38.296410264578753</v>
      </c>
      <c r="AG392" s="8"/>
      <c r="AH392">
        <v>41.672127347554699</v>
      </c>
      <c r="AJ392">
        <v>-1.951152294506455</v>
      </c>
      <c r="AK392">
        <v>-2</v>
      </c>
      <c r="AL392">
        <v>-1.951152294506455</v>
      </c>
      <c r="AM392">
        <v>-2</v>
      </c>
      <c r="AN392">
        <v>0</v>
      </c>
      <c r="AO392">
        <v>0</v>
      </c>
      <c r="AP392">
        <v>0</v>
      </c>
      <c r="AQ392">
        <v>0</v>
      </c>
      <c r="AS392">
        <v>-1.951152294506455</v>
      </c>
      <c r="AT392">
        <v>-1</v>
      </c>
      <c r="AU392">
        <v>-1.951152294506455</v>
      </c>
      <c r="AV392">
        <v>-1</v>
      </c>
      <c r="AW392">
        <v>-0.65038409816881837</v>
      </c>
      <c r="AX392">
        <v>-7.1999999999999897E-2</v>
      </c>
      <c r="AY392">
        <v>-0.65038409816881837</v>
      </c>
      <c r="AZ392">
        <v>-7.1999999999999897E-2</v>
      </c>
      <c r="BB392">
        <f t="shared" si="108"/>
        <v>-7.1999999999999897E-2</v>
      </c>
    </row>
    <row r="393" spans="1:54" x14ac:dyDescent="0.3">
      <c r="A393">
        <v>3</v>
      </c>
      <c r="B393" t="s">
        <v>129</v>
      </c>
      <c r="C393" t="s">
        <v>123</v>
      </c>
      <c r="D393" t="s">
        <v>15</v>
      </c>
      <c r="F393" s="2">
        <v>0</v>
      </c>
      <c r="G393" s="2">
        <f t="shared" si="103"/>
        <v>0</v>
      </c>
      <c r="H393" s="4">
        <f t="shared" si="104"/>
        <v>0</v>
      </c>
      <c r="I393" s="14">
        <f t="shared" si="105"/>
        <v>1</v>
      </c>
      <c r="J393">
        <f t="shared" si="84"/>
        <v>0</v>
      </c>
      <c r="K393">
        <f t="shared" si="106"/>
        <v>3</v>
      </c>
      <c r="L393">
        <f t="shared" si="107"/>
        <v>0</v>
      </c>
      <c r="M393" s="8">
        <f t="shared" si="85"/>
        <v>-0.63800225686097334</v>
      </c>
      <c r="N393" s="8">
        <f t="shared" si="86"/>
        <v>-0.62568838125568305</v>
      </c>
      <c r="O393" s="8">
        <f t="shared" si="87"/>
        <v>-0.952373752147606</v>
      </c>
      <c r="P393" s="8">
        <f t="shared" si="88"/>
        <v>-0.94017230251252815</v>
      </c>
      <c r="Q393" s="8">
        <f t="shared" si="89"/>
        <v>-6.9634172322141683E-2</v>
      </c>
      <c r="R393" s="8">
        <f t="shared" si="90"/>
        <v>-0.96598439394176072</v>
      </c>
      <c r="T393" s="8">
        <f t="shared" si="91"/>
        <v>-0.63792753312496231</v>
      </c>
      <c r="U393" s="8">
        <f t="shared" si="92"/>
        <v>-0.63294229719804918</v>
      </c>
      <c r="V393" s="8">
        <f t="shared" si="93"/>
        <v>-0.90974784047559976</v>
      </c>
      <c r="W393" s="8">
        <f t="shared" si="94"/>
        <v>-0.9185534747367583</v>
      </c>
      <c r="X393" s="8">
        <f t="shared" si="95"/>
        <v>3.1680967048676678E-2</v>
      </c>
      <c r="Y393" s="8">
        <f t="shared" si="96"/>
        <v>-0.76852455379067353</v>
      </c>
      <c r="AA393" s="8">
        <f t="shared" si="97"/>
        <v>-0.88370511971201038</v>
      </c>
      <c r="AB393" s="8">
        <f t="shared" si="98"/>
        <v>-0.8759709506829696</v>
      </c>
      <c r="AC393" s="8">
        <f t="shared" si="99"/>
        <v>-0.96956153474548912</v>
      </c>
      <c r="AD393" s="8">
        <f t="shared" si="100"/>
        <v>-0.97469965953788318</v>
      </c>
      <c r="AE393" s="8">
        <f t="shared" si="101"/>
        <v>-0.71438389482562359</v>
      </c>
      <c r="AF393" s="8">
        <f t="shared" si="102"/>
        <v>-0.84449547133747471</v>
      </c>
      <c r="AG393" s="8"/>
      <c r="AH393">
        <v>-17.461353194236001</v>
      </c>
      <c r="AJ393">
        <v>-1.0779804224873911E-5</v>
      </c>
      <c r="AK393">
        <v>0</v>
      </c>
      <c r="AL393">
        <v>-1.0779804224873911E-5</v>
      </c>
      <c r="AM393">
        <v>0</v>
      </c>
      <c r="AN393">
        <v>0</v>
      </c>
      <c r="AO393">
        <v>0</v>
      </c>
      <c r="AP393">
        <v>0</v>
      </c>
      <c r="AQ393">
        <v>0</v>
      </c>
      <c r="AS393">
        <v>-1.0779804224873911E-5</v>
      </c>
      <c r="AT393">
        <v>0</v>
      </c>
      <c r="AU393">
        <v>-1.0779804224873911E-5</v>
      </c>
      <c r="AV393">
        <v>0</v>
      </c>
      <c r="AW393">
        <v>-3.5932680749528608E-6</v>
      </c>
      <c r="AX393">
        <v>0</v>
      </c>
      <c r="AY393">
        <v>-3.5932680749528608E-6</v>
      </c>
      <c r="AZ393">
        <v>0</v>
      </c>
      <c r="BB393">
        <f t="shared" si="108"/>
        <v>0</v>
      </c>
    </row>
    <row r="394" spans="1:54" x14ac:dyDescent="0.3">
      <c r="A394">
        <v>3</v>
      </c>
      <c r="B394" t="s">
        <v>130</v>
      </c>
      <c r="C394" t="s">
        <v>123</v>
      </c>
      <c r="D394" t="s">
        <v>15</v>
      </c>
      <c r="F394" s="2">
        <v>0</v>
      </c>
      <c r="G394" s="2">
        <f t="shared" si="103"/>
        <v>1</v>
      </c>
      <c r="H394" s="4">
        <f t="shared" si="104"/>
        <v>0</v>
      </c>
      <c r="I394" s="14">
        <f t="shared" si="105"/>
        <v>1</v>
      </c>
      <c r="J394">
        <f t="shared" si="84"/>
        <v>0</v>
      </c>
      <c r="K394">
        <f t="shared" si="106"/>
        <v>3</v>
      </c>
      <c r="L394">
        <f t="shared" si="107"/>
        <v>0</v>
      </c>
      <c r="M394" s="8">
        <f t="shared" si="85"/>
        <v>-0.65565990857334044</v>
      </c>
      <c r="N394" s="8">
        <f t="shared" si="86"/>
        <v>-0.64360779752762243</v>
      </c>
      <c r="O394" s="8">
        <f t="shared" si="87"/>
        <v>-0.95643504441400096</v>
      </c>
      <c r="P394" s="8">
        <f t="shared" si="88"/>
        <v>-0.94617094798230217</v>
      </c>
      <c r="Q394" s="8">
        <f t="shared" si="89"/>
        <v>-6.9204527720686013E-2</v>
      </c>
      <c r="R394" s="8">
        <f t="shared" si="90"/>
        <v>-0.96948677375453018</v>
      </c>
      <c r="T394" s="8">
        <f t="shared" si="91"/>
        <v>-0.66174198035621068</v>
      </c>
      <c r="U394" s="8">
        <f t="shared" si="92"/>
        <v>-0.65350119226641312</v>
      </c>
      <c r="V394" s="8">
        <f t="shared" si="93"/>
        <v>-0.93943902907193755</v>
      </c>
      <c r="W394" s="8">
        <f t="shared" si="94"/>
        <v>-0.91632277644361226</v>
      </c>
      <c r="X394" s="8">
        <f t="shared" si="95"/>
        <v>2.8671843283240173E-2</v>
      </c>
      <c r="Y394" s="8">
        <f t="shared" si="96"/>
        <v>-0.81866791234755865</v>
      </c>
      <c r="AA394" s="8">
        <f t="shared" si="97"/>
        <v>-0.88742760079008465</v>
      </c>
      <c r="AB394" s="8">
        <f t="shared" si="98"/>
        <v>-0.87882384051419382</v>
      </c>
      <c r="AC394" s="8">
        <f t="shared" si="99"/>
        <v>-0.97805449391964727</v>
      </c>
      <c r="AD394" s="8">
        <f t="shared" si="100"/>
        <v>-0.97401708871186632</v>
      </c>
      <c r="AE394" s="8">
        <f t="shared" si="101"/>
        <v>-0.71710048391908088</v>
      </c>
      <c r="AF394" s="8">
        <f t="shared" si="102"/>
        <v>-0.87830592265489471</v>
      </c>
      <c r="AG394" s="8"/>
      <c r="AH394">
        <v>-17.456503542743938</v>
      </c>
      <c r="AJ394">
        <v>1.0779804224873911E-5</v>
      </c>
      <c r="AK394">
        <v>0</v>
      </c>
      <c r="AL394">
        <v>1.0779804224873911E-5</v>
      </c>
      <c r="AM394">
        <v>0</v>
      </c>
      <c r="AN394">
        <v>0</v>
      </c>
      <c r="AO394">
        <v>0</v>
      </c>
      <c r="AP394">
        <v>0</v>
      </c>
      <c r="AQ394">
        <v>0</v>
      </c>
      <c r="AS394">
        <v>1.0779804224873911E-5</v>
      </c>
      <c r="AT394">
        <v>0</v>
      </c>
      <c r="AU394">
        <v>1.0779804224873911E-5</v>
      </c>
      <c r="AV394">
        <v>0</v>
      </c>
      <c r="AW394">
        <v>3.5932680749528608E-6</v>
      </c>
      <c r="AX394">
        <v>0</v>
      </c>
      <c r="AY394">
        <v>3.5932680749528608E-6</v>
      </c>
      <c r="AZ394">
        <v>0</v>
      </c>
      <c r="BB394">
        <f t="shared" si="108"/>
        <v>0</v>
      </c>
    </row>
    <row r="395" spans="1:54" x14ac:dyDescent="0.3">
      <c r="A395">
        <v>3</v>
      </c>
      <c r="B395" t="s">
        <v>131</v>
      </c>
      <c r="C395" t="s">
        <v>132</v>
      </c>
      <c r="D395" t="s">
        <v>15</v>
      </c>
      <c r="F395" s="2">
        <v>0</v>
      </c>
      <c r="G395" s="2">
        <f t="shared" si="103"/>
        <v>0</v>
      </c>
      <c r="H395" s="4">
        <f t="shared" si="104"/>
        <v>0</v>
      </c>
      <c r="I395" s="14">
        <f t="shared" si="105"/>
        <v>1</v>
      </c>
      <c r="J395">
        <f t="shared" si="84"/>
        <v>0</v>
      </c>
      <c r="K395">
        <f t="shared" si="106"/>
        <v>3</v>
      </c>
      <c r="L395">
        <f t="shared" si="107"/>
        <v>0</v>
      </c>
      <c r="M395" s="8">
        <f t="shared" si="85"/>
        <v>-0.68056560767947416</v>
      </c>
      <c r="N395" s="8">
        <f t="shared" si="86"/>
        <v>-0.67032121565674518</v>
      </c>
      <c r="O395" s="8">
        <f t="shared" si="87"/>
        <v>-0.95527638642937374</v>
      </c>
      <c r="P395" s="8">
        <f t="shared" si="88"/>
        <v>-0.94523140656796067</v>
      </c>
      <c r="Q395" s="8">
        <f t="shared" si="89"/>
        <v>-6.8248575932353617E-2</v>
      </c>
      <c r="R395" s="8">
        <f t="shared" si="90"/>
        <v>-0.96523687131749414</v>
      </c>
      <c r="T395" s="8">
        <f t="shared" si="91"/>
        <v>-0.6762710759589271</v>
      </c>
      <c r="U395" s="8">
        <f t="shared" si="92"/>
        <v>-0.66883346182309378</v>
      </c>
      <c r="V395" s="8">
        <f t="shared" si="93"/>
        <v>-0.93757984364929847</v>
      </c>
      <c r="W395" s="8">
        <f t="shared" si="94"/>
        <v>-0.91657585003102637</v>
      </c>
      <c r="X395" s="8">
        <f t="shared" si="95"/>
        <v>4.8724995227471084E-2</v>
      </c>
      <c r="Y395" s="8">
        <f t="shared" si="96"/>
        <v>-0.80766607145210501</v>
      </c>
      <c r="AA395" s="8">
        <f t="shared" si="97"/>
        <v>-0.89583364705481661</v>
      </c>
      <c r="AB395" s="8">
        <f t="shared" si="98"/>
        <v>-0.88891795918571936</v>
      </c>
      <c r="AC395" s="8">
        <f t="shared" si="99"/>
        <v>-0.97814356679950931</v>
      </c>
      <c r="AD395" s="8">
        <f t="shared" si="100"/>
        <v>-0.9753518869344131</v>
      </c>
      <c r="AE395" s="8">
        <f t="shared" si="101"/>
        <v>-0.7106265272437523</v>
      </c>
      <c r="AF395" s="8">
        <f t="shared" si="102"/>
        <v>-0.86958199361387734</v>
      </c>
      <c r="AG395" s="8"/>
      <c r="AH395">
        <v>-17.456503542743938</v>
      </c>
      <c r="AJ395">
        <v>1.0779804224873911E-5</v>
      </c>
      <c r="AK395">
        <v>0</v>
      </c>
      <c r="AL395">
        <v>1.0779804224873911E-5</v>
      </c>
      <c r="AM395">
        <v>0</v>
      </c>
      <c r="AN395">
        <v>0</v>
      </c>
      <c r="AO395">
        <v>0</v>
      </c>
      <c r="AP395">
        <v>0</v>
      </c>
      <c r="AQ395">
        <v>0</v>
      </c>
      <c r="AS395">
        <v>1.0779804224873911E-5</v>
      </c>
      <c r="AT395">
        <v>0</v>
      </c>
      <c r="AU395">
        <v>1.0779804224873911E-5</v>
      </c>
      <c r="AV395">
        <v>0</v>
      </c>
      <c r="AW395">
        <v>3.5932680749528608E-6</v>
      </c>
      <c r="AX395">
        <v>0</v>
      </c>
      <c r="AY395">
        <v>3.5932680749528608E-6</v>
      </c>
      <c r="AZ395">
        <v>0</v>
      </c>
      <c r="BB395">
        <f t="shared" si="108"/>
        <v>0</v>
      </c>
    </row>
    <row r="396" spans="1:54" x14ac:dyDescent="0.3">
      <c r="A396">
        <v>3</v>
      </c>
      <c r="B396" t="s">
        <v>133</v>
      </c>
      <c r="C396" t="s">
        <v>132</v>
      </c>
      <c r="D396" t="s">
        <v>15</v>
      </c>
      <c r="F396" s="2">
        <v>0</v>
      </c>
      <c r="G396" s="2">
        <f t="shared" si="103"/>
        <v>1</v>
      </c>
      <c r="H396" s="4">
        <f t="shared" si="104"/>
        <v>0</v>
      </c>
      <c r="I396" s="14">
        <f t="shared" si="105"/>
        <v>1</v>
      </c>
      <c r="J396">
        <f t="shared" si="84"/>
        <v>0</v>
      </c>
      <c r="K396">
        <f t="shared" si="106"/>
        <v>3</v>
      </c>
      <c r="L396">
        <f t="shared" si="107"/>
        <v>0</v>
      </c>
      <c r="M396" s="8">
        <f t="shared" si="85"/>
        <v>-0.67837775372070375</v>
      </c>
      <c r="N396" s="8">
        <f t="shared" si="86"/>
        <v>-0.66507232972715602</v>
      </c>
      <c r="O396" s="8">
        <f t="shared" si="87"/>
        <v>-0.95862165961493984</v>
      </c>
      <c r="P396" s="8">
        <f t="shared" si="88"/>
        <v>-0.94481794530716745</v>
      </c>
      <c r="Q396" s="8">
        <f t="shared" si="89"/>
        <v>-6.5777370096553725E-2</v>
      </c>
      <c r="R396" s="8">
        <f t="shared" si="90"/>
        <v>-0.96954605096453672</v>
      </c>
      <c r="T396" s="8">
        <f t="shared" si="91"/>
        <v>-0.67573999461368195</v>
      </c>
      <c r="U396" s="8">
        <f t="shared" si="92"/>
        <v>-0.66436621948798813</v>
      </c>
      <c r="V396" s="8">
        <f t="shared" si="93"/>
        <v>-0.916902106301408</v>
      </c>
      <c r="W396" s="8">
        <f t="shared" si="94"/>
        <v>-0.92495881501990573</v>
      </c>
      <c r="X396" s="8">
        <f t="shared" si="95"/>
        <v>3.9900724332925477E-2</v>
      </c>
      <c r="Y396" s="8">
        <f t="shared" si="96"/>
        <v>-0.77533261865909398</v>
      </c>
      <c r="AA396" s="8">
        <f t="shared" si="97"/>
        <v>-0.89150731227151392</v>
      </c>
      <c r="AB396" s="8">
        <f t="shared" si="98"/>
        <v>-0.88115062254054388</v>
      </c>
      <c r="AC396" s="8">
        <f t="shared" si="99"/>
        <v>-0.97226866015430569</v>
      </c>
      <c r="AD396" s="8">
        <f t="shared" si="100"/>
        <v>-0.97620929006378465</v>
      </c>
      <c r="AE396" s="8">
        <f t="shared" si="101"/>
        <v>-0.71473103066223842</v>
      </c>
      <c r="AF396" s="8">
        <f t="shared" si="102"/>
        <v>-0.84722163524850214</v>
      </c>
      <c r="AG396" s="8"/>
      <c r="AH396">
        <v>-17.461353194236001</v>
      </c>
      <c r="AJ396">
        <v>-1.0779804224873911E-5</v>
      </c>
      <c r="AK396">
        <v>0</v>
      </c>
      <c r="AL396">
        <v>-1.0779804224873911E-5</v>
      </c>
      <c r="AM396">
        <v>0</v>
      </c>
      <c r="AN396">
        <v>0</v>
      </c>
      <c r="AO396">
        <v>0</v>
      </c>
      <c r="AP396">
        <v>0</v>
      </c>
      <c r="AQ396">
        <v>0</v>
      </c>
      <c r="AS396">
        <v>-1.0779804224873911E-5</v>
      </c>
      <c r="AT396">
        <v>0</v>
      </c>
      <c r="AU396">
        <v>-1.0779804224873911E-5</v>
      </c>
      <c r="AV396">
        <v>0</v>
      </c>
      <c r="AW396">
        <v>-3.5932680749528608E-6</v>
      </c>
      <c r="AX396">
        <v>0</v>
      </c>
      <c r="AY396">
        <v>-3.5932680749528608E-6</v>
      </c>
      <c r="AZ396">
        <v>0</v>
      </c>
      <c r="BB396">
        <f t="shared" si="108"/>
        <v>0</v>
      </c>
    </row>
    <row r="397" spans="1:54" x14ac:dyDescent="0.3">
      <c r="A397">
        <v>3</v>
      </c>
      <c r="B397" t="s">
        <v>134</v>
      </c>
      <c r="C397" t="s">
        <v>132</v>
      </c>
      <c r="D397" t="s">
        <v>15</v>
      </c>
      <c r="F397" s="2">
        <v>0</v>
      </c>
      <c r="G397" s="2">
        <f t="shared" si="103"/>
        <v>1</v>
      </c>
      <c r="H397" s="4">
        <f t="shared" si="104"/>
        <v>0</v>
      </c>
      <c r="I397" s="14">
        <f t="shared" si="105"/>
        <v>1</v>
      </c>
      <c r="J397">
        <f t="shared" si="84"/>
        <v>0</v>
      </c>
      <c r="K397">
        <f t="shared" si="106"/>
        <v>3</v>
      </c>
      <c r="L397">
        <f t="shared" si="107"/>
        <v>0</v>
      </c>
      <c r="M397" s="8">
        <f t="shared" si="85"/>
        <v>0.45200949313307376</v>
      </c>
      <c r="N397" s="8">
        <f t="shared" si="86"/>
        <v>0.45232539772988556</v>
      </c>
      <c r="O397" s="8">
        <f t="shared" si="87"/>
        <v>0.114117885882114</v>
      </c>
      <c r="P397" s="8">
        <f t="shared" si="88"/>
        <v>12353.411764705883</v>
      </c>
      <c r="Q397" s="8">
        <f t="shared" si="89"/>
        <v>-0.19175513790258583</v>
      </c>
      <c r="R397" s="8">
        <f t="shared" si="90"/>
        <v>205.4836236933798</v>
      </c>
      <c r="T397" s="8">
        <f t="shared" si="91"/>
        <v>0.63722029759247767</v>
      </c>
      <c r="U397" s="8">
        <f t="shared" si="92"/>
        <v>0.59260717029622356</v>
      </c>
      <c r="V397" s="8">
        <f t="shared" si="93"/>
        <v>0.78908412230773439</v>
      </c>
      <c r="W397" s="8">
        <f t="shared" si="94"/>
        <v>2.3953574132497786</v>
      </c>
      <c r="X397" s="8">
        <f t="shared" si="95"/>
        <v>7.0646893503516148E-2</v>
      </c>
      <c r="Y397" s="8">
        <f t="shared" si="96"/>
        <v>58.173773416439694</v>
      </c>
      <c r="AA397" s="8">
        <f t="shared" si="97"/>
        <v>-0.28251794052767465</v>
      </c>
      <c r="AB397" s="8">
        <f t="shared" si="98"/>
        <v>-0.30129443092706037</v>
      </c>
      <c r="AC397" s="8">
        <f t="shared" si="99"/>
        <v>-0.22093968227989932</v>
      </c>
      <c r="AD397" s="8">
        <f t="shared" si="100"/>
        <v>1.0585921970873708</v>
      </c>
      <c r="AE397" s="8">
        <f t="shared" si="101"/>
        <v>-0.55714258833990771</v>
      </c>
      <c r="AF397" s="8">
        <f t="shared" si="102"/>
        <v>38.49049911764164</v>
      </c>
      <c r="AG397" s="8"/>
      <c r="AH397">
        <v>41.672127347554699</v>
      </c>
      <c r="AJ397">
        <v>-1.951152294506455</v>
      </c>
      <c r="AK397">
        <v>-2</v>
      </c>
      <c r="AL397">
        <v>-1.951152294506455</v>
      </c>
      <c r="AM397">
        <v>-2</v>
      </c>
      <c r="AN397">
        <v>0</v>
      </c>
      <c r="AO397">
        <v>0</v>
      </c>
      <c r="AP397">
        <v>0</v>
      </c>
      <c r="AQ397">
        <v>0</v>
      </c>
      <c r="AS397">
        <v>-1.951152294506455</v>
      </c>
      <c r="AT397">
        <v>-1</v>
      </c>
      <c r="AU397">
        <v>-1.951152294506455</v>
      </c>
      <c r="AV397">
        <v>-1</v>
      </c>
      <c r="AW397">
        <v>-0.65038409816881837</v>
      </c>
      <c r="AX397">
        <v>-7.1999999999999897E-2</v>
      </c>
      <c r="AY397">
        <v>-0.65038409816881837</v>
      </c>
      <c r="AZ397">
        <v>-7.1999999999999897E-2</v>
      </c>
      <c r="BB397">
        <f t="shared" si="108"/>
        <v>-7.1999999999999897E-2</v>
      </c>
    </row>
    <row r="398" spans="1:54" x14ac:dyDescent="0.3">
      <c r="A398">
        <v>3</v>
      </c>
      <c r="B398" t="s">
        <v>135</v>
      </c>
      <c r="C398" t="s">
        <v>132</v>
      </c>
      <c r="D398" t="s">
        <v>15</v>
      </c>
      <c r="F398" s="2">
        <v>0</v>
      </c>
      <c r="G398" s="2">
        <f t="shared" si="103"/>
        <v>0</v>
      </c>
      <c r="H398" s="4">
        <f t="shared" si="104"/>
        <v>1</v>
      </c>
      <c r="I398" s="14">
        <f t="shared" si="105"/>
        <v>0</v>
      </c>
      <c r="J398">
        <f t="shared" si="84"/>
        <v>1</v>
      </c>
      <c r="K398">
        <f t="shared" si="106"/>
        <v>3</v>
      </c>
      <c r="L398">
        <f t="shared" si="107"/>
        <v>3</v>
      </c>
      <c r="M398" s="8">
        <f t="shared" si="85"/>
        <v>-0.83155646423632523</v>
      </c>
      <c r="N398" s="8">
        <f t="shared" si="86"/>
        <v>-0.82866195646604102</v>
      </c>
      <c r="O398" s="8">
        <f t="shared" si="87"/>
        <v>-0.97959315442637984</v>
      </c>
      <c r="P398" s="8">
        <f t="shared" si="88"/>
        <v>-0.98162079501399258</v>
      </c>
      <c r="Q398" s="8">
        <f t="shared" si="89"/>
        <v>-0.18403531851349655</v>
      </c>
      <c r="R398" s="8">
        <f t="shared" si="90"/>
        <v>-0.91948876975532301</v>
      </c>
      <c r="T398" s="8">
        <f t="shared" si="91"/>
        <v>-0.78351720153482096</v>
      </c>
      <c r="U398" s="8">
        <f t="shared" si="92"/>
        <v>-0.7823337600549426</v>
      </c>
      <c r="V398" s="8">
        <f t="shared" si="93"/>
        <v>-0.96304892923873753</v>
      </c>
      <c r="W398" s="8">
        <f t="shared" si="94"/>
        <v>-0.95622039486348887</v>
      </c>
      <c r="X398" s="8">
        <f t="shared" si="95"/>
        <v>9.1707046883860069E-2</v>
      </c>
      <c r="Y398" s="8">
        <f t="shared" si="96"/>
        <v>-0.79371282832586831</v>
      </c>
      <c r="AA398" s="8">
        <f t="shared" si="97"/>
        <v>-0.92247169043565391</v>
      </c>
      <c r="AB398" s="8">
        <f t="shared" si="98"/>
        <v>-0.92050239315406901</v>
      </c>
      <c r="AC398" s="8">
        <f t="shared" si="99"/>
        <v>-0.98503087253020971</v>
      </c>
      <c r="AD398" s="8">
        <f t="shared" si="100"/>
        <v>-0.98252168542101792</v>
      </c>
      <c r="AE398" s="8">
        <f t="shared" si="101"/>
        <v>-0.55530964083789913</v>
      </c>
      <c r="AF398" s="8">
        <f t="shared" si="102"/>
        <v>-0.92411330647772194</v>
      </c>
      <c r="AG398" s="8"/>
      <c r="AH398">
        <v>-6.7542706105747543</v>
      </c>
      <c r="AJ398">
        <v>1.951152294506455</v>
      </c>
      <c r="AK398">
        <v>2</v>
      </c>
      <c r="AL398">
        <v>1.951152294506455</v>
      </c>
      <c r="AM398">
        <v>2</v>
      </c>
      <c r="AN398">
        <v>0</v>
      </c>
      <c r="AO398">
        <v>0</v>
      </c>
      <c r="AP398">
        <v>0</v>
      </c>
      <c r="AQ398">
        <v>0</v>
      </c>
      <c r="AS398">
        <v>1.951152294506455</v>
      </c>
      <c r="AT398">
        <v>1</v>
      </c>
      <c r="AU398">
        <v>1.951152294506455</v>
      </c>
      <c r="AV398">
        <v>1</v>
      </c>
      <c r="AW398">
        <v>0.65038409816881837</v>
      </c>
      <c r="AX398">
        <v>7.1999999999999897E-2</v>
      </c>
      <c r="AY398">
        <v>0.65038409816881837</v>
      </c>
      <c r="AZ398">
        <v>7.1999999999999897E-2</v>
      </c>
      <c r="BB398">
        <f t="shared" si="108"/>
        <v>7.1999999999999897E-2</v>
      </c>
    </row>
    <row r="399" spans="1:54" x14ac:dyDescent="0.3">
      <c r="A399">
        <v>3</v>
      </c>
      <c r="B399" t="s">
        <v>136</v>
      </c>
      <c r="C399" t="s">
        <v>132</v>
      </c>
      <c r="D399" t="s">
        <v>15</v>
      </c>
      <c r="F399" s="2">
        <v>0</v>
      </c>
      <c r="G399" s="2">
        <f t="shared" si="103"/>
        <v>1</v>
      </c>
      <c r="H399" s="4">
        <f t="shared" si="104"/>
        <v>1</v>
      </c>
      <c r="I399" s="14">
        <f t="shared" si="105"/>
        <v>0</v>
      </c>
      <c r="J399">
        <f t="shared" si="84"/>
        <v>1</v>
      </c>
      <c r="K399">
        <f t="shared" si="106"/>
        <v>3</v>
      </c>
      <c r="L399">
        <f t="shared" si="107"/>
        <v>3</v>
      </c>
      <c r="M399" s="8">
        <f t="shared" si="85"/>
        <v>-0.78633248162432601</v>
      </c>
      <c r="N399" s="8">
        <f t="shared" si="86"/>
        <v>-0.7837921898738045</v>
      </c>
      <c r="O399" s="8">
        <f t="shared" si="87"/>
        <v>-0.98308869421371092</v>
      </c>
      <c r="P399" s="8">
        <f t="shared" si="88"/>
        <v>-0.98038372143226438</v>
      </c>
      <c r="Q399" s="8">
        <f t="shared" si="89"/>
        <v>-0.18447044532882109</v>
      </c>
      <c r="R399" s="8">
        <f t="shared" si="90"/>
        <v>-0.92187844862767288</v>
      </c>
      <c r="T399" s="8">
        <f t="shared" si="91"/>
        <v>-0.74734411887586694</v>
      </c>
      <c r="U399" s="8">
        <f t="shared" si="92"/>
        <v>-0.75000668002093096</v>
      </c>
      <c r="V399" s="8">
        <f t="shared" si="93"/>
        <v>-0.96723151979147359</v>
      </c>
      <c r="W399" s="8">
        <f t="shared" si="94"/>
        <v>-0.9542325559507695</v>
      </c>
      <c r="X399" s="8">
        <f t="shared" si="95"/>
        <v>9.0135411881659383E-2</v>
      </c>
      <c r="Y399" s="8">
        <f t="shared" si="96"/>
        <v>-0.79662466520671948</v>
      </c>
      <c r="AA399" s="8">
        <f t="shared" si="97"/>
        <v>-0.90934022011342241</v>
      </c>
      <c r="AB399" s="8">
        <f t="shared" si="98"/>
        <v>-0.90961890858974204</v>
      </c>
      <c r="AC399" s="8">
        <f t="shared" si="99"/>
        <v>-0.98752031211170921</v>
      </c>
      <c r="AD399" s="8">
        <f t="shared" si="100"/>
        <v>-0.98201187050976269</v>
      </c>
      <c r="AE399" s="8">
        <f t="shared" si="101"/>
        <v>-0.55113037648652741</v>
      </c>
      <c r="AF399" s="8">
        <f t="shared" si="102"/>
        <v>-0.92449617034740406</v>
      </c>
      <c r="AG399" s="8"/>
      <c r="AH399">
        <v>-6.7542706105747552</v>
      </c>
      <c r="AJ399">
        <v>1.951152294506455</v>
      </c>
      <c r="AK399">
        <v>2</v>
      </c>
      <c r="AL399">
        <v>1.951152294506455</v>
      </c>
      <c r="AM399">
        <v>2</v>
      </c>
      <c r="AN399">
        <v>0</v>
      </c>
      <c r="AO399">
        <v>0</v>
      </c>
      <c r="AP399">
        <v>0</v>
      </c>
      <c r="AQ399">
        <v>0</v>
      </c>
      <c r="AS399">
        <v>1.951152294506455</v>
      </c>
      <c r="AT399">
        <v>1</v>
      </c>
      <c r="AU399">
        <v>1.951152294506455</v>
      </c>
      <c r="AV399">
        <v>1</v>
      </c>
      <c r="AW399">
        <v>0.65038409816881837</v>
      </c>
      <c r="AX399">
        <v>7.1999999999999897E-2</v>
      </c>
      <c r="AY399">
        <v>0.65038409816881837</v>
      </c>
      <c r="AZ399">
        <v>7.1999999999999897E-2</v>
      </c>
      <c r="BB399">
        <f t="shared" si="108"/>
        <v>7.1999999999999897E-2</v>
      </c>
    </row>
    <row r="400" spans="1:54" x14ac:dyDescent="0.3">
      <c r="A400">
        <v>3</v>
      </c>
      <c r="B400" t="s">
        <v>137</v>
      </c>
      <c r="C400" t="s">
        <v>132</v>
      </c>
      <c r="D400" t="s">
        <v>15</v>
      </c>
      <c r="F400" s="2">
        <v>0</v>
      </c>
      <c r="G400" s="2">
        <f t="shared" si="103"/>
        <v>0</v>
      </c>
      <c r="H400" s="4">
        <f t="shared" si="104"/>
        <v>0</v>
      </c>
      <c r="I400" s="14">
        <f t="shared" si="105"/>
        <v>1</v>
      </c>
      <c r="J400">
        <f t="shared" si="84"/>
        <v>0</v>
      </c>
      <c r="K400">
        <f t="shared" si="106"/>
        <v>3</v>
      </c>
      <c r="L400">
        <f t="shared" si="107"/>
        <v>0</v>
      </c>
      <c r="M400" s="8">
        <f t="shared" si="85"/>
        <v>0.36150307959767797</v>
      </c>
      <c r="N400" s="8">
        <f t="shared" si="86"/>
        <v>0.36176400314707774</v>
      </c>
      <c r="O400" s="8">
        <f t="shared" si="87"/>
        <v>9.9403497017485118E-2</v>
      </c>
      <c r="P400" s="8">
        <f t="shared" si="88"/>
        <v>23630.444444444442</v>
      </c>
      <c r="Q400" s="8">
        <f t="shared" si="89"/>
        <v>-0.19133299084953181</v>
      </c>
      <c r="R400" s="8">
        <f t="shared" si="90"/>
        <v>232.04933437744714</v>
      </c>
      <c r="T400" s="8">
        <f t="shared" si="91"/>
        <v>0.72699797928344845</v>
      </c>
      <c r="U400" s="8">
        <f t="shared" si="92"/>
        <v>0.69494101212938508</v>
      </c>
      <c r="V400" s="8">
        <f t="shared" si="93"/>
        <v>0.49245106730512023</v>
      </c>
      <c r="W400" s="8">
        <f t="shared" si="94"/>
        <v>2.4614882430937199</v>
      </c>
      <c r="X400" s="8">
        <f t="shared" si="95"/>
        <v>7.2951855568149912E-2</v>
      </c>
      <c r="Y400" s="8">
        <f t="shared" si="96"/>
        <v>47.570538899044941</v>
      </c>
      <c r="AA400" s="8">
        <f t="shared" si="97"/>
        <v>-0.23769945079481256</v>
      </c>
      <c r="AB400" s="8">
        <f t="shared" si="98"/>
        <v>-0.26123091087925204</v>
      </c>
      <c r="AC400" s="8">
        <f t="shared" si="99"/>
        <v>-0.36943751119226709</v>
      </c>
      <c r="AD400" s="8">
        <f t="shared" si="100"/>
        <v>1.0667060559755217</v>
      </c>
      <c r="AE400" s="8">
        <f t="shared" si="101"/>
        <v>-0.56153413358780291</v>
      </c>
      <c r="AF400" s="8">
        <f t="shared" si="102"/>
        <v>29.919638703126463</v>
      </c>
      <c r="AG400" s="8"/>
      <c r="AH400">
        <v>41.672127347554699</v>
      </c>
      <c r="AJ400">
        <v>-1.951152294506455</v>
      </c>
      <c r="AK400">
        <v>-2</v>
      </c>
      <c r="AL400">
        <v>-1.951152294506455</v>
      </c>
      <c r="AM400">
        <v>-2</v>
      </c>
      <c r="AN400">
        <v>0</v>
      </c>
      <c r="AO400">
        <v>0</v>
      </c>
      <c r="AP400">
        <v>0</v>
      </c>
      <c r="AQ400">
        <v>0</v>
      </c>
      <c r="AS400">
        <v>-1.951152294506455</v>
      </c>
      <c r="AT400">
        <v>-1</v>
      </c>
      <c r="AU400">
        <v>-1.951152294506455</v>
      </c>
      <c r="AV400">
        <v>-1</v>
      </c>
      <c r="AW400">
        <v>-0.65038409816881837</v>
      </c>
      <c r="AX400">
        <v>-7.1999999999999897E-2</v>
      </c>
      <c r="AY400">
        <v>-0.65038409816881837</v>
      </c>
      <c r="AZ400">
        <v>-7.1999999999999897E-2</v>
      </c>
      <c r="BB400">
        <f t="shared" si="108"/>
        <v>-7.1999999999999897E-2</v>
      </c>
    </row>
    <row r="401" spans="1:54" x14ac:dyDescent="0.3">
      <c r="A401">
        <v>3</v>
      </c>
      <c r="B401" t="s">
        <v>138</v>
      </c>
      <c r="C401" t="s">
        <v>132</v>
      </c>
      <c r="D401" t="s">
        <v>15</v>
      </c>
      <c r="F401" s="2">
        <v>0</v>
      </c>
      <c r="G401" s="2">
        <f t="shared" si="103"/>
        <v>0</v>
      </c>
      <c r="H401" s="4">
        <f t="shared" si="104"/>
        <v>0</v>
      </c>
      <c r="I401" s="14">
        <f t="shared" si="105"/>
        <v>1</v>
      </c>
      <c r="J401">
        <f t="shared" si="84"/>
        <v>0</v>
      </c>
      <c r="K401">
        <f t="shared" si="106"/>
        <v>3</v>
      </c>
      <c r="L401">
        <f t="shared" si="107"/>
        <v>0</v>
      </c>
      <c r="M401" s="8">
        <f t="shared" si="85"/>
        <v>-0.63800225686097334</v>
      </c>
      <c r="N401" s="8">
        <f t="shared" si="86"/>
        <v>-0.62568838125568305</v>
      </c>
      <c r="O401" s="8">
        <f t="shared" si="87"/>
        <v>-0.952373752147606</v>
      </c>
      <c r="P401" s="8">
        <f t="shared" si="88"/>
        <v>-0.94017230251252815</v>
      </c>
      <c r="Q401" s="8">
        <f t="shared" si="89"/>
        <v>-6.9634172322141683E-2</v>
      </c>
      <c r="R401" s="8">
        <f t="shared" si="90"/>
        <v>-0.96598439394176072</v>
      </c>
      <c r="T401" s="8">
        <f t="shared" si="91"/>
        <v>-0.63639221258428258</v>
      </c>
      <c r="U401" s="8">
        <f t="shared" si="92"/>
        <v>-0.62777958599023764</v>
      </c>
      <c r="V401" s="8">
        <f t="shared" si="93"/>
        <v>-0.90991557278814383</v>
      </c>
      <c r="W401" s="8">
        <f t="shared" si="94"/>
        <v>-0.91818066712268176</v>
      </c>
      <c r="X401" s="8">
        <f t="shared" si="95"/>
        <v>3.2612306765192736E-2</v>
      </c>
      <c r="Y401" s="8">
        <f t="shared" si="96"/>
        <v>-0.76077746202084706</v>
      </c>
      <c r="AA401" s="8">
        <f t="shared" si="97"/>
        <v>-0.88245051769744176</v>
      </c>
      <c r="AB401" s="8">
        <f t="shared" si="98"/>
        <v>-0.87388250636835707</v>
      </c>
      <c r="AC401" s="8">
        <f t="shared" si="99"/>
        <v>-0.96930841847211491</v>
      </c>
      <c r="AD401" s="8">
        <f t="shared" si="100"/>
        <v>-0.97454549334556262</v>
      </c>
      <c r="AE401" s="8">
        <f t="shared" si="101"/>
        <v>-0.71317074469805763</v>
      </c>
      <c r="AF401" s="8">
        <f t="shared" si="102"/>
        <v>-0.83815521282273053</v>
      </c>
      <c r="AG401" s="8"/>
      <c r="AH401">
        <v>-17.461353194236001</v>
      </c>
      <c r="AJ401">
        <v>-1.0779804224873911E-5</v>
      </c>
      <c r="AK401">
        <v>0</v>
      </c>
      <c r="AL401">
        <v>-1.0779804224873911E-5</v>
      </c>
      <c r="AM401">
        <v>0</v>
      </c>
      <c r="AN401">
        <v>0</v>
      </c>
      <c r="AO401">
        <v>0</v>
      </c>
      <c r="AP401">
        <v>0</v>
      </c>
      <c r="AQ401">
        <v>0</v>
      </c>
      <c r="AS401">
        <v>-1.0779804224873911E-5</v>
      </c>
      <c r="AT401">
        <v>0</v>
      </c>
      <c r="AU401">
        <v>-1.0779804224873911E-5</v>
      </c>
      <c r="AV401">
        <v>0</v>
      </c>
      <c r="AW401">
        <v>-3.5932680749528608E-6</v>
      </c>
      <c r="AX401">
        <v>0</v>
      </c>
      <c r="AY401">
        <v>-3.5932680749528608E-6</v>
      </c>
      <c r="AZ401">
        <v>0</v>
      </c>
      <c r="BB401">
        <f t="shared" si="108"/>
        <v>0</v>
      </c>
    </row>
    <row r="402" spans="1:54" x14ac:dyDescent="0.3">
      <c r="A402">
        <v>3</v>
      </c>
      <c r="B402" t="s">
        <v>139</v>
      </c>
      <c r="C402" t="s">
        <v>132</v>
      </c>
      <c r="D402" t="s">
        <v>15</v>
      </c>
      <c r="F402" s="2">
        <v>0</v>
      </c>
      <c r="G402" s="2">
        <f t="shared" si="103"/>
        <v>1</v>
      </c>
      <c r="H402" s="4">
        <f t="shared" si="104"/>
        <v>0</v>
      </c>
      <c r="I402" s="14">
        <f t="shared" si="105"/>
        <v>1</v>
      </c>
      <c r="J402">
        <f t="shared" si="84"/>
        <v>0</v>
      </c>
      <c r="K402">
        <f t="shared" si="106"/>
        <v>3</v>
      </c>
      <c r="L402">
        <f t="shared" si="107"/>
        <v>0</v>
      </c>
      <c r="M402" s="8">
        <f t="shared" si="85"/>
        <v>-0.65565990857334044</v>
      </c>
      <c r="N402" s="8">
        <f t="shared" si="86"/>
        <v>-0.64360779752762243</v>
      </c>
      <c r="O402" s="8">
        <f t="shared" si="87"/>
        <v>-0.95643504441400096</v>
      </c>
      <c r="P402" s="8">
        <f t="shared" si="88"/>
        <v>-0.94617094798230217</v>
      </c>
      <c r="Q402" s="8">
        <f t="shared" si="89"/>
        <v>-6.9204527720686013E-2</v>
      </c>
      <c r="R402" s="8">
        <f t="shared" si="90"/>
        <v>-0.96948677375453018</v>
      </c>
      <c r="T402" s="8">
        <f t="shared" si="91"/>
        <v>-0.65958023363886642</v>
      </c>
      <c r="U402" s="8">
        <f t="shared" si="92"/>
        <v>-0.64847886777660446</v>
      </c>
      <c r="V402" s="8">
        <f t="shared" si="93"/>
        <v>-0.94166693752893338</v>
      </c>
      <c r="W402" s="8">
        <f t="shared" si="94"/>
        <v>-0.91513151807941884</v>
      </c>
      <c r="X402" s="8">
        <f t="shared" si="95"/>
        <v>3.4080774548461028E-2</v>
      </c>
      <c r="Y402" s="8">
        <f t="shared" si="96"/>
        <v>-0.81836895326083237</v>
      </c>
      <c r="AA402" s="8">
        <f t="shared" si="97"/>
        <v>-0.88630213182384543</v>
      </c>
      <c r="AB402" s="8">
        <f t="shared" si="98"/>
        <v>-0.87699708080127248</v>
      </c>
      <c r="AC402" s="8">
        <f t="shared" si="99"/>
        <v>-0.97896662495186659</v>
      </c>
      <c r="AD402" s="8">
        <f t="shared" si="100"/>
        <v>-0.97382469104563063</v>
      </c>
      <c r="AE402" s="8">
        <f t="shared" si="101"/>
        <v>-0.71559772785910747</v>
      </c>
      <c r="AF402" s="8">
        <f t="shared" si="102"/>
        <v>-0.87755209782777999</v>
      </c>
      <c r="AG402" s="8"/>
      <c r="AH402">
        <v>-17.456503542743938</v>
      </c>
      <c r="AJ402">
        <v>1.0779804224873911E-5</v>
      </c>
      <c r="AK402">
        <v>0</v>
      </c>
      <c r="AL402">
        <v>1.0779804224873911E-5</v>
      </c>
      <c r="AM402">
        <v>0</v>
      </c>
      <c r="AN402">
        <v>0</v>
      </c>
      <c r="AO402">
        <v>0</v>
      </c>
      <c r="AP402">
        <v>0</v>
      </c>
      <c r="AQ402">
        <v>0</v>
      </c>
      <c r="AS402">
        <v>1.0779804224873911E-5</v>
      </c>
      <c r="AT402">
        <v>0</v>
      </c>
      <c r="AU402">
        <v>1.0779804224873911E-5</v>
      </c>
      <c r="AV402">
        <v>0</v>
      </c>
      <c r="AW402">
        <v>3.5932680749528608E-6</v>
      </c>
      <c r="AX402">
        <v>0</v>
      </c>
      <c r="AY402">
        <v>3.5932680749528608E-6</v>
      </c>
      <c r="AZ402">
        <v>0</v>
      </c>
      <c r="BB402">
        <f t="shared" si="108"/>
        <v>0</v>
      </c>
    </row>
    <row r="403" spans="1:54" x14ac:dyDescent="0.3">
      <c r="A403">
        <v>3</v>
      </c>
      <c r="B403" t="s">
        <v>140</v>
      </c>
      <c r="C403" t="s">
        <v>141</v>
      </c>
      <c r="D403" t="s">
        <v>69</v>
      </c>
      <c r="F403" s="2">
        <v>0</v>
      </c>
      <c r="G403" s="2">
        <f t="shared" si="103"/>
        <v>0</v>
      </c>
      <c r="H403" s="4">
        <f t="shared" si="104"/>
        <v>1</v>
      </c>
      <c r="I403" s="14">
        <f t="shared" si="105"/>
        <v>0</v>
      </c>
      <c r="J403">
        <f t="shared" ref="J403:J426" si="109">IF(BB403&gt;0,1,0)</f>
        <v>1</v>
      </c>
      <c r="K403">
        <f t="shared" si="106"/>
        <v>2</v>
      </c>
      <c r="L403">
        <f t="shared" si="107"/>
        <v>2</v>
      </c>
      <c r="M403" s="8">
        <f t="shared" ref="M403:M426" si="110">(N67-M67)/M67</f>
        <v>-0.91079695459812504</v>
      </c>
      <c r="N403" s="8">
        <f t="shared" ref="N403:N426" si="111">(O67-M67)/M67</f>
        <v>-0.91074926838849291</v>
      </c>
      <c r="O403" s="8">
        <f t="shared" ref="O403:O426" si="112">(Q67-P67)/P67</f>
        <v>-0.88429203764627162</v>
      </c>
      <c r="P403" s="8">
        <f t="shared" ref="P403:P426" si="113">(S67-R67)/R67</f>
        <v>-0.99217059457010293</v>
      </c>
      <c r="Q403" s="8">
        <f t="shared" ref="Q403:Q426" si="114">(U67-T67)/T67</f>
        <v>-0.21729625505984093</v>
      </c>
      <c r="R403" s="8">
        <f t="shared" ref="R403:R426" si="115">(W67-V67)/V67</f>
        <v>-0.85418302900957233</v>
      </c>
      <c r="T403" s="8">
        <f t="shared" ref="T403:T426" si="116">(Z67-Y67)/Y67</f>
        <v>-0.80730666981538945</v>
      </c>
      <c r="U403" s="8">
        <f t="shared" ref="U403:U426" si="117">(AA67-Y67)/Y67</f>
        <v>-0.80967772659125226</v>
      </c>
      <c r="V403" s="8">
        <f t="shared" ref="V403:V426" si="118">(AC67-AB67)/AB67</f>
        <v>-0.66665666100283516</v>
      </c>
      <c r="W403" s="8">
        <f t="shared" ref="W403:W426" si="119">(AE67-AD67)/AD67</f>
        <v>-0.94115574148796144</v>
      </c>
      <c r="X403" s="8">
        <f t="shared" ref="X403:X426" si="120">(AG67-AF67)/AF67</f>
        <v>0.46292702240785455</v>
      </c>
      <c r="Y403" s="8">
        <f t="shared" ref="Y403:Y426" si="121">(AI67-AH67)/AH67</f>
        <v>-0.44144965472870384</v>
      </c>
      <c r="AA403" s="8">
        <f t="shared" ref="AA403:AA426" si="122">(AL67-AK67)/AK67</f>
        <v>-0.90504179749411817</v>
      </c>
      <c r="AB403" s="8">
        <f t="shared" ref="AB403:AB426" si="123">(AM67-AK67)/AK67</f>
        <v>-0.90551354861591571</v>
      </c>
      <c r="AC403" s="8">
        <f t="shared" ref="AC403:AC426" si="124">(AO67-AN67)/AN67</f>
        <v>-0.81468437274607985</v>
      </c>
      <c r="AD403" s="8">
        <f t="shared" ref="AD403:AD426" si="125">(AQ67-AP67)/AP67</f>
        <v>-0.96391071850128385</v>
      </c>
      <c r="AE403" s="8">
        <f t="shared" ref="AE403:AE426" si="126">(AS67-AR67)/AR67</f>
        <v>0.16202598867920795</v>
      </c>
      <c r="AF403" s="8">
        <f t="shared" ref="AF403:AF426" si="127">(AU67-AT67)/AT67</f>
        <v>-0.78981268904697577</v>
      </c>
      <c r="AG403" s="8"/>
      <c r="AH403">
        <v>-12.976232971877559</v>
      </c>
      <c r="AJ403">
        <v>0.99005956077063639</v>
      </c>
      <c r="AK403">
        <v>1</v>
      </c>
      <c r="AL403">
        <v>0.99005956077063639</v>
      </c>
      <c r="AM403">
        <v>1</v>
      </c>
      <c r="AN403">
        <v>0</v>
      </c>
      <c r="AO403">
        <v>0</v>
      </c>
      <c r="AP403">
        <v>0</v>
      </c>
      <c r="AQ403">
        <v>0</v>
      </c>
      <c r="AS403">
        <v>0.99005956077063639</v>
      </c>
      <c r="AT403">
        <v>1</v>
      </c>
      <c r="AU403">
        <v>0.99005956077063639</v>
      </c>
      <c r="AV403">
        <v>1</v>
      </c>
      <c r="AW403">
        <v>0.69670857980155887</v>
      </c>
      <c r="AX403">
        <v>0.15199999999999991</v>
      </c>
      <c r="AY403">
        <v>0.69670857980155887</v>
      </c>
      <c r="AZ403">
        <v>0.15199999999999991</v>
      </c>
      <c r="BB403">
        <f t="shared" si="108"/>
        <v>0.15199999999999991</v>
      </c>
    </row>
    <row r="404" spans="1:54" x14ac:dyDescent="0.3">
      <c r="A404">
        <v>3</v>
      </c>
      <c r="B404" t="s">
        <v>142</v>
      </c>
      <c r="C404" t="s">
        <v>141</v>
      </c>
      <c r="D404" t="s">
        <v>69</v>
      </c>
      <c r="F404" s="2">
        <v>0</v>
      </c>
      <c r="G404" s="2">
        <f t="shared" ref="G404:G426" si="128">MOD(LEN(B404)-LEN(SUBSTITUTE(B404,"N","")),2)</f>
        <v>1</v>
      </c>
      <c r="H404" s="4">
        <f t="shared" ref="H404:H426" si="129">H714</f>
        <v>0</v>
      </c>
      <c r="I404" s="14">
        <f t="shared" ref="I404:I426" si="130">1-J404</f>
        <v>1</v>
      </c>
      <c r="J404">
        <f t="shared" si="109"/>
        <v>0</v>
      </c>
      <c r="K404">
        <f t="shared" ref="K404:K426" si="131">LEN(D404) - LEN(SUBSTITUTE(D404, ",", "")) + 1</f>
        <v>2</v>
      </c>
      <c r="L404">
        <f t="shared" ref="L404:L426" si="132">L714</f>
        <v>0</v>
      </c>
      <c r="M404" s="8">
        <f t="shared" si="110"/>
        <v>1.1258110025386168</v>
      </c>
      <c r="N404" s="8">
        <f t="shared" si="111"/>
        <v>1.1262219404869862</v>
      </c>
      <c r="O404" s="8">
        <f t="shared" si="112"/>
        <v>0.14838159352637401</v>
      </c>
      <c r="P404" s="8">
        <f t="shared" si="113"/>
        <v>31213.083333333339</v>
      </c>
      <c r="Q404" s="8">
        <f t="shared" si="114"/>
        <v>-0.22166169283940218</v>
      </c>
      <c r="R404" s="8">
        <f t="shared" si="115"/>
        <v>821.23469387755097</v>
      </c>
      <c r="T404" s="8">
        <f t="shared" si="116"/>
        <v>1.5247752588064509</v>
      </c>
      <c r="U404" s="8">
        <f t="shared" si="117"/>
        <v>1.4810616557000258</v>
      </c>
      <c r="V404" s="8">
        <f t="shared" si="118"/>
        <v>1.5401948859914902</v>
      </c>
      <c r="W404" s="8">
        <f t="shared" si="119"/>
        <v>3.7136147079880844</v>
      </c>
      <c r="X404" s="8">
        <f t="shared" si="120"/>
        <v>0.45111105752842923</v>
      </c>
      <c r="Y404" s="8">
        <f t="shared" si="121"/>
        <v>293.26307976780055</v>
      </c>
      <c r="AA404" s="8">
        <f t="shared" si="122"/>
        <v>0.30807970027128256</v>
      </c>
      <c r="AB404" s="8">
        <f t="shared" si="123"/>
        <v>0.31739940557576607</v>
      </c>
      <c r="AC404" s="8">
        <f t="shared" si="124"/>
        <v>0.41487321385563208</v>
      </c>
      <c r="AD404" s="8">
        <f t="shared" si="125"/>
        <v>2.3757460243585129</v>
      </c>
      <c r="AE404" s="8">
        <f t="shared" si="126"/>
        <v>0.15445670936553002</v>
      </c>
      <c r="AF404" s="8">
        <f t="shared" si="127"/>
        <v>113.38499090051096</v>
      </c>
      <c r="AG404" s="8"/>
      <c r="AH404">
        <v>12.976232971877559</v>
      </c>
      <c r="AJ404">
        <v>-0.99005956077063639</v>
      </c>
      <c r="AK404">
        <v>-1</v>
      </c>
      <c r="AL404">
        <v>-0.99005956077063639</v>
      </c>
      <c r="AM404">
        <v>-1</v>
      </c>
      <c r="AN404">
        <v>0</v>
      </c>
      <c r="AO404">
        <v>0</v>
      </c>
      <c r="AP404">
        <v>0</v>
      </c>
      <c r="AQ404">
        <v>0</v>
      </c>
      <c r="AS404">
        <v>-0.99005956077063639</v>
      </c>
      <c r="AT404">
        <v>-1</v>
      </c>
      <c r="AU404">
        <v>-0.99005956077063639</v>
      </c>
      <c r="AV404">
        <v>-1</v>
      </c>
      <c r="AW404">
        <v>-0.69670857980155887</v>
      </c>
      <c r="AX404">
        <v>-0.15199999999999991</v>
      </c>
      <c r="AY404">
        <v>-0.69670857980155887</v>
      </c>
      <c r="AZ404">
        <v>-0.15199999999999991</v>
      </c>
      <c r="BB404">
        <f t="shared" ref="BB404:BB426" si="133">IF($BB$337=0,AH404,IF($BB$337=1,AS404,IF($BB$337=2,AT404,IF($BB$337=3,AU404,IF($BB$337=4,AV404,IF($BB$337="1L",AW404,IF($BB$337="2L",AX404,IF($BB$337="3L",AY404,AZ404))))))))</f>
        <v>-0.15199999999999991</v>
      </c>
    </row>
    <row r="405" spans="1:54" x14ac:dyDescent="0.3">
      <c r="A405">
        <v>3</v>
      </c>
      <c r="B405" t="s">
        <v>143</v>
      </c>
      <c r="C405" t="s">
        <v>141</v>
      </c>
      <c r="D405" t="s">
        <v>69</v>
      </c>
      <c r="F405" s="2">
        <v>0</v>
      </c>
      <c r="G405" s="2">
        <f t="shared" si="128"/>
        <v>1</v>
      </c>
      <c r="H405" s="4">
        <f t="shared" si="129"/>
        <v>0</v>
      </c>
      <c r="I405" s="14">
        <f t="shared" si="130"/>
        <v>1</v>
      </c>
      <c r="J405">
        <f t="shared" si="109"/>
        <v>0</v>
      </c>
      <c r="K405">
        <f t="shared" si="131"/>
        <v>2</v>
      </c>
      <c r="L405">
        <f t="shared" si="132"/>
        <v>0</v>
      </c>
      <c r="M405" s="8">
        <f t="shared" si="110"/>
        <v>1.0724903290570216</v>
      </c>
      <c r="N405" s="8">
        <f t="shared" si="111"/>
        <v>1.0727982794770041</v>
      </c>
      <c r="O405" s="8">
        <f t="shared" si="112"/>
        <v>0.17653388266941339</v>
      </c>
      <c r="P405" s="8">
        <f t="shared" si="113"/>
        <v>62393.5</v>
      </c>
      <c r="Q405" s="8">
        <f t="shared" si="114"/>
        <v>-0.22198944317110914</v>
      </c>
      <c r="R405" s="8">
        <f t="shared" si="115"/>
        <v>1086.3645518630412</v>
      </c>
      <c r="T405" s="8">
        <f t="shared" si="116"/>
        <v>1.913955519375566</v>
      </c>
      <c r="U405" s="8">
        <f t="shared" si="117"/>
        <v>1.8643492891158344</v>
      </c>
      <c r="V405" s="8">
        <f t="shared" si="118"/>
        <v>1.7689504104160629</v>
      </c>
      <c r="W405" s="8">
        <f t="shared" si="119"/>
        <v>3.7311176563788404</v>
      </c>
      <c r="X405" s="8">
        <f t="shared" si="120"/>
        <v>0.44259767700656355</v>
      </c>
      <c r="Y405" s="8">
        <f t="shared" si="121"/>
        <v>314.99423501855051</v>
      </c>
      <c r="AA405" s="8">
        <f t="shared" si="122"/>
        <v>0.57140682177956759</v>
      </c>
      <c r="AB405" s="8">
        <f t="shared" si="123"/>
        <v>0.53688608684177752</v>
      </c>
      <c r="AC405" s="8">
        <f t="shared" si="124"/>
        <v>0.64204358077376933</v>
      </c>
      <c r="AD405" s="8">
        <f t="shared" si="125"/>
        <v>2.3683996113287065</v>
      </c>
      <c r="AE405" s="8">
        <f t="shared" si="126"/>
        <v>0.16667949121897208</v>
      </c>
      <c r="AF405" s="8">
        <f t="shared" si="127"/>
        <v>121.00537420132478</v>
      </c>
      <c r="AG405" s="8"/>
      <c r="AH405">
        <v>12.976232971877559</v>
      </c>
      <c r="AJ405">
        <v>-0.99005956077063639</v>
      </c>
      <c r="AK405">
        <v>-1</v>
      </c>
      <c r="AL405">
        <v>-0.99005956077063639</v>
      </c>
      <c r="AM405">
        <v>-1</v>
      </c>
      <c r="AN405">
        <v>0</v>
      </c>
      <c r="AO405">
        <v>0</v>
      </c>
      <c r="AP405">
        <v>0</v>
      </c>
      <c r="AQ405">
        <v>0</v>
      </c>
      <c r="AS405">
        <v>-0.99005956077063639</v>
      </c>
      <c r="AT405">
        <v>-1</v>
      </c>
      <c r="AU405">
        <v>-0.99005956077063639</v>
      </c>
      <c r="AV405">
        <v>-1</v>
      </c>
      <c r="AW405">
        <v>-0.69670857980155887</v>
      </c>
      <c r="AX405">
        <v>-0.15199999999999991</v>
      </c>
      <c r="AY405">
        <v>-0.69670857980155887</v>
      </c>
      <c r="AZ405">
        <v>-0.15199999999999991</v>
      </c>
      <c r="BB405">
        <f t="shared" si="133"/>
        <v>-0.15199999999999991</v>
      </c>
    </row>
    <row r="406" spans="1:54" x14ac:dyDescent="0.3">
      <c r="A406">
        <v>3</v>
      </c>
      <c r="B406" t="s">
        <v>144</v>
      </c>
      <c r="C406" t="s">
        <v>141</v>
      </c>
      <c r="D406" t="s">
        <v>69</v>
      </c>
      <c r="F406" s="2">
        <v>0</v>
      </c>
      <c r="G406" s="2">
        <f t="shared" si="128"/>
        <v>0</v>
      </c>
      <c r="H406" s="4">
        <f t="shared" si="129"/>
        <v>1</v>
      </c>
      <c r="I406" s="14">
        <f t="shared" si="130"/>
        <v>0</v>
      </c>
      <c r="J406">
        <f t="shared" si="109"/>
        <v>1</v>
      </c>
      <c r="K406">
        <f t="shared" si="131"/>
        <v>2</v>
      </c>
      <c r="L406">
        <f t="shared" si="132"/>
        <v>2</v>
      </c>
      <c r="M406" s="8">
        <f t="shared" si="110"/>
        <v>-0.90138317316242433</v>
      </c>
      <c r="N406" s="8">
        <f t="shared" si="111"/>
        <v>-0.90135290908967969</v>
      </c>
      <c r="O406" s="8">
        <f t="shared" si="112"/>
        <v>-0.86697127550302855</v>
      </c>
      <c r="P406" s="8">
        <f t="shared" si="113"/>
        <v>-0.99221435824259741</v>
      </c>
      <c r="Q406" s="8">
        <f t="shared" si="114"/>
        <v>-0.21787177207880473</v>
      </c>
      <c r="R406" s="8">
        <f t="shared" si="115"/>
        <v>-0.84936364264784181</v>
      </c>
      <c r="T406" s="8">
        <f t="shared" si="116"/>
        <v>-0.79279787959900583</v>
      </c>
      <c r="U406" s="8">
        <f t="shared" si="117"/>
        <v>-0.79502872512615452</v>
      </c>
      <c r="V406" s="8">
        <f t="shared" si="118"/>
        <v>-0.63763974628183273</v>
      </c>
      <c r="W406" s="8">
        <f t="shared" si="119"/>
        <v>-0.93915556127241318</v>
      </c>
      <c r="X406" s="8">
        <f t="shared" si="120"/>
        <v>0.45111260914734608</v>
      </c>
      <c r="Y406" s="8">
        <f t="shared" si="121"/>
        <v>-0.45709408018844616</v>
      </c>
      <c r="AA406" s="8">
        <f t="shared" si="122"/>
        <v>-0.898152392924913</v>
      </c>
      <c r="AB406" s="8">
        <f t="shared" si="123"/>
        <v>-0.89944649731443471</v>
      </c>
      <c r="AC406" s="8">
        <f t="shared" si="124"/>
        <v>-0.80046614436905539</v>
      </c>
      <c r="AD406" s="8">
        <f t="shared" si="125"/>
        <v>-0.96261834963520243</v>
      </c>
      <c r="AE406" s="8">
        <f t="shared" si="126"/>
        <v>0.15044659455842055</v>
      </c>
      <c r="AF406" s="8">
        <f t="shared" si="127"/>
        <v>-0.79297776353932725</v>
      </c>
      <c r="AG406" s="8"/>
      <c r="AH406">
        <v>-12.976232971877559</v>
      </c>
      <c r="AJ406">
        <v>0.99005956077063639</v>
      </c>
      <c r="AK406">
        <v>1</v>
      </c>
      <c r="AL406">
        <v>0.99005956077063639</v>
      </c>
      <c r="AM406">
        <v>1</v>
      </c>
      <c r="AN406">
        <v>0</v>
      </c>
      <c r="AO406">
        <v>0</v>
      </c>
      <c r="AP406">
        <v>0</v>
      </c>
      <c r="AQ406">
        <v>0</v>
      </c>
      <c r="AS406">
        <v>0.99005956077063639</v>
      </c>
      <c r="AT406">
        <v>1</v>
      </c>
      <c r="AU406">
        <v>0.99005956077063639</v>
      </c>
      <c r="AV406">
        <v>1</v>
      </c>
      <c r="AW406">
        <v>0.69670857980155887</v>
      </c>
      <c r="AX406">
        <v>0.15199999999999991</v>
      </c>
      <c r="AY406">
        <v>0.69670857980155887</v>
      </c>
      <c r="AZ406">
        <v>0.15199999999999991</v>
      </c>
      <c r="BB406">
        <f t="shared" si="133"/>
        <v>0.15199999999999991</v>
      </c>
    </row>
    <row r="407" spans="1:54" x14ac:dyDescent="0.3">
      <c r="A407">
        <v>3</v>
      </c>
      <c r="B407" t="s">
        <v>145</v>
      </c>
      <c r="C407" t="s">
        <v>146</v>
      </c>
      <c r="D407" t="s">
        <v>69</v>
      </c>
      <c r="F407" s="2">
        <v>0</v>
      </c>
      <c r="G407" s="2">
        <f t="shared" si="128"/>
        <v>0</v>
      </c>
      <c r="H407" s="4">
        <f t="shared" si="129"/>
        <v>0</v>
      </c>
      <c r="I407" s="14">
        <f t="shared" si="130"/>
        <v>1</v>
      </c>
      <c r="J407">
        <f t="shared" si="109"/>
        <v>0</v>
      </c>
      <c r="K407">
        <f t="shared" si="131"/>
        <v>2</v>
      </c>
      <c r="L407">
        <f t="shared" si="132"/>
        <v>0</v>
      </c>
      <c r="M407" s="8">
        <f t="shared" si="110"/>
        <v>-0.7559494743362617</v>
      </c>
      <c r="N407" s="8">
        <f t="shared" si="111"/>
        <v>-0.75523388610384901</v>
      </c>
      <c r="O407" s="8">
        <f t="shared" si="112"/>
        <v>-0.7880576809290103</v>
      </c>
      <c r="P407" s="8">
        <f t="shared" si="113"/>
        <v>-0.93209992443801282</v>
      </c>
      <c r="Q407" s="8">
        <f t="shared" si="114"/>
        <v>-0.21452026348450351</v>
      </c>
      <c r="R407" s="8">
        <f t="shared" si="115"/>
        <v>-0.74297147672762864</v>
      </c>
      <c r="T407" s="8">
        <f t="shared" si="116"/>
        <v>-0.69193968348187507</v>
      </c>
      <c r="U407" s="8">
        <f t="shared" si="117"/>
        <v>-0.69856619062833869</v>
      </c>
      <c r="V407" s="8">
        <f t="shared" si="118"/>
        <v>-0.64656900489634472</v>
      </c>
      <c r="W407" s="8">
        <f t="shared" si="119"/>
        <v>-0.87933953386271735</v>
      </c>
      <c r="X407" s="8">
        <f t="shared" si="120"/>
        <v>0.26980298734710179</v>
      </c>
      <c r="Y407" s="8">
        <f t="shared" si="121"/>
        <v>-0.38931118958058814</v>
      </c>
      <c r="AA407" s="8">
        <f t="shared" si="122"/>
        <v>-0.90580294593977118</v>
      </c>
      <c r="AB407" s="8">
        <f t="shared" si="123"/>
        <v>-0.90680742760999955</v>
      </c>
      <c r="AC407" s="8">
        <f t="shared" si="124"/>
        <v>-0.87148332830327191</v>
      </c>
      <c r="AD407" s="8">
        <f t="shared" si="125"/>
        <v>-0.96563364899420101</v>
      </c>
      <c r="AE407" s="8">
        <f t="shared" si="126"/>
        <v>-0.26523015988983362</v>
      </c>
      <c r="AF407" s="8">
        <f t="shared" si="127"/>
        <v>-0.77203862674722346</v>
      </c>
      <c r="AG407" s="8"/>
      <c r="AH407">
        <v>-17.32509402542323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B407">
        <f t="shared" si="133"/>
        <v>0</v>
      </c>
    </row>
    <row r="408" spans="1:54" x14ac:dyDescent="0.3">
      <c r="A408">
        <v>3</v>
      </c>
      <c r="B408" t="s">
        <v>147</v>
      </c>
      <c r="C408" t="s">
        <v>146</v>
      </c>
      <c r="D408" t="s">
        <v>69</v>
      </c>
      <c r="F408" s="2">
        <v>0</v>
      </c>
      <c r="G408" s="2">
        <f t="shared" si="128"/>
        <v>1</v>
      </c>
      <c r="H408" s="4">
        <f t="shared" si="129"/>
        <v>1</v>
      </c>
      <c r="I408" s="14">
        <f t="shared" si="130"/>
        <v>1</v>
      </c>
      <c r="J408">
        <f t="shared" si="109"/>
        <v>0</v>
      </c>
      <c r="K408">
        <f t="shared" si="131"/>
        <v>2</v>
      </c>
      <c r="L408">
        <f t="shared" si="132"/>
        <v>2</v>
      </c>
      <c r="M408" s="8">
        <f t="shared" si="110"/>
        <v>9.9814927945879005E-3</v>
      </c>
      <c r="N408" s="8">
        <f t="shared" si="111"/>
        <v>1.0019487057454236E-2</v>
      </c>
      <c r="O408" s="8">
        <f t="shared" si="112"/>
        <v>2.8500114000455998E-4</v>
      </c>
      <c r="P408" s="8">
        <f t="shared" si="113"/>
        <v>36</v>
      </c>
      <c r="Q408" s="8">
        <f t="shared" si="114"/>
        <v>-0.22511561389721735</v>
      </c>
      <c r="R408" s="8">
        <f t="shared" si="115"/>
        <v>12.664050235478806</v>
      </c>
      <c r="T408" s="8">
        <f t="shared" si="116"/>
        <v>0.69175831209563055</v>
      </c>
      <c r="U408" s="8">
        <f t="shared" si="117"/>
        <v>0.702968853938712</v>
      </c>
      <c r="V408" s="8">
        <f t="shared" si="118"/>
        <v>0.48397244316591936</v>
      </c>
      <c r="W408" s="8">
        <f t="shared" si="119"/>
        <v>1.5488360605796989</v>
      </c>
      <c r="X408" s="8">
        <f t="shared" si="120"/>
        <v>0.23296992477602327</v>
      </c>
      <c r="Y408" s="8">
        <f t="shared" si="121"/>
        <v>34.881011664346318</v>
      </c>
      <c r="AA408" s="8">
        <f t="shared" si="122"/>
        <v>-0.15092619865025869</v>
      </c>
      <c r="AB408" s="8">
        <f t="shared" si="123"/>
        <v>-0.13633718469096551</v>
      </c>
      <c r="AC408" s="8">
        <f t="shared" si="124"/>
        <v>-0.29195926999842836</v>
      </c>
      <c r="AD408" s="8">
        <f t="shared" si="125"/>
        <v>0.84473410813333971</v>
      </c>
      <c r="AE408" s="8">
        <f t="shared" si="126"/>
        <v>-0.28410194664106059</v>
      </c>
      <c r="AF408" s="8">
        <f t="shared" si="127"/>
        <v>32.246367016353503</v>
      </c>
      <c r="AG408" s="8"/>
      <c r="AH408">
        <v>17.32509402542323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B408">
        <f t="shared" si="133"/>
        <v>0</v>
      </c>
    </row>
    <row r="409" spans="1:54" x14ac:dyDescent="0.3">
      <c r="A409">
        <v>3</v>
      </c>
      <c r="B409" t="s">
        <v>148</v>
      </c>
      <c r="C409" t="s">
        <v>146</v>
      </c>
      <c r="D409" t="s">
        <v>69</v>
      </c>
      <c r="F409" s="2">
        <v>0</v>
      </c>
      <c r="G409" s="2">
        <f t="shared" si="128"/>
        <v>1</v>
      </c>
      <c r="H409" s="4">
        <f t="shared" si="129"/>
        <v>1</v>
      </c>
      <c r="I409" s="14">
        <f t="shared" si="130"/>
        <v>1</v>
      </c>
      <c r="J409">
        <f t="shared" si="109"/>
        <v>0</v>
      </c>
      <c r="K409">
        <f t="shared" si="131"/>
        <v>2</v>
      </c>
      <c r="L409">
        <f t="shared" si="132"/>
        <v>2</v>
      </c>
      <c r="M409" s="8">
        <f t="shared" si="110"/>
        <v>1.1706115315434099E-2</v>
      </c>
      <c r="N409" s="8">
        <f t="shared" si="111"/>
        <v>1.1753107749652306E-2</v>
      </c>
      <c r="O409" s="8">
        <f t="shared" si="112"/>
        <v>3.9500197500987505E-4</v>
      </c>
      <c r="P409" s="8">
        <f t="shared" si="113"/>
        <v>103</v>
      </c>
      <c r="Q409" s="8">
        <f t="shared" si="114"/>
        <v>-0.22503007145109744</v>
      </c>
      <c r="R409" s="8">
        <f t="shared" si="115"/>
        <v>20.137965760322256</v>
      </c>
      <c r="T409" s="8">
        <f t="shared" si="116"/>
        <v>0.75654517971816004</v>
      </c>
      <c r="U409" s="8">
        <f t="shared" si="117"/>
        <v>0.73313203111512071</v>
      </c>
      <c r="V409" s="8">
        <f t="shared" si="118"/>
        <v>0.71026298748334438</v>
      </c>
      <c r="W409" s="8">
        <f t="shared" si="119"/>
        <v>1.6151550266324104</v>
      </c>
      <c r="X409" s="8">
        <f t="shared" si="120"/>
        <v>0.25882199480714074</v>
      </c>
      <c r="Y409" s="8">
        <f t="shared" si="121"/>
        <v>46.295067961856823</v>
      </c>
      <c r="AA409" s="8">
        <f t="shared" si="122"/>
        <v>-0.10492257274597899</v>
      </c>
      <c r="AB409" s="8">
        <f t="shared" si="123"/>
        <v>-0.12002078099373767</v>
      </c>
      <c r="AC409" s="8">
        <f t="shared" si="124"/>
        <v>-0.18241474448357331</v>
      </c>
      <c r="AD409" s="8">
        <f t="shared" si="125"/>
        <v>0.90655958352957855</v>
      </c>
      <c r="AE409" s="8">
        <f t="shared" si="126"/>
        <v>-0.2527904892416945</v>
      </c>
      <c r="AF409" s="8">
        <f t="shared" si="127"/>
        <v>42.465767380289911</v>
      </c>
      <c r="AG409" s="8"/>
      <c r="AH409">
        <v>17.32509402542323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B409">
        <f t="shared" si="133"/>
        <v>0</v>
      </c>
    </row>
    <row r="410" spans="1:54" x14ac:dyDescent="0.3">
      <c r="A410">
        <v>3</v>
      </c>
      <c r="B410" t="s">
        <v>149</v>
      </c>
      <c r="C410" t="s">
        <v>146</v>
      </c>
      <c r="D410" t="s">
        <v>69</v>
      </c>
      <c r="F410" s="2">
        <v>0</v>
      </c>
      <c r="G410" s="2">
        <f t="shared" si="128"/>
        <v>0</v>
      </c>
      <c r="H410" s="4">
        <f t="shared" si="129"/>
        <v>0</v>
      </c>
      <c r="I410" s="14">
        <f t="shared" si="130"/>
        <v>1</v>
      </c>
      <c r="J410">
        <f t="shared" si="109"/>
        <v>0</v>
      </c>
      <c r="K410">
        <f t="shared" si="131"/>
        <v>2</v>
      </c>
      <c r="L410">
        <f t="shared" si="132"/>
        <v>0</v>
      </c>
      <c r="M410" s="8">
        <f t="shared" si="110"/>
        <v>-0.74917146356596243</v>
      </c>
      <c r="N410" s="8">
        <f t="shared" si="111"/>
        <v>-0.74873069787310531</v>
      </c>
      <c r="O410" s="8">
        <f t="shared" si="112"/>
        <v>-0.76794435946096329</v>
      </c>
      <c r="P410" s="8">
        <f t="shared" si="113"/>
        <v>-0.93546728405200696</v>
      </c>
      <c r="Q410" s="8">
        <f t="shared" si="114"/>
        <v>-0.21697668424552999</v>
      </c>
      <c r="R410" s="8">
        <f t="shared" si="115"/>
        <v>-0.7450229884390287</v>
      </c>
      <c r="T410" s="8">
        <f t="shared" si="116"/>
        <v>-0.6907277528150817</v>
      </c>
      <c r="U410" s="8">
        <f t="shared" si="117"/>
        <v>-0.69550105863273004</v>
      </c>
      <c r="V410" s="8">
        <f t="shared" si="118"/>
        <v>-0.63324429356080914</v>
      </c>
      <c r="W410" s="8">
        <f t="shared" si="119"/>
        <v>-0.88156272924968659</v>
      </c>
      <c r="X410" s="8">
        <f t="shared" si="120"/>
        <v>0.26505657365335022</v>
      </c>
      <c r="Y410" s="8">
        <f t="shared" si="121"/>
        <v>-0.427133093903936</v>
      </c>
      <c r="AA410" s="8">
        <f t="shared" si="122"/>
        <v>-0.90238710758568375</v>
      </c>
      <c r="AB410" s="8">
        <f t="shared" si="123"/>
        <v>-0.90676549593224476</v>
      </c>
      <c r="AC410" s="8">
        <f t="shared" si="124"/>
        <v>-0.86674997345798788</v>
      </c>
      <c r="AD410" s="8">
        <f t="shared" si="125"/>
        <v>-0.96519435704733014</v>
      </c>
      <c r="AE410" s="8">
        <f t="shared" si="126"/>
        <v>-0.25688724768118165</v>
      </c>
      <c r="AF410" s="8">
        <f t="shared" si="127"/>
        <v>-0.78711400784301599</v>
      </c>
      <c r="AG410" s="8"/>
      <c r="AH410">
        <v>-17.32509402542323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B410">
        <f t="shared" si="133"/>
        <v>0</v>
      </c>
    </row>
    <row r="411" spans="1:54" x14ac:dyDescent="0.3">
      <c r="A411">
        <v>3</v>
      </c>
      <c r="B411" t="s">
        <v>150</v>
      </c>
      <c r="C411" t="s">
        <v>151</v>
      </c>
      <c r="D411" t="s">
        <v>152</v>
      </c>
      <c r="F411" s="2">
        <v>0</v>
      </c>
      <c r="G411" s="2">
        <f t="shared" si="128"/>
        <v>0</v>
      </c>
      <c r="H411" s="4">
        <f t="shared" si="129"/>
        <v>1</v>
      </c>
      <c r="I411" s="14">
        <f t="shared" si="130"/>
        <v>0</v>
      </c>
      <c r="J411">
        <f t="shared" si="109"/>
        <v>1</v>
      </c>
      <c r="K411">
        <f t="shared" si="131"/>
        <v>2</v>
      </c>
      <c r="L411">
        <f t="shared" si="132"/>
        <v>2</v>
      </c>
      <c r="M411" s="8">
        <f t="shared" si="110"/>
        <v>-0.89950186190250336</v>
      </c>
      <c r="N411" s="8">
        <f t="shared" si="111"/>
        <v>-0.89943161892049306</v>
      </c>
      <c r="O411" s="8">
        <f t="shared" si="112"/>
        <v>-0.87365028189146821</v>
      </c>
      <c r="P411" s="8">
        <f t="shared" si="113"/>
        <v>-0.99377970316294606</v>
      </c>
      <c r="Q411" s="8">
        <f t="shared" si="114"/>
        <v>-0.21919095916164907</v>
      </c>
      <c r="R411" s="8">
        <f t="shared" si="115"/>
        <v>-0.97563545029798771</v>
      </c>
      <c r="T411" s="8">
        <f t="shared" si="116"/>
        <v>-0.73473382329685022</v>
      </c>
      <c r="U411" s="8">
        <f t="shared" si="117"/>
        <v>-0.74016477939559822</v>
      </c>
      <c r="V411" s="8">
        <f t="shared" si="118"/>
        <v>-0.57072735592933888</v>
      </c>
      <c r="W411" s="8">
        <f t="shared" si="119"/>
        <v>-0.92113533766977451</v>
      </c>
      <c r="X411" s="8">
        <f t="shared" si="120"/>
        <v>0.40901541445763667</v>
      </c>
      <c r="Y411" s="8">
        <f t="shared" si="121"/>
        <v>-0.79938806691823938</v>
      </c>
      <c r="AA411" s="8">
        <f t="shared" si="122"/>
        <v>-0.86278774989013829</v>
      </c>
      <c r="AB411" s="8">
        <f t="shared" si="123"/>
        <v>-0.8649247738010909</v>
      </c>
      <c r="AC411" s="8">
        <f t="shared" si="124"/>
        <v>-0.75621908359242562</v>
      </c>
      <c r="AD411" s="8">
        <f t="shared" si="125"/>
        <v>-0.94433674138227397</v>
      </c>
      <c r="AE411" s="8">
        <f t="shared" si="126"/>
        <v>6.0546254915154162E-2</v>
      </c>
      <c r="AF411" s="8">
        <f t="shared" si="127"/>
        <v>-0.91147577026124971</v>
      </c>
      <c r="AG411" s="8"/>
      <c r="AH411">
        <v>-6.8178095981893163</v>
      </c>
      <c r="AJ411">
        <v>0.97558153715534002</v>
      </c>
      <c r="AK411">
        <v>1</v>
      </c>
      <c r="AL411">
        <v>0.97558153715534002</v>
      </c>
      <c r="AM411">
        <v>1</v>
      </c>
      <c r="AN411">
        <v>0</v>
      </c>
      <c r="AO411">
        <v>0</v>
      </c>
      <c r="AP411">
        <v>0</v>
      </c>
      <c r="AQ411">
        <v>0</v>
      </c>
      <c r="AS411">
        <v>0.97558153715534002</v>
      </c>
      <c r="AT411">
        <v>0.5</v>
      </c>
      <c r="AU411">
        <v>0.97558153715534002</v>
      </c>
      <c r="AV411">
        <v>0.5</v>
      </c>
      <c r="AW411">
        <v>0.6865203409611651</v>
      </c>
      <c r="AX411">
        <v>7.5999999999999901E-2</v>
      </c>
      <c r="AY411">
        <v>0.6865203409611651</v>
      </c>
      <c r="AZ411">
        <v>7.5999999999999901E-2</v>
      </c>
      <c r="BB411">
        <f t="shared" si="133"/>
        <v>7.5999999999999901E-2</v>
      </c>
    </row>
    <row r="412" spans="1:54" x14ac:dyDescent="0.3">
      <c r="A412">
        <v>3</v>
      </c>
      <c r="B412" t="s">
        <v>153</v>
      </c>
      <c r="C412" t="s">
        <v>151</v>
      </c>
      <c r="D412" t="s">
        <v>152</v>
      </c>
      <c r="F412" s="2">
        <v>0</v>
      </c>
      <c r="G412" s="2">
        <f t="shared" si="128"/>
        <v>1</v>
      </c>
      <c r="H412" s="4">
        <f t="shared" si="129"/>
        <v>0</v>
      </c>
      <c r="I412" s="14">
        <f t="shared" si="130"/>
        <v>1</v>
      </c>
      <c r="J412">
        <f t="shared" si="109"/>
        <v>0</v>
      </c>
      <c r="K412">
        <f t="shared" si="131"/>
        <v>2</v>
      </c>
      <c r="L412">
        <f t="shared" si="132"/>
        <v>0</v>
      </c>
      <c r="M412" s="8">
        <f t="shared" si="110"/>
        <v>1.7373615683702537</v>
      </c>
      <c r="N412" s="8">
        <f t="shared" si="111"/>
        <v>1.7378124678196762</v>
      </c>
      <c r="O412" s="8">
        <f t="shared" si="112"/>
        <v>0.42000310001550012</v>
      </c>
      <c r="P412" s="8">
        <f t="shared" si="113"/>
        <v>112869.71428571429</v>
      </c>
      <c r="Q412" s="8">
        <f t="shared" si="114"/>
        <v>-0.22016416600702893</v>
      </c>
      <c r="R412" s="8">
        <f t="shared" si="115"/>
        <v>1613.1863560732113</v>
      </c>
      <c r="T412" s="8">
        <f t="shared" si="116"/>
        <v>1.5471265656565423</v>
      </c>
      <c r="U412" s="8">
        <f t="shared" si="117"/>
        <v>1.4431564758691013</v>
      </c>
      <c r="V412" s="8">
        <f t="shared" si="118"/>
        <v>1.5145298162948293</v>
      </c>
      <c r="W412" s="8">
        <f t="shared" si="119"/>
        <v>4.3465413184905524</v>
      </c>
      <c r="X412" s="8">
        <f t="shared" si="120"/>
        <v>0.41413819260626838</v>
      </c>
      <c r="Y412" s="8">
        <f t="shared" si="121"/>
        <v>387.69845406165075</v>
      </c>
      <c r="AA412" s="8">
        <f t="shared" si="122"/>
        <v>0.19372679401118217</v>
      </c>
      <c r="AB412" s="8">
        <f t="shared" si="123"/>
        <v>0.15063389777289091</v>
      </c>
      <c r="AC412" s="8">
        <f t="shared" si="124"/>
        <v>0.30867763843499879</v>
      </c>
      <c r="AD412" s="8">
        <f t="shared" si="125"/>
        <v>2.3220869659687589</v>
      </c>
      <c r="AE412" s="8">
        <f t="shared" si="126"/>
        <v>7.6993950674622585E-2</v>
      </c>
      <c r="AF412" s="8">
        <f t="shared" si="127"/>
        <v>144.13340197741201</v>
      </c>
      <c r="AG412" s="8"/>
      <c r="AH412">
        <v>6.8178095981893163</v>
      </c>
      <c r="AJ412">
        <v>-0.97558153715534002</v>
      </c>
      <c r="AK412">
        <v>-1</v>
      </c>
      <c r="AL412">
        <v>-0.97558153715534002</v>
      </c>
      <c r="AM412">
        <v>-1</v>
      </c>
      <c r="AN412">
        <v>0</v>
      </c>
      <c r="AO412">
        <v>0</v>
      </c>
      <c r="AP412">
        <v>0</v>
      </c>
      <c r="AQ412">
        <v>0</v>
      </c>
      <c r="AS412">
        <v>-0.97558153715534002</v>
      </c>
      <c r="AT412">
        <v>-0.5</v>
      </c>
      <c r="AU412">
        <v>-0.97558153715534002</v>
      </c>
      <c r="AV412">
        <v>-0.5</v>
      </c>
      <c r="AW412">
        <v>-0.6865203409611651</v>
      </c>
      <c r="AX412">
        <v>-7.5999999999999901E-2</v>
      </c>
      <c r="AY412">
        <v>-0.6865203409611651</v>
      </c>
      <c r="AZ412">
        <v>-7.5999999999999901E-2</v>
      </c>
      <c r="BB412">
        <f t="shared" si="133"/>
        <v>-7.5999999999999901E-2</v>
      </c>
    </row>
    <row r="413" spans="1:54" x14ac:dyDescent="0.3">
      <c r="A413">
        <v>3</v>
      </c>
      <c r="B413" t="s">
        <v>154</v>
      </c>
      <c r="C413" t="s">
        <v>151</v>
      </c>
      <c r="D413" t="s">
        <v>152</v>
      </c>
      <c r="F413" s="2">
        <v>0</v>
      </c>
      <c r="G413" s="2">
        <f t="shared" si="128"/>
        <v>1</v>
      </c>
      <c r="H413" s="4">
        <f t="shared" si="129"/>
        <v>0</v>
      </c>
      <c r="I413" s="14">
        <f t="shared" si="130"/>
        <v>1</v>
      </c>
      <c r="J413">
        <f t="shared" si="109"/>
        <v>0</v>
      </c>
      <c r="K413">
        <f t="shared" si="131"/>
        <v>2</v>
      </c>
      <c r="L413">
        <f t="shared" si="132"/>
        <v>0</v>
      </c>
      <c r="M413" s="8">
        <f t="shared" si="110"/>
        <v>1.5881214351058035</v>
      </c>
      <c r="N413" s="8">
        <f t="shared" si="111"/>
        <v>1.5886473272979038</v>
      </c>
      <c r="O413" s="8">
        <f t="shared" si="112"/>
        <v>0.49699700000000013</v>
      </c>
      <c r="P413" s="8">
        <f t="shared" si="113"/>
        <v>46438.294117647063</v>
      </c>
      <c r="Q413" s="8">
        <f t="shared" si="114"/>
        <v>-0.22036118276348257</v>
      </c>
      <c r="R413" s="8">
        <f t="shared" si="115"/>
        <v>1392.4587046939989</v>
      </c>
      <c r="T413" s="8">
        <f t="shared" si="116"/>
        <v>1.4438899996267474</v>
      </c>
      <c r="U413" s="8">
        <f t="shared" si="117"/>
        <v>1.4005835647813598</v>
      </c>
      <c r="V413" s="8">
        <f t="shared" si="118"/>
        <v>1.7191359438366478</v>
      </c>
      <c r="W413" s="8">
        <f t="shared" si="119"/>
        <v>4.2631697862972366</v>
      </c>
      <c r="X413" s="8">
        <f t="shared" si="120"/>
        <v>0.40647450922597234</v>
      </c>
      <c r="Y413" s="8">
        <f t="shared" si="121"/>
        <v>324.02216263218691</v>
      </c>
      <c r="AA413" s="8">
        <f t="shared" si="122"/>
        <v>0.17352711516713476</v>
      </c>
      <c r="AB413" s="8">
        <f t="shared" si="123"/>
        <v>0.13311808619698801</v>
      </c>
      <c r="AC413" s="8">
        <f t="shared" si="124"/>
        <v>0.4270272810651522</v>
      </c>
      <c r="AD413" s="8">
        <f t="shared" si="125"/>
        <v>2.2365725450007674</v>
      </c>
      <c r="AE413" s="8">
        <f t="shared" si="126"/>
        <v>5.5035764397750805E-2</v>
      </c>
      <c r="AF413" s="8">
        <f t="shared" si="127"/>
        <v>120.03819298282552</v>
      </c>
      <c r="AG413" s="8"/>
      <c r="AH413">
        <v>6.8178095981893163</v>
      </c>
      <c r="AJ413">
        <v>-0.97558153715534002</v>
      </c>
      <c r="AK413">
        <v>-1</v>
      </c>
      <c r="AL413">
        <v>-0.97558153715534002</v>
      </c>
      <c r="AM413">
        <v>-1</v>
      </c>
      <c r="AN413">
        <v>0</v>
      </c>
      <c r="AO413">
        <v>0</v>
      </c>
      <c r="AP413">
        <v>0</v>
      </c>
      <c r="AQ413">
        <v>0</v>
      </c>
      <c r="AS413">
        <v>-0.97558153715534002</v>
      </c>
      <c r="AT413">
        <v>-0.5</v>
      </c>
      <c r="AU413">
        <v>-0.97558153715534002</v>
      </c>
      <c r="AV413">
        <v>-0.5</v>
      </c>
      <c r="AW413">
        <v>-0.6865203409611651</v>
      </c>
      <c r="AX413">
        <v>-7.5999999999999901E-2</v>
      </c>
      <c r="AY413">
        <v>-0.6865203409611651</v>
      </c>
      <c r="AZ413">
        <v>-7.5999999999999901E-2</v>
      </c>
      <c r="BB413">
        <f t="shared" si="133"/>
        <v>-7.5999999999999901E-2</v>
      </c>
    </row>
    <row r="414" spans="1:54" x14ac:dyDescent="0.3">
      <c r="A414">
        <v>3</v>
      </c>
      <c r="B414" t="s">
        <v>155</v>
      </c>
      <c r="C414" t="s">
        <v>151</v>
      </c>
      <c r="D414" t="s">
        <v>152</v>
      </c>
      <c r="F414" s="2">
        <v>0</v>
      </c>
      <c r="G414" s="2">
        <f t="shared" si="128"/>
        <v>0</v>
      </c>
      <c r="H414" s="4">
        <f t="shared" si="129"/>
        <v>1</v>
      </c>
      <c r="I414" s="14">
        <f t="shared" si="130"/>
        <v>0</v>
      </c>
      <c r="J414">
        <f t="shared" si="109"/>
        <v>1</v>
      </c>
      <c r="K414">
        <f t="shared" si="131"/>
        <v>2</v>
      </c>
      <c r="L414">
        <f t="shared" si="132"/>
        <v>2</v>
      </c>
      <c r="M414" s="8">
        <f t="shared" si="110"/>
        <v>-0.90331102674121122</v>
      </c>
      <c r="N414" s="8">
        <f t="shared" si="111"/>
        <v>-0.90332798316124441</v>
      </c>
      <c r="O414" s="8">
        <f t="shared" si="112"/>
        <v>-0.83313797820491398</v>
      </c>
      <c r="P414" s="8">
        <f t="shared" si="113"/>
        <v>-0.99414408382420238</v>
      </c>
      <c r="Q414" s="8">
        <f t="shared" si="114"/>
        <v>-0.22052319538244064</v>
      </c>
      <c r="R414" s="8">
        <f t="shared" si="115"/>
        <v>-0.97608763548658872</v>
      </c>
      <c r="T414" s="8">
        <f t="shared" si="116"/>
        <v>-0.75617587389379037</v>
      </c>
      <c r="U414" s="8">
        <f t="shared" si="117"/>
        <v>-0.7596817837098454</v>
      </c>
      <c r="V414" s="8">
        <f t="shared" si="118"/>
        <v>-0.53397028795975843</v>
      </c>
      <c r="W414" s="8">
        <f t="shared" si="119"/>
        <v>-0.92520874646222762</v>
      </c>
      <c r="X414" s="8">
        <f t="shared" si="120"/>
        <v>0.39458930926034569</v>
      </c>
      <c r="Y414" s="8">
        <f t="shared" si="121"/>
        <v>-0.82111992573287795</v>
      </c>
      <c r="AA414" s="8">
        <f t="shared" si="122"/>
        <v>-0.87422075205226479</v>
      </c>
      <c r="AB414" s="8">
        <f t="shared" si="123"/>
        <v>-0.87556150963836854</v>
      </c>
      <c r="AC414" s="8">
        <f t="shared" si="124"/>
        <v>-0.73541044469810501</v>
      </c>
      <c r="AD414" s="8">
        <f t="shared" si="125"/>
        <v>-0.94624715160367401</v>
      </c>
      <c r="AE414" s="8">
        <f t="shared" si="126"/>
        <v>4.0848927024826592E-2</v>
      </c>
      <c r="AF414" s="8">
        <f t="shared" si="127"/>
        <v>-0.91264184744231114</v>
      </c>
      <c r="AG414" s="8"/>
      <c r="AH414">
        <v>-6.8178095981893163</v>
      </c>
      <c r="AJ414">
        <v>0.97558153715534002</v>
      </c>
      <c r="AK414">
        <v>1</v>
      </c>
      <c r="AL414">
        <v>0.97558153715534002</v>
      </c>
      <c r="AM414">
        <v>1</v>
      </c>
      <c r="AN414">
        <v>0</v>
      </c>
      <c r="AO414">
        <v>0</v>
      </c>
      <c r="AP414">
        <v>0</v>
      </c>
      <c r="AQ414">
        <v>0</v>
      </c>
      <c r="AS414">
        <v>0.97558153715534002</v>
      </c>
      <c r="AT414">
        <v>0.5</v>
      </c>
      <c r="AU414">
        <v>0.97558153715534002</v>
      </c>
      <c r="AV414">
        <v>0.5</v>
      </c>
      <c r="AW414">
        <v>0.6865203409611651</v>
      </c>
      <c r="AX414">
        <v>7.5999999999999901E-2</v>
      </c>
      <c r="AY414">
        <v>0.6865203409611651</v>
      </c>
      <c r="AZ414">
        <v>7.5999999999999901E-2</v>
      </c>
      <c r="BB414">
        <f t="shared" si="133"/>
        <v>7.5999999999999901E-2</v>
      </c>
    </row>
    <row r="415" spans="1:54" x14ac:dyDescent="0.3">
      <c r="A415">
        <v>3</v>
      </c>
      <c r="B415" t="s">
        <v>156</v>
      </c>
      <c r="C415" t="s">
        <v>157</v>
      </c>
      <c r="D415" t="s">
        <v>152</v>
      </c>
      <c r="F415" s="2">
        <v>0</v>
      </c>
      <c r="G415" s="2">
        <f t="shared" si="128"/>
        <v>0</v>
      </c>
      <c r="H415" s="4">
        <f t="shared" si="129"/>
        <v>0</v>
      </c>
      <c r="I415" s="14">
        <f t="shared" si="130"/>
        <v>1</v>
      </c>
      <c r="J415">
        <f t="shared" si="109"/>
        <v>0</v>
      </c>
      <c r="K415">
        <f t="shared" si="131"/>
        <v>2</v>
      </c>
      <c r="L415">
        <f t="shared" si="132"/>
        <v>0</v>
      </c>
      <c r="M415" s="8">
        <f t="shared" si="110"/>
        <v>-0.81464334434871</v>
      </c>
      <c r="N415" s="8">
        <f t="shared" si="111"/>
        <v>-0.81394101752418202</v>
      </c>
      <c r="O415" s="8">
        <f t="shared" si="112"/>
        <v>-0.8525224526694748</v>
      </c>
      <c r="P415" s="8">
        <f t="shared" si="113"/>
        <v>-0.98139202869866693</v>
      </c>
      <c r="Q415" s="8">
        <f t="shared" si="114"/>
        <v>-0.21873567608338465</v>
      </c>
      <c r="R415" s="8">
        <f t="shared" si="115"/>
        <v>-0.9568766203997231</v>
      </c>
      <c r="T415" s="8">
        <f t="shared" si="116"/>
        <v>-0.710783399194307</v>
      </c>
      <c r="U415" s="8">
        <f t="shared" si="117"/>
        <v>-0.71381004307140583</v>
      </c>
      <c r="V415" s="8">
        <f t="shared" si="118"/>
        <v>-0.61811790694769242</v>
      </c>
      <c r="W415" s="8">
        <f t="shared" si="119"/>
        <v>-0.91800637537236085</v>
      </c>
      <c r="X415" s="8">
        <f t="shared" si="120"/>
        <v>0.24793866862767966</v>
      </c>
      <c r="Y415" s="8">
        <f t="shared" si="121"/>
        <v>-0.69603324371470787</v>
      </c>
      <c r="AA415" s="8">
        <f t="shared" si="122"/>
        <v>-0.89387167330506989</v>
      </c>
      <c r="AB415" s="8">
        <f t="shared" si="123"/>
        <v>-0.89400517210735875</v>
      </c>
      <c r="AC415" s="8">
        <f t="shared" si="124"/>
        <v>-0.84116630568396533</v>
      </c>
      <c r="AD415" s="8">
        <f t="shared" si="125"/>
        <v>-0.96013653799059717</v>
      </c>
      <c r="AE415" s="8">
        <f t="shared" si="126"/>
        <v>-0.28349679443077369</v>
      </c>
      <c r="AF415" s="8">
        <f t="shared" si="127"/>
        <v>-0.90357869828209147</v>
      </c>
      <c r="AG415" s="8"/>
      <c r="AH415">
        <v>-12.237114898446359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B415">
        <f t="shared" si="133"/>
        <v>0</v>
      </c>
    </row>
    <row r="416" spans="1:54" x14ac:dyDescent="0.3">
      <c r="A416">
        <v>3</v>
      </c>
      <c r="B416" t="s">
        <v>158</v>
      </c>
      <c r="C416" t="s">
        <v>157</v>
      </c>
      <c r="D416" t="s">
        <v>152</v>
      </c>
      <c r="F416" s="2">
        <v>0</v>
      </c>
      <c r="G416" s="2">
        <f t="shared" si="128"/>
        <v>1</v>
      </c>
      <c r="H416" s="4">
        <f t="shared" si="129"/>
        <v>1</v>
      </c>
      <c r="I416" s="14">
        <f t="shared" si="130"/>
        <v>1</v>
      </c>
      <c r="J416">
        <f t="shared" si="109"/>
        <v>0</v>
      </c>
      <c r="K416">
        <f t="shared" si="131"/>
        <v>2</v>
      </c>
      <c r="L416">
        <f t="shared" si="132"/>
        <v>2</v>
      </c>
      <c r="M416" s="8">
        <f t="shared" si="110"/>
        <v>0.15136024666499365</v>
      </c>
      <c r="N416" s="8">
        <f t="shared" si="111"/>
        <v>0.15146922236341298</v>
      </c>
      <c r="O416" s="8">
        <f t="shared" si="112"/>
        <v>4.6150230751153759E-3</v>
      </c>
      <c r="P416" s="8">
        <f t="shared" si="113"/>
        <v>832.28571428571422</v>
      </c>
      <c r="Q416" s="8">
        <f t="shared" si="114"/>
        <v>-0.22244995064627365</v>
      </c>
      <c r="R416" s="8">
        <f t="shared" si="115"/>
        <v>43.717138103161396</v>
      </c>
      <c r="T416" s="8">
        <f t="shared" si="116"/>
        <v>0.44841647052682365</v>
      </c>
      <c r="U416" s="8">
        <f t="shared" si="117"/>
        <v>0.45561230407720676</v>
      </c>
      <c r="V416" s="8">
        <f t="shared" si="118"/>
        <v>0.34317537151530297</v>
      </c>
      <c r="W416" s="8">
        <f t="shared" si="119"/>
        <v>1.5365011606143522</v>
      </c>
      <c r="X416" s="8">
        <f t="shared" si="120"/>
        <v>0.22372501118142293</v>
      </c>
      <c r="Y416" s="8">
        <f t="shared" si="121"/>
        <v>37.142672739855456</v>
      </c>
      <c r="AA416" s="8">
        <f t="shared" si="122"/>
        <v>-0.29615057003444645</v>
      </c>
      <c r="AB416" s="8">
        <f t="shared" si="123"/>
        <v>-0.27925494413957747</v>
      </c>
      <c r="AC416" s="8">
        <f t="shared" si="124"/>
        <v>-0.34872718567395034</v>
      </c>
      <c r="AD416" s="8">
        <f t="shared" si="125"/>
        <v>0.80761097494783962</v>
      </c>
      <c r="AE416" s="8">
        <f t="shared" si="126"/>
        <v>-0.28843542242703818</v>
      </c>
      <c r="AF416" s="8">
        <f t="shared" si="127"/>
        <v>30.434748096940567</v>
      </c>
      <c r="AG416" s="8"/>
      <c r="AH416">
        <v>12.237114898446359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B416">
        <f t="shared" si="133"/>
        <v>0</v>
      </c>
    </row>
    <row r="417" spans="1:54" x14ac:dyDescent="0.3">
      <c r="A417">
        <v>3</v>
      </c>
      <c r="B417" t="s">
        <v>159</v>
      </c>
      <c r="C417" t="s">
        <v>157</v>
      </c>
      <c r="D417" t="s">
        <v>152</v>
      </c>
      <c r="F417" s="2">
        <v>0</v>
      </c>
      <c r="G417" s="2">
        <f t="shared" si="128"/>
        <v>1</v>
      </c>
      <c r="H417" s="4">
        <f t="shared" si="129"/>
        <v>1</v>
      </c>
      <c r="I417" s="14">
        <f t="shared" si="130"/>
        <v>1</v>
      </c>
      <c r="J417">
        <f t="shared" si="109"/>
        <v>0</v>
      </c>
      <c r="K417">
        <f t="shared" si="131"/>
        <v>2</v>
      </c>
      <c r="L417">
        <f t="shared" si="132"/>
        <v>2</v>
      </c>
      <c r="M417" s="8">
        <f t="shared" si="110"/>
        <v>0.11956648886978176</v>
      </c>
      <c r="N417" s="8">
        <f t="shared" si="111"/>
        <v>0.11964247329297491</v>
      </c>
      <c r="O417" s="8">
        <f t="shared" si="112"/>
        <v>5.4549999999999998E-3</v>
      </c>
      <c r="P417" s="8">
        <f t="shared" si="113"/>
        <v>333.11764705882354</v>
      </c>
      <c r="Q417" s="8">
        <f t="shared" si="114"/>
        <v>-0.22318635951088367</v>
      </c>
      <c r="R417" s="8">
        <f t="shared" si="115"/>
        <v>35.98930481283422</v>
      </c>
      <c r="T417" s="8">
        <f t="shared" si="116"/>
        <v>0.49658175510636154</v>
      </c>
      <c r="U417" s="8">
        <f t="shared" si="117"/>
        <v>0.51952237587141836</v>
      </c>
      <c r="V417" s="8">
        <f t="shared" si="118"/>
        <v>0.67089172132337427</v>
      </c>
      <c r="W417" s="8">
        <f t="shared" si="119"/>
        <v>1.4400753782971289</v>
      </c>
      <c r="X417" s="8">
        <f t="shared" si="120"/>
        <v>0.2134641227706145</v>
      </c>
      <c r="Y417" s="8">
        <f t="shared" si="121"/>
        <v>35.908432442156524</v>
      </c>
      <c r="AA417" s="8">
        <f t="shared" si="122"/>
        <v>-0.26876515254773781</v>
      </c>
      <c r="AB417" s="8">
        <f t="shared" si="123"/>
        <v>-0.26034318873838969</v>
      </c>
      <c r="AC417" s="8">
        <f t="shared" si="124"/>
        <v>-0.22029588495366753</v>
      </c>
      <c r="AD417" s="8">
        <f t="shared" si="125"/>
        <v>0.73212688652160318</v>
      </c>
      <c r="AE417" s="8">
        <f t="shared" si="126"/>
        <v>-0.29830519209570672</v>
      </c>
      <c r="AF417" s="8">
        <f t="shared" si="127"/>
        <v>28.915129150320997</v>
      </c>
      <c r="AG417" s="8"/>
      <c r="AH417">
        <v>12.237114898446359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B417">
        <f t="shared" si="133"/>
        <v>0</v>
      </c>
    </row>
    <row r="418" spans="1:54" x14ac:dyDescent="0.3">
      <c r="A418">
        <v>3</v>
      </c>
      <c r="B418" t="s">
        <v>160</v>
      </c>
      <c r="C418" t="s">
        <v>157</v>
      </c>
      <c r="D418" t="s">
        <v>152</v>
      </c>
      <c r="F418" s="2">
        <v>0</v>
      </c>
      <c r="G418" s="2">
        <f t="shared" si="128"/>
        <v>0</v>
      </c>
      <c r="H418" s="4">
        <f t="shared" si="129"/>
        <v>0</v>
      </c>
      <c r="I418" s="14">
        <f t="shared" si="130"/>
        <v>1</v>
      </c>
      <c r="J418">
        <f t="shared" si="109"/>
        <v>0</v>
      </c>
      <c r="K418">
        <f t="shared" si="131"/>
        <v>2</v>
      </c>
      <c r="L418">
        <f t="shared" si="132"/>
        <v>0</v>
      </c>
      <c r="M418" s="8">
        <f t="shared" si="110"/>
        <v>-0.82369388959009782</v>
      </c>
      <c r="N418" s="8">
        <f t="shared" si="111"/>
        <v>-0.82337391913361502</v>
      </c>
      <c r="O418" s="8">
        <f t="shared" si="112"/>
        <v>-0.80163680153211869</v>
      </c>
      <c r="P418" s="8">
        <f t="shared" si="113"/>
        <v>-0.98241824004871547</v>
      </c>
      <c r="Q418" s="8">
        <f t="shared" si="114"/>
        <v>-0.21880840243067798</v>
      </c>
      <c r="R418" s="8">
        <f t="shared" si="115"/>
        <v>-0.95756356462609327</v>
      </c>
      <c r="T418" s="8">
        <f t="shared" si="116"/>
        <v>-0.72456445018984106</v>
      </c>
      <c r="U418" s="8">
        <f t="shared" si="117"/>
        <v>-0.72848176170378631</v>
      </c>
      <c r="V418" s="8">
        <f t="shared" si="118"/>
        <v>-0.56948485824624084</v>
      </c>
      <c r="W418" s="8">
        <f t="shared" si="119"/>
        <v>-0.92355134019675678</v>
      </c>
      <c r="X418" s="8">
        <f t="shared" si="120"/>
        <v>0.23384693628692815</v>
      </c>
      <c r="Y418" s="8">
        <f t="shared" si="121"/>
        <v>-0.69895793079578461</v>
      </c>
      <c r="AA418" s="8">
        <f t="shared" si="122"/>
        <v>-0.89834073821590865</v>
      </c>
      <c r="AB418" s="8">
        <f t="shared" si="123"/>
        <v>-0.89959635344111544</v>
      </c>
      <c r="AC418" s="8">
        <f t="shared" si="124"/>
        <v>-0.81749446135765469</v>
      </c>
      <c r="AD418" s="8">
        <f t="shared" si="125"/>
        <v>-0.96182668144137384</v>
      </c>
      <c r="AE418" s="8">
        <f t="shared" si="126"/>
        <v>-0.28631867447217868</v>
      </c>
      <c r="AF418" s="8">
        <f t="shared" si="127"/>
        <v>-0.9046239348015247</v>
      </c>
      <c r="AG418" s="8"/>
      <c r="AH418">
        <v>-12.237114898446359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B418">
        <f t="shared" si="133"/>
        <v>0</v>
      </c>
    </row>
    <row r="419" spans="1:54" x14ac:dyDescent="0.3">
      <c r="A419">
        <v>3</v>
      </c>
      <c r="B419" t="s">
        <v>161</v>
      </c>
      <c r="C419" t="s">
        <v>162</v>
      </c>
      <c r="D419" t="s">
        <v>163</v>
      </c>
      <c r="F419" s="2">
        <v>0</v>
      </c>
      <c r="G419" s="2">
        <f t="shared" si="128"/>
        <v>0</v>
      </c>
      <c r="H419" s="4">
        <f t="shared" si="129"/>
        <v>1</v>
      </c>
      <c r="I419" s="14">
        <f t="shared" si="130"/>
        <v>1</v>
      </c>
      <c r="J419">
        <f t="shared" si="109"/>
        <v>0</v>
      </c>
      <c r="K419">
        <f t="shared" si="131"/>
        <v>2</v>
      </c>
      <c r="L419">
        <f t="shared" si="132"/>
        <v>2</v>
      </c>
      <c r="M419" s="8">
        <f t="shared" si="110"/>
        <v>0.11954929690116625</v>
      </c>
      <c r="N419" s="8">
        <f t="shared" si="111"/>
        <v>0.11964827562074148</v>
      </c>
      <c r="O419" s="8">
        <f t="shared" si="112"/>
        <v>3.5540106620320735E-3</v>
      </c>
      <c r="P419" s="8">
        <f t="shared" si="113"/>
        <v>469.08333333333331</v>
      </c>
      <c r="Q419" s="8">
        <f t="shared" si="114"/>
        <v>-0.22378587372290584</v>
      </c>
      <c r="R419" s="8">
        <f t="shared" si="115"/>
        <v>48.054121565362195</v>
      </c>
      <c r="T419" s="8">
        <f t="shared" si="116"/>
        <v>0.35808247739044163</v>
      </c>
      <c r="U419" s="8">
        <f t="shared" si="117"/>
        <v>0.38140584372970776</v>
      </c>
      <c r="V419" s="8">
        <f t="shared" si="118"/>
        <v>0.64720329757934292</v>
      </c>
      <c r="W419" s="8">
        <f t="shared" si="119"/>
        <v>1.5712889788306212</v>
      </c>
      <c r="X419" s="8">
        <f t="shared" si="120"/>
        <v>0.21122372923920107</v>
      </c>
      <c r="Y419" s="8">
        <f t="shared" si="121"/>
        <v>49.005376433443132</v>
      </c>
      <c r="AA419" s="8">
        <f t="shared" si="122"/>
        <v>-0.33095217321537407</v>
      </c>
      <c r="AB419" s="8">
        <f t="shared" si="123"/>
        <v>-0.31028417444210765</v>
      </c>
      <c r="AC419" s="8">
        <f t="shared" si="124"/>
        <v>-0.21198334435374261</v>
      </c>
      <c r="AD419" s="8">
        <f t="shared" si="125"/>
        <v>0.8453302446750226</v>
      </c>
      <c r="AE419" s="8">
        <f t="shared" si="126"/>
        <v>-0.29159785755865875</v>
      </c>
      <c r="AF419" s="8">
        <f t="shared" si="127"/>
        <v>39.976175849311467</v>
      </c>
      <c r="AG419" s="8"/>
      <c r="AH419">
        <v>12.30087886660038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B419">
        <f t="shared" si="133"/>
        <v>0</v>
      </c>
    </row>
    <row r="420" spans="1:54" x14ac:dyDescent="0.3">
      <c r="A420">
        <v>3</v>
      </c>
      <c r="B420" t="s">
        <v>164</v>
      </c>
      <c r="C420" t="s">
        <v>162</v>
      </c>
      <c r="D420" t="s">
        <v>163</v>
      </c>
      <c r="F420" s="2">
        <v>0</v>
      </c>
      <c r="G420" s="2">
        <f t="shared" si="128"/>
        <v>1</v>
      </c>
      <c r="H420" s="4">
        <f t="shared" si="129"/>
        <v>0</v>
      </c>
      <c r="I420" s="14">
        <f t="shared" si="130"/>
        <v>1</v>
      </c>
      <c r="J420">
        <f t="shared" si="109"/>
        <v>0</v>
      </c>
      <c r="K420">
        <f t="shared" si="131"/>
        <v>2</v>
      </c>
      <c r="L420">
        <f t="shared" si="132"/>
        <v>0</v>
      </c>
      <c r="M420" s="8">
        <f t="shared" si="110"/>
        <v>-0.81994603418022693</v>
      </c>
      <c r="N420" s="8">
        <f t="shared" si="111"/>
        <v>-0.8193978347552715</v>
      </c>
      <c r="O420" s="8">
        <f t="shared" si="112"/>
        <v>-0.793823527670383</v>
      </c>
      <c r="P420" s="8">
        <f t="shared" si="113"/>
        <v>-0.9788937910088541</v>
      </c>
      <c r="Q420" s="8">
        <f t="shared" si="114"/>
        <v>-0.21855744042902522</v>
      </c>
      <c r="R420" s="8">
        <f t="shared" si="115"/>
        <v>-0.95498176990290118</v>
      </c>
      <c r="T420" s="8">
        <f t="shared" si="116"/>
        <v>-0.7197437481912724</v>
      </c>
      <c r="U420" s="8">
        <f t="shared" si="117"/>
        <v>-0.72041580265119665</v>
      </c>
      <c r="V420" s="8">
        <f t="shared" si="118"/>
        <v>-0.56588160623411554</v>
      </c>
      <c r="W420" s="8">
        <f t="shared" si="119"/>
        <v>-0.91638906846024726</v>
      </c>
      <c r="X420" s="8">
        <f t="shared" si="120"/>
        <v>0.23181229062033118</v>
      </c>
      <c r="Y420" s="8">
        <f t="shared" si="121"/>
        <v>-0.69416978610025215</v>
      </c>
      <c r="AA420" s="8">
        <f t="shared" si="122"/>
        <v>-0.89043936089827191</v>
      </c>
      <c r="AB420" s="8">
        <f t="shared" si="123"/>
        <v>-0.89121582177104164</v>
      </c>
      <c r="AC420" s="8">
        <f t="shared" si="124"/>
        <v>-0.8124964720130966</v>
      </c>
      <c r="AD420" s="8">
        <f t="shared" si="125"/>
        <v>-0.95839733375527314</v>
      </c>
      <c r="AE420" s="8">
        <f t="shared" si="126"/>
        <v>-0.2803143422378564</v>
      </c>
      <c r="AF420" s="8">
        <f t="shared" si="127"/>
        <v>-0.90059760340863781</v>
      </c>
      <c r="AG420" s="8"/>
      <c r="AH420">
        <v>-12.300878866600391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B420">
        <f t="shared" si="133"/>
        <v>0</v>
      </c>
    </row>
    <row r="421" spans="1:54" x14ac:dyDescent="0.3">
      <c r="A421">
        <v>3</v>
      </c>
      <c r="B421" t="s">
        <v>165</v>
      </c>
      <c r="C421" t="s">
        <v>162</v>
      </c>
      <c r="D421" t="s">
        <v>163</v>
      </c>
      <c r="F421" s="2">
        <v>0</v>
      </c>
      <c r="G421" s="2">
        <f t="shared" si="128"/>
        <v>1</v>
      </c>
      <c r="H421" s="4">
        <f t="shared" si="129"/>
        <v>0</v>
      </c>
      <c r="I421" s="14">
        <f t="shared" si="130"/>
        <v>1</v>
      </c>
      <c r="J421">
        <f t="shared" si="109"/>
        <v>0</v>
      </c>
      <c r="K421">
        <f t="shared" si="131"/>
        <v>2</v>
      </c>
      <c r="L421">
        <f t="shared" si="132"/>
        <v>0</v>
      </c>
      <c r="M421" s="8">
        <f t="shared" si="110"/>
        <v>-0.79543958186039354</v>
      </c>
      <c r="N421" s="8">
        <f t="shared" si="111"/>
        <v>-0.7945578611814802</v>
      </c>
      <c r="O421" s="8">
        <f t="shared" si="112"/>
        <v>-0.77301002691567788</v>
      </c>
      <c r="P421" s="8">
        <f t="shared" si="113"/>
        <v>-0.97969633436943515</v>
      </c>
      <c r="Q421" s="8">
        <f t="shared" si="114"/>
        <v>-0.21680647441377071</v>
      </c>
      <c r="R421" s="8">
        <f t="shared" si="115"/>
        <v>-0.95483650152412458</v>
      </c>
      <c r="T421" s="8">
        <f t="shared" si="116"/>
        <v>-0.69529557726523927</v>
      </c>
      <c r="U421" s="8">
        <f t="shared" si="117"/>
        <v>-0.69408915228269363</v>
      </c>
      <c r="V421" s="8">
        <f t="shared" si="118"/>
        <v>-0.56556512470583387</v>
      </c>
      <c r="W421" s="8">
        <f t="shared" si="119"/>
        <v>-0.91561012081286486</v>
      </c>
      <c r="X421" s="8">
        <f t="shared" si="120"/>
        <v>0.25434479861778736</v>
      </c>
      <c r="Y421" s="8">
        <f t="shared" si="121"/>
        <v>-0.69651011070821078</v>
      </c>
      <c r="AA421" s="8">
        <f t="shared" si="122"/>
        <v>-0.87976176286249452</v>
      </c>
      <c r="AB421" s="8">
        <f t="shared" si="123"/>
        <v>-0.8800721128931509</v>
      </c>
      <c r="AC421" s="8">
        <f t="shared" si="124"/>
        <v>-0.8118950596288127</v>
      </c>
      <c r="AD421" s="8">
        <f t="shared" si="125"/>
        <v>-0.95729220997995534</v>
      </c>
      <c r="AE421" s="8">
        <f t="shared" si="126"/>
        <v>-0.25978741171757158</v>
      </c>
      <c r="AF421" s="8">
        <f t="shared" si="127"/>
        <v>-0.90256013353894637</v>
      </c>
      <c r="AG421" s="8"/>
      <c r="AH421">
        <v>-12.30087886660038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B421">
        <f t="shared" si="133"/>
        <v>0</v>
      </c>
    </row>
    <row r="422" spans="1:54" x14ac:dyDescent="0.3">
      <c r="A422">
        <v>3</v>
      </c>
      <c r="B422" t="s">
        <v>166</v>
      </c>
      <c r="C422" t="s">
        <v>162</v>
      </c>
      <c r="D422" t="s">
        <v>163</v>
      </c>
      <c r="F422" s="2">
        <v>0</v>
      </c>
      <c r="G422" s="2">
        <f t="shared" si="128"/>
        <v>0</v>
      </c>
      <c r="H422" s="4">
        <f t="shared" si="129"/>
        <v>1</v>
      </c>
      <c r="I422" s="14">
        <f t="shared" si="130"/>
        <v>1</v>
      </c>
      <c r="J422">
        <f t="shared" si="109"/>
        <v>0</v>
      </c>
      <c r="K422">
        <f t="shared" si="131"/>
        <v>2</v>
      </c>
      <c r="L422">
        <f t="shared" si="132"/>
        <v>2</v>
      </c>
      <c r="M422" s="8">
        <f t="shared" si="110"/>
        <v>0.13325108698151567</v>
      </c>
      <c r="N422" s="8">
        <f t="shared" si="111"/>
        <v>0.13334106475700511</v>
      </c>
      <c r="O422" s="8">
        <f t="shared" si="112"/>
        <v>4.0450121350364054E-3</v>
      </c>
      <c r="P422" s="8">
        <f t="shared" si="113"/>
        <v>491.41666666666663</v>
      </c>
      <c r="Q422" s="8">
        <f t="shared" si="114"/>
        <v>-0.2235409945613237</v>
      </c>
      <c r="R422" s="8">
        <f t="shared" si="115"/>
        <v>39.294773519163762</v>
      </c>
      <c r="T422" s="8">
        <f t="shared" si="116"/>
        <v>0.48944294041443731</v>
      </c>
      <c r="U422" s="8">
        <f t="shared" si="117"/>
        <v>0.49326548952874932</v>
      </c>
      <c r="V422" s="8">
        <f t="shared" si="118"/>
        <v>0.65243685235145821</v>
      </c>
      <c r="W422" s="8">
        <f t="shared" si="119"/>
        <v>1.5579440894371204</v>
      </c>
      <c r="X422" s="8">
        <f t="shared" si="120"/>
        <v>0.22752801172064618</v>
      </c>
      <c r="Y422" s="8">
        <f t="shared" si="121"/>
        <v>46.745155227730933</v>
      </c>
      <c r="AA422" s="8">
        <f t="shared" si="122"/>
        <v>-0.25981335401907069</v>
      </c>
      <c r="AB422" s="8">
        <f t="shared" si="123"/>
        <v>-0.25861039816535719</v>
      </c>
      <c r="AC422" s="8">
        <f t="shared" si="124"/>
        <v>-0.20131053110863154</v>
      </c>
      <c r="AD422" s="8">
        <f t="shared" si="125"/>
        <v>0.83581702778912681</v>
      </c>
      <c r="AE422" s="8">
        <f t="shared" si="126"/>
        <v>-0.28224323130283019</v>
      </c>
      <c r="AF422" s="8">
        <f t="shared" si="127"/>
        <v>38.153935310719319</v>
      </c>
      <c r="AG422" s="8"/>
      <c r="AH422">
        <v>12.30087886660038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B422">
        <f t="shared" si="133"/>
        <v>0</v>
      </c>
    </row>
    <row r="423" spans="1:54" x14ac:dyDescent="0.3">
      <c r="A423">
        <v>3</v>
      </c>
      <c r="B423" t="s">
        <v>167</v>
      </c>
      <c r="C423" t="s">
        <v>168</v>
      </c>
      <c r="D423" t="s">
        <v>163</v>
      </c>
      <c r="F423" s="2">
        <v>0</v>
      </c>
      <c r="G423" s="2">
        <f t="shared" si="128"/>
        <v>0</v>
      </c>
      <c r="H423" s="4">
        <f t="shared" si="129"/>
        <v>0</v>
      </c>
      <c r="I423" s="14">
        <f t="shared" si="130"/>
        <v>1</v>
      </c>
      <c r="J423">
        <f t="shared" si="109"/>
        <v>0</v>
      </c>
      <c r="K423">
        <f t="shared" si="131"/>
        <v>2</v>
      </c>
      <c r="L423">
        <f t="shared" si="132"/>
        <v>0</v>
      </c>
      <c r="M423" s="8">
        <f t="shared" si="110"/>
        <v>1.6363621821308421</v>
      </c>
      <c r="N423" s="8">
        <f t="shared" si="111"/>
        <v>1.636822083252101</v>
      </c>
      <c r="O423" s="8">
        <f t="shared" si="112"/>
        <v>0.42388227164681486</v>
      </c>
      <c r="P423" s="8">
        <f t="shared" si="113"/>
        <v>70809.083333333343</v>
      </c>
      <c r="Q423" s="8">
        <f t="shared" si="114"/>
        <v>-0.22251034682725279</v>
      </c>
      <c r="R423" s="8">
        <f t="shared" si="115"/>
        <v>1780.1282264779352</v>
      </c>
      <c r="T423" s="8">
        <f t="shared" si="116"/>
        <v>1.6525315437289756</v>
      </c>
      <c r="U423" s="8">
        <f t="shared" si="117"/>
        <v>1.5819374896323646</v>
      </c>
      <c r="V423" s="8">
        <f t="shared" si="118"/>
        <v>1.7725043153152793</v>
      </c>
      <c r="W423" s="8">
        <f t="shared" si="119"/>
        <v>4.5836209246810622</v>
      </c>
      <c r="X423" s="8">
        <f t="shared" si="120"/>
        <v>0.47093025934171995</v>
      </c>
      <c r="Y423" s="8">
        <f t="shared" si="121"/>
        <v>383.75344916436603</v>
      </c>
      <c r="AA423" s="8">
        <f t="shared" si="122"/>
        <v>0.29867798409318697</v>
      </c>
      <c r="AB423" s="8">
        <f t="shared" si="123"/>
        <v>0.24072686990700479</v>
      </c>
      <c r="AC423" s="8">
        <f t="shared" si="124"/>
        <v>0.50900511080612409</v>
      </c>
      <c r="AD423" s="8">
        <f t="shared" si="125"/>
        <v>2.4842996446294237</v>
      </c>
      <c r="AE423" s="8">
        <f t="shared" si="126"/>
        <v>0.16204173317529899</v>
      </c>
      <c r="AF423" s="8">
        <f t="shared" si="127"/>
        <v>147.45961422228683</v>
      </c>
      <c r="AG423" s="8"/>
      <c r="AH423">
        <v>6.9164526212694186</v>
      </c>
      <c r="AJ423">
        <v>-0.97559337774633759</v>
      </c>
      <c r="AK423">
        <v>-1</v>
      </c>
      <c r="AL423">
        <v>-0.97559337774633759</v>
      </c>
      <c r="AM423">
        <v>-1</v>
      </c>
      <c r="AN423">
        <v>0</v>
      </c>
      <c r="AO423">
        <v>0</v>
      </c>
      <c r="AP423">
        <v>0</v>
      </c>
      <c r="AQ423">
        <v>0</v>
      </c>
      <c r="AS423">
        <v>-0.97559337774633759</v>
      </c>
      <c r="AT423">
        <v>-0.5</v>
      </c>
      <c r="AU423">
        <v>-0.97559337774633759</v>
      </c>
      <c r="AV423">
        <v>-0.5</v>
      </c>
      <c r="AW423">
        <v>-0.6865286732289041</v>
      </c>
      <c r="AX423">
        <v>-7.5999999999999901E-2</v>
      </c>
      <c r="AY423">
        <v>-0.6865286732289041</v>
      </c>
      <c r="AZ423">
        <v>-7.5999999999999901E-2</v>
      </c>
      <c r="BB423">
        <f t="shared" si="133"/>
        <v>-7.5999999999999901E-2</v>
      </c>
    </row>
    <row r="424" spans="1:54" x14ac:dyDescent="0.3">
      <c r="A424">
        <v>3</v>
      </c>
      <c r="B424" t="s">
        <v>169</v>
      </c>
      <c r="C424" t="s">
        <v>168</v>
      </c>
      <c r="D424" t="s">
        <v>163</v>
      </c>
      <c r="F424" s="2">
        <v>0</v>
      </c>
      <c r="G424" s="2">
        <f t="shared" si="128"/>
        <v>1</v>
      </c>
      <c r="H424" s="4">
        <f t="shared" si="129"/>
        <v>1</v>
      </c>
      <c r="I424" s="14">
        <f t="shared" si="130"/>
        <v>0</v>
      </c>
      <c r="J424">
        <f t="shared" si="109"/>
        <v>1</v>
      </c>
      <c r="K424">
        <f t="shared" si="131"/>
        <v>2</v>
      </c>
      <c r="L424">
        <f t="shared" si="132"/>
        <v>2</v>
      </c>
      <c r="M424" s="8">
        <f t="shared" si="110"/>
        <v>-0.90363125282546419</v>
      </c>
      <c r="N424" s="8">
        <f t="shared" si="111"/>
        <v>-0.9036274718054671</v>
      </c>
      <c r="O424" s="8">
        <f t="shared" si="112"/>
        <v>-0.83003134071033069</v>
      </c>
      <c r="P424" s="8">
        <f t="shared" si="113"/>
        <v>-0.99429086078232409</v>
      </c>
      <c r="Q424" s="8">
        <f t="shared" si="114"/>
        <v>-0.22025003766618081</v>
      </c>
      <c r="R424" s="8">
        <f t="shared" si="115"/>
        <v>-0.97667086683924997</v>
      </c>
      <c r="T424" s="8">
        <f t="shared" si="116"/>
        <v>-0.75012175606923959</v>
      </c>
      <c r="U424" s="8">
        <f t="shared" si="117"/>
        <v>-0.75156407055516339</v>
      </c>
      <c r="V424" s="8">
        <f t="shared" si="118"/>
        <v>-0.54302084346911439</v>
      </c>
      <c r="W424" s="8">
        <f t="shared" si="119"/>
        <v>-0.92036708333453621</v>
      </c>
      <c r="X424" s="8">
        <f t="shared" si="120"/>
        <v>0.45800310439230102</v>
      </c>
      <c r="Y424" s="8">
        <f t="shared" si="121"/>
        <v>-0.801202140905517</v>
      </c>
      <c r="AA424" s="8">
        <f t="shared" si="122"/>
        <v>-0.86665984018873532</v>
      </c>
      <c r="AB424" s="8">
        <f t="shared" si="123"/>
        <v>-0.86713843791355871</v>
      </c>
      <c r="AC424" s="8">
        <f t="shared" si="124"/>
        <v>-0.7277072513526387</v>
      </c>
      <c r="AD424" s="8">
        <f t="shared" si="125"/>
        <v>-0.94332627884249076</v>
      </c>
      <c r="AE424" s="8">
        <f t="shared" si="126"/>
        <v>0.15460600039527267</v>
      </c>
      <c r="AF424" s="8">
        <f t="shared" si="127"/>
        <v>-0.908407244574714</v>
      </c>
      <c r="AG424" s="8"/>
      <c r="AH424">
        <v>-6.9164526212694186</v>
      </c>
      <c r="AJ424">
        <v>0.97559337774633759</v>
      </c>
      <c r="AK424">
        <v>1</v>
      </c>
      <c r="AL424">
        <v>0.97559337774633759</v>
      </c>
      <c r="AM424">
        <v>1</v>
      </c>
      <c r="AN424">
        <v>0</v>
      </c>
      <c r="AO424">
        <v>0</v>
      </c>
      <c r="AP424">
        <v>0</v>
      </c>
      <c r="AQ424">
        <v>0</v>
      </c>
      <c r="AS424">
        <v>0.97559337774633759</v>
      </c>
      <c r="AT424">
        <v>0.5</v>
      </c>
      <c r="AU424">
        <v>0.97559337774633759</v>
      </c>
      <c r="AV424">
        <v>0.5</v>
      </c>
      <c r="AW424">
        <v>0.6865286732289041</v>
      </c>
      <c r="AX424">
        <v>7.5999999999999901E-2</v>
      </c>
      <c r="AY424">
        <v>0.6865286732289041</v>
      </c>
      <c r="AZ424">
        <v>7.5999999999999901E-2</v>
      </c>
      <c r="BB424">
        <f t="shared" si="133"/>
        <v>7.5999999999999901E-2</v>
      </c>
    </row>
    <row r="425" spans="1:54" x14ac:dyDescent="0.3">
      <c r="A425">
        <v>3</v>
      </c>
      <c r="B425" t="s">
        <v>170</v>
      </c>
      <c r="C425" t="s">
        <v>168</v>
      </c>
      <c r="D425" t="s">
        <v>163</v>
      </c>
      <c r="F425" s="2">
        <v>0</v>
      </c>
      <c r="G425" s="2">
        <f t="shared" si="128"/>
        <v>1</v>
      </c>
      <c r="H425" s="4">
        <f t="shared" si="129"/>
        <v>1</v>
      </c>
      <c r="I425" s="14">
        <f t="shared" si="130"/>
        <v>0</v>
      </c>
      <c r="J425">
        <f t="shared" si="109"/>
        <v>1</v>
      </c>
      <c r="K425">
        <f t="shared" si="131"/>
        <v>2</v>
      </c>
      <c r="L425">
        <f t="shared" si="132"/>
        <v>2</v>
      </c>
      <c r="M425" s="8">
        <f t="shared" si="110"/>
        <v>-0.90046485902074969</v>
      </c>
      <c r="N425" s="8">
        <f t="shared" si="111"/>
        <v>-0.90050699735101691</v>
      </c>
      <c r="O425" s="8">
        <f t="shared" si="112"/>
        <v>-0.81194292869127549</v>
      </c>
      <c r="P425" s="8">
        <f t="shared" si="113"/>
        <v>-0.99477095860353004</v>
      </c>
      <c r="Q425" s="8">
        <f t="shared" si="114"/>
        <v>-0.22017363165685533</v>
      </c>
      <c r="R425" s="8">
        <f t="shared" si="115"/>
        <v>-0.97752731758627509</v>
      </c>
      <c r="T425" s="8">
        <f t="shared" si="116"/>
        <v>-0.73239261506611564</v>
      </c>
      <c r="U425" s="8">
        <f t="shared" si="117"/>
        <v>-0.73683219719007276</v>
      </c>
      <c r="V425" s="8">
        <f t="shared" si="118"/>
        <v>-0.52413323212435403</v>
      </c>
      <c r="W425" s="8">
        <f t="shared" si="119"/>
        <v>-0.91536836449537073</v>
      </c>
      <c r="X425" s="8">
        <f t="shared" si="120"/>
        <v>0.44846453412464532</v>
      </c>
      <c r="Y425" s="8">
        <f t="shared" si="121"/>
        <v>-0.82512989010297433</v>
      </c>
      <c r="AA425" s="8">
        <f t="shared" si="122"/>
        <v>-0.85514982120293137</v>
      </c>
      <c r="AB425" s="8">
        <f t="shared" si="123"/>
        <v>-0.85809974932333477</v>
      </c>
      <c r="AC425" s="8">
        <f t="shared" si="124"/>
        <v>-0.71627007382960639</v>
      </c>
      <c r="AD425" s="8">
        <f t="shared" si="125"/>
        <v>-0.93950205076267701</v>
      </c>
      <c r="AE425" s="8">
        <f t="shared" si="126"/>
        <v>0.1293771657006767</v>
      </c>
      <c r="AF425" s="8">
        <f t="shared" si="127"/>
        <v>-0.91201413992039615</v>
      </c>
      <c r="AG425" s="8"/>
      <c r="AH425">
        <v>-6.9164526212694186</v>
      </c>
      <c r="AJ425">
        <v>0.97559337774633759</v>
      </c>
      <c r="AK425">
        <v>1</v>
      </c>
      <c r="AL425">
        <v>0.97559337774633759</v>
      </c>
      <c r="AM425">
        <v>1</v>
      </c>
      <c r="AN425">
        <v>0</v>
      </c>
      <c r="AO425">
        <v>0</v>
      </c>
      <c r="AP425">
        <v>0</v>
      </c>
      <c r="AQ425">
        <v>0</v>
      </c>
      <c r="AS425">
        <v>0.97559337774633759</v>
      </c>
      <c r="AT425">
        <v>0.5</v>
      </c>
      <c r="AU425">
        <v>0.97559337774633759</v>
      </c>
      <c r="AV425">
        <v>0.5</v>
      </c>
      <c r="AW425">
        <v>0.6865286732289041</v>
      </c>
      <c r="AX425">
        <v>7.5999999999999901E-2</v>
      </c>
      <c r="AY425">
        <v>0.6865286732289041</v>
      </c>
      <c r="AZ425">
        <v>7.5999999999999901E-2</v>
      </c>
      <c r="BB425">
        <f t="shared" si="133"/>
        <v>7.5999999999999901E-2</v>
      </c>
    </row>
    <row r="426" spans="1:54" x14ac:dyDescent="0.3">
      <c r="A426">
        <v>3</v>
      </c>
      <c r="B426" t="s">
        <v>171</v>
      </c>
      <c r="C426" t="s">
        <v>168</v>
      </c>
      <c r="D426" t="s">
        <v>163</v>
      </c>
      <c r="F426" s="2">
        <v>0</v>
      </c>
      <c r="G426" s="2">
        <f t="shared" si="128"/>
        <v>0</v>
      </c>
      <c r="H426" s="4">
        <f t="shared" si="129"/>
        <v>0</v>
      </c>
      <c r="I426" s="14">
        <f t="shared" si="130"/>
        <v>1</v>
      </c>
      <c r="J426">
        <f t="shared" si="109"/>
        <v>0</v>
      </c>
      <c r="K426">
        <f t="shared" si="131"/>
        <v>2</v>
      </c>
      <c r="L426">
        <f t="shared" si="132"/>
        <v>0</v>
      </c>
      <c r="M426" s="8">
        <f t="shared" si="110"/>
        <v>1.8734762513659122</v>
      </c>
      <c r="N426" s="8">
        <f t="shared" si="111"/>
        <v>1.873917142465811</v>
      </c>
      <c r="O426" s="8">
        <f t="shared" si="112"/>
        <v>0.35432806298418895</v>
      </c>
      <c r="P426" s="8">
        <f t="shared" si="113"/>
        <v>63111.333333333343</v>
      </c>
      <c r="Q426" s="8">
        <f t="shared" si="114"/>
        <v>-0.22061555612087752</v>
      </c>
      <c r="R426" s="8">
        <f t="shared" si="115"/>
        <v>1345.3324041811848</v>
      </c>
      <c r="T426" s="8">
        <f t="shared" si="116"/>
        <v>1.7274966515120718</v>
      </c>
      <c r="U426" s="8">
        <f t="shared" si="117"/>
        <v>1.6609421709102505</v>
      </c>
      <c r="V426" s="8">
        <f t="shared" si="118"/>
        <v>1.7656224253307868</v>
      </c>
      <c r="W426" s="8">
        <f t="shared" si="119"/>
        <v>4.5815716283551353</v>
      </c>
      <c r="X426" s="8">
        <f t="shared" si="120"/>
        <v>0.43829275086588476</v>
      </c>
      <c r="Y426" s="8">
        <f t="shared" si="121"/>
        <v>328.22695007227725</v>
      </c>
      <c r="AA426" s="8">
        <f t="shared" si="122"/>
        <v>0.28666640483893735</v>
      </c>
      <c r="AB426" s="8">
        <f t="shared" si="123"/>
        <v>0.24973609314666498</v>
      </c>
      <c r="AC426" s="8">
        <f t="shared" si="124"/>
        <v>0.54794345341807293</v>
      </c>
      <c r="AD426" s="8">
        <f t="shared" si="125"/>
        <v>2.5564062311322751</v>
      </c>
      <c r="AE426" s="8">
        <f t="shared" si="126"/>
        <v>0.12957293468083581</v>
      </c>
      <c r="AF426" s="8">
        <f t="shared" si="127"/>
        <v>123.53828172829884</v>
      </c>
      <c r="AG426" s="8"/>
      <c r="AH426">
        <v>6.9164526212694186</v>
      </c>
      <c r="AJ426">
        <v>-0.97559337774633759</v>
      </c>
      <c r="AK426">
        <v>-1</v>
      </c>
      <c r="AL426">
        <v>-0.97559337774633759</v>
      </c>
      <c r="AM426">
        <v>-1</v>
      </c>
      <c r="AN426">
        <v>0</v>
      </c>
      <c r="AO426">
        <v>0</v>
      </c>
      <c r="AP426">
        <v>0</v>
      </c>
      <c r="AQ426">
        <v>0</v>
      </c>
      <c r="AS426">
        <v>-0.97559337774633759</v>
      </c>
      <c r="AT426">
        <v>-0.5</v>
      </c>
      <c r="AU426">
        <v>-0.97559337774633759</v>
      </c>
      <c r="AV426">
        <v>-0.5</v>
      </c>
      <c r="AW426">
        <v>-0.6865286732289041</v>
      </c>
      <c r="AX426">
        <v>-7.5999999999999901E-2</v>
      </c>
      <c r="AY426">
        <v>-0.6865286732289041</v>
      </c>
      <c r="AZ426">
        <v>-7.5999999999999901E-2</v>
      </c>
      <c r="BB426">
        <f t="shared" si="133"/>
        <v>-7.5999999999999901E-2</v>
      </c>
    </row>
    <row r="427" spans="1:54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1:54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1:54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1:54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1:54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1:54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8" spans="6:43" x14ac:dyDescent="0.3">
      <c r="G628" s="15"/>
      <c r="H628" s="15"/>
      <c r="I628" s="15"/>
      <c r="J628" s="15"/>
      <c r="K628" s="35" t="s">
        <v>61</v>
      </c>
      <c r="L628" s="15">
        <f>S628</f>
        <v>0.6</v>
      </c>
      <c r="M628" s="3" t="s">
        <v>3</v>
      </c>
      <c r="N628" s="3" t="s">
        <v>4</v>
      </c>
      <c r="O628" s="3" t="s">
        <v>6</v>
      </c>
      <c r="P628" s="3" t="s">
        <v>8</v>
      </c>
      <c r="Q628" s="3" t="s">
        <v>10</v>
      </c>
      <c r="R628" s="3" t="s">
        <v>12</v>
      </c>
      <c r="S628" s="7">
        <f>X292</f>
        <v>0.6</v>
      </c>
      <c r="T628" s="3" t="s">
        <v>3</v>
      </c>
      <c r="U628" s="3" t="s">
        <v>4</v>
      </c>
      <c r="V628" s="3" t="s">
        <v>6</v>
      </c>
      <c r="W628" s="3" t="s">
        <v>8</v>
      </c>
      <c r="X628" s="3" t="s">
        <v>10</v>
      </c>
      <c r="Y628" s="16" t="s">
        <v>12</v>
      </c>
      <c r="Z628" s="15">
        <f t="shared" ref="Z628:Z635" si="134">S628</f>
        <v>0.6</v>
      </c>
      <c r="AA628" s="3" t="s">
        <v>3</v>
      </c>
      <c r="AB628" s="3" t="s">
        <v>4</v>
      </c>
      <c r="AC628" s="3" t="s">
        <v>6</v>
      </c>
      <c r="AD628" s="3" t="s">
        <v>8</v>
      </c>
      <c r="AE628" s="3" t="s">
        <v>10</v>
      </c>
      <c r="AF628" s="16" t="s">
        <v>12</v>
      </c>
      <c r="AK628" s="15"/>
      <c r="AL628" s="15"/>
      <c r="AM628" s="15"/>
      <c r="AN628" s="15"/>
      <c r="AO628" s="15"/>
    </row>
    <row r="629" spans="6:43" x14ac:dyDescent="0.3">
      <c r="G629" s="8"/>
      <c r="H629" s="8"/>
      <c r="I629" s="8"/>
      <c r="J629" s="8"/>
      <c r="K629" s="8"/>
      <c r="L629" s="8" t="str">
        <f>S629</f>
        <v>ALL</v>
      </c>
      <c r="M629" s="8">
        <f>-1 *AVERAGE(M339:M626)</f>
        <v>5.6944549633066138E-2</v>
      </c>
      <c r="N629" s="8">
        <f t="shared" ref="N629:R629" si="135">-1 *AVERAGE(N339:N626)</f>
        <v>5.5110795172205941E-2</v>
      </c>
      <c r="O629" s="8">
        <f t="shared" si="135"/>
        <v>0.39359396265558766</v>
      </c>
      <c r="P629" s="8">
        <f t="shared" si="135"/>
        <v>-18811.251577008148</v>
      </c>
      <c r="Q629" s="8">
        <f t="shared" si="135"/>
        <v>0.19241321922860222</v>
      </c>
      <c r="R629" s="8">
        <f t="shared" si="135"/>
        <v>-235.39820884288963</v>
      </c>
      <c r="S629" s="8" t="s">
        <v>16</v>
      </c>
      <c r="T629" s="8">
        <f>-1 *AVERAGE(T339:T626)</f>
        <v>-0.18179511757065581</v>
      </c>
      <c r="U629" s="8">
        <f t="shared" ref="U629:Y629" si="136">-1 *AVERAGE(U339:U626)</f>
        <v>-0.12986851090264087</v>
      </c>
      <c r="V629" s="8">
        <f t="shared" si="136"/>
        <v>-8.0233427267555099E-2</v>
      </c>
      <c r="W629" s="8">
        <f t="shared" si="136"/>
        <v>-0.81800043736374517</v>
      </c>
      <c r="X629" s="8">
        <f t="shared" si="136"/>
        <v>-0.27460059186558416</v>
      </c>
      <c r="Y629" s="8">
        <f t="shared" si="136"/>
        <v>-69.843443200984652</v>
      </c>
      <c r="Z629" s="8" t="str">
        <f t="shared" si="134"/>
        <v>ALL</v>
      </c>
      <c r="AA629" s="8">
        <f>-1 *AVERAGE(AA339:AA626)</f>
        <v>0.41116950124847951</v>
      </c>
      <c r="AB629" s="8">
        <f t="shared" ref="AB629:AF629" si="137">-1 *AVERAGE(AB339:AB626)</f>
        <v>0.45385214500426746</v>
      </c>
      <c r="AC629" s="8">
        <f t="shared" si="137"/>
        <v>0.45171172027832962</v>
      </c>
      <c r="AD629" s="8">
        <f t="shared" si="137"/>
        <v>-0.19846733669747649</v>
      </c>
      <c r="AE629" s="8">
        <f t="shared" si="137"/>
        <v>0.2209663598901597</v>
      </c>
      <c r="AF629" s="8">
        <f t="shared" si="137"/>
        <v>-35.486955155141828</v>
      </c>
      <c r="AK629" s="8"/>
      <c r="AL629" s="8"/>
      <c r="AM629" s="8"/>
      <c r="AN629" s="8"/>
      <c r="AO629" s="8"/>
    </row>
    <row r="630" spans="6:43" x14ac:dyDescent="0.3">
      <c r="G630" s="8"/>
      <c r="H630" s="8"/>
      <c r="I630" s="8"/>
      <c r="J630" s="8"/>
      <c r="K630" s="8"/>
      <c r="L630" s="8" t="str">
        <f>S630</f>
        <v>Gain &gt; 0.6</v>
      </c>
      <c r="M630" s="8" t="e">
        <f t="shared" ref="M630:R630" si="138">-1* AVERAGEIF($BB339:$BB626,"&gt;"&amp;$S628,M339:M626)</f>
        <v>#DIV/0!</v>
      </c>
      <c r="N630" s="8" t="e">
        <f t="shared" si="138"/>
        <v>#DIV/0!</v>
      </c>
      <c r="O630" s="8" t="e">
        <f t="shared" si="138"/>
        <v>#DIV/0!</v>
      </c>
      <c r="P630" s="8" t="e">
        <f t="shared" si="138"/>
        <v>#DIV/0!</v>
      </c>
      <c r="Q630" s="8" t="e">
        <f t="shared" si="138"/>
        <v>#DIV/0!</v>
      </c>
      <c r="R630" s="8" t="e">
        <f t="shared" si="138"/>
        <v>#DIV/0!</v>
      </c>
      <c r="S630" s="8" t="str">
        <f>"Gain &gt; "&amp;S628</f>
        <v>Gain &gt; 0.6</v>
      </c>
      <c r="T630" s="8" t="e">
        <f t="shared" ref="T630:Y630" si="139">-1* AVERAGEIF($BB339:$BB626,"&gt;"&amp;$S628,T339:T626)</f>
        <v>#DIV/0!</v>
      </c>
      <c r="U630" s="8" t="e">
        <f t="shared" si="139"/>
        <v>#DIV/0!</v>
      </c>
      <c r="V630" s="8" t="e">
        <f t="shared" si="139"/>
        <v>#DIV/0!</v>
      </c>
      <c r="W630" s="8" t="e">
        <f t="shared" si="139"/>
        <v>#DIV/0!</v>
      </c>
      <c r="X630" s="8" t="e">
        <f t="shared" si="139"/>
        <v>#DIV/0!</v>
      </c>
      <c r="Y630" s="8" t="e">
        <f t="shared" si="139"/>
        <v>#DIV/0!</v>
      </c>
      <c r="Z630" s="8" t="str">
        <f t="shared" si="134"/>
        <v>Gain &gt; 0.6</v>
      </c>
      <c r="AA630" s="8" t="e">
        <f t="shared" ref="AA630:AF630" si="140">-1* AVERAGEIF($BB339:$BB626,"&gt;"&amp;$S628,AA339:AA626)</f>
        <v>#DIV/0!</v>
      </c>
      <c r="AB630" s="8" t="e">
        <f t="shared" si="140"/>
        <v>#DIV/0!</v>
      </c>
      <c r="AC630" s="8" t="e">
        <f t="shared" si="140"/>
        <v>#DIV/0!</v>
      </c>
      <c r="AD630" s="8" t="e">
        <f t="shared" si="140"/>
        <v>#DIV/0!</v>
      </c>
      <c r="AE630" s="8" t="e">
        <f t="shared" si="140"/>
        <v>#DIV/0!</v>
      </c>
      <c r="AF630" s="8" t="e">
        <f t="shared" si="140"/>
        <v>#DIV/0!</v>
      </c>
      <c r="AK630" s="8"/>
      <c r="AL630" s="8"/>
      <c r="AM630" s="8"/>
      <c r="AN630" s="8"/>
      <c r="AO630" s="8"/>
    </row>
    <row r="631" spans="6:43" x14ac:dyDescent="0.3">
      <c r="L631" s="8" t="str">
        <f>S631</f>
        <v xml:space="preserve">Gain &gt; 0 </v>
      </c>
      <c r="M631" s="8">
        <f>-1* AVERAGEIF($J339:$J626,"=1",M339:M626)</f>
        <v>0.74217988154798731</v>
      </c>
      <c r="N631" s="8">
        <f t="shared" ref="N631:R631" si="141">-1* AVERAGEIF($J339:$J626,"=1",N339:N626)</f>
        <v>0.74130957829655064</v>
      </c>
      <c r="O631" s="8">
        <f t="shared" si="141"/>
        <v>0.76991601983600877</v>
      </c>
      <c r="P631" s="8">
        <f t="shared" si="141"/>
        <v>0.9022539812630741</v>
      </c>
      <c r="Q631" s="8">
        <f t="shared" si="141"/>
        <v>0.23755099421654283</v>
      </c>
      <c r="R631" s="8">
        <f t="shared" si="141"/>
        <v>0.76132832100224901</v>
      </c>
      <c r="S631" s="8" t="s">
        <v>36</v>
      </c>
      <c r="T631" s="8">
        <f>-1* AVERAGEIF($J339:$J626,"=1",T339:T626)</f>
        <v>0.67741825364575181</v>
      </c>
      <c r="U631" s="8">
        <f t="shared" ref="U631:Y631" si="142">-1* AVERAGEIF($J339:$J626,"=1",U339:U626)</f>
        <v>0.68170822612134052</v>
      </c>
      <c r="V631" s="8">
        <f t="shared" si="142"/>
        <v>0.66172853211272575</v>
      </c>
      <c r="W631" s="8">
        <f t="shared" si="142"/>
        <v>0.85727447187545514</v>
      </c>
      <c r="X631" s="8">
        <f t="shared" si="142"/>
        <v>-0.2063804976849766</v>
      </c>
      <c r="Y631" s="8">
        <f t="shared" si="142"/>
        <v>0.54480918143234613</v>
      </c>
      <c r="Z631" s="8" t="str">
        <f t="shared" si="134"/>
        <v xml:space="preserve">Gain &gt; 0 </v>
      </c>
      <c r="AA631" s="8">
        <f>-1* AVERAGEIF($J339:$J626,"=1",AA339:AA626)</f>
        <v>0.88770184924819406</v>
      </c>
      <c r="AB631" s="8">
        <f t="shared" ref="AB631:AF631" si="143">-1* AVERAGEIF($J339:$J626,"=1",AB339:AB626)</f>
        <v>0.88965753506384648</v>
      </c>
      <c r="AC631" s="8">
        <f t="shared" si="143"/>
        <v>0.85147202435295222</v>
      </c>
      <c r="AD631" s="8">
        <f t="shared" si="143"/>
        <v>0.95583846697315733</v>
      </c>
      <c r="AE631" s="8">
        <f t="shared" si="143"/>
        <v>0.22736675350281005</v>
      </c>
      <c r="AF631" s="8">
        <f t="shared" si="143"/>
        <v>0.79204260931844905</v>
      </c>
      <c r="AK631" s="8"/>
      <c r="AL631" s="8"/>
      <c r="AM631" s="8"/>
      <c r="AN631" s="8"/>
      <c r="AO631" s="8"/>
      <c r="AQ631" s="10"/>
    </row>
    <row r="632" spans="6:43" x14ac:dyDescent="0.3">
      <c r="L632" s="8" t="str">
        <f t="shared" ref="L632:L635" si="144">S632</f>
        <v>Gain &lt;= 0</v>
      </c>
      <c r="M632" s="8">
        <f>-1* AVERAGEIF($J339:$J626,"=0",M339:M626)</f>
        <v>-0.37449991860966214</v>
      </c>
      <c r="N632" s="8">
        <f t="shared" ref="N632:R632" si="145">-1* AVERAGEIF($J339:$J626,"=0",N339:N626)</f>
        <v>-0.37694029049867772</v>
      </c>
      <c r="O632" s="8">
        <f t="shared" si="145"/>
        <v>0.15665044517161886</v>
      </c>
      <c r="P632" s="8">
        <f t="shared" si="145"/>
        <v>-30655.941026149638</v>
      </c>
      <c r="Q632" s="8">
        <f t="shared" si="145"/>
        <v>0.16399313868063961</v>
      </c>
      <c r="R632" s="8">
        <f t="shared" si="145"/>
        <v>-384.09125076089549</v>
      </c>
      <c r="S632" s="8" t="s">
        <v>37</v>
      </c>
      <c r="T632" s="8">
        <f>-1* AVERAGEIF($J339:$J626,"=0",T339:T626)</f>
        <v>-0.72278131426246772</v>
      </c>
      <c r="U632" s="8">
        <f t="shared" ref="U632:Y632" si="146">-1* AVERAGEIF($J339:$J626,"=0",U339:U626)</f>
        <v>-0.64086127125107373</v>
      </c>
      <c r="V632" s="8">
        <f t="shared" si="146"/>
        <v>-0.54739466095143552</v>
      </c>
      <c r="W632" s="8">
        <f t="shared" si="146"/>
        <v>-1.8728031579958351</v>
      </c>
      <c r="X632" s="8">
        <f t="shared" si="146"/>
        <v>-0.31755398449781863</v>
      </c>
      <c r="Y632" s="8">
        <f t="shared" si="146"/>
        <v>-114.16197247880278</v>
      </c>
      <c r="Z632" s="8" t="str">
        <f t="shared" si="134"/>
        <v>Gain &lt;= 0</v>
      </c>
      <c r="AA632" s="8">
        <f>-1* AVERAGEIF($J339:$J626,"=0",AA339:AA626)</f>
        <v>0.11113061547088147</v>
      </c>
      <c r="AB632" s="8">
        <f t="shared" ref="AB632:AF632" si="147">-1* AVERAGEIF($J339:$J626,"=0",AB339:AB626)</f>
        <v>0.17945615867045828</v>
      </c>
      <c r="AC632" s="8">
        <f t="shared" si="147"/>
        <v>0.20001078808319719</v>
      </c>
      <c r="AD632" s="8">
        <f t="shared" si="147"/>
        <v>-0.92525247234194952</v>
      </c>
      <c r="AE632" s="8">
        <f t="shared" si="147"/>
        <v>0.21693648243034291</v>
      </c>
      <c r="AF632" s="8">
        <f t="shared" si="147"/>
        <v>-58.329287080913112</v>
      </c>
      <c r="AK632" s="8"/>
      <c r="AL632" s="8"/>
      <c r="AM632" s="8"/>
      <c r="AN632" s="8"/>
      <c r="AO632" s="8"/>
      <c r="AQ632" s="10"/>
    </row>
    <row r="633" spans="6:43" x14ac:dyDescent="0.3">
      <c r="G633" s="15"/>
      <c r="H633" s="15"/>
      <c r="I633" s="15"/>
      <c r="J633" s="15"/>
      <c r="K633" s="15"/>
      <c r="L633" s="8" t="str">
        <f t="shared" si="144"/>
        <v>Target; Gain &gt; 0.6</v>
      </c>
      <c r="M633" s="8" t="e">
        <f t="shared" ref="M633:R633" si="148">-1* AVERAGEIFS(M339:M626,$H339:$H626,"=1",$BB$339:$BB$626,"&gt;="&amp;$L$628)</f>
        <v>#DIV/0!</v>
      </c>
      <c r="N633" s="8" t="e">
        <f t="shared" si="148"/>
        <v>#DIV/0!</v>
      </c>
      <c r="O633" s="8" t="e">
        <f t="shared" si="148"/>
        <v>#DIV/0!</v>
      </c>
      <c r="P633" s="8" t="e">
        <f t="shared" si="148"/>
        <v>#DIV/0!</v>
      </c>
      <c r="Q633" s="8" t="e">
        <f t="shared" si="148"/>
        <v>#DIV/0!</v>
      </c>
      <c r="R633" s="8" t="e">
        <f t="shared" si="148"/>
        <v>#DIV/0!</v>
      </c>
      <c r="S633" s="8" t="str">
        <f>"Target; Gain &gt; "&amp;S628</f>
        <v>Target; Gain &gt; 0.6</v>
      </c>
      <c r="T633" s="8" t="e">
        <f t="shared" ref="T633:Y633" si="149">-1* AVERAGEIFS(T339:T626,$H339:$H626,"=1",$BB$339:$BB$626,"&gt;="&amp;$L$628)</f>
        <v>#DIV/0!</v>
      </c>
      <c r="U633" s="8" t="e">
        <f t="shared" si="149"/>
        <v>#DIV/0!</v>
      </c>
      <c r="V633" s="8" t="e">
        <f t="shared" si="149"/>
        <v>#DIV/0!</v>
      </c>
      <c r="W633" s="8" t="e">
        <f t="shared" si="149"/>
        <v>#DIV/0!</v>
      </c>
      <c r="X633" s="8" t="e">
        <f t="shared" si="149"/>
        <v>#DIV/0!</v>
      </c>
      <c r="Y633" s="8" t="e">
        <f t="shared" si="149"/>
        <v>#DIV/0!</v>
      </c>
      <c r="Z633" s="8" t="str">
        <f t="shared" si="134"/>
        <v>Target; Gain &gt; 0.6</v>
      </c>
      <c r="AA633" s="8" t="e">
        <f t="shared" ref="AA633:AF633" si="150">-1* AVERAGEIFS(AA339:AA626,$H339:$H626,"=1",$BB$339:$BB$626,"&gt;="&amp;$L$628)</f>
        <v>#DIV/0!</v>
      </c>
      <c r="AB633" s="8" t="e">
        <f t="shared" si="150"/>
        <v>#DIV/0!</v>
      </c>
      <c r="AC633" s="8" t="e">
        <f t="shared" si="150"/>
        <v>#DIV/0!</v>
      </c>
      <c r="AD633" s="8" t="e">
        <f t="shared" si="150"/>
        <v>#DIV/0!</v>
      </c>
      <c r="AE633" s="8" t="e">
        <f t="shared" si="150"/>
        <v>#DIV/0!</v>
      </c>
      <c r="AF633" s="8" t="e">
        <f t="shared" si="150"/>
        <v>#DIV/0!</v>
      </c>
      <c r="AK633" s="8"/>
    </row>
    <row r="634" spans="6:43" x14ac:dyDescent="0.3">
      <c r="G634" s="15"/>
      <c r="H634" s="15"/>
      <c r="I634" s="15"/>
      <c r="J634" s="15"/>
      <c r="K634" s="15"/>
      <c r="L634" s="8" t="str">
        <f t="shared" si="144"/>
        <v>Target (or sym)</v>
      </c>
      <c r="M634" s="8">
        <f>-1* AVERAGEIFS(M339:M626,$H339:$H626,"=1")</f>
        <v>0.41502044585106895</v>
      </c>
      <c r="N634" s="8">
        <f t="shared" ref="N634:R634" si="151">-1* AVERAGEIFS(N339:N626,$H339:$H626,"=1")</f>
        <v>0.41473814462883207</v>
      </c>
      <c r="O634" s="8">
        <f t="shared" si="151"/>
        <v>0.46836654817500467</v>
      </c>
      <c r="P634" s="8">
        <f t="shared" si="151"/>
        <v>-2182.7784587765846</v>
      </c>
      <c r="Q634" s="8">
        <f t="shared" si="151"/>
        <v>0.2297745699341894</v>
      </c>
      <c r="R634" s="8">
        <f t="shared" si="151"/>
        <v>-31.98634783803023</v>
      </c>
      <c r="S634" s="8" t="s">
        <v>39</v>
      </c>
      <c r="T634" s="8">
        <f>-1* AVERAGEIFS(T339:T626,$H339:$H626,"=1")</f>
        <v>0.16147365357154622</v>
      </c>
      <c r="U634" s="8">
        <f t="shared" ref="U634:Y634" si="152">-1* AVERAGEIFS(U339:U626,$H339:$H626,"=1")</f>
        <v>0.16627656919261405</v>
      </c>
      <c r="V634" s="8">
        <f t="shared" si="152"/>
        <v>0.149195692190286</v>
      </c>
      <c r="W634" s="8">
        <f t="shared" si="152"/>
        <v>-0.2566509202670279</v>
      </c>
      <c r="X634" s="8">
        <f t="shared" si="152"/>
        <v>-0.25240906658597445</v>
      </c>
      <c r="Y634" s="8">
        <f t="shared" si="152"/>
        <v>-20.471100925638019</v>
      </c>
      <c r="Z634" s="8" t="str">
        <f t="shared" si="134"/>
        <v>Target (or sym)</v>
      </c>
      <c r="AA634" s="8">
        <f>-1* AVERAGEIFS(AA339:AA626,$H339:$H626,"=1")</f>
        <v>0.59598964666010479</v>
      </c>
      <c r="AB634" s="8">
        <f t="shared" ref="AB634:AF634" si="153">-1* AVERAGEIFS(AB339:AB626,$H339:$H626,"=1")</f>
        <v>0.59678123362190472</v>
      </c>
      <c r="AC634" s="8">
        <f t="shared" si="153"/>
        <v>0.58273691632907443</v>
      </c>
      <c r="AD634" s="8">
        <f t="shared" si="153"/>
        <v>0.13657084778474282</v>
      </c>
      <c r="AE634" s="8">
        <f t="shared" si="153"/>
        <v>0.18454400823188985</v>
      </c>
      <c r="AF634" s="8">
        <f t="shared" si="153"/>
        <v>-15.930181008716144</v>
      </c>
      <c r="AK634" s="8"/>
    </row>
    <row r="635" spans="6:43" x14ac:dyDescent="0.3">
      <c r="G635" s="15"/>
      <c r="H635" s="15"/>
      <c r="I635" s="15"/>
      <c r="J635" s="15"/>
      <c r="K635" s="15"/>
      <c r="L635" s="8" t="str">
        <f t="shared" si="144"/>
        <v>Target (or sym); Gain &gt; 0</v>
      </c>
      <c r="M635" s="8">
        <f>-1* AVERAGEIFS(M339:M626,$H339:$H626,"=1",$J339:$J626,"=1")</f>
        <v>0.85142203400750793</v>
      </c>
      <c r="N635" s="8">
        <f t="shared" ref="N635:R635" si="154">-1* AVERAGEIFS(N339:N626,$H339:$H626,"=1",$J339:$J626,"=1")</f>
        <v>0.85099620775406704</v>
      </c>
      <c r="O635" s="8">
        <f t="shared" si="154"/>
        <v>0.86069927187249939</v>
      </c>
      <c r="P635" s="8">
        <f t="shared" si="154"/>
        <v>0.97841939355661656</v>
      </c>
      <c r="Q635" s="8">
        <f t="shared" si="154"/>
        <v>0.23716655711247267</v>
      </c>
      <c r="R635" s="8">
        <f t="shared" si="154"/>
        <v>0.87499875755327106</v>
      </c>
      <c r="S635" s="8" t="s">
        <v>53</v>
      </c>
      <c r="T635" s="8">
        <f>-1* AVERAGEIFS(T339:T626,$H339:$H626,"=1",$J339:$J626,"=1")</f>
        <v>0.76014554142459523</v>
      </c>
      <c r="U635" s="8">
        <f t="shared" ref="U635:Y635" si="155">-1* AVERAGEIFS(U339:U626,$H339:$H626,"=1",$J339:$J626,"=1")</f>
        <v>0.76614391833934892</v>
      </c>
      <c r="V635" s="8">
        <f t="shared" si="155"/>
        <v>0.6753774586564304</v>
      </c>
      <c r="W635" s="8">
        <f t="shared" si="155"/>
        <v>0.92615289898870456</v>
      </c>
      <c r="X635" s="8">
        <f t="shared" si="155"/>
        <v>-0.28251032303957879</v>
      </c>
      <c r="Y635" s="8">
        <f t="shared" si="155"/>
        <v>0.61625970839308863</v>
      </c>
      <c r="Z635" s="8" t="str">
        <f t="shared" si="134"/>
        <v>Target (or sym); Gain &gt; 0</v>
      </c>
      <c r="AA635" s="8">
        <f>-1* AVERAGEIFS(AA339:AA626,$H339:$H626,"=1",$J339:$J626,"=1")</f>
        <v>0.89311175265544729</v>
      </c>
      <c r="AB635" s="8">
        <f t="shared" ref="AB635:AF635" si="156">-1* AVERAGEIFS(AB339:AB626,$H339:$H626,"=1",$J339:$J626,"=1")</f>
        <v>0.89643793442760589</v>
      </c>
      <c r="AC635" s="8">
        <f t="shared" si="156"/>
        <v>0.82425160876849879</v>
      </c>
      <c r="AD635" s="8">
        <f t="shared" si="156"/>
        <v>0.96367705782769519</v>
      </c>
      <c r="AE635" s="8">
        <f t="shared" si="156"/>
        <v>8.2369787133555319E-2</v>
      </c>
      <c r="AF635" s="8">
        <f t="shared" si="156"/>
        <v>0.83870205189666558</v>
      </c>
      <c r="AK635" s="8"/>
    </row>
    <row r="636" spans="6:43" x14ac:dyDescent="0.3">
      <c r="G636" s="15"/>
      <c r="H636" s="15"/>
      <c r="I636" s="15"/>
      <c r="J636" s="15"/>
      <c r="K636" s="15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K636" s="8"/>
    </row>
    <row r="637" spans="6:43" x14ac:dyDescent="0.3">
      <c r="G637" s="15"/>
      <c r="H637" s="15"/>
      <c r="I637" s="15"/>
      <c r="J637" s="15"/>
      <c r="K637" s="35" t="s">
        <v>62</v>
      </c>
      <c r="L637" s="15">
        <f>S637</f>
        <v>0.6</v>
      </c>
      <c r="M637" s="3" t="s">
        <v>3</v>
      </c>
      <c r="N637" s="3" t="s">
        <v>4</v>
      </c>
      <c r="O637" s="3" t="s">
        <v>6</v>
      </c>
      <c r="P637" s="3" t="s">
        <v>8</v>
      </c>
      <c r="Q637" s="3" t="s">
        <v>10</v>
      </c>
      <c r="R637" s="3" t="s">
        <v>12</v>
      </c>
      <c r="S637" s="7">
        <f>X292</f>
        <v>0.6</v>
      </c>
      <c r="T637" s="3" t="s">
        <v>3</v>
      </c>
      <c r="U637" s="3" t="s">
        <v>4</v>
      </c>
      <c r="V637" s="3" t="s">
        <v>6</v>
      </c>
      <c r="W637" s="3" t="s">
        <v>8</v>
      </c>
      <c r="X637" s="3" t="s">
        <v>10</v>
      </c>
      <c r="Y637" s="16" t="s">
        <v>12</v>
      </c>
      <c r="Z637" s="15">
        <f t="shared" ref="Z637:Z644" si="157">S637</f>
        <v>0.6</v>
      </c>
      <c r="AA637" s="3" t="s">
        <v>3</v>
      </c>
      <c r="AB637" s="3" t="s">
        <v>4</v>
      </c>
      <c r="AC637" s="3" t="s">
        <v>6</v>
      </c>
      <c r="AD637" s="3" t="s">
        <v>8</v>
      </c>
      <c r="AE637" s="3" t="s">
        <v>10</v>
      </c>
      <c r="AF637" s="16" t="s">
        <v>12</v>
      </c>
      <c r="AK637" s="15"/>
      <c r="AL637" s="15"/>
      <c r="AM637" s="15"/>
      <c r="AN637" s="15"/>
      <c r="AO637" s="15"/>
    </row>
    <row r="638" spans="6:43" x14ac:dyDescent="0.3">
      <c r="G638" s="8"/>
      <c r="H638" s="8"/>
      <c r="I638" s="8"/>
      <c r="J638" s="8"/>
      <c r="K638" s="8"/>
      <c r="L638" s="8" t="str">
        <f>S638</f>
        <v>ALL</v>
      </c>
      <c r="M638" s="8">
        <f>-1 *MEDIAN(M339:M626)</f>
        <v>0.64154201020247426</v>
      </c>
      <c r="N638" s="8">
        <f t="shared" ref="N638:R638" si="158">-1 *MEDIAN(N339:N626)</f>
        <v>0.63383240137574881</v>
      </c>
      <c r="O638" s="8">
        <f t="shared" si="158"/>
        <v>0.74095430154091368</v>
      </c>
      <c r="P638" s="8">
        <f t="shared" si="158"/>
        <v>0.9343347804156833</v>
      </c>
      <c r="Q638" s="8">
        <f t="shared" si="158"/>
        <v>0.21896112146457811</v>
      </c>
      <c r="R638" s="8">
        <f t="shared" si="158"/>
        <v>0.70853917499561991</v>
      </c>
      <c r="S638" s="8" t="s">
        <v>16</v>
      </c>
      <c r="T638" s="8">
        <f>-1 *MEDIAN(T339:T626)</f>
        <v>0.63715987285462239</v>
      </c>
      <c r="U638" s="8">
        <f t="shared" ref="U638:Y638" si="159">-1 *MEDIAN(U339:U626)</f>
        <v>0.64067286911205024</v>
      </c>
      <c r="V638" s="8">
        <f t="shared" si="159"/>
        <v>0.51131501269419932</v>
      </c>
      <c r="W638" s="8">
        <f t="shared" si="159"/>
        <v>0.86979887506348286</v>
      </c>
      <c r="X638" s="8">
        <f t="shared" si="159"/>
        <v>-0.26608953235919874</v>
      </c>
      <c r="Y638" s="8">
        <f t="shared" si="159"/>
        <v>0.37853813358064281</v>
      </c>
      <c r="Z638" s="8" t="str">
        <f t="shared" si="157"/>
        <v>ALL</v>
      </c>
      <c r="AA638" s="8">
        <f>-1 *MEDIAN(AA339:AA626)</f>
        <v>0.85915603942888896</v>
      </c>
      <c r="AB638" s="8">
        <f t="shared" ref="AB638:AF638" si="160">-1 *MEDIAN(AB339:AB626)</f>
        <v>0.86603160585732475</v>
      </c>
      <c r="AC638" s="8">
        <f t="shared" si="160"/>
        <v>0.74916539742505495</v>
      </c>
      <c r="AD638" s="8">
        <f t="shared" si="160"/>
        <v>0.94757604427166409</v>
      </c>
      <c r="AE638" s="8">
        <f t="shared" si="160"/>
        <v>0.26398947119541616</v>
      </c>
      <c r="AF638" s="8">
        <f t="shared" si="160"/>
        <v>0.74726139556221294</v>
      </c>
      <c r="AK638" s="8"/>
      <c r="AL638" s="8"/>
      <c r="AM638" s="8"/>
      <c r="AN638" s="8"/>
      <c r="AO638" s="8"/>
    </row>
    <row r="639" spans="6:43" x14ac:dyDescent="0.3">
      <c r="G639" s="8"/>
      <c r="H639" s="8"/>
      <c r="I639" s="8"/>
      <c r="J639" s="8"/>
      <c r="K639" s="8"/>
      <c r="L639" s="8" t="str">
        <f>S639</f>
        <v>Gain &gt; 0.6</v>
      </c>
      <c r="M639" s="8" t="e" cm="1" vm="1">
        <f t="array" ref="M639">-1* MEDIAN(_xlfn._xlws.FILTER(M339:M626, $BB339:$BB626 &gt; $S628))</f>
        <v>#VALUE!</v>
      </c>
      <c r="N639" s="8" t="e" cm="1" vm="1">
        <f t="array" ref="N639">-1* MEDIAN(_xlfn._xlws.FILTER(N339:N626, $BB339:$BB626 &gt; $S628))</f>
        <v>#VALUE!</v>
      </c>
      <c r="O639" s="8" t="e" cm="1" vm="1">
        <f t="array" ref="O639">-1* MEDIAN(_xlfn._xlws.FILTER(O339:O626, $BB339:$BB626 &gt; $S628))</f>
        <v>#VALUE!</v>
      </c>
      <c r="P639" s="8" t="e" cm="1" vm="1">
        <f t="array" ref="P639">-1* MEDIAN(_xlfn._xlws.FILTER(P339:P626, $BB339:$BB626 &gt; $S628))</f>
        <v>#VALUE!</v>
      </c>
      <c r="Q639" s="8" t="e" cm="1" vm="1">
        <f t="array" ref="Q639">-1* MEDIAN(_xlfn._xlws.FILTER(Q339:Q626, $BB339:$BB626 &gt; $S628))</f>
        <v>#VALUE!</v>
      </c>
      <c r="R639" s="8" t="e" cm="1" vm="1">
        <f t="array" ref="R639">-1* MEDIAN(_xlfn._xlws.FILTER(R339:R626, $BB339:$BB626 &gt; $S628))</f>
        <v>#VALUE!</v>
      </c>
      <c r="S639" s="8" t="str">
        <f>"Gain &gt; "&amp;S637</f>
        <v>Gain &gt; 0.6</v>
      </c>
      <c r="T639" s="8" t="e" cm="1" vm="1">
        <f t="array" ref="T639">-1* MEDIAN(_xlfn._xlws.FILTER(T339:T626, $BB339:$BB626 &gt; $S628))</f>
        <v>#VALUE!</v>
      </c>
      <c r="U639" s="8" t="e" cm="1" vm="1">
        <f t="array" ref="U639">-1* MEDIAN(_xlfn._xlws.FILTER(U339:U626, $BB339:$BB626 &gt; $S628))</f>
        <v>#VALUE!</v>
      </c>
      <c r="V639" s="8" t="e" cm="1" vm="1">
        <f t="array" ref="V639">-1* MEDIAN(_xlfn._xlws.FILTER(V339:V626, $BB339:$BB626 &gt; $S628))</f>
        <v>#VALUE!</v>
      </c>
      <c r="W639" s="8" t="e" cm="1" vm="1">
        <f t="array" ref="W639">-1* MEDIAN(_xlfn._xlws.FILTER(W339:W626, $BB339:$BB626 &gt; $S628))</f>
        <v>#VALUE!</v>
      </c>
      <c r="X639" s="8" t="e" cm="1" vm="1">
        <f t="array" ref="X639">-1* MEDIAN(_xlfn._xlws.FILTER(X339:X626, $BB339:$BB626 &gt; $S628))</f>
        <v>#VALUE!</v>
      </c>
      <c r="Y639" s="8" t="e" cm="1" vm="1">
        <f t="array" ref="Y639">-1* MEDIAN(_xlfn._xlws.FILTER(Y339:Y626, $BB339:$BB626 &gt; $S628))</f>
        <v>#VALUE!</v>
      </c>
      <c r="Z639" s="8" t="str">
        <f t="shared" si="157"/>
        <v>Gain &gt; 0.6</v>
      </c>
      <c r="AA639" s="8" t="e" cm="1" vm="1">
        <f t="array" ref="AA639">-1* MEDIAN(_xlfn._xlws.FILTER(AA339:AA626, $BB339:$BB626 &gt; $S628))</f>
        <v>#VALUE!</v>
      </c>
      <c r="AB639" s="8" t="e" cm="1" vm="1">
        <f t="array" ref="AB639">-1* MEDIAN(_xlfn._xlws.FILTER(AB339:AB626, $BB339:$BB626 &gt; $S628))</f>
        <v>#VALUE!</v>
      </c>
      <c r="AC639" s="8" t="e" cm="1" vm="1">
        <f t="array" ref="AC639">-1* MEDIAN(_xlfn._xlws.FILTER(AC339:AC626, $BB339:$BB626 &gt; $S628))</f>
        <v>#VALUE!</v>
      </c>
      <c r="AD639" s="8" t="e" cm="1" vm="1">
        <f t="array" ref="AD639">-1* MEDIAN(_xlfn._xlws.FILTER(AD339:AD626, $BB339:$BB626 &gt; $S628))</f>
        <v>#VALUE!</v>
      </c>
      <c r="AE639" s="8" t="e" cm="1" vm="1">
        <f t="array" ref="AE639">-1* MEDIAN(_xlfn._xlws.FILTER(AE339:AE626, $BB339:$BB626 &gt; $S628))</f>
        <v>#VALUE!</v>
      </c>
      <c r="AF639" s="8" t="e" cm="1" vm="1">
        <f t="array" ref="AF639">-1* MEDIAN(_xlfn._xlws.FILTER(AF339:AF626, $BB339:$BB626 &gt; $S628))</f>
        <v>#VALUE!</v>
      </c>
      <c r="AK639" s="8"/>
      <c r="AL639" s="8"/>
      <c r="AM639" s="8"/>
      <c r="AN639" s="8"/>
      <c r="AO639" s="8"/>
    </row>
    <row r="640" spans="6:43" x14ac:dyDescent="0.3">
      <c r="L640" s="8" t="str">
        <f>S640</f>
        <v xml:space="preserve">Gain &gt; 0 </v>
      </c>
      <c r="M640" s="8" cm="1">
        <f t="array" ref="M640">-1* MEDIAN(_xlfn._xlws.FILTER(M339:M626, $J339:$J626 = 1))</f>
        <v>0.85216324205553706</v>
      </c>
      <c r="N640" s="8" cm="1">
        <f t="array" ref="N640">-1* MEDIAN(_xlfn._xlws.FILTER(N339:N626, $J339:$J626 = 1))</f>
        <v>0.85228653897787077</v>
      </c>
      <c r="O640" s="8" cm="1">
        <f t="array" ref="O640">-1* MEDIAN(_xlfn._xlws.FILTER(O339:O626, $J339:$J626 = 1))</f>
        <v>0.85307488695896672</v>
      </c>
      <c r="P640" s="8" cm="1">
        <f t="array" ref="P640">-1* MEDIAN(_xlfn._xlws.FILTER(P339:P626, $J339:$J626 = 1))</f>
        <v>0.98520460926865983</v>
      </c>
      <c r="Q640" s="8" cm="1">
        <f t="array" ref="Q640">-1* MEDIAN(_xlfn._xlws.FILTER(Q339:Q626, $J339:$J626 = 1))</f>
        <v>0.21791079034816685</v>
      </c>
      <c r="R640" s="8" cm="1">
        <f t="array" ref="R640">-1* MEDIAN(_xlfn._xlws.FILTER(R339:R626, $J339:$J626 = 1))</f>
        <v>0.85177333582870707</v>
      </c>
      <c r="S640" s="8" t="s">
        <v>36</v>
      </c>
      <c r="T640" s="8" cm="1">
        <f t="array" ref="T640">-1* MEDIAN(_xlfn._xlws.FILTER(T339:T626, $J339:$J626 = 1))</f>
        <v>0.78668781171558622</v>
      </c>
      <c r="U640" s="8" cm="1">
        <f t="array" ref="U640">-1* MEDIAN(_xlfn._xlws.FILTER(U339:U626, $J339:$J626 = 1))</f>
        <v>0.79174589978940446</v>
      </c>
      <c r="V640" s="8" cm="1">
        <f t="array" ref="V640">-1* MEDIAN(_xlfn._xlws.FILTER(V339:V626, $J339:$J626 = 1))</f>
        <v>0.66693563205246931</v>
      </c>
      <c r="W640" s="8" cm="1">
        <f t="array" ref="W640">-1* MEDIAN(_xlfn._xlws.FILTER(W339:W626, $J339:$J626 = 1))</f>
        <v>0.94026031647356978</v>
      </c>
      <c r="X640" s="8" cm="1">
        <f t="array" ref="X640">-1* MEDIAN(_xlfn._xlws.FILTER(X339:X626, $J339:$J626 = 1))</f>
        <v>-0.28520233647114002</v>
      </c>
      <c r="Y640" s="8" cm="1">
        <f t="array" ref="Y640">-1* MEDIAN(_xlfn._xlws.FILTER(Y339:Y626, $J339:$J626 = 1))</f>
        <v>0.45559050043418459</v>
      </c>
      <c r="Z640" s="8" t="str">
        <f t="shared" si="157"/>
        <v xml:space="preserve">Gain &gt; 0 </v>
      </c>
      <c r="AA640" s="8" cm="1">
        <f t="array" ref="AA640">-1* MEDIAN(_xlfn._xlws.FILTER(AA339:AA626, $J339:$J626 = 1))</f>
        <v>0.90280320468177511</v>
      </c>
      <c r="AB640" s="8" cm="1">
        <f t="array" ref="AB640">-1* MEDIAN(_xlfn._xlws.FILTER(AB339:AB626, $J339:$J626 = 1))</f>
        <v>0.90397386613340669</v>
      </c>
      <c r="AC640" s="8" cm="1">
        <f t="array" ref="AC640">-1* MEDIAN(_xlfn._xlws.FILTER(AC339:AC626, $J339:$J626 = 1))</f>
        <v>0.8083342235459402</v>
      </c>
      <c r="AD640" s="8" cm="1">
        <f t="array" ref="AD640">-1* MEDIAN(_xlfn._xlws.FILTER(AD339:AD626, $J339:$J626 = 1))</f>
        <v>0.96704023738598388</v>
      </c>
      <c r="AE640" s="8" cm="1">
        <f t="array" ref="AE640">-1* MEDIAN(_xlfn._xlws.FILTER(AE339:AE626, $J339:$J626 = 1))</f>
        <v>0.25132170038203361</v>
      </c>
      <c r="AF640" s="8" cm="1">
        <f t="array" ref="AF640">-1* MEDIAN(_xlfn._xlws.FILTER(AF339:AF626, $J339:$J626 = 1))</f>
        <v>0.8184218731339008</v>
      </c>
      <c r="AK640" s="8"/>
      <c r="AL640" s="8"/>
      <c r="AM640" s="8"/>
      <c r="AN640" s="8"/>
      <c r="AO640" s="8"/>
      <c r="AQ640" s="10"/>
    </row>
    <row r="641" spans="1:52" x14ac:dyDescent="0.3">
      <c r="L641" s="8" t="str">
        <f t="shared" ref="L641:L644" si="161">S641</f>
        <v>Gain &lt;= 0</v>
      </c>
      <c r="M641" s="8" cm="1">
        <f t="array" ref="M641">-1* MEDIAN(_xlfn._xlws.FILTER(M339:M626, $J339:$J626 = 0))</f>
        <v>-0.14022807671330773</v>
      </c>
      <c r="N641" s="8" cm="1">
        <f t="array" ref="N641">-1* MEDIAN(_xlfn._xlws.FILTER(N339:N626, $J339:$J626 = 0))</f>
        <v>-0.14044004072175945</v>
      </c>
      <c r="O641" s="8" cm="1">
        <f t="array" ref="O641">-1* MEDIAN(_xlfn._xlws.FILTER(O339:O626, $J339:$J626 = 0))</f>
        <v>-5.0350115375576883E-3</v>
      </c>
      <c r="P641" s="8" cm="1">
        <f t="array" ref="P641">-1* MEDIAN(_xlfn._xlws.FILTER(P339:P626, $J339:$J626 = 0))</f>
        <v>-661.85119047619037</v>
      </c>
      <c r="Q641" s="8" cm="1">
        <f t="array" ref="Q641">-1* MEDIAN(_xlfn._xlws.FILTER(Q339:Q626, $J339:$J626 = 0))</f>
        <v>0.21911384049847824</v>
      </c>
      <c r="R641" s="8" cm="1">
        <f t="array" ref="R641">-1* MEDIAN(_xlfn._xlws.FILTER(R339:R626, $J339:$J626 = 0))</f>
        <v>-45.885629834261792</v>
      </c>
      <c r="S641" s="8" t="s">
        <v>37</v>
      </c>
      <c r="T641" s="8" cm="1">
        <f t="array" ref="T641">-1* MEDIAN(_xlfn._xlws.FILTER(T339:T626, $J339:$J626 = 0))</f>
        <v>-0.60703543939023241</v>
      </c>
      <c r="U641" s="8" cm="1">
        <f t="array" ref="U641">-1* MEDIAN(_xlfn._xlws.FILTER(U339:U626, $J339:$J626 = 0))</f>
        <v>-0.57009587927919891</v>
      </c>
      <c r="V641" s="8" cm="1">
        <f t="array" ref="V641">-1* MEDIAN(_xlfn._xlws.FILTER(V339:V626, $J339:$J626 = 0))</f>
        <v>-0.56593454806827581</v>
      </c>
      <c r="W641" s="8" cm="1">
        <f t="array" ref="W641">-1* MEDIAN(_xlfn._xlws.FILTER(W339:W626, $J339:$J626 = 0))</f>
        <v>-1.6628859439892376</v>
      </c>
      <c r="X641" s="8" cm="1">
        <f t="array" ref="X641">-1* MEDIAN(_xlfn._xlws.FILTER(X339:X626, $J339:$J626 = 0))</f>
        <v>-0.25658339671246405</v>
      </c>
      <c r="Y641" s="8" cm="1">
        <f t="array" ref="Y641">-1* MEDIAN(_xlfn._xlws.FILTER(Y339:Y626, $J339:$J626 = 0))</f>
        <v>-46.520111594793875</v>
      </c>
      <c r="Z641" s="8" t="str">
        <f t="shared" si="157"/>
        <v>Gain &lt;= 0</v>
      </c>
      <c r="AA641" s="8" cm="1">
        <f t="array" ref="AA641">-1* MEDIAN(_xlfn._xlws.FILTER(AA339:AA626, $J339:$J626 = 0))</f>
        <v>0.25569688129654899</v>
      </c>
      <c r="AB641" s="8" cm="1">
        <f t="array" ref="AB641">-1* MEDIAN(_xlfn._xlws.FILTER(AB339:AB626, $J339:$J626 = 0))</f>
        <v>0.25137953224565501</v>
      </c>
      <c r="AC641" s="8" cm="1">
        <f t="array" ref="AC641">-1* MEDIAN(_xlfn._xlws.FILTER(AC339:AC626, $J339:$J626 = 0))</f>
        <v>0.27287765274777842</v>
      </c>
      <c r="AD641" s="8" cm="1">
        <f t="array" ref="AD641">-1* MEDIAN(_xlfn._xlws.FILTER(AD339:AD626, $J339:$J626 = 0))</f>
        <v>-0.90284757109452629</v>
      </c>
      <c r="AE641" s="8" cm="1">
        <f t="array" ref="AE641">-1* MEDIAN(_xlfn._xlws.FILTER(AE339:AE626, $J339:$J626 = 0))</f>
        <v>0.2655604171472854</v>
      </c>
      <c r="AF641" s="8" cm="1">
        <f t="array" ref="AF641">-1* MEDIAN(_xlfn._xlws.FILTER(AF339:AF626, $J339:$J626 = 0))</f>
        <v>-38.393454691110193</v>
      </c>
      <c r="AK641" s="8"/>
      <c r="AL641" s="8"/>
      <c r="AM641" s="8"/>
      <c r="AN641" s="8"/>
      <c r="AO641" s="8"/>
      <c r="AQ641" s="10"/>
    </row>
    <row r="642" spans="1:52" x14ac:dyDescent="0.3">
      <c r="G642" s="15"/>
      <c r="H642" s="15"/>
      <c r="I642" s="15"/>
      <c r="J642" s="15"/>
      <c r="K642" s="15"/>
      <c r="L642" s="8" t="str">
        <f t="shared" si="161"/>
        <v>Target; Gain &gt; 0.6</v>
      </c>
      <c r="M642" s="8" t="e" cm="1" vm="1">
        <f t="array" ref="M642">-1* MEDIAN(_xlfn._xlws.FILTER(M339:M626, ($H$339:$H$626=1)*($BB$339:$BB$626&gt;=$L$628)))</f>
        <v>#VALUE!</v>
      </c>
      <c r="N642" s="8" t="e" cm="1" vm="1">
        <f t="array" ref="N642">-1* MEDIAN(_xlfn._xlws.FILTER(N339:N626, ($H$339:$H$626=1)*($BB$339:$BB$626&gt;=$L$628)))</f>
        <v>#VALUE!</v>
      </c>
      <c r="O642" s="8" t="e" cm="1" vm="1">
        <f t="array" ref="O642">-1* MEDIAN(_xlfn._xlws.FILTER(O339:O626, ($H$339:$H$626=1)*($BB$339:$BB$626&gt;=$L$628)))</f>
        <v>#VALUE!</v>
      </c>
      <c r="P642" s="8" t="e" cm="1" vm="1">
        <f t="array" ref="P642">-1* MEDIAN(_xlfn._xlws.FILTER(P339:P626, ($H$339:$H$626=1)*($BB$339:$BB$626&gt;=$L$628)))</f>
        <v>#VALUE!</v>
      </c>
      <c r="Q642" s="8" t="e" cm="1" vm="1">
        <f t="array" ref="Q642">-1* MEDIAN(_xlfn._xlws.FILTER(Q339:Q626, ($H$339:$H$626=1)*($BB$339:$BB$626&gt;=$L$628)))</f>
        <v>#VALUE!</v>
      </c>
      <c r="R642" s="8" t="e" cm="1" vm="1">
        <f t="array" ref="R642">-1* MEDIAN(_xlfn._xlws.FILTER(R339:R626, ($H$339:$H$626=1)*($BB$339:$BB$626&gt;=$L$628)))</f>
        <v>#VALUE!</v>
      </c>
      <c r="S642" s="8" t="str">
        <f>"Target; Gain &gt; "&amp;S637</f>
        <v>Target; Gain &gt; 0.6</v>
      </c>
      <c r="T642" s="8" t="e" cm="1" vm="1">
        <f t="array" ref="T642">-1* MEDIAN(_xlfn._xlws.FILTER(T339:T626, ($H$339:$H$626=1)*($BB$339:$BB$626&gt;=$L$628)))</f>
        <v>#VALUE!</v>
      </c>
      <c r="U642" s="8" t="e" cm="1" vm="1">
        <f t="array" ref="U642">-1* MEDIAN(_xlfn._xlws.FILTER(U339:U626, ($H$339:$H$626=1)*($BB$339:$BB$626&gt;=$L$628)))</f>
        <v>#VALUE!</v>
      </c>
      <c r="V642" s="8" t="e" cm="1" vm="1">
        <f t="array" ref="V642">-1* MEDIAN(_xlfn._xlws.FILTER(V339:V626, ($H$339:$H$626=1)*($BB$339:$BB$626&gt;=$L$628)))</f>
        <v>#VALUE!</v>
      </c>
      <c r="W642" s="8" t="e" cm="1" vm="1">
        <f t="array" ref="W642">-1* MEDIAN(_xlfn._xlws.FILTER(W339:W626, ($H$339:$H$626=1)*($BB$339:$BB$626&gt;=$L$628)))</f>
        <v>#VALUE!</v>
      </c>
      <c r="X642" s="8" t="e" cm="1" vm="1">
        <f t="array" ref="X642">-1* MEDIAN(_xlfn._xlws.FILTER(X339:X626, ($H$339:$H$626=1)*($BB$339:$BB$626&gt;=$L$628)))</f>
        <v>#VALUE!</v>
      </c>
      <c r="Y642" s="8" t="e" cm="1" vm="1">
        <f t="array" ref="Y642">-1* MEDIAN(_xlfn._xlws.FILTER(Y339:Y626, ($H$339:$H$626=1)*($BB$339:$BB$626&gt;=$L$628)))</f>
        <v>#VALUE!</v>
      </c>
      <c r="Z642" s="8" t="str">
        <f t="shared" si="157"/>
        <v>Target; Gain &gt; 0.6</v>
      </c>
      <c r="AA642" s="8" t="e" cm="1" vm="1">
        <f t="array" ref="AA642">-1* MEDIAN(_xlfn._xlws.FILTER(AA339:AA626, ($H$339:$H$626=1)*($BB$339:$BB$626&gt;=$L$628)))</f>
        <v>#VALUE!</v>
      </c>
      <c r="AB642" s="8" t="e" cm="1" vm="1">
        <f t="array" ref="AB642">-1* MEDIAN(_xlfn._xlws.FILTER(AB339:AB626, ($H$339:$H$626=1)*($BB$339:$BB$626&gt;=$L$628)))</f>
        <v>#VALUE!</v>
      </c>
      <c r="AC642" s="8" t="e" cm="1" vm="1">
        <f t="array" ref="AC642">-1* MEDIAN(_xlfn._xlws.FILTER(AC339:AC626, ($H$339:$H$626=1)*($BB$339:$BB$626&gt;=$L$628)))</f>
        <v>#VALUE!</v>
      </c>
      <c r="AD642" s="8" t="e" cm="1" vm="1">
        <f t="array" ref="AD642">-1* MEDIAN(_xlfn._xlws.FILTER(AD339:AD626, ($H$339:$H$626=1)*($BB$339:$BB$626&gt;=$L$628)))</f>
        <v>#VALUE!</v>
      </c>
      <c r="AE642" s="8" t="e" cm="1" vm="1">
        <f t="array" ref="AE642">-1* MEDIAN(_xlfn._xlws.FILTER(AE339:AE626, ($H$339:$H$626=1)*($BB$339:$BB$626&gt;=$L$628)))</f>
        <v>#VALUE!</v>
      </c>
      <c r="AF642" s="8" t="e" cm="1" vm="1">
        <f t="array" ref="AF642">-1* MEDIAN(_xlfn._xlws.FILTER(AF339:AF626, ($H$339:$H$626=1)*($BB$339:$BB$626&gt;=$L$628)))</f>
        <v>#VALUE!</v>
      </c>
      <c r="AK642" s="8"/>
    </row>
    <row r="643" spans="1:52" x14ac:dyDescent="0.3">
      <c r="G643" s="15"/>
      <c r="H643" s="15"/>
      <c r="I643" s="15"/>
      <c r="J643" s="15"/>
      <c r="K643" s="15"/>
      <c r="L643" s="8" t="str">
        <f t="shared" si="161"/>
        <v>Target (or sym)</v>
      </c>
      <c r="M643" s="8" cm="1">
        <f t="array" ref="M643">-1* MEDIAN(_xlfn._xlws.FILTER(M339:M626, $H$339:$H$626=1))</f>
        <v>0.73986869776926434</v>
      </c>
      <c r="N643" s="8" cm="1">
        <f t="array" ref="N643">-1* MEDIAN(_xlfn._xlws.FILTER(N339:N626, $H$339:$H$626=1))</f>
        <v>0.73904117268014868</v>
      </c>
      <c r="O643" s="8" cm="1">
        <f t="array" ref="O643">-1* MEDIAN(_xlfn._xlws.FILTER(O339:O626, $H$339:$H$626=1))</f>
        <v>0.70522033092046121</v>
      </c>
      <c r="P643" s="8" cm="1">
        <f t="array" ref="P643">-1* MEDIAN(_xlfn._xlws.FILTER(P339:P626, $H$339:$H$626=1))</f>
        <v>0.93195739497474406</v>
      </c>
      <c r="Q643" s="8" cm="1">
        <f t="array" ref="Q643">-1* MEDIAN(_xlfn._xlws.FILTER(Q339:Q626, $H$339:$H$626=1))</f>
        <v>0.22198597147404414</v>
      </c>
      <c r="R643" s="8" cm="1">
        <f t="array" ref="R643">-1* MEDIAN(_xlfn._xlws.FILTER(R339:R626, $H$339:$H$626=1))</f>
        <v>0.69574565761116824</v>
      </c>
      <c r="S643" s="8" t="s">
        <v>39</v>
      </c>
      <c r="T643" s="8" cm="1">
        <f t="array" ref="T643">-1* MEDIAN(IF($H$339:$H$626=1, T339:T626))</f>
        <v>0.65722998325110205</v>
      </c>
      <c r="U643" s="8" cm="1">
        <f t="array" ref="U643">-1* MEDIAN(IF($H$339:$H$626=1, U339:U626))</f>
        <v>0.67109992421590348</v>
      </c>
      <c r="V643" s="8" cm="1">
        <f t="array" ref="V643">-1* MEDIAN(IF($H$339:$H$626=1, V339:V626))</f>
        <v>0.4740214970151454</v>
      </c>
      <c r="W643" s="8" cm="1">
        <f t="array" ref="W643">-1* MEDIAN(IF($H$339:$H$626=1, W339:W626))</f>
        <v>0.85349194530226824</v>
      </c>
      <c r="X643" s="8" cm="1">
        <f t="array" ref="X643">-1* MEDIAN(IF($H$339:$H$626=1, X339:X626))</f>
        <v>-0.23942077819323038</v>
      </c>
      <c r="Y643" s="8" cm="1">
        <f t="array" ref="Y643">-1* MEDIAN(IF($H$339:$H$626=1, Y339:Y626))</f>
        <v>0.34340315161061313</v>
      </c>
      <c r="Z643" s="8" t="str">
        <f t="shared" si="157"/>
        <v>Target (or sym)</v>
      </c>
      <c r="AA643" s="8" cm="1">
        <f t="array" ref="AA643">-1* MEDIAN(IF($H$339:$H$626=1, AA339:AA626))</f>
        <v>0.86472379503943686</v>
      </c>
      <c r="AB643" s="8" cm="1">
        <f t="array" ref="AB643">-1* MEDIAN(IF($H$339:$H$626=1, AB339:AB626))</f>
        <v>0.86603160585732475</v>
      </c>
      <c r="AC643" s="8" cm="1">
        <f t="array" ref="AC643">-1* MEDIAN(IF($H$339:$H$626=1, AC339:AC626))</f>
        <v>0.71270179549616897</v>
      </c>
      <c r="AD643" s="8" cm="1">
        <f t="array" ref="AD643">-1* MEDIAN(IF($H$339:$H$626=1, AD339:AD626))</f>
        <v>0.94383151011238242</v>
      </c>
      <c r="AE643" s="8" cm="1">
        <f t="array" ref="AE643">-1* MEDIAN(IF($H$339:$H$626=1, AE339:AE626))</f>
        <v>0.26653897806196858</v>
      </c>
      <c r="AF643" s="8" cm="1">
        <f t="array" ref="AF643">-1* MEDIAN(IF($H$339:$H$626=1, AF339:AF626))</f>
        <v>0.71756651666492455</v>
      </c>
      <c r="AK643" s="8"/>
    </row>
    <row r="644" spans="1:52" x14ac:dyDescent="0.3">
      <c r="G644" s="15"/>
      <c r="H644" s="15"/>
      <c r="I644" s="15"/>
      <c r="J644" s="15"/>
      <c r="K644" s="15"/>
      <c r="L644" s="8" t="str">
        <f t="shared" si="161"/>
        <v>Target (or sym); Gain &gt; 0</v>
      </c>
      <c r="M644" s="8" cm="1">
        <f t="array" ref="M644">-1* MEDIAN(_xlfn._xlws.FILTER(M339:M626, ($H$339:$H$626=1)*($J$339:$J$626=1)))</f>
        <v>0.8778172213036235</v>
      </c>
      <c r="N644" s="8" cm="1">
        <f t="array" ref="N644">-1* MEDIAN(_xlfn._xlws.FILTER(N339:N626, ($H$339:$H$626=1)*($J$339:$J$626=1)))</f>
        <v>0.87786798232321672</v>
      </c>
      <c r="O644" s="8" cm="1">
        <f t="array" ref="O644">-1* MEDIAN(_xlfn._xlws.FILTER(O339:O626, ($H$339:$H$626=1)*($J$339:$J$626=1)))</f>
        <v>0.85457304188826688</v>
      </c>
      <c r="P644" s="8" cm="1">
        <f t="array" ref="P644">-1* MEDIAN(_xlfn._xlws.FILTER(P339:P626, ($H$339:$H$626=1)*($J$339:$J$626=1)))</f>
        <v>0.98916878106448269</v>
      </c>
      <c r="Q644" s="8" cm="1">
        <f t="array" ref="Q644">-1* MEDIAN(_xlfn._xlws.FILTER(Q339:Q626, ($H$339:$H$626=1)*($J$339:$J$626=1)))</f>
        <v>0.22021183466151806</v>
      </c>
      <c r="R644" s="8" cm="1">
        <f t="array" ref="R644">-1* MEDIAN(_xlfn._xlws.FILTER(R339:R626, ($H$339:$H$626=1)*($J$339:$J$626=1)))</f>
        <v>0.88683589938244767</v>
      </c>
      <c r="S644" s="8" t="s">
        <v>53</v>
      </c>
      <c r="T644" s="8" cm="1">
        <f t="array" ref="T644">-1* MEDIAN(_xlfn._xlws.FILTER(T339:T626, ($H$339:$H$626=1)*($J$339:$J$626=1)))</f>
        <v>0.77789081572557639</v>
      </c>
      <c r="U644" s="8" cm="1">
        <f t="array" ref="U644">-1* MEDIAN(_xlfn._xlws.FILTER(U339:U626, ($H$339:$H$626=1)*($J$339:$J$626=1)))</f>
        <v>0.7886812425905485</v>
      </c>
      <c r="V644" s="8" cm="1">
        <f t="array" ref="V644">-1* MEDIAN(_xlfn._xlws.FILTER(V339:V626, ($H$339:$H$626=1)*($J$339:$J$626=1)))</f>
        <v>0.60464909016084656</v>
      </c>
      <c r="W644" s="8" cm="1">
        <f t="array" ref="W644">-1* MEDIAN(_xlfn._xlws.FILTER(W339:W626, ($H$339:$H$626=1)*($J$339:$J$626=1)))</f>
        <v>0.94160061215917101</v>
      </c>
      <c r="X644" s="8" cm="1">
        <f t="array" ref="X644">-1* MEDIAN(_xlfn._xlws.FILTER(X339:X626, ($H$339:$H$626=1)*($J$339:$J$626=1)))</f>
        <v>-0.43716100364384047</v>
      </c>
      <c r="Y644" s="8" cm="1">
        <f t="array" ref="Y644">-1* MEDIAN(_xlfn._xlws.FILTER(Y339:Y626, ($H$339:$H$626=1)*($J$339:$J$626=1)))</f>
        <v>0.62540345425715727</v>
      </c>
      <c r="Z644" s="8" t="str">
        <f t="shared" si="157"/>
        <v>Target (or sym); Gain &gt; 0</v>
      </c>
      <c r="AA644" s="8" cm="1">
        <f t="array" ref="AA644">-1* MEDIAN(_xlfn._xlws.FILTER(AA339:AA626, ($H$339:$H$626=1)*($J$339:$J$626=1)))</f>
        <v>0.89624213759741145</v>
      </c>
      <c r="AB644" s="8" cm="1">
        <f t="array" ref="AB644">-1* MEDIAN(_xlfn._xlws.FILTER(AB339:AB626, ($H$339:$H$626=1)*($J$339:$J$626=1)))</f>
        <v>0.8995327716655217</v>
      </c>
      <c r="AC644" s="8" cm="1">
        <f t="array" ref="AC644">-1* MEDIAN(_xlfn._xlws.FILTER(AC339:AC626, ($H$339:$H$626=1)*($J$339:$J$626=1)))</f>
        <v>0.78273758586451736</v>
      </c>
      <c r="AD644" s="8" cm="1">
        <f t="array" ref="AD644">-1* MEDIAN(_xlfn._xlws.FILTER(AD339:AD626, ($H$339:$H$626=1)*($J$339:$J$626=1)))</f>
        <v>0.96472259387617032</v>
      </c>
      <c r="AE644" s="8" cm="1">
        <f t="array" ref="AE644">-1* MEDIAN(_xlfn._xlws.FILTER(AE339:AE626, ($H$339:$H$626=1)*($J$339:$J$626=1)))</f>
        <v>-0.14006246221771049</v>
      </c>
      <c r="AF644" s="8" cm="1">
        <f t="array" ref="AF644">-1* MEDIAN(_xlfn._xlws.FILTER(AF339:AF626, ($H$339:$H$626=1)*($J$339:$J$626=1)))</f>
        <v>0.85069250405702057</v>
      </c>
      <c r="AK644" s="8"/>
    </row>
    <row r="645" spans="1:52" x14ac:dyDescent="0.3">
      <c r="G645" s="8"/>
      <c r="H645" s="8"/>
      <c r="I645" s="8"/>
      <c r="J645" s="8"/>
      <c r="K645" s="8"/>
      <c r="L645" s="8"/>
    </row>
    <row r="646" spans="1:52" x14ac:dyDescent="0.3">
      <c r="G646" s="8"/>
      <c r="H646" s="8"/>
      <c r="I646" s="8"/>
      <c r="J646" s="8"/>
      <c r="K646" s="8"/>
      <c r="L646" s="8"/>
    </row>
    <row r="647" spans="1:52" x14ac:dyDescent="0.3">
      <c r="G647" s="8"/>
      <c r="H647" s="8"/>
      <c r="I647" s="8"/>
      <c r="J647" s="8"/>
      <c r="K647" s="8"/>
      <c r="L647" s="8"/>
      <c r="M647" s="45" t="s">
        <v>38</v>
      </c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Y647" s="45" t="s">
        <v>58</v>
      </c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K647" s="45" t="s">
        <v>57</v>
      </c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</row>
    <row r="648" spans="1:52" x14ac:dyDescent="0.3">
      <c r="F648" s="2" t="s">
        <v>24</v>
      </c>
      <c r="G648" s="2" t="s">
        <v>25</v>
      </c>
      <c r="H648" t="s">
        <v>39</v>
      </c>
      <c r="I648" t="s">
        <v>19</v>
      </c>
      <c r="J648" t="s">
        <v>18</v>
      </c>
      <c r="K648" t="s">
        <v>26</v>
      </c>
      <c r="L648" t="s">
        <v>27</v>
      </c>
      <c r="M648" s="3" t="s">
        <v>2</v>
      </c>
      <c r="N648" s="3" t="s">
        <v>3</v>
      </c>
      <c r="O648" s="3" t="s">
        <v>4</v>
      </c>
      <c r="P648" s="3" t="s">
        <v>5</v>
      </c>
      <c r="Q648" s="3" t="s">
        <v>6</v>
      </c>
      <c r="R648" s="3" t="s">
        <v>7</v>
      </c>
      <c r="S648" s="3" t="s">
        <v>8</v>
      </c>
      <c r="T648" s="3" t="s">
        <v>9</v>
      </c>
      <c r="U648" s="3" t="s">
        <v>10</v>
      </c>
      <c r="V648" s="3" t="s">
        <v>11</v>
      </c>
      <c r="W648" s="3" t="s">
        <v>12</v>
      </c>
      <c r="Y648" s="3" t="s">
        <v>2</v>
      </c>
      <c r="Z648" s="3" t="s">
        <v>3</v>
      </c>
      <c r="AA648" s="3" t="s">
        <v>4</v>
      </c>
      <c r="AB648" s="3" t="s">
        <v>5</v>
      </c>
      <c r="AC648" s="3" t="s">
        <v>6</v>
      </c>
      <c r="AD648" s="3" t="s">
        <v>7</v>
      </c>
      <c r="AE648" s="3" t="s">
        <v>8</v>
      </c>
      <c r="AF648" s="3" t="s">
        <v>9</v>
      </c>
      <c r="AG648" s="3" t="s">
        <v>10</v>
      </c>
      <c r="AH648" s="3" t="s">
        <v>11</v>
      </c>
      <c r="AI648" s="3" t="s">
        <v>12</v>
      </c>
      <c r="AK648" s="3" t="s">
        <v>2</v>
      </c>
      <c r="AL648" s="3" t="s">
        <v>3</v>
      </c>
      <c r="AM648" s="3" t="s">
        <v>4</v>
      </c>
      <c r="AN648" s="3" t="s">
        <v>5</v>
      </c>
      <c r="AO648" s="3" t="s">
        <v>6</v>
      </c>
      <c r="AP648" s="3" t="s">
        <v>7</v>
      </c>
      <c r="AQ648" s="3" t="s">
        <v>8</v>
      </c>
      <c r="AR648" s="3" t="s">
        <v>9</v>
      </c>
      <c r="AS648" s="3" t="s">
        <v>10</v>
      </c>
      <c r="AT648" s="3" t="s">
        <v>11</v>
      </c>
      <c r="AU648" s="3" t="s">
        <v>12</v>
      </c>
      <c r="AW648" s="3" t="s">
        <v>14</v>
      </c>
      <c r="AX648" s="30" t="s">
        <v>40</v>
      </c>
      <c r="AY648" s="30" t="s">
        <v>41</v>
      </c>
      <c r="AZ648" s="30" t="s">
        <v>42</v>
      </c>
    </row>
    <row r="649" spans="1:52" x14ac:dyDescent="0.3">
      <c r="A649">
        <v>1</v>
      </c>
      <c r="B649" t="s">
        <v>67</v>
      </c>
      <c r="C649" t="s">
        <v>68</v>
      </c>
      <c r="D649" t="s">
        <v>69</v>
      </c>
      <c r="E649" t="s">
        <v>43</v>
      </c>
      <c r="F649" s="2">
        <v>0</v>
      </c>
      <c r="G649" s="2">
        <f>MOD(LEN(B649)-LEN(SUBSTITUTE(B649,"N","")),2)</f>
        <v>0</v>
      </c>
      <c r="H649" s="4">
        <f>IF(E649&lt;&gt;"",1,0)</f>
        <v>1</v>
      </c>
      <c r="I649">
        <f>1-J649</f>
        <v>0</v>
      </c>
      <c r="J649">
        <f t="shared" ref="J649:J712" si="162">J339</f>
        <v>1</v>
      </c>
      <c r="K649">
        <f>LEN(D649) - LEN(SUBSTITUTE(D649, ",", "")) + 1</f>
        <v>2</v>
      </c>
      <c r="L649">
        <f>H649*K649</f>
        <v>2</v>
      </c>
      <c r="M649" s="8">
        <f t="shared" ref="M649:W649" si="163">(M3-$M3)/$M3</f>
        <v>0</v>
      </c>
      <c r="N649" s="8">
        <f t="shared" si="163"/>
        <v>-0.90844640303591007</v>
      </c>
      <c r="O649" s="8">
        <f t="shared" si="163"/>
        <v>-0.90843459924555858</v>
      </c>
      <c r="P649" s="8">
        <f t="shared" si="163"/>
        <v>-0.69042350454782742</v>
      </c>
      <c r="Q649" s="8">
        <f t="shared" si="163"/>
        <v>-0.9540516448581855</v>
      </c>
      <c r="R649" s="8">
        <f t="shared" si="163"/>
        <v>1.9978292767743495</v>
      </c>
      <c r="S649" s="8">
        <f t="shared" si="163"/>
        <v>-0.97975269885014404</v>
      </c>
      <c r="T649" s="8">
        <f t="shared" si="163"/>
        <v>-0.54821227269128836</v>
      </c>
      <c r="U649" s="8">
        <f t="shared" si="163"/>
        <v>-0.64666169341873181</v>
      </c>
      <c r="V649" s="8">
        <f t="shared" si="163"/>
        <v>-0.72520757521532797</v>
      </c>
      <c r="W649" s="8">
        <f t="shared" si="163"/>
        <v>-0.95386704840907455</v>
      </c>
      <c r="Y649" s="8">
        <f t="shared" ref="Y649:AI649" si="164">(Y3-$Y3)/$Y3</f>
        <v>0</v>
      </c>
      <c r="Z649" s="8">
        <f t="shared" si="164"/>
        <v>-0.8127835500555276</v>
      </c>
      <c r="AA649" s="8">
        <f t="shared" si="164"/>
        <v>-0.80782989477978551</v>
      </c>
      <c r="AB649" s="8">
        <f t="shared" si="164"/>
        <v>-0.54643218588866704</v>
      </c>
      <c r="AC649" s="8">
        <f t="shared" si="164"/>
        <v>-0.78092887112845466</v>
      </c>
      <c r="AD649" s="8">
        <f t="shared" si="164"/>
        <v>1.2729997379293438</v>
      </c>
      <c r="AE649" s="8">
        <f t="shared" si="164"/>
        <v>-0.8749170909231766</v>
      </c>
      <c r="AF649" s="8">
        <f t="shared" si="164"/>
        <v>-0.87512827106742008</v>
      </c>
      <c r="AG649" s="8">
        <f t="shared" si="164"/>
        <v>-0.820708027873576</v>
      </c>
      <c r="AH649" s="8">
        <f t="shared" si="164"/>
        <v>-0.40413193038734513</v>
      </c>
      <c r="AI649" s="8">
        <f t="shared" si="164"/>
        <v>-0.65437561539440259</v>
      </c>
      <c r="AK649" s="8">
        <f t="shared" ref="AK649:AU649" si="165">(AK3-$AK3)/$AK3</f>
        <v>0</v>
      </c>
      <c r="AL649" s="8">
        <f t="shared" si="165"/>
        <v>-0.90056461186943193</v>
      </c>
      <c r="AM649" s="8">
        <f t="shared" si="165"/>
        <v>-0.89548035174888141</v>
      </c>
      <c r="AN649" s="8">
        <f t="shared" si="165"/>
        <v>-0.54643218588866704</v>
      </c>
      <c r="AO649" s="8">
        <f t="shared" si="165"/>
        <v>-0.86234951503210178</v>
      </c>
      <c r="AP649" s="8">
        <f t="shared" si="165"/>
        <v>1.2729997379293438</v>
      </c>
      <c r="AQ649" s="8">
        <f t="shared" si="165"/>
        <v>-0.9259359980167019</v>
      </c>
      <c r="AR649" s="8">
        <f t="shared" si="165"/>
        <v>-0.93667667149419798</v>
      </c>
      <c r="AS649" s="8">
        <f t="shared" si="165"/>
        <v>-0.92745721976965978</v>
      </c>
      <c r="AT649" s="8">
        <f t="shared" si="165"/>
        <v>-0.40413193038734513</v>
      </c>
      <c r="AU649" s="8">
        <f t="shared" si="165"/>
        <v>-0.86494370294778555</v>
      </c>
      <c r="AW649">
        <f t="shared" ref="AW649:AW712" si="166">BB339</f>
        <v>0.15199999999999991</v>
      </c>
      <c r="AX649">
        <f>IF(H649=1,AW649,"")</f>
        <v>0.15199999999999991</v>
      </c>
      <c r="AY649" t="str">
        <f>IF(I649=1,AW649,"")</f>
        <v/>
      </c>
      <c r="AZ649">
        <f>IF(J649=1,AW649,"")</f>
        <v>0.15199999999999991</v>
      </c>
    </row>
    <row r="650" spans="1:52" x14ac:dyDescent="0.3">
      <c r="A650">
        <v>1</v>
      </c>
      <c r="B650" t="s">
        <v>70</v>
      </c>
      <c r="C650" t="s">
        <v>68</v>
      </c>
      <c r="D650" t="s">
        <v>69</v>
      </c>
      <c r="F650" s="2">
        <v>0</v>
      </c>
      <c r="G650" s="2">
        <f t="shared" ref="G650:G713" si="167">MOD(LEN(B650)-LEN(SUBSTITUTE(B650,"N","")),2)</f>
        <v>1</v>
      </c>
      <c r="H650" s="4">
        <f t="shared" ref="H650:H713" si="168">IF(E650&lt;&gt;"",1,0)</f>
        <v>0</v>
      </c>
      <c r="I650">
        <f t="shared" ref="I650:I713" si="169">1-J650</f>
        <v>1</v>
      </c>
      <c r="J650">
        <f t="shared" si="162"/>
        <v>0</v>
      </c>
      <c r="K650">
        <f t="shared" ref="K650:K713" si="170">LEN(D650) - LEN(SUBSTITUTE(D650, ",", "")) + 1</f>
        <v>2</v>
      </c>
      <c r="L650">
        <f t="shared" ref="L650:L713" si="171">H650*K650</f>
        <v>0</v>
      </c>
      <c r="M650" s="8">
        <f t="shared" ref="M650:W650" si="172">(M4-$M4)/$M4</f>
        <v>0</v>
      </c>
      <c r="N650" s="8">
        <f t="shared" si="172"/>
        <v>0.93370849094052377</v>
      </c>
      <c r="O650" s="8">
        <f t="shared" si="172"/>
        <v>0.93412944337289872</v>
      </c>
      <c r="P650" s="8">
        <f t="shared" si="172"/>
        <v>-1.1798666750660086E-4</v>
      </c>
      <c r="Q650" s="8">
        <f t="shared" si="172"/>
        <v>0.16818599498256698</v>
      </c>
      <c r="R650" s="8">
        <f t="shared" si="172"/>
        <v>-0.99999500056493618</v>
      </c>
      <c r="S650" s="8">
        <f t="shared" si="172"/>
        <v>-0.64866070134074849</v>
      </c>
      <c r="T650" s="8">
        <f t="shared" si="172"/>
        <v>13.577285766708362</v>
      </c>
      <c r="U650" s="8">
        <f t="shared" si="172"/>
        <v>10.383200698321088</v>
      </c>
      <c r="V650" s="8">
        <f t="shared" si="172"/>
        <v>-0.99909310247941985</v>
      </c>
      <c r="W650" s="8">
        <f t="shared" si="172"/>
        <v>6.0906117608710245E-2</v>
      </c>
      <c r="Y650" s="8">
        <f t="shared" ref="Y650:AI650" si="173">(Y4-$Y4)/$Y4</f>
        <v>0</v>
      </c>
      <c r="Z650" s="8">
        <f t="shared" si="173"/>
        <v>3.1396322153573095</v>
      </c>
      <c r="AA650" s="8">
        <f t="shared" si="173"/>
        <v>2.9008412655523994</v>
      </c>
      <c r="AB650" s="8">
        <f t="shared" si="173"/>
        <v>0.128367632740577</v>
      </c>
      <c r="AC650" s="8">
        <f t="shared" si="173"/>
        <v>3.5277898320906971</v>
      </c>
      <c r="AD650" s="8">
        <f t="shared" si="173"/>
        <v>-0.47909671353452077</v>
      </c>
      <c r="AE650" s="8">
        <f t="shared" si="173"/>
        <v>1.4796203307046509</v>
      </c>
      <c r="AF650" s="8">
        <f t="shared" si="173"/>
        <v>2.1446825678579611</v>
      </c>
      <c r="AG650" s="8">
        <f t="shared" si="173"/>
        <v>3.7993394913264642</v>
      </c>
      <c r="AH650" s="8">
        <f t="shared" si="173"/>
        <v>-0.97398785447601732</v>
      </c>
      <c r="AI650" s="8">
        <f t="shared" si="173"/>
        <v>5.4178161386065895</v>
      </c>
      <c r="AK650" s="8">
        <f t="shared" ref="AK650:AU650" si="174">(AK4-$AK4)/$AK4</f>
        <v>0</v>
      </c>
      <c r="AL650" s="8">
        <f t="shared" si="174"/>
        <v>1.3379472239589201</v>
      </c>
      <c r="AM650" s="8">
        <f t="shared" si="174"/>
        <v>1.1717972355900779</v>
      </c>
      <c r="AN650" s="8">
        <f t="shared" si="174"/>
        <v>0.128367632740577</v>
      </c>
      <c r="AO650" s="8">
        <f t="shared" si="174"/>
        <v>1.6832253977124982</v>
      </c>
      <c r="AP650" s="8">
        <f t="shared" si="174"/>
        <v>-0.47909671353452077</v>
      </c>
      <c r="AQ650" s="8">
        <f t="shared" si="174"/>
        <v>0.8193765814977485</v>
      </c>
      <c r="AR650" s="8">
        <f t="shared" si="174"/>
        <v>0.60190408528949413</v>
      </c>
      <c r="AS650" s="8">
        <f t="shared" si="174"/>
        <v>1.1142104931042418</v>
      </c>
      <c r="AT650" s="8">
        <f t="shared" si="174"/>
        <v>-0.97398785447601732</v>
      </c>
      <c r="AU650" s="8">
        <f t="shared" si="174"/>
        <v>1.5879369251339406</v>
      </c>
      <c r="AW650">
        <f t="shared" si="166"/>
        <v>-0.15199999999999991</v>
      </c>
      <c r="AX650" t="str">
        <f t="shared" ref="AX650:AX713" si="175">IF(H650=1,AW650,"")</f>
        <v/>
      </c>
      <c r="AY650">
        <f t="shared" ref="AY650:AY713" si="176">IF(I650=1,AW650,"")</f>
        <v>-0.15199999999999991</v>
      </c>
      <c r="AZ650" t="str">
        <f t="shared" ref="AZ650:AZ713" si="177">IF(J650=1,AW650,"")</f>
        <v/>
      </c>
    </row>
    <row r="651" spans="1:52" x14ac:dyDescent="0.3">
      <c r="A651">
        <v>1</v>
      </c>
      <c r="B651" t="s">
        <v>71</v>
      </c>
      <c r="C651" t="s">
        <v>68</v>
      </c>
      <c r="D651" t="s">
        <v>69</v>
      </c>
      <c r="F651" s="2">
        <v>0</v>
      </c>
      <c r="G651" s="2">
        <f t="shared" si="167"/>
        <v>1</v>
      </c>
      <c r="H651" s="4">
        <f t="shared" si="168"/>
        <v>0</v>
      </c>
      <c r="I651">
        <f t="shared" si="169"/>
        <v>1</v>
      </c>
      <c r="J651">
        <f t="shared" si="162"/>
        <v>0</v>
      </c>
      <c r="K651">
        <f t="shared" si="170"/>
        <v>2</v>
      </c>
      <c r="L651">
        <f t="shared" si="171"/>
        <v>0</v>
      </c>
      <c r="M651" s="8">
        <f t="shared" ref="M651:W651" si="178">(M5-$M5)/$M5</f>
        <v>0</v>
      </c>
      <c r="N651" s="8">
        <f t="shared" si="178"/>
        <v>0.92273704860204997</v>
      </c>
      <c r="O651" s="8">
        <f t="shared" si="178"/>
        <v>0.92310899541365576</v>
      </c>
      <c r="P651" s="8">
        <f t="shared" si="178"/>
        <v>-1.4797883902604837E-4</v>
      </c>
      <c r="Q651" s="8">
        <f t="shared" si="178"/>
        <v>0.15383800116583329</v>
      </c>
      <c r="R651" s="8">
        <f t="shared" si="178"/>
        <v>-0.99999200114383635</v>
      </c>
      <c r="S651" s="8">
        <f t="shared" si="178"/>
        <v>-0.65451840386824689</v>
      </c>
      <c r="T651" s="8">
        <f t="shared" si="178"/>
        <v>13.577888361964238</v>
      </c>
      <c r="U651" s="8">
        <f t="shared" si="178"/>
        <v>10.362457168624886</v>
      </c>
      <c r="V651" s="8">
        <f t="shared" si="178"/>
        <v>-0.99862319688284573</v>
      </c>
      <c r="W651" s="8">
        <f t="shared" si="178"/>
        <v>5.2571482278034182E-2</v>
      </c>
      <c r="Y651" s="8">
        <f t="shared" ref="Y651:AI651" si="179">(Y5-$Y5)/$Y5</f>
        <v>0</v>
      </c>
      <c r="Z651" s="8">
        <f t="shared" si="179"/>
        <v>2.991186793191047</v>
      </c>
      <c r="AA651" s="8">
        <f t="shared" si="179"/>
        <v>3.403485239069012</v>
      </c>
      <c r="AB651" s="8">
        <f t="shared" si="179"/>
        <v>0.1710496043523124</v>
      </c>
      <c r="AC651" s="8">
        <f t="shared" si="179"/>
        <v>3.5034435072081234</v>
      </c>
      <c r="AD651" s="8">
        <f t="shared" si="179"/>
        <v>-0.49298928692347355</v>
      </c>
      <c r="AE651" s="8">
        <f t="shared" si="179"/>
        <v>1.4970490797991971</v>
      </c>
      <c r="AF651" s="8">
        <f t="shared" si="179"/>
        <v>1.8832687706396005</v>
      </c>
      <c r="AG651" s="8">
        <f t="shared" si="179"/>
        <v>3.5853725621289581</v>
      </c>
      <c r="AH651" s="8">
        <f t="shared" si="179"/>
        <v>-0.9677873046922042</v>
      </c>
      <c r="AI651" s="8">
        <f t="shared" si="179"/>
        <v>5.4555471776148963</v>
      </c>
      <c r="AK651" s="8">
        <f t="shared" ref="AK651:AU651" si="180">(AK5-$AK5)/$AK5</f>
        <v>0</v>
      </c>
      <c r="AL651" s="8">
        <f t="shared" si="180"/>
        <v>1.444410616818411</v>
      </c>
      <c r="AM651" s="8">
        <f t="shared" si="180"/>
        <v>1.6638932584234636</v>
      </c>
      <c r="AN651" s="8">
        <f t="shared" si="180"/>
        <v>0.1710496043523124</v>
      </c>
      <c r="AO651" s="8">
        <f t="shared" si="180"/>
        <v>1.8099654384494224</v>
      </c>
      <c r="AP651" s="8">
        <f t="shared" si="180"/>
        <v>-0.49298928692347355</v>
      </c>
      <c r="AQ651" s="8">
        <f t="shared" si="180"/>
        <v>0.86921930393536251</v>
      </c>
      <c r="AR651" s="8">
        <f t="shared" si="180"/>
        <v>0.47578192041034578</v>
      </c>
      <c r="AS651" s="8">
        <f t="shared" si="180"/>
        <v>1.1877941194480295</v>
      </c>
      <c r="AT651" s="8">
        <f t="shared" si="180"/>
        <v>-0.9677873046922042</v>
      </c>
      <c r="AU651" s="8">
        <f t="shared" si="180"/>
        <v>1.6040172175366518</v>
      </c>
      <c r="AW651">
        <f t="shared" si="166"/>
        <v>-0.15199999999999991</v>
      </c>
      <c r="AX651" t="str">
        <f t="shared" si="175"/>
        <v/>
      </c>
      <c r="AY651">
        <f t="shared" si="176"/>
        <v>-0.15199999999999991</v>
      </c>
      <c r="AZ651" t="str">
        <f t="shared" si="177"/>
        <v/>
      </c>
    </row>
    <row r="652" spans="1:52" x14ac:dyDescent="0.3">
      <c r="A652">
        <v>1</v>
      </c>
      <c r="B652" t="s">
        <v>72</v>
      </c>
      <c r="C652" t="s">
        <v>68</v>
      </c>
      <c r="D652" t="s">
        <v>69</v>
      </c>
      <c r="E652" t="s">
        <v>43</v>
      </c>
      <c r="F652" s="2">
        <v>0</v>
      </c>
      <c r="G652" s="2">
        <f t="shared" si="167"/>
        <v>0</v>
      </c>
      <c r="H652" s="4">
        <f t="shared" si="168"/>
        <v>1</v>
      </c>
      <c r="I652">
        <f t="shared" si="169"/>
        <v>0</v>
      </c>
      <c r="J652">
        <f t="shared" si="162"/>
        <v>1</v>
      </c>
      <c r="K652">
        <f t="shared" si="170"/>
        <v>2</v>
      </c>
      <c r="L652">
        <f t="shared" si="171"/>
        <v>2</v>
      </c>
      <c r="M652" s="8">
        <f t="shared" ref="M652:W652" si="181">(M6-$M6)/$M6</f>
        <v>0</v>
      </c>
      <c r="N652" s="8">
        <f t="shared" si="181"/>
        <v>-0.90531161474676336</v>
      </c>
      <c r="O652" s="8">
        <f t="shared" si="181"/>
        <v>-0.90533673632446521</v>
      </c>
      <c r="P652" s="8">
        <f t="shared" si="181"/>
        <v>-0.68738628600896989</v>
      </c>
      <c r="Q652" s="8">
        <f t="shared" si="181"/>
        <v>-0.95453753851027323</v>
      </c>
      <c r="R652" s="8">
        <f t="shared" si="181"/>
        <v>2.0522348094642084</v>
      </c>
      <c r="S652" s="8">
        <f t="shared" si="181"/>
        <v>-0.98085101331119984</v>
      </c>
      <c r="T652" s="8">
        <f t="shared" si="181"/>
        <v>-0.53187080677530241</v>
      </c>
      <c r="U652" s="8">
        <f t="shared" si="181"/>
        <v>-0.6337156373906615</v>
      </c>
      <c r="V652" s="8">
        <f t="shared" si="181"/>
        <v>-0.7120054001138354</v>
      </c>
      <c r="W652" s="8">
        <f t="shared" si="181"/>
        <v>-0.9542841438209041</v>
      </c>
      <c r="Y652" s="8">
        <f t="shared" ref="Y652:AI652" si="182">(Y6-$Y6)/$Y6</f>
        <v>0</v>
      </c>
      <c r="Z652" s="8">
        <f t="shared" si="182"/>
        <v>-0.77226442991633193</v>
      </c>
      <c r="AA652" s="8">
        <f t="shared" si="182"/>
        <v>-0.79978874028107227</v>
      </c>
      <c r="AB652" s="8">
        <f t="shared" si="182"/>
        <v>-0.50027798873320251</v>
      </c>
      <c r="AC652" s="8">
        <f t="shared" si="182"/>
        <v>-0.78594829114922937</v>
      </c>
      <c r="AD652" s="8">
        <f t="shared" si="182"/>
        <v>1.1298334495413671</v>
      </c>
      <c r="AE652" s="8">
        <f t="shared" si="182"/>
        <v>-0.88126403843222834</v>
      </c>
      <c r="AF652" s="8">
        <f t="shared" si="182"/>
        <v>-0.87701587037627182</v>
      </c>
      <c r="AG652" s="8">
        <f t="shared" si="182"/>
        <v>-0.82438275289501328</v>
      </c>
      <c r="AH652" s="8">
        <f t="shared" si="182"/>
        <v>-0.40524971940176829</v>
      </c>
      <c r="AI652" s="8">
        <f t="shared" si="182"/>
        <v>-0.66522320290806802</v>
      </c>
      <c r="AK652" s="8">
        <f t="shared" ref="AK652:AU652" si="183">(AK6-$AK6)/$AK6</f>
        <v>0</v>
      </c>
      <c r="AL652" s="8">
        <f t="shared" si="183"/>
        <v>-0.8734395747436059</v>
      </c>
      <c r="AM652" s="8">
        <f t="shared" si="183"/>
        <v>-0.89961904601660858</v>
      </c>
      <c r="AN652" s="8">
        <f t="shared" si="183"/>
        <v>-0.50027798873320251</v>
      </c>
      <c r="AO652" s="8">
        <f t="shared" si="183"/>
        <v>-0.88198012397810344</v>
      </c>
      <c r="AP652" s="8">
        <f t="shared" si="183"/>
        <v>1.1298334495413671</v>
      </c>
      <c r="AQ652" s="8">
        <f t="shared" si="183"/>
        <v>-0.9290014253953125</v>
      </c>
      <c r="AR652" s="8">
        <f t="shared" si="183"/>
        <v>-0.93785728987275996</v>
      </c>
      <c r="AS652" s="8">
        <f t="shared" si="183"/>
        <v>-0.92922934242534272</v>
      </c>
      <c r="AT652" s="8">
        <f t="shared" si="183"/>
        <v>-0.40524971940176829</v>
      </c>
      <c r="AU652" s="8">
        <f t="shared" si="183"/>
        <v>-0.87161017602288982</v>
      </c>
      <c r="AW652">
        <f t="shared" si="166"/>
        <v>0.15199999999999991</v>
      </c>
      <c r="AX652">
        <f t="shared" si="175"/>
        <v>0.15199999999999991</v>
      </c>
      <c r="AY652" t="str">
        <f t="shared" si="176"/>
        <v/>
      </c>
      <c r="AZ652">
        <f t="shared" si="177"/>
        <v>0.15199999999999991</v>
      </c>
    </row>
    <row r="653" spans="1:52" x14ac:dyDescent="0.3">
      <c r="A653">
        <v>1</v>
      </c>
      <c r="B653" t="s">
        <v>73</v>
      </c>
      <c r="C653" t="s">
        <v>74</v>
      </c>
      <c r="D653" t="s">
        <v>69</v>
      </c>
      <c r="F653" s="2">
        <v>0</v>
      </c>
      <c r="G653" s="2">
        <f t="shared" si="167"/>
        <v>0</v>
      </c>
      <c r="H653" s="4">
        <f t="shared" si="168"/>
        <v>0</v>
      </c>
      <c r="I653">
        <f t="shared" si="169"/>
        <v>0</v>
      </c>
      <c r="J653">
        <f t="shared" si="162"/>
        <v>1</v>
      </c>
      <c r="K653">
        <f t="shared" si="170"/>
        <v>2</v>
      </c>
      <c r="L653">
        <f t="shared" si="171"/>
        <v>0</v>
      </c>
      <c r="M653" s="8">
        <f t="shared" ref="M653:W653" si="184">(M7-$M7)/$M7</f>
        <v>0</v>
      </c>
      <c r="N653" s="8">
        <f t="shared" si="184"/>
        <v>-0.8663143183746761</v>
      </c>
      <c r="O653" s="8">
        <f t="shared" si="184"/>
        <v>-0.86613074162473169</v>
      </c>
      <c r="P653" s="8">
        <f t="shared" si="184"/>
        <v>-0.69042350454782742</v>
      </c>
      <c r="Q653" s="8">
        <f t="shared" si="184"/>
        <v>-0.94137068662360079</v>
      </c>
      <c r="R653" s="8">
        <f t="shared" si="184"/>
        <v>1.9978292767743495</v>
      </c>
      <c r="S653" s="8">
        <f t="shared" si="184"/>
        <v>-0.95309996683608711</v>
      </c>
      <c r="T653" s="8">
        <f t="shared" si="184"/>
        <v>-0.54821227269128836</v>
      </c>
      <c r="U653" s="8">
        <f t="shared" si="184"/>
        <v>-0.64620384849297419</v>
      </c>
      <c r="V653" s="8">
        <f t="shared" si="184"/>
        <v>-0.72520757521532797</v>
      </c>
      <c r="W653" s="8">
        <f t="shared" si="184"/>
        <v>-0.92423957582657068</v>
      </c>
      <c r="Y653" s="8">
        <f t="shared" ref="Y653:AI653" si="185">(Y7-$Y7)/$Y7</f>
        <v>0</v>
      </c>
      <c r="Z653" s="8">
        <f t="shared" si="185"/>
        <v>-0.79203317113323646</v>
      </c>
      <c r="AA653" s="8">
        <f t="shared" si="185"/>
        <v>-0.79209587110008561</v>
      </c>
      <c r="AB653" s="8">
        <f t="shared" si="185"/>
        <v>-0.22246910301243497</v>
      </c>
      <c r="AC653" s="8">
        <f t="shared" si="185"/>
        <v>-0.8199532959490401</v>
      </c>
      <c r="AD653" s="8">
        <f t="shared" si="185"/>
        <v>1.6979058293729643</v>
      </c>
      <c r="AE653" s="8">
        <f t="shared" si="185"/>
        <v>-0.83641218720305421</v>
      </c>
      <c r="AF653" s="8">
        <f t="shared" si="185"/>
        <v>-0.84910245687310959</v>
      </c>
      <c r="AG653" s="8">
        <f t="shared" si="185"/>
        <v>-0.80913893768619283</v>
      </c>
      <c r="AH653" s="8">
        <f t="shared" si="185"/>
        <v>-0.23136367068590774</v>
      </c>
      <c r="AI653" s="8">
        <f t="shared" si="185"/>
        <v>-0.56416649118074014</v>
      </c>
      <c r="AK653" s="8">
        <f t="shared" ref="AK653:AU653" si="186">(AK7-$AK7)/$AK7</f>
        <v>0</v>
      </c>
      <c r="AL653" s="8">
        <f t="shared" si="186"/>
        <v>-0.92535519733747029</v>
      </c>
      <c r="AM653" s="8">
        <f t="shared" si="186"/>
        <v>-0.92551385734021741</v>
      </c>
      <c r="AN653" s="8">
        <f t="shared" si="186"/>
        <v>-0.22246910301243497</v>
      </c>
      <c r="AO653" s="8">
        <f t="shared" si="186"/>
        <v>-0.92242682624061922</v>
      </c>
      <c r="AP653" s="8">
        <f t="shared" si="186"/>
        <v>1.6979058293729643</v>
      </c>
      <c r="AQ653" s="8">
        <f t="shared" si="186"/>
        <v>-0.9333412114034263</v>
      </c>
      <c r="AR653" s="8">
        <f t="shared" si="186"/>
        <v>-0.92374274632997655</v>
      </c>
      <c r="AS653" s="8">
        <f t="shared" si="186"/>
        <v>-0.94385747263191433</v>
      </c>
      <c r="AT653" s="8">
        <f t="shared" si="186"/>
        <v>-0.23136367068590774</v>
      </c>
      <c r="AU653" s="8">
        <f t="shared" si="186"/>
        <v>-0.85533553157405373</v>
      </c>
      <c r="AW653">
        <f t="shared" si="166"/>
        <v>7.1999999999999897E-2</v>
      </c>
      <c r="AX653" t="str">
        <f t="shared" si="175"/>
        <v/>
      </c>
      <c r="AY653" t="str">
        <f t="shared" si="176"/>
        <v/>
      </c>
      <c r="AZ653">
        <f t="shared" si="177"/>
        <v>7.1999999999999897E-2</v>
      </c>
    </row>
    <row r="654" spans="1:52" x14ac:dyDescent="0.3">
      <c r="A654">
        <v>1</v>
      </c>
      <c r="B654" t="s">
        <v>75</v>
      </c>
      <c r="C654" t="s">
        <v>74</v>
      </c>
      <c r="D654" t="s">
        <v>69</v>
      </c>
      <c r="E654" t="s">
        <v>43</v>
      </c>
      <c r="F654" s="2">
        <v>0</v>
      </c>
      <c r="G654" s="2">
        <f t="shared" si="167"/>
        <v>1</v>
      </c>
      <c r="H654" s="4">
        <f t="shared" si="168"/>
        <v>1</v>
      </c>
      <c r="I654">
        <f t="shared" si="169"/>
        <v>1</v>
      </c>
      <c r="J654">
        <f t="shared" si="162"/>
        <v>0</v>
      </c>
      <c r="K654">
        <f t="shared" si="170"/>
        <v>2</v>
      </c>
      <c r="L654">
        <f t="shared" si="171"/>
        <v>2</v>
      </c>
      <c r="M654" s="8">
        <f t="shared" ref="M654:W654" si="187">(M8-$M8)/$M8</f>
        <v>0</v>
      </c>
      <c r="N654" s="8">
        <f t="shared" si="187"/>
        <v>0.16948251514245533</v>
      </c>
      <c r="O654" s="8">
        <f t="shared" si="187"/>
        <v>0.16959583567056921</v>
      </c>
      <c r="P654" s="8">
        <f t="shared" si="187"/>
        <v>-1.1798666750660086E-4</v>
      </c>
      <c r="Q654" s="8">
        <f t="shared" si="187"/>
        <v>3.1687752617287707E-2</v>
      </c>
      <c r="R654" s="8">
        <f t="shared" si="187"/>
        <v>-0.99999500056493618</v>
      </c>
      <c r="S654" s="8">
        <f t="shared" si="187"/>
        <v>-0.9383612985066021</v>
      </c>
      <c r="T654" s="8">
        <f t="shared" si="187"/>
        <v>13.577285766708362</v>
      </c>
      <c r="U654" s="8">
        <f t="shared" si="187"/>
        <v>10.355460166334538</v>
      </c>
      <c r="V654" s="8">
        <f t="shared" si="187"/>
        <v>-0.99909310247941985</v>
      </c>
      <c r="W654" s="8">
        <f t="shared" si="187"/>
        <v>-0.86046010134188167</v>
      </c>
      <c r="Y654" s="8">
        <f t="shared" ref="Y654:AI654" si="188">(Y8-$Y8)/$Y8</f>
        <v>0</v>
      </c>
      <c r="Z654" s="8">
        <f t="shared" si="188"/>
        <v>0.84770546080727127</v>
      </c>
      <c r="AA654" s="8">
        <f t="shared" si="188"/>
        <v>0.83311372439873665</v>
      </c>
      <c r="AB654" s="8">
        <f t="shared" si="188"/>
        <v>0.33628645879601216</v>
      </c>
      <c r="AC654" s="8">
        <f t="shared" si="188"/>
        <v>1.2600650595402414</v>
      </c>
      <c r="AD654" s="8">
        <f t="shared" si="188"/>
        <v>-0.6036836986335179</v>
      </c>
      <c r="AE654" s="8">
        <f t="shared" si="188"/>
        <v>0.11580901717498733</v>
      </c>
      <c r="AF654" s="8">
        <f t="shared" si="188"/>
        <v>1.4177963357882042</v>
      </c>
      <c r="AG654" s="8">
        <f t="shared" si="188"/>
        <v>1.997224161320506</v>
      </c>
      <c r="AH654" s="8">
        <f t="shared" si="188"/>
        <v>-0.98227590020193156</v>
      </c>
      <c r="AI654" s="8">
        <f t="shared" si="188"/>
        <v>0.14445594701836698</v>
      </c>
      <c r="AK654" s="8">
        <f t="shared" ref="AK654:AU654" si="189">(AK8-$AK8)/$AK8</f>
        <v>0</v>
      </c>
      <c r="AL654" s="8">
        <f t="shared" si="189"/>
        <v>-0.10685578054552762</v>
      </c>
      <c r="AM654" s="8">
        <f t="shared" si="189"/>
        <v>-0.12044293112996543</v>
      </c>
      <c r="AN654" s="8">
        <f t="shared" si="189"/>
        <v>0.33628645879601216</v>
      </c>
      <c r="AO654" s="8">
        <f t="shared" si="189"/>
        <v>3.7290030084808926E-2</v>
      </c>
      <c r="AP654" s="8">
        <f t="shared" si="189"/>
        <v>-0.6036836986335179</v>
      </c>
      <c r="AQ654" s="8">
        <f t="shared" si="189"/>
        <v>-0.2469993766809418</v>
      </c>
      <c r="AR654" s="8">
        <f t="shared" si="189"/>
        <v>0.23381852683824181</v>
      </c>
      <c r="AS654" s="8">
        <f t="shared" si="189"/>
        <v>-0.11962252301418051</v>
      </c>
      <c r="AT654" s="8">
        <f t="shared" si="189"/>
        <v>-0.98227590020193156</v>
      </c>
      <c r="AU654" s="8">
        <f t="shared" si="189"/>
        <v>-0.2022327594201497</v>
      </c>
      <c r="AW654">
        <f t="shared" si="166"/>
        <v>-7.1999999999999897E-2</v>
      </c>
      <c r="AX654">
        <f t="shared" si="175"/>
        <v>-7.1999999999999897E-2</v>
      </c>
      <c r="AY654">
        <f t="shared" si="176"/>
        <v>-7.1999999999999897E-2</v>
      </c>
      <c r="AZ654" t="str">
        <f t="shared" si="177"/>
        <v/>
      </c>
    </row>
    <row r="655" spans="1:52" x14ac:dyDescent="0.3">
      <c r="A655">
        <v>1</v>
      </c>
      <c r="B655" t="s">
        <v>76</v>
      </c>
      <c r="C655" t="s">
        <v>74</v>
      </c>
      <c r="D655" t="s">
        <v>69</v>
      </c>
      <c r="E655" t="s">
        <v>43</v>
      </c>
      <c r="F655" s="2">
        <v>0</v>
      </c>
      <c r="G655" s="2">
        <f t="shared" si="167"/>
        <v>1</v>
      </c>
      <c r="H655" s="4">
        <f t="shared" si="168"/>
        <v>1</v>
      </c>
      <c r="I655">
        <f t="shared" si="169"/>
        <v>1</v>
      </c>
      <c r="J655">
        <f t="shared" si="162"/>
        <v>0</v>
      </c>
      <c r="K655">
        <f t="shared" si="170"/>
        <v>2</v>
      </c>
      <c r="L655">
        <f t="shared" si="171"/>
        <v>2</v>
      </c>
      <c r="M655" s="8">
        <f t="shared" ref="M655:W655" si="190">(M9-$M9)/$M9</f>
        <v>0</v>
      </c>
      <c r="N655" s="8">
        <f t="shared" si="190"/>
        <v>0.19299240208650162</v>
      </c>
      <c r="O655" s="8">
        <f t="shared" si="190"/>
        <v>0.19313438178340495</v>
      </c>
      <c r="P655" s="8">
        <f t="shared" si="190"/>
        <v>-1.4797883902604837E-4</v>
      </c>
      <c r="Q655" s="8">
        <f t="shared" si="190"/>
        <v>2.8459930229977053E-2</v>
      </c>
      <c r="R655" s="8">
        <f t="shared" si="190"/>
        <v>-0.99999200114383635</v>
      </c>
      <c r="S655" s="8">
        <f t="shared" si="190"/>
        <v>-0.93743094737452537</v>
      </c>
      <c r="T655" s="8">
        <f t="shared" si="190"/>
        <v>13.577888361964238</v>
      </c>
      <c r="U655" s="8">
        <f t="shared" si="190"/>
        <v>10.348565488468482</v>
      </c>
      <c r="V655" s="8">
        <f t="shared" si="190"/>
        <v>-0.99862319688284573</v>
      </c>
      <c r="W655" s="8">
        <f t="shared" si="190"/>
        <v>-0.8665310860546942</v>
      </c>
      <c r="Y655" s="8">
        <f t="shared" ref="Y655:AI655" si="191">(Y9-$Y9)/$Y9</f>
        <v>0</v>
      </c>
      <c r="Z655" s="8">
        <f t="shared" si="191"/>
        <v>0.86241608209115594</v>
      </c>
      <c r="AA655" s="8">
        <f t="shared" si="191"/>
        <v>0.8502992912847277</v>
      </c>
      <c r="AB655" s="8">
        <f t="shared" si="191"/>
        <v>0.6615196682647464</v>
      </c>
      <c r="AC655" s="8">
        <f t="shared" si="191"/>
        <v>1.3609502455540559</v>
      </c>
      <c r="AD655" s="8">
        <f t="shared" si="191"/>
        <v>-0.60304827130561611</v>
      </c>
      <c r="AE655" s="8">
        <f t="shared" si="191"/>
        <v>0.11473500469213514</v>
      </c>
      <c r="AF655" s="8">
        <f t="shared" si="191"/>
        <v>1.4211275203733624</v>
      </c>
      <c r="AG655" s="8">
        <f t="shared" si="191"/>
        <v>1.976385857598058</v>
      </c>
      <c r="AH655" s="8">
        <f t="shared" si="191"/>
        <v>-0.98087843426970589</v>
      </c>
      <c r="AI655" s="8">
        <f t="shared" si="191"/>
        <v>0.12935393289051381</v>
      </c>
      <c r="AK655" s="8">
        <f t="shared" ref="AK655:AU655" si="192">(AK9-$AK9)/$AK9</f>
        <v>0</v>
      </c>
      <c r="AL655" s="8">
        <f t="shared" si="192"/>
        <v>-0.1060708690907389</v>
      </c>
      <c r="AM655" s="8">
        <f t="shared" si="192"/>
        <v>-0.10860902716849784</v>
      </c>
      <c r="AN655" s="8">
        <f t="shared" si="192"/>
        <v>0.6615196682647464</v>
      </c>
      <c r="AO655" s="8">
        <f t="shared" si="192"/>
        <v>0.10521339698709238</v>
      </c>
      <c r="AP655" s="8">
        <f t="shared" si="192"/>
        <v>-0.60304827130561611</v>
      </c>
      <c r="AQ655" s="8">
        <f t="shared" si="192"/>
        <v>-0.24353066910629995</v>
      </c>
      <c r="AR655" s="8">
        <f t="shared" si="192"/>
        <v>0.22934184962373955</v>
      </c>
      <c r="AS655" s="8">
        <f t="shared" si="192"/>
        <v>-0.12455144525447631</v>
      </c>
      <c r="AT655" s="8">
        <f t="shared" si="192"/>
        <v>-0.98087843426970589</v>
      </c>
      <c r="AU655" s="8">
        <f t="shared" si="192"/>
        <v>-0.203496473369742</v>
      </c>
      <c r="AW655">
        <f t="shared" si="166"/>
        <v>-7.1999999999999897E-2</v>
      </c>
      <c r="AX655">
        <f t="shared" si="175"/>
        <v>-7.1999999999999897E-2</v>
      </c>
      <c r="AY655">
        <f t="shared" si="176"/>
        <v>-7.1999999999999897E-2</v>
      </c>
      <c r="AZ655" t="str">
        <f t="shared" si="177"/>
        <v/>
      </c>
    </row>
    <row r="656" spans="1:52" x14ac:dyDescent="0.3">
      <c r="A656">
        <v>1</v>
      </c>
      <c r="B656" t="s">
        <v>77</v>
      </c>
      <c r="C656" t="s">
        <v>74</v>
      </c>
      <c r="D656" t="s">
        <v>69</v>
      </c>
      <c r="F656" s="2">
        <v>0</v>
      </c>
      <c r="G656" s="2">
        <f t="shared" si="167"/>
        <v>0</v>
      </c>
      <c r="H656" s="4">
        <f t="shared" si="168"/>
        <v>0</v>
      </c>
      <c r="I656">
        <f t="shared" si="169"/>
        <v>0</v>
      </c>
      <c r="J656">
        <f t="shared" si="162"/>
        <v>1</v>
      </c>
      <c r="K656">
        <f t="shared" si="170"/>
        <v>2</v>
      </c>
      <c r="L656">
        <f t="shared" si="171"/>
        <v>0</v>
      </c>
      <c r="M656" s="8">
        <f t="shared" ref="M656:W656" si="193">(M10-$M10)/$M10</f>
        <v>0</v>
      </c>
      <c r="N656" s="8">
        <f t="shared" si="193"/>
        <v>-0.86592548826835669</v>
      </c>
      <c r="O656" s="8">
        <f t="shared" si="193"/>
        <v>-0.8657028653754838</v>
      </c>
      <c r="P656" s="8">
        <f t="shared" si="193"/>
        <v>-0.68738628600896989</v>
      </c>
      <c r="Q656" s="8">
        <f t="shared" si="193"/>
        <v>-0.94180277846144711</v>
      </c>
      <c r="R656" s="8">
        <f t="shared" si="193"/>
        <v>2.0522348094642084</v>
      </c>
      <c r="S656" s="8">
        <f t="shared" si="193"/>
        <v>-0.95264019717533277</v>
      </c>
      <c r="T656" s="8">
        <f t="shared" si="193"/>
        <v>-0.53187080677530241</v>
      </c>
      <c r="U656" s="8">
        <f t="shared" si="193"/>
        <v>-0.63371106594710014</v>
      </c>
      <c r="V656" s="8">
        <f t="shared" si="193"/>
        <v>-0.7120054001138354</v>
      </c>
      <c r="W656" s="8">
        <f t="shared" si="193"/>
        <v>-0.91859546070821296</v>
      </c>
      <c r="Y656" s="8">
        <f t="shared" ref="Y656:AI656" si="194">(Y10-$Y10)/$Y10</f>
        <v>0</v>
      </c>
      <c r="Z656" s="8">
        <f t="shared" si="194"/>
        <v>-0.78985842189635136</v>
      </c>
      <c r="AA656" s="8">
        <f t="shared" si="194"/>
        <v>-0.79139592847872342</v>
      </c>
      <c r="AB656" s="8">
        <f t="shared" si="194"/>
        <v>-0.2039797449284968</v>
      </c>
      <c r="AC656" s="8">
        <f t="shared" si="194"/>
        <v>-0.81975900837210958</v>
      </c>
      <c r="AD656" s="8">
        <f t="shared" si="194"/>
        <v>1.6627281057632795</v>
      </c>
      <c r="AE656" s="8">
        <f t="shared" si="194"/>
        <v>-0.83175982943579596</v>
      </c>
      <c r="AF656" s="8">
        <f t="shared" si="194"/>
        <v>-0.8426669586056299</v>
      </c>
      <c r="AG656" s="8">
        <f t="shared" si="194"/>
        <v>-0.8046733787826118</v>
      </c>
      <c r="AH656" s="8">
        <f t="shared" si="194"/>
        <v>-0.19193753803765126</v>
      </c>
      <c r="AI656" s="8">
        <f t="shared" si="194"/>
        <v>-0.54986552506739284</v>
      </c>
      <c r="AK656" s="8">
        <f t="shared" ref="AK656:AU656" si="195">(AK10-$AK10)/$AK10</f>
        <v>0</v>
      </c>
      <c r="AL656" s="8">
        <f t="shared" si="195"/>
        <v>-0.92445511258966528</v>
      </c>
      <c r="AM656" s="8">
        <f t="shared" si="195"/>
        <v>-0.92507055063203869</v>
      </c>
      <c r="AN656" s="8">
        <f t="shared" si="195"/>
        <v>-0.2039797449284968</v>
      </c>
      <c r="AO656" s="8">
        <f t="shared" si="195"/>
        <v>-0.92522087029914624</v>
      </c>
      <c r="AP656" s="8">
        <f t="shared" si="195"/>
        <v>1.6627281057632795</v>
      </c>
      <c r="AQ656" s="8">
        <f t="shared" si="195"/>
        <v>-0.93298804602873275</v>
      </c>
      <c r="AR656" s="8">
        <f t="shared" si="195"/>
        <v>-0.92039083877717975</v>
      </c>
      <c r="AS656" s="8">
        <f t="shared" si="195"/>
        <v>-0.94296526862453389</v>
      </c>
      <c r="AT656" s="8">
        <f t="shared" si="195"/>
        <v>-0.19193753803765126</v>
      </c>
      <c r="AU656" s="8">
        <f t="shared" si="195"/>
        <v>-0.8522670413437039</v>
      </c>
      <c r="AW656">
        <f t="shared" si="166"/>
        <v>7.1999999999999897E-2</v>
      </c>
      <c r="AX656" t="str">
        <f t="shared" si="175"/>
        <v/>
      </c>
      <c r="AY656" t="str">
        <f t="shared" si="176"/>
        <v/>
      </c>
      <c r="AZ656">
        <f t="shared" si="177"/>
        <v>7.1999999999999897E-2</v>
      </c>
    </row>
    <row r="657" spans="1:52" s="17" customFormat="1" x14ac:dyDescent="0.3">
      <c r="A657">
        <v>1</v>
      </c>
      <c r="B657" t="s">
        <v>78</v>
      </c>
      <c r="C657" t="s">
        <v>74</v>
      </c>
      <c r="D657" t="s">
        <v>69</v>
      </c>
      <c r="E657"/>
      <c r="F657" s="2">
        <v>0</v>
      </c>
      <c r="G657" s="2">
        <f t="shared" si="167"/>
        <v>0</v>
      </c>
      <c r="H657" s="4">
        <f t="shared" si="168"/>
        <v>0</v>
      </c>
      <c r="I657">
        <f t="shared" si="169"/>
        <v>0</v>
      </c>
      <c r="J657">
        <f t="shared" si="162"/>
        <v>1</v>
      </c>
      <c r="K657">
        <f t="shared" si="170"/>
        <v>2</v>
      </c>
      <c r="L657">
        <f t="shared" si="171"/>
        <v>0</v>
      </c>
      <c r="M657" s="8">
        <f t="shared" ref="M657:W657" si="196">(M11-$M11)/$M11</f>
        <v>0</v>
      </c>
      <c r="N657" s="8">
        <f t="shared" si="196"/>
        <v>-0.8663143183746761</v>
      </c>
      <c r="O657" s="8">
        <f t="shared" si="196"/>
        <v>-0.86613074162473169</v>
      </c>
      <c r="P657" s="8">
        <f t="shared" si="196"/>
        <v>-0.69042350454782742</v>
      </c>
      <c r="Q657" s="8">
        <f t="shared" si="196"/>
        <v>-0.94137068662360079</v>
      </c>
      <c r="R657" s="8">
        <f t="shared" si="196"/>
        <v>1.9978292767743495</v>
      </c>
      <c r="S657" s="8">
        <f t="shared" si="196"/>
        <v>-0.95309996683608711</v>
      </c>
      <c r="T657" s="8">
        <f t="shared" si="196"/>
        <v>-0.54821227269128836</v>
      </c>
      <c r="U657" s="8">
        <f t="shared" si="196"/>
        <v>-0.64620384849297419</v>
      </c>
      <c r="V657" s="8">
        <f t="shared" si="196"/>
        <v>-0.72520757521532797</v>
      </c>
      <c r="W657" s="8">
        <f t="shared" si="196"/>
        <v>-0.92423957582657068</v>
      </c>
      <c r="X657"/>
      <c r="Y657" s="8">
        <f t="shared" ref="Y657:AI657" si="197">(Y11-$Y11)/$Y11</f>
        <v>0</v>
      </c>
      <c r="Z657" s="8">
        <f t="shared" si="197"/>
        <v>-0.79386994567823477</v>
      </c>
      <c r="AA657" s="8">
        <f t="shared" si="197"/>
        <v>-0.79409970849823452</v>
      </c>
      <c r="AB657" s="8">
        <f t="shared" si="197"/>
        <v>-0.27907086873901332</v>
      </c>
      <c r="AC657" s="8">
        <f t="shared" si="197"/>
        <v>-0.82098378211376355</v>
      </c>
      <c r="AD657" s="8">
        <f t="shared" si="197"/>
        <v>1.6306894940002088</v>
      </c>
      <c r="AE657" s="8">
        <f t="shared" si="197"/>
        <v>-0.83756313090898149</v>
      </c>
      <c r="AF657" s="8">
        <f t="shared" si="197"/>
        <v>-0.8535077529639884</v>
      </c>
      <c r="AG657" s="8">
        <f t="shared" si="197"/>
        <v>-0.81189102147875314</v>
      </c>
      <c r="AH657" s="8">
        <f t="shared" si="197"/>
        <v>-0.25717313824725085</v>
      </c>
      <c r="AI657" s="8">
        <f t="shared" si="197"/>
        <v>-0.56921197258816625</v>
      </c>
      <c r="AK657" s="8">
        <f t="shared" ref="AK657:AU657" si="198">(AK11-$AK11)/$AK11</f>
        <v>0</v>
      </c>
      <c r="AL657" s="8">
        <f t="shared" si="198"/>
        <v>-0.92656448671744585</v>
      </c>
      <c r="AM657" s="8">
        <f t="shared" si="198"/>
        <v>-0.92625812684150255</v>
      </c>
      <c r="AN657" s="8">
        <f t="shared" si="198"/>
        <v>-0.27907086873901332</v>
      </c>
      <c r="AO657" s="8">
        <f t="shared" si="198"/>
        <v>-0.92516640132532735</v>
      </c>
      <c r="AP657" s="8">
        <f t="shared" si="198"/>
        <v>1.6306894940002088</v>
      </c>
      <c r="AQ657" s="8">
        <f t="shared" si="198"/>
        <v>-0.93397220507739176</v>
      </c>
      <c r="AR657" s="8">
        <f t="shared" si="198"/>
        <v>-0.92601518882222367</v>
      </c>
      <c r="AS657" s="8">
        <f t="shared" si="198"/>
        <v>-0.94479553167875685</v>
      </c>
      <c r="AT657" s="8">
        <f t="shared" si="198"/>
        <v>-0.25717313824725085</v>
      </c>
      <c r="AU657" s="8">
        <f t="shared" si="198"/>
        <v>-0.85901323879814229</v>
      </c>
      <c r="AW657">
        <f t="shared" si="166"/>
        <v>7.1999999999999897E-2</v>
      </c>
      <c r="AX657" t="str">
        <f t="shared" si="175"/>
        <v/>
      </c>
      <c r="AY657" t="str">
        <f t="shared" si="176"/>
        <v/>
      </c>
      <c r="AZ657">
        <f t="shared" si="177"/>
        <v>7.1999999999999897E-2</v>
      </c>
    </row>
    <row r="658" spans="1:52" s="17" customFormat="1" x14ac:dyDescent="0.3">
      <c r="A658">
        <v>1</v>
      </c>
      <c r="B658" t="s">
        <v>79</v>
      </c>
      <c r="C658" t="s">
        <v>74</v>
      </c>
      <c r="D658" t="s">
        <v>69</v>
      </c>
      <c r="E658" t="s">
        <v>43</v>
      </c>
      <c r="F658" s="2">
        <v>0</v>
      </c>
      <c r="G658" s="2">
        <f t="shared" si="167"/>
        <v>1</v>
      </c>
      <c r="H658" s="4">
        <f t="shared" si="168"/>
        <v>1</v>
      </c>
      <c r="I658">
        <f t="shared" si="169"/>
        <v>1</v>
      </c>
      <c r="J658">
        <f t="shared" si="162"/>
        <v>0</v>
      </c>
      <c r="K658">
        <f t="shared" si="170"/>
        <v>2</v>
      </c>
      <c r="L658">
        <f t="shared" si="171"/>
        <v>2</v>
      </c>
      <c r="M658" s="8">
        <f t="shared" ref="M658:W658" si="199">(M12-$M12)/$M12</f>
        <v>0</v>
      </c>
      <c r="N658" s="8">
        <f t="shared" si="199"/>
        <v>0.16948251514245533</v>
      </c>
      <c r="O658" s="8">
        <f t="shared" si="199"/>
        <v>0.16959583567056921</v>
      </c>
      <c r="P658" s="8">
        <f t="shared" si="199"/>
        <v>-1.1798666750660086E-4</v>
      </c>
      <c r="Q658" s="8">
        <f t="shared" si="199"/>
        <v>3.1687752617287707E-2</v>
      </c>
      <c r="R658" s="8">
        <f t="shared" si="199"/>
        <v>-0.99999500056493618</v>
      </c>
      <c r="S658" s="8">
        <f t="shared" si="199"/>
        <v>-0.9383612985066021</v>
      </c>
      <c r="T658" s="8">
        <f t="shared" si="199"/>
        <v>13.577285766708362</v>
      </c>
      <c r="U658" s="8">
        <f t="shared" si="199"/>
        <v>10.355460166334538</v>
      </c>
      <c r="V658" s="8">
        <f t="shared" si="199"/>
        <v>-0.99909310247941985</v>
      </c>
      <c r="W658" s="8">
        <f t="shared" si="199"/>
        <v>-0.86046010134188167</v>
      </c>
      <c r="X658"/>
      <c r="Y658" s="8">
        <f t="shared" ref="Y658:AI658" si="200">(Y12-$Y12)/$Y12</f>
        <v>0</v>
      </c>
      <c r="Z658" s="8">
        <f t="shared" si="200"/>
        <v>0.7420501592445562</v>
      </c>
      <c r="AA658" s="8">
        <f t="shared" si="200"/>
        <v>0.73406948458189158</v>
      </c>
      <c r="AB658" s="8">
        <f t="shared" si="200"/>
        <v>0.81774966996751874</v>
      </c>
      <c r="AC658" s="8">
        <f t="shared" si="200"/>
        <v>1.7174938397759996</v>
      </c>
      <c r="AD658" s="8">
        <f t="shared" si="200"/>
        <v>-0.60689547630441409</v>
      </c>
      <c r="AE658" s="8">
        <f t="shared" si="200"/>
        <v>6.5555750200668908E-2</v>
      </c>
      <c r="AF658" s="8">
        <f t="shared" si="200"/>
        <v>1.2158819277152695</v>
      </c>
      <c r="AG658" s="8">
        <f t="shared" si="200"/>
        <v>1.8077938281525914</v>
      </c>
      <c r="AH658" s="8">
        <f t="shared" si="200"/>
        <v>-0.97091930130685089</v>
      </c>
      <c r="AI658" s="8">
        <f t="shared" si="200"/>
        <v>8.1052713564639237E-2</v>
      </c>
      <c r="AK658" s="8">
        <f t="shared" ref="AK658:AU658" si="201">(AK12-$AK12)/$AK12</f>
        <v>0</v>
      </c>
      <c r="AL658" s="8">
        <f t="shared" si="201"/>
        <v>-0.16418388778686921</v>
      </c>
      <c r="AM658" s="8">
        <f t="shared" si="201"/>
        <v>-0.16582674916784432</v>
      </c>
      <c r="AN658" s="8">
        <f t="shared" si="201"/>
        <v>0.81774966996751874</v>
      </c>
      <c r="AO658" s="8">
        <f t="shared" si="201"/>
        <v>0.25841250273429639</v>
      </c>
      <c r="AP658" s="8">
        <f t="shared" si="201"/>
        <v>-0.60689547630441409</v>
      </c>
      <c r="AQ658" s="8">
        <f t="shared" si="201"/>
        <v>-0.27998635006781109</v>
      </c>
      <c r="AR658" s="8">
        <f t="shared" si="201"/>
        <v>0.12099509211802927</v>
      </c>
      <c r="AS658" s="8">
        <f t="shared" si="201"/>
        <v>-0.17517668316339277</v>
      </c>
      <c r="AT658" s="8">
        <f t="shared" si="201"/>
        <v>-0.97091930130685089</v>
      </c>
      <c r="AU658" s="8">
        <f t="shared" si="201"/>
        <v>-0.24799891521287601</v>
      </c>
      <c r="AW658">
        <f t="shared" si="166"/>
        <v>-7.1999999999999897E-2</v>
      </c>
      <c r="AX658">
        <f t="shared" si="175"/>
        <v>-7.1999999999999897E-2</v>
      </c>
      <c r="AY658">
        <f t="shared" si="176"/>
        <v>-7.1999999999999897E-2</v>
      </c>
      <c r="AZ658" t="str">
        <f t="shared" si="177"/>
        <v/>
      </c>
    </row>
    <row r="659" spans="1:52" s="17" customFormat="1" x14ac:dyDescent="0.3">
      <c r="A659">
        <v>1</v>
      </c>
      <c r="B659" t="s">
        <v>80</v>
      </c>
      <c r="C659" t="s">
        <v>74</v>
      </c>
      <c r="D659" t="s">
        <v>69</v>
      </c>
      <c r="E659" t="s">
        <v>43</v>
      </c>
      <c r="F659" s="2">
        <v>0</v>
      </c>
      <c r="G659" s="2">
        <f t="shared" si="167"/>
        <v>1</v>
      </c>
      <c r="H659" s="4">
        <f t="shared" si="168"/>
        <v>1</v>
      </c>
      <c r="I659">
        <f t="shared" si="169"/>
        <v>1</v>
      </c>
      <c r="J659">
        <f t="shared" si="162"/>
        <v>0</v>
      </c>
      <c r="K659">
        <f t="shared" si="170"/>
        <v>2</v>
      </c>
      <c r="L659">
        <f t="shared" si="171"/>
        <v>2</v>
      </c>
      <c r="M659" s="8">
        <f t="shared" ref="M659:W659" si="202">(M13-$M13)/$M13</f>
        <v>0</v>
      </c>
      <c r="N659" s="8">
        <f t="shared" si="202"/>
        <v>0.19299240208650162</v>
      </c>
      <c r="O659" s="8">
        <f t="shared" si="202"/>
        <v>0.19313438178340495</v>
      </c>
      <c r="P659" s="8">
        <f t="shared" si="202"/>
        <v>-1.4797883902604837E-4</v>
      </c>
      <c r="Q659" s="8">
        <f t="shared" si="202"/>
        <v>2.8459930229977053E-2</v>
      </c>
      <c r="R659" s="8">
        <f t="shared" si="202"/>
        <v>-0.99999200114383635</v>
      </c>
      <c r="S659" s="8">
        <f t="shared" si="202"/>
        <v>-0.93743094737452537</v>
      </c>
      <c r="T659" s="8">
        <f t="shared" si="202"/>
        <v>13.577888361964238</v>
      </c>
      <c r="U659" s="8">
        <f t="shared" si="202"/>
        <v>10.348565488468482</v>
      </c>
      <c r="V659" s="8">
        <f t="shared" si="202"/>
        <v>-0.99862319688284573</v>
      </c>
      <c r="W659" s="8">
        <f t="shared" si="202"/>
        <v>-0.8665310860546942</v>
      </c>
      <c r="X659"/>
      <c r="Y659" s="8">
        <f t="shared" ref="Y659:AI659" si="203">(Y13-$Y13)/$Y13</f>
        <v>0</v>
      </c>
      <c r="Z659" s="8">
        <f t="shared" si="203"/>
        <v>0.54254018837896745</v>
      </c>
      <c r="AA659" s="8">
        <f t="shared" si="203"/>
        <v>0.5330240934017102</v>
      </c>
      <c r="AB659" s="8">
        <f t="shared" si="203"/>
        <v>0.79977821346866584</v>
      </c>
      <c r="AC659" s="8">
        <f t="shared" si="203"/>
        <v>0.79549096898505245</v>
      </c>
      <c r="AD659" s="8">
        <f t="shared" si="203"/>
        <v>-0.67297701276042043</v>
      </c>
      <c r="AE659" s="8">
        <f t="shared" si="203"/>
        <v>-7.8937305789717263E-2</v>
      </c>
      <c r="AF659" s="8">
        <f t="shared" si="203"/>
        <v>0.93408837688369828</v>
      </c>
      <c r="AG659" s="8">
        <f t="shared" si="203"/>
        <v>1.4566886243611685</v>
      </c>
      <c r="AH659" s="8">
        <f t="shared" si="203"/>
        <v>-0.98435620686980474</v>
      </c>
      <c r="AI659" s="8">
        <f t="shared" si="203"/>
        <v>-8.1723421857595541E-2</v>
      </c>
      <c r="AK659" s="8">
        <f t="shared" ref="AK659:AU659" si="204">(AK13-$AK13)/$AK13</f>
        <v>0</v>
      </c>
      <c r="AL659" s="8">
        <f t="shared" si="204"/>
        <v>-0.25740867221337949</v>
      </c>
      <c r="AM659" s="8">
        <f t="shared" si="204"/>
        <v>-0.25993906416372536</v>
      </c>
      <c r="AN659" s="8">
        <f t="shared" si="204"/>
        <v>0.79977821346866584</v>
      </c>
      <c r="AO659" s="8">
        <f t="shared" si="204"/>
        <v>-0.13006503711116965</v>
      </c>
      <c r="AP659" s="8">
        <f t="shared" si="204"/>
        <v>-0.67297701276042043</v>
      </c>
      <c r="AQ659" s="8">
        <f t="shared" si="204"/>
        <v>-0.37162274695794839</v>
      </c>
      <c r="AR659" s="8">
        <f t="shared" si="204"/>
        <v>-1.8177537219297168E-2</v>
      </c>
      <c r="AS659" s="8">
        <f t="shared" si="204"/>
        <v>-0.27774584858226575</v>
      </c>
      <c r="AT659" s="8">
        <f t="shared" si="204"/>
        <v>-0.98435620686980474</v>
      </c>
      <c r="AU659" s="8">
        <f t="shared" si="204"/>
        <v>-0.35261335646178349</v>
      </c>
      <c r="AW659">
        <f t="shared" si="166"/>
        <v>-7.1999999999999897E-2</v>
      </c>
      <c r="AX659">
        <f t="shared" si="175"/>
        <v>-7.1999999999999897E-2</v>
      </c>
      <c r="AY659">
        <f t="shared" si="176"/>
        <v>-7.1999999999999897E-2</v>
      </c>
      <c r="AZ659" t="str">
        <f t="shared" si="177"/>
        <v/>
      </c>
    </row>
    <row r="660" spans="1:52" s="17" customFormat="1" x14ac:dyDescent="0.3">
      <c r="A660">
        <v>1</v>
      </c>
      <c r="B660" t="s">
        <v>81</v>
      </c>
      <c r="C660" t="s">
        <v>74</v>
      </c>
      <c r="D660" t="s">
        <v>69</v>
      </c>
      <c r="E660"/>
      <c r="F660" s="2">
        <v>0</v>
      </c>
      <c r="G660" s="2">
        <f t="shared" si="167"/>
        <v>0</v>
      </c>
      <c r="H660" s="4">
        <f t="shared" si="168"/>
        <v>0</v>
      </c>
      <c r="I660">
        <f t="shared" si="169"/>
        <v>0</v>
      </c>
      <c r="J660">
        <f t="shared" si="162"/>
        <v>1</v>
      </c>
      <c r="K660">
        <f t="shared" si="170"/>
        <v>2</v>
      </c>
      <c r="L660">
        <f t="shared" si="171"/>
        <v>0</v>
      </c>
      <c r="M660" s="8">
        <f t="shared" ref="M660:W660" si="205">(M14-$M14)/$M14</f>
        <v>0</v>
      </c>
      <c r="N660" s="8">
        <f t="shared" si="205"/>
        <v>-0.86592548826835669</v>
      </c>
      <c r="O660" s="8">
        <f t="shared" si="205"/>
        <v>-0.8657028653754838</v>
      </c>
      <c r="P660" s="8">
        <f t="shared" si="205"/>
        <v>-0.68738628600896989</v>
      </c>
      <c r="Q660" s="8">
        <f t="shared" si="205"/>
        <v>-0.94180277846144711</v>
      </c>
      <c r="R660" s="8">
        <f t="shared" si="205"/>
        <v>2.0522348094642084</v>
      </c>
      <c r="S660" s="8">
        <f t="shared" si="205"/>
        <v>-0.95264019717533277</v>
      </c>
      <c r="T660" s="8">
        <f t="shared" si="205"/>
        <v>-0.53187080677530241</v>
      </c>
      <c r="U660" s="8">
        <f t="shared" si="205"/>
        <v>-0.63371106594710014</v>
      </c>
      <c r="V660" s="8">
        <f t="shared" si="205"/>
        <v>-0.7120054001138354</v>
      </c>
      <c r="W660" s="8">
        <f t="shared" si="205"/>
        <v>-0.91859546070821296</v>
      </c>
      <c r="X660"/>
      <c r="Y660" s="8">
        <f t="shared" ref="Y660:AI660" si="206">(Y14-$Y14)/$Y14</f>
        <v>0</v>
      </c>
      <c r="Z660" s="8">
        <f t="shared" si="206"/>
        <v>-0.80312028230223664</v>
      </c>
      <c r="AA660" s="8">
        <f t="shared" si="206"/>
        <v>-0.80378149659174936</v>
      </c>
      <c r="AB660" s="8">
        <f t="shared" si="206"/>
        <v>-0.43409909070474589</v>
      </c>
      <c r="AC660" s="8">
        <f t="shared" si="206"/>
        <v>-0.85357778476146118</v>
      </c>
      <c r="AD660" s="8">
        <f t="shared" si="206"/>
        <v>1.4345549493466325</v>
      </c>
      <c r="AE660" s="8">
        <f t="shared" si="206"/>
        <v>-0.84562017071064255</v>
      </c>
      <c r="AF660" s="8">
        <f t="shared" si="206"/>
        <v>-0.85316928887093624</v>
      </c>
      <c r="AG660" s="8">
        <f t="shared" si="206"/>
        <v>-0.82058935171442149</v>
      </c>
      <c r="AH660" s="8">
        <f t="shared" si="206"/>
        <v>-0.26595630659817032</v>
      </c>
      <c r="AI660" s="8">
        <f t="shared" si="206"/>
        <v>-0.59401096280198895</v>
      </c>
      <c r="AK660" s="8">
        <f t="shared" ref="AK660:AU660" si="207">(AK14-$AK14)/$AK14</f>
        <v>0</v>
      </c>
      <c r="AL660" s="8">
        <f t="shared" si="207"/>
        <v>-0.92905846642480139</v>
      </c>
      <c r="AM660" s="8">
        <f t="shared" si="207"/>
        <v>-0.92973060362797677</v>
      </c>
      <c r="AN660" s="8">
        <f t="shared" si="207"/>
        <v>-0.43409909070474589</v>
      </c>
      <c r="AO660" s="8">
        <f t="shared" si="207"/>
        <v>-0.93957385552518691</v>
      </c>
      <c r="AP660" s="8">
        <f t="shared" si="207"/>
        <v>1.4345549493466325</v>
      </c>
      <c r="AQ660" s="8">
        <f t="shared" si="207"/>
        <v>-0.93857881363917806</v>
      </c>
      <c r="AR660" s="8">
        <f t="shared" si="207"/>
        <v>-0.92520383823202623</v>
      </c>
      <c r="AS660" s="8">
        <f t="shared" si="207"/>
        <v>-0.94755584755030242</v>
      </c>
      <c r="AT660" s="8">
        <f t="shared" si="207"/>
        <v>-0.26595630659817032</v>
      </c>
      <c r="AU660" s="8">
        <f t="shared" si="207"/>
        <v>-0.86762801670618905</v>
      </c>
      <c r="AW660">
        <f t="shared" si="166"/>
        <v>7.1999999999999897E-2</v>
      </c>
      <c r="AX660" t="str">
        <f t="shared" si="175"/>
        <v/>
      </c>
      <c r="AY660" t="str">
        <f t="shared" si="176"/>
        <v/>
      </c>
      <c r="AZ660">
        <f t="shared" si="177"/>
        <v>7.1999999999999897E-2</v>
      </c>
    </row>
    <row r="661" spans="1:52" s="17" customFormat="1" x14ac:dyDescent="0.3">
      <c r="A661">
        <v>1</v>
      </c>
      <c r="B661" t="s">
        <v>82</v>
      </c>
      <c r="C661" t="s">
        <v>68</v>
      </c>
      <c r="D661" t="s">
        <v>69</v>
      </c>
      <c r="E661" t="s">
        <v>43</v>
      </c>
      <c r="F661" s="2">
        <v>0</v>
      </c>
      <c r="G661" s="2">
        <f t="shared" si="167"/>
        <v>0</v>
      </c>
      <c r="H661" s="4">
        <f t="shared" si="168"/>
        <v>1</v>
      </c>
      <c r="I661">
        <f t="shared" si="169"/>
        <v>0</v>
      </c>
      <c r="J661">
        <f t="shared" si="162"/>
        <v>1</v>
      </c>
      <c r="K661">
        <f t="shared" si="170"/>
        <v>2</v>
      </c>
      <c r="L661">
        <f t="shared" si="171"/>
        <v>2</v>
      </c>
      <c r="M661" s="8">
        <f t="shared" ref="M661:W661" si="208">(M15-$M15)/$M15</f>
        <v>0</v>
      </c>
      <c r="N661" s="8">
        <f t="shared" si="208"/>
        <v>-0.90844640303591007</v>
      </c>
      <c r="O661" s="8">
        <f t="shared" si="208"/>
        <v>-0.90843459924555858</v>
      </c>
      <c r="P661" s="8">
        <f t="shared" si="208"/>
        <v>-0.69042350454782742</v>
      </c>
      <c r="Q661" s="8">
        <f t="shared" si="208"/>
        <v>-0.9540516448581855</v>
      </c>
      <c r="R661" s="8">
        <f t="shared" si="208"/>
        <v>1.9978292767743495</v>
      </c>
      <c r="S661" s="8">
        <f t="shared" si="208"/>
        <v>-0.97975269885014404</v>
      </c>
      <c r="T661" s="8">
        <f t="shared" si="208"/>
        <v>-0.54821227269128836</v>
      </c>
      <c r="U661" s="8">
        <f t="shared" si="208"/>
        <v>-0.64666169341873181</v>
      </c>
      <c r="V661" s="8">
        <f t="shared" si="208"/>
        <v>-0.72520757521532797</v>
      </c>
      <c r="W661" s="8">
        <f t="shared" si="208"/>
        <v>-0.95386704840907455</v>
      </c>
      <c r="X661"/>
      <c r="Y661" s="8">
        <f t="shared" ref="Y661:AI661" si="209">(Y15-$Y15)/$Y15</f>
        <v>0</v>
      </c>
      <c r="Z661" s="8">
        <f t="shared" si="209"/>
        <v>-0.79867513036622395</v>
      </c>
      <c r="AA661" s="8">
        <f t="shared" si="209"/>
        <v>-0.80515694398454396</v>
      </c>
      <c r="AB661" s="8">
        <f t="shared" si="209"/>
        <v>-0.43727370951576255</v>
      </c>
      <c r="AC661" s="8">
        <f t="shared" si="209"/>
        <v>-0.81273290807632204</v>
      </c>
      <c r="AD661" s="8">
        <f t="shared" si="209"/>
        <v>1.504500137352131</v>
      </c>
      <c r="AE661" s="8">
        <f t="shared" si="209"/>
        <v>-0.85485290378851153</v>
      </c>
      <c r="AF661" s="8">
        <f t="shared" si="209"/>
        <v>-0.85629249567725019</v>
      </c>
      <c r="AG661" s="8">
        <f t="shared" si="209"/>
        <v>-0.79069570283893742</v>
      </c>
      <c r="AH661" s="8">
        <f t="shared" si="209"/>
        <v>-0.30310976526597383</v>
      </c>
      <c r="AI661" s="8">
        <f t="shared" si="209"/>
        <v>-0.60080802309008807</v>
      </c>
      <c r="AK661" s="8">
        <f t="shared" ref="AK661:AU661" si="210">(AK15-$AK15)/$AK15</f>
        <v>0</v>
      </c>
      <c r="AL661" s="8">
        <f t="shared" si="210"/>
        <v>-0.89452547013606831</v>
      </c>
      <c r="AM661" s="8">
        <f t="shared" si="210"/>
        <v>-0.90128986117390519</v>
      </c>
      <c r="AN661" s="8">
        <f t="shared" si="210"/>
        <v>-0.43727370951576255</v>
      </c>
      <c r="AO661" s="8">
        <f t="shared" si="210"/>
        <v>-0.88857123269980987</v>
      </c>
      <c r="AP661" s="8">
        <f t="shared" si="210"/>
        <v>1.504500137352131</v>
      </c>
      <c r="AQ661" s="8">
        <f t="shared" si="210"/>
        <v>-0.91402752178413837</v>
      </c>
      <c r="AR661" s="8">
        <f t="shared" si="210"/>
        <v>-0.92724534717679508</v>
      </c>
      <c r="AS661" s="8">
        <f t="shared" si="210"/>
        <v>-0.91549539504274258</v>
      </c>
      <c r="AT661" s="8">
        <f t="shared" si="210"/>
        <v>-0.30310976526597383</v>
      </c>
      <c r="AU661" s="8">
        <f t="shared" si="210"/>
        <v>-0.84670366890886217</v>
      </c>
      <c r="AW661">
        <f t="shared" si="166"/>
        <v>0.15199999999999991</v>
      </c>
      <c r="AX661">
        <f t="shared" si="175"/>
        <v>0.15199999999999991</v>
      </c>
      <c r="AY661" t="str">
        <f t="shared" si="176"/>
        <v/>
      </c>
      <c r="AZ661">
        <f t="shared" si="177"/>
        <v>0.15199999999999991</v>
      </c>
    </row>
    <row r="662" spans="1:52" s="17" customFormat="1" x14ac:dyDescent="0.3">
      <c r="A662">
        <v>1</v>
      </c>
      <c r="B662" t="s">
        <v>83</v>
      </c>
      <c r="C662" t="s">
        <v>68</v>
      </c>
      <c r="D662" t="s">
        <v>69</v>
      </c>
      <c r="E662"/>
      <c r="F662" s="2">
        <v>0</v>
      </c>
      <c r="G662" s="2">
        <f t="shared" si="167"/>
        <v>1</v>
      </c>
      <c r="H662" s="4">
        <f t="shared" si="168"/>
        <v>0</v>
      </c>
      <c r="I662">
        <f t="shared" si="169"/>
        <v>1</v>
      </c>
      <c r="J662">
        <f t="shared" si="162"/>
        <v>0</v>
      </c>
      <c r="K662">
        <f t="shared" si="170"/>
        <v>2</v>
      </c>
      <c r="L662">
        <f t="shared" si="171"/>
        <v>0</v>
      </c>
      <c r="M662" s="8">
        <f t="shared" ref="M662:W662" si="211">(M16-$M16)/$M16</f>
        <v>0</v>
      </c>
      <c r="N662" s="8">
        <f t="shared" si="211"/>
        <v>0.93370849094052377</v>
      </c>
      <c r="O662" s="8">
        <f t="shared" si="211"/>
        <v>0.93412944337289872</v>
      </c>
      <c r="P662" s="8">
        <f t="shared" si="211"/>
        <v>-1.1798666750660086E-4</v>
      </c>
      <c r="Q662" s="8">
        <f t="shared" si="211"/>
        <v>0.16818599498256698</v>
      </c>
      <c r="R662" s="8">
        <f t="shared" si="211"/>
        <v>-0.99999500056493618</v>
      </c>
      <c r="S662" s="8">
        <f t="shared" si="211"/>
        <v>-0.64866070134074849</v>
      </c>
      <c r="T662" s="8">
        <f t="shared" si="211"/>
        <v>13.577285766708362</v>
      </c>
      <c r="U662" s="8">
        <f t="shared" si="211"/>
        <v>10.383200698321088</v>
      </c>
      <c r="V662" s="8">
        <f t="shared" si="211"/>
        <v>-0.99909310247941985</v>
      </c>
      <c r="W662" s="8">
        <f t="shared" si="211"/>
        <v>6.0906117608710245E-2</v>
      </c>
      <c r="X662"/>
      <c r="Y662" s="8">
        <f t="shared" ref="Y662:AI662" si="212">(Y16-$Y16)/$Y16</f>
        <v>0</v>
      </c>
      <c r="Z662" s="8">
        <f t="shared" si="212"/>
        <v>1.0758204083166762</v>
      </c>
      <c r="AA662" s="8">
        <f t="shared" si="212"/>
        <v>0.955951525781219</v>
      </c>
      <c r="AB662" s="8">
        <f t="shared" si="212"/>
        <v>0.38678797131525694</v>
      </c>
      <c r="AC662" s="8">
        <f t="shared" si="212"/>
        <v>1.8076737321336462</v>
      </c>
      <c r="AD662" s="8">
        <f t="shared" si="212"/>
        <v>-0.72549479589968668</v>
      </c>
      <c r="AE662" s="8">
        <f t="shared" si="212"/>
        <v>0.34652240935196804</v>
      </c>
      <c r="AF662" s="8">
        <f t="shared" si="212"/>
        <v>0.64565355359395893</v>
      </c>
      <c r="AG662" s="8">
        <f t="shared" si="212"/>
        <v>1.388661475119144</v>
      </c>
      <c r="AH662" s="8">
        <f t="shared" si="212"/>
        <v>-0.98895988351250952</v>
      </c>
      <c r="AI662" s="8">
        <f t="shared" si="212"/>
        <v>3.1459226623898457</v>
      </c>
      <c r="AK662" s="8">
        <f t="shared" ref="AK662:AU662" si="213">(AK16-$AK16)/$AK16</f>
        <v>0</v>
      </c>
      <c r="AL662" s="8">
        <f t="shared" si="213"/>
        <v>0.16659532355694329</v>
      </c>
      <c r="AM662" s="8">
        <f t="shared" si="213"/>
        <v>6.6611626331201934E-2</v>
      </c>
      <c r="AN662" s="8">
        <f t="shared" si="213"/>
        <v>0.38678797131525694</v>
      </c>
      <c r="AO662" s="8">
        <f t="shared" si="213"/>
        <v>0.58249778359006466</v>
      </c>
      <c r="AP662" s="8">
        <f t="shared" si="213"/>
        <v>-0.72549479589968668</v>
      </c>
      <c r="AQ662" s="8">
        <f t="shared" si="213"/>
        <v>-2.2356650493885018E-2</v>
      </c>
      <c r="AR662" s="8">
        <f t="shared" si="213"/>
        <v>-0.16854915363616174</v>
      </c>
      <c r="AS662" s="8">
        <f t="shared" si="213"/>
        <v>-2.0174376544072225E-4</v>
      </c>
      <c r="AT662" s="8">
        <f t="shared" si="213"/>
        <v>-0.98895988351250952</v>
      </c>
      <c r="AU662" s="8">
        <f t="shared" si="213"/>
        <v>0.6543075946476069</v>
      </c>
      <c r="AW662">
        <f t="shared" si="166"/>
        <v>-0.15199999999999991</v>
      </c>
      <c r="AX662" t="str">
        <f t="shared" si="175"/>
        <v/>
      </c>
      <c r="AY662">
        <f t="shared" si="176"/>
        <v>-0.15199999999999991</v>
      </c>
      <c r="AZ662" t="str">
        <f t="shared" si="177"/>
        <v/>
      </c>
    </row>
    <row r="663" spans="1:52" s="17" customFormat="1" x14ac:dyDescent="0.3">
      <c r="A663">
        <v>1</v>
      </c>
      <c r="B663" t="s">
        <v>84</v>
      </c>
      <c r="C663" t="s">
        <v>68</v>
      </c>
      <c r="D663" t="s">
        <v>69</v>
      </c>
      <c r="E663"/>
      <c r="F663" s="2">
        <v>0</v>
      </c>
      <c r="G663" s="2">
        <f t="shared" si="167"/>
        <v>1</v>
      </c>
      <c r="H663" s="4">
        <f t="shared" si="168"/>
        <v>0</v>
      </c>
      <c r="I663">
        <f t="shared" si="169"/>
        <v>1</v>
      </c>
      <c r="J663">
        <f t="shared" si="162"/>
        <v>0</v>
      </c>
      <c r="K663">
        <f t="shared" si="170"/>
        <v>2</v>
      </c>
      <c r="L663">
        <f t="shared" si="171"/>
        <v>0</v>
      </c>
      <c r="M663" s="8">
        <f t="shared" ref="M663:W663" si="214">(M17-$M17)/$M17</f>
        <v>0</v>
      </c>
      <c r="N663" s="8">
        <f t="shared" si="214"/>
        <v>0.92273704860204997</v>
      </c>
      <c r="O663" s="8">
        <f t="shared" si="214"/>
        <v>0.92310899541365576</v>
      </c>
      <c r="P663" s="8">
        <f t="shared" si="214"/>
        <v>-1.4797883902604837E-4</v>
      </c>
      <c r="Q663" s="8">
        <f t="shared" si="214"/>
        <v>0.15383800116583329</v>
      </c>
      <c r="R663" s="8">
        <f t="shared" si="214"/>
        <v>-0.99999200114383635</v>
      </c>
      <c r="S663" s="8">
        <f t="shared" si="214"/>
        <v>-0.65451840386824689</v>
      </c>
      <c r="T663" s="8">
        <f t="shared" si="214"/>
        <v>13.577888361964238</v>
      </c>
      <c r="U663" s="8">
        <f t="shared" si="214"/>
        <v>10.362457168624886</v>
      </c>
      <c r="V663" s="8">
        <f t="shared" si="214"/>
        <v>-0.99862319688284573</v>
      </c>
      <c r="W663" s="8">
        <f t="shared" si="214"/>
        <v>5.2571482278034182E-2</v>
      </c>
      <c r="X663"/>
      <c r="Y663" s="8">
        <f t="shared" ref="Y663:AI663" si="215">(Y17-$Y17)/$Y17</f>
        <v>0</v>
      </c>
      <c r="Z663" s="8">
        <f t="shared" si="215"/>
        <v>1.2997050069066518</v>
      </c>
      <c r="AA663" s="8">
        <f t="shared" si="215"/>
        <v>1.2225884693332962</v>
      </c>
      <c r="AB663" s="8">
        <f t="shared" si="215"/>
        <v>0.51878539549990077</v>
      </c>
      <c r="AC663" s="8">
        <f t="shared" si="215"/>
        <v>2.0322894604443844</v>
      </c>
      <c r="AD663" s="8">
        <f t="shared" si="215"/>
        <v>-0.71038239038800677</v>
      </c>
      <c r="AE663" s="8">
        <f t="shared" si="215"/>
        <v>0.41041170926137949</v>
      </c>
      <c r="AF663" s="8">
        <f t="shared" si="215"/>
        <v>0.83605490199160581</v>
      </c>
      <c r="AG663" s="8">
        <f t="shared" si="215"/>
        <v>1.6332067440863642</v>
      </c>
      <c r="AH663" s="8">
        <f t="shared" si="215"/>
        <v>-0.98592714129996217</v>
      </c>
      <c r="AI663" s="8">
        <f t="shared" si="215"/>
        <v>3.6231613953208837</v>
      </c>
      <c r="AK663" s="8">
        <f t="shared" ref="AK663:AU663" si="216">(AK17-$AK17)/$AK17</f>
        <v>0</v>
      </c>
      <c r="AL663" s="8">
        <f t="shared" si="216"/>
        <v>0.24378284183269452</v>
      </c>
      <c r="AM663" s="8">
        <f t="shared" si="216"/>
        <v>0.19820410155448412</v>
      </c>
      <c r="AN663" s="8">
        <f t="shared" si="216"/>
        <v>0.51878539549990077</v>
      </c>
      <c r="AO663" s="8">
        <f t="shared" si="216"/>
        <v>0.85580974169274415</v>
      </c>
      <c r="AP663" s="8">
        <f t="shared" si="216"/>
        <v>-0.71038239038800677</v>
      </c>
      <c r="AQ663" s="8">
        <f t="shared" si="216"/>
        <v>-4.1435763964778639E-3</v>
      </c>
      <c r="AR663" s="8">
        <f t="shared" si="216"/>
        <v>-6.4368011548697729E-2</v>
      </c>
      <c r="AS663" s="8">
        <f t="shared" si="216"/>
        <v>5.0929678409689566E-2</v>
      </c>
      <c r="AT663" s="8">
        <f t="shared" si="216"/>
        <v>-0.98592714129996217</v>
      </c>
      <c r="AU663" s="8">
        <f t="shared" si="216"/>
        <v>0.82295604821306889</v>
      </c>
      <c r="AW663">
        <f t="shared" si="166"/>
        <v>-0.15199999999999991</v>
      </c>
      <c r="AX663" t="str">
        <f t="shared" si="175"/>
        <v/>
      </c>
      <c r="AY663">
        <f t="shared" si="176"/>
        <v>-0.15199999999999991</v>
      </c>
      <c r="AZ663" t="str">
        <f t="shared" si="177"/>
        <v/>
      </c>
    </row>
    <row r="664" spans="1:52" s="17" customFormat="1" x14ac:dyDescent="0.3">
      <c r="A664">
        <v>1</v>
      </c>
      <c r="B664" t="s">
        <v>85</v>
      </c>
      <c r="C664" t="s">
        <v>68</v>
      </c>
      <c r="D664" t="s">
        <v>69</v>
      </c>
      <c r="E664" t="s">
        <v>43</v>
      </c>
      <c r="F664" s="2">
        <v>0</v>
      </c>
      <c r="G664" s="2">
        <f t="shared" si="167"/>
        <v>0</v>
      </c>
      <c r="H664" s="4">
        <f t="shared" si="168"/>
        <v>1</v>
      </c>
      <c r="I664">
        <f t="shared" si="169"/>
        <v>0</v>
      </c>
      <c r="J664">
        <f t="shared" si="162"/>
        <v>1</v>
      </c>
      <c r="K664">
        <f t="shared" si="170"/>
        <v>2</v>
      </c>
      <c r="L664">
        <f t="shared" si="171"/>
        <v>2</v>
      </c>
      <c r="M664" s="8">
        <f t="shared" ref="M664:W664" si="217">(M18-$M18)/$M18</f>
        <v>0</v>
      </c>
      <c r="N664" s="8">
        <f t="shared" si="217"/>
        <v>-0.90531161474676336</v>
      </c>
      <c r="O664" s="8">
        <f t="shared" si="217"/>
        <v>-0.90533673632446521</v>
      </c>
      <c r="P664" s="8">
        <f t="shared" si="217"/>
        <v>-0.68738628600896989</v>
      </c>
      <c r="Q664" s="8">
        <f t="shared" si="217"/>
        <v>-0.95453753851027323</v>
      </c>
      <c r="R664" s="8">
        <f t="shared" si="217"/>
        <v>2.0522348094642084</v>
      </c>
      <c r="S664" s="8">
        <f t="shared" si="217"/>
        <v>-0.98085101331119984</v>
      </c>
      <c r="T664" s="8">
        <f t="shared" si="217"/>
        <v>-0.53187080677530241</v>
      </c>
      <c r="U664" s="8">
        <f t="shared" si="217"/>
        <v>-0.6337156373906615</v>
      </c>
      <c r="V664" s="8">
        <f t="shared" si="217"/>
        <v>-0.7120054001138354</v>
      </c>
      <c r="W664" s="8">
        <f t="shared" si="217"/>
        <v>-0.9542841438209041</v>
      </c>
      <c r="X664"/>
      <c r="Y664" s="8">
        <f t="shared" ref="Y664:AI664" si="218">(Y18-$Y18)/$Y18</f>
        <v>0</v>
      </c>
      <c r="Z664" s="8">
        <f t="shared" si="218"/>
        <v>-0.79604738186186375</v>
      </c>
      <c r="AA664" s="8">
        <f t="shared" si="218"/>
        <v>-0.80260281978312487</v>
      </c>
      <c r="AB664" s="8">
        <f t="shared" si="218"/>
        <v>-0.48225627168355112</v>
      </c>
      <c r="AC664" s="8">
        <f t="shared" si="218"/>
        <v>-0.82054705094234193</v>
      </c>
      <c r="AD664" s="8">
        <f t="shared" si="218"/>
        <v>1.5168310726914418</v>
      </c>
      <c r="AE664" s="8">
        <f t="shared" si="218"/>
        <v>-0.85479673642332765</v>
      </c>
      <c r="AF664" s="8">
        <f t="shared" si="218"/>
        <v>-0.84916465535742469</v>
      </c>
      <c r="AG664" s="8">
        <f t="shared" si="218"/>
        <v>-0.78302141878578457</v>
      </c>
      <c r="AH664" s="8">
        <f t="shared" si="218"/>
        <v>-0.24241530496700192</v>
      </c>
      <c r="AI664" s="8">
        <f t="shared" si="218"/>
        <v>-0.58642460628877457</v>
      </c>
      <c r="AK664" s="8">
        <f t="shared" ref="AK664:AU664" si="219">(AK18-$AK18)/$AK18</f>
        <v>0</v>
      </c>
      <c r="AL664" s="8">
        <f t="shared" si="219"/>
        <v>-0.89795880505875458</v>
      </c>
      <c r="AM664" s="8">
        <f t="shared" si="219"/>
        <v>-0.90243418365089778</v>
      </c>
      <c r="AN664" s="8">
        <f t="shared" si="219"/>
        <v>-0.48225627168355112</v>
      </c>
      <c r="AO664" s="8">
        <f t="shared" si="219"/>
        <v>-0.89653596139954306</v>
      </c>
      <c r="AP664" s="8">
        <f t="shared" si="219"/>
        <v>1.5168310726914418</v>
      </c>
      <c r="AQ664" s="8">
        <f t="shared" si="219"/>
        <v>-0.9132560812742575</v>
      </c>
      <c r="AR664" s="8">
        <f t="shared" si="219"/>
        <v>-0.92337532324839655</v>
      </c>
      <c r="AS664" s="8">
        <f t="shared" si="219"/>
        <v>-0.91254947764194061</v>
      </c>
      <c r="AT664" s="8">
        <f t="shared" si="219"/>
        <v>-0.24241530496700192</v>
      </c>
      <c r="AU664" s="8">
        <f t="shared" si="219"/>
        <v>-0.84220167831720472</v>
      </c>
      <c r="AW664">
        <f t="shared" si="166"/>
        <v>0.15199999999999991</v>
      </c>
      <c r="AX664">
        <f t="shared" si="175"/>
        <v>0.15199999999999991</v>
      </c>
      <c r="AY664" t="str">
        <f t="shared" si="176"/>
        <v/>
      </c>
      <c r="AZ664">
        <f t="shared" si="177"/>
        <v>0.15199999999999991</v>
      </c>
    </row>
    <row r="665" spans="1:52" s="17" customFormat="1" x14ac:dyDescent="0.3">
      <c r="A665">
        <v>2</v>
      </c>
      <c r="B665" t="s">
        <v>86</v>
      </c>
      <c r="C665" t="s">
        <v>87</v>
      </c>
      <c r="D665" t="s">
        <v>69</v>
      </c>
      <c r="E665" t="s">
        <v>43</v>
      </c>
      <c r="F665" s="2">
        <v>0</v>
      </c>
      <c r="G665" s="2">
        <f t="shared" si="167"/>
        <v>0</v>
      </c>
      <c r="H665" s="4">
        <f t="shared" si="168"/>
        <v>1</v>
      </c>
      <c r="I665">
        <f t="shared" si="169"/>
        <v>0</v>
      </c>
      <c r="J665">
        <f t="shared" si="162"/>
        <v>1</v>
      </c>
      <c r="K665">
        <f t="shared" si="170"/>
        <v>2</v>
      </c>
      <c r="L665">
        <f t="shared" si="171"/>
        <v>2</v>
      </c>
      <c r="M665" s="8">
        <f t="shared" ref="M665:W665" si="220">(M19-$M19)/$M19</f>
        <v>0</v>
      </c>
      <c r="N665" s="8">
        <f t="shared" si="220"/>
        <v>-0.74917903907400218</v>
      </c>
      <c r="O665" s="8">
        <f t="shared" si="220"/>
        <v>-0.74834746472623059</v>
      </c>
      <c r="P665" s="8">
        <f t="shared" si="220"/>
        <v>-0.70549304412162261</v>
      </c>
      <c r="Q665" s="8">
        <f t="shared" si="220"/>
        <v>-0.91576048011641153</v>
      </c>
      <c r="R665" s="8">
        <f t="shared" si="220"/>
        <v>1.7922798637035231</v>
      </c>
      <c r="S665" s="8">
        <f t="shared" si="220"/>
        <v>-0.80336767861904934</v>
      </c>
      <c r="T665" s="8">
        <f t="shared" si="220"/>
        <v>-0.61760888958758575</v>
      </c>
      <c r="U665" s="8">
        <f t="shared" si="220"/>
        <v>-0.70477418261284785</v>
      </c>
      <c r="V665" s="8">
        <f t="shared" si="220"/>
        <v>-0.74007535202490093</v>
      </c>
      <c r="W665" s="8">
        <f t="shared" si="220"/>
        <v>-0.91987901091541047</v>
      </c>
      <c r="X665"/>
      <c r="Y665" s="8">
        <f t="shared" ref="Y665:AI665" si="221">(Y19-$Y19)/$Y19</f>
        <v>0</v>
      </c>
      <c r="Z665" s="8">
        <f t="shared" si="221"/>
        <v>-0.6573913095247329</v>
      </c>
      <c r="AA665" s="8">
        <f t="shared" si="221"/>
        <v>-0.67168823512291609</v>
      </c>
      <c r="AB665" s="8">
        <f t="shared" si="221"/>
        <v>-0.51996733078737367</v>
      </c>
      <c r="AC665" s="8">
        <f t="shared" si="221"/>
        <v>-0.76192424250014379</v>
      </c>
      <c r="AD665" s="8">
        <f t="shared" si="221"/>
        <v>1.2760745607071726</v>
      </c>
      <c r="AE665" s="8">
        <f t="shared" si="221"/>
        <v>-0.66327856269259833</v>
      </c>
      <c r="AF665" s="8">
        <f t="shared" si="221"/>
        <v>-0.88246022492726084</v>
      </c>
      <c r="AG665" s="8">
        <f t="shared" si="221"/>
        <v>-0.82623186170159479</v>
      </c>
      <c r="AH665" s="8">
        <f t="shared" si="221"/>
        <v>-0.39793225325514725</v>
      </c>
      <c r="AI665" s="8">
        <f t="shared" si="221"/>
        <v>-0.61935174484560374</v>
      </c>
      <c r="AK665" s="8">
        <f t="shared" ref="AK665:AU665" si="222">(AK19-$AK19)/$AK19</f>
        <v>0</v>
      </c>
      <c r="AL665" s="8">
        <f t="shared" si="222"/>
        <v>-0.87228648337213399</v>
      </c>
      <c r="AM665" s="8">
        <f t="shared" si="222"/>
        <v>-0.88220714856141857</v>
      </c>
      <c r="AN665" s="8">
        <f t="shared" si="222"/>
        <v>-0.51996733078737367</v>
      </c>
      <c r="AO665" s="8">
        <f t="shared" si="222"/>
        <v>-0.88214868016331915</v>
      </c>
      <c r="AP665" s="8">
        <f t="shared" si="222"/>
        <v>1.2760745607071726</v>
      </c>
      <c r="AQ665" s="8">
        <f t="shared" si="222"/>
        <v>-0.88492620191469784</v>
      </c>
      <c r="AR665" s="8">
        <f t="shared" si="222"/>
        <v>-0.9402946284307353</v>
      </c>
      <c r="AS665" s="8">
        <f t="shared" si="222"/>
        <v>-0.92599120888383635</v>
      </c>
      <c r="AT665" s="8">
        <f t="shared" si="222"/>
        <v>-0.39793225325514725</v>
      </c>
      <c r="AU665" s="8">
        <f t="shared" si="222"/>
        <v>-0.83291666616056736</v>
      </c>
      <c r="AW665">
        <f t="shared" si="166"/>
        <v>0.18999999999999989</v>
      </c>
      <c r="AX665">
        <f t="shared" si="175"/>
        <v>0.18999999999999989</v>
      </c>
      <c r="AY665" t="str">
        <f t="shared" si="176"/>
        <v/>
      </c>
      <c r="AZ665">
        <f t="shared" si="177"/>
        <v>0.18999999999999989</v>
      </c>
    </row>
    <row r="666" spans="1:52" s="17" customFormat="1" x14ac:dyDescent="0.3">
      <c r="A666">
        <v>2</v>
      </c>
      <c r="B666" t="s">
        <v>88</v>
      </c>
      <c r="C666" t="s">
        <v>87</v>
      </c>
      <c r="D666" t="s">
        <v>69</v>
      </c>
      <c r="E666"/>
      <c r="F666" s="2">
        <v>0</v>
      </c>
      <c r="G666" s="2">
        <f t="shared" si="167"/>
        <v>1</v>
      </c>
      <c r="H666" s="4">
        <f t="shared" si="168"/>
        <v>0</v>
      </c>
      <c r="I666">
        <f t="shared" si="169"/>
        <v>1</v>
      </c>
      <c r="J666">
        <f t="shared" si="162"/>
        <v>0</v>
      </c>
      <c r="K666">
        <f t="shared" si="170"/>
        <v>2</v>
      </c>
      <c r="L666">
        <f t="shared" si="171"/>
        <v>0</v>
      </c>
      <c r="M666" s="8">
        <f t="shared" ref="M666:W666" si="223">(M20-$M20)/$M20</f>
        <v>0</v>
      </c>
      <c r="N666" s="8">
        <f t="shared" si="223"/>
        <v>0.14720506644509981</v>
      </c>
      <c r="O666" s="8">
        <f t="shared" si="223"/>
        <v>0.14753901668651379</v>
      </c>
      <c r="P666" s="8">
        <f t="shared" si="223"/>
        <v>-1.5397705741838647E-4</v>
      </c>
      <c r="Q666" s="8">
        <f t="shared" si="223"/>
        <v>2.1461802191473471E-2</v>
      </c>
      <c r="R666" s="8">
        <f t="shared" si="223"/>
        <v>-0.99999400089386681</v>
      </c>
      <c r="S666" s="8">
        <f t="shared" si="223"/>
        <v>-0.95913608872278033</v>
      </c>
      <c r="T666" s="8">
        <f t="shared" si="223"/>
        <v>13.579529650082138</v>
      </c>
      <c r="U666" s="8">
        <f t="shared" si="223"/>
        <v>10.118070407509281</v>
      </c>
      <c r="V666" s="8">
        <f t="shared" si="223"/>
        <v>-0.99896715389406976</v>
      </c>
      <c r="W666" s="8">
        <f t="shared" si="223"/>
        <v>-0.75226891193212209</v>
      </c>
      <c r="X666"/>
      <c r="Y666" s="8">
        <f t="shared" ref="Y666:AI666" si="224">(Y20-$Y20)/$Y20</f>
        <v>0</v>
      </c>
      <c r="Z666" s="8">
        <f t="shared" si="224"/>
        <v>4.2795608831280036</v>
      </c>
      <c r="AA666" s="8">
        <f t="shared" si="224"/>
        <v>2.5292445172680429</v>
      </c>
      <c r="AB666" s="8">
        <f t="shared" si="224"/>
        <v>0.15401249366417094</v>
      </c>
      <c r="AC666" s="8">
        <f t="shared" si="224"/>
        <v>3.0205989566012419</v>
      </c>
      <c r="AD666" s="8">
        <f t="shared" si="224"/>
        <v>-0.39829296517295332</v>
      </c>
      <c r="AE666" s="8">
        <f t="shared" si="224"/>
        <v>1.9522459971975104</v>
      </c>
      <c r="AF666" s="8">
        <f t="shared" si="224"/>
        <v>1.6171128954467366</v>
      </c>
      <c r="AG666" s="8">
        <f t="shared" si="224"/>
        <v>3.2561146526697566</v>
      </c>
      <c r="AH666" s="8">
        <f t="shared" si="224"/>
        <v>-0.98164213483305329</v>
      </c>
      <c r="AI666" s="8">
        <f t="shared" si="224"/>
        <v>1.08941220706677</v>
      </c>
      <c r="AK666" s="8">
        <f t="shared" ref="AK666:AU666" si="225">(AK20-$AK20)/$AK20</f>
        <v>0</v>
      </c>
      <c r="AL666" s="8">
        <f t="shared" si="225"/>
        <v>3.210022674024319</v>
      </c>
      <c r="AM666" s="8">
        <f t="shared" si="225"/>
        <v>1.4514073756741657</v>
      </c>
      <c r="AN666" s="8">
        <f t="shared" si="225"/>
        <v>0.15401249366417094</v>
      </c>
      <c r="AO666" s="8">
        <f t="shared" si="225"/>
        <v>1.6282365199980706</v>
      </c>
      <c r="AP666" s="8">
        <f t="shared" si="225"/>
        <v>-0.39829296517295332</v>
      </c>
      <c r="AQ666" s="8">
        <f t="shared" si="225"/>
        <v>1.598005176644399</v>
      </c>
      <c r="AR666" s="8">
        <f t="shared" si="225"/>
        <v>0.36822887202006599</v>
      </c>
      <c r="AS666" s="8">
        <f t="shared" si="225"/>
        <v>1.1732020599286399</v>
      </c>
      <c r="AT666" s="8">
        <f t="shared" si="225"/>
        <v>-0.98164213483305329</v>
      </c>
      <c r="AU666" s="8">
        <f t="shared" si="225"/>
        <v>0.51486281584764815</v>
      </c>
      <c r="AW666">
        <f t="shared" si="166"/>
        <v>-0.18999999999999989</v>
      </c>
      <c r="AX666" t="str">
        <f t="shared" si="175"/>
        <v/>
      </c>
      <c r="AY666">
        <f t="shared" si="176"/>
        <v>-0.18999999999999989</v>
      </c>
      <c r="AZ666" t="str">
        <f t="shared" si="177"/>
        <v/>
      </c>
    </row>
    <row r="667" spans="1:52" s="17" customFormat="1" x14ac:dyDescent="0.3">
      <c r="A667">
        <v>2</v>
      </c>
      <c r="B667" t="s">
        <v>89</v>
      </c>
      <c r="C667" t="s">
        <v>87</v>
      </c>
      <c r="D667" t="s">
        <v>69</v>
      </c>
      <c r="E667"/>
      <c r="F667" s="2">
        <v>0</v>
      </c>
      <c r="G667" s="2">
        <f t="shared" si="167"/>
        <v>1</v>
      </c>
      <c r="H667" s="4">
        <f t="shared" si="168"/>
        <v>0</v>
      </c>
      <c r="I667">
        <f t="shared" si="169"/>
        <v>1</v>
      </c>
      <c r="J667">
        <f t="shared" si="162"/>
        <v>0</v>
      </c>
      <c r="K667">
        <f t="shared" si="170"/>
        <v>2</v>
      </c>
      <c r="L667">
        <f t="shared" si="171"/>
        <v>0</v>
      </c>
      <c r="M667" s="8">
        <f t="shared" ref="M667:W667" si="226">(M21-$M21)/$M21</f>
        <v>0</v>
      </c>
      <c r="N667" s="8">
        <f t="shared" si="226"/>
        <v>0.1601639404910816</v>
      </c>
      <c r="O667" s="8">
        <f t="shared" si="226"/>
        <v>0.16036491657492769</v>
      </c>
      <c r="P667" s="8">
        <f t="shared" si="226"/>
        <v>-1.2398524575569687E-4</v>
      </c>
      <c r="Q667" s="8">
        <f t="shared" si="226"/>
        <v>2.7669707304830756E-2</v>
      </c>
      <c r="R667" s="8">
        <f t="shared" si="226"/>
        <v>-0.99999500059492918</v>
      </c>
      <c r="S667" s="8">
        <f t="shared" si="226"/>
        <v>-0.96391229443696202</v>
      </c>
      <c r="T667" s="8">
        <f t="shared" si="226"/>
        <v>13.587567079517539</v>
      </c>
      <c r="U667" s="8">
        <f t="shared" si="226"/>
        <v>10.132574223667383</v>
      </c>
      <c r="V667" s="8">
        <f t="shared" si="226"/>
        <v>-0.99909410780117158</v>
      </c>
      <c r="W667" s="8">
        <f t="shared" si="226"/>
        <v>-0.74410045204620645</v>
      </c>
      <c r="X667"/>
      <c r="Y667" s="8">
        <f t="shared" ref="Y667:AI667" si="227">(Y21-$Y21)/$Y21</f>
        <v>0</v>
      </c>
      <c r="Z667" s="8">
        <f t="shared" si="227"/>
        <v>4.4978113658257763</v>
      </c>
      <c r="AA667" s="8">
        <f t="shared" si="227"/>
        <v>3.0205289525244505</v>
      </c>
      <c r="AB667" s="8">
        <f t="shared" si="227"/>
        <v>0.38668680775983644</v>
      </c>
      <c r="AC667" s="8">
        <f t="shared" si="227"/>
        <v>2.9050288003987403</v>
      </c>
      <c r="AD667" s="8">
        <f t="shared" si="227"/>
        <v>-0.47592480649135976</v>
      </c>
      <c r="AE667" s="8">
        <f t="shared" si="227"/>
        <v>2.6514321082370964</v>
      </c>
      <c r="AF667" s="8">
        <f t="shared" si="227"/>
        <v>2.0144120487787784</v>
      </c>
      <c r="AG667" s="8">
        <f t="shared" si="227"/>
        <v>3.3686251015622402</v>
      </c>
      <c r="AH667" s="8">
        <f t="shared" si="227"/>
        <v>-0.98443885558288002</v>
      </c>
      <c r="AI667" s="8">
        <f t="shared" si="227"/>
        <v>1.0750555907564248</v>
      </c>
      <c r="AK667" s="8">
        <f t="shared" ref="AK667:AU667" si="228">(AK21-$AK21)/$AK21</f>
        <v>0</v>
      </c>
      <c r="AL667" s="8">
        <f t="shared" si="228"/>
        <v>3.2788474271354011</v>
      </c>
      <c r="AM667" s="8">
        <f t="shared" si="228"/>
        <v>1.8236206132109658</v>
      </c>
      <c r="AN667" s="8">
        <f t="shared" si="228"/>
        <v>0.38668680775983644</v>
      </c>
      <c r="AO667" s="8">
        <f t="shared" si="228"/>
        <v>1.3501869063618261</v>
      </c>
      <c r="AP667" s="8">
        <f t="shared" si="228"/>
        <v>-0.47592480649135976</v>
      </c>
      <c r="AQ667" s="8">
        <f t="shared" si="228"/>
        <v>2.2866744487021582</v>
      </c>
      <c r="AR667" s="8">
        <f t="shared" si="228"/>
        <v>0.52064851723864514</v>
      </c>
      <c r="AS667" s="8">
        <f t="shared" si="228"/>
        <v>1.4448978535533401</v>
      </c>
      <c r="AT667" s="8">
        <f t="shared" si="228"/>
        <v>-0.98443885558288002</v>
      </c>
      <c r="AU667" s="8">
        <f t="shared" si="228"/>
        <v>0.50018282272930226</v>
      </c>
      <c r="AW667">
        <f t="shared" si="166"/>
        <v>-0.18999999999999989</v>
      </c>
      <c r="AX667" t="str">
        <f t="shared" si="175"/>
        <v/>
      </c>
      <c r="AY667">
        <f t="shared" si="176"/>
        <v>-0.18999999999999989</v>
      </c>
      <c r="AZ667" t="str">
        <f t="shared" si="177"/>
        <v/>
      </c>
    </row>
    <row r="668" spans="1:52" s="17" customFormat="1" x14ac:dyDescent="0.3">
      <c r="A668">
        <v>2</v>
      </c>
      <c r="B668" t="s">
        <v>90</v>
      </c>
      <c r="C668" t="s">
        <v>87</v>
      </c>
      <c r="D668" t="s">
        <v>69</v>
      </c>
      <c r="E668" t="s">
        <v>43</v>
      </c>
      <c r="F668" s="2">
        <v>0</v>
      </c>
      <c r="G668" s="2">
        <f t="shared" si="167"/>
        <v>0</v>
      </c>
      <c r="H668" s="4">
        <f t="shared" si="168"/>
        <v>1</v>
      </c>
      <c r="I668">
        <f t="shared" si="169"/>
        <v>0</v>
      </c>
      <c r="J668">
        <f t="shared" si="162"/>
        <v>1</v>
      </c>
      <c r="K668">
        <f t="shared" si="170"/>
        <v>2</v>
      </c>
      <c r="L668">
        <f t="shared" si="171"/>
        <v>2</v>
      </c>
      <c r="M668" s="8">
        <f t="shared" ref="M668:W668" si="229">(M22-$M22)/$M22</f>
        <v>0</v>
      </c>
      <c r="N668" s="8">
        <f t="shared" si="229"/>
        <v>-0.73055835646452638</v>
      </c>
      <c r="O668" s="8">
        <f t="shared" si="229"/>
        <v>-0.72973488063406666</v>
      </c>
      <c r="P668" s="8">
        <f t="shared" si="229"/>
        <v>-0.67367313620278713</v>
      </c>
      <c r="Q668" s="8">
        <f t="shared" si="229"/>
        <v>-0.90095210146925475</v>
      </c>
      <c r="R668" s="8">
        <f t="shared" si="229"/>
        <v>2.3783780759143909</v>
      </c>
      <c r="S668" s="8">
        <f t="shared" si="229"/>
        <v>-0.77815806180624036</v>
      </c>
      <c r="T668" s="8">
        <f t="shared" si="229"/>
        <v>-0.55653130337887424</v>
      </c>
      <c r="U668" s="8">
        <f t="shared" si="229"/>
        <v>-0.65726691489626587</v>
      </c>
      <c r="V668" s="8">
        <f t="shared" si="229"/>
        <v>-0.69170953758307963</v>
      </c>
      <c r="W668" s="8">
        <f t="shared" si="229"/>
        <v>-0.90743218175208251</v>
      </c>
      <c r="X668"/>
      <c r="Y668" s="8">
        <f t="shared" ref="Y668:AI668" si="230">(Y22-$Y22)/$Y22</f>
        <v>0</v>
      </c>
      <c r="Z668" s="8">
        <f t="shared" si="230"/>
        <v>-0.65706865697747119</v>
      </c>
      <c r="AA668" s="8">
        <f t="shared" si="230"/>
        <v>-0.69081622481250426</v>
      </c>
      <c r="AB668" s="8">
        <f t="shared" si="230"/>
        <v>-0.55777720595623159</v>
      </c>
      <c r="AC668" s="8">
        <f t="shared" si="230"/>
        <v>-0.78137625635258168</v>
      </c>
      <c r="AD668" s="8">
        <f t="shared" si="230"/>
        <v>1.1988245714372721</v>
      </c>
      <c r="AE668" s="8">
        <f t="shared" si="230"/>
        <v>-0.6927323322653558</v>
      </c>
      <c r="AF668" s="8">
        <f t="shared" si="230"/>
        <v>-0.89322782245912768</v>
      </c>
      <c r="AG668" s="8">
        <f t="shared" si="230"/>
        <v>-0.83819520917780699</v>
      </c>
      <c r="AH668" s="8">
        <f t="shared" si="230"/>
        <v>-0.453580865465464</v>
      </c>
      <c r="AI668" s="8">
        <f t="shared" si="230"/>
        <v>-0.63961419431795974</v>
      </c>
      <c r="AK668" s="8">
        <f t="shared" ref="AK668:AU668" si="231">(AK22-$AK22)/$AK22</f>
        <v>0</v>
      </c>
      <c r="AL668" s="8">
        <f t="shared" si="231"/>
        <v>-0.87148189725716263</v>
      </c>
      <c r="AM668" s="8">
        <f t="shared" si="231"/>
        <v>-0.88114459146338919</v>
      </c>
      <c r="AN668" s="8">
        <f t="shared" si="231"/>
        <v>-0.55777720595623159</v>
      </c>
      <c r="AO668" s="8">
        <f t="shared" si="231"/>
        <v>-0.89621542394240594</v>
      </c>
      <c r="AP668" s="8">
        <f t="shared" si="231"/>
        <v>1.1988245714372721</v>
      </c>
      <c r="AQ668" s="8">
        <f t="shared" si="231"/>
        <v>-0.89904409764543436</v>
      </c>
      <c r="AR668" s="8">
        <f t="shared" si="231"/>
        <v>-0.94605810038781968</v>
      </c>
      <c r="AS668" s="8">
        <f t="shared" si="231"/>
        <v>-0.93149669445824412</v>
      </c>
      <c r="AT668" s="8">
        <f t="shared" si="231"/>
        <v>-0.453580865465464</v>
      </c>
      <c r="AU668" s="8">
        <f t="shared" si="231"/>
        <v>-0.84467628297407404</v>
      </c>
      <c r="AW668">
        <f t="shared" si="166"/>
        <v>0.18999999999999989</v>
      </c>
      <c r="AX668">
        <f t="shared" si="175"/>
        <v>0.18999999999999989</v>
      </c>
      <c r="AY668" t="str">
        <f t="shared" si="176"/>
        <v/>
      </c>
      <c r="AZ668">
        <f t="shared" si="177"/>
        <v>0.18999999999999989</v>
      </c>
    </row>
    <row r="669" spans="1:52" s="17" customFormat="1" x14ac:dyDescent="0.3">
      <c r="A669">
        <v>2</v>
      </c>
      <c r="B669" t="s">
        <v>91</v>
      </c>
      <c r="C669" t="s">
        <v>92</v>
      </c>
      <c r="D669" t="s">
        <v>69</v>
      </c>
      <c r="E669"/>
      <c r="F669" s="2">
        <v>0</v>
      </c>
      <c r="G669" s="2">
        <f t="shared" si="167"/>
        <v>0</v>
      </c>
      <c r="H669" s="4">
        <f t="shared" si="168"/>
        <v>0</v>
      </c>
      <c r="I669">
        <f t="shared" si="169"/>
        <v>0</v>
      </c>
      <c r="J669">
        <f t="shared" si="162"/>
        <v>1</v>
      </c>
      <c r="K669">
        <f t="shared" si="170"/>
        <v>2</v>
      </c>
      <c r="L669">
        <f t="shared" si="171"/>
        <v>0</v>
      </c>
      <c r="M669" s="8">
        <f t="shared" ref="M669:W669" si="232">(M23-$M23)/$M23</f>
        <v>0</v>
      </c>
      <c r="N669" s="8">
        <f t="shared" si="232"/>
        <v>1.2446202114863299E-2</v>
      </c>
      <c r="O669" s="8">
        <f t="shared" si="232"/>
        <v>1.5754555433646889E-2</v>
      </c>
      <c r="P669" s="8">
        <f t="shared" si="232"/>
        <v>-0.70549304412162261</v>
      </c>
      <c r="Q669" s="8">
        <f t="shared" si="232"/>
        <v>-0.68742430498435847</v>
      </c>
      <c r="R669" s="8">
        <f t="shared" si="232"/>
        <v>1.7922798637035231</v>
      </c>
      <c r="S669" s="8">
        <f t="shared" si="232"/>
        <v>0.98077025845872723</v>
      </c>
      <c r="T669" s="8">
        <f t="shared" si="232"/>
        <v>-0.61760888958758575</v>
      </c>
      <c r="U669" s="8">
        <f t="shared" si="232"/>
        <v>-0.69547337234381623</v>
      </c>
      <c r="V669" s="8">
        <f t="shared" si="232"/>
        <v>-0.74007535202490093</v>
      </c>
      <c r="W669" s="8">
        <f t="shared" si="232"/>
        <v>-0.71347512202165342</v>
      </c>
      <c r="X669"/>
      <c r="Y669" s="8">
        <f t="shared" ref="Y669:AI669" si="233">(Y23-$Y23)/$Y23</f>
        <v>0</v>
      </c>
      <c r="Z669" s="8">
        <f t="shared" si="233"/>
        <v>-4.1801966070432444E-3</v>
      </c>
      <c r="AA669" s="8">
        <f t="shared" si="233"/>
        <v>-1.5891647237766943E-2</v>
      </c>
      <c r="AB669" s="8">
        <f t="shared" si="233"/>
        <v>-0.43829349596599132</v>
      </c>
      <c r="AC669" s="8">
        <f t="shared" si="233"/>
        <v>-0.4691624171042858</v>
      </c>
      <c r="AD669" s="8">
        <f t="shared" si="233"/>
        <v>1.420450277538045</v>
      </c>
      <c r="AE669" s="8">
        <f t="shared" si="233"/>
        <v>0.79665051636071138</v>
      </c>
      <c r="AF669" s="8">
        <f t="shared" si="233"/>
        <v>-0.87494067933193143</v>
      </c>
      <c r="AG669" s="8">
        <f t="shared" si="233"/>
        <v>-0.83913414658082242</v>
      </c>
      <c r="AH669" s="8">
        <f t="shared" si="233"/>
        <v>-0.35338910916397903</v>
      </c>
      <c r="AI669" s="8">
        <f t="shared" si="233"/>
        <v>-0.23860224688858392</v>
      </c>
      <c r="AK669" s="8">
        <f t="shared" ref="AK669:AU669" si="234">(AK23-$AK23)/$AK23</f>
        <v>0</v>
      </c>
      <c r="AL669" s="8">
        <f t="shared" si="234"/>
        <v>-0.78028551964639548</v>
      </c>
      <c r="AM669" s="8">
        <f t="shared" si="234"/>
        <v>-0.78143146679085951</v>
      </c>
      <c r="AN669" s="8">
        <f t="shared" si="234"/>
        <v>-0.43829349596599132</v>
      </c>
      <c r="AO669" s="8">
        <f t="shared" si="234"/>
        <v>-0.8585811877588041</v>
      </c>
      <c r="AP669" s="8">
        <f t="shared" si="234"/>
        <v>1.420450277538045</v>
      </c>
      <c r="AQ669" s="8">
        <f t="shared" si="234"/>
        <v>-0.63303235737480401</v>
      </c>
      <c r="AR669" s="8">
        <f t="shared" si="234"/>
        <v>-0.93657143629141115</v>
      </c>
      <c r="AS669" s="8">
        <f t="shared" si="234"/>
        <v>-0.95290830028756313</v>
      </c>
      <c r="AT669" s="8">
        <f t="shared" si="234"/>
        <v>-0.35338910916397903</v>
      </c>
      <c r="AU669" s="8">
        <f t="shared" si="234"/>
        <v>-0.55794879503457506</v>
      </c>
      <c r="AW669">
        <f t="shared" si="166"/>
        <v>1.7999999999999999E-2</v>
      </c>
      <c r="AX669" t="str">
        <f t="shared" si="175"/>
        <v/>
      </c>
      <c r="AY669" t="str">
        <f t="shared" si="176"/>
        <v/>
      </c>
      <c r="AZ669">
        <f t="shared" si="177"/>
        <v>1.7999999999999999E-2</v>
      </c>
    </row>
    <row r="670" spans="1:52" s="17" customFormat="1" x14ac:dyDescent="0.3">
      <c r="A670">
        <v>2</v>
      </c>
      <c r="B670" t="s">
        <v>93</v>
      </c>
      <c r="C670" t="s">
        <v>92</v>
      </c>
      <c r="D670" t="s">
        <v>69</v>
      </c>
      <c r="E670" t="s">
        <v>43</v>
      </c>
      <c r="F670" s="2">
        <v>0</v>
      </c>
      <c r="G670" s="2">
        <f t="shared" si="167"/>
        <v>1</v>
      </c>
      <c r="H670" s="4">
        <f t="shared" si="168"/>
        <v>1</v>
      </c>
      <c r="I670">
        <f t="shared" si="169"/>
        <v>1</v>
      </c>
      <c r="J670">
        <f t="shared" si="162"/>
        <v>0</v>
      </c>
      <c r="K670">
        <f t="shared" si="170"/>
        <v>2</v>
      </c>
      <c r="L670">
        <f t="shared" si="171"/>
        <v>2</v>
      </c>
      <c r="M670" s="8">
        <f t="shared" ref="M670:W670" si="235">(M24-$M24)/$M24</f>
        <v>0</v>
      </c>
      <c r="N670" s="8">
        <f t="shared" si="235"/>
        <v>8.2887649740197452E-4</v>
      </c>
      <c r="O670" s="8">
        <f t="shared" si="235"/>
        <v>8.4687381580156199E-4</v>
      </c>
      <c r="P670" s="8">
        <f t="shared" si="235"/>
        <v>-1.5397705741838647E-4</v>
      </c>
      <c r="Q670" s="8">
        <f t="shared" si="235"/>
        <v>-1.3497988799668849E-4</v>
      </c>
      <c r="R670" s="8">
        <f t="shared" si="235"/>
        <v>-0.99999400089386681</v>
      </c>
      <c r="S670" s="8">
        <f t="shared" si="235"/>
        <v>-0.99992301147129081</v>
      </c>
      <c r="T670" s="8">
        <f t="shared" si="235"/>
        <v>13.579529650082138</v>
      </c>
      <c r="U670" s="8">
        <f t="shared" si="235"/>
        <v>10.240847113780047</v>
      </c>
      <c r="V670" s="8">
        <f t="shared" si="235"/>
        <v>-0.99896715389406976</v>
      </c>
      <c r="W670" s="8">
        <f t="shared" si="235"/>
        <v>-0.99099334199204314</v>
      </c>
      <c r="X670"/>
      <c r="Y670" s="8">
        <f t="shared" ref="Y670:AI670" si="236">(Y24-$Y24)/$Y24</f>
        <v>0</v>
      </c>
      <c r="Z670" s="8">
        <f t="shared" si="236"/>
        <v>0.39283940938531681</v>
      </c>
      <c r="AA670" s="8">
        <f t="shared" si="236"/>
        <v>0.45138133646118284</v>
      </c>
      <c r="AB670" s="8">
        <f t="shared" si="236"/>
        <v>0.31115186768552089</v>
      </c>
      <c r="AC670" s="8">
        <f t="shared" si="236"/>
        <v>0.66611739409865989</v>
      </c>
      <c r="AD670" s="8">
        <f t="shared" si="236"/>
        <v>-0.68816271667101503</v>
      </c>
      <c r="AE670" s="8">
        <f t="shared" si="236"/>
        <v>-0.1364756933567447</v>
      </c>
      <c r="AF670" s="8">
        <f t="shared" si="236"/>
        <v>0.9383428781757347</v>
      </c>
      <c r="AG670" s="8">
        <f t="shared" si="236"/>
        <v>1.3510078215546946</v>
      </c>
      <c r="AH670" s="8">
        <f t="shared" si="236"/>
        <v>-0.9862337497668161</v>
      </c>
      <c r="AI670" s="8">
        <f t="shared" si="236"/>
        <v>-0.40434651804204658</v>
      </c>
      <c r="AK670" s="8">
        <f t="shared" ref="AK670:AU670" si="237">(AK24-$AK24)/$AK24</f>
        <v>0</v>
      </c>
      <c r="AL670" s="8">
        <f t="shared" si="237"/>
        <v>-0.27345218805899674</v>
      </c>
      <c r="AM670" s="8">
        <f t="shared" si="237"/>
        <v>-0.22729489979183556</v>
      </c>
      <c r="AN670" s="8">
        <f t="shared" si="237"/>
        <v>0.31115186768552089</v>
      </c>
      <c r="AO670" s="8">
        <f t="shared" si="237"/>
        <v>-0.12181253513480116</v>
      </c>
      <c r="AP670" s="8">
        <f t="shared" si="237"/>
        <v>-0.68816271667101503</v>
      </c>
      <c r="AQ670" s="8">
        <f t="shared" si="237"/>
        <v>-0.36951068977010226</v>
      </c>
      <c r="AR670" s="8">
        <f t="shared" si="237"/>
        <v>-1.3227970655965709E-2</v>
      </c>
      <c r="AS670" s="8">
        <f t="shared" si="237"/>
        <v>-0.28491761862118503</v>
      </c>
      <c r="AT670" s="8">
        <f t="shared" si="237"/>
        <v>-0.9862337497668161</v>
      </c>
      <c r="AU670" s="8">
        <f t="shared" si="237"/>
        <v>-0.43550848959512989</v>
      </c>
      <c r="AW670">
        <f t="shared" si="166"/>
        <v>-1.7999999999999999E-2</v>
      </c>
      <c r="AX670">
        <f t="shared" si="175"/>
        <v>-1.7999999999999999E-2</v>
      </c>
      <c r="AY670">
        <f t="shared" si="176"/>
        <v>-1.7999999999999999E-2</v>
      </c>
      <c r="AZ670" t="str">
        <f t="shared" si="177"/>
        <v/>
      </c>
    </row>
    <row r="671" spans="1:52" s="17" customFormat="1" x14ac:dyDescent="0.3">
      <c r="A671">
        <v>2</v>
      </c>
      <c r="B671" t="s">
        <v>94</v>
      </c>
      <c r="C671" t="s">
        <v>92</v>
      </c>
      <c r="D671" t="s">
        <v>69</v>
      </c>
      <c r="E671" t="s">
        <v>43</v>
      </c>
      <c r="F671" s="2">
        <v>0</v>
      </c>
      <c r="G671" s="2">
        <f t="shared" si="167"/>
        <v>1</v>
      </c>
      <c r="H671" s="4">
        <f t="shared" si="168"/>
        <v>1</v>
      </c>
      <c r="I671">
        <f t="shared" si="169"/>
        <v>1</v>
      </c>
      <c r="J671">
        <f t="shared" si="162"/>
        <v>0</v>
      </c>
      <c r="K671">
        <f t="shared" si="170"/>
        <v>2</v>
      </c>
      <c r="L671">
        <f t="shared" si="171"/>
        <v>2</v>
      </c>
      <c r="M671" s="8">
        <f t="shared" ref="M671:W671" si="238">(M25-$M25)/$M25</f>
        <v>0</v>
      </c>
      <c r="N671" s="8">
        <f t="shared" si="238"/>
        <v>1.0848709003628569E-3</v>
      </c>
      <c r="O671" s="8">
        <f t="shared" si="238"/>
        <v>1.1168670928160714E-3</v>
      </c>
      <c r="P671" s="8">
        <f t="shared" si="238"/>
        <v>-1.2398524575569687E-4</v>
      </c>
      <c r="Q671" s="8">
        <f t="shared" si="238"/>
        <v>-1.0498750648672809E-4</v>
      </c>
      <c r="R671" s="8">
        <f t="shared" si="238"/>
        <v>-0.99999500059492918</v>
      </c>
      <c r="S671" s="8">
        <f t="shared" si="238"/>
        <v>-0.99992400904292389</v>
      </c>
      <c r="T671" s="8">
        <f t="shared" si="238"/>
        <v>13.587567079517539</v>
      </c>
      <c r="U671" s="8">
        <f t="shared" si="238"/>
        <v>10.237657718731471</v>
      </c>
      <c r="V671" s="8">
        <f t="shared" si="238"/>
        <v>-0.99909410780117158</v>
      </c>
      <c r="W671" s="8">
        <f t="shared" si="238"/>
        <v>-0.99068510847209179</v>
      </c>
      <c r="X671"/>
      <c r="Y671" s="8">
        <f t="shared" ref="Y671:AI671" si="239">(Y25-$Y25)/$Y25</f>
        <v>0</v>
      </c>
      <c r="Z671" s="8">
        <f t="shared" si="239"/>
        <v>0.44384336380531364</v>
      </c>
      <c r="AA671" s="8">
        <f t="shared" si="239"/>
        <v>0.45688797804167897</v>
      </c>
      <c r="AB671" s="8">
        <f t="shared" si="239"/>
        <v>0.3778250695492793</v>
      </c>
      <c r="AC671" s="8">
        <f t="shared" si="239"/>
        <v>0.84246465993492115</v>
      </c>
      <c r="AD671" s="8">
        <f t="shared" si="239"/>
        <v>-0.65390964234180537</v>
      </c>
      <c r="AE671" s="8">
        <f t="shared" si="239"/>
        <v>-0.11743056352039598</v>
      </c>
      <c r="AF671" s="8">
        <f t="shared" si="239"/>
        <v>1.0342769021987588</v>
      </c>
      <c r="AG671" s="8">
        <f t="shared" si="239"/>
        <v>1.502954136318253</v>
      </c>
      <c r="AH671" s="8">
        <f t="shared" si="239"/>
        <v>-0.98617528212275207</v>
      </c>
      <c r="AI671" s="8">
        <f t="shared" si="239"/>
        <v>-0.37958421170583384</v>
      </c>
      <c r="AK671" s="8">
        <f t="shared" ref="AK671:AU671" si="240">(AK25-$AK25)/$AK25</f>
        <v>0</v>
      </c>
      <c r="AL671" s="8">
        <f t="shared" si="240"/>
        <v>-0.2539850903797185</v>
      </c>
      <c r="AM671" s="8">
        <f t="shared" si="240"/>
        <v>-0.24414866632595278</v>
      </c>
      <c r="AN671" s="8">
        <f t="shared" si="240"/>
        <v>0.3778250695492793</v>
      </c>
      <c r="AO671" s="8">
        <f t="shared" si="240"/>
        <v>7.5897197449602168E-3</v>
      </c>
      <c r="AP671" s="8">
        <f t="shared" si="240"/>
        <v>-0.65390964234180537</v>
      </c>
      <c r="AQ671" s="8">
        <f t="shared" si="240"/>
        <v>-0.352693565374472</v>
      </c>
      <c r="AR671" s="8">
        <f t="shared" si="240"/>
        <v>3.7150637475046974E-2</v>
      </c>
      <c r="AS671" s="8">
        <f t="shared" si="240"/>
        <v>-0.23996282208524622</v>
      </c>
      <c r="AT671" s="8">
        <f t="shared" si="240"/>
        <v>-0.98617528212275207</v>
      </c>
      <c r="AU671" s="8">
        <f t="shared" si="240"/>
        <v>-0.41171250301189488</v>
      </c>
      <c r="AW671">
        <f t="shared" si="166"/>
        <v>-1.7999999999999999E-2</v>
      </c>
      <c r="AX671">
        <f t="shared" si="175"/>
        <v>-1.7999999999999999E-2</v>
      </c>
      <c r="AY671">
        <f t="shared" si="176"/>
        <v>-1.7999999999999999E-2</v>
      </c>
      <c r="AZ671" t="str">
        <f t="shared" si="177"/>
        <v/>
      </c>
    </row>
    <row r="672" spans="1:52" s="17" customFormat="1" x14ac:dyDescent="0.3">
      <c r="A672">
        <v>2</v>
      </c>
      <c r="B672" t="s">
        <v>95</v>
      </c>
      <c r="C672" t="s">
        <v>92</v>
      </c>
      <c r="D672" t="s">
        <v>69</v>
      </c>
      <c r="E672"/>
      <c r="F672" s="2">
        <v>0</v>
      </c>
      <c r="G672" s="2">
        <f t="shared" si="167"/>
        <v>0</v>
      </c>
      <c r="H672" s="4">
        <f t="shared" si="168"/>
        <v>0</v>
      </c>
      <c r="I672">
        <f t="shared" si="169"/>
        <v>0</v>
      </c>
      <c r="J672">
        <f t="shared" si="162"/>
        <v>1</v>
      </c>
      <c r="K672">
        <f t="shared" si="170"/>
        <v>2</v>
      </c>
      <c r="L672">
        <f t="shared" si="171"/>
        <v>0</v>
      </c>
      <c r="M672" s="8">
        <f t="shared" ref="M672:W672" si="241">(M26-$M26)/$M26</f>
        <v>0</v>
      </c>
      <c r="N672" s="8">
        <f t="shared" si="241"/>
        <v>0.12813632091610111</v>
      </c>
      <c r="O672" s="8">
        <f t="shared" si="241"/>
        <v>0.13238857031803322</v>
      </c>
      <c r="P672" s="8">
        <f t="shared" si="241"/>
        <v>-0.67367313620278713</v>
      </c>
      <c r="Q672" s="8">
        <f t="shared" si="241"/>
        <v>-0.66652386049424139</v>
      </c>
      <c r="R672" s="8">
        <f t="shared" si="241"/>
        <v>2.3783780759143909</v>
      </c>
      <c r="S672" s="8">
        <f t="shared" si="241"/>
        <v>1.2228475661985614</v>
      </c>
      <c r="T672" s="8">
        <f t="shared" si="241"/>
        <v>-0.55653130337887424</v>
      </c>
      <c r="U672" s="8">
        <f t="shared" si="241"/>
        <v>-0.64752595888365039</v>
      </c>
      <c r="V672" s="8">
        <f t="shared" si="241"/>
        <v>-0.69170953758307963</v>
      </c>
      <c r="W672" s="8">
        <f t="shared" si="241"/>
        <v>-0.68335759046701772</v>
      </c>
      <c r="X672"/>
      <c r="Y672" s="8">
        <f t="shared" ref="Y672:AI672" si="242">(Y26-$Y26)/$Y26</f>
        <v>0</v>
      </c>
      <c r="Z672" s="8">
        <f t="shared" si="242"/>
        <v>8.9568049464960886E-2</v>
      </c>
      <c r="AA672" s="8">
        <f t="shared" si="242"/>
        <v>8.1899013238472623E-2</v>
      </c>
      <c r="AB672" s="8">
        <f t="shared" si="242"/>
        <v>-0.40800545289541684</v>
      </c>
      <c r="AC672" s="8">
        <f t="shared" si="242"/>
        <v>-0.44483476343426726</v>
      </c>
      <c r="AD672" s="8">
        <f t="shared" si="242"/>
        <v>1.8042290163248627</v>
      </c>
      <c r="AE672" s="8">
        <f t="shared" si="242"/>
        <v>0.95825423992539849</v>
      </c>
      <c r="AF672" s="8">
        <f t="shared" si="242"/>
        <v>-0.86013168992742794</v>
      </c>
      <c r="AG672" s="8">
        <f t="shared" si="242"/>
        <v>-0.82041776064011007</v>
      </c>
      <c r="AH672" s="8">
        <f t="shared" si="242"/>
        <v>-0.26165130151487032</v>
      </c>
      <c r="AI672" s="8">
        <f t="shared" si="242"/>
        <v>-0.15426143205756568</v>
      </c>
      <c r="AK672" s="8">
        <f t="shared" ref="AK672:AU672" si="243">(AK26-$AK26)/$AK26</f>
        <v>0</v>
      </c>
      <c r="AL672" s="8">
        <f t="shared" si="243"/>
        <v>-0.75923796330848003</v>
      </c>
      <c r="AM672" s="8">
        <f t="shared" si="243"/>
        <v>-0.75993113172265891</v>
      </c>
      <c r="AN672" s="8">
        <f t="shared" si="243"/>
        <v>-0.40800545289541684</v>
      </c>
      <c r="AO672" s="8">
        <f t="shared" si="243"/>
        <v>-0.84205039614608135</v>
      </c>
      <c r="AP672" s="8">
        <f t="shared" si="243"/>
        <v>1.8042290163248627</v>
      </c>
      <c r="AQ672" s="8">
        <f t="shared" si="243"/>
        <v>-0.6173247086275726</v>
      </c>
      <c r="AR672" s="8">
        <f t="shared" si="243"/>
        <v>-0.92938330052003126</v>
      </c>
      <c r="AS672" s="8">
        <f t="shared" si="243"/>
        <v>-0.94695293886176668</v>
      </c>
      <c r="AT672" s="8">
        <f t="shared" si="243"/>
        <v>-0.26165130151487032</v>
      </c>
      <c r="AU672" s="8">
        <f t="shared" si="243"/>
        <v>-0.51355474583577554</v>
      </c>
      <c r="AW672">
        <f t="shared" si="166"/>
        <v>1.7999999999999999E-2</v>
      </c>
      <c r="AX672" t="str">
        <f t="shared" si="175"/>
        <v/>
      </c>
      <c r="AY672" t="str">
        <f t="shared" si="176"/>
        <v/>
      </c>
      <c r="AZ672">
        <f t="shared" si="177"/>
        <v>1.7999999999999999E-2</v>
      </c>
    </row>
    <row r="673" spans="1:52" s="17" customFormat="1" x14ac:dyDescent="0.3">
      <c r="A673">
        <v>2</v>
      </c>
      <c r="B673" t="s">
        <v>96</v>
      </c>
      <c r="C673" t="s">
        <v>92</v>
      </c>
      <c r="D673" t="s">
        <v>69</v>
      </c>
      <c r="E673"/>
      <c r="F673" s="2">
        <v>0</v>
      </c>
      <c r="G673" s="2">
        <f t="shared" si="167"/>
        <v>0</v>
      </c>
      <c r="H673" s="4">
        <f t="shared" si="168"/>
        <v>0</v>
      </c>
      <c r="I673">
        <f t="shared" si="169"/>
        <v>0</v>
      </c>
      <c r="J673">
        <f t="shared" si="162"/>
        <v>1</v>
      </c>
      <c r="K673">
        <f t="shared" si="170"/>
        <v>2</v>
      </c>
      <c r="L673">
        <f t="shared" si="171"/>
        <v>0</v>
      </c>
      <c r="M673" s="8">
        <f t="shared" ref="M673:W673" si="244">(M27-$M27)/$M27</f>
        <v>0</v>
      </c>
      <c r="N673" s="8">
        <f t="shared" si="244"/>
        <v>1.2446202114863299E-2</v>
      </c>
      <c r="O673" s="8">
        <f t="shared" si="244"/>
        <v>1.5754555433646889E-2</v>
      </c>
      <c r="P673" s="8">
        <f t="shared" si="244"/>
        <v>-0.70549304412162261</v>
      </c>
      <c r="Q673" s="8">
        <f t="shared" si="244"/>
        <v>-0.68742430498435847</v>
      </c>
      <c r="R673" s="8">
        <f t="shared" si="244"/>
        <v>1.7922798637035231</v>
      </c>
      <c r="S673" s="8">
        <f t="shared" si="244"/>
        <v>0.98077025845872723</v>
      </c>
      <c r="T673" s="8">
        <f t="shared" si="244"/>
        <v>-0.61760888958758575</v>
      </c>
      <c r="U673" s="8">
        <f t="shared" si="244"/>
        <v>-0.69547337234381623</v>
      </c>
      <c r="V673" s="8">
        <f t="shared" si="244"/>
        <v>-0.74007535202490093</v>
      </c>
      <c r="W673" s="8">
        <f t="shared" si="244"/>
        <v>-0.71347512202165342</v>
      </c>
      <c r="X673"/>
      <c r="Y673" s="8">
        <f t="shared" ref="Y673:AI673" si="245">(Y27-$Y27)/$Y27</f>
        <v>0</v>
      </c>
      <c r="Z673" s="8">
        <f t="shared" si="245"/>
        <v>-1.7862418260974715E-2</v>
      </c>
      <c r="AA673" s="8">
        <f t="shared" si="245"/>
        <v>7.273182175296683E-3</v>
      </c>
      <c r="AB673" s="8">
        <f t="shared" si="245"/>
        <v>-0.49645318700791918</v>
      </c>
      <c r="AC673" s="8">
        <f t="shared" si="245"/>
        <v>-0.52872830492856737</v>
      </c>
      <c r="AD673" s="8">
        <f t="shared" si="245"/>
        <v>1.4652994537336053</v>
      </c>
      <c r="AE673" s="8">
        <f t="shared" si="245"/>
        <v>0.87274748641508115</v>
      </c>
      <c r="AF673" s="8">
        <f t="shared" si="245"/>
        <v>-0.86928458876789616</v>
      </c>
      <c r="AG673" s="8">
        <f t="shared" si="245"/>
        <v>-0.83112888977915367</v>
      </c>
      <c r="AH673" s="8">
        <f t="shared" si="245"/>
        <v>-0.33585682780343723</v>
      </c>
      <c r="AI673" s="8">
        <f t="shared" si="245"/>
        <v>-0.22241840290808529</v>
      </c>
      <c r="AK673" s="8">
        <f t="shared" ref="AK673:AU673" si="246">(AK27-$AK27)/$AK27</f>
        <v>0</v>
      </c>
      <c r="AL673" s="8">
        <f t="shared" si="246"/>
        <v>-0.78340154053749023</v>
      </c>
      <c r="AM673" s="8">
        <f t="shared" si="246"/>
        <v>-0.77629153180604737</v>
      </c>
      <c r="AN673" s="8">
        <f t="shared" si="246"/>
        <v>-0.49645318700791918</v>
      </c>
      <c r="AO673" s="8">
        <f t="shared" si="246"/>
        <v>-0.87430345424356548</v>
      </c>
      <c r="AP673" s="8">
        <f t="shared" si="246"/>
        <v>1.4652994537336053</v>
      </c>
      <c r="AQ673" s="8">
        <f t="shared" si="246"/>
        <v>-0.61916498498405026</v>
      </c>
      <c r="AR673" s="8">
        <f t="shared" si="246"/>
        <v>-0.93327682189500605</v>
      </c>
      <c r="AS673" s="8">
        <f t="shared" si="246"/>
        <v>-0.9495897252697989</v>
      </c>
      <c r="AT673" s="8">
        <f t="shared" si="246"/>
        <v>-0.33585682780343723</v>
      </c>
      <c r="AU673" s="8">
        <f t="shared" si="246"/>
        <v>-0.54748041241442713</v>
      </c>
      <c r="AW673">
        <f t="shared" si="166"/>
        <v>1.7999999999999999E-2</v>
      </c>
      <c r="AX673" t="str">
        <f t="shared" si="175"/>
        <v/>
      </c>
      <c r="AY673" t="str">
        <f t="shared" si="176"/>
        <v/>
      </c>
      <c r="AZ673">
        <f t="shared" si="177"/>
        <v>1.7999999999999999E-2</v>
      </c>
    </row>
    <row r="674" spans="1:52" s="17" customFormat="1" x14ac:dyDescent="0.3">
      <c r="A674">
        <v>2</v>
      </c>
      <c r="B674" t="s">
        <v>97</v>
      </c>
      <c r="C674" t="s">
        <v>92</v>
      </c>
      <c r="D674" t="s">
        <v>69</v>
      </c>
      <c r="E674" t="s">
        <v>43</v>
      </c>
      <c r="F674" s="2">
        <v>0</v>
      </c>
      <c r="G674" s="2">
        <f t="shared" si="167"/>
        <v>1</v>
      </c>
      <c r="H674" s="4">
        <f t="shared" si="168"/>
        <v>1</v>
      </c>
      <c r="I674">
        <f t="shared" si="169"/>
        <v>1</v>
      </c>
      <c r="J674">
        <f t="shared" si="162"/>
        <v>0</v>
      </c>
      <c r="K674">
        <f t="shared" si="170"/>
        <v>2</v>
      </c>
      <c r="L674">
        <f t="shared" si="171"/>
        <v>2</v>
      </c>
      <c r="M674" s="8">
        <f t="shared" ref="M674:W674" si="247">(M28-$M28)/$M28</f>
        <v>0</v>
      </c>
      <c r="N674" s="8">
        <f t="shared" si="247"/>
        <v>8.2887649740197452E-4</v>
      </c>
      <c r="O674" s="8">
        <f t="shared" si="247"/>
        <v>8.4687381580156199E-4</v>
      </c>
      <c r="P674" s="8">
        <f t="shared" si="247"/>
        <v>-1.5397705741838647E-4</v>
      </c>
      <c r="Q674" s="8">
        <f t="shared" si="247"/>
        <v>-1.3497988799668849E-4</v>
      </c>
      <c r="R674" s="8">
        <f t="shared" si="247"/>
        <v>-0.99999400089386681</v>
      </c>
      <c r="S674" s="8">
        <f t="shared" si="247"/>
        <v>-0.99992301147129081</v>
      </c>
      <c r="T674" s="8">
        <f t="shared" si="247"/>
        <v>13.579529650082138</v>
      </c>
      <c r="U674" s="8">
        <f t="shared" si="247"/>
        <v>10.240847113780047</v>
      </c>
      <c r="V674" s="8">
        <f t="shared" si="247"/>
        <v>-0.99896715389406976</v>
      </c>
      <c r="W674" s="8">
        <f t="shared" si="247"/>
        <v>-0.99099334199204314</v>
      </c>
      <c r="X674"/>
      <c r="Y674" s="8">
        <f t="shared" ref="Y674:AI674" si="248">(Y28-$Y28)/$Y28</f>
        <v>0</v>
      </c>
      <c r="Z674" s="8">
        <f t="shared" si="248"/>
        <v>0.23834927957590119</v>
      </c>
      <c r="AA674" s="8">
        <f t="shared" si="248"/>
        <v>0.24890852975163372</v>
      </c>
      <c r="AB674" s="8">
        <f t="shared" si="248"/>
        <v>-0.23491813454065372</v>
      </c>
      <c r="AC674" s="8">
        <f t="shared" si="248"/>
        <v>0.26204345614173119</v>
      </c>
      <c r="AD674" s="8">
        <f t="shared" si="248"/>
        <v>-0.71495308076043507</v>
      </c>
      <c r="AE674" s="8">
        <f t="shared" si="248"/>
        <v>-0.27018026869413314</v>
      </c>
      <c r="AF674" s="8">
        <f t="shared" si="248"/>
        <v>0.69315986925960549</v>
      </c>
      <c r="AG674" s="8">
        <f t="shared" si="248"/>
        <v>1.0640355951434874</v>
      </c>
      <c r="AH674" s="8">
        <f t="shared" si="248"/>
        <v>-0.97853871951142357</v>
      </c>
      <c r="AI674" s="8">
        <f t="shared" si="248"/>
        <v>-0.46153441081187602</v>
      </c>
      <c r="AK674" s="8">
        <f t="shared" ref="AK674:AU674" si="249">(AK28-$AK28)/$AK28</f>
        <v>0</v>
      </c>
      <c r="AL674" s="8">
        <f t="shared" si="249"/>
        <v>-0.35700556797136712</v>
      </c>
      <c r="AM674" s="8">
        <f t="shared" si="249"/>
        <v>-0.34241660710880806</v>
      </c>
      <c r="AN674" s="8">
        <f t="shared" si="249"/>
        <v>-0.23491813454065372</v>
      </c>
      <c r="AO674" s="8">
        <f t="shared" si="249"/>
        <v>-0.37318030165555566</v>
      </c>
      <c r="AP674" s="8">
        <f t="shared" si="249"/>
        <v>-0.71495308076043507</v>
      </c>
      <c r="AQ674" s="8">
        <f t="shared" si="249"/>
        <v>-0.45995485501040806</v>
      </c>
      <c r="AR674" s="8">
        <f t="shared" si="249"/>
        <v>-0.13701952069147888</v>
      </c>
      <c r="AS674" s="8">
        <f t="shared" si="249"/>
        <v>-0.37229887215807655</v>
      </c>
      <c r="AT674" s="8">
        <f t="shared" si="249"/>
        <v>-0.97853871951142357</v>
      </c>
      <c r="AU674" s="8">
        <f t="shared" si="249"/>
        <v>-0.49014110395342148</v>
      </c>
      <c r="AW674">
        <f t="shared" si="166"/>
        <v>-1.7999999999999999E-2</v>
      </c>
      <c r="AX674">
        <f t="shared" si="175"/>
        <v>-1.7999999999999999E-2</v>
      </c>
      <c r="AY674">
        <f t="shared" si="176"/>
        <v>-1.7999999999999999E-2</v>
      </c>
      <c r="AZ674" t="str">
        <f t="shared" si="177"/>
        <v/>
      </c>
    </row>
    <row r="675" spans="1:52" s="17" customFormat="1" x14ac:dyDescent="0.3">
      <c r="A675">
        <v>2</v>
      </c>
      <c r="B675" t="s">
        <v>98</v>
      </c>
      <c r="C675" t="s">
        <v>92</v>
      </c>
      <c r="D675" t="s">
        <v>69</v>
      </c>
      <c r="E675" t="s">
        <v>43</v>
      </c>
      <c r="F675" s="2">
        <v>0</v>
      </c>
      <c r="G675" s="2">
        <f t="shared" si="167"/>
        <v>1</v>
      </c>
      <c r="H675" s="4">
        <f t="shared" si="168"/>
        <v>1</v>
      </c>
      <c r="I675">
        <f t="shared" si="169"/>
        <v>1</v>
      </c>
      <c r="J675">
        <f t="shared" si="162"/>
        <v>0</v>
      </c>
      <c r="K675">
        <f t="shared" si="170"/>
        <v>2</v>
      </c>
      <c r="L675">
        <f t="shared" si="171"/>
        <v>2</v>
      </c>
      <c r="M675" s="8">
        <f t="shared" ref="M675:W675" si="250">(M29-$M29)/$M29</f>
        <v>0</v>
      </c>
      <c r="N675" s="8">
        <f t="shared" si="250"/>
        <v>1.0848709003628569E-3</v>
      </c>
      <c r="O675" s="8">
        <f t="shared" si="250"/>
        <v>1.1168670928160714E-3</v>
      </c>
      <c r="P675" s="8">
        <f t="shared" si="250"/>
        <v>-1.2398524575569687E-4</v>
      </c>
      <c r="Q675" s="8">
        <f t="shared" si="250"/>
        <v>-1.0498750648672809E-4</v>
      </c>
      <c r="R675" s="8">
        <f t="shared" si="250"/>
        <v>-0.99999500059492918</v>
      </c>
      <c r="S675" s="8">
        <f t="shared" si="250"/>
        <v>-0.99992400904292389</v>
      </c>
      <c r="T675" s="8">
        <f t="shared" si="250"/>
        <v>13.587567079517539</v>
      </c>
      <c r="U675" s="8">
        <f t="shared" si="250"/>
        <v>10.237657718731471</v>
      </c>
      <c r="V675" s="8">
        <f t="shared" si="250"/>
        <v>-0.99909410780117158</v>
      </c>
      <c r="W675" s="8">
        <f t="shared" si="250"/>
        <v>-0.99068510847209179</v>
      </c>
      <c r="X675"/>
      <c r="Y675" s="8">
        <f t="shared" ref="Y675:AI675" si="251">(Y29-$Y29)/$Y29</f>
        <v>0</v>
      </c>
      <c r="Z675" s="8">
        <f t="shared" si="251"/>
        <v>0.61067172853858043</v>
      </c>
      <c r="AA675" s="8">
        <f t="shared" si="251"/>
        <v>0.5849150556818774</v>
      </c>
      <c r="AB675" s="8">
        <f t="shared" si="251"/>
        <v>-2.7190684592544936E-2</v>
      </c>
      <c r="AC675" s="8">
        <f t="shared" si="251"/>
        <v>0.59238393754910634</v>
      </c>
      <c r="AD675" s="8">
        <f t="shared" si="251"/>
        <v>-0.63204350694594502</v>
      </c>
      <c r="AE675" s="8">
        <f t="shared" si="251"/>
        <v>-4.2969091561377522E-2</v>
      </c>
      <c r="AF675" s="8">
        <f t="shared" si="251"/>
        <v>1.1788096094493961</v>
      </c>
      <c r="AG675" s="8">
        <f t="shared" si="251"/>
        <v>1.6999598273199754</v>
      </c>
      <c r="AH675" s="8">
        <f t="shared" si="251"/>
        <v>-0.98099572890144127</v>
      </c>
      <c r="AI675" s="8">
        <f t="shared" si="251"/>
        <v>-0.31286706630294303</v>
      </c>
      <c r="AK675" s="8">
        <f t="shared" ref="AK675:AU675" si="252">(AK29-$AK29)/$AK29</f>
        <v>0</v>
      </c>
      <c r="AL675" s="8">
        <f t="shared" si="252"/>
        <v>-0.17462064578386058</v>
      </c>
      <c r="AM675" s="8">
        <f t="shared" si="252"/>
        <v>-0.18403201289966406</v>
      </c>
      <c r="AN675" s="8">
        <f t="shared" si="252"/>
        <v>-2.7190684592544936E-2</v>
      </c>
      <c r="AO675" s="8">
        <f t="shared" si="252"/>
        <v>-0.21406915558887207</v>
      </c>
      <c r="AP675" s="8">
        <f t="shared" si="252"/>
        <v>-0.63204350694594502</v>
      </c>
      <c r="AQ675" s="8">
        <f t="shared" si="252"/>
        <v>-0.29439102911749321</v>
      </c>
      <c r="AR675" s="8">
        <f t="shared" si="252"/>
        <v>0.10551313950926465</v>
      </c>
      <c r="AS675" s="8">
        <f t="shared" si="252"/>
        <v>-0.18843249471815204</v>
      </c>
      <c r="AT675" s="8">
        <f t="shared" si="252"/>
        <v>-0.98099572890144127</v>
      </c>
      <c r="AU675" s="8">
        <f t="shared" si="252"/>
        <v>-0.348917525924134</v>
      </c>
      <c r="AW675">
        <f t="shared" si="166"/>
        <v>-1.7999999999999999E-2</v>
      </c>
      <c r="AX675">
        <f t="shared" si="175"/>
        <v>-1.7999999999999999E-2</v>
      </c>
      <c r="AY675">
        <f t="shared" si="176"/>
        <v>-1.7999999999999999E-2</v>
      </c>
      <c r="AZ675" t="str">
        <f t="shared" si="177"/>
        <v/>
      </c>
    </row>
    <row r="676" spans="1:52" s="17" customFormat="1" x14ac:dyDescent="0.3">
      <c r="A676">
        <v>2</v>
      </c>
      <c r="B676" t="s">
        <v>99</v>
      </c>
      <c r="C676" t="s">
        <v>92</v>
      </c>
      <c r="D676" t="s">
        <v>69</v>
      </c>
      <c r="E676"/>
      <c r="F676" s="2">
        <v>0</v>
      </c>
      <c r="G676" s="2">
        <f t="shared" si="167"/>
        <v>0</v>
      </c>
      <c r="H676" s="4">
        <f t="shared" si="168"/>
        <v>0</v>
      </c>
      <c r="I676">
        <f t="shared" si="169"/>
        <v>0</v>
      </c>
      <c r="J676">
        <f t="shared" si="162"/>
        <v>1</v>
      </c>
      <c r="K676">
        <f t="shared" si="170"/>
        <v>2</v>
      </c>
      <c r="L676">
        <f t="shared" si="171"/>
        <v>0</v>
      </c>
      <c r="M676" s="8">
        <f t="shared" ref="M676:W676" si="253">(M30-$M30)/$M30</f>
        <v>0</v>
      </c>
      <c r="N676" s="8">
        <f t="shared" si="253"/>
        <v>0.12813632091610111</v>
      </c>
      <c r="O676" s="8">
        <f t="shared" si="253"/>
        <v>0.13238857031803322</v>
      </c>
      <c r="P676" s="8">
        <f t="shared" si="253"/>
        <v>-0.67367313620278713</v>
      </c>
      <c r="Q676" s="8">
        <f t="shared" si="253"/>
        <v>-0.66652386049424139</v>
      </c>
      <c r="R676" s="8">
        <f t="shared" si="253"/>
        <v>2.3783780759143909</v>
      </c>
      <c r="S676" s="8">
        <f t="shared" si="253"/>
        <v>1.2228475661985614</v>
      </c>
      <c r="T676" s="8">
        <f t="shared" si="253"/>
        <v>-0.55653130337887424</v>
      </c>
      <c r="U676" s="8">
        <f t="shared" si="253"/>
        <v>-0.64752595888365039</v>
      </c>
      <c r="V676" s="8">
        <f t="shared" si="253"/>
        <v>-0.69170953758307963</v>
      </c>
      <c r="W676" s="8">
        <f t="shared" si="253"/>
        <v>-0.68335759046701772</v>
      </c>
      <c r="X676"/>
      <c r="Y676" s="8">
        <f t="shared" ref="Y676:AI676" si="254">(Y30-$Y30)/$Y30</f>
        <v>0</v>
      </c>
      <c r="Z676" s="8">
        <f t="shared" si="254"/>
        <v>8.8155912958899491E-2</v>
      </c>
      <c r="AA676" s="8">
        <f t="shared" si="254"/>
        <v>7.046365247287581E-2</v>
      </c>
      <c r="AB676" s="8">
        <f t="shared" si="254"/>
        <v>-0.42371266547893516</v>
      </c>
      <c r="AC676" s="8">
        <f t="shared" si="254"/>
        <v>-0.43551571138786316</v>
      </c>
      <c r="AD676" s="8">
        <f t="shared" si="254"/>
        <v>1.815129731226111</v>
      </c>
      <c r="AE676" s="8">
        <f t="shared" si="254"/>
        <v>0.97520293624904031</v>
      </c>
      <c r="AF676" s="8">
        <f t="shared" si="254"/>
        <v>-0.85808363287447176</v>
      </c>
      <c r="AG676" s="8">
        <f t="shared" si="254"/>
        <v>-0.81682447430826988</v>
      </c>
      <c r="AH676" s="8">
        <f t="shared" si="254"/>
        <v>-0.21352369975790866</v>
      </c>
      <c r="AI676" s="8">
        <f t="shared" si="254"/>
        <v>-0.14313247473683427</v>
      </c>
      <c r="AK676" s="8">
        <f t="shared" ref="AK676:AU676" si="255">(AK30-$AK30)/$AK30</f>
        <v>0</v>
      </c>
      <c r="AL676" s="8">
        <f t="shared" si="255"/>
        <v>-0.76069389736424553</v>
      </c>
      <c r="AM676" s="8">
        <f t="shared" si="255"/>
        <v>-0.76187995243617568</v>
      </c>
      <c r="AN676" s="8">
        <f t="shared" si="255"/>
        <v>-0.42371266547893516</v>
      </c>
      <c r="AO676" s="8">
        <f t="shared" si="255"/>
        <v>-0.85129471937643886</v>
      </c>
      <c r="AP676" s="8">
        <f t="shared" si="255"/>
        <v>1.815129731226111</v>
      </c>
      <c r="AQ676" s="8">
        <f t="shared" si="255"/>
        <v>-0.6154563685485781</v>
      </c>
      <c r="AR676" s="8">
        <f t="shared" si="255"/>
        <v>-0.92831679037582415</v>
      </c>
      <c r="AS676" s="8">
        <f t="shared" si="255"/>
        <v>-0.94513097269692514</v>
      </c>
      <c r="AT676" s="8">
        <f t="shared" si="255"/>
        <v>-0.21352369975790866</v>
      </c>
      <c r="AU676" s="8">
        <f t="shared" si="255"/>
        <v>-0.5110620430582653</v>
      </c>
      <c r="AW676">
        <f t="shared" si="166"/>
        <v>1.7999999999999999E-2</v>
      </c>
      <c r="AX676" t="str">
        <f t="shared" si="175"/>
        <v/>
      </c>
      <c r="AY676" t="str">
        <f t="shared" si="176"/>
        <v/>
      </c>
      <c r="AZ676">
        <f t="shared" si="177"/>
        <v>1.7999999999999999E-2</v>
      </c>
    </row>
    <row r="677" spans="1:52" s="17" customFormat="1" x14ac:dyDescent="0.3">
      <c r="A677">
        <v>2</v>
      </c>
      <c r="B677" t="s">
        <v>100</v>
      </c>
      <c r="C677" t="s">
        <v>87</v>
      </c>
      <c r="D677" t="s">
        <v>69</v>
      </c>
      <c r="E677" t="s">
        <v>43</v>
      </c>
      <c r="F677" s="2">
        <v>0</v>
      </c>
      <c r="G677" s="2">
        <f t="shared" si="167"/>
        <v>0</v>
      </c>
      <c r="H677" s="4">
        <f t="shared" si="168"/>
        <v>1</v>
      </c>
      <c r="I677">
        <f t="shared" si="169"/>
        <v>0</v>
      </c>
      <c r="J677">
        <f t="shared" si="162"/>
        <v>1</v>
      </c>
      <c r="K677">
        <f t="shared" si="170"/>
        <v>2</v>
      </c>
      <c r="L677">
        <f t="shared" si="171"/>
        <v>2</v>
      </c>
      <c r="M677" s="8">
        <f t="shared" ref="M677:W677" si="256">(M31-$M31)/$M31</f>
        <v>0</v>
      </c>
      <c r="N677" s="8">
        <f t="shared" si="256"/>
        <v>-0.74917903907400218</v>
      </c>
      <c r="O677" s="8">
        <f t="shared" si="256"/>
        <v>-0.74834746472623059</v>
      </c>
      <c r="P677" s="8">
        <f t="shared" si="256"/>
        <v>-0.70549304412162261</v>
      </c>
      <c r="Q677" s="8">
        <f t="shared" si="256"/>
        <v>-0.91576048011641153</v>
      </c>
      <c r="R677" s="8">
        <f t="shared" si="256"/>
        <v>1.7922798637035231</v>
      </c>
      <c r="S677" s="8">
        <f t="shared" si="256"/>
        <v>-0.80336767861904934</v>
      </c>
      <c r="T677" s="8">
        <f t="shared" si="256"/>
        <v>-0.61760888958758575</v>
      </c>
      <c r="U677" s="8">
        <f t="shared" si="256"/>
        <v>-0.70477418261284785</v>
      </c>
      <c r="V677" s="8">
        <f t="shared" si="256"/>
        <v>-0.74007535202490093</v>
      </c>
      <c r="W677" s="8">
        <f t="shared" si="256"/>
        <v>-0.91987901091541047</v>
      </c>
      <c r="X677"/>
      <c r="Y677" s="8">
        <f t="shared" ref="Y677:AI677" si="257">(Y31-$Y31)/$Y31</f>
        <v>0</v>
      </c>
      <c r="Z677" s="8">
        <f t="shared" si="257"/>
        <v>-0.66654071403345272</v>
      </c>
      <c r="AA677" s="8">
        <f t="shared" si="257"/>
        <v>-0.67051161330889086</v>
      </c>
      <c r="AB677" s="8">
        <f t="shared" si="257"/>
        <v>-0.53493571106616877</v>
      </c>
      <c r="AC677" s="8">
        <f t="shared" si="257"/>
        <v>-0.7303241532039827</v>
      </c>
      <c r="AD677" s="8">
        <f t="shared" si="257"/>
        <v>1.3887792327844761</v>
      </c>
      <c r="AE677" s="8">
        <f t="shared" si="257"/>
        <v>-0.63351903707756452</v>
      </c>
      <c r="AF677" s="8">
        <f t="shared" si="257"/>
        <v>-0.87244325216966312</v>
      </c>
      <c r="AG677" s="8">
        <f t="shared" si="257"/>
        <v>-0.8045687334314694</v>
      </c>
      <c r="AH677" s="8">
        <f t="shared" si="257"/>
        <v>-0.33931571568289004</v>
      </c>
      <c r="AI677" s="8">
        <f t="shared" si="257"/>
        <v>-0.56490643248339645</v>
      </c>
      <c r="AK677" s="8">
        <f t="shared" ref="AK677:AU677" si="258">(AK31-$AK31)/$AK31</f>
        <v>0</v>
      </c>
      <c r="AL677" s="8">
        <f t="shared" si="258"/>
        <v>-0.88432517176258751</v>
      </c>
      <c r="AM677" s="8">
        <f t="shared" si="258"/>
        <v>-0.88595650085094335</v>
      </c>
      <c r="AN677" s="8">
        <f t="shared" si="258"/>
        <v>-0.53493571106616877</v>
      </c>
      <c r="AO677" s="8">
        <f t="shared" si="258"/>
        <v>-0.86472838598460122</v>
      </c>
      <c r="AP677" s="8">
        <f t="shared" si="258"/>
        <v>1.3887792327844761</v>
      </c>
      <c r="AQ677" s="8">
        <f t="shared" si="258"/>
        <v>-0.87794517446363241</v>
      </c>
      <c r="AR677" s="8">
        <f t="shared" si="258"/>
        <v>-0.93550805427658179</v>
      </c>
      <c r="AS677" s="8">
        <f t="shared" si="258"/>
        <v>-0.91781885411656094</v>
      </c>
      <c r="AT677" s="8">
        <f t="shared" si="258"/>
        <v>-0.33931571568289004</v>
      </c>
      <c r="AU677" s="8">
        <f t="shared" si="258"/>
        <v>-0.810029211821231</v>
      </c>
      <c r="AW677">
        <f t="shared" si="166"/>
        <v>0.18999999999999989</v>
      </c>
      <c r="AX677">
        <f t="shared" si="175"/>
        <v>0.18999999999999989</v>
      </c>
      <c r="AY677" t="str">
        <f t="shared" si="176"/>
        <v/>
      </c>
      <c r="AZ677">
        <f t="shared" si="177"/>
        <v>0.18999999999999989</v>
      </c>
    </row>
    <row r="678" spans="1:52" s="17" customFormat="1" x14ac:dyDescent="0.3">
      <c r="A678">
        <v>2</v>
      </c>
      <c r="B678" t="s">
        <v>101</v>
      </c>
      <c r="C678" t="s">
        <v>87</v>
      </c>
      <c r="D678" t="s">
        <v>69</v>
      </c>
      <c r="E678"/>
      <c r="F678" s="2">
        <v>0</v>
      </c>
      <c r="G678" s="2">
        <f t="shared" si="167"/>
        <v>1</v>
      </c>
      <c r="H678" s="4">
        <f t="shared" si="168"/>
        <v>0</v>
      </c>
      <c r="I678">
        <f t="shared" si="169"/>
        <v>1</v>
      </c>
      <c r="J678">
        <f t="shared" si="162"/>
        <v>0</v>
      </c>
      <c r="K678">
        <f t="shared" si="170"/>
        <v>2</v>
      </c>
      <c r="L678">
        <f t="shared" si="171"/>
        <v>0</v>
      </c>
      <c r="M678" s="8">
        <f t="shared" ref="M678:W678" si="259">(M32-$M32)/$M32</f>
        <v>0</v>
      </c>
      <c r="N678" s="8">
        <f t="shared" si="259"/>
        <v>0.14720506644509981</v>
      </c>
      <c r="O678" s="8">
        <f t="shared" si="259"/>
        <v>0.14753901668651379</v>
      </c>
      <c r="P678" s="8">
        <f t="shared" si="259"/>
        <v>-1.5397705741838647E-4</v>
      </c>
      <c r="Q678" s="8">
        <f t="shared" si="259"/>
        <v>2.1461802191473471E-2</v>
      </c>
      <c r="R678" s="8">
        <f t="shared" si="259"/>
        <v>-0.99999400089386681</v>
      </c>
      <c r="S678" s="8">
        <f t="shared" si="259"/>
        <v>-0.95913608872278033</v>
      </c>
      <c r="T678" s="8">
        <f t="shared" si="259"/>
        <v>13.579529650082138</v>
      </c>
      <c r="U678" s="8">
        <f t="shared" si="259"/>
        <v>10.118070407509281</v>
      </c>
      <c r="V678" s="8">
        <f t="shared" si="259"/>
        <v>-0.99896715389406976</v>
      </c>
      <c r="W678" s="8">
        <f t="shared" si="259"/>
        <v>-0.75226891193212209</v>
      </c>
      <c r="X678"/>
      <c r="Y678" s="8">
        <f t="shared" ref="Y678:AI678" si="260">(Y32-$Y32)/$Y32</f>
        <v>0</v>
      </c>
      <c r="Z678" s="8">
        <f t="shared" si="260"/>
        <v>1.3676879463883782</v>
      </c>
      <c r="AA678" s="8">
        <f t="shared" si="260"/>
        <v>1.2974910838541334</v>
      </c>
      <c r="AB678" s="8">
        <f t="shared" si="260"/>
        <v>0.11611085291598533</v>
      </c>
      <c r="AC678" s="8">
        <f t="shared" si="260"/>
        <v>1.8033446327650797</v>
      </c>
      <c r="AD678" s="8">
        <f t="shared" si="260"/>
        <v>-0.65430205676978415</v>
      </c>
      <c r="AE678" s="8">
        <f t="shared" si="260"/>
        <v>0.53949300391527999</v>
      </c>
      <c r="AF678" s="8">
        <f t="shared" si="260"/>
        <v>1.0279715961960854</v>
      </c>
      <c r="AG678" s="8">
        <f t="shared" si="260"/>
        <v>2.0958012117926343</v>
      </c>
      <c r="AH678" s="8">
        <f t="shared" si="260"/>
        <v>-0.98056239470805129</v>
      </c>
      <c r="AI678" s="8">
        <f t="shared" si="260"/>
        <v>1.0305710781260253</v>
      </c>
      <c r="AK678" s="8">
        <f t="shared" ref="AK678:AU678" si="261">(AK32-$AK32)/$AK32</f>
        <v>0</v>
      </c>
      <c r="AL678" s="8">
        <f t="shared" si="261"/>
        <v>0.5096221815381814</v>
      </c>
      <c r="AM678" s="8">
        <f t="shared" si="261"/>
        <v>0.47270910693913576</v>
      </c>
      <c r="AN678" s="8">
        <f t="shared" si="261"/>
        <v>0.11611085291598533</v>
      </c>
      <c r="AO678" s="8">
        <f t="shared" si="261"/>
        <v>0.80783471942845064</v>
      </c>
      <c r="AP678" s="8">
        <f t="shared" si="261"/>
        <v>-0.65430205676978415</v>
      </c>
      <c r="AQ678" s="8">
        <f t="shared" si="261"/>
        <v>0.26681910356890182</v>
      </c>
      <c r="AR678" s="8">
        <f t="shared" si="261"/>
        <v>2.5807960558575014E-2</v>
      </c>
      <c r="AS678" s="8">
        <f t="shared" si="261"/>
        <v>0.34984885038967617</v>
      </c>
      <c r="AT678" s="8">
        <f t="shared" si="261"/>
        <v>-0.98056239470805129</v>
      </c>
      <c r="AU678" s="8">
        <f t="shared" si="261"/>
        <v>0.46615987827468347</v>
      </c>
      <c r="AW678">
        <f t="shared" si="166"/>
        <v>-0.18999999999999989</v>
      </c>
      <c r="AX678" t="str">
        <f t="shared" si="175"/>
        <v/>
      </c>
      <c r="AY678">
        <f t="shared" si="176"/>
        <v>-0.18999999999999989</v>
      </c>
      <c r="AZ678" t="str">
        <f t="shared" si="177"/>
        <v/>
      </c>
    </row>
    <row r="679" spans="1:52" s="17" customFormat="1" x14ac:dyDescent="0.3">
      <c r="A679">
        <v>2</v>
      </c>
      <c r="B679" t="s">
        <v>102</v>
      </c>
      <c r="C679" t="s">
        <v>87</v>
      </c>
      <c r="D679" t="s">
        <v>69</v>
      </c>
      <c r="E679"/>
      <c r="F679" s="2">
        <v>0</v>
      </c>
      <c r="G679" s="2">
        <f t="shared" si="167"/>
        <v>1</v>
      </c>
      <c r="H679" s="4">
        <f t="shared" si="168"/>
        <v>0</v>
      </c>
      <c r="I679">
        <f t="shared" si="169"/>
        <v>1</v>
      </c>
      <c r="J679">
        <f t="shared" si="162"/>
        <v>0</v>
      </c>
      <c r="K679">
        <f t="shared" si="170"/>
        <v>2</v>
      </c>
      <c r="L679">
        <f t="shared" si="171"/>
        <v>0</v>
      </c>
      <c r="M679" s="8">
        <f t="shared" ref="M679:W679" si="262">(M33-$M33)/$M33</f>
        <v>0</v>
      </c>
      <c r="N679" s="8">
        <f t="shared" si="262"/>
        <v>0.1601639404910816</v>
      </c>
      <c r="O679" s="8">
        <f t="shared" si="262"/>
        <v>0.16036491657492769</v>
      </c>
      <c r="P679" s="8">
        <f t="shared" si="262"/>
        <v>-1.2398524575569687E-4</v>
      </c>
      <c r="Q679" s="8">
        <f t="shared" si="262"/>
        <v>2.7669707304830756E-2</v>
      </c>
      <c r="R679" s="8">
        <f t="shared" si="262"/>
        <v>-0.99999500059492918</v>
      </c>
      <c r="S679" s="8">
        <f t="shared" si="262"/>
        <v>-0.96391229443696202</v>
      </c>
      <c r="T679" s="8">
        <f t="shared" si="262"/>
        <v>13.587567079517539</v>
      </c>
      <c r="U679" s="8">
        <f t="shared" si="262"/>
        <v>10.132574223667383</v>
      </c>
      <c r="V679" s="8">
        <f t="shared" si="262"/>
        <v>-0.99909410780117158</v>
      </c>
      <c r="W679" s="8">
        <f t="shared" si="262"/>
        <v>-0.74410045204620645</v>
      </c>
      <c r="X679"/>
      <c r="Y679" s="8">
        <f t="shared" ref="Y679:AI679" si="263">(Y33-$Y33)/$Y33</f>
        <v>0</v>
      </c>
      <c r="Z679" s="8">
        <f t="shared" si="263"/>
        <v>1.0779823004911626</v>
      </c>
      <c r="AA679" s="8">
        <f t="shared" si="263"/>
        <v>1.0394426645650128</v>
      </c>
      <c r="AB679" s="8">
        <f t="shared" si="263"/>
        <v>0.26712903383310649</v>
      </c>
      <c r="AC679" s="8">
        <f t="shared" si="263"/>
        <v>1.7705429959802033</v>
      </c>
      <c r="AD679" s="8">
        <f t="shared" si="263"/>
        <v>-0.68638982669088122</v>
      </c>
      <c r="AE679" s="8">
        <f t="shared" si="263"/>
        <v>0.40289430184073222</v>
      </c>
      <c r="AF679" s="8">
        <f t="shared" si="263"/>
        <v>0.91231301580569335</v>
      </c>
      <c r="AG679" s="8">
        <f t="shared" si="263"/>
        <v>1.8885716414272702</v>
      </c>
      <c r="AH679" s="8">
        <f t="shared" si="263"/>
        <v>-0.98596913815388731</v>
      </c>
      <c r="AI679" s="8">
        <f t="shared" si="263"/>
        <v>0.88864163073950786</v>
      </c>
      <c r="AK679" s="8">
        <f t="shared" ref="AK679:AU679" si="264">(AK33-$AK33)/$AK33</f>
        <v>0</v>
      </c>
      <c r="AL679" s="8">
        <f t="shared" si="264"/>
        <v>0.28453319425677392</v>
      </c>
      <c r="AM679" s="8">
        <f t="shared" si="264"/>
        <v>0.27656175556738821</v>
      </c>
      <c r="AN679" s="8">
        <f t="shared" si="264"/>
        <v>0.26712903383310649</v>
      </c>
      <c r="AO679" s="8">
        <f t="shared" si="264"/>
        <v>0.7044994454656367</v>
      </c>
      <c r="AP679" s="8">
        <f t="shared" si="264"/>
        <v>-0.68638982669088122</v>
      </c>
      <c r="AQ679" s="8">
        <f t="shared" si="264"/>
        <v>0.15377822381796796</v>
      </c>
      <c r="AR679" s="8">
        <f t="shared" si="264"/>
        <v>-3.4839122339924838E-2</v>
      </c>
      <c r="AS679" s="8">
        <f t="shared" si="264"/>
        <v>0.27507057210773012</v>
      </c>
      <c r="AT679" s="8">
        <f t="shared" si="264"/>
        <v>-0.98596913815388731</v>
      </c>
      <c r="AU679" s="8">
        <f t="shared" si="264"/>
        <v>0.36830956593221575</v>
      </c>
      <c r="AW679">
        <f t="shared" si="166"/>
        <v>-0.18999999999999989</v>
      </c>
      <c r="AX679" t="str">
        <f t="shared" si="175"/>
        <v/>
      </c>
      <c r="AY679">
        <f t="shared" si="176"/>
        <v>-0.18999999999999989</v>
      </c>
      <c r="AZ679" t="str">
        <f t="shared" si="177"/>
        <v/>
      </c>
    </row>
    <row r="680" spans="1:52" s="17" customFormat="1" x14ac:dyDescent="0.3">
      <c r="A680">
        <v>2</v>
      </c>
      <c r="B680" t="s">
        <v>103</v>
      </c>
      <c r="C680" t="s">
        <v>87</v>
      </c>
      <c r="D680" t="s">
        <v>69</v>
      </c>
      <c r="E680" t="s">
        <v>43</v>
      </c>
      <c r="F680" s="2">
        <v>0</v>
      </c>
      <c r="G680" s="2">
        <f t="shared" si="167"/>
        <v>0</v>
      </c>
      <c r="H680" s="4">
        <f t="shared" si="168"/>
        <v>1</v>
      </c>
      <c r="I680">
        <f t="shared" si="169"/>
        <v>0</v>
      </c>
      <c r="J680">
        <f t="shared" si="162"/>
        <v>1</v>
      </c>
      <c r="K680">
        <f t="shared" si="170"/>
        <v>2</v>
      </c>
      <c r="L680">
        <f t="shared" si="171"/>
        <v>2</v>
      </c>
      <c r="M680" s="8">
        <f t="shared" ref="M680:W680" si="265">(M34-$M34)/$M34</f>
        <v>0</v>
      </c>
      <c r="N680" s="8">
        <f t="shared" si="265"/>
        <v>-0.73055835646452638</v>
      </c>
      <c r="O680" s="8">
        <f t="shared" si="265"/>
        <v>-0.72973488063406666</v>
      </c>
      <c r="P680" s="8">
        <f t="shared" si="265"/>
        <v>-0.67367313620278713</v>
      </c>
      <c r="Q680" s="8">
        <f t="shared" si="265"/>
        <v>-0.90095210146925475</v>
      </c>
      <c r="R680" s="8">
        <f t="shared" si="265"/>
        <v>2.3783780759143909</v>
      </c>
      <c r="S680" s="8">
        <f t="shared" si="265"/>
        <v>-0.77815806180624036</v>
      </c>
      <c r="T680" s="8">
        <f t="shared" si="265"/>
        <v>-0.55653130337887424</v>
      </c>
      <c r="U680" s="8">
        <f t="shared" si="265"/>
        <v>-0.65726691489626587</v>
      </c>
      <c r="V680" s="8">
        <f t="shared" si="265"/>
        <v>-0.69170953758307963</v>
      </c>
      <c r="W680" s="8">
        <f t="shared" si="265"/>
        <v>-0.90743218175208251</v>
      </c>
      <c r="X680"/>
      <c r="Y680" s="8">
        <f t="shared" ref="Y680:AI680" si="266">(Y34-$Y34)/$Y34</f>
        <v>0</v>
      </c>
      <c r="Z680" s="8">
        <f t="shared" si="266"/>
        <v>-0.64565500722122038</v>
      </c>
      <c r="AA680" s="8">
        <f t="shared" si="266"/>
        <v>-0.64840344102605141</v>
      </c>
      <c r="AB680" s="8">
        <f t="shared" si="266"/>
        <v>-0.49328269221246573</v>
      </c>
      <c r="AC680" s="8">
        <f t="shared" si="266"/>
        <v>-0.71826537965886195</v>
      </c>
      <c r="AD680" s="8">
        <f t="shared" si="266"/>
        <v>1.7391225713288456</v>
      </c>
      <c r="AE680" s="8">
        <f t="shared" si="266"/>
        <v>-0.60261751079420744</v>
      </c>
      <c r="AF680" s="8">
        <f t="shared" si="266"/>
        <v>-0.86136195676305771</v>
      </c>
      <c r="AG680" s="8">
        <f t="shared" si="266"/>
        <v>-0.78718900742858744</v>
      </c>
      <c r="AH680" s="8">
        <f t="shared" si="266"/>
        <v>-0.27436654997762588</v>
      </c>
      <c r="AI680" s="8">
        <f t="shared" si="266"/>
        <v>-0.52496856117360902</v>
      </c>
      <c r="AK680" s="8">
        <f t="shared" ref="AK680:AU680" si="267">(AK34-$AK34)/$AK34</f>
        <v>0</v>
      </c>
      <c r="AL680" s="8">
        <f t="shared" si="267"/>
        <v>-0.86967454454232418</v>
      </c>
      <c r="AM680" s="8">
        <f t="shared" si="267"/>
        <v>-0.8708667751525071</v>
      </c>
      <c r="AN680" s="8">
        <f t="shared" si="267"/>
        <v>-0.49328269221246573</v>
      </c>
      <c r="AO680" s="8">
        <f t="shared" si="267"/>
        <v>-0.87336991241794037</v>
      </c>
      <c r="AP680" s="8">
        <f t="shared" si="267"/>
        <v>1.7391225713288456</v>
      </c>
      <c r="AQ680" s="8">
        <f t="shared" si="267"/>
        <v>-0.86921116496691031</v>
      </c>
      <c r="AR680" s="8">
        <f t="shared" si="267"/>
        <v>-0.92984982468320854</v>
      </c>
      <c r="AS680" s="8">
        <f t="shared" si="267"/>
        <v>-0.91007094820241008</v>
      </c>
      <c r="AT680" s="8">
        <f t="shared" si="267"/>
        <v>-0.27436654997762588</v>
      </c>
      <c r="AU680" s="8">
        <f t="shared" si="267"/>
        <v>-0.79638035788682582</v>
      </c>
      <c r="AW680">
        <f t="shared" si="166"/>
        <v>0.18999999999999989</v>
      </c>
      <c r="AX680">
        <f t="shared" si="175"/>
        <v>0.18999999999999989</v>
      </c>
      <c r="AY680" t="str">
        <f t="shared" si="176"/>
        <v/>
      </c>
      <c r="AZ680">
        <f t="shared" si="177"/>
        <v>0.18999999999999989</v>
      </c>
    </row>
    <row r="681" spans="1:52" s="17" customFormat="1" x14ac:dyDescent="0.3">
      <c r="A681">
        <v>3</v>
      </c>
      <c r="B681" t="s">
        <v>104</v>
      </c>
      <c r="C681" t="s">
        <v>105</v>
      </c>
      <c r="D681" t="s">
        <v>15</v>
      </c>
      <c r="E681" t="s">
        <v>43</v>
      </c>
      <c r="F681" s="2">
        <v>0</v>
      </c>
      <c r="G681" s="2">
        <f t="shared" si="167"/>
        <v>0</v>
      </c>
      <c r="H681" s="4">
        <f t="shared" si="168"/>
        <v>1</v>
      </c>
      <c r="I681">
        <f t="shared" si="169"/>
        <v>0</v>
      </c>
      <c r="J681">
        <f t="shared" si="162"/>
        <v>1</v>
      </c>
      <c r="K681">
        <f t="shared" si="170"/>
        <v>3</v>
      </c>
      <c r="L681">
        <f t="shared" si="171"/>
        <v>3</v>
      </c>
      <c r="M681" s="8">
        <f t="shared" ref="M681:W681" si="268">(M35-$M35)/$M35</f>
        <v>0</v>
      </c>
      <c r="N681" s="8">
        <f t="shared" si="268"/>
        <v>-0.85613258070474363</v>
      </c>
      <c r="O681" s="8">
        <f t="shared" si="268"/>
        <v>-0.85630434572594027</v>
      </c>
      <c r="P681" s="8">
        <f t="shared" si="268"/>
        <v>3.0055919573909295</v>
      </c>
      <c r="Q681" s="8">
        <f t="shared" si="268"/>
        <v>-0.91820473025624005</v>
      </c>
      <c r="R681" s="8">
        <f t="shared" si="268"/>
        <v>3.6241881045011999</v>
      </c>
      <c r="S681" s="8">
        <f t="shared" si="268"/>
        <v>-0.93551247131045534</v>
      </c>
      <c r="T681" s="8">
        <f t="shared" si="268"/>
        <v>-0.61084025401015485</v>
      </c>
      <c r="U681" s="8">
        <f t="shared" si="268"/>
        <v>-0.73546551511425839</v>
      </c>
      <c r="V681" s="8">
        <f t="shared" si="268"/>
        <v>2.8349617995656415</v>
      </c>
      <c r="W681" s="8">
        <f t="shared" si="268"/>
        <v>-0.92365220960012251</v>
      </c>
      <c r="X681"/>
      <c r="Y681" s="8">
        <f t="shared" ref="Y681:AI681" si="269">(Y35-$Y35)/$Y35</f>
        <v>0</v>
      </c>
      <c r="Z681" s="8">
        <f t="shared" si="269"/>
        <v>-0.84925279818494648</v>
      </c>
      <c r="AA681" s="8">
        <f t="shared" si="269"/>
        <v>-0.85178669072370072</v>
      </c>
      <c r="AB681" s="8">
        <f t="shared" si="269"/>
        <v>2.5135052694669766</v>
      </c>
      <c r="AC681" s="8">
        <f t="shared" si="269"/>
        <v>-0.87073737130874829</v>
      </c>
      <c r="AD681" s="8">
        <f t="shared" si="269"/>
        <v>2.0422211327132991</v>
      </c>
      <c r="AE681" s="8">
        <f t="shared" si="269"/>
        <v>-0.90062302711706366</v>
      </c>
      <c r="AF681" s="8">
        <f t="shared" si="269"/>
        <v>-0.72869641594858048</v>
      </c>
      <c r="AG681" s="8">
        <f t="shared" si="269"/>
        <v>-0.79378683120857985</v>
      </c>
      <c r="AH681" s="8">
        <f t="shared" si="269"/>
        <v>0.71306122207557188</v>
      </c>
      <c r="AI681" s="8">
        <f t="shared" si="269"/>
        <v>-0.79193141074147877</v>
      </c>
      <c r="AK681" s="8">
        <f t="shared" ref="AK681:AU681" si="270">(AK35-$AK35)/$AK35</f>
        <v>0</v>
      </c>
      <c r="AL681" s="8">
        <f t="shared" si="270"/>
        <v>-0.93758418021954126</v>
      </c>
      <c r="AM681" s="8">
        <f t="shared" si="270"/>
        <v>-0.93847151360431114</v>
      </c>
      <c r="AN681" s="8">
        <f t="shared" si="270"/>
        <v>2.5135052694669766</v>
      </c>
      <c r="AO681" s="8">
        <f t="shared" si="270"/>
        <v>-0.94490243021857367</v>
      </c>
      <c r="AP681" s="8">
        <f t="shared" si="270"/>
        <v>2.0422211327132991</v>
      </c>
      <c r="AQ681" s="8">
        <f t="shared" si="270"/>
        <v>-0.95594718547381907</v>
      </c>
      <c r="AR681" s="8">
        <f t="shared" si="270"/>
        <v>-0.86364912204335464</v>
      </c>
      <c r="AS681" s="8">
        <f t="shared" si="270"/>
        <v>-0.96201999327204968</v>
      </c>
      <c r="AT681" s="8">
        <f t="shared" si="270"/>
        <v>0.71306122207557188</v>
      </c>
      <c r="AU681" s="8">
        <f t="shared" si="270"/>
        <v>-0.88498725959154123</v>
      </c>
      <c r="AW681">
        <f t="shared" si="166"/>
        <v>0.15199999999999991</v>
      </c>
      <c r="AX681">
        <f t="shared" si="175"/>
        <v>0.15199999999999991</v>
      </c>
      <c r="AY681" t="str">
        <f t="shared" si="176"/>
        <v/>
      </c>
      <c r="AZ681">
        <f t="shared" si="177"/>
        <v>0.15199999999999991</v>
      </c>
    </row>
    <row r="682" spans="1:52" s="17" customFormat="1" x14ac:dyDescent="0.3">
      <c r="A682">
        <v>3</v>
      </c>
      <c r="B682" t="s">
        <v>106</v>
      </c>
      <c r="C682" t="s">
        <v>105</v>
      </c>
      <c r="D682" t="s">
        <v>15</v>
      </c>
      <c r="E682"/>
      <c r="F682" s="2">
        <v>0</v>
      </c>
      <c r="G682" s="2">
        <f t="shared" si="167"/>
        <v>1</v>
      </c>
      <c r="H682" s="4">
        <f t="shared" si="168"/>
        <v>0</v>
      </c>
      <c r="I682">
        <f t="shared" si="169"/>
        <v>0</v>
      </c>
      <c r="J682">
        <f t="shared" si="162"/>
        <v>1</v>
      </c>
      <c r="K682">
        <f t="shared" si="170"/>
        <v>3</v>
      </c>
      <c r="L682">
        <f t="shared" si="171"/>
        <v>0</v>
      </c>
      <c r="M682" s="8">
        <f t="shared" ref="M682:W682" si="271">(M36-$M36)/$M36</f>
        <v>0</v>
      </c>
      <c r="N682" s="8">
        <f t="shared" si="271"/>
        <v>-0.85216324205553706</v>
      </c>
      <c r="O682" s="8">
        <f t="shared" si="271"/>
        <v>-0.85228653897787077</v>
      </c>
      <c r="P682" s="8">
        <f t="shared" si="271"/>
        <v>3.0200088572256005</v>
      </c>
      <c r="Q682" s="8">
        <f t="shared" si="271"/>
        <v>-0.91447540012303674</v>
      </c>
      <c r="R682" s="8">
        <f t="shared" si="271"/>
        <v>3.6142255620322712</v>
      </c>
      <c r="S682" s="8">
        <f t="shared" si="271"/>
        <v>-0.93173072988719507</v>
      </c>
      <c r="T682" s="8">
        <f t="shared" si="271"/>
        <v>-0.60921810098916584</v>
      </c>
      <c r="U682" s="8">
        <f t="shared" si="271"/>
        <v>-0.73327411240312879</v>
      </c>
      <c r="V682" s="8">
        <f t="shared" si="271"/>
        <v>2.8371421601836562</v>
      </c>
      <c r="W682" s="8">
        <f t="shared" si="271"/>
        <v>-0.91920875184376782</v>
      </c>
      <c r="X682"/>
      <c r="Y682" s="8">
        <f t="shared" ref="Y682:AI682" si="272">(Y36-$Y36)/$Y36</f>
        <v>0</v>
      </c>
      <c r="Z682" s="8">
        <f t="shared" si="272"/>
        <v>-0.82880105935215476</v>
      </c>
      <c r="AA682" s="8">
        <f t="shared" si="272"/>
        <v>-0.83273086011266173</v>
      </c>
      <c r="AB682" s="8">
        <f t="shared" si="272"/>
        <v>1.1189090764040202</v>
      </c>
      <c r="AC682" s="8">
        <f t="shared" si="272"/>
        <v>-0.89191840625751473</v>
      </c>
      <c r="AD682" s="8">
        <f t="shared" si="272"/>
        <v>2.1637388334216299</v>
      </c>
      <c r="AE682" s="8">
        <f t="shared" si="272"/>
        <v>-0.89019905977770331</v>
      </c>
      <c r="AF682" s="8">
        <f t="shared" si="272"/>
        <v>-0.70383017146877913</v>
      </c>
      <c r="AG682" s="8">
        <f t="shared" si="272"/>
        <v>-0.77576151271755767</v>
      </c>
      <c r="AH682" s="8">
        <f t="shared" si="272"/>
        <v>0.45809945239242172</v>
      </c>
      <c r="AI682" s="8">
        <f t="shared" si="272"/>
        <v>-0.77407245766435451</v>
      </c>
      <c r="AK682" s="8">
        <f t="shared" ref="AK682:AU682" si="273">(AK36-$AK36)/$AK36</f>
        <v>0</v>
      </c>
      <c r="AL682" s="8">
        <f t="shared" si="273"/>
        <v>-0.92888271973265857</v>
      </c>
      <c r="AM682" s="8">
        <f t="shared" si="273"/>
        <v>-0.93075655737711249</v>
      </c>
      <c r="AN682" s="8">
        <f t="shared" si="273"/>
        <v>1.1189090764040202</v>
      </c>
      <c r="AO682" s="8">
        <f t="shared" si="273"/>
        <v>-0.95273800222803251</v>
      </c>
      <c r="AP682" s="8">
        <f t="shared" si="273"/>
        <v>2.1637388334216299</v>
      </c>
      <c r="AQ682" s="8">
        <f t="shared" si="273"/>
        <v>-0.95191442212562405</v>
      </c>
      <c r="AR682" s="8">
        <f t="shared" si="273"/>
        <v>-0.85129663946713652</v>
      </c>
      <c r="AS682" s="8">
        <f t="shared" si="273"/>
        <v>-0.95846743867274276</v>
      </c>
      <c r="AT682" s="8">
        <f t="shared" si="273"/>
        <v>0.45809945239242172</v>
      </c>
      <c r="AU682" s="8">
        <f t="shared" si="273"/>
        <v>-0.87327252062836813</v>
      </c>
      <c r="AW682">
        <f t="shared" si="166"/>
        <v>0.15199999999999991</v>
      </c>
      <c r="AX682" t="str">
        <f t="shared" si="175"/>
        <v/>
      </c>
      <c r="AY682" t="str">
        <f t="shared" si="176"/>
        <v/>
      </c>
      <c r="AZ682">
        <f t="shared" si="177"/>
        <v>0.15199999999999991</v>
      </c>
    </row>
    <row r="683" spans="1:52" s="17" customFormat="1" x14ac:dyDescent="0.3">
      <c r="A683">
        <v>3</v>
      </c>
      <c r="B683" t="s">
        <v>107</v>
      </c>
      <c r="C683" t="s">
        <v>105</v>
      </c>
      <c r="D683" t="s">
        <v>15</v>
      </c>
      <c r="E683"/>
      <c r="F683" s="2">
        <v>0</v>
      </c>
      <c r="G683" s="2">
        <f t="shared" si="167"/>
        <v>1</v>
      </c>
      <c r="H683" s="4">
        <f t="shared" si="168"/>
        <v>0</v>
      </c>
      <c r="I683">
        <f t="shared" si="169"/>
        <v>1</v>
      </c>
      <c r="J683">
        <f t="shared" si="162"/>
        <v>0</v>
      </c>
      <c r="K683">
        <f t="shared" si="170"/>
        <v>3</v>
      </c>
      <c r="L683">
        <f t="shared" si="171"/>
        <v>0</v>
      </c>
      <c r="M683" s="8">
        <f t="shared" ref="M683:W683" si="274">(M37-$M37)/$M37</f>
        <v>0</v>
      </c>
      <c r="N683" s="8">
        <f t="shared" si="274"/>
        <v>4.2315720652362989</v>
      </c>
      <c r="O683" s="8">
        <f t="shared" si="274"/>
        <v>4.2333605251214133</v>
      </c>
      <c r="P683" s="8">
        <f t="shared" si="274"/>
        <v>-3.0090912544402862E-4</v>
      </c>
      <c r="Q683" s="8">
        <f t="shared" si="274"/>
        <v>1.1101447362896406</v>
      </c>
      <c r="R683" s="8">
        <f t="shared" si="274"/>
        <v>-0.99998300513244998</v>
      </c>
      <c r="S683" s="8">
        <f t="shared" si="274"/>
        <v>1.6042115281185081</v>
      </c>
      <c r="T683" s="8">
        <f t="shared" si="274"/>
        <v>15.841914741747994</v>
      </c>
      <c r="U683" s="8">
        <f t="shared" si="274"/>
        <v>15.948151658199224</v>
      </c>
      <c r="V683" s="8">
        <f t="shared" si="274"/>
        <v>-0.9985654332391618</v>
      </c>
      <c r="W683" s="8">
        <f t="shared" si="274"/>
        <v>1.078757215320973</v>
      </c>
      <c r="X683"/>
      <c r="Y683" s="8">
        <f t="shared" ref="Y683:AI683" si="275">(Y37-$Y37)/$Y37</f>
        <v>0</v>
      </c>
      <c r="Z683" s="8">
        <f t="shared" si="275"/>
        <v>2.3382212842643262</v>
      </c>
      <c r="AA683" s="8">
        <f t="shared" si="275"/>
        <v>2.1996508681613895</v>
      </c>
      <c r="AB683" s="8">
        <f t="shared" si="275"/>
        <v>3.8721432425893133E-2</v>
      </c>
      <c r="AC683" s="8">
        <f t="shared" si="275"/>
        <v>3.0885011896981895</v>
      </c>
      <c r="AD683" s="8">
        <f t="shared" si="275"/>
        <v>-0.76086107521855617</v>
      </c>
      <c r="AE683" s="8">
        <f t="shared" si="275"/>
        <v>0.88257600996401853</v>
      </c>
      <c r="AF683" s="8">
        <f t="shared" si="275"/>
        <v>1.9376206637276514</v>
      </c>
      <c r="AG683" s="8">
        <f t="shared" si="275"/>
        <v>3.7632063621083285</v>
      </c>
      <c r="AH683" s="8">
        <f t="shared" si="275"/>
        <v>-0.98436403463895084</v>
      </c>
      <c r="AI683" s="8">
        <f t="shared" si="275"/>
        <v>4.3654553985821876</v>
      </c>
      <c r="AK683" s="8">
        <f t="shared" ref="AK683:AU683" si="276">(AK37-$AK37)/$AK37</f>
        <v>0</v>
      </c>
      <c r="AL683" s="8">
        <f t="shared" si="276"/>
        <v>0.36331795686294527</v>
      </c>
      <c r="AM683" s="8">
        <f t="shared" si="276"/>
        <v>0.24375192123370176</v>
      </c>
      <c r="AN683" s="8">
        <f t="shared" si="276"/>
        <v>3.8721432425893133E-2</v>
      </c>
      <c r="AO683" s="8">
        <f t="shared" si="276"/>
        <v>0.65271576757918637</v>
      </c>
      <c r="AP683" s="8">
        <f t="shared" si="276"/>
        <v>-0.76086107521855617</v>
      </c>
      <c r="AQ683" s="8">
        <f t="shared" si="276"/>
        <v>4.7127832322048022E-3</v>
      </c>
      <c r="AR683" s="8">
        <f t="shared" si="276"/>
        <v>0.48479710996538039</v>
      </c>
      <c r="AS683" s="8">
        <f t="shared" si="276"/>
        <v>0.12963248688662254</v>
      </c>
      <c r="AT683" s="8">
        <f t="shared" si="276"/>
        <v>-0.98436403463895084</v>
      </c>
      <c r="AU683" s="8">
        <f t="shared" si="276"/>
        <v>2.0076236754530563</v>
      </c>
      <c r="AW683">
        <f t="shared" si="166"/>
        <v>-0.27199999999999991</v>
      </c>
      <c r="AX683" t="str">
        <f t="shared" si="175"/>
        <v/>
      </c>
      <c r="AY683">
        <f t="shared" si="176"/>
        <v>-0.27199999999999991</v>
      </c>
      <c r="AZ683" t="str">
        <f t="shared" si="177"/>
        <v/>
      </c>
    </row>
    <row r="684" spans="1:52" s="17" customFormat="1" x14ac:dyDescent="0.3">
      <c r="A684">
        <v>3</v>
      </c>
      <c r="B684" t="s">
        <v>108</v>
      </c>
      <c r="C684" t="s">
        <v>105</v>
      </c>
      <c r="D684" t="s">
        <v>15</v>
      </c>
      <c r="E684"/>
      <c r="F684" s="2">
        <v>0</v>
      </c>
      <c r="G684" s="2">
        <f t="shared" si="167"/>
        <v>0</v>
      </c>
      <c r="H684" s="4">
        <f t="shared" si="168"/>
        <v>0</v>
      </c>
      <c r="I684">
        <f t="shared" si="169"/>
        <v>1</v>
      </c>
      <c r="J684">
        <f t="shared" si="162"/>
        <v>0</v>
      </c>
      <c r="K684">
        <f t="shared" si="170"/>
        <v>3</v>
      </c>
      <c r="L684">
        <f t="shared" si="171"/>
        <v>0</v>
      </c>
      <c r="M684" s="8">
        <f t="shared" ref="M684:W684" si="277">(M38-$M38)/$M38</f>
        <v>0</v>
      </c>
      <c r="N684" s="8">
        <f t="shared" si="277"/>
        <v>-0.64508176354397528</v>
      </c>
      <c r="O684" s="8">
        <f t="shared" si="277"/>
        <v>-0.64197642149581469</v>
      </c>
      <c r="P684" s="8">
        <f t="shared" si="277"/>
        <v>3.3549806617076676</v>
      </c>
      <c r="Q684" s="8">
        <f t="shared" si="277"/>
        <v>-0.87384111242636353</v>
      </c>
      <c r="R684" s="8">
        <f t="shared" si="277"/>
        <v>3.4065744715204529</v>
      </c>
      <c r="S684" s="8">
        <f t="shared" si="277"/>
        <v>-0.78873796251326578</v>
      </c>
      <c r="T684" s="8">
        <f t="shared" si="277"/>
        <v>-0.45391469494291004</v>
      </c>
      <c r="U684" s="8">
        <f t="shared" si="277"/>
        <v>-0.44948363004933106</v>
      </c>
      <c r="V684" s="8">
        <f t="shared" si="277"/>
        <v>3.5373001030322819</v>
      </c>
      <c r="W684" s="8">
        <f t="shared" si="277"/>
        <v>-0.86868837037220858</v>
      </c>
      <c r="X684"/>
      <c r="Y684" s="8">
        <f t="shared" ref="Y684:AI684" si="278">(Y38-$Y38)/$Y38</f>
        <v>0</v>
      </c>
      <c r="Z684" s="8">
        <f t="shared" si="278"/>
        <v>-0.64758365074456614</v>
      </c>
      <c r="AA684" s="8">
        <f t="shared" si="278"/>
        <v>-0.66103943751538541</v>
      </c>
      <c r="AB684" s="8">
        <f t="shared" si="278"/>
        <v>3.3803025532108117</v>
      </c>
      <c r="AC684" s="8">
        <f t="shared" si="278"/>
        <v>-0.77656139164324156</v>
      </c>
      <c r="AD684" s="8">
        <f t="shared" si="278"/>
        <v>1.8762742090833693</v>
      </c>
      <c r="AE684" s="8">
        <f t="shared" si="278"/>
        <v>-0.78627194783096876</v>
      </c>
      <c r="AF684" s="8">
        <f t="shared" si="278"/>
        <v>-0.80716044191944492</v>
      </c>
      <c r="AG684" s="8">
        <f t="shared" si="278"/>
        <v>-0.68461881219979659</v>
      </c>
      <c r="AH684" s="8">
        <f t="shared" si="278"/>
        <v>0.83398682657242673</v>
      </c>
      <c r="AI684" s="8">
        <f t="shared" si="278"/>
        <v>-0.57574847087641656</v>
      </c>
      <c r="AK684" s="8">
        <f t="shared" ref="AK684:AU684" si="279">(AK38-$AK38)/$AK38</f>
        <v>0</v>
      </c>
      <c r="AL684" s="8">
        <f t="shared" si="279"/>
        <v>-0.86370358599594876</v>
      </c>
      <c r="AM684" s="8">
        <f t="shared" si="279"/>
        <v>-0.86912840212940812</v>
      </c>
      <c r="AN684" s="8">
        <f t="shared" si="279"/>
        <v>3.3803025532108117</v>
      </c>
      <c r="AO684" s="8">
        <f t="shared" si="279"/>
        <v>-0.90747888497379403</v>
      </c>
      <c r="AP684" s="8">
        <f t="shared" si="279"/>
        <v>1.8762742090833693</v>
      </c>
      <c r="AQ684" s="8">
        <f t="shared" si="279"/>
        <v>-0.91259492460954061</v>
      </c>
      <c r="AR684" s="8">
        <f t="shared" si="279"/>
        <v>-0.90279727431419865</v>
      </c>
      <c r="AS684" s="8">
        <f t="shared" si="279"/>
        <v>-0.92596463470063595</v>
      </c>
      <c r="AT684" s="8">
        <f t="shared" si="279"/>
        <v>0.83398682657242673</v>
      </c>
      <c r="AU684" s="8">
        <f t="shared" si="279"/>
        <v>-0.76745566481010308</v>
      </c>
      <c r="AW684">
        <f t="shared" si="166"/>
        <v>-3.2000000000000001E-2</v>
      </c>
      <c r="AX684" t="str">
        <f t="shared" si="175"/>
        <v/>
      </c>
      <c r="AY684">
        <f t="shared" si="176"/>
        <v>-3.2000000000000001E-2</v>
      </c>
      <c r="AZ684" t="str">
        <f t="shared" si="177"/>
        <v/>
      </c>
    </row>
    <row r="685" spans="1:52" s="17" customFormat="1" x14ac:dyDescent="0.3">
      <c r="A685">
        <v>3</v>
      </c>
      <c r="B685" t="s">
        <v>109</v>
      </c>
      <c r="C685" t="s">
        <v>105</v>
      </c>
      <c r="D685" t="s">
        <v>15</v>
      </c>
      <c r="E685"/>
      <c r="F685" s="2">
        <v>0</v>
      </c>
      <c r="G685" s="2">
        <f t="shared" si="167"/>
        <v>1</v>
      </c>
      <c r="H685" s="4">
        <f t="shared" si="168"/>
        <v>0</v>
      </c>
      <c r="I685">
        <f t="shared" si="169"/>
        <v>1</v>
      </c>
      <c r="J685">
        <f t="shared" si="162"/>
        <v>0</v>
      </c>
      <c r="K685">
        <f t="shared" si="170"/>
        <v>3</v>
      </c>
      <c r="L685">
        <f t="shared" si="171"/>
        <v>0</v>
      </c>
      <c r="M685" s="8">
        <f t="shared" ref="M685:W685" si="280">(M39-$M39)/$M39</f>
        <v>0</v>
      </c>
      <c r="N685" s="8">
        <f t="shared" si="280"/>
        <v>-0.59696094127036303</v>
      </c>
      <c r="O685" s="8">
        <f t="shared" si="280"/>
        <v>-0.59099296557812098</v>
      </c>
      <c r="P685" s="8">
        <f t="shared" si="280"/>
        <v>4.3372252299743161</v>
      </c>
      <c r="Q685" s="8">
        <f t="shared" si="280"/>
        <v>-0.84774292204782697</v>
      </c>
      <c r="R685" s="8">
        <f t="shared" si="280"/>
        <v>4.0902028677352726</v>
      </c>
      <c r="S685" s="8">
        <f t="shared" si="280"/>
        <v>-0.74085155194240826</v>
      </c>
      <c r="T685" s="8">
        <f t="shared" si="280"/>
        <v>-0.37692154497387997</v>
      </c>
      <c r="U685" s="8">
        <f t="shared" si="280"/>
        <v>-0.36921022242231638</v>
      </c>
      <c r="V685" s="8">
        <f t="shared" si="280"/>
        <v>4.5476943669038716</v>
      </c>
      <c r="W685" s="8">
        <f t="shared" si="280"/>
        <v>-0.83839787903474283</v>
      </c>
      <c r="X685"/>
      <c r="Y685" s="8">
        <f t="shared" ref="Y685:AI685" si="281">(Y39-$Y39)/$Y39</f>
        <v>0</v>
      </c>
      <c r="Z685" s="8">
        <f t="shared" si="281"/>
        <v>-0.62804026980834926</v>
      </c>
      <c r="AA685" s="8">
        <f t="shared" si="281"/>
        <v>-0.6590913087715462</v>
      </c>
      <c r="AB685" s="8">
        <f t="shared" si="281"/>
        <v>3.899876383417082</v>
      </c>
      <c r="AC685" s="8">
        <f t="shared" si="281"/>
        <v>-0.76949812909628168</v>
      </c>
      <c r="AD685" s="8">
        <f t="shared" si="281"/>
        <v>1.8739572062347292</v>
      </c>
      <c r="AE685" s="8">
        <f t="shared" si="281"/>
        <v>-0.77968279143946984</v>
      </c>
      <c r="AF685" s="8">
        <f t="shared" si="281"/>
        <v>-0.81200165637249766</v>
      </c>
      <c r="AG685" s="8">
        <f t="shared" si="281"/>
        <v>-0.68808849274513717</v>
      </c>
      <c r="AH685" s="8">
        <f t="shared" si="281"/>
        <v>0.94089907307553844</v>
      </c>
      <c r="AI685" s="8">
        <f t="shared" si="281"/>
        <v>-0.56936916526468695</v>
      </c>
      <c r="AK685" s="8">
        <f t="shared" ref="AK685:AU685" si="282">(AK39-$AK39)/$AK39</f>
        <v>0</v>
      </c>
      <c r="AL685" s="8">
        <f t="shared" si="282"/>
        <v>-0.85552432896763964</v>
      </c>
      <c r="AM685" s="8">
        <f t="shared" si="282"/>
        <v>-0.86917604341769961</v>
      </c>
      <c r="AN685" s="8">
        <f t="shared" si="282"/>
        <v>3.899876383417082</v>
      </c>
      <c r="AO685" s="8">
        <f t="shared" si="282"/>
        <v>-0.90218401383218938</v>
      </c>
      <c r="AP685" s="8">
        <f t="shared" si="282"/>
        <v>1.8739572062347292</v>
      </c>
      <c r="AQ685" s="8">
        <f t="shared" si="282"/>
        <v>-0.91277670616100293</v>
      </c>
      <c r="AR685" s="8">
        <f t="shared" si="282"/>
        <v>-0.9049666474805822</v>
      </c>
      <c r="AS685" s="8">
        <f t="shared" si="282"/>
        <v>-0.92768802677899365</v>
      </c>
      <c r="AT685" s="8">
        <f t="shared" si="282"/>
        <v>0.94089907307553844</v>
      </c>
      <c r="AU685" s="8">
        <f t="shared" si="282"/>
        <v>-0.75880287473498331</v>
      </c>
      <c r="AW685">
        <f t="shared" si="166"/>
        <v>-3.2000000000000001E-2</v>
      </c>
      <c r="AX685" t="str">
        <f t="shared" si="175"/>
        <v/>
      </c>
      <c r="AY685">
        <f t="shared" si="176"/>
        <v>-3.2000000000000001E-2</v>
      </c>
      <c r="AZ685" t="str">
        <f t="shared" si="177"/>
        <v/>
      </c>
    </row>
    <row r="686" spans="1:52" s="17" customFormat="1" x14ac:dyDescent="0.3">
      <c r="A686">
        <v>3</v>
      </c>
      <c r="B686" t="s">
        <v>110</v>
      </c>
      <c r="C686" t="s">
        <v>105</v>
      </c>
      <c r="D686" t="s">
        <v>15</v>
      </c>
      <c r="E686"/>
      <c r="F686" s="2">
        <v>0</v>
      </c>
      <c r="G686" s="2">
        <f t="shared" si="167"/>
        <v>0</v>
      </c>
      <c r="H686" s="4">
        <f t="shared" si="168"/>
        <v>0</v>
      </c>
      <c r="I686">
        <f t="shared" si="169"/>
        <v>1</v>
      </c>
      <c r="J686">
        <f t="shared" si="162"/>
        <v>0</v>
      </c>
      <c r="K686">
        <f t="shared" si="170"/>
        <v>3</v>
      </c>
      <c r="L686">
        <f t="shared" si="171"/>
        <v>0</v>
      </c>
      <c r="M686" s="8">
        <f t="shared" ref="M686:W686" si="283">(M40-$M40)/$M40</f>
        <v>0</v>
      </c>
      <c r="N686" s="8">
        <f t="shared" si="283"/>
        <v>4.0227613309300372</v>
      </c>
      <c r="O686" s="8">
        <f t="shared" si="283"/>
        <v>4.0243318707618672</v>
      </c>
      <c r="P686" s="8">
        <f t="shared" si="283"/>
        <v>-2.9791271157553748E-4</v>
      </c>
      <c r="Q686" s="8">
        <f t="shared" si="283"/>
        <v>1.147758706698937</v>
      </c>
      <c r="R686" s="8">
        <f t="shared" si="283"/>
        <v>-0.99999100263622764</v>
      </c>
      <c r="S686" s="8">
        <f t="shared" si="283"/>
        <v>1.6657689297035969</v>
      </c>
      <c r="T686" s="8">
        <f t="shared" si="283"/>
        <v>15.83868526521729</v>
      </c>
      <c r="U686" s="8">
        <f t="shared" si="283"/>
        <v>15.903903156375183</v>
      </c>
      <c r="V686" s="8">
        <f t="shared" si="283"/>
        <v>-0.99872337405140299</v>
      </c>
      <c r="W686" s="8">
        <f t="shared" si="283"/>
        <v>1.1148593462115599</v>
      </c>
      <c r="X686"/>
      <c r="Y686" s="8">
        <f t="shared" ref="Y686:AI686" si="284">(Y40-$Y40)/$Y40</f>
        <v>0</v>
      </c>
      <c r="Z686" s="8">
        <f t="shared" si="284"/>
        <v>3.3867050440185458</v>
      </c>
      <c r="AA686" s="8">
        <f t="shared" si="284"/>
        <v>3.0437622396445789</v>
      </c>
      <c r="AB686" s="8">
        <f t="shared" si="284"/>
        <v>0.25814905831515123</v>
      </c>
      <c r="AC686" s="8">
        <f t="shared" si="284"/>
        <v>3.1784453882394343</v>
      </c>
      <c r="AD686" s="8">
        <f t="shared" si="284"/>
        <v>-0.72119221198421846</v>
      </c>
      <c r="AE686" s="8">
        <f t="shared" si="284"/>
        <v>1.2373142364617429</v>
      </c>
      <c r="AF686" s="8">
        <f t="shared" si="284"/>
        <v>2.441239658630515</v>
      </c>
      <c r="AG686" s="8">
        <f t="shared" si="284"/>
        <v>4.2133083622386982</v>
      </c>
      <c r="AH686" s="8">
        <f t="shared" si="284"/>
        <v>-0.98862942024403511</v>
      </c>
      <c r="AI686" s="8">
        <f t="shared" si="284"/>
        <v>4.6726470181444313</v>
      </c>
      <c r="AK686" s="8">
        <f t="shared" ref="AK686:AU686" si="285">(AK40-$AK40)/$AK40</f>
        <v>0</v>
      </c>
      <c r="AL686" s="8">
        <f t="shared" si="285"/>
        <v>0.66980545697402083</v>
      </c>
      <c r="AM686" s="8">
        <f t="shared" si="285"/>
        <v>0.64496448406880214</v>
      </c>
      <c r="AN686" s="8">
        <f t="shared" si="285"/>
        <v>0.25814905831515123</v>
      </c>
      <c r="AO686" s="8">
        <f t="shared" si="285"/>
        <v>1.0189555719224141</v>
      </c>
      <c r="AP686" s="8">
        <f t="shared" si="285"/>
        <v>-0.72119221198421846</v>
      </c>
      <c r="AQ686" s="8">
        <f t="shared" si="285"/>
        <v>0.18054105040652246</v>
      </c>
      <c r="AR686" s="8">
        <f t="shared" si="285"/>
        <v>0.83484004056612215</v>
      </c>
      <c r="AS686" s="8">
        <f t="shared" si="285"/>
        <v>0.26081767979888981</v>
      </c>
      <c r="AT686" s="8">
        <f t="shared" si="285"/>
        <v>-0.98862942024403511</v>
      </c>
      <c r="AU686" s="8">
        <f t="shared" si="285"/>
        <v>2.186324569581175</v>
      </c>
      <c r="AW686">
        <f t="shared" si="166"/>
        <v>-0.27199999999999991</v>
      </c>
      <c r="AX686" t="str">
        <f t="shared" si="175"/>
        <v/>
      </c>
      <c r="AY686">
        <f t="shared" si="176"/>
        <v>-0.27199999999999991</v>
      </c>
      <c r="AZ686" t="str">
        <f t="shared" si="177"/>
        <v/>
      </c>
    </row>
    <row r="687" spans="1:52" s="17" customFormat="1" x14ac:dyDescent="0.3">
      <c r="A687">
        <v>3</v>
      </c>
      <c r="B687" t="s">
        <v>111</v>
      </c>
      <c r="C687" t="s">
        <v>105</v>
      </c>
      <c r="D687" t="s">
        <v>15</v>
      </c>
      <c r="E687"/>
      <c r="F687" s="2">
        <v>0</v>
      </c>
      <c r="G687" s="2">
        <f t="shared" si="167"/>
        <v>0</v>
      </c>
      <c r="H687" s="4">
        <f t="shared" si="168"/>
        <v>0</v>
      </c>
      <c r="I687">
        <f t="shared" si="169"/>
        <v>0</v>
      </c>
      <c r="J687">
        <f t="shared" si="162"/>
        <v>1</v>
      </c>
      <c r="K687">
        <f t="shared" si="170"/>
        <v>3</v>
      </c>
      <c r="L687">
        <f t="shared" si="171"/>
        <v>0</v>
      </c>
      <c r="M687" s="8">
        <f t="shared" ref="M687:W687" si="286">(M41-$M41)/$M41</f>
        <v>0</v>
      </c>
      <c r="N687" s="8">
        <f t="shared" si="286"/>
        <v>-0.84827254098902682</v>
      </c>
      <c r="O687" s="8">
        <f t="shared" si="286"/>
        <v>-0.84803545054103002</v>
      </c>
      <c r="P687" s="8">
        <f t="shared" si="286"/>
        <v>3.3678652612084621</v>
      </c>
      <c r="Q687" s="8">
        <f t="shared" si="286"/>
        <v>-0.91499951371279054</v>
      </c>
      <c r="R687" s="8">
        <f t="shared" si="286"/>
        <v>3.9156674083394396</v>
      </c>
      <c r="S687" s="8">
        <f t="shared" si="286"/>
        <v>-0.9302605899213211</v>
      </c>
      <c r="T687" s="8">
        <f t="shared" si="286"/>
        <v>-0.55350949816584261</v>
      </c>
      <c r="U687" s="8">
        <f t="shared" si="286"/>
        <v>-0.69642352289242815</v>
      </c>
      <c r="V687" s="8">
        <f t="shared" si="286"/>
        <v>3.1566963630803428</v>
      </c>
      <c r="W687" s="8">
        <f t="shared" si="286"/>
        <v>-0.91959995094399749</v>
      </c>
      <c r="X687"/>
      <c r="Y687" s="8">
        <f t="shared" ref="Y687:AI687" si="287">(Y41-$Y41)/$Y41</f>
        <v>0</v>
      </c>
      <c r="Z687" s="8">
        <f t="shared" si="287"/>
        <v>-0.82296549059384316</v>
      </c>
      <c r="AA687" s="8">
        <f t="shared" si="287"/>
        <v>-0.82458969965811979</v>
      </c>
      <c r="AB687" s="8">
        <f t="shared" si="287"/>
        <v>1.4363012318064508</v>
      </c>
      <c r="AC687" s="8">
        <f t="shared" si="287"/>
        <v>-0.87522658722239033</v>
      </c>
      <c r="AD687" s="8">
        <f t="shared" si="287"/>
        <v>2.4689293583989285</v>
      </c>
      <c r="AE687" s="8">
        <f t="shared" si="287"/>
        <v>-0.87611934114454726</v>
      </c>
      <c r="AF687" s="8">
        <f t="shared" si="287"/>
        <v>-0.64178424742053308</v>
      </c>
      <c r="AG687" s="8">
        <f t="shared" si="287"/>
        <v>-0.73075264826073305</v>
      </c>
      <c r="AH687" s="8">
        <f t="shared" si="287"/>
        <v>0.67519644935206569</v>
      </c>
      <c r="AI687" s="8">
        <f t="shared" si="287"/>
        <v>-0.74093331507196103</v>
      </c>
      <c r="AK687" s="8">
        <f t="shared" ref="AK687:AU687" si="288">(AK41-$AK41)/$AK41</f>
        <v>0</v>
      </c>
      <c r="AL687" s="8">
        <f t="shared" si="288"/>
        <v>-0.92568417341706821</v>
      </c>
      <c r="AM687" s="8">
        <f t="shared" si="288"/>
        <v>-0.92616928321689351</v>
      </c>
      <c r="AN687" s="8">
        <f t="shared" si="288"/>
        <v>1.4363012318064508</v>
      </c>
      <c r="AO687" s="8">
        <f t="shared" si="288"/>
        <v>-0.94720564275750185</v>
      </c>
      <c r="AP687" s="8">
        <f t="shared" si="288"/>
        <v>2.4689293583989285</v>
      </c>
      <c r="AQ687" s="8">
        <f t="shared" si="288"/>
        <v>-0.94465641681287527</v>
      </c>
      <c r="AR687" s="8">
        <f t="shared" si="288"/>
        <v>-0.82002806077962287</v>
      </c>
      <c r="AS687" s="8">
        <f t="shared" si="288"/>
        <v>-0.95018956604602944</v>
      </c>
      <c r="AT687" s="8">
        <f t="shared" si="288"/>
        <v>0.67519644935206569</v>
      </c>
      <c r="AU687" s="8">
        <f t="shared" si="288"/>
        <v>-0.85785034566270979</v>
      </c>
      <c r="AW687">
        <f t="shared" si="166"/>
        <v>0.15199999999999991</v>
      </c>
      <c r="AX687" t="str">
        <f t="shared" si="175"/>
        <v/>
      </c>
      <c r="AY687" t="str">
        <f t="shared" si="176"/>
        <v/>
      </c>
      <c r="AZ687">
        <f t="shared" si="177"/>
        <v>0.15199999999999991</v>
      </c>
    </row>
    <row r="688" spans="1:52" s="17" customFormat="1" x14ac:dyDescent="0.3">
      <c r="A688">
        <v>3</v>
      </c>
      <c r="B688" t="s">
        <v>112</v>
      </c>
      <c r="C688" t="s">
        <v>105</v>
      </c>
      <c r="D688" t="s">
        <v>15</v>
      </c>
      <c r="E688" t="s">
        <v>43</v>
      </c>
      <c r="F688" s="2">
        <v>0</v>
      </c>
      <c r="G688" s="2">
        <f t="shared" si="167"/>
        <v>1</v>
      </c>
      <c r="H688" s="4">
        <f t="shared" si="168"/>
        <v>1</v>
      </c>
      <c r="I688">
        <f t="shared" si="169"/>
        <v>0</v>
      </c>
      <c r="J688">
        <f t="shared" si="162"/>
        <v>1</v>
      </c>
      <c r="K688">
        <f t="shared" si="170"/>
        <v>3</v>
      </c>
      <c r="L688">
        <f t="shared" si="171"/>
        <v>3</v>
      </c>
      <c r="M688" s="8">
        <f t="shared" ref="M688:W688" si="289">(M42-$M42)/$M42</f>
        <v>0</v>
      </c>
      <c r="N688" s="8">
        <f t="shared" si="289"/>
        <v>-0.84790341564731608</v>
      </c>
      <c r="O688" s="8">
        <f t="shared" si="289"/>
        <v>-0.84814006291962041</v>
      </c>
      <c r="P688" s="8">
        <f t="shared" si="289"/>
        <v>3.3409632036379349</v>
      </c>
      <c r="Q688" s="8">
        <f t="shared" si="289"/>
        <v>-0.90993496542503927</v>
      </c>
      <c r="R688" s="8">
        <f t="shared" si="289"/>
        <v>4.1190069167984289</v>
      </c>
      <c r="S688" s="8">
        <f t="shared" si="289"/>
        <v>-0.92918861125352048</v>
      </c>
      <c r="T688" s="8">
        <f t="shared" si="289"/>
        <v>-0.56572179601670725</v>
      </c>
      <c r="U688" s="8">
        <f t="shared" si="289"/>
        <v>-0.70495106846280564</v>
      </c>
      <c r="V688" s="8">
        <f t="shared" si="289"/>
        <v>3.1759846963148535</v>
      </c>
      <c r="W688" s="8">
        <f t="shared" si="289"/>
        <v>-0.91525283592273921</v>
      </c>
      <c r="X688"/>
      <c r="Y688" s="8">
        <f t="shared" ref="Y688:AI688" si="290">(Y42-$Y42)/$Y42</f>
        <v>0</v>
      </c>
      <c r="Z688" s="8">
        <f t="shared" si="290"/>
        <v>-0.8162287322172237</v>
      </c>
      <c r="AA688" s="8">
        <f t="shared" si="290"/>
        <v>-0.81764962529768692</v>
      </c>
      <c r="AB688" s="8">
        <f t="shared" si="290"/>
        <v>3.6671981278426866</v>
      </c>
      <c r="AC688" s="8">
        <f t="shared" si="290"/>
        <v>-0.8348931630901204</v>
      </c>
      <c r="AD688" s="8">
        <f t="shared" si="290"/>
        <v>3.0415772126214851</v>
      </c>
      <c r="AE688" s="8">
        <f t="shared" si="290"/>
        <v>-0.86591665973095322</v>
      </c>
      <c r="AF688" s="8">
        <f t="shared" si="290"/>
        <v>-0.63268761285060771</v>
      </c>
      <c r="AG688" s="8">
        <f t="shared" si="290"/>
        <v>-0.72273718324894565</v>
      </c>
      <c r="AH688" s="8">
        <f t="shared" si="290"/>
        <v>1.2688864172818592</v>
      </c>
      <c r="AI688" s="8">
        <f t="shared" si="290"/>
        <v>-0.71907407038483184</v>
      </c>
      <c r="AK688" s="8">
        <f t="shared" ref="AK688:AU688" si="291">(AK42-$AK42)/$AK42</f>
        <v>0</v>
      </c>
      <c r="AL688" s="8">
        <f t="shared" si="291"/>
        <v>-0.92365944993099391</v>
      </c>
      <c r="AM688" s="8">
        <f t="shared" si="291"/>
        <v>-0.92406751753407035</v>
      </c>
      <c r="AN688" s="8">
        <f t="shared" si="291"/>
        <v>3.6671981278426866</v>
      </c>
      <c r="AO688" s="8">
        <f t="shared" si="291"/>
        <v>-0.92516421777368052</v>
      </c>
      <c r="AP688" s="8">
        <f t="shared" si="291"/>
        <v>3.0415772126214851</v>
      </c>
      <c r="AQ688" s="8">
        <f t="shared" si="291"/>
        <v>-0.93949417526432855</v>
      </c>
      <c r="AR688" s="8">
        <f t="shared" si="291"/>
        <v>-0.81535878601292</v>
      </c>
      <c r="AS688" s="8">
        <f t="shared" si="291"/>
        <v>-0.94877409770903121</v>
      </c>
      <c r="AT688" s="8">
        <f t="shared" si="291"/>
        <v>1.2688864172818592</v>
      </c>
      <c r="AU688" s="8">
        <f t="shared" si="291"/>
        <v>-0.84477218095013695</v>
      </c>
      <c r="AW688">
        <f t="shared" si="166"/>
        <v>0.15199999999999991</v>
      </c>
      <c r="AX688">
        <f t="shared" si="175"/>
        <v>0.15199999999999991</v>
      </c>
      <c r="AY688" t="str">
        <f t="shared" si="176"/>
        <v/>
      </c>
      <c r="AZ688">
        <f t="shared" si="177"/>
        <v>0.15199999999999991</v>
      </c>
    </row>
    <row r="689" spans="1:52" s="17" customFormat="1" x14ac:dyDescent="0.3">
      <c r="A689">
        <v>3</v>
      </c>
      <c r="B689" t="s">
        <v>113</v>
      </c>
      <c r="C689" t="s">
        <v>114</v>
      </c>
      <c r="D689" t="s">
        <v>15</v>
      </c>
      <c r="E689"/>
      <c r="F689" s="2">
        <v>0</v>
      </c>
      <c r="G689" s="2">
        <f t="shared" si="167"/>
        <v>0</v>
      </c>
      <c r="H689" s="4">
        <f t="shared" si="168"/>
        <v>0</v>
      </c>
      <c r="I689">
        <f t="shared" si="169"/>
        <v>0</v>
      </c>
      <c r="J689">
        <f t="shared" si="162"/>
        <v>1</v>
      </c>
      <c r="K689">
        <f t="shared" si="170"/>
        <v>3</v>
      </c>
      <c r="L689">
        <f t="shared" si="171"/>
        <v>0</v>
      </c>
      <c r="M689" s="8">
        <f t="shared" ref="M689:W689" si="292">(M43-$M43)/$M43</f>
        <v>0</v>
      </c>
      <c r="N689" s="8">
        <f t="shared" si="292"/>
        <v>-0.85613258070474363</v>
      </c>
      <c r="O689" s="8">
        <f t="shared" si="292"/>
        <v>-0.85630434572594027</v>
      </c>
      <c r="P689" s="8">
        <f t="shared" si="292"/>
        <v>3.0055919573909295</v>
      </c>
      <c r="Q689" s="8">
        <f t="shared" si="292"/>
        <v>-0.91820473025624005</v>
      </c>
      <c r="R689" s="8">
        <f t="shared" si="292"/>
        <v>3.6241881045011999</v>
      </c>
      <c r="S689" s="8">
        <f t="shared" si="292"/>
        <v>-0.93551247131045534</v>
      </c>
      <c r="T689" s="8">
        <f t="shared" si="292"/>
        <v>-0.61084025401015485</v>
      </c>
      <c r="U689" s="8">
        <f t="shared" si="292"/>
        <v>-0.73546551511425839</v>
      </c>
      <c r="V689" s="8">
        <f t="shared" si="292"/>
        <v>2.8349617995656415</v>
      </c>
      <c r="W689" s="8">
        <f t="shared" si="292"/>
        <v>-0.92365220960012251</v>
      </c>
      <c r="X689"/>
      <c r="Y689" s="8">
        <f t="shared" ref="Y689:AI689" si="293">(Y43-$Y43)/$Y43</f>
        <v>0</v>
      </c>
      <c r="Z689" s="8">
        <f t="shared" si="293"/>
        <v>-0.81694287700097967</v>
      </c>
      <c r="AA689" s="8">
        <f t="shared" si="293"/>
        <v>-0.81889593592981336</v>
      </c>
      <c r="AB689" s="8">
        <f t="shared" si="293"/>
        <v>3.1244789808749371</v>
      </c>
      <c r="AC689" s="8">
        <f t="shared" si="293"/>
        <v>-0.84670847022150209</v>
      </c>
      <c r="AD689" s="8">
        <f t="shared" si="293"/>
        <v>2.9115162443166427</v>
      </c>
      <c r="AE689" s="8">
        <f t="shared" si="293"/>
        <v>-0.871837522604199</v>
      </c>
      <c r="AF689" s="8">
        <f t="shared" si="293"/>
        <v>-0.64564767852367244</v>
      </c>
      <c r="AG689" s="8">
        <f t="shared" si="293"/>
        <v>-0.73479857885031652</v>
      </c>
      <c r="AH689" s="8">
        <f t="shared" si="293"/>
        <v>1.1565299050394362</v>
      </c>
      <c r="AI689" s="8">
        <f t="shared" si="293"/>
        <v>-0.73713871249555141</v>
      </c>
      <c r="AK689" s="8">
        <f t="shared" ref="AK689:AU689" si="294">(AK43-$AK43)/$AK43</f>
        <v>0</v>
      </c>
      <c r="AL689" s="8">
        <f t="shared" si="294"/>
        <v>-0.92388765068613821</v>
      </c>
      <c r="AM689" s="8">
        <f t="shared" si="294"/>
        <v>-0.92523935998909412</v>
      </c>
      <c r="AN689" s="8">
        <f t="shared" si="294"/>
        <v>3.1244789808749371</v>
      </c>
      <c r="AO689" s="8">
        <f t="shared" si="294"/>
        <v>-0.93158933458676541</v>
      </c>
      <c r="AP689" s="8">
        <f t="shared" si="294"/>
        <v>2.9115162443166427</v>
      </c>
      <c r="AQ689" s="8">
        <f t="shared" si="294"/>
        <v>-0.9432988633609225</v>
      </c>
      <c r="AR689" s="8">
        <f t="shared" si="294"/>
        <v>-0.82144759313478322</v>
      </c>
      <c r="AS689" s="8">
        <f t="shared" si="294"/>
        <v>-0.95107334813144373</v>
      </c>
      <c r="AT689" s="8">
        <f t="shared" si="294"/>
        <v>1.1565299050394362</v>
      </c>
      <c r="AU689" s="8">
        <f t="shared" si="294"/>
        <v>-0.85439520122962087</v>
      </c>
      <c r="AW689">
        <f t="shared" si="166"/>
        <v>0.15199999999999991</v>
      </c>
      <c r="AX689" t="str">
        <f t="shared" si="175"/>
        <v/>
      </c>
      <c r="AY689" t="str">
        <f t="shared" si="176"/>
        <v/>
      </c>
      <c r="AZ689">
        <f t="shared" si="177"/>
        <v>0.15199999999999991</v>
      </c>
    </row>
    <row r="690" spans="1:52" s="17" customFormat="1" x14ac:dyDescent="0.3">
      <c r="A690">
        <v>3</v>
      </c>
      <c r="B690" t="s">
        <v>115</v>
      </c>
      <c r="C690" t="s">
        <v>114</v>
      </c>
      <c r="D690" t="s">
        <v>15</v>
      </c>
      <c r="E690" t="s">
        <v>43</v>
      </c>
      <c r="F690" s="2">
        <v>0</v>
      </c>
      <c r="G690" s="2">
        <f t="shared" si="167"/>
        <v>1</v>
      </c>
      <c r="H690" s="4">
        <f t="shared" si="168"/>
        <v>1</v>
      </c>
      <c r="I690">
        <f t="shared" si="169"/>
        <v>0</v>
      </c>
      <c r="J690">
        <f t="shared" si="162"/>
        <v>1</v>
      </c>
      <c r="K690">
        <f t="shared" si="170"/>
        <v>3</v>
      </c>
      <c r="L690">
        <f t="shared" si="171"/>
        <v>3</v>
      </c>
      <c r="M690" s="8">
        <f t="shared" ref="M690:W690" si="295">(M44-$M44)/$M44</f>
        <v>0</v>
      </c>
      <c r="N690" s="8">
        <f t="shared" si="295"/>
        <v>-0.85216324205553706</v>
      </c>
      <c r="O690" s="8">
        <f t="shared" si="295"/>
        <v>-0.85228653897787077</v>
      </c>
      <c r="P690" s="8">
        <f t="shared" si="295"/>
        <v>3.0200088572256005</v>
      </c>
      <c r="Q690" s="8">
        <f t="shared" si="295"/>
        <v>-0.91447540012303674</v>
      </c>
      <c r="R690" s="8">
        <f t="shared" si="295"/>
        <v>3.6142255620322712</v>
      </c>
      <c r="S690" s="8">
        <f t="shared" si="295"/>
        <v>-0.93173072988719507</v>
      </c>
      <c r="T690" s="8">
        <f t="shared" si="295"/>
        <v>-0.60921810098916584</v>
      </c>
      <c r="U690" s="8">
        <f t="shared" si="295"/>
        <v>-0.73327411240312879</v>
      </c>
      <c r="V690" s="8">
        <f t="shared" si="295"/>
        <v>2.8371421601836562</v>
      </c>
      <c r="W690" s="8">
        <f t="shared" si="295"/>
        <v>-0.91920875184376782</v>
      </c>
      <c r="X690"/>
      <c r="Y690" s="8">
        <f t="shared" ref="Y690:AI690" si="296">(Y44-$Y44)/$Y44</f>
        <v>0</v>
      </c>
      <c r="Z690" s="8">
        <f t="shared" si="296"/>
        <v>-0.81738488905374129</v>
      </c>
      <c r="AA690" s="8">
        <f t="shared" si="296"/>
        <v>-0.81890720002567774</v>
      </c>
      <c r="AB690" s="8">
        <f t="shared" si="296"/>
        <v>1.204219716809193</v>
      </c>
      <c r="AC690" s="8">
        <f t="shared" si="296"/>
        <v>-0.87941507092880766</v>
      </c>
      <c r="AD690" s="8">
        <f t="shared" si="296"/>
        <v>2.5719177150624581</v>
      </c>
      <c r="AE690" s="8">
        <f t="shared" si="296"/>
        <v>-0.87306558294557979</v>
      </c>
      <c r="AF690" s="8">
        <f t="shared" si="296"/>
        <v>-0.65378798192961807</v>
      </c>
      <c r="AG690" s="8">
        <f t="shared" si="296"/>
        <v>-0.73887244969337473</v>
      </c>
      <c r="AH690" s="8">
        <f t="shared" si="296"/>
        <v>0.65607311079008268</v>
      </c>
      <c r="AI690" s="8">
        <f t="shared" si="296"/>
        <v>-0.74478070226449067</v>
      </c>
      <c r="AK690" s="8">
        <f t="shared" ref="AK690:AU690" si="297">(AK44-$AK44)/$AK44</f>
        <v>0</v>
      </c>
      <c r="AL690" s="8">
        <f t="shared" si="297"/>
        <v>-0.92372595791865841</v>
      </c>
      <c r="AM690" s="8">
        <f t="shared" si="297"/>
        <v>-0.92499954328559852</v>
      </c>
      <c r="AN690" s="8">
        <f t="shared" si="297"/>
        <v>1.204219716809193</v>
      </c>
      <c r="AO690" s="8">
        <f t="shared" si="297"/>
        <v>-0.94616756432079085</v>
      </c>
      <c r="AP690" s="8">
        <f t="shared" si="297"/>
        <v>2.5719177150624581</v>
      </c>
      <c r="AQ690" s="8">
        <f t="shared" si="297"/>
        <v>-0.9446661632734028</v>
      </c>
      <c r="AR690" s="8">
        <f t="shared" si="297"/>
        <v>-0.82616966051209462</v>
      </c>
      <c r="AS690" s="8">
        <f t="shared" si="297"/>
        <v>-0.9520970087283549</v>
      </c>
      <c r="AT690" s="8">
        <f t="shared" si="297"/>
        <v>0.65607311079008268</v>
      </c>
      <c r="AU690" s="8">
        <f t="shared" si="297"/>
        <v>-0.8571108828321472</v>
      </c>
      <c r="AW690">
        <f t="shared" si="166"/>
        <v>0.15199999999999991</v>
      </c>
      <c r="AX690">
        <f t="shared" si="175"/>
        <v>0.15199999999999991</v>
      </c>
      <c r="AY690" t="str">
        <f t="shared" si="176"/>
        <v/>
      </c>
      <c r="AZ690">
        <f t="shared" si="177"/>
        <v>0.15199999999999991</v>
      </c>
    </row>
    <row r="691" spans="1:52" s="17" customFormat="1" x14ac:dyDescent="0.3">
      <c r="A691">
        <v>3</v>
      </c>
      <c r="B691" t="s">
        <v>116</v>
      </c>
      <c r="C691" t="s">
        <v>114</v>
      </c>
      <c r="D691" t="s">
        <v>15</v>
      </c>
      <c r="E691"/>
      <c r="F691" s="2">
        <v>0</v>
      </c>
      <c r="G691" s="2">
        <f t="shared" si="167"/>
        <v>1</v>
      </c>
      <c r="H691" s="4">
        <f t="shared" si="168"/>
        <v>0</v>
      </c>
      <c r="I691">
        <f t="shared" si="169"/>
        <v>1</v>
      </c>
      <c r="J691">
        <f t="shared" si="162"/>
        <v>0</v>
      </c>
      <c r="K691">
        <f t="shared" si="170"/>
        <v>3</v>
      </c>
      <c r="L691">
        <f t="shared" si="171"/>
        <v>0</v>
      </c>
      <c r="M691" s="8">
        <f t="shared" ref="M691:W691" si="298">(M45-$M45)/$M45</f>
        <v>0</v>
      </c>
      <c r="N691" s="8">
        <f t="shared" si="298"/>
        <v>4.2315720652362989</v>
      </c>
      <c r="O691" s="8">
        <f t="shared" si="298"/>
        <v>4.2333605251214133</v>
      </c>
      <c r="P691" s="8">
        <f t="shared" si="298"/>
        <v>-3.0090912544402862E-4</v>
      </c>
      <c r="Q691" s="8">
        <f t="shared" si="298"/>
        <v>1.1101447362896406</v>
      </c>
      <c r="R691" s="8">
        <f t="shared" si="298"/>
        <v>-0.99998300513244998</v>
      </c>
      <c r="S691" s="8">
        <f t="shared" si="298"/>
        <v>1.6042115281185081</v>
      </c>
      <c r="T691" s="8">
        <f t="shared" si="298"/>
        <v>15.841914741747994</v>
      </c>
      <c r="U691" s="8">
        <f t="shared" si="298"/>
        <v>15.948151658199224</v>
      </c>
      <c r="V691" s="8">
        <f t="shared" si="298"/>
        <v>-0.9985654332391618</v>
      </c>
      <c r="W691" s="8">
        <f t="shared" si="298"/>
        <v>1.078757215320973</v>
      </c>
      <c r="X691"/>
      <c r="Y691" s="8">
        <f t="shared" ref="Y691:AI691" si="299">(Y45-$Y45)/$Y45</f>
        <v>0</v>
      </c>
      <c r="Z691" s="8">
        <f t="shared" si="299"/>
        <v>2.5358776821291378</v>
      </c>
      <c r="AA691" s="8">
        <f t="shared" si="299"/>
        <v>2.4865057535180153</v>
      </c>
      <c r="AB691" s="8">
        <f t="shared" si="299"/>
        <v>-0.16760983247050174</v>
      </c>
      <c r="AC691" s="8">
        <f t="shared" si="299"/>
        <v>1.9724690594357568</v>
      </c>
      <c r="AD691" s="8">
        <f t="shared" si="299"/>
        <v>-0.75025006216743795</v>
      </c>
      <c r="AE691" s="8">
        <f t="shared" si="299"/>
        <v>0.95293444471475253</v>
      </c>
      <c r="AF691" s="8">
        <f t="shared" si="299"/>
        <v>2.2418345682133056</v>
      </c>
      <c r="AG691" s="8">
        <f t="shared" si="299"/>
        <v>4.318635463117146</v>
      </c>
      <c r="AH691" s="8">
        <f t="shared" si="299"/>
        <v>-0.98110697440623418</v>
      </c>
      <c r="AI691" s="8">
        <f t="shared" si="299"/>
        <v>5.2348955713891367</v>
      </c>
      <c r="AK691" s="8">
        <f t="shared" ref="AK691:AU691" si="300">(AK45-$AK45)/$AK45</f>
        <v>0</v>
      </c>
      <c r="AL691" s="8">
        <f t="shared" si="300"/>
        <v>0.34042002045864633</v>
      </c>
      <c r="AM691" s="8">
        <f t="shared" si="300"/>
        <v>0.31395180041313503</v>
      </c>
      <c r="AN691" s="8">
        <f t="shared" si="300"/>
        <v>-0.16760983247050174</v>
      </c>
      <c r="AO691" s="8">
        <f t="shared" si="300"/>
        <v>0.28440383496359639</v>
      </c>
      <c r="AP691" s="8">
        <f t="shared" si="300"/>
        <v>-0.75025006216743795</v>
      </c>
      <c r="AQ691" s="8">
        <f t="shared" si="300"/>
        <v>-7.8593600895948777E-3</v>
      </c>
      <c r="AR691" s="8">
        <f t="shared" si="300"/>
        <v>0.63494031286386265</v>
      </c>
      <c r="AS691" s="8">
        <f t="shared" si="300"/>
        <v>0.25530939770499644</v>
      </c>
      <c r="AT691" s="8">
        <f t="shared" si="300"/>
        <v>-0.98110697440623418</v>
      </c>
      <c r="AU691" s="8">
        <f t="shared" si="300"/>
        <v>2.5172978406684616</v>
      </c>
      <c r="AW691">
        <f t="shared" si="166"/>
        <v>-0.27199999999999991</v>
      </c>
      <c r="AX691" t="str">
        <f t="shared" si="175"/>
        <v/>
      </c>
      <c r="AY691">
        <f t="shared" si="176"/>
        <v>-0.27199999999999991</v>
      </c>
      <c r="AZ691" t="str">
        <f t="shared" si="177"/>
        <v/>
      </c>
    </row>
    <row r="692" spans="1:52" s="17" customFormat="1" x14ac:dyDescent="0.3">
      <c r="A692">
        <v>3</v>
      </c>
      <c r="B692" t="s">
        <v>117</v>
      </c>
      <c r="C692" t="s">
        <v>114</v>
      </c>
      <c r="D692" t="s">
        <v>15</v>
      </c>
      <c r="E692"/>
      <c r="F692" s="2">
        <v>0</v>
      </c>
      <c r="G692" s="2">
        <f t="shared" si="167"/>
        <v>0</v>
      </c>
      <c r="H692" s="4">
        <f t="shared" si="168"/>
        <v>0</v>
      </c>
      <c r="I692">
        <f t="shared" si="169"/>
        <v>1</v>
      </c>
      <c r="J692">
        <f t="shared" si="162"/>
        <v>0</v>
      </c>
      <c r="K692">
        <f t="shared" si="170"/>
        <v>3</v>
      </c>
      <c r="L692">
        <f t="shared" si="171"/>
        <v>0</v>
      </c>
      <c r="M692" s="8">
        <f t="shared" ref="M692:W692" si="301">(M46-$M46)/$M46</f>
        <v>0</v>
      </c>
      <c r="N692" s="8">
        <f t="shared" si="301"/>
        <v>-0.64508176354397528</v>
      </c>
      <c r="O692" s="8">
        <f t="shared" si="301"/>
        <v>-0.64197642149581469</v>
      </c>
      <c r="P692" s="8">
        <f t="shared" si="301"/>
        <v>3.3549806617076676</v>
      </c>
      <c r="Q692" s="8">
        <f t="shared" si="301"/>
        <v>-0.87384111242636353</v>
      </c>
      <c r="R692" s="8">
        <f t="shared" si="301"/>
        <v>3.4065744715204529</v>
      </c>
      <c r="S692" s="8">
        <f t="shared" si="301"/>
        <v>-0.78873796251326578</v>
      </c>
      <c r="T692" s="8">
        <f t="shared" si="301"/>
        <v>-0.45391469494291004</v>
      </c>
      <c r="U692" s="8">
        <f t="shared" si="301"/>
        <v>-0.44948363004933106</v>
      </c>
      <c r="V692" s="8">
        <f t="shared" si="301"/>
        <v>3.5373001030322819</v>
      </c>
      <c r="W692" s="8">
        <f t="shared" si="301"/>
        <v>-0.86868837037220858</v>
      </c>
      <c r="X692"/>
      <c r="Y692" s="8">
        <f t="shared" ref="Y692:AI692" si="302">(Y46-$Y46)/$Y46</f>
        <v>0</v>
      </c>
      <c r="Z692" s="8">
        <f t="shared" si="302"/>
        <v>-0.60127984203091356</v>
      </c>
      <c r="AA692" s="8">
        <f t="shared" si="302"/>
        <v>-0.60413738482346913</v>
      </c>
      <c r="AB692" s="8">
        <f t="shared" si="302"/>
        <v>3.7953241035574199</v>
      </c>
      <c r="AC692" s="8">
        <f t="shared" si="302"/>
        <v>-0.72425626786691744</v>
      </c>
      <c r="AD692" s="8">
        <f t="shared" si="302"/>
        <v>2.5960271810428082</v>
      </c>
      <c r="AE692" s="8">
        <f t="shared" si="302"/>
        <v>-0.73037670519563147</v>
      </c>
      <c r="AF692" s="8">
        <f t="shared" si="302"/>
        <v>-0.76030452850577535</v>
      </c>
      <c r="AG692" s="8">
        <f t="shared" si="302"/>
        <v>-0.6063180331202378</v>
      </c>
      <c r="AH692" s="8">
        <f t="shared" si="302"/>
        <v>1.2703333879183842</v>
      </c>
      <c r="AI692" s="8">
        <f t="shared" si="302"/>
        <v>-0.48201253114878106</v>
      </c>
      <c r="AK692" s="8">
        <f t="shared" ref="AK692:AU692" si="303">(AK46-$AK46)/$AK46</f>
        <v>0</v>
      </c>
      <c r="AL692" s="8">
        <f t="shared" si="303"/>
        <v>-0.84942242440392957</v>
      </c>
      <c r="AM692" s="8">
        <f t="shared" si="303"/>
        <v>-0.84990337576705954</v>
      </c>
      <c r="AN692" s="8">
        <f t="shared" si="303"/>
        <v>3.7953241035574199</v>
      </c>
      <c r="AO692" s="8">
        <f t="shared" si="303"/>
        <v>-0.88339057147999933</v>
      </c>
      <c r="AP692" s="8">
        <f t="shared" si="303"/>
        <v>2.5960271810428082</v>
      </c>
      <c r="AQ692" s="8">
        <f t="shared" si="303"/>
        <v>-0.8897348453543289</v>
      </c>
      <c r="AR692" s="8">
        <f t="shared" si="303"/>
        <v>-0.87904508830840433</v>
      </c>
      <c r="AS692" s="8">
        <f t="shared" si="303"/>
        <v>-0.90754836641870618</v>
      </c>
      <c r="AT692" s="8">
        <f t="shared" si="303"/>
        <v>1.2703333879183842</v>
      </c>
      <c r="AU692" s="8">
        <f t="shared" si="303"/>
        <v>-0.71537653581247207</v>
      </c>
      <c r="AW692">
        <f t="shared" si="166"/>
        <v>-3.2000000000000001E-2</v>
      </c>
      <c r="AX692" t="str">
        <f t="shared" si="175"/>
        <v/>
      </c>
      <c r="AY692">
        <f t="shared" si="176"/>
        <v>-3.2000000000000001E-2</v>
      </c>
      <c r="AZ692" t="str">
        <f t="shared" si="177"/>
        <v/>
      </c>
    </row>
    <row r="693" spans="1:52" s="17" customFormat="1" x14ac:dyDescent="0.3">
      <c r="A693">
        <v>3</v>
      </c>
      <c r="B693" t="s">
        <v>118</v>
      </c>
      <c r="C693" t="s">
        <v>114</v>
      </c>
      <c r="D693" t="s">
        <v>15</v>
      </c>
      <c r="E693"/>
      <c r="F693" s="2">
        <v>0</v>
      </c>
      <c r="G693" s="2">
        <f t="shared" si="167"/>
        <v>1</v>
      </c>
      <c r="H693" s="4">
        <f t="shared" si="168"/>
        <v>0</v>
      </c>
      <c r="I693">
        <f t="shared" si="169"/>
        <v>1</v>
      </c>
      <c r="J693">
        <f t="shared" si="162"/>
        <v>0</v>
      </c>
      <c r="K693">
        <f t="shared" si="170"/>
        <v>3</v>
      </c>
      <c r="L693">
        <f t="shared" si="171"/>
        <v>0</v>
      </c>
      <c r="M693" s="8">
        <f t="shared" ref="M693:W693" si="304">(M47-$M47)/$M47</f>
        <v>0</v>
      </c>
      <c r="N693" s="8">
        <f t="shared" si="304"/>
        <v>-0.59696094127036303</v>
      </c>
      <c r="O693" s="8">
        <f t="shared" si="304"/>
        <v>-0.59099296557812098</v>
      </c>
      <c r="P693" s="8">
        <f t="shared" si="304"/>
        <v>4.3372252299743161</v>
      </c>
      <c r="Q693" s="8">
        <f t="shared" si="304"/>
        <v>-0.84774292204782697</v>
      </c>
      <c r="R693" s="8">
        <f t="shared" si="304"/>
        <v>4.0902028677352726</v>
      </c>
      <c r="S693" s="8">
        <f t="shared" si="304"/>
        <v>-0.74085155194240826</v>
      </c>
      <c r="T693" s="8">
        <f t="shared" si="304"/>
        <v>-0.37692154497387997</v>
      </c>
      <c r="U693" s="8">
        <f t="shared" si="304"/>
        <v>-0.36921022242231638</v>
      </c>
      <c r="V693" s="8">
        <f t="shared" si="304"/>
        <v>4.5476943669038716</v>
      </c>
      <c r="W693" s="8">
        <f t="shared" si="304"/>
        <v>-0.83839787903474283</v>
      </c>
      <c r="X693"/>
      <c r="Y693" s="8">
        <f t="shared" ref="Y693:AI693" si="305">(Y47-$Y47)/$Y47</f>
        <v>0</v>
      </c>
      <c r="Z693" s="8">
        <f t="shared" si="305"/>
        <v>-0.57005082661793105</v>
      </c>
      <c r="AA693" s="8">
        <f t="shared" si="305"/>
        <v>-0.57053819948996165</v>
      </c>
      <c r="AB693" s="8">
        <f t="shared" si="305"/>
        <v>4.4829910163275652</v>
      </c>
      <c r="AC693" s="8">
        <f t="shared" si="305"/>
        <v>-0.69086884751501687</v>
      </c>
      <c r="AD693" s="8">
        <f t="shared" si="305"/>
        <v>3.0650693203313062</v>
      </c>
      <c r="AE693" s="8">
        <f t="shared" si="305"/>
        <v>-0.68986621764293155</v>
      </c>
      <c r="AF693" s="8">
        <f t="shared" si="305"/>
        <v>-0.73503790739563279</v>
      </c>
      <c r="AG693" s="8">
        <f t="shared" si="305"/>
        <v>-0.55784845514665693</v>
      </c>
      <c r="AH693" s="8">
        <f t="shared" si="305"/>
        <v>1.6685446375504334</v>
      </c>
      <c r="AI693" s="8">
        <f t="shared" si="305"/>
        <v>-0.41124647839351214</v>
      </c>
      <c r="AK693" s="8">
        <f t="shared" ref="AK693:AU693" si="306">(AK47-$AK47)/$AK47</f>
        <v>0</v>
      </c>
      <c r="AL693" s="8">
        <f t="shared" si="306"/>
        <v>-0.83668066018988518</v>
      </c>
      <c r="AM693" s="8">
        <f t="shared" si="306"/>
        <v>-0.83542920385245023</v>
      </c>
      <c r="AN693" s="8">
        <f t="shared" si="306"/>
        <v>4.4829910163275652</v>
      </c>
      <c r="AO693" s="8">
        <f t="shared" si="306"/>
        <v>-0.86539621965519986</v>
      </c>
      <c r="AP693" s="8">
        <f t="shared" si="306"/>
        <v>3.0650693203313062</v>
      </c>
      <c r="AQ693" s="8">
        <f t="shared" si="306"/>
        <v>-0.87580029775845414</v>
      </c>
      <c r="AR693" s="8">
        <f t="shared" si="306"/>
        <v>-0.86644873263366573</v>
      </c>
      <c r="AS693" s="8">
        <f t="shared" si="306"/>
        <v>-0.89765421223139363</v>
      </c>
      <c r="AT693" s="8">
        <f t="shared" si="306"/>
        <v>1.6685446375504334</v>
      </c>
      <c r="AU693" s="8">
        <f t="shared" si="306"/>
        <v>-0.6723932754878168</v>
      </c>
      <c r="AW693">
        <f t="shared" si="166"/>
        <v>-3.2000000000000001E-2</v>
      </c>
      <c r="AX693" t="str">
        <f t="shared" si="175"/>
        <v/>
      </c>
      <c r="AY693">
        <f t="shared" si="176"/>
        <v>-3.2000000000000001E-2</v>
      </c>
      <c r="AZ693" t="str">
        <f t="shared" si="177"/>
        <v/>
      </c>
    </row>
    <row r="694" spans="1:52" s="17" customFormat="1" x14ac:dyDescent="0.3">
      <c r="A694">
        <v>3</v>
      </c>
      <c r="B694" t="s">
        <v>119</v>
      </c>
      <c r="C694" t="s">
        <v>114</v>
      </c>
      <c r="D694" t="s">
        <v>15</v>
      </c>
      <c r="E694"/>
      <c r="F694" s="2">
        <v>0</v>
      </c>
      <c r="G694" s="2">
        <f t="shared" si="167"/>
        <v>0</v>
      </c>
      <c r="H694" s="4">
        <f t="shared" si="168"/>
        <v>0</v>
      </c>
      <c r="I694">
        <f t="shared" si="169"/>
        <v>1</v>
      </c>
      <c r="J694">
        <f t="shared" si="162"/>
        <v>0</v>
      </c>
      <c r="K694">
        <f t="shared" si="170"/>
        <v>3</v>
      </c>
      <c r="L694">
        <f t="shared" si="171"/>
        <v>0</v>
      </c>
      <c r="M694" s="8">
        <f t="shared" ref="M694:W694" si="307">(M48-$M48)/$M48</f>
        <v>0</v>
      </c>
      <c r="N694" s="8">
        <f t="shared" si="307"/>
        <v>4.0227613309300372</v>
      </c>
      <c r="O694" s="8">
        <f t="shared" si="307"/>
        <v>4.0243318707618672</v>
      </c>
      <c r="P694" s="8">
        <f t="shared" si="307"/>
        <v>-2.9791271157553748E-4</v>
      </c>
      <c r="Q694" s="8">
        <f t="shared" si="307"/>
        <v>1.147758706698937</v>
      </c>
      <c r="R694" s="8">
        <f t="shared" si="307"/>
        <v>-0.99999100263622764</v>
      </c>
      <c r="S694" s="8">
        <f t="shared" si="307"/>
        <v>1.6657689297035969</v>
      </c>
      <c r="T694" s="8">
        <f t="shared" si="307"/>
        <v>15.83868526521729</v>
      </c>
      <c r="U694" s="8">
        <f t="shared" si="307"/>
        <v>15.903903156375183</v>
      </c>
      <c r="V694" s="8">
        <f t="shared" si="307"/>
        <v>-0.99872337405140299</v>
      </c>
      <c r="W694" s="8">
        <f t="shared" si="307"/>
        <v>1.1148593462115599</v>
      </c>
      <c r="X694"/>
      <c r="Y694" s="8">
        <f t="shared" ref="Y694:AI694" si="308">(Y48-$Y48)/$Y48</f>
        <v>0</v>
      </c>
      <c r="Z694" s="8">
        <f t="shared" si="308"/>
        <v>2.4555937928184122</v>
      </c>
      <c r="AA694" s="8">
        <f t="shared" si="308"/>
        <v>2.4287527064592735</v>
      </c>
      <c r="AB694" s="8">
        <f t="shared" si="308"/>
        <v>0.19553076329038585</v>
      </c>
      <c r="AC694" s="8">
        <f t="shared" si="308"/>
        <v>2.7726736424387868</v>
      </c>
      <c r="AD694" s="8">
        <f t="shared" si="308"/>
        <v>-0.75010303377618048</v>
      </c>
      <c r="AE694" s="8">
        <f t="shared" si="308"/>
        <v>0.94928128132807732</v>
      </c>
      <c r="AF694" s="8">
        <f t="shared" si="308"/>
        <v>2.1500867473690604</v>
      </c>
      <c r="AG694" s="8">
        <f t="shared" si="308"/>
        <v>4.1954640798446245</v>
      </c>
      <c r="AH694" s="8">
        <f t="shared" si="308"/>
        <v>-0.98734778965804015</v>
      </c>
      <c r="AI694" s="8">
        <f t="shared" si="308"/>
        <v>5.2416538410878655</v>
      </c>
      <c r="AK694" s="8">
        <f t="shared" ref="AK694:AU694" si="309">(AK48-$AK48)/$AK48</f>
        <v>0</v>
      </c>
      <c r="AL694" s="8">
        <f t="shared" si="309"/>
        <v>0.32189983848672721</v>
      </c>
      <c r="AM694" s="8">
        <f t="shared" si="309"/>
        <v>0.31993111349516212</v>
      </c>
      <c r="AN694" s="8">
        <f t="shared" si="309"/>
        <v>0.19553076329038585</v>
      </c>
      <c r="AO694" s="8">
        <f t="shared" si="309"/>
        <v>0.61022890825041021</v>
      </c>
      <c r="AP694" s="8">
        <f t="shared" si="309"/>
        <v>-0.75010303377618048</v>
      </c>
      <c r="AQ694" s="8">
        <f t="shared" si="309"/>
        <v>1.5761961361845041E-2</v>
      </c>
      <c r="AR694" s="8">
        <f t="shared" si="309"/>
        <v>0.59455241367939948</v>
      </c>
      <c r="AS694" s="8">
        <f t="shared" si="309"/>
        <v>0.22631271693135416</v>
      </c>
      <c r="AT694" s="8">
        <f t="shared" si="309"/>
        <v>-0.98734778965804015</v>
      </c>
      <c r="AU694" s="8">
        <f t="shared" si="309"/>
        <v>2.5268921590333648</v>
      </c>
      <c r="AW694">
        <f t="shared" si="166"/>
        <v>-0.27199999999999991</v>
      </c>
      <c r="AX694" t="str">
        <f t="shared" si="175"/>
        <v/>
      </c>
      <c r="AY694">
        <f t="shared" si="176"/>
        <v>-0.27199999999999991</v>
      </c>
      <c r="AZ694" t="str">
        <f t="shared" si="177"/>
        <v/>
      </c>
    </row>
    <row r="695" spans="1:52" s="17" customFormat="1" x14ac:dyDescent="0.3">
      <c r="A695">
        <v>3</v>
      </c>
      <c r="B695" t="s">
        <v>120</v>
      </c>
      <c r="C695" t="s">
        <v>114</v>
      </c>
      <c r="D695" t="s">
        <v>15</v>
      </c>
      <c r="E695" t="s">
        <v>43</v>
      </c>
      <c r="F695" s="2">
        <v>0</v>
      </c>
      <c r="G695" s="2">
        <f t="shared" si="167"/>
        <v>0</v>
      </c>
      <c r="H695" s="4">
        <f t="shared" si="168"/>
        <v>1</v>
      </c>
      <c r="I695">
        <f t="shared" si="169"/>
        <v>0</v>
      </c>
      <c r="J695">
        <f t="shared" si="162"/>
        <v>1</v>
      </c>
      <c r="K695">
        <f t="shared" si="170"/>
        <v>3</v>
      </c>
      <c r="L695">
        <f t="shared" si="171"/>
        <v>3</v>
      </c>
      <c r="M695" s="8">
        <f t="shared" ref="M695:W695" si="310">(M49-$M49)/$M49</f>
        <v>0</v>
      </c>
      <c r="N695" s="8">
        <f t="shared" si="310"/>
        <v>-0.84827254098902682</v>
      </c>
      <c r="O695" s="8">
        <f t="shared" si="310"/>
        <v>-0.84803545054103002</v>
      </c>
      <c r="P695" s="8">
        <f t="shared" si="310"/>
        <v>3.3678652612084621</v>
      </c>
      <c r="Q695" s="8">
        <f t="shared" si="310"/>
        <v>-0.91499951371279054</v>
      </c>
      <c r="R695" s="8">
        <f t="shared" si="310"/>
        <v>3.9156674083394396</v>
      </c>
      <c r="S695" s="8">
        <f t="shared" si="310"/>
        <v>-0.9302605899213211</v>
      </c>
      <c r="T695" s="8">
        <f t="shared" si="310"/>
        <v>-0.55350949816584261</v>
      </c>
      <c r="U695" s="8">
        <f t="shared" si="310"/>
        <v>-0.69642352289242815</v>
      </c>
      <c r="V695" s="8">
        <f t="shared" si="310"/>
        <v>3.1566963630803428</v>
      </c>
      <c r="W695" s="8">
        <f t="shared" si="310"/>
        <v>-0.91959995094399749</v>
      </c>
      <c r="X695"/>
      <c r="Y695" s="8">
        <f t="shared" ref="Y695:AI695" si="311">(Y49-$Y49)/$Y49</f>
        <v>0</v>
      </c>
      <c r="Z695" s="8">
        <f t="shared" si="311"/>
        <v>-0.80922829092809001</v>
      </c>
      <c r="AA695" s="8">
        <f t="shared" si="311"/>
        <v>-0.81244721499706252</v>
      </c>
      <c r="AB695" s="8">
        <f t="shared" si="311"/>
        <v>1.2619555589579821</v>
      </c>
      <c r="AC695" s="8">
        <f t="shared" si="311"/>
        <v>-0.87541329424291248</v>
      </c>
      <c r="AD695" s="8">
        <f t="shared" si="311"/>
        <v>2.5688109612410672</v>
      </c>
      <c r="AE695" s="8">
        <f t="shared" si="311"/>
        <v>-0.87221761569981981</v>
      </c>
      <c r="AF695" s="8">
        <f t="shared" si="311"/>
        <v>-0.62919519734752616</v>
      </c>
      <c r="AG695" s="8">
        <f t="shared" si="311"/>
        <v>-0.71988876431327808</v>
      </c>
      <c r="AH695" s="8">
        <f t="shared" si="311"/>
        <v>0.75460139092753786</v>
      </c>
      <c r="AI695" s="8">
        <f t="shared" si="311"/>
        <v>-0.74643182678418274</v>
      </c>
      <c r="AK695" s="8">
        <f t="shared" ref="AK695:AU695" si="312">(AK49-$AK49)/$AK49</f>
        <v>0</v>
      </c>
      <c r="AL695" s="8">
        <f t="shared" si="312"/>
        <v>-0.91918464199550409</v>
      </c>
      <c r="AM695" s="8">
        <f t="shared" si="312"/>
        <v>-0.92141583715907149</v>
      </c>
      <c r="AN695" s="8">
        <f t="shared" si="312"/>
        <v>1.2619555589579821</v>
      </c>
      <c r="AO695" s="8">
        <f t="shared" si="312"/>
        <v>-0.94646839884205192</v>
      </c>
      <c r="AP695" s="8">
        <f t="shared" si="312"/>
        <v>2.5688109612410672</v>
      </c>
      <c r="AQ695" s="8">
        <f t="shared" si="312"/>
        <v>-0.94302868845331345</v>
      </c>
      <c r="AR695" s="8">
        <f t="shared" si="312"/>
        <v>-0.813372448341808</v>
      </c>
      <c r="AS695" s="8">
        <f t="shared" si="312"/>
        <v>-0.94836553535730927</v>
      </c>
      <c r="AT695" s="8">
        <f t="shared" si="312"/>
        <v>0.75460139092753786</v>
      </c>
      <c r="AU695" s="8">
        <f t="shared" si="312"/>
        <v>-0.860768210554127</v>
      </c>
      <c r="AW695">
        <f t="shared" si="166"/>
        <v>0.15199999999999991</v>
      </c>
      <c r="AX695">
        <f t="shared" si="175"/>
        <v>0.15199999999999991</v>
      </c>
      <c r="AY695" t="str">
        <f t="shared" si="176"/>
        <v/>
      </c>
      <c r="AZ695">
        <f t="shared" si="177"/>
        <v>0.15199999999999991</v>
      </c>
    </row>
    <row r="696" spans="1:52" s="17" customFormat="1" x14ac:dyDescent="0.3">
      <c r="A696">
        <v>3</v>
      </c>
      <c r="B696" t="s">
        <v>121</v>
      </c>
      <c r="C696" t="s">
        <v>114</v>
      </c>
      <c r="D696" t="s">
        <v>15</v>
      </c>
      <c r="E696"/>
      <c r="F696" s="2">
        <v>0</v>
      </c>
      <c r="G696" s="2">
        <f t="shared" si="167"/>
        <v>1</v>
      </c>
      <c r="H696" s="4">
        <f t="shared" si="168"/>
        <v>0</v>
      </c>
      <c r="I696">
        <f t="shared" si="169"/>
        <v>0</v>
      </c>
      <c r="J696">
        <f t="shared" si="162"/>
        <v>1</v>
      </c>
      <c r="K696">
        <f t="shared" si="170"/>
        <v>3</v>
      </c>
      <c r="L696">
        <f t="shared" si="171"/>
        <v>0</v>
      </c>
      <c r="M696" s="8">
        <f t="shared" ref="M696:W696" si="313">(M50-$M50)/$M50</f>
        <v>0</v>
      </c>
      <c r="N696" s="8">
        <f t="shared" si="313"/>
        <v>-0.84790341564731608</v>
      </c>
      <c r="O696" s="8">
        <f t="shared" si="313"/>
        <v>-0.84814006291962041</v>
      </c>
      <c r="P696" s="8">
        <f t="shared" si="313"/>
        <v>3.3409632036379349</v>
      </c>
      <c r="Q696" s="8">
        <f t="shared" si="313"/>
        <v>-0.90993496542503927</v>
      </c>
      <c r="R696" s="8">
        <f t="shared" si="313"/>
        <v>4.1190069167984289</v>
      </c>
      <c r="S696" s="8">
        <f t="shared" si="313"/>
        <v>-0.92918861125352048</v>
      </c>
      <c r="T696" s="8">
        <f t="shared" si="313"/>
        <v>-0.56572179601670725</v>
      </c>
      <c r="U696" s="8">
        <f t="shared" si="313"/>
        <v>-0.70495106846280564</v>
      </c>
      <c r="V696" s="8">
        <f t="shared" si="313"/>
        <v>3.1759846963148535</v>
      </c>
      <c r="W696" s="8">
        <f t="shared" si="313"/>
        <v>-0.91525283592273921</v>
      </c>
      <c r="X696"/>
      <c r="Y696" s="8">
        <f t="shared" ref="Y696:AI696" si="314">(Y50-$Y50)/$Y50</f>
        <v>0</v>
      </c>
      <c r="Z696" s="8">
        <f t="shared" si="314"/>
        <v>-0.81285356397402564</v>
      </c>
      <c r="AA696" s="8">
        <f t="shared" si="314"/>
        <v>-0.81464498313393674</v>
      </c>
      <c r="AB696" s="8">
        <f t="shared" si="314"/>
        <v>3.2082299640340866</v>
      </c>
      <c r="AC696" s="8">
        <f t="shared" si="314"/>
        <v>-0.84715711653025128</v>
      </c>
      <c r="AD696" s="8">
        <f t="shared" si="314"/>
        <v>2.9337180626670123</v>
      </c>
      <c r="AE696" s="8">
        <f t="shared" si="314"/>
        <v>-0.87051728161597608</v>
      </c>
      <c r="AF696" s="8">
        <f t="shared" si="314"/>
        <v>-0.63921896354019747</v>
      </c>
      <c r="AG696" s="8">
        <f t="shared" si="314"/>
        <v>-0.72750784150441916</v>
      </c>
      <c r="AH696" s="8">
        <f t="shared" si="314"/>
        <v>1.1463213316277341</v>
      </c>
      <c r="AI696" s="8">
        <f t="shared" si="314"/>
        <v>-0.74018532409955229</v>
      </c>
      <c r="AK696" s="8">
        <f t="shared" ref="AK696:AU696" si="315">(AK50-$AK50)/$AK50</f>
        <v>0</v>
      </c>
      <c r="AL696" s="8">
        <f t="shared" si="315"/>
        <v>-0.92229342396937319</v>
      </c>
      <c r="AM696" s="8">
        <f t="shared" si="315"/>
        <v>-0.92371661193248067</v>
      </c>
      <c r="AN696" s="8">
        <f t="shared" si="315"/>
        <v>3.2082299640340866</v>
      </c>
      <c r="AO696" s="8">
        <f t="shared" si="315"/>
        <v>-0.92952753043589809</v>
      </c>
      <c r="AP696" s="8">
        <f t="shared" si="315"/>
        <v>2.9337180626670123</v>
      </c>
      <c r="AQ696" s="8">
        <f t="shared" si="315"/>
        <v>-0.94126082618294482</v>
      </c>
      <c r="AR696" s="8">
        <f t="shared" si="315"/>
        <v>-0.81838739896612533</v>
      </c>
      <c r="AS696" s="8">
        <f t="shared" si="315"/>
        <v>-0.95007993822616688</v>
      </c>
      <c r="AT696" s="8">
        <f t="shared" si="315"/>
        <v>1.1463213316277341</v>
      </c>
      <c r="AU696" s="8">
        <f t="shared" si="315"/>
        <v>-0.85676095540613206</v>
      </c>
      <c r="AW696">
        <f t="shared" si="166"/>
        <v>0.15199999999999991</v>
      </c>
      <c r="AX696" t="str">
        <f t="shared" si="175"/>
        <v/>
      </c>
      <c r="AY696" t="str">
        <f t="shared" si="176"/>
        <v/>
      </c>
      <c r="AZ696">
        <f t="shared" si="177"/>
        <v>0.15199999999999991</v>
      </c>
    </row>
    <row r="697" spans="1:52" s="17" customFormat="1" x14ac:dyDescent="0.3">
      <c r="A697">
        <v>3</v>
      </c>
      <c r="B697" t="s">
        <v>122</v>
      </c>
      <c r="C697" t="s">
        <v>123</v>
      </c>
      <c r="D697" t="s">
        <v>15</v>
      </c>
      <c r="E697"/>
      <c r="F697" s="2">
        <v>0</v>
      </c>
      <c r="G697" s="2">
        <f t="shared" si="167"/>
        <v>0</v>
      </c>
      <c r="H697" s="4">
        <f t="shared" si="168"/>
        <v>0</v>
      </c>
      <c r="I697">
        <f t="shared" si="169"/>
        <v>1</v>
      </c>
      <c r="J697">
        <f t="shared" si="162"/>
        <v>0</v>
      </c>
      <c r="K697">
        <f t="shared" si="170"/>
        <v>3</v>
      </c>
      <c r="L697">
        <f t="shared" si="171"/>
        <v>0</v>
      </c>
      <c r="M697" s="8">
        <f t="shared" ref="M697:W697" si="316">(M51-$M51)/$M51</f>
        <v>0</v>
      </c>
      <c r="N697" s="8">
        <f t="shared" si="316"/>
        <v>-0.68056560767947416</v>
      </c>
      <c r="O697" s="8">
        <f t="shared" si="316"/>
        <v>-0.67032121565674518</v>
      </c>
      <c r="P697" s="8">
        <f t="shared" si="316"/>
        <v>3.0055919573909295</v>
      </c>
      <c r="Q697" s="8">
        <f t="shared" si="316"/>
        <v>-0.82085545317603981</v>
      </c>
      <c r="R697" s="8">
        <f t="shared" si="316"/>
        <v>3.6241881045011999</v>
      </c>
      <c r="S697" s="8">
        <f t="shared" si="316"/>
        <v>-0.74673972175130121</v>
      </c>
      <c r="T697" s="8">
        <f t="shared" si="316"/>
        <v>-0.61084025401015485</v>
      </c>
      <c r="U697" s="8">
        <f t="shared" si="316"/>
        <v>-0.63739985248415831</v>
      </c>
      <c r="V697" s="8">
        <f t="shared" si="316"/>
        <v>2.8349617995656415</v>
      </c>
      <c r="W697" s="8">
        <f t="shared" si="316"/>
        <v>-0.86668472946920538</v>
      </c>
      <c r="X697"/>
      <c r="Y697" s="8">
        <f t="shared" ref="Y697:AI697" si="317">(Y51-$Y51)/$Y51</f>
        <v>0</v>
      </c>
      <c r="Z697" s="8">
        <f t="shared" si="317"/>
        <v>-0.67541998626664468</v>
      </c>
      <c r="AA697" s="8">
        <f t="shared" si="317"/>
        <v>-0.66797332608011917</v>
      </c>
      <c r="AB697" s="8">
        <f t="shared" si="317"/>
        <v>3.1010830878602684</v>
      </c>
      <c r="AC697" s="8">
        <f t="shared" si="317"/>
        <v>-0.76561798859151764</v>
      </c>
      <c r="AD697" s="8">
        <f t="shared" si="317"/>
        <v>2.7510589690333678</v>
      </c>
      <c r="AE697" s="8">
        <f t="shared" si="317"/>
        <v>-0.69505119637390023</v>
      </c>
      <c r="AF697" s="8">
        <f t="shared" si="317"/>
        <v>-0.67383142340073088</v>
      </c>
      <c r="AG697" s="8">
        <f t="shared" si="317"/>
        <v>-0.66126274743544089</v>
      </c>
      <c r="AH697" s="8">
        <f t="shared" si="317"/>
        <v>1.0701539326270528</v>
      </c>
      <c r="AI697" s="8">
        <f t="shared" si="317"/>
        <v>-0.60400886919528363</v>
      </c>
      <c r="AK697" s="8">
        <f t="shared" ref="AK697:AU697" si="318">(AK51-$AK51)/$AK51</f>
        <v>0</v>
      </c>
      <c r="AL697" s="8">
        <f t="shared" si="318"/>
        <v>-0.89586665419426514</v>
      </c>
      <c r="AM697" s="8">
        <f t="shared" si="318"/>
        <v>-0.88828387924422347</v>
      </c>
      <c r="AN697" s="8">
        <f t="shared" si="318"/>
        <v>3.1010830878602684</v>
      </c>
      <c r="AO697" s="8">
        <f t="shared" si="318"/>
        <v>-0.91793177088371991</v>
      </c>
      <c r="AP697" s="8">
        <f t="shared" si="318"/>
        <v>2.7510589690333678</v>
      </c>
      <c r="AQ697" s="8">
        <f t="shared" si="318"/>
        <v>-0.90978671399567357</v>
      </c>
      <c r="AR697" s="8">
        <f t="shared" si="318"/>
        <v>-0.83600891137839684</v>
      </c>
      <c r="AS697" s="8">
        <f t="shared" si="318"/>
        <v>-0.95309911461650942</v>
      </c>
      <c r="AT697" s="8">
        <f t="shared" si="318"/>
        <v>1.0701539326270528</v>
      </c>
      <c r="AU697" s="8">
        <f t="shared" si="318"/>
        <v>-0.73109427034627761</v>
      </c>
      <c r="AW697">
        <f t="shared" si="166"/>
        <v>0</v>
      </c>
      <c r="AX697" t="str">
        <f t="shared" si="175"/>
        <v/>
      </c>
      <c r="AY697">
        <f t="shared" si="176"/>
        <v>0</v>
      </c>
      <c r="AZ697" t="str">
        <f t="shared" si="177"/>
        <v/>
      </c>
    </row>
    <row r="698" spans="1:52" s="17" customFormat="1" x14ac:dyDescent="0.3">
      <c r="A698">
        <v>3</v>
      </c>
      <c r="B698" t="s">
        <v>124</v>
      </c>
      <c r="C698" t="s">
        <v>123</v>
      </c>
      <c r="D698" t="s">
        <v>15</v>
      </c>
      <c r="E698"/>
      <c r="F698" s="2">
        <v>0</v>
      </c>
      <c r="G698" s="2">
        <f t="shared" si="167"/>
        <v>1</v>
      </c>
      <c r="H698" s="4">
        <f t="shared" si="168"/>
        <v>0</v>
      </c>
      <c r="I698">
        <f t="shared" si="169"/>
        <v>1</v>
      </c>
      <c r="J698">
        <f t="shared" si="162"/>
        <v>0</v>
      </c>
      <c r="K698">
        <f t="shared" si="170"/>
        <v>3</v>
      </c>
      <c r="L698">
        <f t="shared" si="171"/>
        <v>0</v>
      </c>
      <c r="M698" s="8">
        <f t="shared" ref="M698:W698" si="319">(M52-$M52)/$M52</f>
        <v>0</v>
      </c>
      <c r="N698" s="8">
        <f t="shared" si="319"/>
        <v>-0.67837775372070375</v>
      </c>
      <c r="O698" s="8">
        <f t="shared" si="319"/>
        <v>-0.66507232972715602</v>
      </c>
      <c r="P698" s="8">
        <f t="shared" si="319"/>
        <v>3.0200088572256005</v>
      </c>
      <c r="Q698" s="8">
        <f t="shared" si="319"/>
        <v>-0.83365870515476226</v>
      </c>
      <c r="R698" s="8">
        <f t="shared" si="319"/>
        <v>3.6142255620322712</v>
      </c>
      <c r="S698" s="8">
        <f t="shared" si="319"/>
        <v>-0.74537755267086925</v>
      </c>
      <c r="T698" s="8">
        <f t="shared" si="319"/>
        <v>-0.60921810098916584</v>
      </c>
      <c r="U698" s="8">
        <f t="shared" si="319"/>
        <v>-0.63492270658743566</v>
      </c>
      <c r="V698" s="8">
        <f t="shared" si="319"/>
        <v>2.8371421601836562</v>
      </c>
      <c r="W698" s="8">
        <f t="shared" si="319"/>
        <v>-0.88314386821193913</v>
      </c>
      <c r="X698"/>
      <c r="Y698" s="8">
        <f t="shared" ref="Y698:AI698" si="320">(Y52-$Y52)/$Y52</f>
        <v>0</v>
      </c>
      <c r="Z698" s="8">
        <f t="shared" si="320"/>
        <v>-0.67636465127772116</v>
      </c>
      <c r="AA698" s="8">
        <f t="shared" si="320"/>
        <v>-0.66869205226723705</v>
      </c>
      <c r="AB698" s="8">
        <f t="shared" si="320"/>
        <v>0.98337976540463024</v>
      </c>
      <c r="AC698" s="8">
        <f t="shared" si="320"/>
        <v>-0.83382403894995782</v>
      </c>
      <c r="AD698" s="8">
        <f t="shared" si="320"/>
        <v>2.4845184995773018</v>
      </c>
      <c r="AE698" s="8">
        <f t="shared" si="320"/>
        <v>-0.73757207126877755</v>
      </c>
      <c r="AF698" s="8">
        <f t="shared" si="320"/>
        <v>-0.66221522736278471</v>
      </c>
      <c r="AG698" s="8">
        <f t="shared" si="320"/>
        <v>-0.64856123477843142</v>
      </c>
      <c r="AH698" s="8">
        <f t="shared" si="320"/>
        <v>0.61665625220378684</v>
      </c>
      <c r="AI698" s="8">
        <f t="shared" si="320"/>
        <v>-0.62436484900791001</v>
      </c>
      <c r="AK698" s="8">
        <f t="shared" ref="AK698:AU698" si="321">(AK52-$AK52)/$AK52</f>
        <v>0</v>
      </c>
      <c r="AL698" s="8">
        <f t="shared" si="321"/>
        <v>-0.89170562160697753</v>
      </c>
      <c r="AM698" s="8">
        <f t="shared" si="321"/>
        <v>-0.88252008824594586</v>
      </c>
      <c r="AN698" s="8">
        <f t="shared" si="321"/>
        <v>0.98337976540463024</v>
      </c>
      <c r="AO698" s="8">
        <f t="shared" si="321"/>
        <v>-0.94470450163505659</v>
      </c>
      <c r="AP698" s="8">
        <f t="shared" si="321"/>
        <v>2.4845184995773018</v>
      </c>
      <c r="AQ698" s="8">
        <f t="shared" si="321"/>
        <v>-0.9165475919744055</v>
      </c>
      <c r="AR698" s="8">
        <f t="shared" si="321"/>
        <v>-0.83008075839271656</v>
      </c>
      <c r="AS698" s="8">
        <f t="shared" si="321"/>
        <v>-0.95106510402480338</v>
      </c>
      <c r="AT698" s="8">
        <f t="shared" si="321"/>
        <v>0.61665625220378684</v>
      </c>
      <c r="AU698" s="8">
        <f t="shared" si="321"/>
        <v>-0.74331572614030506</v>
      </c>
      <c r="AW698">
        <f t="shared" si="166"/>
        <v>0</v>
      </c>
      <c r="AX698" t="str">
        <f t="shared" si="175"/>
        <v/>
      </c>
      <c r="AY698">
        <f t="shared" si="176"/>
        <v>0</v>
      </c>
      <c r="AZ698" t="str">
        <f t="shared" si="177"/>
        <v/>
      </c>
    </row>
    <row r="699" spans="1:52" s="17" customFormat="1" x14ac:dyDescent="0.3">
      <c r="A699">
        <v>3</v>
      </c>
      <c r="B699" t="s">
        <v>125</v>
      </c>
      <c r="C699" t="s">
        <v>123</v>
      </c>
      <c r="D699" t="s">
        <v>15</v>
      </c>
      <c r="E699" t="s">
        <v>43</v>
      </c>
      <c r="F699" s="2">
        <v>0</v>
      </c>
      <c r="G699" s="2">
        <f t="shared" si="167"/>
        <v>1</v>
      </c>
      <c r="H699" s="4">
        <f t="shared" si="168"/>
        <v>1</v>
      </c>
      <c r="I699">
        <f t="shared" si="169"/>
        <v>1</v>
      </c>
      <c r="J699">
        <f t="shared" si="162"/>
        <v>0</v>
      </c>
      <c r="K699">
        <f t="shared" si="170"/>
        <v>3</v>
      </c>
      <c r="L699">
        <f t="shared" si="171"/>
        <v>3</v>
      </c>
      <c r="M699" s="8">
        <f t="shared" ref="M699:W699" si="322">(M53-$M53)/$M53</f>
        <v>0</v>
      </c>
      <c r="N699" s="8">
        <f t="shared" si="322"/>
        <v>0.45200949313307376</v>
      </c>
      <c r="O699" s="8">
        <f t="shared" si="322"/>
        <v>0.45232539772988556</v>
      </c>
      <c r="P699" s="8">
        <f t="shared" si="322"/>
        <v>-3.0090912544402862E-4</v>
      </c>
      <c r="Q699" s="8">
        <f t="shared" si="322"/>
        <v>0.11378263764343166</v>
      </c>
      <c r="R699" s="8">
        <f t="shared" si="322"/>
        <v>-0.99998300513244998</v>
      </c>
      <c r="S699" s="8">
        <f t="shared" si="322"/>
        <v>-0.79003840840066297</v>
      </c>
      <c r="T699" s="8">
        <f t="shared" si="322"/>
        <v>15.841914741747994</v>
      </c>
      <c r="U699" s="8">
        <f t="shared" si="322"/>
        <v>12.612391057900515</v>
      </c>
      <c r="V699" s="8">
        <f t="shared" si="322"/>
        <v>-0.9985654332391618</v>
      </c>
      <c r="W699" s="8">
        <f t="shared" si="322"/>
        <v>-0.70378545679204874</v>
      </c>
      <c r="X699"/>
      <c r="Y699" s="8">
        <f t="shared" ref="Y699:AI699" si="323">(Y53-$Y53)/$Y53</f>
        <v>0</v>
      </c>
      <c r="Z699" s="8">
        <f t="shared" si="323"/>
        <v>0.6033991502418844</v>
      </c>
      <c r="AA699" s="8">
        <f t="shared" si="323"/>
        <v>0.55527670287652042</v>
      </c>
      <c r="AB699" s="8">
        <f t="shared" si="323"/>
        <v>-0.12793456395629638</v>
      </c>
      <c r="AC699" s="8">
        <f t="shared" si="323"/>
        <v>0.51153011012124161</v>
      </c>
      <c r="AD699" s="8">
        <f t="shared" si="323"/>
        <v>-0.73256854554832374</v>
      </c>
      <c r="AE699" s="8">
        <f t="shared" si="323"/>
        <v>-8.3521706650129146E-2</v>
      </c>
      <c r="AF699" s="8">
        <f t="shared" si="323"/>
        <v>2.4778363141529041</v>
      </c>
      <c r="AG699" s="8">
        <f t="shared" si="323"/>
        <v>2.7263720831119254</v>
      </c>
      <c r="AH699" s="8">
        <f t="shared" si="323"/>
        <v>-0.98623391619024325</v>
      </c>
      <c r="AI699" s="8">
        <f t="shared" si="323"/>
        <v>8.4419992079458231E-2</v>
      </c>
      <c r="AK699" s="8">
        <f t="shared" ref="AK699:AU699" si="324">(AK53-$AK53)/$AK53</f>
        <v>0</v>
      </c>
      <c r="AL699" s="8">
        <f t="shared" si="324"/>
        <v>-0.3000079175246203</v>
      </c>
      <c r="AM699" s="8">
        <f t="shared" si="324"/>
        <v>-0.3214995701204465</v>
      </c>
      <c r="AN699" s="8">
        <f t="shared" si="324"/>
        <v>-0.12793456395629638</v>
      </c>
      <c r="AO699" s="8">
        <f t="shared" si="324"/>
        <v>-0.36953621468888259</v>
      </c>
      <c r="AP699" s="8">
        <f t="shared" si="324"/>
        <v>-0.73256854554832374</v>
      </c>
      <c r="AQ699" s="8">
        <f t="shared" si="324"/>
        <v>-0.44742837789720952</v>
      </c>
      <c r="AR699" s="8">
        <f t="shared" si="324"/>
        <v>0.76211792387635524</v>
      </c>
      <c r="AS699" s="8">
        <f t="shared" si="324"/>
        <v>-0.22868544416157799</v>
      </c>
      <c r="AT699" s="8">
        <f t="shared" si="324"/>
        <v>-0.98623391619024325</v>
      </c>
      <c r="AU699" s="8">
        <f t="shared" si="324"/>
        <v>-0.26641666900815486</v>
      </c>
      <c r="AW699">
        <f t="shared" si="166"/>
        <v>-7.1999999999999897E-2</v>
      </c>
      <c r="AX699">
        <f t="shared" si="175"/>
        <v>-7.1999999999999897E-2</v>
      </c>
      <c r="AY699">
        <f t="shared" si="176"/>
        <v>-7.1999999999999897E-2</v>
      </c>
      <c r="AZ699" t="str">
        <f t="shared" si="177"/>
        <v/>
      </c>
    </row>
    <row r="700" spans="1:52" s="17" customFormat="1" x14ac:dyDescent="0.3">
      <c r="A700">
        <v>3</v>
      </c>
      <c r="B700" t="s">
        <v>126</v>
      </c>
      <c r="C700" t="s">
        <v>123</v>
      </c>
      <c r="D700" t="s">
        <v>15</v>
      </c>
      <c r="E700"/>
      <c r="F700" s="2">
        <v>0</v>
      </c>
      <c r="G700" s="2">
        <f t="shared" si="167"/>
        <v>0</v>
      </c>
      <c r="H700" s="4">
        <f t="shared" si="168"/>
        <v>0</v>
      </c>
      <c r="I700">
        <f t="shared" si="169"/>
        <v>0</v>
      </c>
      <c r="J700">
        <f t="shared" si="162"/>
        <v>1</v>
      </c>
      <c r="K700">
        <f t="shared" si="170"/>
        <v>3</v>
      </c>
      <c r="L700">
        <f t="shared" si="171"/>
        <v>0</v>
      </c>
      <c r="M700" s="8">
        <f t="shared" ref="M700:W700" si="325">(M54-$M54)/$M54</f>
        <v>0</v>
      </c>
      <c r="N700" s="8">
        <f t="shared" si="325"/>
        <v>-0.83155646423632523</v>
      </c>
      <c r="O700" s="8">
        <f t="shared" si="325"/>
        <v>-0.82866195646604102</v>
      </c>
      <c r="P700" s="8">
        <f t="shared" si="325"/>
        <v>3.3549806617076676</v>
      </c>
      <c r="Q700" s="8">
        <f t="shared" si="325"/>
        <v>-0.91112858216042936</v>
      </c>
      <c r="R700" s="8">
        <f t="shared" si="325"/>
        <v>3.4065744715204529</v>
      </c>
      <c r="S700" s="8">
        <f t="shared" si="325"/>
        <v>-0.91901066450181779</v>
      </c>
      <c r="T700" s="8">
        <f t="shared" si="325"/>
        <v>-0.45391469494291004</v>
      </c>
      <c r="U700" s="8">
        <f t="shared" si="325"/>
        <v>-0.55441367799463148</v>
      </c>
      <c r="V700" s="8">
        <f t="shared" si="325"/>
        <v>3.5373001030322819</v>
      </c>
      <c r="W700" s="8">
        <f t="shared" si="325"/>
        <v>-0.63469638671557127</v>
      </c>
      <c r="X700"/>
      <c r="Y700" s="8">
        <f t="shared" ref="Y700:AI700" si="326">(Y54-$Y54)/$Y54</f>
        <v>0</v>
      </c>
      <c r="Z700" s="8">
        <f t="shared" si="326"/>
        <v>-0.77946216780876765</v>
      </c>
      <c r="AA700" s="8">
        <f t="shared" si="326"/>
        <v>-0.78172043400343105</v>
      </c>
      <c r="AB700" s="8">
        <f t="shared" si="326"/>
        <v>3.8461766589250987</v>
      </c>
      <c r="AC700" s="8">
        <f t="shared" si="326"/>
        <v>-0.82232971614654105</v>
      </c>
      <c r="AD700" s="8">
        <f t="shared" si="326"/>
        <v>2.5612920203663387</v>
      </c>
      <c r="AE700" s="8">
        <f t="shared" si="326"/>
        <v>-0.84455645171771243</v>
      </c>
      <c r="AF700" s="8">
        <f t="shared" si="326"/>
        <v>-0.76335247745272394</v>
      </c>
      <c r="AG700" s="8">
        <f t="shared" si="326"/>
        <v>-0.74087238595626792</v>
      </c>
      <c r="AH700" s="8">
        <f t="shared" si="326"/>
        <v>1.240579612648032</v>
      </c>
      <c r="AI700" s="8">
        <f t="shared" si="326"/>
        <v>-0.5361956245309083</v>
      </c>
      <c r="AK700" s="8">
        <f t="shared" ref="AK700:AU700" si="327">(AK54-$AK54)/$AK54</f>
        <v>0</v>
      </c>
      <c r="AL700" s="8">
        <f t="shared" si="327"/>
        <v>-0.92104737328893327</v>
      </c>
      <c r="AM700" s="8">
        <f t="shared" si="327"/>
        <v>-0.92021241947269405</v>
      </c>
      <c r="AN700" s="8">
        <f t="shared" si="327"/>
        <v>3.8461766589250987</v>
      </c>
      <c r="AO700" s="8">
        <f t="shared" si="327"/>
        <v>-0.92856383306231483</v>
      </c>
      <c r="AP700" s="8">
        <f t="shared" si="327"/>
        <v>2.5612920203663387</v>
      </c>
      <c r="AQ700" s="8">
        <f t="shared" si="327"/>
        <v>-0.93814440848912206</v>
      </c>
      <c r="AR700" s="8">
        <f t="shared" si="327"/>
        <v>-0.88049213754272404</v>
      </c>
      <c r="AS700" s="8">
        <f t="shared" si="327"/>
        <v>-0.94595280748515231</v>
      </c>
      <c r="AT700" s="8">
        <f t="shared" si="327"/>
        <v>1.240579612648032</v>
      </c>
      <c r="AU700" s="8">
        <f t="shared" si="327"/>
        <v>-0.82918990641738277</v>
      </c>
      <c r="AW700">
        <f t="shared" si="166"/>
        <v>7.1999999999999897E-2</v>
      </c>
      <c r="AX700" t="str">
        <f t="shared" si="175"/>
        <v/>
      </c>
      <c r="AY700" t="str">
        <f t="shared" si="176"/>
        <v/>
      </c>
      <c r="AZ700">
        <f t="shared" si="177"/>
        <v>7.1999999999999897E-2</v>
      </c>
    </row>
    <row r="701" spans="1:52" s="17" customFormat="1" x14ac:dyDescent="0.3">
      <c r="A701">
        <v>3</v>
      </c>
      <c r="B701" t="s">
        <v>127</v>
      </c>
      <c r="C701" t="s">
        <v>123</v>
      </c>
      <c r="D701" t="s">
        <v>15</v>
      </c>
      <c r="E701"/>
      <c r="F701" s="2">
        <v>0</v>
      </c>
      <c r="G701" s="2">
        <f t="shared" si="167"/>
        <v>1</v>
      </c>
      <c r="H701" s="4">
        <f t="shared" si="168"/>
        <v>0</v>
      </c>
      <c r="I701">
        <f t="shared" si="169"/>
        <v>0</v>
      </c>
      <c r="J701">
        <f t="shared" si="162"/>
        <v>1</v>
      </c>
      <c r="K701">
        <f t="shared" si="170"/>
        <v>3</v>
      </c>
      <c r="L701">
        <f t="shared" si="171"/>
        <v>0</v>
      </c>
      <c r="M701" s="8">
        <f t="shared" ref="M701:W701" si="328">(M55-$M55)/$M55</f>
        <v>0</v>
      </c>
      <c r="N701" s="8">
        <f t="shared" si="328"/>
        <v>-0.78633248162432601</v>
      </c>
      <c r="O701" s="8">
        <f t="shared" si="328"/>
        <v>-0.7837921898738045</v>
      </c>
      <c r="P701" s="8">
        <f t="shared" si="328"/>
        <v>4.3372252299743161</v>
      </c>
      <c r="Q701" s="8">
        <f t="shared" si="328"/>
        <v>-0.90974055208560722</v>
      </c>
      <c r="R701" s="8">
        <f t="shared" si="328"/>
        <v>4.0902028677352726</v>
      </c>
      <c r="S701" s="8">
        <f t="shared" si="328"/>
        <v>-0.90014916258021804</v>
      </c>
      <c r="T701" s="8">
        <f t="shared" si="328"/>
        <v>-0.37692154497387997</v>
      </c>
      <c r="U701" s="8">
        <f t="shared" si="328"/>
        <v>-0.49186110504734215</v>
      </c>
      <c r="V701" s="8">
        <f t="shared" si="328"/>
        <v>4.5476943669038716</v>
      </c>
      <c r="W701" s="8">
        <f t="shared" si="328"/>
        <v>-0.56660550951794941</v>
      </c>
      <c r="X701"/>
      <c r="Y701" s="8">
        <f t="shared" ref="Y701:AI701" si="329">(Y55-$Y55)/$Y55</f>
        <v>0</v>
      </c>
      <c r="Z701" s="8">
        <f t="shared" si="329"/>
        <v>-0.74508416327966764</v>
      </c>
      <c r="AA701" s="8">
        <f t="shared" si="329"/>
        <v>-0.74499060448072707</v>
      </c>
      <c r="AB701" s="8">
        <f t="shared" si="329"/>
        <v>4.6585865440935628</v>
      </c>
      <c r="AC701" s="8">
        <f t="shared" si="329"/>
        <v>-0.81265385427618864</v>
      </c>
      <c r="AD701" s="8">
        <f t="shared" si="329"/>
        <v>3.1550137351133229</v>
      </c>
      <c r="AE701" s="8">
        <f t="shared" si="329"/>
        <v>-0.81253050840605889</v>
      </c>
      <c r="AF701" s="8">
        <f t="shared" si="329"/>
        <v>-0.72821724679842903</v>
      </c>
      <c r="AG701" s="8">
        <f t="shared" si="329"/>
        <v>-0.70264354242900606</v>
      </c>
      <c r="AH701" s="8">
        <f t="shared" si="329"/>
        <v>1.7193410142286478</v>
      </c>
      <c r="AI701" s="8">
        <f t="shared" si="329"/>
        <v>-0.45129719787763317</v>
      </c>
      <c r="AK701" s="8">
        <f t="shared" ref="AK701:AU701" si="330">(AK55-$AK55)/$AK55</f>
        <v>0</v>
      </c>
      <c r="AL701" s="8">
        <f t="shared" si="330"/>
        <v>-0.90878029630949009</v>
      </c>
      <c r="AM701" s="8">
        <f t="shared" si="330"/>
        <v>-0.90739605043291516</v>
      </c>
      <c r="AN701" s="8">
        <f t="shared" si="330"/>
        <v>4.6585865440935628</v>
      </c>
      <c r="AO701" s="8">
        <f t="shared" si="330"/>
        <v>-0.92979517385427035</v>
      </c>
      <c r="AP701" s="8">
        <f t="shared" si="330"/>
        <v>3.1550137351133229</v>
      </c>
      <c r="AQ701" s="8">
        <f t="shared" si="330"/>
        <v>-0.92633610067939687</v>
      </c>
      <c r="AR701" s="8">
        <f t="shared" si="330"/>
        <v>-0.86221605934487289</v>
      </c>
      <c r="AS701" s="8">
        <f t="shared" si="330"/>
        <v>-0.93866447682065535</v>
      </c>
      <c r="AT701" s="8">
        <f t="shared" si="330"/>
        <v>1.7193410142286478</v>
      </c>
      <c r="AU701" s="8">
        <f t="shared" si="330"/>
        <v>-0.79425769837726157</v>
      </c>
      <c r="AW701">
        <f t="shared" si="166"/>
        <v>7.1999999999999897E-2</v>
      </c>
      <c r="AX701" t="str">
        <f t="shared" si="175"/>
        <v/>
      </c>
      <c r="AY701" t="str">
        <f t="shared" si="176"/>
        <v/>
      </c>
      <c r="AZ701">
        <f t="shared" si="177"/>
        <v>7.1999999999999897E-2</v>
      </c>
    </row>
    <row r="702" spans="1:52" s="17" customFormat="1" x14ac:dyDescent="0.3">
      <c r="A702">
        <v>3</v>
      </c>
      <c r="B702" t="s">
        <v>128</v>
      </c>
      <c r="C702" t="s">
        <v>123</v>
      </c>
      <c r="D702" t="s">
        <v>15</v>
      </c>
      <c r="E702" t="s">
        <v>43</v>
      </c>
      <c r="F702" s="2">
        <v>0</v>
      </c>
      <c r="G702" s="2">
        <f t="shared" si="167"/>
        <v>0</v>
      </c>
      <c r="H702" s="4">
        <f t="shared" si="168"/>
        <v>1</v>
      </c>
      <c r="I702">
        <f t="shared" si="169"/>
        <v>1</v>
      </c>
      <c r="J702">
        <f t="shared" si="162"/>
        <v>0</v>
      </c>
      <c r="K702">
        <f t="shared" si="170"/>
        <v>3</v>
      </c>
      <c r="L702">
        <f t="shared" si="171"/>
        <v>3</v>
      </c>
      <c r="M702" s="8">
        <f t="shared" ref="M702:W702" si="331">(M56-$M56)/$M56</f>
        <v>0</v>
      </c>
      <c r="N702" s="8">
        <f t="shared" si="331"/>
        <v>0.36150307959767797</v>
      </c>
      <c r="O702" s="8">
        <f t="shared" si="331"/>
        <v>0.36176400314707774</v>
      </c>
      <c r="P702" s="8">
        <f t="shared" si="331"/>
        <v>-2.9791271157553748E-4</v>
      </c>
      <c r="Q702" s="8">
        <f t="shared" si="331"/>
        <v>9.9075970740573005E-2</v>
      </c>
      <c r="R702" s="8">
        <f t="shared" si="331"/>
        <v>-0.99999100263622764</v>
      </c>
      <c r="S702" s="8">
        <f t="shared" si="331"/>
        <v>-0.78737929786572536</v>
      </c>
      <c r="T702" s="8">
        <f t="shared" si="331"/>
        <v>15.83868526521729</v>
      </c>
      <c r="U702" s="8">
        <f t="shared" si="331"/>
        <v>12.616889251449324</v>
      </c>
      <c r="V702" s="8">
        <f t="shared" si="331"/>
        <v>-0.99872337405140299</v>
      </c>
      <c r="W702" s="8">
        <f t="shared" si="331"/>
        <v>-0.70248317243047775</v>
      </c>
      <c r="X702"/>
      <c r="Y702" s="8">
        <f t="shared" ref="Y702:AI702" si="332">(Y56-$Y56)/$Y56</f>
        <v>0</v>
      </c>
      <c r="Z702" s="8">
        <f t="shared" si="332"/>
        <v>0.86521734259543837</v>
      </c>
      <c r="AA702" s="8">
        <f t="shared" si="332"/>
        <v>0.8031387811119971</v>
      </c>
      <c r="AB702" s="8">
        <f t="shared" si="332"/>
        <v>0.53262515561663737</v>
      </c>
      <c r="AC702" s="8">
        <f t="shared" si="332"/>
        <v>1.1395892602256752</v>
      </c>
      <c r="AD702" s="8">
        <f t="shared" si="332"/>
        <v>-0.68478836327481651</v>
      </c>
      <c r="AE702" s="8">
        <f t="shared" si="332"/>
        <v>8.255163062571956E-2</v>
      </c>
      <c r="AF702" s="8">
        <f t="shared" si="332"/>
        <v>2.960794105915054</v>
      </c>
      <c r="AG702" s="8">
        <f t="shared" si="332"/>
        <v>3.3152348152139117</v>
      </c>
      <c r="AH702" s="8">
        <f t="shared" si="332"/>
        <v>-0.97892748968631815</v>
      </c>
      <c r="AI702" s="8">
        <f t="shared" si="332"/>
        <v>0.29876943067958961</v>
      </c>
      <c r="AK702" s="8">
        <f t="shared" ref="AK702:AU702" si="333">(AK56-$AK56)/$AK56</f>
        <v>0</v>
      </c>
      <c r="AL702" s="8">
        <f t="shared" si="333"/>
        <v>-0.18827158608688552</v>
      </c>
      <c r="AM702" s="8">
        <f t="shared" si="333"/>
        <v>-0.2163055227895827</v>
      </c>
      <c r="AN702" s="8">
        <f t="shared" si="333"/>
        <v>0.53262515561663737</v>
      </c>
      <c r="AO702" s="8">
        <f t="shared" si="333"/>
        <v>-8.8233692221409296E-2</v>
      </c>
      <c r="AP702" s="8">
        <f t="shared" si="333"/>
        <v>-0.68478836327481651</v>
      </c>
      <c r="AQ702" s="8">
        <f t="shared" si="333"/>
        <v>-0.35212545207083268</v>
      </c>
      <c r="AR702" s="8">
        <f t="shared" si="333"/>
        <v>0.99423443879583295</v>
      </c>
      <c r="AS702" s="8">
        <f t="shared" si="333"/>
        <v>-0.10753523477702817</v>
      </c>
      <c r="AT702" s="8">
        <f t="shared" si="333"/>
        <v>-0.97892748968631815</v>
      </c>
      <c r="AU702" s="8">
        <f t="shared" si="333"/>
        <v>-0.17192598940899256</v>
      </c>
      <c r="AW702">
        <f t="shared" si="166"/>
        <v>-7.1999999999999897E-2</v>
      </c>
      <c r="AX702">
        <f t="shared" si="175"/>
        <v>-7.1999999999999897E-2</v>
      </c>
      <c r="AY702">
        <f t="shared" si="176"/>
        <v>-7.1999999999999897E-2</v>
      </c>
      <c r="AZ702" t="str">
        <f t="shared" si="177"/>
        <v/>
      </c>
    </row>
    <row r="703" spans="1:52" s="17" customFormat="1" x14ac:dyDescent="0.3">
      <c r="A703">
        <v>3</v>
      </c>
      <c r="B703" t="s">
        <v>129</v>
      </c>
      <c r="C703" t="s">
        <v>123</v>
      </c>
      <c r="D703" t="s">
        <v>15</v>
      </c>
      <c r="E703"/>
      <c r="F703" s="2">
        <v>0</v>
      </c>
      <c r="G703" s="2">
        <f t="shared" si="167"/>
        <v>0</v>
      </c>
      <c r="H703" s="4">
        <f t="shared" si="168"/>
        <v>0</v>
      </c>
      <c r="I703">
        <f t="shared" si="169"/>
        <v>1</v>
      </c>
      <c r="J703">
        <f t="shared" si="162"/>
        <v>0</v>
      </c>
      <c r="K703">
        <f t="shared" si="170"/>
        <v>3</v>
      </c>
      <c r="L703">
        <f t="shared" si="171"/>
        <v>0</v>
      </c>
      <c r="M703" s="8">
        <f t="shared" ref="M703:W703" si="334">(M57-$M57)/$M57</f>
        <v>0</v>
      </c>
      <c r="N703" s="8">
        <f t="shared" si="334"/>
        <v>-0.63800225686097334</v>
      </c>
      <c r="O703" s="8">
        <f t="shared" si="334"/>
        <v>-0.62568838125568305</v>
      </c>
      <c r="P703" s="8">
        <f t="shared" si="334"/>
        <v>3.3678652612084621</v>
      </c>
      <c r="Q703" s="8">
        <f t="shared" si="334"/>
        <v>-0.79197496648382404</v>
      </c>
      <c r="R703" s="8">
        <f t="shared" si="334"/>
        <v>3.9156674083394396</v>
      </c>
      <c r="S703" s="8">
        <f t="shared" si="334"/>
        <v>-0.70590693734484333</v>
      </c>
      <c r="T703" s="8">
        <f t="shared" si="334"/>
        <v>-0.55350949816584261</v>
      </c>
      <c r="U703" s="8">
        <f t="shared" si="334"/>
        <v>-0.58460049471076192</v>
      </c>
      <c r="V703" s="8">
        <f t="shared" si="334"/>
        <v>3.1566963630803428</v>
      </c>
      <c r="W703" s="8">
        <f t="shared" si="334"/>
        <v>-0.85860745400974325</v>
      </c>
      <c r="X703"/>
      <c r="Y703" s="8">
        <f t="shared" ref="Y703:AI703" si="335">(Y57-$Y57)/$Y57</f>
        <v>0</v>
      </c>
      <c r="Z703" s="8">
        <f t="shared" si="335"/>
        <v>-0.63792753312496231</v>
      </c>
      <c r="AA703" s="8">
        <f t="shared" si="335"/>
        <v>-0.63294229719804918</v>
      </c>
      <c r="AB703" s="8">
        <f t="shared" si="335"/>
        <v>1.2029225220662372</v>
      </c>
      <c r="AC703" s="8">
        <f t="shared" si="335"/>
        <v>-0.80118148511858389</v>
      </c>
      <c r="AD703" s="8">
        <f t="shared" si="335"/>
        <v>2.5034916722774487</v>
      </c>
      <c r="AE703" s="8">
        <f t="shared" si="335"/>
        <v>-0.71465277700429763</v>
      </c>
      <c r="AF703" s="8">
        <f t="shared" si="335"/>
        <v>-0.64014322294857096</v>
      </c>
      <c r="AG703" s="8">
        <f t="shared" si="335"/>
        <v>-0.62874261225256167</v>
      </c>
      <c r="AH703" s="8">
        <f t="shared" si="335"/>
        <v>0.73908973504485809</v>
      </c>
      <c r="AI703" s="8">
        <f t="shared" si="335"/>
        <v>-0.59744342758243218</v>
      </c>
      <c r="AK703" s="8">
        <f t="shared" ref="AK703:AU703" si="336">(AK57-$AK57)/$AK57</f>
        <v>0</v>
      </c>
      <c r="AL703" s="8">
        <f t="shared" si="336"/>
        <v>-0.88370511971201038</v>
      </c>
      <c r="AM703" s="8">
        <f t="shared" si="336"/>
        <v>-0.8759709506829696</v>
      </c>
      <c r="AN703" s="8">
        <f t="shared" si="336"/>
        <v>1.2029225220662372</v>
      </c>
      <c r="AO703" s="8">
        <f t="shared" si="336"/>
        <v>-0.93294641935370748</v>
      </c>
      <c r="AP703" s="8">
        <f t="shared" si="336"/>
        <v>2.5034916722774487</v>
      </c>
      <c r="AQ703" s="8">
        <f t="shared" si="336"/>
        <v>-0.91136046788518998</v>
      </c>
      <c r="AR703" s="8">
        <f t="shared" si="336"/>
        <v>-0.81844451334851509</v>
      </c>
      <c r="AS703" s="8">
        <f t="shared" si="336"/>
        <v>-0.94814482902956443</v>
      </c>
      <c r="AT703" s="8">
        <f t="shared" si="336"/>
        <v>0.73908973504485809</v>
      </c>
      <c r="AU703" s="8">
        <f t="shared" si="336"/>
        <v>-0.72956367045001325</v>
      </c>
      <c r="AW703">
        <f t="shared" si="166"/>
        <v>0</v>
      </c>
      <c r="AX703" t="str">
        <f t="shared" si="175"/>
        <v/>
      </c>
      <c r="AY703">
        <f t="shared" si="176"/>
        <v>0</v>
      </c>
      <c r="AZ703" t="str">
        <f t="shared" si="177"/>
        <v/>
      </c>
    </row>
    <row r="704" spans="1:52" s="17" customFormat="1" x14ac:dyDescent="0.3">
      <c r="A704">
        <v>3</v>
      </c>
      <c r="B704" t="s">
        <v>130</v>
      </c>
      <c r="C704" t="s">
        <v>123</v>
      </c>
      <c r="D704" t="s">
        <v>15</v>
      </c>
      <c r="E704"/>
      <c r="F704" s="2">
        <v>0</v>
      </c>
      <c r="G704" s="2">
        <f t="shared" si="167"/>
        <v>1</v>
      </c>
      <c r="H704" s="4">
        <f t="shared" si="168"/>
        <v>0</v>
      </c>
      <c r="I704">
        <f t="shared" si="169"/>
        <v>1</v>
      </c>
      <c r="J704">
        <f t="shared" si="162"/>
        <v>0</v>
      </c>
      <c r="K704">
        <f t="shared" si="170"/>
        <v>3</v>
      </c>
      <c r="L704">
        <f t="shared" si="171"/>
        <v>0</v>
      </c>
      <c r="M704" s="8">
        <f t="shared" ref="M704:W704" si="337">(M58-$M58)/$M58</f>
        <v>0</v>
      </c>
      <c r="N704" s="8">
        <f t="shared" si="337"/>
        <v>-0.65565990857334044</v>
      </c>
      <c r="O704" s="8">
        <f t="shared" si="337"/>
        <v>-0.64360779752762243</v>
      </c>
      <c r="P704" s="8">
        <f t="shared" si="337"/>
        <v>3.3409632036379349</v>
      </c>
      <c r="Q704" s="8">
        <f t="shared" si="337"/>
        <v>-0.81088613083305738</v>
      </c>
      <c r="R704" s="8">
        <f t="shared" si="337"/>
        <v>4.1190069167984289</v>
      </c>
      <c r="S704" s="8">
        <f t="shared" si="337"/>
        <v>-0.72444871039670222</v>
      </c>
      <c r="T704" s="8">
        <f t="shared" si="337"/>
        <v>-0.56572179601670725</v>
      </c>
      <c r="U704" s="8">
        <f t="shared" si="337"/>
        <v>-0.59577581402275881</v>
      </c>
      <c r="V704" s="8">
        <f t="shared" si="337"/>
        <v>3.1759846963148535</v>
      </c>
      <c r="W704" s="8">
        <f t="shared" si="337"/>
        <v>-0.87257723416372546</v>
      </c>
      <c r="X704"/>
      <c r="Y704" s="8">
        <f t="shared" ref="Y704:AI704" si="338">(Y58-$Y58)/$Y58</f>
        <v>0</v>
      </c>
      <c r="Z704" s="8">
        <f t="shared" si="338"/>
        <v>-0.66174198035621068</v>
      </c>
      <c r="AA704" s="8">
        <f t="shared" si="338"/>
        <v>-0.65350119226641312</v>
      </c>
      <c r="AB704" s="8">
        <f t="shared" si="338"/>
        <v>3.1159070071027664</v>
      </c>
      <c r="AC704" s="8">
        <f t="shared" si="338"/>
        <v>-0.75073667540024092</v>
      </c>
      <c r="AD704" s="8">
        <f t="shared" si="338"/>
        <v>2.8438719164336299</v>
      </c>
      <c r="AE704" s="8">
        <f t="shared" si="338"/>
        <v>-0.6783554703264626</v>
      </c>
      <c r="AF704" s="8">
        <f t="shared" si="338"/>
        <v>-0.63955006965143524</v>
      </c>
      <c r="AG704" s="8">
        <f t="shared" si="338"/>
        <v>-0.62921530573702633</v>
      </c>
      <c r="AH704" s="8">
        <f t="shared" si="338"/>
        <v>1.2068527165257574</v>
      </c>
      <c r="AI704" s="8">
        <f t="shared" si="338"/>
        <v>-0.59982678977092319</v>
      </c>
      <c r="AK704" s="8">
        <f t="shared" ref="AK704:AU704" si="339">(AK58-$AK58)/$AK58</f>
        <v>0</v>
      </c>
      <c r="AL704" s="8">
        <f t="shared" si="339"/>
        <v>-0.88742760079008465</v>
      </c>
      <c r="AM704" s="8">
        <f t="shared" si="339"/>
        <v>-0.87882384051419382</v>
      </c>
      <c r="AN704" s="8">
        <f t="shared" si="339"/>
        <v>3.1159070071027664</v>
      </c>
      <c r="AO704" s="8">
        <f t="shared" si="339"/>
        <v>-0.90967433774945938</v>
      </c>
      <c r="AP704" s="8">
        <f t="shared" si="339"/>
        <v>2.8438719164336299</v>
      </c>
      <c r="AQ704" s="8">
        <f t="shared" si="339"/>
        <v>-0.90012501699235681</v>
      </c>
      <c r="AR704" s="8">
        <f t="shared" si="339"/>
        <v>-0.81827037726553953</v>
      </c>
      <c r="AS704" s="8">
        <f t="shared" si="339"/>
        <v>-0.94858877767085303</v>
      </c>
      <c r="AT704" s="8">
        <f t="shared" si="339"/>
        <v>1.2068527165257574</v>
      </c>
      <c r="AU704" s="8">
        <f t="shared" si="339"/>
        <v>-0.73143909482585878</v>
      </c>
      <c r="AW704">
        <f t="shared" si="166"/>
        <v>0</v>
      </c>
      <c r="AX704" t="str">
        <f t="shared" si="175"/>
        <v/>
      </c>
      <c r="AY704">
        <f t="shared" si="176"/>
        <v>0</v>
      </c>
      <c r="AZ704" t="str">
        <f t="shared" si="177"/>
        <v/>
      </c>
    </row>
    <row r="705" spans="1:52" s="17" customFormat="1" x14ac:dyDescent="0.3">
      <c r="A705">
        <v>3</v>
      </c>
      <c r="B705" t="s">
        <v>131</v>
      </c>
      <c r="C705" t="s">
        <v>132</v>
      </c>
      <c r="D705" t="s">
        <v>15</v>
      </c>
      <c r="E705"/>
      <c r="F705" s="2">
        <v>0</v>
      </c>
      <c r="G705" s="2">
        <f t="shared" si="167"/>
        <v>0</v>
      </c>
      <c r="H705" s="4">
        <f t="shared" si="168"/>
        <v>0</v>
      </c>
      <c r="I705">
        <f t="shared" si="169"/>
        <v>1</v>
      </c>
      <c r="J705">
        <f t="shared" si="162"/>
        <v>0</v>
      </c>
      <c r="K705">
        <f t="shared" si="170"/>
        <v>3</v>
      </c>
      <c r="L705">
        <f t="shared" si="171"/>
        <v>0</v>
      </c>
      <c r="M705" s="8">
        <f t="shared" ref="M705:W705" si="340">(M59-$M59)/$M59</f>
        <v>0</v>
      </c>
      <c r="N705" s="8">
        <f t="shared" si="340"/>
        <v>-0.68056560767947416</v>
      </c>
      <c r="O705" s="8">
        <f t="shared" si="340"/>
        <v>-0.67032121565674518</v>
      </c>
      <c r="P705" s="8">
        <f t="shared" si="340"/>
        <v>3.0055919573909295</v>
      </c>
      <c r="Q705" s="8">
        <f t="shared" si="340"/>
        <v>-0.82085545317603981</v>
      </c>
      <c r="R705" s="8">
        <f t="shared" si="340"/>
        <v>3.6241881045011999</v>
      </c>
      <c r="S705" s="8">
        <f t="shared" si="340"/>
        <v>-0.74673972175130121</v>
      </c>
      <c r="T705" s="8">
        <f t="shared" si="340"/>
        <v>-0.61084025401015485</v>
      </c>
      <c r="U705" s="8">
        <f t="shared" si="340"/>
        <v>-0.63739985248415831</v>
      </c>
      <c r="V705" s="8">
        <f t="shared" si="340"/>
        <v>2.8349617995656415</v>
      </c>
      <c r="W705" s="8">
        <f t="shared" si="340"/>
        <v>-0.86668472946920538</v>
      </c>
      <c r="X705"/>
      <c r="Y705" s="8">
        <f t="shared" ref="Y705:AI705" si="341">(Y59-$Y59)/$Y59</f>
        <v>0</v>
      </c>
      <c r="Z705" s="8">
        <f t="shared" si="341"/>
        <v>-0.6762710759589271</v>
      </c>
      <c r="AA705" s="8">
        <f t="shared" si="341"/>
        <v>-0.66883346182309378</v>
      </c>
      <c r="AB705" s="8">
        <f t="shared" si="341"/>
        <v>2.8840148086467123</v>
      </c>
      <c r="AC705" s="8">
        <f t="shared" si="341"/>
        <v>-0.75755918837583203</v>
      </c>
      <c r="AD705" s="8">
        <f t="shared" si="341"/>
        <v>2.7020982082150651</v>
      </c>
      <c r="AE705" s="8">
        <f t="shared" si="341"/>
        <v>-0.69115560387799757</v>
      </c>
      <c r="AF705" s="8">
        <f t="shared" si="341"/>
        <v>-0.66657240053777445</v>
      </c>
      <c r="AG705" s="8">
        <f t="shared" si="341"/>
        <v>-0.65032614234527031</v>
      </c>
      <c r="AH705" s="8">
        <f t="shared" si="341"/>
        <v>1.114580263583546</v>
      </c>
      <c r="AI705" s="8">
        <f t="shared" si="341"/>
        <v>-0.5932944706751333</v>
      </c>
      <c r="AK705" s="8">
        <f t="shared" ref="AK705:AU705" si="342">(AK59-$AK59)/$AK59</f>
        <v>0</v>
      </c>
      <c r="AL705" s="8">
        <f t="shared" si="342"/>
        <v>-0.89583364705481661</v>
      </c>
      <c r="AM705" s="8">
        <f t="shared" si="342"/>
        <v>-0.88891795918571936</v>
      </c>
      <c r="AN705" s="8">
        <f t="shared" si="342"/>
        <v>2.8840148086467123</v>
      </c>
      <c r="AO705" s="8">
        <f t="shared" si="342"/>
        <v>-0.91510928978509687</v>
      </c>
      <c r="AP705" s="8">
        <f t="shared" si="342"/>
        <v>2.7020982082150651</v>
      </c>
      <c r="AQ705" s="8">
        <f t="shared" si="342"/>
        <v>-0.90875026478400889</v>
      </c>
      <c r="AR705" s="8">
        <f t="shared" si="342"/>
        <v>-0.83213138906001693</v>
      </c>
      <c r="AS705" s="8">
        <f t="shared" si="342"/>
        <v>-0.95142327708552965</v>
      </c>
      <c r="AT705" s="8">
        <f t="shared" si="342"/>
        <v>1.114580263583546</v>
      </c>
      <c r="AU705" s="8">
        <f t="shared" si="342"/>
        <v>-0.72422065767999189</v>
      </c>
      <c r="AW705">
        <f t="shared" si="166"/>
        <v>0</v>
      </c>
      <c r="AX705" t="str">
        <f t="shared" si="175"/>
        <v/>
      </c>
      <c r="AY705">
        <f t="shared" si="176"/>
        <v>0</v>
      </c>
      <c r="AZ705" t="str">
        <f t="shared" si="177"/>
        <v/>
      </c>
    </row>
    <row r="706" spans="1:52" s="17" customFormat="1" x14ac:dyDescent="0.3">
      <c r="A706">
        <v>3</v>
      </c>
      <c r="B706" t="s">
        <v>133</v>
      </c>
      <c r="C706" t="s">
        <v>132</v>
      </c>
      <c r="D706" t="s">
        <v>15</v>
      </c>
      <c r="E706"/>
      <c r="F706" s="2">
        <v>0</v>
      </c>
      <c r="G706" s="2">
        <f t="shared" si="167"/>
        <v>1</v>
      </c>
      <c r="H706" s="4">
        <f t="shared" si="168"/>
        <v>0</v>
      </c>
      <c r="I706">
        <f t="shared" si="169"/>
        <v>1</v>
      </c>
      <c r="J706">
        <f t="shared" si="162"/>
        <v>0</v>
      </c>
      <c r="K706">
        <f t="shared" si="170"/>
        <v>3</v>
      </c>
      <c r="L706">
        <f t="shared" si="171"/>
        <v>0</v>
      </c>
      <c r="M706" s="8">
        <f t="shared" ref="M706:W706" si="343">(M60-$M60)/$M60</f>
        <v>0</v>
      </c>
      <c r="N706" s="8">
        <f t="shared" si="343"/>
        <v>-0.67837775372070375</v>
      </c>
      <c r="O706" s="8">
        <f t="shared" si="343"/>
        <v>-0.66507232972715602</v>
      </c>
      <c r="P706" s="8">
        <f t="shared" si="343"/>
        <v>3.0200088572256005</v>
      </c>
      <c r="Q706" s="8">
        <f t="shared" si="343"/>
        <v>-0.83365870515476226</v>
      </c>
      <c r="R706" s="8">
        <f t="shared" si="343"/>
        <v>3.6142255620322712</v>
      </c>
      <c r="S706" s="8">
        <f t="shared" si="343"/>
        <v>-0.74537755267086925</v>
      </c>
      <c r="T706" s="8">
        <f t="shared" si="343"/>
        <v>-0.60921810098916584</v>
      </c>
      <c r="U706" s="8">
        <f t="shared" si="343"/>
        <v>-0.63492270658743566</v>
      </c>
      <c r="V706" s="8">
        <f t="shared" si="343"/>
        <v>2.8371421601836562</v>
      </c>
      <c r="W706" s="8">
        <f t="shared" si="343"/>
        <v>-0.88314386821193913</v>
      </c>
      <c r="X706"/>
      <c r="Y706" s="8">
        <f t="shared" ref="Y706:AI706" si="344">(Y60-$Y60)/$Y60</f>
        <v>0</v>
      </c>
      <c r="Z706" s="8">
        <f t="shared" si="344"/>
        <v>-0.67573999461368195</v>
      </c>
      <c r="AA706" s="8">
        <f t="shared" si="344"/>
        <v>-0.66436621948798813</v>
      </c>
      <c r="AB706" s="8">
        <f t="shared" si="344"/>
        <v>1.0759835145308363</v>
      </c>
      <c r="AC706" s="8">
        <f t="shared" si="344"/>
        <v>-0.82749014258948739</v>
      </c>
      <c r="AD706" s="8">
        <f t="shared" si="344"/>
        <v>2.4416168752332257</v>
      </c>
      <c r="AE706" s="8">
        <f t="shared" si="344"/>
        <v>-0.74173699143500937</v>
      </c>
      <c r="AF706" s="8">
        <f t="shared" si="344"/>
        <v>-0.6653934855475685</v>
      </c>
      <c r="AG706" s="8">
        <f t="shared" si="344"/>
        <v>-0.65204244325440108</v>
      </c>
      <c r="AH706" s="8">
        <f t="shared" si="344"/>
        <v>0.71151017534826333</v>
      </c>
      <c r="AI706" s="8">
        <f t="shared" si="344"/>
        <v>-0.61547949076619068</v>
      </c>
      <c r="AK706" s="8">
        <f t="shared" ref="AK706:AU706" si="345">(AK60-$AK60)/$AK60</f>
        <v>0</v>
      </c>
      <c r="AL706" s="8">
        <f t="shared" si="345"/>
        <v>-0.89150731227151392</v>
      </c>
      <c r="AM706" s="8">
        <f t="shared" si="345"/>
        <v>-0.88115062254054388</v>
      </c>
      <c r="AN706" s="8">
        <f t="shared" si="345"/>
        <v>1.0759835145308363</v>
      </c>
      <c r="AO706" s="8">
        <f t="shared" si="345"/>
        <v>-0.94243019564448649</v>
      </c>
      <c r="AP706" s="8">
        <f t="shared" si="345"/>
        <v>2.4416168752332257</v>
      </c>
      <c r="AQ706" s="8">
        <f t="shared" si="345"/>
        <v>-0.91812149120974207</v>
      </c>
      <c r="AR706" s="8">
        <f t="shared" si="345"/>
        <v>-0.83111675129073348</v>
      </c>
      <c r="AS706" s="8">
        <f t="shared" si="345"/>
        <v>-0.95182284970229469</v>
      </c>
      <c r="AT706" s="8">
        <f t="shared" si="345"/>
        <v>0.71151017534826333</v>
      </c>
      <c r="AU706" s="8">
        <f t="shared" si="345"/>
        <v>-0.73851827415474303</v>
      </c>
      <c r="AW706">
        <f t="shared" si="166"/>
        <v>0</v>
      </c>
      <c r="AX706" t="str">
        <f t="shared" si="175"/>
        <v/>
      </c>
      <c r="AY706">
        <f t="shared" si="176"/>
        <v>0</v>
      </c>
      <c r="AZ706" t="str">
        <f t="shared" si="177"/>
        <v/>
      </c>
    </row>
    <row r="707" spans="1:52" s="17" customFormat="1" x14ac:dyDescent="0.3">
      <c r="A707">
        <v>3</v>
      </c>
      <c r="B707" t="s">
        <v>134</v>
      </c>
      <c r="C707" t="s">
        <v>132</v>
      </c>
      <c r="D707" t="s">
        <v>15</v>
      </c>
      <c r="E707"/>
      <c r="F707" s="2">
        <v>0</v>
      </c>
      <c r="G707" s="2">
        <f t="shared" si="167"/>
        <v>1</v>
      </c>
      <c r="H707" s="4">
        <f t="shared" si="168"/>
        <v>0</v>
      </c>
      <c r="I707">
        <f t="shared" si="169"/>
        <v>1</v>
      </c>
      <c r="J707">
        <f t="shared" si="162"/>
        <v>0</v>
      </c>
      <c r="K707">
        <f t="shared" si="170"/>
        <v>3</v>
      </c>
      <c r="L707">
        <f t="shared" si="171"/>
        <v>0</v>
      </c>
      <c r="M707" s="8">
        <f t="shared" ref="M707:W707" si="346">(M61-$M61)/$M61</f>
        <v>0</v>
      </c>
      <c r="N707" s="8">
        <f t="shared" si="346"/>
        <v>0.45200949313307376</v>
      </c>
      <c r="O707" s="8">
        <f t="shared" si="346"/>
        <v>0.45232539772988556</v>
      </c>
      <c r="P707" s="8">
        <f t="shared" si="346"/>
        <v>-3.0090912544402862E-4</v>
      </c>
      <c r="Q707" s="8">
        <f t="shared" si="346"/>
        <v>0.11378263764343166</v>
      </c>
      <c r="R707" s="8">
        <f t="shared" si="346"/>
        <v>-0.99998300513244998</v>
      </c>
      <c r="S707" s="8">
        <f t="shared" si="346"/>
        <v>-0.79003840840066297</v>
      </c>
      <c r="T707" s="8">
        <f t="shared" si="346"/>
        <v>15.841914741747994</v>
      </c>
      <c r="U707" s="8">
        <f t="shared" si="346"/>
        <v>12.612391057900515</v>
      </c>
      <c r="V707" s="8">
        <f t="shared" si="346"/>
        <v>-0.9985654332391618</v>
      </c>
      <c r="W707" s="8">
        <f t="shared" si="346"/>
        <v>-0.70378545679204874</v>
      </c>
      <c r="X707"/>
      <c r="Y707" s="8">
        <f t="shared" ref="Y707:AI707" si="347">(Y61-$Y61)/$Y61</f>
        <v>0</v>
      </c>
      <c r="Z707" s="8">
        <f t="shared" si="347"/>
        <v>0.63722029759247767</v>
      </c>
      <c r="AA707" s="8">
        <f t="shared" si="347"/>
        <v>0.59260717029622356</v>
      </c>
      <c r="AB707" s="8">
        <f t="shared" si="347"/>
        <v>-4.8777569250749726E-2</v>
      </c>
      <c r="AC707" s="8">
        <f t="shared" si="347"/>
        <v>0.70181694763645208</v>
      </c>
      <c r="AD707" s="8">
        <f t="shared" si="347"/>
        <v>-0.72634868713111589</v>
      </c>
      <c r="AE707" s="8">
        <f t="shared" si="347"/>
        <v>-7.0855986205099614E-2</v>
      </c>
      <c r="AF707" s="8">
        <f t="shared" si="347"/>
        <v>2.4235214090155131</v>
      </c>
      <c r="AG707" s="8">
        <f t="shared" si="347"/>
        <v>2.6653825614052393</v>
      </c>
      <c r="AH707" s="8">
        <f t="shared" si="347"/>
        <v>-0.98061295397407588</v>
      </c>
      <c r="AI707" s="8">
        <f t="shared" si="347"/>
        <v>0.14720466875211941</v>
      </c>
      <c r="AK707" s="8">
        <f t="shared" ref="AK707:AU707" si="348">(AK61-$AK61)/$AK61</f>
        <v>0</v>
      </c>
      <c r="AL707" s="8">
        <f t="shared" si="348"/>
        <v>-0.28251794052767465</v>
      </c>
      <c r="AM707" s="8">
        <f t="shared" si="348"/>
        <v>-0.30129443092706037</v>
      </c>
      <c r="AN707" s="8">
        <f t="shared" si="348"/>
        <v>-4.8777569250749726E-2</v>
      </c>
      <c r="AO707" s="8">
        <f t="shared" si="348"/>
        <v>-0.2589403508780026</v>
      </c>
      <c r="AP707" s="8">
        <f t="shared" si="348"/>
        <v>-0.72634868713111589</v>
      </c>
      <c r="AQ707" s="8">
        <f t="shared" si="348"/>
        <v>-0.43666354260540025</v>
      </c>
      <c r="AR707" s="8">
        <f t="shared" si="348"/>
        <v>0.72563514716198585</v>
      </c>
      <c r="AS707" s="8">
        <f t="shared" si="348"/>
        <v>-0.23578968525816044</v>
      </c>
      <c r="AT707" s="8">
        <f t="shared" si="348"/>
        <v>-0.98061295397407588</v>
      </c>
      <c r="AU707" s="8">
        <f t="shared" si="348"/>
        <v>-0.23439587601956716</v>
      </c>
      <c r="AW707">
        <f t="shared" si="166"/>
        <v>-7.1999999999999897E-2</v>
      </c>
      <c r="AX707" t="str">
        <f t="shared" si="175"/>
        <v/>
      </c>
      <c r="AY707">
        <f t="shared" si="176"/>
        <v>-7.1999999999999897E-2</v>
      </c>
      <c r="AZ707" t="str">
        <f t="shared" si="177"/>
        <v/>
      </c>
    </row>
    <row r="708" spans="1:52" s="17" customFormat="1" x14ac:dyDescent="0.3">
      <c r="A708">
        <v>3</v>
      </c>
      <c r="B708" t="s">
        <v>135</v>
      </c>
      <c r="C708" t="s">
        <v>132</v>
      </c>
      <c r="D708" t="s">
        <v>15</v>
      </c>
      <c r="E708" t="s">
        <v>43</v>
      </c>
      <c r="F708" s="2">
        <v>0</v>
      </c>
      <c r="G708" s="2">
        <f t="shared" si="167"/>
        <v>0</v>
      </c>
      <c r="H708" s="4">
        <f t="shared" si="168"/>
        <v>1</v>
      </c>
      <c r="I708">
        <f t="shared" si="169"/>
        <v>0</v>
      </c>
      <c r="J708">
        <f t="shared" si="162"/>
        <v>1</v>
      </c>
      <c r="K708">
        <f t="shared" si="170"/>
        <v>3</v>
      </c>
      <c r="L708">
        <f t="shared" si="171"/>
        <v>3</v>
      </c>
      <c r="M708" s="8">
        <f t="shared" ref="M708:W708" si="349">(M62-$M62)/$M62</f>
        <v>0</v>
      </c>
      <c r="N708" s="8">
        <f t="shared" si="349"/>
        <v>-0.83155646423632523</v>
      </c>
      <c r="O708" s="8">
        <f t="shared" si="349"/>
        <v>-0.82866195646604102</v>
      </c>
      <c r="P708" s="8">
        <f t="shared" si="349"/>
        <v>3.3549806617076676</v>
      </c>
      <c r="Q708" s="8">
        <f t="shared" si="349"/>
        <v>-0.91112858216042936</v>
      </c>
      <c r="R708" s="8">
        <f t="shared" si="349"/>
        <v>3.4065744715204529</v>
      </c>
      <c r="S708" s="8">
        <f t="shared" si="349"/>
        <v>-0.91901066450181779</v>
      </c>
      <c r="T708" s="8">
        <f t="shared" si="349"/>
        <v>-0.45391469494291004</v>
      </c>
      <c r="U708" s="8">
        <f t="shared" si="349"/>
        <v>-0.55441367799463148</v>
      </c>
      <c r="V708" s="8">
        <f t="shared" si="349"/>
        <v>3.5373001030322819</v>
      </c>
      <c r="W708" s="8">
        <f t="shared" si="349"/>
        <v>-0.63469638671557127</v>
      </c>
      <c r="X708"/>
      <c r="Y708" s="8">
        <f t="shared" ref="Y708:AI708" si="350">(Y62-$Y62)/$Y62</f>
        <v>0</v>
      </c>
      <c r="Z708" s="8">
        <f t="shared" si="350"/>
        <v>-0.78351720153482096</v>
      </c>
      <c r="AA708" s="8">
        <f t="shared" si="350"/>
        <v>-0.7823337600549426</v>
      </c>
      <c r="AB708" s="8">
        <f t="shared" si="350"/>
        <v>3.9823089875765216</v>
      </c>
      <c r="AC708" s="8">
        <f t="shared" si="350"/>
        <v>-0.81589834804558614</v>
      </c>
      <c r="AD708" s="8">
        <f t="shared" si="350"/>
        <v>2.6161774032670615</v>
      </c>
      <c r="AE708" s="8">
        <f t="shared" si="350"/>
        <v>-0.84168518118139413</v>
      </c>
      <c r="AF708" s="8">
        <f t="shared" si="350"/>
        <v>-0.75520343459633843</v>
      </c>
      <c r="AG708" s="8">
        <f t="shared" si="350"/>
        <v>-0.732753864495857</v>
      </c>
      <c r="AH708" s="8">
        <f t="shared" si="350"/>
        <v>1.4095783310153911</v>
      </c>
      <c r="AI708" s="8">
        <f t="shared" si="350"/>
        <v>-0.50293490116756046</v>
      </c>
      <c r="AK708" s="8">
        <f t="shared" ref="AK708:AU708" si="351">(AK62-$AK62)/$AK62</f>
        <v>0</v>
      </c>
      <c r="AL708" s="8">
        <f t="shared" si="351"/>
        <v>-0.92247169043565391</v>
      </c>
      <c r="AM708" s="8">
        <f t="shared" si="351"/>
        <v>-0.92050239315406901</v>
      </c>
      <c r="AN708" s="8">
        <f t="shared" si="351"/>
        <v>3.9823089875765216</v>
      </c>
      <c r="AO708" s="8">
        <f t="shared" si="351"/>
        <v>-0.92541918167108539</v>
      </c>
      <c r="AP708" s="8">
        <f t="shared" si="351"/>
        <v>2.6161774032670615</v>
      </c>
      <c r="AQ708" s="8">
        <f t="shared" si="351"/>
        <v>-0.9367953137722913</v>
      </c>
      <c r="AR708" s="8">
        <f t="shared" si="351"/>
        <v>-0.87628905218593134</v>
      </c>
      <c r="AS708" s="8">
        <f t="shared" si="351"/>
        <v>-0.94498693418427793</v>
      </c>
      <c r="AT708" s="8">
        <f t="shared" si="351"/>
        <v>1.4095783310153911</v>
      </c>
      <c r="AU708" s="8">
        <f t="shared" si="351"/>
        <v>-0.81714506767631279</v>
      </c>
      <c r="AW708">
        <f t="shared" si="166"/>
        <v>7.1999999999999897E-2</v>
      </c>
      <c r="AX708">
        <f t="shared" si="175"/>
        <v>7.1999999999999897E-2</v>
      </c>
      <c r="AY708" t="str">
        <f t="shared" si="176"/>
        <v/>
      </c>
      <c r="AZ708">
        <f t="shared" si="177"/>
        <v>7.1999999999999897E-2</v>
      </c>
    </row>
    <row r="709" spans="1:52" s="17" customFormat="1" x14ac:dyDescent="0.3">
      <c r="A709">
        <v>3</v>
      </c>
      <c r="B709" t="s">
        <v>136</v>
      </c>
      <c r="C709" t="s">
        <v>132</v>
      </c>
      <c r="D709" t="s">
        <v>15</v>
      </c>
      <c r="E709" t="s">
        <v>43</v>
      </c>
      <c r="F709" s="2">
        <v>0</v>
      </c>
      <c r="G709" s="2">
        <f t="shared" si="167"/>
        <v>1</v>
      </c>
      <c r="H709" s="4">
        <f t="shared" si="168"/>
        <v>1</v>
      </c>
      <c r="I709">
        <f t="shared" si="169"/>
        <v>0</v>
      </c>
      <c r="J709">
        <f t="shared" si="162"/>
        <v>1</v>
      </c>
      <c r="K709">
        <f t="shared" si="170"/>
        <v>3</v>
      </c>
      <c r="L709">
        <f t="shared" si="171"/>
        <v>3</v>
      </c>
      <c r="M709" s="8">
        <f t="shared" ref="M709:W709" si="352">(M63-$M63)/$M63</f>
        <v>0</v>
      </c>
      <c r="N709" s="8">
        <f t="shared" si="352"/>
        <v>-0.78633248162432601</v>
      </c>
      <c r="O709" s="8">
        <f t="shared" si="352"/>
        <v>-0.7837921898738045</v>
      </c>
      <c r="P709" s="8">
        <f t="shared" si="352"/>
        <v>4.3372252299743161</v>
      </c>
      <c r="Q709" s="8">
        <f t="shared" si="352"/>
        <v>-0.90974055208560722</v>
      </c>
      <c r="R709" s="8">
        <f t="shared" si="352"/>
        <v>4.0902028677352726</v>
      </c>
      <c r="S709" s="8">
        <f t="shared" si="352"/>
        <v>-0.90014916258021804</v>
      </c>
      <c r="T709" s="8">
        <f t="shared" si="352"/>
        <v>-0.37692154497387997</v>
      </c>
      <c r="U709" s="8">
        <f t="shared" si="352"/>
        <v>-0.49186110504734215</v>
      </c>
      <c r="V709" s="8">
        <f t="shared" si="352"/>
        <v>4.5476943669038716</v>
      </c>
      <c r="W709" s="8">
        <f t="shared" si="352"/>
        <v>-0.56660550951794941</v>
      </c>
      <c r="X709"/>
      <c r="Y709" s="8">
        <f t="shared" ref="Y709:AI709" si="353">(Y63-$Y63)/$Y63</f>
        <v>0</v>
      </c>
      <c r="Z709" s="8">
        <f t="shared" si="353"/>
        <v>-0.74734411887586694</v>
      </c>
      <c r="AA709" s="8">
        <f t="shared" si="353"/>
        <v>-0.75000668002093096</v>
      </c>
      <c r="AB709" s="8">
        <f t="shared" si="353"/>
        <v>4.7051156986103679</v>
      </c>
      <c r="AC709" s="8">
        <f t="shared" si="353"/>
        <v>-0.81305202914273345</v>
      </c>
      <c r="AD709" s="8">
        <f t="shared" si="353"/>
        <v>3.0039526236529426</v>
      </c>
      <c r="AE709" s="8">
        <f t="shared" si="353"/>
        <v>-0.81674932232119402</v>
      </c>
      <c r="AF709" s="8">
        <f t="shared" si="353"/>
        <v>-0.73192966675745752</v>
      </c>
      <c r="AG709" s="8">
        <f t="shared" si="353"/>
        <v>-0.70776703685738729</v>
      </c>
      <c r="AH709" s="8">
        <f t="shared" si="353"/>
        <v>1.6952361558465365</v>
      </c>
      <c r="AI709" s="8">
        <f t="shared" si="353"/>
        <v>-0.45185544445775622</v>
      </c>
      <c r="AK709" s="8">
        <f t="shared" ref="AK709:AU709" si="354">(AK63-$AK63)/$AK63</f>
        <v>0</v>
      </c>
      <c r="AL709" s="8">
        <f t="shared" si="354"/>
        <v>-0.90934022011342241</v>
      </c>
      <c r="AM709" s="8">
        <f t="shared" si="354"/>
        <v>-0.90961890858974204</v>
      </c>
      <c r="AN709" s="8">
        <f t="shared" si="354"/>
        <v>4.7051156986103679</v>
      </c>
      <c r="AO709" s="8">
        <f t="shared" si="354"/>
        <v>-0.92880193671475497</v>
      </c>
      <c r="AP709" s="8">
        <f t="shared" si="354"/>
        <v>3.0039526236529426</v>
      </c>
      <c r="AQ709" s="8">
        <f t="shared" si="354"/>
        <v>-0.92797638173295549</v>
      </c>
      <c r="AR709" s="8">
        <f t="shared" si="354"/>
        <v>-0.8645277503945723</v>
      </c>
      <c r="AS709" s="8">
        <f t="shared" si="354"/>
        <v>-0.93919062232308836</v>
      </c>
      <c r="AT709" s="8">
        <f t="shared" si="354"/>
        <v>1.6952361558465365</v>
      </c>
      <c r="AU709" s="8">
        <f t="shared" si="354"/>
        <v>-0.79649934841544545</v>
      </c>
      <c r="AW709">
        <f t="shared" si="166"/>
        <v>7.1999999999999897E-2</v>
      </c>
      <c r="AX709">
        <f t="shared" si="175"/>
        <v>7.1999999999999897E-2</v>
      </c>
      <c r="AY709" t="str">
        <f t="shared" si="176"/>
        <v/>
      </c>
      <c r="AZ709">
        <f t="shared" si="177"/>
        <v>7.1999999999999897E-2</v>
      </c>
    </row>
    <row r="710" spans="1:52" s="17" customFormat="1" x14ac:dyDescent="0.3">
      <c r="A710">
        <v>3</v>
      </c>
      <c r="B710" t="s">
        <v>137</v>
      </c>
      <c r="C710" t="s">
        <v>132</v>
      </c>
      <c r="D710" t="s">
        <v>15</v>
      </c>
      <c r="E710"/>
      <c r="F710" s="2">
        <v>0</v>
      </c>
      <c r="G710" s="2">
        <f t="shared" si="167"/>
        <v>0</v>
      </c>
      <c r="H710" s="4">
        <f t="shared" si="168"/>
        <v>0</v>
      </c>
      <c r="I710">
        <f t="shared" si="169"/>
        <v>1</v>
      </c>
      <c r="J710">
        <f t="shared" si="162"/>
        <v>0</v>
      </c>
      <c r="K710">
        <f t="shared" si="170"/>
        <v>3</v>
      </c>
      <c r="L710">
        <f t="shared" si="171"/>
        <v>0</v>
      </c>
      <c r="M710" s="8">
        <f t="shared" ref="M710:W710" si="355">(M64-$M64)/$M64</f>
        <v>0</v>
      </c>
      <c r="N710" s="8">
        <f t="shared" si="355"/>
        <v>0.36150307959767797</v>
      </c>
      <c r="O710" s="8">
        <f t="shared" si="355"/>
        <v>0.36176400314707774</v>
      </c>
      <c r="P710" s="8">
        <f t="shared" si="355"/>
        <v>-2.9791271157553748E-4</v>
      </c>
      <c r="Q710" s="8">
        <f t="shared" si="355"/>
        <v>9.9075970740573005E-2</v>
      </c>
      <c r="R710" s="8">
        <f t="shared" si="355"/>
        <v>-0.99999100263622764</v>
      </c>
      <c r="S710" s="8">
        <f t="shared" si="355"/>
        <v>-0.78737929786572536</v>
      </c>
      <c r="T710" s="8">
        <f t="shared" si="355"/>
        <v>15.83868526521729</v>
      </c>
      <c r="U710" s="8">
        <f t="shared" si="355"/>
        <v>12.616889251449324</v>
      </c>
      <c r="V710" s="8">
        <f t="shared" si="355"/>
        <v>-0.99872337405140299</v>
      </c>
      <c r="W710" s="8">
        <f t="shared" si="355"/>
        <v>-0.70248317243047775</v>
      </c>
      <c r="X710"/>
      <c r="Y710" s="8">
        <f t="shared" ref="Y710:AI710" si="356">(Y64-$Y64)/$Y64</f>
        <v>0</v>
      </c>
      <c r="Z710" s="8">
        <f t="shared" si="356"/>
        <v>0.72699797928344845</v>
      </c>
      <c r="AA710" s="8">
        <f t="shared" si="356"/>
        <v>0.69494101212938508</v>
      </c>
      <c r="AB710" s="8">
        <f t="shared" si="356"/>
        <v>0.20235126336328965</v>
      </c>
      <c r="AC710" s="8">
        <f t="shared" si="356"/>
        <v>0.79445042628220131</v>
      </c>
      <c r="AD710" s="8">
        <f t="shared" si="356"/>
        <v>-0.7127312342846287</v>
      </c>
      <c r="AE710" s="8">
        <f t="shared" si="356"/>
        <v>-5.6225448681980613E-3</v>
      </c>
      <c r="AF710" s="8">
        <f t="shared" si="356"/>
        <v>2.7178294416153275</v>
      </c>
      <c r="AG710" s="8">
        <f t="shared" si="356"/>
        <v>2.989051998067064</v>
      </c>
      <c r="AH710" s="8">
        <f t="shared" si="356"/>
        <v>-0.97447015770918877</v>
      </c>
      <c r="AI710" s="8">
        <f t="shared" si="356"/>
        <v>0.23999819807232489</v>
      </c>
      <c r="AK710" s="8">
        <f t="shared" ref="AK710:AU710" si="357">(AK64-$AK64)/$AK64</f>
        <v>0</v>
      </c>
      <c r="AL710" s="8">
        <f t="shared" si="357"/>
        <v>-0.23769945079481256</v>
      </c>
      <c r="AM710" s="8">
        <f t="shared" si="357"/>
        <v>-0.26123091087925204</v>
      </c>
      <c r="AN710" s="8">
        <f t="shared" si="357"/>
        <v>0.20235126336328965</v>
      </c>
      <c r="AO710" s="8">
        <f t="shared" si="357"/>
        <v>-0.24184239495252211</v>
      </c>
      <c r="AP710" s="8">
        <f t="shared" si="357"/>
        <v>-0.7127312342846287</v>
      </c>
      <c r="AQ710" s="8">
        <f t="shared" si="357"/>
        <v>-0.40629990220342893</v>
      </c>
      <c r="AR710" s="8">
        <f t="shared" si="357"/>
        <v>0.86950756338754986</v>
      </c>
      <c r="AS710" s="8">
        <f t="shared" si="357"/>
        <v>-0.18028474645512238</v>
      </c>
      <c r="AT710" s="8">
        <f t="shared" si="357"/>
        <v>-0.97447015770918877</v>
      </c>
      <c r="AU710" s="8">
        <f t="shared" si="357"/>
        <v>-0.21062650022032128</v>
      </c>
      <c r="AW710">
        <f t="shared" si="166"/>
        <v>-7.1999999999999897E-2</v>
      </c>
      <c r="AX710" t="str">
        <f t="shared" si="175"/>
        <v/>
      </c>
      <c r="AY710">
        <f t="shared" si="176"/>
        <v>-7.1999999999999897E-2</v>
      </c>
      <c r="AZ710" t="str">
        <f t="shared" si="177"/>
        <v/>
      </c>
    </row>
    <row r="711" spans="1:52" s="17" customFormat="1" x14ac:dyDescent="0.3">
      <c r="A711">
        <v>3</v>
      </c>
      <c r="B711" t="s">
        <v>138</v>
      </c>
      <c r="C711" t="s">
        <v>132</v>
      </c>
      <c r="D711" t="s">
        <v>15</v>
      </c>
      <c r="E711"/>
      <c r="F711" s="2">
        <v>0</v>
      </c>
      <c r="G711" s="2">
        <f t="shared" si="167"/>
        <v>0</v>
      </c>
      <c r="H711" s="4">
        <f t="shared" si="168"/>
        <v>0</v>
      </c>
      <c r="I711">
        <f t="shared" si="169"/>
        <v>1</v>
      </c>
      <c r="J711">
        <f t="shared" si="162"/>
        <v>0</v>
      </c>
      <c r="K711">
        <f t="shared" si="170"/>
        <v>3</v>
      </c>
      <c r="L711">
        <f t="shared" si="171"/>
        <v>0</v>
      </c>
      <c r="M711" s="8">
        <f t="shared" ref="M711:W711" si="358">(M65-$M65)/$M65</f>
        <v>0</v>
      </c>
      <c r="N711" s="8">
        <f t="shared" si="358"/>
        <v>-0.63800225686097334</v>
      </c>
      <c r="O711" s="8">
        <f t="shared" si="358"/>
        <v>-0.62568838125568305</v>
      </c>
      <c r="P711" s="8">
        <f t="shared" si="358"/>
        <v>3.3678652612084621</v>
      </c>
      <c r="Q711" s="8">
        <f t="shared" si="358"/>
        <v>-0.79197496648382404</v>
      </c>
      <c r="R711" s="8">
        <f t="shared" si="358"/>
        <v>3.9156674083394396</v>
      </c>
      <c r="S711" s="8">
        <f t="shared" si="358"/>
        <v>-0.70590693734484333</v>
      </c>
      <c r="T711" s="8">
        <f t="shared" si="358"/>
        <v>-0.55350949816584261</v>
      </c>
      <c r="U711" s="8">
        <f t="shared" si="358"/>
        <v>-0.58460049471076192</v>
      </c>
      <c r="V711" s="8">
        <f t="shared" si="358"/>
        <v>3.1566963630803428</v>
      </c>
      <c r="W711" s="8">
        <f t="shared" si="358"/>
        <v>-0.85860745400974325</v>
      </c>
      <c r="X711"/>
      <c r="Y711" s="8">
        <f t="shared" ref="Y711:AI711" si="359">(Y65-$Y65)/$Y65</f>
        <v>0</v>
      </c>
      <c r="Z711" s="8">
        <f t="shared" si="359"/>
        <v>-0.63639221258428258</v>
      </c>
      <c r="AA711" s="8">
        <f t="shared" si="359"/>
        <v>-0.62777958599023764</v>
      </c>
      <c r="AB711" s="8">
        <f t="shared" si="359"/>
        <v>1.22587010211303</v>
      </c>
      <c r="AC711" s="8">
        <f t="shared" si="359"/>
        <v>-0.79948376680315192</v>
      </c>
      <c r="AD711" s="8">
        <f t="shared" si="359"/>
        <v>2.7110521059489177</v>
      </c>
      <c r="AE711" s="8">
        <f t="shared" si="359"/>
        <v>-0.69636419241829239</v>
      </c>
      <c r="AF711" s="8">
        <f t="shared" si="359"/>
        <v>-0.6141155186527294</v>
      </c>
      <c r="AG711" s="8">
        <f t="shared" si="359"/>
        <v>-0.60153093557110493</v>
      </c>
      <c r="AH711" s="8">
        <f t="shared" si="359"/>
        <v>0.77105142894856959</v>
      </c>
      <c r="AI711" s="8">
        <f t="shared" si="359"/>
        <v>-0.57632458227531791</v>
      </c>
      <c r="AK711" s="8">
        <f t="shared" ref="AK711:AU711" si="360">(AK65-$AK65)/$AK65</f>
        <v>0</v>
      </c>
      <c r="AL711" s="8">
        <f t="shared" si="360"/>
        <v>-0.88245051769744176</v>
      </c>
      <c r="AM711" s="8">
        <f t="shared" si="360"/>
        <v>-0.87388250636835707</v>
      </c>
      <c r="AN711" s="8">
        <f t="shared" si="360"/>
        <v>1.22587010211303</v>
      </c>
      <c r="AO711" s="8">
        <f t="shared" si="360"/>
        <v>-0.93168452629051624</v>
      </c>
      <c r="AP711" s="8">
        <f t="shared" si="360"/>
        <v>2.7110521059489177</v>
      </c>
      <c r="AQ711" s="8">
        <f t="shared" si="360"/>
        <v>-0.90553699947415989</v>
      </c>
      <c r="AR711" s="8">
        <f t="shared" si="360"/>
        <v>-0.80623747647724853</v>
      </c>
      <c r="AS711" s="8">
        <f t="shared" si="360"/>
        <v>-0.94442323967254405</v>
      </c>
      <c r="AT711" s="8">
        <f t="shared" si="360"/>
        <v>0.77105142894856959</v>
      </c>
      <c r="AU711" s="8">
        <f t="shared" si="360"/>
        <v>-0.71336455840181978</v>
      </c>
      <c r="AW711">
        <f t="shared" si="166"/>
        <v>0</v>
      </c>
      <c r="AX711" t="str">
        <f t="shared" si="175"/>
        <v/>
      </c>
      <c r="AY711">
        <f t="shared" si="176"/>
        <v>0</v>
      </c>
      <c r="AZ711" t="str">
        <f t="shared" si="177"/>
        <v/>
      </c>
    </row>
    <row r="712" spans="1:52" s="17" customFormat="1" x14ac:dyDescent="0.3">
      <c r="A712">
        <v>3</v>
      </c>
      <c r="B712" t="s">
        <v>139</v>
      </c>
      <c r="C712" t="s">
        <v>132</v>
      </c>
      <c r="D712" t="s">
        <v>15</v>
      </c>
      <c r="E712"/>
      <c r="F712" s="2">
        <v>0</v>
      </c>
      <c r="G712" s="2">
        <f t="shared" si="167"/>
        <v>1</v>
      </c>
      <c r="H712" s="4">
        <f t="shared" si="168"/>
        <v>0</v>
      </c>
      <c r="I712">
        <f t="shared" si="169"/>
        <v>1</v>
      </c>
      <c r="J712">
        <f t="shared" si="162"/>
        <v>0</v>
      </c>
      <c r="K712">
        <f t="shared" si="170"/>
        <v>3</v>
      </c>
      <c r="L712">
        <f t="shared" si="171"/>
        <v>0</v>
      </c>
      <c r="M712" s="8">
        <f t="shared" ref="M712:W712" si="361">(M66-$M66)/$M66</f>
        <v>0</v>
      </c>
      <c r="N712" s="8">
        <f t="shared" si="361"/>
        <v>-0.65565990857334044</v>
      </c>
      <c r="O712" s="8">
        <f t="shared" si="361"/>
        <v>-0.64360779752762243</v>
      </c>
      <c r="P712" s="8">
        <f t="shared" si="361"/>
        <v>3.3409632036379349</v>
      </c>
      <c r="Q712" s="8">
        <f t="shared" si="361"/>
        <v>-0.81088613083305738</v>
      </c>
      <c r="R712" s="8">
        <f t="shared" si="361"/>
        <v>4.1190069167984289</v>
      </c>
      <c r="S712" s="8">
        <f t="shared" si="361"/>
        <v>-0.72444871039670222</v>
      </c>
      <c r="T712" s="8">
        <f t="shared" si="361"/>
        <v>-0.56572179601670725</v>
      </c>
      <c r="U712" s="8">
        <f t="shared" si="361"/>
        <v>-0.59577581402275881</v>
      </c>
      <c r="V712" s="8">
        <f t="shared" si="361"/>
        <v>3.1759846963148535</v>
      </c>
      <c r="W712" s="8">
        <f t="shared" si="361"/>
        <v>-0.87257723416372546</v>
      </c>
      <c r="X712"/>
      <c r="Y712" s="8">
        <f t="shared" ref="Y712:AI712" si="362">(Y66-$Y66)/$Y66</f>
        <v>0</v>
      </c>
      <c r="Z712" s="8">
        <f t="shared" si="362"/>
        <v>-0.65958023363886642</v>
      </c>
      <c r="AA712" s="8">
        <f t="shared" si="362"/>
        <v>-0.64847886777660446</v>
      </c>
      <c r="AB712" s="8">
        <f t="shared" si="362"/>
        <v>3.058121317789015</v>
      </c>
      <c r="AC712" s="8">
        <f t="shared" si="362"/>
        <v>-0.76327735565424626</v>
      </c>
      <c r="AD712" s="8">
        <f t="shared" si="362"/>
        <v>2.9848150218021297</v>
      </c>
      <c r="AE712" s="8">
        <f t="shared" si="362"/>
        <v>-0.66181479836532564</v>
      </c>
      <c r="AF712" s="8">
        <f t="shared" si="362"/>
        <v>-0.62980448563704339</v>
      </c>
      <c r="AG712" s="8">
        <f t="shared" si="362"/>
        <v>-0.61718793577318787</v>
      </c>
      <c r="AH712" s="8">
        <f t="shared" si="362"/>
        <v>1.2340342483427338</v>
      </c>
      <c r="AI712" s="8">
        <f t="shared" si="362"/>
        <v>-0.59423002102235978</v>
      </c>
      <c r="AK712" s="8">
        <f t="shared" ref="AK712:AU712" si="363">(AK66-$AK66)/$AK66</f>
        <v>0</v>
      </c>
      <c r="AL712" s="8">
        <f t="shared" si="363"/>
        <v>-0.88630213182384543</v>
      </c>
      <c r="AM712" s="8">
        <f t="shared" si="363"/>
        <v>-0.87699708080127248</v>
      </c>
      <c r="AN712" s="8">
        <f t="shared" si="363"/>
        <v>3.058121317789015</v>
      </c>
      <c r="AO712" s="8">
        <f t="shared" si="363"/>
        <v>-0.91464401233211789</v>
      </c>
      <c r="AP712" s="8">
        <f t="shared" si="363"/>
        <v>2.9848150218021297</v>
      </c>
      <c r="AQ712" s="8">
        <f t="shared" si="363"/>
        <v>-0.89569623567831702</v>
      </c>
      <c r="AR712" s="8">
        <f t="shared" si="363"/>
        <v>-0.81391749822616399</v>
      </c>
      <c r="AS712" s="8">
        <f t="shared" si="363"/>
        <v>-0.94707771368985938</v>
      </c>
      <c r="AT712" s="8">
        <f t="shared" si="363"/>
        <v>1.2340342483427338</v>
      </c>
      <c r="AU712" s="8">
        <f t="shared" si="363"/>
        <v>-0.72644719290953985</v>
      </c>
      <c r="AW712">
        <f t="shared" si="166"/>
        <v>0</v>
      </c>
      <c r="AX712" t="str">
        <f t="shared" si="175"/>
        <v/>
      </c>
      <c r="AY712">
        <f t="shared" si="176"/>
        <v>0</v>
      </c>
      <c r="AZ712" t="str">
        <f t="shared" si="177"/>
        <v/>
      </c>
    </row>
    <row r="713" spans="1:52" s="17" customFormat="1" x14ac:dyDescent="0.3">
      <c r="A713">
        <v>3</v>
      </c>
      <c r="B713" t="s">
        <v>140</v>
      </c>
      <c r="C713" t="s">
        <v>141</v>
      </c>
      <c r="D713" t="s">
        <v>69</v>
      </c>
      <c r="E713" t="s">
        <v>43</v>
      </c>
      <c r="F713" s="2">
        <v>0</v>
      </c>
      <c r="G713" s="2">
        <f t="shared" si="167"/>
        <v>0</v>
      </c>
      <c r="H713" s="4">
        <f t="shared" si="168"/>
        <v>1</v>
      </c>
      <c r="I713">
        <f t="shared" si="169"/>
        <v>0</v>
      </c>
      <c r="J713">
        <f t="shared" ref="J713:J736" si="364">J403</f>
        <v>1</v>
      </c>
      <c r="K713">
        <f t="shared" si="170"/>
        <v>2</v>
      </c>
      <c r="L713">
        <f t="shared" si="171"/>
        <v>2</v>
      </c>
      <c r="M713" s="8">
        <f t="shared" ref="M713:W713" si="365">(M67-$M67)/$M67</f>
        <v>0</v>
      </c>
      <c r="N713" s="8">
        <f t="shared" si="365"/>
        <v>-0.91079695459812504</v>
      </c>
      <c r="O713" s="8">
        <f t="shared" si="365"/>
        <v>-0.91074926838849291</v>
      </c>
      <c r="P713" s="8">
        <f t="shared" si="365"/>
        <v>-0.62246951771182679</v>
      </c>
      <c r="Q713" s="8">
        <f t="shared" si="365"/>
        <v>-0.95631671716801525</v>
      </c>
      <c r="R713" s="8">
        <f t="shared" si="365"/>
        <v>1.8452820338310052</v>
      </c>
      <c r="S713" s="8">
        <f t="shared" si="365"/>
        <v>-0.97772313339473527</v>
      </c>
      <c r="T713" s="8">
        <f t="shared" si="365"/>
        <v>-0.56936803142474002</v>
      </c>
      <c r="U713" s="8">
        <f t="shared" si="365"/>
        <v>-0.66294274550519117</v>
      </c>
      <c r="V713" s="8">
        <f t="shared" si="365"/>
        <v>-0.70460865969763409</v>
      </c>
      <c r="W713" s="8">
        <f t="shared" si="365"/>
        <v>-0.95692692950030633</v>
      </c>
      <c r="X713"/>
      <c r="Y713" s="8">
        <f t="shared" ref="Y713:AI713" si="366">(Y67-$Y67)/$Y67</f>
        <v>0</v>
      </c>
      <c r="Z713" s="8">
        <f t="shared" si="366"/>
        <v>-0.80730666981538945</v>
      </c>
      <c r="AA713" s="8">
        <f t="shared" si="366"/>
        <v>-0.80967772659125226</v>
      </c>
      <c r="AB713" s="8">
        <f t="shared" si="366"/>
        <v>-0.51788733491246774</v>
      </c>
      <c r="AC713" s="8">
        <f t="shared" si="366"/>
        <v>-0.83929095444690016</v>
      </c>
      <c r="AD713" s="8">
        <f t="shared" si="366"/>
        <v>1.4346107639322421</v>
      </c>
      <c r="AE713" s="8">
        <f t="shared" si="366"/>
        <v>-0.85673713483097969</v>
      </c>
      <c r="AF713" s="8">
        <f t="shared" si="366"/>
        <v>-0.85960597466645394</v>
      </c>
      <c r="AG713" s="8">
        <f t="shared" si="366"/>
        <v>-0.79461378655494275</v>
      </c>
      <c r="AH713" s="8">
        <f t="shared" si="366"/>
        <v>-0.30266187518651155</v>
      </c>
      <c r="AI713" s="8">
        <f t="shared" si="366"/>
        <v>-0.6105015496145878</v>
      </c>
      <c r="AK713" s="8">
        <f t="shared" ref="AK713:AU713" si="367">(AK67-$AK67)/$AK67</f>
        <v>0</v>
      </c>
      <c r="AL713" s="8">
        <f t="shared" si="367"/>
        <v>-0.90504179749411817</v>
      </c>
      <c r="AM713" s="8">
        <f t="shared" si="367"/>
        <v>-0.90551354861591571</v>
      </c>
      <c r="AN713" s="8">
        <f t="shared" si="367"/>
        <v>-0.51788733491246774</v>
      </c>
      <c r="AO713" s="8">
        <f t="shared" si="367"/>
        <v>-0.91065698906224479</v>
      </c>
      <c r="AP713" s="8">
        <f t="shared" si="367"/>
        <v>1.4346107639322421</v>
      </c>
      <c r="AQ713" s="8">
        <f t="shared" si="367"/>
        <v>-0.91213664680064499</v>
      </c>
      <c r="AR713" s="8">
        <f t="shared" si="367"/>
        <v>-0.92839270524056361</v>
      </c>
      <c r="AS713" s="8">
        <f t="shared" si="367"/>
        <v>-0.91679046251052254</v>
      </c>
      <c r="AT713" s="8">
        <f t="shared" si="367"/>
        <v>-0.30266187518651155</v>
      </c>
      <c r="AU713" s="8">
        <f t="shared" si="367"/>
        <v>-0.85342837472042843</v>
      </c>
      <c r="AW713">
        <f t="shared" ref="AW713:AW736" si="368">BB403</f>
        <v>0.15199999999999991</v>
      </c>
      <c r="AX713">
        <f t="shared" si="175"/>
        <v>0.15199999999999991</v>
      </c>
      <c r="AY713" t="str">
        <f t="shared" si="176"/>
        <v/>
      </c>
      <c r="AZ713">
        <f t="shared" si="177"/>
        <v>0.15199999999999991</v>
      </c>
    </row>
    <row r="714" spans="1:52" s="17" customFormat="1" x14ac:dyDescent="0.3">
      <c r="A714">
        <v>3</v>
      </c>
      <c r="B714" t="s">
        <v>142</v>
      </c>
      <c r="C714" t="s">
        <v>141</v>
      </c>
      <c r="D714" t="s">
        <v>69</v>
      </c>
      <c r="E714"/>
      <c r="F714" s="2">
        <v>0</v>
      </c>
      <c r="G714" s="2">
        <f t="shared" ref="G714:G736" si="369">MOD(LEN(B714)-LEN(SUBSTITUTE(B714,"N","")),2)</f>
        <v>1</v>
      </c>
      <c r="H714" s="4">
        <f t="shared" ref="H714:H736" si="370">IF(E714&lt;&gt;"",1,0)</f>
        <v>0</v>
      </c>
      <c r="I714">
        <f t="shared" ref="I714:I736" si="371">1-J714</f>
        <v>1</v>
      </c>
      <c r="J714">
        <f t="shared" si="364"/>
        <v>0</v>
      </c>
      <c r="K714">
        <f t="shared" ref="K714:K736" si="372">LEN(D714) - LEN(SUBSTITUTE(D714, ",", "")) + 1</f>
        <v>2</v>
      </c>
      <c r="L714">
        <f t="shared" ref="L714:L736" si="373">H714*K714</f>
        <v>0</v>
      </c>
      <c r="M714" s="8">
        <f t="shared" ref="M714:W714" si="374">(M68-$M68)/$M68</f>
        <v>0</v>
      </c>
      <c r="N714" s="8">
        <f t="shared" si="374"/>
        <v>1.1258110025386168</v>
      </c>
      <c r="O714" s="8">
        <f t="shared" si="374"/>
        <v>1.1262219404869862</v>
      </c>
      <c r="P714" s="8">
        <f t="shared" si="374"/>
        <v>-1.549765985336214E-4</v>
      </c>
      <c r="Q714" s="8">
        <f t="shared" si="374"/>
        <v>0.14820362125319067</v>
      </c>
      <c r="R714" s="8">
        <f t="shared" si="374"/>
        <v>-0.99998800181172642</v>
      </c>
      <c r="S714" s="8">
        <f t="shared" si="374"/>
        <v>-0.62548755137974166</v>
      </c>
      <c r="T714" s="8">
        <f t="shared" si="374"/>
        <v>13.588171186150889</v>
      </c>
      <c r="U714" s="8">
        <f t="shared" si="374"/>
        <v>10.354532465597694</v>
      </c>
      <c r="V714" s="8">
        <f t="shared" si="374"/>
        <v>-0.99872619234495597</v>
      </c>
      <c r="W714" s="8">
        <f t="shared" si="374"/>
        <v>4.7368847304057E-2</v>
      </c>
      <c r="X714"/>
      <c r="Y714" s="8">
        <f t="shared" ref="Y714:AI714" si="375">(Y68-$Y68)/$Y68</f>
        <v>0</v>
      </c>
      <c r="Z714" s="8">
        <f t="shared" si="375"/>
        <v>1.5247752588064509</v>
      </c>
      <c r="AA714" s="8">
        <f t="shared" si="375"/>
        <v>1.4810616557000258</v>
      </c>
      <c r="AB714" s="8">
        <f t="shared" si="375"/>
        <v>-0.13192988126431024</v>
      </c>
      <c r="AC714" s="8">
        <f t="shared" si="375"/>
        <v>1.205067276294425</v>
      </c>
      <c r="AD714" s="8">
        <f t="shared" si="375"/>
        <v>-0.67076534241304775</v>
      </c>
      <c r="AE714" s="8">
        <f t="shared" si="375"/>
        <v>0.55188532438127869</v>
      </c>
      <c r="AF714" s="8">
        <f t="shared" si="375"/>
        <v>0.96753805636785606</v>
      </c>
      <c r="AG714" s="8">
        <f t="shared" si="375"/>
        <v>1.8551162297033899</v>
      </c>
      <c r="AH714" s="8">
        <f t="shared" si="375"/>
        <v>-0.98339760736764736</v>
      </c>
      <c r="AI714" s="8">
        <f t="shared" si="375"/>
        <v>3.8854711875103076</v>
      </c>
      <c r="AK714" s="8">
        <f t="shared" ref="AK714:AU714" si="376">(AK68-$AK68)/$AK68</f>
        <v>0</v>
      </c>
      <c r="AL714" s="8">
        <f t="shared" si="376"/>
        <v>0.30807970027128256</v>
      </c>
      <c r="AM714" s="8">
        <f t="shared" si="376"/>
        <v>0.31739940557576607</v>
      </c>
      <c r="AN714" s="8">
        <f t="shared" si="376"/>
        <v>-0.13192988126431024</v>
      </c>
      <c r="AO714" s="8">
        <f t="shared" si="376"/>
        <v>0.2282091587476055</v>
      </c>
      <c r="AP714" s="8">
        <f t="shared" si="376"/>
        <v>-0.67076534241304775</v>
      </c>
      <c r="AQ714" s="8">
        <f t="shared" si="376"/>
        <v>0.11141258643019025</v>
      </c>
      <c r="AR714" s="8">
        <f t="shared" si="376"/>
        <v>-1.2845696907982571E-3</v>
      </c>
      <c r="AS714" s="8">
        <f t="shared" si="376"/>
        <v>0.15297372926734037</v>
      </c>
      <c r="AT714" s="8">
        <f t="shared" si="376"/>
        <v>-0.98339760736764736</v>
      </c>
      <c r="AU714" s="8">
        <f t="shared" si="376"/>
        <v>0.89906453017835863</v>
      </c>
      <c r="AW714">
        <f t="shared" si="368"/>
        <v>-0.15199999999999991</v>
      </c>
      <c r="AX714" t="str">
        <f t="shared" ref="AX714:AX736" si="377">IF(H714=1,AW714,"")</f>
        <v/>
      </c>
      <c r="AY714">
        <f t="shared" ref="AY714:AY736" si="378">IF(I714=1,AW714,"")</f>
        <v>-0.15199999999999991</v>
      </c>
      <c r="AZ714" t="str">
        <f t="shared" ref="AZ714:AZ736" si="379">IF(J714=1,AW714,"")</f>
        <v/>
      </c>
    </row>
    <row r="715" spans="1:52" s="17" customFormat="1" x14ac:dyDescent="0.3">
      <c r="A715">
        <v>3</v>
      </c>
      <c r="B715" t="s">
        <v>143</v>
      </c>
      <c r="C715" t="s">
        <v>141</v>
      </c>
      <c r="D715" t="s">
        <v>69</v>
      </c>
      <c r="E715"/>
      <c r="F715" s="2">
        <v>0</v>
      </c>
      <c r="G715" s="2">
        <f t="shared" si="369"/>
        <v>1</v>
      </c>
      <c r="H715" s="4">
        <f t="shared" si="370"/>
        <v>0</v>
      </c>
      <c r="I715">
        <f t="shared" si="371"/>
        <v>1</v>
      </c>
      <c r="J715">
        <f t="shared" si="364"/>
        <v>0</v>
      </c>
      <c r="K715">
        <f t="shared" si="372"/>
        <v>2</v>
      </c>
      <c r="L715">
        <f t="shared" si="373"/>
        <v>0</v>
      </c>
      <c r="M715" s="8">
        <f t="shared" ref="M715:W715" si="380">(M69-$M69)/$M69</f>
        <v>0</v>
      </c>
      <c r="N715" s="8">
        <f t="shared" si="380"/>
        <v>1.0724903290570216</v>
      </c>
      <c r="O715" s="8">
        <f t="shared" si="380"/>
        <v>1.0727982794770041</v>
      </c>
      <c r="P715" s="8">
        <f t="shared" si="380"/>
        <v>-1.6597327830225153E-4</v>
      </c>
      <c r="Q715" s="8">
        <f t="shared" si="380"/>
        <v>0.17633860948387306</v>
      </c>
      <c r="R715" s="8">
        <f t="shared" si="380"/>
        <v>-0.99999400096584445</v>
      </c>
      <c r="S715" s="8">
        <f t="shared" si="380"/>
        <v>-0.62569326338459508</v>
      </c>
      <c r="T715" s="8">
        <f t="shared" si="380"/>
        <v>13.587070481652452</v>
      </c>
      <c r="U715" s="8">
        <f t="shared" si="380"/>
        <v>10.348894827932702</v>
      </c>
      <c r="V715" s="8">
        <f t="shared" si="380"/>
        <v>-0.99900715984726451</v>
      </c>
      <c r="W715" s="8">
        <f t="shared" si="380"/>
        <v>7.9579187750772093E-2</v>
      </c>
      <c r="X715"/>
      <c r="Y715" s="8">
        <f t="shared" ref="Y715:AI715" si="381">(Y69-$Y69)/$Y69</f>
        <v>0</v>
      </c>
      <c r="Z715" s="8">
        <f t="shared" si="381"/>
        <v>1.913955519375566</v>
      </c>
      <c r="AA715" s="8">
        <f t="shared" si="381"/>
        <v>1.8643492891158344</v>
      </c>
      <c r="AB715" s="8">
        <f t="shared" si="381"/>
        <v>0.23493427725739499</v>
      </c>
      <c r="AC715" s="8">
        <f t="shared" si="381"/>
        <v>2.4194717738487279</v>
      </c>
      <c r="AD715" s="8">
        <f t="shared" si="381"/>
        <v>-0.61323480108511896</v>
      </c>
      <c r="AE715" s="8">
        <f t="shared" si="381"/>
        <v>0.82983166145906795</v>
      </c>
      <c r="AF715" s="8">
        <f t="shared" si="381"/>
        <v>1.3350007722938335</v>
      </c>
      <c r="AG715" s="8">
        <f t="shared" si="381"/>
        <v>2.3684666899196158</v>
      </c>
      <c r="AH715" s="8">
        <f t="shared" si="381"/>
        <v>-0.98138197388371162</v>
      </c>
      <c r="AI715" s="8">
        <f t="shared" si="381"/>
        <v>4.8831889201719383</v>
      </c>
      <c r="AK715" s="8">
        <f t="shared" ref="AK715:AU715" si="382">(AK69-$AK69)/$AK69</f>
        <v>0</v>
      </c>
      <c r="AL715" s="8">
        <f t="shared" si="382"/>
        <v>0.57140682177956759</v>
      </c>
      <c r="AM715" s="8">
        <f t="shared" si="382"/>
        <v>0.53688608684177752</v>
      </c>
      <c r="AN715" s="8">
        <f t="shared" si="382"/>
        <v>0.23493427725739499</v>
      </c>
      <c r="AO715" s="8">
        <f t="shared" si="382"/>
        <v>1.0278159026479996</v>
      </c>
      <c r="AP715" s="8">
        <f t="shared" si="382"/>
        <v>-0.61323480108511896</v>
      </c>
      <c r="AQ715" s="8">
        <f t="shared" si="382"/>
        <v>0.30277974570035521</v>
      </c>
      <c r="AR715" s="8">
        <f t="shared" si="382"/>
        <v>0.18096950582496113</v>
      </c>
      <c r="AS715" s="8">
        <f t="shared" si="382"/>
        <v>0.37781290220098657</v>
      </c>
      <c r="AT715" s="8">
        <f t="shared" si="382"/>
        <v>-0.98138197388371162</v>
      </c>
      <c r="AU715" s="8">
        <f t="shared" si="382"/>
        <v>1.2714992432078001</v>
      </c>
      <c r="AW715">
        <f t="shared" si="368"/>
        <v>-0.15199999999999991</v>
      </c>
      <c r="AX715" t="str">
        <f t="shared" si="377"/>
        <v/>
      </c>
      <c r="AY715">
        <f t="shared" si="378"/>
        <v>-0.15199999999999991</v>
      </c>
      <c r="AZ715" t="str">
        <f t="shared" si="379"/>
        <v/>
      </c>
    </row>
    <row r="716" spans="1:52" s="17" customFormat="1" x14ac:dyDescent="0.3">
      <c r="A716">
        <v>3</v>
      </c>
      <c r="B716" t="s">
        <v>144</v>
      </c>
      <c r="C716" t="s">
        <v>141</v>
      </c>
      <c r="D716" t="s">
        <v>69</v>
      </c>
      <c r="E716" t="s">
        <v>43</v>
      </c>
      <c r="F716" s="2">
        <v>0</v>
      </c>
      <c r="G716" s="2">
        <f t="shared" si="369"/>
        <v>0</v>
      </c>
      <c r="H716" s="4">
        <f t="shared" si="370"/>
        <v>1</v>
      </c>
      <c r="I716">
        <f t="shared" si="371"/>
        <v>0</v>
      </c>
      <c r="J716">
        <f t="shared" si="364"/>
        <v>1</v>
      </c>
      <c r="K716">
        <f t="shared" si="372"/>
        <v>2</v>
      </c>
      <c r="L716">
        <f t="shared" si="373"/>
        <v>2</v>
      </c>
      <c r="M716" s="8">
        <f t="shared" ref="M716:W716" si="383">(M70-$M70)/$M70</f>
        <v>0</v>
      </c>
      <c r="N716" s="8">
        <f t="shared" si="383"/>
        <v>-0.90138317316242433</v>
      </c>
      <c r="O716" s="8">
        <f t="shared" si="383"/>
        <v>-0.90135290908967969</v>
      </c>
      <c r="P716" s="8">
        <f t="shared" si="383"/>
        <v>-0.6368446507069746</v>
      </c>
      <c r="Q716" s="8">
        <f t="shared" si="383"/>
        <v>-0.95168990708929668</v>
      </c>
      <c r="R716" s="8">
        <f t="shared" si="383"/>
        <v>2.1201369787382744</v>
      </c>
      <c r="S716" s="8">
        <f t="shared" si="383"/>
        <v>-0.97570773124951959</v>
      </c>
      <c r="T716" s="8">
        <f t="shared" si="383"/>
        <v>-0.52051779399462328</v>
      </c>
      <c r="U716" s="8">
        <f t="shared" si="383"/>
        <v>-0.62498343189726924</v>
      </c>
      <c r="V716" s="8">
        <f t="shared" si="383"/>
        <v>-0.68897543509199988</v>
      </c>
      <c r="W716" s="8">
        <f t="shared" si="383"/>
        <v>-0.95314839249521888</v>
      </c>
      <c r="X716"/>
      <c r="Y716" s="8">
        <f t="shared" ref="Y716:AI716" si="384">(Y70-$Y70)/$Y70</f>
        <v>0</v>
      </c>
      <c r="Z716" s="8">
        <f t="shared" si="384"/>
        <v>-0.79279787959900583</v>
      </c>
      <c r="AA716" s="8">
        <f t="shared" si="384"/>
        <v>-0.79502872512615452</v>
      </c>
      <c r="AB716" s="8">
        <f t="shared" si="384"/>
        <v>-0.36628572378068164</v>
      </c>
      <c r="AC716" s="8">
        <f t="shared" si="384"/>
        <v>-0.77036713408434299</v>
      </c>
      <c r="AD716" s="8">
        <f t="shared" si="384"/>
        <v>1.5492366694856461</v>
      </c>
      <c r="AE716" s="8">
        <f t="shared" si="384"/>
        <v>-0.84489312566136321</v>
      </c>
      <c r="AF716" s="8">
        <f t="shared" si="384"/>
        <v>-0.84680477209908289</v>
      </c>
      <c r="AG716" s="8">
        <f t="shared" si="384"/>
        <v>-0.77769647313177781</v>
      </c>
      <c r="AH716" s="8">
        <f t="shared" si="384"/>
        <v>-0.2376702773301832</v>
      </c>
      <c r="AI716" s="8">
        <f t="shared" si="384"/>
        <v>-0.58612668071425633</v>
      </c>
      <c r="AK716" s="8">
        <f t="shared" ref="AK716:AU716" si="385">(AK70-$AK70)/$AK70</f>
        <v>0</v>
      </c>
      <c r="AL716" s="8">
        <f t="shared" si="385"/>
        <v>-0.898152392924913</v>
      </c>
      <c r="AM716" s="8">
        <f t="shared" si="385"/>
        <v>-0.89944649731443471</v>
      </c>
      <c r="AN716" s="8">
        <f t="shared" si="385"/>
        <v>-0.36628572378068164</v>
      </c>
      <c r="AO716" s="8">
        <f t="shared" si="385"/>
        <v>-0.8735525470975859</v>
      </c>
      <c r="AP716" s="8">
        <f t="shared" si="385"/>
        <v>1.5492366694856461</v>
      </c>
      <c r="AQ716" s="8">
        <f t="shared" si="385"/>
        <v>-0.90470532612416665</v>
      </c>
      <c r="AR716" s="8">
        <f t="shared" si="385"/>
        <v>-0.92220863462205382</v>
      </c>
      <c r="AS716" s="8">
        <f t="shared" si="385"/>
        <v>-0.91050518861489205</v>
      </c>
      <c r="AT716" s="8">
        <f t="shared" si="385"/>
        <v>-0.2376702773301832</v>
      </c>
      <c r="AU716" s="8">
        <f t="shared" si="385"/>
        <v>-0.84218079589244998</v>
      </c>
      <c r="AW716">
        <f t="shared" si="368"/>
        <v>0.15199999999999991</v>
      </c>
      <c r="AX716">
        <f t="shared" si="377"/>
        <v>0.15199999999999991</v>
      </c>
      <c r="AY716" t="str">
        <f t="shared" si="378"/>
        <v/>
      </c>
      <c r="AZ716">
        <f t="shared" si="379"/>
        <v>0.15199999999999991</v>
      </c>
    </row>
    <row r="717" spans="1:52" s="17" customFormat="1" x14ac:dyDescent="0.3">
      <c r="A717">
        <v>3</v>
      </c>
      <c r="B717" t="s">
        <v>145</v>
      </c>
      <c r="C717" t="s">
        <v>146</v>
      </c>
      <c r="D717" t="s">
        <v>69</v>
      </c>
      <c r="E717"/>
      <c r="F717" s="2">
        <v>0</v>
      </c>
      <c r="G717" s="2">
        <f t="shared" si="369"/>
        <v>0</v>
      </c>
      <c r="H717" s="4">
        <f t="shared" si="370"/>
        <v>0</v>
      </c>
      <c r="I717">
        <f t="shared" si="371"/>
        <v>1</v>
      </c>
      <c r="J717">
        <f t="shared" si="364"/>
        <v>0</v>
      </c>
      <c r="K717">
        <f t="shared" si="372"/>
        <v>2</v>
      </c>
      <c r="L717">
        <f t="shared" si="373"/>
        <v>0</v>
      </c>
      <c r="M717" s="8">
        <f t="shared" ref="M717:W717" si="386">(M71-$M71)/$M71</f>
        <v>0</v>
      </c>
      <c r="N717" s="8">
        <f t="shared" si="386"/>
        <v>-0.7559494743362617</v>
      </c>
      <c r="O717" s="8">
        <f t="shared" si="386"/>
        <v>-0.75523388610384901</v>
      </c>
      <c r="P717" s="8">
        <f t="shared" si="386"/>
        <v>-0.62246951771182679</v>
      </c>
      <c r="Q717" s="8">
        <f t="shared" si="386"/>
        <v>-0.91998531406385542</v>
      </c>
      <c r="R717" s="8">
        <f t="shared" si="386"/>
        <v>1.8452820338310052</v>
      </c>
      <c r="S717" s="8">
        <f t="shared" si="386"/>
        <v>-0.80680513490771011</v>
      </c>
      <c r="T717" s="8">
        <f t="shared" si="386"/>
        <v>-0.56936803142474002</v>
      </c>
      <c r="U717" s="8">
        <f t="shared" si="386"/>
        <v>-0.66174731478835525</v>
      </c>
      <c r="V717" s="8">
        <f t="shared" si="386"/>
        <v>-0.70460865969763409</v>
      </c>
      <c r="W717" s="8">
        <f t="shared" si="386"/>
        <v>-0.92407600001463641</v>
      </c>
      <c r="X717"/>
      <c r="Y717" s="8">
        <f t="shared" ref="Y717:AI717" si="387">(Y71-$Y71)/$Y71</f>
        <v>0</v>
      </c>
      <c r="Z717" s="8">
        <f t="shared" si="387"/>
        <v>-0.69193968348187507</v>
      </c>
      <c r="AA717" s="8">
        <f t="shared" si="387"/>
        <v>-0.69856619062833869</v>
      </c>
      <c r="AB717" s="8">
        <f t="shared" si="387"/>
        <v>-0.47005198462796294</v>
      </c>
      <c r="AC717" s="8">
        <f t="shared" si="387"/>
        <v>-0.81269994557385372</v>
      </c>
      <c r="AD717" s="8">
        <f t="shared" si="387"/>
        <v>1.5030558010672943</v>
      </c>
      <c r="AE717" s="8">
        <f t="shared" si="387"/>
        <v>-0.69798012027559087</v>
      </c>
      <c r="AF717" s="8">
        <f t="shared" si="387"/>
        <v>-0.85823409087511326</v>
      </c>
      <c r="AG717" s="8">
        <f t="shared" si="387"/>
        <v>-0.81998522508924099</v>
      </c>
      <c r="AH717" s="8">
        <f t="shared" si="387"/>
        <v>-0.27083272716740914</v>
      </c>
      <c r="AI717" s="8">
        <f t="shared" si="387"/>
        <v>-0.55470570555709842</v>
      </c>
      <c r="AK717" s="8">
        <f t="shared" ref="AK717:AU717" si="388">(AK71-$AK71)/$AK71</f>
        <v>0</v>
      </c>
      <c r="AL717" s="8">
        <f t="shared" si="388"/>
        <v>-0.90580294593977118</v>
      </c>
      <c r="AM717" s="8">
        <f t="shared" si="388"/>
        <v>-0.90680742760999955</v>
      </c>
      <c r="AN717" s="8">
        <f t="shared" si="388"/>
        <v>-0.47005198462796294</v>
      </c>
      <c r="AO717" s="8">
        <f t="shared" si="388"/>
        <v>-0.93189284489209923</v>
      </c>
      <c r="AP717" s="8">
        <f t="shared" si="388"/>
        <v>1.5030558010672943</v>
      </c>
      <c r="AQ717" s="8">
        <f t="shared" si="388"/>
        <v>-0.9139791057534199</v>
      </c>
      <c r="AR717" s="8">
        <f t="shared" si="388"/>
        <v>-0.92830202734058809</v>
      </c>
      <c r="AS717" s="8">
        <f t="shared" si="388"/>
        <v>-0.94731849209282082</v>
      </c>
      <c r="AT717" s="8">
        <f t="shared" si="388"/>
        <v>-0.27083272716740914</v>
      </c>
      <c r="AU717" s="8">
        <f t="shared" si="388"/>
        <v>-0.83377802715410054</v>
      </c>
      <c r="AW717">
        <f t="shared" si="368"/>
        <v>0</v>
      </c>
      <c r="AX717" t="str">
        <f t="shared" si="377"/>
        <v/>
      </c>
      <c r="AY717">
        <f t="shared" si="378"/>
        <v>0</v>
      </c>
      <c r="AZ717" t="str">
        <f t="shared" si="379"/>
        <v/>
      </c>
    </row>
    <row r="718" spans="1:52" s="17" customFormat="1" x14ac:dyDescent="0.3">
      <c r="A718">
        <v>3</v>
      </c>
      <c r="B718" t="s">
        <v>147</v>
      </c>
      <c r="C718" t="s">
        <v>146</v>
      </c>
      <c r="D718" t="s">
        <v>69</v>
      </c>
      <c r="E718" t="s">
        <v>43</v>
      </c>
      <c r="F718" s="2">
        <v>0</v>
      </c>
      <c r="G718" s="2">
        <f t="shared" si="369"/>
        <v>1</v>
      </c>
      <c r="H718" s="4">
        <f t="shared" si="370"/>
        <v>1</v>
      </c>
      <c r="I718">
        <f t="shared" si="371"/>
        <v>1</v>
      </c>
      <c r="J718">
        <f t="shared" si="364"/>
        <v>0</v>
      </c>
      <c r="K718">
        <f t="shared" si="372"/>
        <v>2</v>
      </c>
      <c r="L718">
        <f t="shared" si="373"/>
        <v>2</v>
      </c>
      <c r="M718" s="8">
        <f t="shared" ref="M718:W718" si="389">(M72-$M72)/$M72</f>
        <v>0</v>
      </c>
      <c r="N718" s="8">
        <f t="shared" si="389"/>
        <v>9.9814927945879005E-3</v>
      </c>
      <c r="O718" s="8">
        <f t="shared" si="389"/>
        <v>1.0019487057454236E-2</v>
      </c>
      <c r="P718" s="8">
        <f t="shared" si="389"/>
        <v>-1.549765985336214E-4</v>
      </c>
      <c r="Q718" s="8">
        <f t="shared" si="389"/>
        <v>1.2998037296368248E-4</v>
      </c>
      <c r="R718" s="8">
        <f t="shared" si="389"/>
        <v>-0.99998800181172642</v>
      </c>
      <c r="S718" s="8">
        <f t="shared" si="389"/>
        <v>-0.99955606703387789</v>
      </c>
      <c r="T718" s="8">
        <f t="shared" si="389"/>
        <v>13.588171186150889</v>
      </c>
      <c r="U718" s="8">
        <f t="shared" si="389"/>
        <v>10.304146073942835</v>
      </c>
      <c r="V718" s="8">
        <f t="shared" si="389"/>
        <v>-0.99872619234495597</v>
      </c>
      <c r="W718" s="8">
        <f t="shared" si="389"/>
        <v>-0.98259462821114008</v>
      </c>
      <c r="X718"/>
      <c r="Y718" s="8">
        <f t="shared" ref="Y718:AI718" si="390">(Y72-$Y72)/$Y72</f>
        <v>0</v>
      </c>
      <c r="Z718" s="8">
        <f t="shared" si="390"/>
        <v>0.69175831209563055</v>
      </c>
      <c r="AA718" s="8">
        <f t="shared" si="390"/>
        <v>0.702968853938712</v>
      </c>
      <c r="AB718" s="8">
        <f t="shared" si="390"/>
        <v>0.16644787219509433</v>
      </c>
      <c r="AC718" s="8">
        <f t="shared" si="390"/>
        <v>0.73097649872704218</v>
      </c>
      <c r="AD718" s="8">
        <f t="shared" si="390"/>
        <v>-0.60388595791616795</v>
      </c>
      <c r="AE718" s="8">
        <f t="shared" si="390"/>
        <v>9.629754565255581E-3</v>
      </c>
      <c r="AF718" s="8">
        <f t="shared" si="390"/>
        <v>1.3391886786823128</v>
      </c>
      <c r="AG718" s="8">
        <f t="shared" si="390"/>
        <v>1.8841492891918568</v>
      </c>
      <c r="AH718" s="8">
        <f t="shared" si="390"/>
        <v>-0.97893776249878661</v>
      </c>
      <c r="AI718" s="8">
        <f t="shared" si="390"/>
        <v>-0.24426561054172774</v>
      </c>
      <c r="AK718" s="8">
        <f t="shared" ref="AK718:AU718" si="391">(AK72-$AK72)/$AK72</f>
        <v>0</v>
      </c>
      <c r="AL718" s="8">
        <f t="shared" si="391"/>
        <v>-0.15092619865025869</v>
      </c>
      <c r="AM718" s="8">
        <f t="shared" si="391"/>
        <v>-0.13633718469096551</v>
      </c>
      <c r="AN718" s="8">
        <f t="shared" si="391"/>
        <v>0.16644787219509433</v>
      </c>
      <c r="AO718" s="8">
        <f t="shared" si="391"/>
        <v>-0.17410739706220546</v>
      </c>
      <c r="AP718" s="8">
        <f t="shared" si="391"/>
        <v>-0.60388595791616795</v>
      </c>
      <c r="AQ718" s="8">
        <f t="shared" si="391"/>
        <v>-0.26927491585738988</v>
      </c>
      <c r="AR718" s="8">
        <f t="shared" si="391"/>
        <v>0.19703139820033569</v>
      </c>
      <c r="AS718" s="8">
        <f t="shared" si="391"/>
        <v>-0.14304755221885021</v>
      </c>
      <c r="AT718" s="8">
        <f t="shared" si="391"/>
        <v>-0.97893776249878661</v>
      </c>
      <c r="AU718" s="8">
        <f t="shared" si="391"/>
        <v>-0.29975712184905329</v>
      </c>
      <c r="AW718">
        <f t="shared" si="368"/>
        <v>0</v>
      </c>
      <c r="AX718">
        <f t="shared" si="377"/>
        <v>0</v>
      </c>
      <c r="AY718">
        <f t="shared" si="378"/>
        <v>0</v>
      </c>
      <c r="AZ718" t="str">
        <f t="shared" si="379"/>
        <v/>
      </c>
    </row>
    <row r="719" spans="1:52" s="17" customFormat="1" x14ac:dyDescent="0.3">
      <c r="A719">
        <v>3</v>
      </c>
      <c r="B719" t="s">
        <v>148</v>
      </c>
      <c r="C719" t="s">
        <v>146</v>
      </c>
      <c r="D719" t="s">
        <v>69</v>
      </c>
      <c r="E719" t="s">
        <v>43</v>
      </c>
      <c r="F719" s="2">
        <v>0</v>
      </c>
      <c r="G719" s="2">
        <f t="shared" si="369"/>
        <v>1</v>
      </c>
      <c r="H719" s="4">
        <f t="shared" si="370"/>
        <v>1</v>
      </c>
      <c r="I719">
        <f t="shared" si="371"/>
        <v>1</v>
      </c>
      <c r="J719">
        <f t="shared" si="364"/>
        <v>0</v>
      </c>
      <c r="K719">
        <f t="shared" si="372"/>
        <v>2</v>
      </c>
      <c r="L719">
        <f t="shared" si="373"/>
        <v>2</v>
      </c>
      <c r="M719" s="8">
        <f t="shared" ref="M719:W719" si="392">(M73-$M73)/$M73</f>
        <v>0</v>
      </c>
      <c r="N719" s="8">
        <f t="shared" si="392"/>
        <v>1.1706115315434099E-2</v>
      </c>
      <c r="O719" s="8">
        <f t="shared" si="392"/>
        <v>1.1753107749652306E-2</v>
      </c>
      <c r="P719" s="8">
        <f t="shared" si="392"/>
        <v>-1.6597327830225153E-4</v>
      </c>
      <c r="Q719" s="8">
        <f t="shared" si="392"/>
        <v>2.2896313693489525E-4</v>
      </c>
      <c r="R719" s="8">
        <f t="shared" si="392"/>
        <v>-0.99999400096584445</v>
      </c>
      <c r="S719" s="8">
        <f t="shared" si="392"/>
        <v>-0.99937610044782799</v>
      </c>
      <c r="T719" s="8">
        <f t="shared" si="392"/>
        <v>13.587070481652452</v>
      </c>
      <c r="U719" s="8">
        <f t="shared" si="392"/>
        <v>10.304540968904007</v>
      </c>
      <c r="V719" s="8">
        <f t="shared" si="392"/>
        <v>-0.99900715984726451</v>
      </c>
      <c r="W719" s="8">
        <f t="shared" si="392"/>
        <v>-0.97901337884600581</v>
      </c>
      <c r="X719"/>
      <c r="Y719" s="8">
        <f t="shared" ref="Y719:AI719" si="393">(Y73-$Y73)/$Y73</f>
        <v>0</v>
      </c>
      <c r="Z719" s="8">
        <f t="shared" si="393"/>
        <v>0.75654517971816004</v>
      </c>
      <c r="AA719" s="8">
        <f t="shared" si="393"/>
        <v>0.73313203111512071</v>
      </c>
      <c r="AB719" s="8">
        <f t="shared" si="393"/>
        <v>7.8640395645603475E-2</v>
      </c>
      <c r="AC719" s="8">
        <f t="shared" si="393"/>
        <v>0.84475874547706642</v>
      </c>
      <c r="AD719" s="8">
        <f t="shared" si="393"/>
        <v>-0.60273501543256636</v>
      </c>
      <c r="AE719" s="8">
        <f t="shared" si="393"/>
        <v>3.8909521296571048E-2</v>
      </c>
      <c r="AF719" s="8">
        <f t="shared" si="393"/>
        <v>1.356728153574837</v>
      </c>
      <c r="AG719" s="8">
        <f t="shared" si="393"/>
        <v>1.9667012355012254</v>
      </c>
      <c r="AH719" s="8">
        <f t="shared" si="393"/>
        <v>-0.98342938347654407</v>
      </c>
      <c r="AI719" s="8">
        <f t="shared" si="393"/>
        <v>-0.21629156535328187</v>
      </c>
      <c r="AK719" s="8">
        <f t="shared" ref="AK719:AU719" si="394">(AK73-$AK73)/$AK73</f>
        <v>0</v>
      </c>
      <c r="AL719" s="8">
        <f t="shared" si="394"/>
        <v>-0.10492257274597899</v>
      </c>
      <c r="AM719" s="8">
        <f t="shared" si="394"/>
        <v>-0.12002078099373767</v>
      </c>
      <c r="AN719" s="8">
        <f t="shared" si="394"/>
        <v>7.8640395645603475E-2</v>
      </c>
      <c r="AO719" s="8">
        <f t="shared" si="394"/>
        <v>-0.11811951651574971</v>
      </c>
      <c r="AP719" s="8">
        <f t="shared" si="394"/>
        <v>-0.60273501543256636</v>
      </c>
      <c r="AQ719" s="8">
        <f t="shared" si="394"/>
        <v>-0.24259063647222923</v>
      </c>
      <c r="AR719" s="8">
        <f t="shared" si="394"/>
        <v>0.19377228531760857</v>
      </c>
      <c r="AS719" s="8">
        <f t="shared" si="394"/>
        <v>-0.10800199473100543</v>
      </c>
      <c r="AT719" s="8">
        <f t="shared" si="394"/>
        <v>-0.98342938347654407</v>
      </c>
      <c r="AU719" s="8">
        <f t="shared" si="394"/>
        <v>-0.27974543684347419</v>
      </c>
      <c r="AW719">
        <f t="shared" si="368"/>
        <v>0</v>
      </c>
      <c r="AX719">
        <f t="shared" si="377"/>
        <v>0</v>
      </c>
      <c r="AY719">
        <f t="shared" si="378"/>
        <v>0</v>
      </c>
      <c r="AZ719" t="str">
        <f t="shared" si="379"/>
        <v/>
      </c>
    </row>
    <row r="720" spans="1:52" s="17" customFormat="1" x14ac:dyDescent="0.3">
      <c r="A720">
        <v>3</v>
      </c>
      <c r="B720" t="s">
        <v>149</v>
      </c>
      <c r="C720" t="s">
        <v>146</v>
      </c>
      <c r="D720" t="s">
        <v>69</v>
      </c>
      <c r="E720"/>
      <c r="F720" s="2">
        <v>0</v>
      </c>
      <c r="G720" s="2">
        <f t="shared" si="369"/>
        <v>0</v>
      </c>
      <c r="H720" s="4">
        <f t="shared" si="370"/>
        <v>0</v>
      </c>
      <c r="I720">
        <f t="shared" si="371"/>
        <v>1</v>
      </c>
      <c r="J720">
        <f t="shared" si="364"/>
        <v>0</v>
      </c>
      <c r="K720">
        <f t="shared" si="372"/>
        <v>2</v>
      </c>
      <c r="L720">
        <f t="shared" si="373"/>
        <v>0</v>
      </c>
      <c r="M720" s="8">
        <f t="shared" ref="M720:W720" si="395">(M74-$M74)/$M74</f>
        <v>0</v>
      </c>
      <c r="N720" s="8">
        <f t="shared" si="395"/>
        <v>-0.74917146356596243</v>
      </c>
      <c r="O720" s="8">
        <f t="shared" si="395"/>
        <v>-0.74873069787310531</v>
      </c>
      <c r="P720" s="8">
        <f t="shared" si="395"/>
        <v>-0.6368446507069746</v>
      </c>
      <c r="Q720" s="8">
        <f t="shared" si="395"/>
        <v>-0.91572775280462948</v>
      </c>
      <c r="R720" s="8">
        <f t="shared" si="395"/>
        <v>2.1201369787382744</v>
      </c>
      <c r="S720" s="8">
        <f t="shared" si="395"/>
        <v>-0.79864908663225409</v>
      </c>
      <c r="T720" s="8">
        <f t="shared" si="395"/>
        <v>-0.52051779399462328</v>
      </c>
      <c r="U720" s="8">
        <f t="shared" si="395"/>
        <v>-0.62455425320840208</v>
      </c>
      <c r="V720" s="8">
        <f t="shared" si="395"/>
        <v>-0.68897543509199988</v>
      </c>
      <c r="W720" s="8">
        <f t="shared" si="395"/>
        <v>-0.9206958859177069</v>
      </c>
      <c r="X720"/>
      <c r="Y720" s="8">
        <f t="shared" ref="Y720:AI720" si="396">(Y74-$Y74)/$Y74</f>
        <v>0</v>
      </c>
      <c r="Z720" s="8">
        <f t="shared" si="396"/>
        <v>-0.6907277528150817</v>
      </c>
      <c r="AA720" s="8">
        <f t="shared" si="396"/>
        <v>-0.69550105863273004</v>
      </c>
      <c r="AB720" s="8">
        <f t="shared" si="396"/>
        <v>-0.47970746312825341</v>
      </c>
      <c r="AC720" s="8">
        <f t="shared" si="396"/>
        <v>-0.80917974308456386</v>
      </c>
      <c r="AD720" s="8">
        <f t="shared" si="396"/>
        <v>1.5389900617657928</v>
      </c>
      <c r="AE720" s="8">
        <f t="shared" si="396"/>
        <v>-0.69928894662228991</v>
      </c>
      <c r="AF720" s="8">
        <f t="shared" si="396"/>
        <v>-0.84979827920401507</v>
      </c>
      <c r="AG720" s="8">
        <f t="shared" si="396"/>
        <v>-0.80998632573299412</v>
      </c>
      <c r="AH720" s="8">
        <f t="shared" si="396"/>
        <v>-0.21561416892863114</v>
      </c>
      <c r="AI720" s="8">
        <f t="shared" si="396"/>
        <v>-0.55065131576855497</v>
      </c>
      <c r="AK720" s="8">
        <f t="shared" ref="AK720:AU720" si="397">(AK74-$AK74)/$AK74</f>
        <v>0</v>
      </c>
      <c r="AL720" s="8">
        <f t="shared" si="397"/>
        <v>-0.90238710758568375</v>
      </c>
      <c r="AM720" s="8">
        <f t="shared" si="397"/>
        <v>-0.90676549593224476</v>
      </c>
      <c r="AN720" s="8">
        <f t="shared" si="397"/>
        <v>-0.47970746312825341</v>
      </c>
      <c r="AO720" s="8">
        <f t="shared" si="397"/>
        <v>-0.93067100565222893</v>
      </c>
      <c r="AP720" s="8">
        <f t="shared" si="397"/>
        <v>1.5389900617657928</v>
      </c>
      <c r="AQ720" s="8">
        <f t="shared" si="397"/>
        <v>-0.91162881844980281</v>
      </c>
      <c r="AR720" s="8">
        <f t="shared" si="397"/>
        <v>-0.92359151779348903</v>
      </c>
      <c r="AS720" s="8">
        <f t="shared" si="397"/>
        <v>-0.94321988248701616</v>
      </c>
      <c r="AT720" s="8">
        <f t="shared" si="397"/>
        <v>-0.21561416892863114</v>
      </c>
      <c r="AU720" s="8">
        <f t="shared" si="397"/>
        <v>-0.83301524411849115</v>
      </c>
      <c r="AW720">
        <f t="shared" si="368"/>
        <v>0</v>
      </c>
      <c r="AX720" t="str">
        <f t="shared" si="377"/>
        <v/>
      </c>
      <c r="AY720">
        <f t="shared" si="378"/>
        <v>0</v>
      </c>
      <c r="AZ720" t="str">
        <f t="shared" si="379"/>
        <v/>
      </c>
    </row>
    <row r="721" spans="1:52" s="17" customFormat="1" x14ac:dyDescent="0.3">
      <c r="A721">
        <v>3</v>
      </c>
      <c r="B721" t="s">
        <v>150</v>
      </c>
      <c r="C721" t="s">
        <v>151</v>
      </c>
      <c r="D721" t="s">
        <v>152</v>
      </c>
      <c r="E721" t="s">
        <v>43</v>
      </c>
      <c r="F721" s="2">
        <v>0</v>
      </c>
      <c r="G721" s="2">
        <f t="shared" si="369"/>
        <v>0</v>
      </c>
      <c r="H721" s="4">
        <f t="shared" si="370"/>
        <v>1</v>
      </c>
      <c r="I721">
        <f t="shared" si="371"/>
        <v>0</v>
      </c>
      <c r="J721">
        <f t="shared" si="364"/>
        <v>1</v>
      </c>
      <c r="K721">
        <f t="shared" si="372"/>
        <v>2</v>
      </c>
      <c r="L721">
        <f t="shared" si="373"/>
        <v>2</v>
      </c>
      <c r="M721" s="8">
        <f t="shared" ref="M721:W721" si="398">(M75-$M75)/$M75</f>
        <v>0</v>
      </c>
      <c r="N721" s="8">
        <f t="shared" si="398"/>
        <v>-0.89950186190250336</v>
      </c>
      <c r="O721" s="8">
        <f t="shared" si="398"/>
        <v>-0.89943161892049306</v>
      </c>
      <c r="P721" s="8">
        <f t="shared" si="398"/>
        <v>-0.52285919835454264</v>
      </c>
      <c r="Q721" s="8">
        <f t="shared" si="398"/>
        <v>-0.93971339421401767</v>
      </c>
      <c r="R721" s="8">
        <f t="shared" si="398"/>
        <v>1.710194244504285</v>
      </c>
      <c r="S721" s="8">
        <f t="shared" si="398"/>
        <v>-0.98314178731310808</v>
      </c>
      <c r="T721" s="8">
        <f t="shared" si="398"/>
        <v>-0.24814734134947888</v>
      </c>
      <c r="U721" s="8">
        <f t="shared" si="398"/>
        <v>-0.41294664674732257</v>
      </c>
      <c r="V721" s="8">
        <f t="shared" si="398"/>
        <v>1.6398023308928531</v>
      </c>
      <c r="W721" s="8">
        <f t="shared" si="398"/>
        <v>-0.93568240490547328</v>
      </c>
      <c r="X721"/>
      <c r="Y721" s="8">
        <f t="shared" ref="Y721:AI721" si="399">(Y75-$Y75)/$Y75</f>
        <v>0</v>
      </c>
      <c r="Z721" s="8">
        <f t="shared" si="399"/>
        <v>-0.73473382329685022</v>
      </c>
      <c r="AA721" s="8">
        <f t="shared" si="399"/>
        <v>-0.74016477939559822</v>
      </c>
      <c r="AB721" s="8">
        <f t="shared" si="399"/>
        <v>-0.42535358685945973</v>
      </c>
      <c r="AC721" s="8">
        <f t="shared" si="399"/>
        <v>-0.75332001482543876</v>
      </c>
      <c r="AD721" s="8">
        <f t="shared" si="399"/>
        <v>1.2866862399326022</v>
      </c>
      <c r="AE721" s="8">
        <f t="shared" si="399"/>
        <v>-0.81966126183254262</v>
      </c>
      <c r="AF721" s="8">
        <f t="shared" si="399"/>
        <v>-0.76652135755177864</v>
      </c>
      <c r="AG721" s="8">
        <f t="shared" si="399"/>
        <v>-0.67102499384381309</v>
      </c>
      <c r="AH721" s="8">
        <f t="shared" si="399"/>
        <v>0.96369403931989228</v>
      </c>
      <c r="AI721" s="8">
        <f t="shared" si="399"/>
        <v>-0.60605954279090535</v>
      </c>
      <c r="AK721" s="8">
        <f t="shared" ref="AK721:AU721" si="400">(AK75-$AK75)/$AK75</f>
        <v>0</v>
      </c>
      <c r="AL721" s="8">
        <f t="shared" si="400"/>
        <v>-0.86278774989013829</v>
      </c>
      <c r="AM721" s="8">
        <f t="shared" si="400"/>
        <v>-0.8649247738010909</v>
      </c>
      <c r="AN721" s="8">
        <f t="shared" si="400"/>
        <v>-0.42535358685945973</v>
      </c>
      <c r="AO721" s="8">
        <f t="shared" si="400"/>
        <v>-0.85991217079427351</v>
      </c>
      <c r="AP721" s="8">
        <f t="shared" si="400"/>
        <v>1.2866862399326022</v>
      </c>
      <c r="AQ721" s="8">
        <f t="shared" si="400"/>
        <v>-0.87271559244903618</v>
      </c>
      <c r="AR721" s="8">
        <f t="shared" si="400"/>
        <v>-0.88160211288029411</v>
      </c>
      <c r="AS721" s="8">
        <f t="shared" si="400"/>
        <v>-0.8744335642253287</v>
      </c>
      <c r="AT721" s="8">
        <f t="shared" si="400"/>
        <v>0.96369403931989228</v>
      </c>
      <c r="AU721" s="8">
        <f t="shared" si="400"/>
        <v>-0.82616549772663117</v>
      </c>
      <c r="AW721">
        <f t="shared" si="368"/>
        <v>7.5999999999999901E-2</v>
      </c>
      <c r="AX721">
        <f t="shared" si="377"/>
        <v>7.5999999999999901E-2</v>
      </c>
      <c r="AY721" t="str">
        <f t="shared" si="378"/>
        <v/>
      </c>
      <c r="AZ721">
        <f t="shared" si="379"/>
        <v>7.5999999999999901E-2</v>
      </c>
    </row>
    <row r="722" spans="1:52" s="17" customFormat="1" x14ac:dyDescent="0.3">
      <c r="A722">
        <v>3</v>
      </c>
      <c r="B722" t="s">
        <v>153</v>
      </c>
      <c r="C722" t="s">
        <v>151</v>
      </c>
      <c r="D722" t="s">
        <v>152</v>
      </c>
      <c r="E722"/>
      <c r="F722" s="2">
        <v>0</v>
      </c>
      <c r="G722" s="2">
        <f t="shared" si="369"/>
        <v>1</v>
      </c>
      <c r="H722" s="4">
        <f t="shared" si="370"/>
        <v>0</v>
      </c>
      <c r="I722">
        <f t="shared" si="371"/>
        <v>1</v>
      </c>
      <c r="J722">
        <f t="shared" si="364"/>
        <v>0</v>
      </c>
      <c r="K722">
        <f t="shared" si="372"/>
        <v>2</v>
      </c>
      <c r="L722">
        <f t="shared" si="373"/>
        <v>0</v>
      </c>
      <c r="M722" s="8">
        <f t="shared" ref="M722:W722" si="401">(M76-$M76)/$M76</f>
        <v>0</v>
      </c>
      <c r="N722" s="8">
        <f t="shared" si="401"/>
        <v>1.7373615683702537</v>
      </c>
      <c r="O722" s="8">
        <f t="shared" si="401"/>
        <v>1.7378124678196762</v>
      </c>
      <c r="P722" s="8">
        <f t="shared" si="401"/>
        <v>-2.2794916733571323E-4</v>
      </c>
      <c r="Q722" s="8">
        <f t="shared" si="401"/>
        <v>0.4196794114912375</v>
      </c>
      <c r="R722" s="8">
        <f t="shared" si="401"/>
        <v>-0.99999300156065196</v>
      </c>
      <c r="S722" s="8">
        <f t="shared" si="401"/>
        <v>-0.21008115190312562</v>
      </c>
      <c r="T722" s="8">
        <f t="shared" si="401"/>
        <v>13.58429870138959</v>
      </c>
      <c r="U722" s="8">
        <f t="shared" si="401"/>
        <v>10.373358741000756</v>
      </c>
      <c r="V722" s="8">
        <f t="shared" si="401"/>
        <v>-0.99879826798623905</v>
      </c>
      <c r="W722" s="8">
        <f t="shared" si="401"/>
        <v>0.93981942026928</v>
      </c>
      <c r="X722"/>
      <c r="Y722" s="8">
        <f t="shared" ref="Y722:AI722" si="402">(Y76-$Y76)/$Y76</f>
        <v>0</v>
      </c>
      <c r="Z722" s="8">
        <f t="shared" si="402"/>
        <v>1.5471265656565423</v>
      </c>
      <c r="AA722" s="8">
        <f t="shared" si="402"/>
        <v>1.4431564758691013</v>
      </c>
      <c r="AB722" s="8">
        <f t="shared" si="402"/>
        <v>-0.16533772787134915</v>
      </c>
      <c r="AC722" s="8">
        <f t="shared" si="402"/>
        <v>1.0987831698038812</v>
      </c>
      <c r="AD722" s="8">
        <f t="shared" si="402"/>
        <v>-0.70520967752704733</v>
      </c>
      <c r="AE722" s="8">
        <f t="shared" si="402"/>
        <v>0.57610863939279544</v>
      </c>
      <c r="AF722" s="8">
        <f t="shared" si="402"/>
        <v>0.83698909394153564</v>
      </c>
      <c r="AG722" s="8">
        <f t="shared" si="402"/>
        <v>1.5977564371439099</v>
      </c>
      <c r="AH722" s="8">
        <f t="shared" si="402"/>
        <v>-0.98737796085307961</v>
      </c>
      <c r="AI722" s="8">
        <f t="shared" si="402"/>
        <v>3.9061671035136181</v>
      </c>
      <c r="AK722" s="8">
        <f t="shared" ref="AK722:AU722" si="403">(AK76-$AK76)/$AK76</f>
        <v>0</v>
      </c>
      <c r="AL722" s="8">
        <f t="shared" si="403"/>
        <v>0.19372679401118217</v>
      </c>
      <c r="AM722" s="8">
        <f t="shared" si="403"/>
        <v>0.15063389777289091</v>
      </c>
      <c r="AN722" s="8">
        <f t="shared" si="403"/>
        <v>-0.16533772787134915</v>
      </c>
      <c r="AO722" s="8">
        <f t="shared" si="403"/>
        <v>9.2303851180113111E-2</v>
      </c>
      <c r="AP722" s="8">
        <f t="shared" si="403"/>
        <v>-0.70520967752704733</v>
      </c>
      <c r="AQ722" s="8">
        <f t="shared" si="403"/>
        <v>-2.0680912018876698E-2</v>
      </c>
      <c r="AR722" s="8">
        <f t="shared" si="403"/>
        <v>-6.3533642432369503E-2</v>
      </c>
      <c r="AS722" s="8">
        <f t="shared" si="403"/>
        <v>8.5686021106361181E-3</v>
      </c>
      <c r="AT722" s="8">
        <f t="shared" si="403"/>
        <v>-0.98737796085307961</v>
      </c>
      <c r="AU722" s="8">
        <f t="shared" si="403"/>
        <v>0.83187948128463696</v>
      </c>
      <c r="AW722">
        <f t="shared" si="368"/>
        <v>-7.5999999999999901E-2</v>
      </c>
      <c r="AX722" t="str">
        <f t="shared" si="377"/>
        <v/>
      </c>
      <c r="AY722">
        <f t="shared" si="378"/>
        <v>-7.5999999999999901E-2</v>
      </c>
      <c r="AZ722" t="str">
        <f t="shared" si="379"/>
        <v/>
      </c>
    </row>
    <row r="723" spans="1:52" s="17" customFormat="1" x14ac:dyDescent="0.3">
      <c r="A723">
        <v>3</v>
      </c>
      <c r="B723" t="s">
        <v>154</v>
      </c>
      <c r="C723" t="s">
        <v>151</v>
      </c>
      <c r="D723" t="s">
        <v>152</v>
      </c>
      <c r="E723"/>
      <c r="F723" s="2">
        <v>0</v>
      </c>
      <c r="G723" s="2">
        <f t="shared" si="369"/>
        <v>1</v>
      </c>
      <c r="H723" s="4">
        <f t="shared" si="370"/>
        <v>0</v>
      </c>
      <c r="I723">
        <f t="shared" si="371"/>
        <v>1</v>
      </c>
      <c r="J723">
        <f t="shared" si="364"/>
        <v>0</v>
      </c>
      <c r="K723">
        <f t="shared" si="372"/>
        <v>2</v>
      </c>
      <c r="L723">
        <f t="shared" si="373"/>
        <v>0</v>
      </c>
      <c r="M723" s="8">
        <f t="shared" ref="M723:W723" si="404">(M77-$M77)/$M77</f>
        <v>0</v>
      </c>
      <c r="N723" s="8">
        <f t="shared" si="404"/>
        <v>1.5881214351058035</v>
      </c>
      <c r="O723" s="8">
        <f t="shared" si="404"/>
        <v>1.5886473272979038</v>
      </c>
      <c r="P723" s="8">
        <f t="shared" si="404"/>
        <v>-2.0495798361335927E-4</v>
      </c>
      <c r="Q723" s="8">
        <f t="shared" si="404"/>
        <v>0.49669017851340486</v>
      </c>
      <c r="R723" s="8">
        <f t="shared" si="404"/>
        <v>-0.9999830034842857</v>
      </c>
      <c r="S723" s="8">
        <f t="shared" si="404"/>
        <v>-0.21069380776940724</v>
      </c>
      <c r="T723" s="8">
        <f t="shared" si="404"/>
        <v>13.592555526117145</v>
      </c>
      <c r="U723" s="8">
        <f t="shared" si="404"/>
        <v>10.376922730840178</v>
      </c>
      <c r="V723" s="8">
        <f t="shared" si="404"/>
        <v>-0.99831734494428637</v>
      </c>
      <c r="W723" s="8">
        <f t="shared" si="404"/>
        <v>1.3447103343814519</v>
      </c>
      <c r="X723"/>
      <c r="Y723" s="8">
        <f t="shared" ref="Y723:AI723" si="405">(Y77-$Y77)/$Y77</f>
        <v>0</v>
      </c>
      <c r="Z723" s="8">
        <f t="shared" si="405"/>
        <v>1.4438899996267474</v>
      </c>
      <c r="AA723" s="8">
        <f t="shared" si="405"/>
        <v>1.4005835647813598</v>
      </c>
      <c r="AB723" s="8">
        <f t="shared" si="405"/>
        <v>-0.16475786776500945</v>
      </c>
      <c r="AC723" s="8">
        <f t="shared" si="405"/>
        <v>1.2711369035669251</v>
      </c>
      <c r="AD723" s="8">
        <f t="shared" si="405"/>
        <v>-0.70076845472767124</v>
      </c>
      <c r="AE723" s="8">
        <f t="shared" si="405"/>
        <v>0.57490642818435445</v>
      </c>
      <c r="AF723" s="8">
        <f t="shared" si="405"/>
        <v>0.82948634313869296</v>
      </c>
      <c r="AG723" s="8">
        <f t="shared" si="405"/>
        <v>1.5731259066016121</v>
      </c>
      <c r="AH723" s="8">
        <f t="shared" si="405"/>
        <v>-0.98463330005683769</v>
      </c>
      <c r="AI723" s="8">
        <f t="shared" si="405"/>
        <v>3.9945180480465208</v>
      </c>
      <c r="AK723" s="8">
        <f t="shared" ref="AK723:AU723" si="406">(AK77-$AK77)/$AK77</f>
        <v>0</v>
      </c>
      <c r="AL723" s="8">
        <f t="shared" si="406"/>
        <v>0.17352711516713476</v>
      </c>
      <c r="AM723" s="8">
        <f t="shared" si="406"/>
        <v>0.13311808619698801</v>
      </c>
      <c r="AN723" s="8">
        <f t="shared" si="406"/>
        <v>-0.16475786776500945</v>
      </c>
      <c r="AO723" s="8">
        <f t="shared" si="406"/>
        <v>0.19191330899435891</v>
      </c>
      <c r="AP723" s="8">
        <f t="shared" si="406"/>
        <v>-0.70076845472767124</v>
      </c>
      <c r="AQ723" s="8">
        <f t="shared" si="406"/>
        <v>-3.1515395973426653E-2</v>
      </c>
      <c r="AR723" s="8">
        <f t="shared" si="406"/>
        <v>-7.1013172484050396E-2</v>
      </c>
      <c r="AS723" s="8">
        <f t="shared" si="406"/>
        <v>-1.9885672316268633E-2</v>
      </c>
      <c r="AT723" s="8">
        <f t="shared" si="406"/>
        <v>-0.98463330005683769</v>
      </c>
      <c r="AU723" s="8">
        <f t="shared" si="406"/>
        <v>0.85995759322965493</v>
      </c>
      <c r="AW723">
        <f t="shared" si="368"/>
        <v>-7.5999999999999901E-2</v>
      </c>
      <c r="AX723" t="str">
        <f t="shared" si="377"/>
        <v/>
      </c>
      <c r="AY723">
        <f t="shared" si="378"/>
        <v>-7.5999999999999901E-2</v>
      </c>
      <c r="AZ723" t="str">
        <f t="shared" si="379"/>
        <v/>
      </c>
    </row>
    <row r="724" spans="1:52" s="17" customFormat="1" x14ac:dyDescent="0.3">
      <c r="A724">
        <v>3</v>
      </c>
      <c r="B724" t="s">
        <v>155</v>
      </c>
      <c r="C724" t="s">
        <v>151</v>
      </c>
      <c r="D724" t="s">
        <v>152</v>
      </c>
      <c r="E724" t="s">
        <v>43</v>
      </c>
      <c r="F724" s="2">
        <v>0</v>
      </c>
      <c r="G724" s="2">
        <f t="shared" si="369"/>
        <v>0</v>
      </c>
      <c r="H724" s="4">
        <f t="shared" si="370"/>
        <v>1</v>
      </c>
      <c r="I724">
        <f t="shared" si="371"/>
        <v>0</v>
      </c>
      <c r="J724">
        <f t="shared" si="364"/>
        <v>1</v>
      </c>
      <c r="K724">
        <f t="shared" si="372"/>
        <v>2</v>
      </c>
      <c r="L724">
        <f t="shared" si="373"/>
        <v>2</v>
      </c>
      <c r="M724" s="8">
        <f t="shared" ref="M724:W724" si="407">(M78-$M78)/$M78</f>
        <v>0</v>
      </c>
      <c r="N724" s="8">
        <f t="shared" si="407"/>
        <v>-0.90331102674121122</v>
      </c>
      <c r="O724" s="8">
        <f t="shared" si="407"/>
        <v>-0.90332798316124441</v>
      </c>
      <c r="P724" s="8">
        <f t="shared" si="407"/>
        <v>-0.67514717188929085</v>
      </c>
      <c r="Q724" s="8">
        <f t="shared" si="407"/>
        <v>-0.94579440031559558</v>
      </c>
      <c r="R724" s="8">
        <f t="shared" si="407"/>
        <v>1.4538012499598338</v>
      </c>
      <c r="S724" s="8">
        <f t="shared" si="407"/>
        <v>-0.98563074556816788</v>
      </c>
      <c r="T724" s="8">
        <f t="shared" si="407"/>
        <v>-0.31601239711036372</v>
      </c>
      <c r="U724" s="8">
        <f t="shared" si="407"/>
        <v>-0.46684752890156217</v>
      </c>
      <c r="V724" s="8">
        <f t="shared" si="407"/>
        <v>1.5486845518488448</v>
      </c>
      <c r="W724" s="8">
        <f t="shared" si="407"/>
        <v>-0.93905492596649021</v>
      </c>
      <c r="X724"/>
      <c r="Y724" s="8">
        <f t="shared" ref="Y724:AI724" si="408">(Y78-$Y78)/$Y78</f>
        <v>0</v>
      </c>
      <c r="Z724" s="8">
        <f t="shared" si="408"/>
        <v>-0.75617587389379037</v>
      </c>
      <c r="AA724" s="8">
        <f t="shared" si="408"/>
        <v>-0.7596817837098454</v>
      </c>
      <c r="AB724" s="8">
        <f t="shared" si="408"/>
        <v>-0.49282472336559263</v>
      </c>
      <c r="AC724" s="8">
        <f t="shared" si="408"/>
        <v>-0.76364125187613729</v>
      </c>
      <c r="AD724" s="8">
        <f t="shared" si="408"/>
        <v>1.21668769689367</v>
      </c>
      <c r="AE724" s="8">
        <f t="shared" si="408"/>
        <v>-0.83421114844756472</v>
      </c>
      <c r="AF724" s="8">
        <f t="shared" si="408"/>
        <v>-0.77792584410912302</v>
      </c>
      <c r="AG724" s="8">
        <f t="shared" si="408"/>
        <v>-0.69029775633156742</v>
      </c>
      <c r="AH724" s="8">
        <f t="shared" si="408"/>
        <v>0.82372667139266187</v>
      </c>
      <c r="AI724" s="8">
        <f t="shared" si="408"/>
        <v>-0.67377163757834924</v>
      </c>
      <c r="AK724" s="8">
        <f t="shared" ref="AK724:AU724" si="409">(AK78-$AK78)/$AK78</f>
        <v>0</v>
      </c>
      <c r="AL724" s="8">
        <f t="shared" si="409"/>
        <v>-0.87422075205226479</v>
      </c>
      <c r="AM724" s="8">
        <f t="shared" si="409"/>
        <v>-0.87556150963836854</v>
      </c>
      <c r="AN724" s="8">
        <f t="shared" si="409"/>
        <v>-0.49282472336559263</v>
      </c>
      <c r="AO724" s="8">
        <f t="shared" si="409"/>
        <v>-0.86580671909518669</v>
      </c>
      <c r="AP724" s="8">
        <f t="shared" si="409"/>
        <v>1.21668769689367</v>
      </c>
      <c r="AQ724" s="8">
        <f t="shared" si="409"/>
        <v>-0.88084672228687344</v>
      </c>
      <c r="AR724" s="8">
        <f t="shared" si="409"/>
        <v>-0.88610916953463714</v>
      </c>
      <c r="AS724" s="8">
        <f t="shared" si="409"/>
        <v>-0.88145685131216067</v>
      </c>
      <c r="AT724" s="8">
        <f t="shared" si="409"/>
        <v>0.82372667139266187</v>
      </c>
      <c r="AU724" s="8">
        <f t="shared" si="409"/>
        <v>-0.84068260721695365</v>
      </c>
      <c r="AW724">
        <f t="shared" si="368"/>
        <v>7.5999999999999901E-2</v>
      </c>
      <c r="AX724">
        <f t="shared" si="377"/>
        <v>7.5999999999999901E-2</v>
      </c>
      <c r="AY724" t="str">
        <f t="shared" si="378"/>
        <v/>
      </c>
      <c r="AZ724">
        <f t="shared" si="379"/>
        <v>7.5999999999999901E-2</v>
      </c>
    </row>
    <row r="725" spans="1:52" s="17" customFormat="1" x14ac:dyDescent="0.3">
      <c r="A725">
        <v>3</v>
      </c>
      <c r="B725" t="s">
        <v>156</v>
      </c>
      <c r="C725" t="s">
        <v>157</v>
      </c>
      <c r="D725" t="s">
        <v>152</v>
      </c>
      <c r="E725"/>
      <c r="F725" s="2">
        <v>0</v>
      </c>
      <c r="G725" s="2">
        <f t="shared" si="369"/>
        <v>0</v>
      </c>
      <c r="H725" s="4">
        <f t="shared" si="370"/>
        <v>0</v>
      </c>
      <c r="I725">
        <f t="shared" si="371"/>
        <v>1</v>
      </c>
      <c r="J725">
        <f t="shared" si="364"/>
        <v>0</v>
      </c>
      <c r="K725">
        <f t="shared" si="372"/>
        <v>2</v>
      </c>
      <c r="L725">
        <f t="shared" si="373"/>
        <v>0</v>
      </c>
      <c r="M725" s="8">
        <f t="shared" ref="M725:W725" si="410">(M79-$M79)/$M79</f>
        <v>0</v>
      </c>
      <c r="N725" s="8">
        <f t="shared" si="410"/>
        <v>-0.81464334434871</v>
      </c>
      <c r="O725" s="8">
        <f t="shared" si="410"/>
        <v>-0.81394101752418202</v>
      </c>
      <c r="P725" s="8">
        <f t="shared" si="410"/>
        <v>-0.52285919835454264</v>
      </c>
      <c r="Q725" s="8">
        <f t="shared" si="410"/>
        <v>-0.92963244484200747</v>
      </c>
      <c r="R725" s="8">
        <f t="shared" si="410"/>
        <v>1.710194244504285</v>
      </c>
      <c r="S725" s="8">
        <f t="shared" si="410"/>
        <v>-0.94956878327722649</v>
      </c>
      <c r="T725" s="8">
        <f t="shared" si="410"/>
        <v>-0.24814734134947888</v>
      </c>
      <c r="U725" s="8">
        <f t="shared" si="410"/>
        <v>-0.41260434095449083</v>
      </c>
      <c r="V725" s="8">
        <f t="shared" si="410"/>
        <v>1.6398023308928531</v>
      </c>
      <c r="W725" s="8">
        <f t="shared" si="410"/>
        <v>-0.88616280201521136</v>
      </c>
      <c r="X725"/>
      <c r="Y725" s="8">
        <f t="shared" ref="Y725:AI725" si="411">(Y79-$Y79)/$Y79</f>
        <v>0</v>
      </c>
      <c r="Z725" s="8">
        <f t="shared" si="411"/>
        <v>-0.710783399194307</v>
      </c>
      <c r="AA725" s="8">
        <f t="shared" si="411"/>
        <v>-0.71381004307140583</v>
      </c>
      <c r="AB725" s="8">
        <f t="shared" si="411"/>
        <v>-0.4096085752814102</v>
      </c>
      <c r="AC725" s="8">
        <f t="shared" si="411"/>
        <v>-0.7745400870083311</v>
      </c>
      <c r="AD725" s="8">
        <f t="shared" si="411"/>
        <v>1.2424894348934081</v>
      </c>
      <c r="AE725" s="8">
        <f t="shared" si="411"/>
        <v>-0.81613016304390318</v>
      </c>
      <c r="AF725" s="8">
        <f t="shared" si="411"/>
        <v>-0.77311819280327376</v>
      </c>
      <c r="AG725" s="8">
        <f t="shared" si="411"/>
        <v>-0.71686541959107564</v>
      </c>
      <c r="AH725" s="8">
        <f t="shared" si="411"/>
        <v>0.9519602843226479</v>
      </c>
      <c r="AI725" s="8">
        <f t="shared" si="411"/>
        <v>-0.40666896397672814</v>
      </c>
      <c r="AK725" s="8">
        <f t="shared" ref="AK725:AU725" si="412">(AK79-$AK79)/$AK79</f>
        <v>0</v>
      </c>
      <c r="AL725" s="8">
        <f t="shared" si="412"/>
        <v>-0.89387167330506989</v>
      </c>
      <c r="AM725" s="8">
        <f t="shared" si="412"/>
        <v>-0.89400517210735875</v>
      </c>
      <c r="AN725" s="8">
        <f t="shared" si="412"/>
        <v>-0.4096085752814102</v>
      </c>
      <c r="AO725" s="8">
        <f t="shared" si="412"/>
        <v>-0.90622594891943942</v>
      </c>
      <c r="AP725" s="8">
        <f t="shared" si="412"/>
        <v>1.2424894348934081</v>
      </c>
      <c r="AQ725" s="8">
        <f t="shared" si="412"/>
        <v>-0.91060660760563927</v>
      </c>
      <c r="AR725" s="8">
        <f t="shared" si="412"/>
        <v>-0.88491158451385543</v>
      </c>
      <c r="AS725" s="8">
        <f t="shared" si="412"/>
        <v>-0.91753878138029443</v>
      </c>
      <c r="AT725" s="8">
        <f t="shared" si="412"/>
        <v>0.9519602843226479</v>
      </c>
      <c r="AU725" s="8">
        <f t="shared" si="412"/>
        <v>-0.81178944848395163</v>
      </c>
      <c r="AW725">
        <f t="shared" si="368"/>
        <v>0</v>
      </c>
      <c r="AX725" t="str">
        <f t="shared" si="377"/>
        <v/>
      </c>
      <c r="AY725">
        <f t="shared" si="378"/>
        <v>0</v>
      </c>
      <c r="AZ725" t="str">
        <f t="shared" si="379"/>
        <v/>
      </c>
    </row>
    <row r="726" spans="1:52" s="17" customFormat="1" x14ac:dyDescent="0.3">
      <c r="A726">
        <v>3</v>
      </c>
      <c r="B726" t="s">
        <v>158</v>
      </c>
      <c r="C726" t="s">
        <v>157</v>
      </c>
      <c r="D726" t="s">
        <v>152</v>
      </c>
      <c r="E726" t="s">
        <v>43</v>
      </c>
      <c r="F726" s="2">
        <v>0</v>
      </c>
      <c r="G726" s="2">
        <f t="shared" si="369"/>
        <v>1</v>
      </c>
      <c r="H726" s="4">
        <f t="shared" si="370"/>
        <v>1</v>
      </c>
      <c r="I726">
        <f t="shared" si="371"/>
        <v>1</v>
      </c>
      <c r="J726">
        <f t="shared" si="364"/>
        <v>0</v>
      </c>
      <c r="K726">
        <f t="shared" si="372"/>
        <v>2</v>
      </c>
      <c r="L726">
        <f t="shared" si="373"/>
        <v>2</v>
      </c>
      <c r="M726" s="8">
        <f t="shared" ref="M726:W726" si="413">(M80-$M80)/$M80</f>
        <v>0</v>
      </c>
      <c r="N726" s="8">
        <f t="shared" si="413"/>
        <v>0.15136024666499365</v>
      </c>
      <c r="O726" s="8">
        <f t="shared" si="413"/>
        <v>0.15146922236341298</v>
      </c>
      <c r="P726" s="8">
        <f t="shared" si="413"/>
        <v>-2.2794916733571323E-4</v>
      </c>
      <c r="Q726" s="8">
        <f t="shared" si="413"/>
        <v>4.3860219171124549E-3</v>
      </c>
      <c r="R726" s="8">
        <f t="shared" si="413"/>
        <v>-0.99999300156065196</v>
      </c>
      <c r="S726" s="8">
        <f t="shared" si="413"/>
        <v>-0.9941683004689954</v>
      </c>
      <c r="T726" s="8">
        <f t="shared" si="413"/>
        <v>13.58429870138959</v>
      </c>
      <c r="U726" s="8">
        <f t="shared" si="413"/>
        <v>10.340022175054964</v>
      </c>
      <c r="V726" s="8">
        <f t="shared" si="413"/>
        <v>-0.99879826798623905</v>
      </c>
      <c r="W726" s="8">
        <f t="shared" si="413"/>
        <v>-0.94626198357766222</v>
      </c>
      <c r="X726"/>
      <c r="Y726" s="8">
        <f t="shared" ref="Y726:AI726" si="414">(Y80-$Y80)/$Y80</f>
        <v>0</v>
      </c>
      <c r="Z726" s="8">
        <f t="shared" si="414"/>
        <v>0.44841647052682365</v>
      </c>
      <c r="AA726" s="8">
        <f t="shared" si="414"/>
        <v>0.45561230407720676</v>
      </c>
      <c r="AB726" s="8">
        <f t="shared" si="414"/>
        <v>0.16317405430635684</v>
      </c>
      <c r="AC726" s="8">
        <f t="shared" si="414"/>
        <v>0.56234674252990202</v>
      </c>
      <c r="AD726" s="8">
        <f t="shared" si="414"/>
        <v>-0.67932436858399747</v>
      </c>
      <c r="AE726" s="8">
        <f t="shared" si="414"/>
        <v>-0.18660588873256928</v>
      </c>
      <c r="AF726" s="8">
        <f t="shared" si="414"/>
        <v>0.88626915277578899</v>
      </c>
      <c r="AG726" s="8">
        <f t="shared" si="414"/>
        <v>1.3082747400717256</v>
      </c>
      <c r="AH726" s="8">
        <f t="shared" si="414"/>
        <v>-0.98315292412807931</v>
      </c>
      <c r="AI726" s="8">
        <f t="shared" si="414"/>
        <v>-0.35740749839381475</v>
      </c>
      <c r="AK726" s="8">
        <f t="shared" ref="AK726:AU726" si="415">(AK80-$AK80)/$AK80</f>
        <v>0</v>
      </c>
      <c r="AL726" s="8">
        <f t="shared" si="415"/>
        <v>-0.29615057003444645</v>
      </c>
      <c r="AM726" s="8">
        <f t="shared" si="415"/>
        <v>-0.27925494413957747</v>
      </c>
      <c r="AN726" s="8">
        <f t="shared" si="415"/>
        <v>0.16317405430635684</v>
      </c>
      <c r="AO726" s="8">
        <f t="shared" si="415"/>
        <v>-0.24245636010085764</v>
      </c>
      <c r="AP726" s="8">
        <f t="shared" si="415"/>
        <v>-0.67932436858399747</v>
      </c>
      <c r="AQ726" s="8">
        <f t="shared" si="415"/>
        <v>-0.42034320925410551</v>
      </c>
      <c r="AR726" s="8">
        <f t="shared" si="415"/>
        <v>-4.3315269993336077E-2</v>
      </c>
      <c r="AS726" s="8">
        <f t="shared" si="415"/>
        <v>-0.31925703422230517</v>
      </c>
      <c r="AT726" s="8">
        <f t="shared" si="415"/>
        <v>-0.98315292412807931</v>
      </c>
      <c r="AU726" s="8">
        <f t="shared" si="415"/>
        <v>-0.47041641379612836</v>
      </c>
      <c r="AW726">
        <f t="shared" si="368"/>
        <v>0</v>
      </c>
      <c r="AX726">
        <f t="shared" si="377"/>
        <v>0</v>
      </c>
      <c r="AY726">
        <f t="shared" si="378"/>
        <v>0</v>
      </c>
      <c r="AZ726" t="str">
        <f t="shared" si="379"/>
        <v/>
      </c>
    </row>
    <row r="727" spans="1:52" s="17" customFormat="1" x14ac:dyDescent="0.3">
      <c r="A727">
        <v>3</v>
      </c>
      <c r="B727" t="s">
        <v>159</v>
      </c>
      <c r="C727" t="s">
        <v>157</v>
      </c>
      <c r="D727" t="s">
        <v>152</v>
      </c>
      <c r="E727" t="s">
        <v>43</v>
      </c>
      <c r="F727" s="2">
        <v>0</v>
      </c>
      <c r="G727" s="2">
        <f t="shared" si="369"/>
        <v>1</v>
      </c>
      <c r="H727" s="4">
        <f t="shared" si="370"/>
        <v>1</v>
      </c>
      <c r="I727">
        <f t="shared" si="371"/>
        <v>1</v>
      </c>
      <c r="J727">
        <f t="shared" si="364"/>
        <v>0</v>
      </c>
      <c r="K727">
        <f t="shared" si="372"/>
        <v>2</v>
      </c>
      <c r="L727">
        <f t="shared" si="373"/>
        <v>2</v>
      </c>
      <c r="M727" s="8">
        <f t="shared" ref="M727:W727" si="416">(M81-$M81)/$M81</f>
        <v>0</v>
      </c>
      <c r="N727" s="8">
        <f t="shared" si="416"/>
        <v>0.11956648886978176</v>
      </c>
      <c r="O727" s="8">
        <f t="shared" si="416"/>
        <v>0.11964247329297491</v>
      </c>
      <c r="P727" s="8">
        <f t="shared" si="416"/>
        <v>-2.0495798361335927E-4</v>
      </c>
      <c r="Q727" s="8">
        <f t="shared" si="416"/>
        <v>5.2489239705860299E-3</v>
      </c>
      <c r="R727" s="8">
        <f t="shared" si="416"/>
        <v>-0.9999830034842857</v>
      </c>
      <c r="S727" s="8">
        <f t="shared" si="416"/>
        <v>-0.99432116416134697</v>
      </c>
      <c r="T727" s="8">
        <f t="shared" si="416"/>
        <v>13.592555526117145</v>
      </c>
      <c r="U727" s="8">
        <f t="shared" si="416"/>
        <v>10.335696182282632</v>
      </c>
      <c r="V727" s="8">
        <f t="shared" si="416"/>
        <v>-0.99831734494428637</v>
      </c>
      <c r="W727" s="8">
        <f t="shared" si="416"/>
        <v>-0.93775975924935384</v>
      </c>
      <c r="X727"/>
      <c r="Y727" s="8">
        <f t="shared" ref="Y727:AI727" si="417">(Y81-$Y81)/$Y81</f>
        <v>0</v>
      </c>
      <c r="Z727" s="8">
        <f t="shared" si="417"/>
        <v>0.49658175510636154</v>
      </c>
      <c r="AA727" s="8">
        <f t="shared" si="417"/>
        <v>0.51952237587141836</v>
      </c>
      <c r="AB727" s="8">
        <f t="shared" si="417"/>
        <v>-8.4719142926921037E-2</v>
      </c>
      <c r="AC727" s="8">
        <f t="shared" si="417"/>
        <v>0.52933520676917023</v>
      </c>
      <c r="AD727" s="8">
        <f t="shared" si="417"/>
        <v>-0.65611376852767489</v>
      </c>
      <c r="AE727" s="8">
        <f t="shared" si="417"/>
        <v>-0.1608916736489924</v>
      </c>
      <c r="AF727" s="8">
        <f t="shared" si="417"/>
        <v>0.98799450261589405</v>
      </c>
      <c r="AG727" s="8">
        <f t="shared" si="417"/>
        <v>1.4123600051896001</v>
      </c>
      <c r="AH727" s="8">
        <f t="shared" si="417"/>
        <v>-0.98137768453314045</v>
      </c>
      <c r="AI727" s="8">
        <f t="shared" si="417"/>
        <v>-0.3126795276748891</v>
      </c>
      <c r="AK727" s="8">
        <f t="shared" ref="AK727:AU727" si="418">(AK81-$AK81)/$AK81</f>
        <v>0</v>
      </c>
      <c r="AL727" s="8">
        <f t="shared" si="418"/>
        <v>-0.26876515254773781</v>
      </c>
      <c r="AM727" s="8">
        <f t="shared" si="418"/>
        <v>-0.26034318873838969</v>
      </c>
      <c r="AN727" s="8">
        <f t="shared" si="418"/>
        <v>-8.4719142926921037E-2</v>
      </c>
      <c r="AO727" s="8">
        <f t="shared" si="418"/>
        <v>-0.28635174931698626</v>
      </c>
      <c r="AP727" s="8">
        <f t="shared" si="418"/>
        <v>-0.65611376852767489</v>
      </c>
      <c r="AQ727" s="8">
        <f t="shared" si="418"/>
        <v>-0.40434541256219425</v>
      </c>
      <c r="AR727" s="8">
        <f t="shared" si="418"/>
        <v>7.3479456414008004E-3</v>
      </c>
      <c r="AS727" s="8">
        <f t="shared" si="418"/>
        <v>-0.29314917679037278</v>
      </c>
      <c r="AT727" s="8">
        <f t="shared" si="418"/>
        <v>-0.98137768453314045</v>
      </c>
      <c r="AU727" s="8">
        <f t="shared" si="418"/>
        <v>-0.44291102773087737</v>
      </c>
      <c r="AW727">
        <f t="shared" si="368"/>
        <v>0</v>
      </c>
      <c r="AX727">
        <f t="shared" si="377"/>
        <v>0</v>
      </c>
      <c r="AY727">
        <f t="shared" si="378"/>
        <v>0</v>
      </c>
      <c r="AZ727" t="str">
        <f t="shared" si="379"/>
        <v/>
      </c>
    </row>
    <row r="728" spans="1:52" s="17" customFormat="1" x14ac:dyDescent="0.3">
      <c r="A728">
        <v>3</v>
      </c>
      <c r="B728" t="s">
        <v>160</v>
      </c>
      <c r="C728" t="s">
        <v>157</v>
      </c>
      <c r="D728" t="s">
        <v>152</v>
      </c>
      <c r="E728"/>
      <c r="F728" s="2">
        <v>0</v>
      </c>
      <c r="G728" s="2">
        <f t="shared" si="369"/>
        <v>0</v>
      </c>
      <c r="H728" s="4">
        <f t="shared" si="370"/>
        <v>0</v>
      </c>
      <c r="I728">
        <f t="shared" si="371"/>
        <v>1</v>
      </c>
      <c r="J728">
        <f t="shared" si="364"/>
        <v>0</v>
      </c>
      <c r="K728">
        <f t="shared" si="372"/>
        <v>2</v>
      </c>
      <c r="L728">
        <f t="shared" si="373"/>
        <v>0</v>
      </c>
      <c r="M728" s="8">
        <f t="shared" ref="M728:W728" si="419">(M82-$M82)/$M82</f>
        <v>0</v>
      </c>
      <c r="N728" s="8">
        <f t="shared" si="419"/>
        <v>-0.82369388959009782</v>
      </c>
      <c r="O728" s="8">
        <f t="shared" si="419"/>
        <v>-0.82337391913361502</v>
      </c>
      <c r="P728" s="8">
        <f t="shared" si="419"/>
        <v>-0.67514717188929085</v>
      </c>
      <c r="Q728" s="8">
        <f t="shared" si="419"/>
        <v>-0.93556115398462292</v>
      </c>
      <c r="R728" s="8">
        <f t="shared" si="419"/>
        <v>1.4538012499598338</v>
      </c>
      <c r="S728" s="8">
        <f t="shared" si="419"/>
        <v>-0.95685785545504431</v>
      </c>
      <c r="T728" s="8">
        <f t="shared" si="419"/>
        <v>-0.31601239711036372</v>
      </c>
      <c r="U728" s="8">
        <f t="shared" si="419"/>
        <v>-0.46567463178103402</v>
      </c>
      <c r="V728" s="8">
        <f t="shared" si="419"/>
        <v>1.5486845518488448</v>
      </c>
      <c r="W728" s="8">
        <f t="shared" si="419"/>
        <v>-0.89184291272699245</v>
      </c>
      <c r="X728"/>
      <c r="Y728" s="8">
        <f t="shared" ref="Y728:AI728" si="420">(Y82-$Y82)/$Y82</f>
        <v>0</v>
      </c>
      <c r="Z728" s="8">
        <f t="shared" si="420"/>
        <v>-0.72456445018984106</v>
      </c>
      <c r="AA728" s="8">
        <f t="shared" si="420"/>
        <v>-0.72848176170378631</v>
      </c>
      <c r="AB728" s="8">
        <f t="shared" si="420"/>
        <v>-0.4932461119570124</v>
      </c>
      <c r="AC728" s="8">
        <f t="shared" si="420"/>
        <v>-0.78183477805490464</v>
      </c>
      <c r="AD728" s="8">
        <f t="shared" si="420"/>
        <v>1.1863202201702558</v>
      </c>
      <c r="AE728" s="8">
        <f t="shared" si="420"/>
        <v>-0.83285874926725234</v>
      </c>
      <c r="AF728" s="8">
        <f t="shared" si="420"/>
        <v>-0.78365925741947884</v>
      </c>
      <c r="AG728" s="8">
        <f t="shared" si="420"/>
        <v>-0.73306863757298479</v>
      </c>
      <c r="AH728" s="8">
        <f t="shared" si="420"/>
        <v>0.84886930245765801</v>
      </c>
      <c r="AI728" s="8">
        <f t="shared" si="420"/>
        <v>-0.44341255949999231</v>
      </c>
      <c r="AK728" s="8">
        <f t="shared" ref="AK728:AU728" si="421">(AK82-$AK82)/$AK82</f>
        <v>0</v>
      </c>
      <c r="AL728" s="8">
        <f t="shared" si="421"/>
        <v>-0.89834073821590865</v>
      </c>
      <c r="AM728" s="8">
        <f t="shared" si="421"/>
        <v>-0.89959635344111544</v>
      </c>
      <c r="AN728" s="8">
        <f t="shared" si="421"/>
        <v>-0.4932461119570124</v>
      </c>
      <c r="AO728" s="8">
        <f t="shared" si="421"/>
        <v>-0.90751460870361167</v>
      </c>
      <c r="AP728" s="8">
        <f t="shared" si="421"/>
        <v>1.1863202201702558</v>
      </c>
      <c r="AQ728" s="8">
        <f t="shared" si="421"/>
        <v>-0.91654090176427527</v>
      </c>
      <c r="AR728" s="8">
        <f t="shared" si="421"/>
        <v>-0.89076774368690637</v>
      </c>
      <c r="AS728" s="8">
        <f t="shared" si="421"/>
        <v>-0.92204297852407668</v>
      </c>
      <c r="AT728" s="8">
        <f t="shared" si="421"/>
        <v>0.84886930245765801</v>
      </c>
      <c r="AU728" s="8">
        <f t="shared" si="421"/>
        <v>-0.82366212086533874</v>
      </c>
      <c r="AW728">
        <f t="shared" si="368"/>
        <v>0</v>
      </c>
      <c r="AX728" t="str">
        <f t="shared" si="377"/>
        <v/>
      </c>
      <c r="AY728">
        <f t="shared" si="378"/>
        <v>0</v>
      </c>
      <c r="AZ728" t="str">
        <f t="shared" si="379"/>
        <v/>
      </c>
    </row>
    <row r="729" spans="1:52" s="17" customFormat="1" x14ac:dyDescent="0.3">
      <c r="A729">
        <v>3</v>
      </c>
      <c r="B729" t="s">
        <v>161</v>
      </c>
      <c r="C729" t="s">
        <v>162</v>
      </c>
      <c r="D729" t="s">
        <v>163</v>
      </c>
      <c r="E729" t="s">
        <v>43</v>
      </c>
      <c r="F729" s="2">
        <v>0</v>
      </c>
      <c r="G729" s="2">
        <f t="shared" si="369"/>
        <v>0</v>
      </c>
      <c r="H729" s="4">
        <f t="shared" si="370"/>
        <v>1</v>
      </c>
      <c r="I729">
        <f t="shared" si="371"/>
        <v>1</v>
      </c>
      <c r="J729">
        <f t="shared" si="364"/>
        <v>0</v>
      </c>
      <c r="K729">
        <f t="shared" si="372"/>
        <v>2</v>
      </c>
      <c r="L729">
        <f t="shared" si="373"/>
        <v>2</v>
      </c>
      <c r="M729" s="8">
        <f t="shared" ref="M729:W729" si="422">(M83-$M83)/$M83</f>
        <v>0</v>
      </c>
      <c r="N729" s="8">
        <f t="shared" si="422"/>
        <v>0.11954929690116625</v>
      </c>
      <c r="O729" s="8">
        <f t="shared" si="422"/>
        <v>0.11964827562074148</v>
      </c>
      <c r="P729" s="8">
        <f t="shared" si="422"/>
        <v>-2.1795314007491299E-4</v>
      </c>
      <c r="Q729" s="8">
        <f t="shared" si="422"/>
        <v>3.3352829141735109E-3</v>
      </c>
      <c r="R729" s="8">
        <f t="shared" si="422"/>
        <v>-0.99998800257944542</v>
      </c>
      <c r="S729" s="8">
        <f t="shared" si="422"/>
        <v>-0.99436021255430074</v>
      </c>
      <c r="T729" s="8">
        <f t="shared" si="422"/>
        <v>13.592399634078673</v>
      </c>
      <c r="U729" s="8">
        <f t="shared" si="422"/>
        <v>10.326826732252565</v>
      </c>
      <c r="V729" s="8">
        <f t="shared" si="422"/>
        <v>-0.99879925815949566</v>
      </c>
      <c r="W729" s="8">
        <f t="shared" si="422"/>
        <v>-0.94109866378728579</v>
      </c>
      <c r="X729"/>
      <c r="Y729" s="8">
        <f t="shared" ref="Y729:AI729" si="423">(Y83-$Y83)/$Y83</f>
        <v>0</v>
      </c>
      <c r="Z729" s="8">
        <f t="shared" si="423"/>
        <v>0.35808247739044163</v>
      </c>
      <c r="AA729" s="8">
        <f t="shared" si="423"/>
        <v>0.38140584372970776</v>
      </c>
      <c r="AB729" s="8">
        <f t="shared" si="423"/>
        <v>-0.15935106696923718</v>
      </c>
      <c r="AC729" s="8">
        <f t="shared" si="423"/>
        <v>0.38471969459482869</v>
      </c>
      <c r="AD729" s="8">
        <f t="shared" si="423"/>
        <v>-0.69879431996004149</v>
      </c>
      <c r="AE729" s="8">
        <f t="shared" si="423"/>
        <v>-0.22551315455207227</v>
      </c>
      <c r="AF729" s="8">
        <f t="shared" si="423"/>
        <v>0.80942300128534495</v>
      </c>
      <c r="AG729" s="8">
        <f t="shared" si="423"/>
        <v>1.1916160753880232</v>
      </c>
      <c r="AH729" s="8">
        <f t="shared" si="423"/>
        <v>-0.98727072266022609</v>
      </c>
      <c r="AI729" s="8">
        <f t="shared" si="423"/>
        <v>-0.36346769489891073</v>
      </c>
      <c r="AK729" s="8">
        <f t="shared" ref="AK729:AU729" si="424">(AK83-$AK83)/$AK83</f>
        <v>0</v>
      </c>
      <c r="AL729" s="8">
        <f t="shared" si="424"/>
        <v>-0.33095217321537407</v>
      </c>
      <c r="AM729" s="8">
        <f t="shared" si="424"/>
        <v>-0.31028417444210765</v>
      </c>
      <c r="AN729" s="8">
        <f t="shared" si="424"/>
        <v>-0.15935106696923718</v>
      </c>
      <c r="AO729" s="8">
        <f t="shared" si="424"/>
        <v>-0.33755463922050366</v>
      </c>
      <c r="AP729" s="8">
        <f t="shared" si="424"/>
        <v>-0.69879431996004149</v>
      </c>
      <c r="AQ729" s="8">
        <f t="shared" si="424"/>
        <v>-0.44417604875435679</v>
      </c>
      <c r="AR729" s="8">
        <f t="shared" si="424"/>
        <v>-7.6156935958341831E-2</v>
      </c>
      <c r="AS729" s="8">
        <f t="shared" si="424"/>
        <v>-0.3455475941533161</v>
      </c>
      <c r="AT729" s="8">
        <f t="shared" si="424"/>
        <v>-0.98727072266022609</v>
      </c>
      <c r="AU729" s="8">
        <f t="shared" si="424"/>
        <v>-0.47840289329077079</v>
      </c>
      <c r="AW729">
        <f t="shared" si="368"/>
        <v>0</v>
      </c>
      <c r="AX729">
        <f t="shared" si="377"/>
        <v>0</v>
      </c>
      <c r="AY729">
        <f t="shared" si="378"/>
        <v>0</v>
      </c>
      <c r="AZ729" t="str">
        <f t="shared" si="379"/>
        <v/>
      </c>
    </row>
    <row r="730" spans="1:52" s="17" customFormat="1" x14ac:dyDescent="0.3">
      <c r="A730">
        <v>3</v>
      </c>
      <c r="B730" t="s">
        <v>164</v>
      </c>
      <c r="C730" t="s">
        <v>162</v>
      </c>
      <c r="D730" t="s">
        <v>163</v>
      </c>
      <c r="E730"/>
      <c r="F730" s="2">
        <v>0</v>
      </c>
      <c r="G730" s="2">
        <f t="shared" si="369"/>
        <v>1</v>
      </c>
      <c r="H730" s="4">
        <f t="shared" si="370"/>
        <v>0</v>
      </c>
      <c r="I730">
        <f t="shared" si="371"/>
        <v>1</v>
      </c>
      <c r="J730">
        <f t="shared" si="364"/>
        <v>0</v>
      </c>
      <c r="K730">
        <f t="shared" si="372"/>
        <v>2</v>
      </c>
      <c r="L730">
        <f t="shared" si="373"/>
        <v>0</v>
      </c>
      <c r="M730" s="8">
        <f t="shared" ref="M730:W730" si="425">(M84-$M84)/$M84</f>
        <v>0</v>
      </c>
      <c r="N730" s="8">
        <f t="shared" si="425"/>
        <v>-0.81994603418022693</v>
      </c>
      <c r="O730" s="8">
        <f t="shared" si="425"/>
        <v>-0.8193978347552715</v>
      </c>
      <c r="P730" s="8">
        <f t="shared" si="425"/>
        <v>-0.6643201236451709</v>
      </c>
      <c r="Q730" s="8">
        <f t="shared" si="425"/>
        <v>-0.93079070726111923</v>
      </c>
      <c r="R730" s="8">
        <f t="shared" si="425"/>
        <v>1.4939237554409119</v>
      </c>
      <c r="S730" s="8">
        <f t="shared" si="425"/>
        <v>-0.94736272400968058</v>
      </c>
      <c r="T730" s="8">
        <f t="shared" si="425"/>
        <v>-0.29249742866402884</v>
      </c>
      <c r="U730" s="8">
        <f t="shared" si="425"/>
        <v>-0.44712737975217254</v>
      </c>
      <c r="V730" s="8">
        <f t="shared" si="425"/>
        <v>1.6417195128844075</v>
      </c>
      <c r="W730" s="8">
        <f t="shared" si="425"/>
        <v>-0.88107446311697402</v>
      </c>
      <c r="X730"/>
      <c r="Y730" s="8">
        <f t="shared" ref="Y730:AI730" si="426">(Y84-$Y84)/$Y84</f>
        <v>0</v>
      </c>
      <c r="Z730" s="8">
        <f t="shared" si="426"/>
        <v>-0.7197437481912724</v>
      </c>
      <c r="AA730" s="8">
        <f t="shared" si="426"/>
        <v>-0.72041580265119665</v>
      </c>
      <c r="AB730" s="8">
        <f t="shared" si="426"/>
        <v>-0.45485067869624113</v>
      </c>
      <c r="AC730" s="8">
        <f t="shared" si="426"/>
        <v>-0.76334065227305015</v>
      </c>
      <c r="AD730" s="8">
        <f t="shared" si="426"/>
        <v>1.3041507957172929</v>
      </c>
      <c r="AE730" s="8">
        <f t="shared" si="426"/>
        <v>-0.80734780556201458</v>
      </c>
      <c r="AF730" s="8">
        <f t="shared" si="426"/>
        <v>-0.76853859616280107</v>
      </c>
      <c r="AG730" s="8">
        <f t="shared" si="426"/>
        <v>-0.71488299794910248</v>
      </c>
      <c r="AH730" s="8">
        <f t="shared" si="426"/>
        <v>0.92816169247329161</v>
      </c>
      <c r="AI730" s="8">
        <f t="shared" si="426"/>
        <v>-0.41030989715759353</v>
      </c>
      <c r="AK730" s="8">
        <f t="shared" ref="AK730:AU730" si="427">(AK84-$AK84)/$AK84</f>
        <v>0</v>
      </c>
      <c r="AL730" s="8">
        <f t="shared" si="427"/>
        <v>-0.89043936089827191</v>
      </c>
      <c r="AM730" s="8">
        <f t="shared" si="427"/>
        <v>-0.89121582177104164</v>
      </c>
      <c r="AN730" s="8">
        <f t="shared" si="427"/>
        <v>-0.45485067869624113</v>
      </c>
      <c r="AO730" s="8">
        <f t="shared" si="427"/>
        <v>-0.8977825789758791</v>
      </c>
      <c r="AP730" s="8">
        <f t="shared" si="427"/>
        <v>1.3041507957172929</v>
      </c>
      <c r="AQ730" s="8">
        <f t="shared" si="427"/>
        <v>-0.90414118346825145</v>
      </c>
      <c r="AR730" s="8">
        <f t="shared" si="427"/>
        <v>-0.88211716196079559</v>
      </c>
      <c r="AS730" s="8">
        <f t="shared" si="427"/>
        <v>-0.91516141216688696</v>
      </c>
      <c r="AT730" s="8">
        <f t="shared" si="427"/>
        <v>0.92816169247329161</v>
      </c>
      <c r="AU730" s="8">
        <f t="shared" si="427"/>
        <v>-0.80833610675249756</v>
      </c>
      <c r="AW730">
        <f t="shared" si="368"/>
        <v>0</v>
      </c>
      <c r="AX730" t="str">
        <f t="shared" si="377"/>
        <v/>
      </c>
      <c r="AY730">
        <f t="shared" si="378"/>
        <v>0</v>
      </c>
      <c r="AZ730" t="str">
        <f t="shared" si="379"/>
        <v/>
      </c>
    </row>
    <row r="731" spans="1:52" s="17" customFormat="1" x14ac:dyDescent="0.3">
      <c r="A731">
        <v>3</v>
      </c>
      <c r="B731" t="s">
        <v>165</v>
      </c>
      <c r="C731" t="s">
        <v>162</v>
      </c>
      <c r="D731" t="s">
        <v>163</v>
      </c>
      <c r="E731"/>
      <c r="F731" s="2">
        <v>0</v>
      </c>
      <c r="G731" s="2">
        <f t="shared" si="369"/>
        <v>1</v>
      </c>
      <c r="H731" s="4">
        <f t="shared" si="370"/>
        <v>0</v>
      </c>
      <c r="I731">
        <f t="shared" si="371"/>
        <v>1</v>
      </c>
      <c r="J731">
        <f t="shared" si="364"/>
        <v>0</v>
      </c>
      <c r="K731">
        <f t="shared" si="372"/>
        <v>2</v>
      </c>
      <c r="L731">
        <f t="shared" si="373"/>
        <v>0</v>
      </c>
      <c r="M731" s="8">
        <f t="shared" ref="M731:W731" si="428">(M85-$M85)/$M85</f>
        <v>0</v>
      </c>
      <c r="N731" s="8">
        <f t="shared" si="428"/>
        <v>-0.79543958186039354</v>
      </c>
      <c r="O731" s="8">
        <f t="shared" si="428"/>
        <v>-0.7945578611814802</v>
      </c>
      <c r="P731" s="8">
        <f t="shared" si="428"/>
        <v>-0.67541077707432828</v>
      </c>
      <c r="Q731" s="8">
        <f t="shared" si="428"/>
        <v>-0.92632150102464073</v>
      </c>
      <c r="R731" s="8">
        <f t="shared" si="428"/>
        <v>1.6277267984177639</v>
      </c>
      <c r="S731" s="8">
        <f t="shared" si="428"/>
        <v>-0.94664751371645106</v>
      </c>
      <c r="T731" s="8">
        <f t="shared" si="428"/>
        <v>-0.22543996078694026</v>
      </c>
      <c r="U731" s="8">
        <f t="shared" si="428"/>
        <v>-0.3933695921105157</v>
      </c>
      <c r="V731" s="8">
        <f t="shared" si="428"/>
        <v>1.7093391913749947</v>
      </c>
      <c r="W731" s="8">
        <f t="shared" si="428"/>
        <v>-0.8776367635597061</v>
      </c>
      <c r="X731"/>
      <c r="Y731" s="8">
        <f t="shared" ref="Y731:AI731" si="429">(Y85-$Y85)/$Y85</f>
        <v>0</v>
      </c>
      <c r="Z731" s="8">
        <f t="shared" si="429"/>
        <v>-0.69529557726523927</v>
      </c>
      <c r="AA731" s="8">
        <f t="shared" si="429"/>
        <v>-0.69408915228269363</v>
      </c>
      <c r="AB731" s="8">
        <f t="shared" si="429"/>
        <v>-0.45842113818208563</v>
      </c>
      <c r="AC731" s="8">
        <f t="shared" si="429"/>
        <v>-0.7647192547041779</v>
      </c>
      <c r="AD731" s="8">
        <f t="shared" si="429"/>
        <v>1.2004822039169596</v>
      </c>
      <c r="AE731" s="8">
        <f t="shared" si="429"/>
        <v>-0.81430157265800673</v>
      </c>
      <c r="AF731" s="8">
        <f t="shared" si="429"/>
        <v>-0.77089527053887907</v>
      </c>
      <c r="AG731" s="8">
        <f t="shared" si="429"/>
        <v>-0.7126236742617077</v>
      </c>
      <c r="AH731" s="8">
        <f t="shared" si="429"/>
        <v>0.96511812350560167</v>
      </c>
      <c r="AI731" s="8">
        <f t="shared" si="429"/>
        <v>-0.40360651825199645</v>
      </c>
      <c r="AK731" s="8">
        <f t="shared" ref="AK731:AU731" si="430">(AK85-$AK85)/$AK85</f>
        <v>0</v>
      </c>
      <c r="AL731" s="8">
        <f t="shared" si="430"/>
        <v>-0.87976176286249452</v>
      </c>
      <c r="AM731" s="8">
        <f t="shared" si="430"/>
        <v>-0.8800721128931509</v>
      </c>
      <c r="AN731" s="8">
        <f t="shared" si="430"/>
        <v>-0.45842113818208563</v>
      </c>
      <c r="AO731" s="8">
        <f t="shared" si="430"/>
        <v>-0.89812634049144568</v>
      </c>
      <c r="AP731" s="8">
        <f t="shared" si="430"/>
        <v>1.2004822039169596</v>
      </c>
      <c r="AQ731" s="8">
        <f t="shared" si="430"/>
        <v>-0.90602226809226938</v>
      </c>
      <c r="AR731" s="8">
        <f t="shared" si="430"/>
        <v>-0.88423102327430303</v>
      </c>
      <c r="AS731" s="8">
        <f t="shared" si="430"/>
        <v>-0.91430634609506356</v>
      </c>
      <c r="AT731" s="8">
        <f t="shared" si="430"/>
        <v>0.96511812350560167</v>
      </c>
      <c r="AU731" s="8">
        <f t="shared" si="430"/>
        <v>-0.80851915246541806</v>
      </c>
      <c r="AW731">
        <f t="shared" si="368"/>
        <v>0</v>
      </c>
      <c r="AX731" t="str">
        <f t="shared" si="377"/>
        <v/>
      </c>
      <c r="AY731">
        <f t="shared" si="378"/>
        <v>0</v>
      </c>
      <c r="AZ731" t="str">
        <f t="shared" si="379"/>
        <v/>
      </c>
    </row>
    <row r="732" spans="1:52" s="17" customFormat="1" x14ac:dyDescent="0.3">
      <c r="A732">
        <v>3</v>
      </c>
      <c r="B732" t="s">
        <v>166</v>
      </c>
      <c r="C732" t="s">
        <v>162</v>
      </c>
      <c r="D732" t="s">
        <v>163</v>
      </c>
      <c r="E732" t="s">
        <v>43</v>
      </c>
      <c r="F732" s="2">
        <v>0</v>
      </c>
      <c r="G732" s="2">
        <f t="shared" si="369"/>
        <v>0</v>
      </c>
      <c r="H732" s="4">
        <f t="shared" si="370"/>
        <v>1</v>
      </c>
      <c r="I732">
        <f t="shared" si="371"/>
        <v>1</v>
      </c>
      <c r="J732">
        <f t="shared" si="364"/>
        <v>0</v>
      </c>
      <c r="K732">
        <f t="shared" si="372"/>
        <v>2</v>
      </c>
      <c r="L732">
        <f t="shared" si="373"/>
        <v>2</v>
      </c>
      <c r="M732" s="8">
        <f t="shared" ref="M732:W732" si="431">(M86-$M86)/$M86</f>
        <v>0</v>
      </c>
      <c r="N732" s="8">
        <f t="shared" si="431"/>
        <v>0.13325108698151567</v>
      </c>
      <c r="O732" s="8">
        <f t="shared" si="431"/>
        <v>0.13334106475700511</v>
      </c>
      <c r="P732" s="8">
        <f t="shared" si="431"/>
        <v>-2.4993826524848361E-4</v>
      </c>
      <c r="Q732" s="8">
        <f t="shared" si="431"/>
        <v>3.7940628664719814E-3</v>
      </c>
      <c r="R732" s="8">
        <f t="shared" si="431"/>
        <v>-0.99998800296326806</v>
      </c>
      <c r="S732" s="8">
        <f t="shared" si="431"/>
        <v>-0.99409245916258693</v>
      </c>
      <c r="T732" s="8">
        <f t="shared" si="431"/>
        <v>13.583954763173496</v>
      </c>
      <c r="U732" s="8">
        <f t="shared" si="431"/>
        <v>10.323843010776338</v>
      </c>
      <c r="V732" s="8">
        <f t="shared" si="431"/>
        <v>-0.99856535435747373</v>
      </c>
      <c r="W732" s="8">
        <f t="shared" si="431"/>
        <v>-0.94219127875414765</v>
      </c>
      <c r="X732"/>
      <c r="Y732" s="8">
        <f t="shared" ref="Y732:AI732" si="432">(Y86-$Y86)/$Y86</f>
        <v>0</v>
      </c>
      <c r="Z732" s="8">
        <f t="shared" si="432"/>
        <v>0.48944294041443731</v>
      </c>
      <c r="AA732" s="8">
        <f t="shared" si="432"/>
        <v>0.49326548952874932</v>
      </c>
      <c r="AB732" s="8">
        <f t="shared" si="432"/>
        <v>4.1585336944747732E-2</v>
      </c>
      <c r="AC732" s="8">
        <f t="shared" si="432"/>
        <v>0.72115399563641203</v>
      </c>
      <c r="AD732" s="8">
        <f t="shared" si="432"/>
        <v>-0.65977567828617656</v>
      </c>
      <c r="AE732" s="8">
        <f t="shared" si="432"/>
        <v>-0.12972520718937219</v>
      </c>
      <c r="AF732" s="8">
        <f t="shared" si="432"/>
        <v>1.0229024887485088</v>
      </c>
      <c r="AG732" s="8">
        <f t="shared" si="432"/>
        <v>1.4831694699182039</v>
      </c>
      <c r="AH732" s="8">
        <f t="shared" si="432"/>
        <v>-0.98568377813094821</v>
      </c>
      <c r="AI732" s="8">
        <f t="shared" si="432"/>
        <v>-0.31646976458748083</v>
      </c>
      <c r="AK732" s="8">
        <f t="shared" ref="AK732:AU732" si="433">(AK86-$AK86)/$AK86</f>
        <v>0</v>
      </c>
      <c r="AL732" s="8">
        <f t="shared" si="433"/>
        <v>-0.25981335401907069</v>
      </c>
      <c r="AM732" s="8">
        <f t="shared" si="433"/>
        <v>-0.25861039816535719</v>
      </c>
      <c r="AN732" s="8">
        <f t="shared" si="433"/>
        <v>4.1585336944747732E-2</v>
      </c>
      <c r="AO732" s="8">
        <f t="shared" si="433"/>
        <v>-0.16809676043056238</v>
      </c>
      <c r="AP732" s="8">
        <f t="shared" si="433"/>
        <v>-0.65977567828617656</v>
      </c>
      <c r="AQ732" s="8">
        <f t="shared" si="433"/>
        <v>-0.37541039692975714</v>
      </c>
      <c r="AR732" s="8">
        <f t="shared" si="433"/>
        <v>2.5885757421433751E-2</v>
      </c>
      <c r="AS732" s="8">
        <f t="shared" si="433"/>
        <v>-0.26366355370074313</v>
      </c>
      <c r="AT732" s="8">
        <f t="shared" si="433"/>
        <v>-0.98568377813094821</v>
      </c>
      <c r="AU732" s="8">
        <f t="shared" si="433"/>
        <v>-0.4394635750452367</v>
      </c>
      <c r="AW732">
        <f t="shared" si="368"/>
        <v>0</v>
      </c>
      <c r="AX732">
        <f t="shared" si="377"/>
        <v>0</v>
      </c>
      <c r="AY732">
        <f t="shared" si="378"/>
        <v>0</v>
      </c>
      <c r="AZ732" t="str">
        <f t="shared" si="379"/>
        <v/>
      </c>
    </row>
    <row r="733" spans="1:52" s="17" customFormat="1" x14ac:dyDescent="0.3">
      <c r="A733">
        <v>3</v>
      </c>
      <c r="B733" t="s">
        <v>167</v>
      </c>
      <c r="C733" t="s">
        <v>168</v>
      </c>
      <c r="D733" t="s">
        <v>163</v>
      </c>
      <c r="E733"/>
      <c r="F733" s="2">
        <v>0</v>
      </c>
      <c r="G733" s="2">
        <f t="shared" si="369"/>
        <v>0</v>
      </c>
      <c r="H733" s="4">
        <f t="shared" si="370"/>
        <v>0</v>
      </c>
      <c r="I733">
        <f t="shared" si="371"/>
        <v>1</v>
      </c>
      <c r="J733">
        <f t="shared" si="364"/>
        <v>0</v>
      </c>
      <c r="K733">
        <f t="shared" si="372"/>
        <v>2</v>
      </c>
      <c r="L733">
        <f t="shared" si="373"/>
        <v>0</v>
      </c>
      <c r="M733" s="8">
        <f t="shared" ref="M733:W733" si="434">(M87-$M87)/$M87</f>
        <v>0</v>
      </c>
      <c r="N733" s="8">
        <f t="shared" si="434"/>
        <v>1.6363621821308421</v>
      </c>
      <c r="O733" s="8">
        <f t="shared" si="434"/>
        <v>1.636822083252101</v>
      </c>
      <c r="P733" s="8">
        <f t="shared" si="434"/>
        <v>-2.1795314007491299E-4</v>
      </c>
      <c r="Q733" s="8">
        <f t="shared" si="434"/>
        <v>0.42357193203461246</v>
      </c>
      <c r="R733" s="8">
        <f t="shared" si="434"/>
        <v>-0.99998800257944542</v>
      </c>
      <c r="S733" s="8">
        <f t="shared" si="434"/>
        <v>-0.15046165074508974</v>
      </c>
      <c r="T733" s="8">
        <f t="shared" si="434"/>
        <v>13.592399634078673</v>
      </c>
      <c r="U733" s="8">
        <f t="shared" si="434"/>
        <v>10.345439730457951</v>
      </c>
      <c r="V733" s="8">
        <f t="shared" si="434"/>
        <v>-0.99879925815949566</v>
      </c>
      <c r="W733" s="8">
        <f t="shared" si="434"/>
        <v>1.1386751848352603</v>
      </c>
      <c r="X733"/>
      <c r="Y733" s="8">
        <f t="shared" ref="Y733:AI733" si="435">(Y87-$Y87)/$Y87</f>
        <v>0</v>
      </c>
      <c r="Z733" s="8">
        <f t="shared" si="435"/>
        <v>1.6525315437289756</v>
      </c>
      <c r="AA733" s="8">
        <f t="shared" si="435"/>
        <v>1.5819374896323646</v>
      </c>
      <c r="AB733" s="8">
        <f t="shared" si="435"/>
        <v>1.4334291574718352E-2</v>
      </c>
      <c r="AC733" s="8">
        <f t="shared" si="435"/>
        <v>1.8122462005631732</v>
      </c>
      <c r="AD733" s="8">
        <f t="shared" si="435"/>
        <v>-0.68308280423884504</v>
      </c>
      <c r="AE733" s="8">
        <f t="shared" si="435"/>
        <v>0.76954548564322878</v>
      </c>
      <c r="AF733" s="8">
        <f t="shared" si="435"/>
        <v>0.88313545962917794</v>
      </c>
      <c r="AG733" s="8">
        <f t="shared" si="435"/>
        <v>1.7699609300079358</v>
      </c>
      <c r="AH733" s="8">
        <f t="shared" si="435"/>
        <v>-0.98630859532974069</v>
      </c>
      <c r="AI733" s="8">
        <f t="shared" si="435"/>
        <v>4.2678151707874008</v>
      </c>
      <c r="AK733" s="8">
        <f t="shared" ref="AK733:AU733" si="436">(AK87-$AK87)/$AK87</f>
        <v>0</v>
      </c>
      <c r="AL733" s="8">
        <f t="shared" si="436"/>
        <v>0.29867798409318697</v>
      </c>
      <c r="AM733" s="8">
        <f t="shared" si="436"/>
        <v>0.24072686990700479</v>
      </c>
      <c r="AN733" s="8">
        <f t="shared" si="436"/>
        <v>1.4334291574718352E-2</v>
      </c>
      <c r="AO733" s="8">
        <f t="shared" si="436"/>
        <v>0.53063563005215919</v>
      </c>
      <c r="AP733" s="8">
        <f t="shared" si="436"/>
        <v>-0.68308280423884504</v>
      </c>
      <c r="AQ733" s="8">
        <f t="shared" si="436"/>
        <v>0.10423447256754552</v>
      </c>
      <c r="AR733" s="8">
        <f t="shared" si="436"/>
        <v>-4.7012631749540644E-2</v>
      </c>
      <c r="AS733" s="8">
        <f t="shared" si="436"/>
        <v>0.10741109309593068</v>
      </c>
      <c r="AT733" s="8">
        <f t="shared" si="436"/>
        <v>-0.98630859532974069</v>
      </c>
      <c r="AU733" s="8">
        <f t="shared" si="436"/>
        <v>1.0326206555079216</v>
      </c>
      <c r="AW733">
        <f t="shared" si="368"/>
        <v>-7.5999999999999901E-2</v>
      </c>
      <c r="AX733" t="str">
        <f t="shared" si="377"/>
        <v/>
      </c>
      <c r="AY733">
        <f t="shared" si="378"/>
        <v>-7.5999999999999901E-2</v>
      </c>
      <c r="AZ733" t="str">
        <f t="shared" si="379"/>
        <v/>
      </c>
    </row>
    <row r="734" spans="1:52" s="17" customFormat="1" x14ac:dyDescent="0.3">
      <c r="A734">
        <v>3</v>
      </c>
      <c r="B734" t="s">
        <v>169</v>
      </c>
      <c r="C734" t="s">
        <v>168</v>
      </c>
      <c r="D734" t="s">
        <v>163</v>
      </c>
      <c r="E734" t="s">
        <v>43</v>
      </c>
      <c r="F734" s="2">
        <v>0</v>
      </c>
      <c r="G734" s="2">
        <f t="shared" si="369"/>
        <v>1</v>
      </c>
      <c r="H734" s="4">
        <f t="shared" si="370"/>
        <v>1</v>
      </c>
      <c r="I734">
        <f t="shared" si="371"/>
        <v>0</v>
      </c>
      <c r="J734">
        <f t="shared" si="364"/>
        <v>1</v>
      </c>
      <c r="K734">
        <f t="shared" si="372"/>
        <v>2</v>
      </c>
      <c r="L734">
        <f t="shared" si="373"/>
        <v>2</v>
      </c>
      <c r="M734" s="8">
        <f t="shared" ref="M734:W734" si="437">(M88-$M88)/$M88</f>
        <v>0</v>
      </c>
      <c r="N734" s="8">
        <f t="shared" si="437"/>
        <v>-0.90363125282546419</v>
      </c>
      <c r="O734" s="8">
        <f t="shared" si="437"/>
        <v>-0.9036274718054671</v>
      </c>
      <c r="P734" s="8">
        <f t="shared" si="437"/>
        <v>-0.6643201236451709</v>
      </c>
      <c r="Q734" s="8">
        <f t="shared" si="437"/>
        <v>-0.94294494146544783</v>
      </c>
      <c r="R734" s="8">
        <f t="shared" si="437"/>
        <v>1.4939237554409119</v>
      </c>
      <c r="S734" s="8">
        <f t="shared" si="437"/>
        <v>-0.98576184208191886</v>
      </c>
      <c r="T734" s="8">
        <f t="shared" si="437"/>
        <v>-0.29249742866402884</v>
      </c>
      <c r="U734" s="8">
        <f t="shared" si="437"/>
        <v>-0.44832489664969627</v>
      </c>
      <c r="V734" s="8">
        <f t="shared" si="437"/>
        <v>1.6417195128844075</v>
      </c>
      <c r="W734" s="8">
        <f t="shared" si="437"/>
        <v>-0.93837097371056799</v>
      </c>
      <c r="X734"/>
      <c r="Y734" s="8">
        <f t="shared" ref="Y734:AI734" si="438">(Y88-$Y88)/$Y88</f>
        <v>0</v>
      </c>
      <c r="Z734" s="8">
        <f t="shared" si="438"/>
        <v>-0.75012175606923959</v>
      </c>
      <c r="AA734" s="8">
        <f t="shared" si="438"/>
        <v>-0.75156407055516339</v>
      </c>
      <c r="AB734" s="8">
        <f t="shared" si="438"/>
        <v>-0.46639097730900508</v>
      </c>
      <c r="AC734" s="8">
        <f t="shared" si="438"/>
        <v>-0.75615179889339901</v>
      </c>
      <c r="AD734" s="8">
        <f t="shared" si="438"/>
        <v>1.1721885208807961</v>
      </c>
      <c r="AE734" s="8">
        <f t="shared" si="438"/>
        <v>-0.82702229253502246</v>
      </c>
      <c r="AF734" s="8">
        <f t="shared" si="438"/>
        <v>-0.78500637114590022</v>
      </c>
      <c r="AG734" s="8">
        <f t="shared" si="438"/>
        <v>-0.68653862170615609</v>
      </c>
      <c r="AH734" s="8">
        <f t="shared" si="438"/>
        <v>0.87079598991857476</v>
      </c>
      <c r="AI734" s="8">
        <f t="shared" si="438"/>
        <v>-0.62808976240164316</v>
      </c>
      <c r="AK734" s="8">
        <f t="shared" ref="AK734:AU734" si="439">(AK88-$AK88)/$AK88</f>
        <v>0</v>
      </c>
      <c r="AL734" s="8">
        <f t="shared" si="439"/>
        <v>-0.86665984018873532</v>
      </c>
      <c r="AM734" s="8">
        <f t="shared" si="439"/>
        <v>-0.86713843791355871</v>
      </c>
      <c r="AN734" s="8">
        <f t="shared" si="439"/>
        <v>-0.46639097730900508</v>
      </c>
      <c r="AO734" s="8">
        <f t="shared" si="439"/>
        <v>-0.85470213250843685</v>
      </c>
      <c r="AP734" s="8">
        <f t="shared" si="439"/>
        <v>1.1721885208807961</v>
      </c>
      <c r="AQ734" s="8">
        <f t="shared" si="439"/>
        <v>-0.87689399346605934</v>
      </c>
      <c r="AR734" s="8">
        <f t="shared" si="439"/>
        <v>-0.89127413696766555</v>
      </c>
      <c r="AS734" s="8">
        <f t="shared" si="439"/>
        <v>-0.87446446614471207</v>
      </c>
      <c r="AT734" s="8">
        <f t="shared" si="439"/>
        <v>0.87079598991857476</v>
      </c>
      <c r="AU734" s="8">
        <f t="shared" si="439"/>
        <v>-0.82864864044478226</v>
      </c>
      <c r="AW734">
        <f t="shared" si="368"/>
        <v>7.5999999999999901E-2</v>
      </c>
      <c r="AX734">
        <f t="shared" si="377"/>
        <v>7.5999999999999901E-2</v>
      </c>
      <c r="AY734" t="str">
        <f t="shared" si="378"/>
        <v/>
      </c>
      <c r="AZ734">
        <f t="shared" si="379"/>
        <v>7.5999999999999901E-2</v>
      </c>
    </row>
    <row r="735" spans="1:52" s="17" customFormat="1" x14ac:dyDescent="0.3">
      <c r="A735">
        <v>3</v>
      </c>
      <c r="B735" t="s">
        <v>170</v>
      </c>
      <c r="C735" t="s">
        <v>168</v>
      </c>
      <c r="D735" t="s">
        <v>163</v>
      </c>
      <c r="E735" t="s">
        <v>43</v>
      </c>
      <c r="F735" s="2">
        <v>0</v>
      </c>
      <c r="G735" s="2">
        <f t="shared" si="369"/>
        <v>1</v>
      </c>
      <c r="H735" s="4">
        <f t="shared" si="370"/>
        <v>1</v>
      </c>
      <c r="I735">
        <f t="shared" si="371"/>
        <v>0</v>
      </c>
      <c r="J735">
        <f t="shared" si="364"/>
        <v>1</v>
      </c>
      <c r="K735">
        <f t="shared" si="372"/>
        <v>2</v>
      </c>
      <c r="L735">
        <f t="shared" si="373"/>
        <v>2</v>
      </c>
      <c r="M735" s="8">
        <f t="shared" ref="M735:W735" si="440">(M89-$M89)/$M89</f>
        <v>0</v>
      </c>
      <c r="N735" s="8">
        <f t="shared" si="440"/>
        <v>-0.90046485902074969</v>
      </c>
      <c r="O735" s="8">
        <f t="shared" si="440"/>
        <v>-0.90050699735101691</v>
      </c>
      <c r="P735" s="8">
        <f t="shared" si="440"/>
        <v>-0.67541077707432828</v>
      </c>
      <c r="Q735" s="8">
        <f t="shared" si="440"/>
        <v>-0.93895870135822346</v>
      </c>
      <c r="R735" s="8">
        <f t="shared" si="440"/>
        <v>1.6277267984177639</v>
      </c>
      <c r="S735" s="8">
        <f t="shared" si="440"/>
        <v>-0.98625950779245986</v>
      </c>
      <c r="T735" s="8">
        <f t="shared" si="440"/>
        <v>-0.22543996078694026</v>
      </c>
      <c r="U735" s="8">
        <f t="shared" si="440"/>
        <v>-0.3959776575567559</v>
      </c>
      <c r="V735" s="8">
        <f t="shared" si="440"/>
        <v>1.7093391913749947</v>
      </c>
      <c r="W735" s="8">
        <f t="shared" si="440"/>
        <v>-0.93911388080117175</v>
      </c>
      <c r="X735"/>
      <c r="Y735" s="8">
        <f t="shared" ref="Y735:AI735" si="441">(Y89-$Y89)/$Y89</f>
        <v>0</v>
      </c>
      <c r="Z735" s="8">
        <f t="shared" si="441"/>
        <v>-0.73239261506611564</v>
      </c>
      <c r="AA735" s="8">
        <f t="shared" si="441"/>
        <v>-0.73683219719007276</v>
      </c>
      <c r="AB735" s="8">
        <f t="shared" si="441"/>
        <v>-0.4560365165709791</v>
      </c>
      <c r="AC735" s="8">
        <f t="shared" si="441"/>
        <v>-0.74114585529825427</v>
      </c>
      <c r="AD735" s="8">
        <f t="shared" si="441"/>
        <v>1.2350306094179639</v>
      </c>
      <c r="AE735" s="8">
        <f t="shared" si="441"/>
        <v>-0.81084570412204948</v>
      </c>
      <c r="AF735" s="8">
        <f t="shared" si="441"/>
        <v>-0.75967640394271108</v>
      </c>
      <c r="AG735" s="8">
        <f t="shared" si="441"/>
        <v>-0.6518997943977195</v>
      </c>
      <c r="AH735" s="8">
        <f t="shared" si="441"/>
        <v>0.95232585218848687</v>
      </c>
      <c r="AI735" s="8">
        <f t="shared" si="441"/>
        <v>-0.65859656367299502</v>
      </c>
      <c r="AK735" s="8">
        <f t="shared" ref="AK735:AU735" si="442">(AK89-$AK89)/$AK89</f>
        <v>0</v>
      </c>
      <c r="AL735" s="8">
        <f t="shared" si="442"/>
        <v>-0.85514982120293137</v>
      </c>
      <c r="AM735" s="8">
        <f t="shared" si="442"/>
        <v>-0.85809974932333477</v>
      </c>
      <c r="AN735" s="8">
        <f t="shared" si="442"/>
        <v>-0.4560365165709791</v>
      </c>
      <c r="AO735" s="8">
        <f t="shared" si="442"/>
        <v>-0.84566128100729387</v>
      </c>
      <c r="AP735" s="8">
        <f t="shared" si="442"/>
        <v>1.2350306094179639</v>
      </c>
      <c r="AQ735" s="8">
        <f t="shared" si="442"/>
        <v>-0.86478523164756882</v>
      </c>
      <c r="AR735" s="8">
        <f t="shared" si="442"/>
        <v>-0.87796475909415328</v>
      </c>
      <c r="AS735" s="8">
        <f t="shared" si="442"/>
        <v>-0.86217618551015562</v>
      </c>
      <c r="AT735" s="8">
        <f t="shared" si="442"/>
        <v>0.95232585218848687</v>
      </c>
      <c r="AU735" s="8">
        <f t="shared" si="442"/>
        <v>-0.82822293073955044</v>
      </c>
      <c r="AW735">
        <f t="shared" si="368"/>
        <v>7.5999999999999901E-2</v>
      </c>
      <c r="AX735">
        <f t="shared" si="377"/>
        <v>7.5999999999999901E-2</v>
      </c>
      <c r="AY735" t="str">
        <f t="shared" si="378"/>
        <v/>
      </c>
      <c r="AZ735">
        <f t="shared" si="379"/>
        <v>7.5999999999999901E-2</v>
      </c>
    </row>
    <row r="736" spans="1:52" s="17" customFormat="1" x14ac:dyDescent="0.3">
      <c r="A736">
        <v>3</v>
      </c>
      <c r="B736" t="s">
        <v>171</v>
      </c>
      <c r="C736" t="s">
        <v>168</v>
      </c>
      <c r="D736" t="s">
        <v>163</v>
      </c>
      <c r="E736"/>
      <c r="F736" s="2">
        <v>0</v>
      </c>
      <c r="G736" s="2">
        <f t="shared" si="369"/>
        <v>0</v>
      </c>
      <c r="H736" s="4">
        <f t="shared" si="370"/>
        <v>0</v>
      </c>
      <c r="I736">
        <f t="shared" si="371"/>
        <v>1</v>
      </c>
      <c r="J736">
        <f t="shared" si="364"/>
        <v>0</v>
      </c>
      <c r="K736">
        <f t="shared" si="372"/>
        <v>2</v>
      </c>
      <c r="L736">
        <f t="shared" si="373"/>
        <v>0</v>
      </c>
      <c r="M736" s="8">
        <f t="shared" ref="M736:W736" si="443">(M90-$M90)/$M90</f>
        <v>0</v>
      </c>
      <c r="N736" s="8">
        <f t="shared" si="443"/>
        <v>1.8734762513659122</v>
      </c>
      <c r="O736" s="8">
        <f t="shared" si="443"/>
        <v>1.873917142465811</v>
      </c>
      <c r="P736" s="8">
        <f t="shared" si="443"/>
        <v>-2.4993826524848361E-4</v>
      </c>
      <c r="Q736" s="8">
        <f t="shared" si="443"/>
        <v>0.35398956457754932</v>
      </c>
      <c r="R736" s="8">
        <f t="shared" si="443"/>
        <v>-0.99998800296326806</v>
      </c>
      <c r="S736" s="8">
        <f t="shared" si="443"/>
        <v>-0.24283901876236563</v>
      </c>
      <c r="T736" s="8">
        <f t="shared" si="443"/>
        <v>13.583954763173496</v>
      </c>
      <c r="U736" s="8">
        <f t="shared" si="443"/>
        <v>10.366507472654256</v>
      </c>
      <c r="V736" s="8">
        <f t="shared" si="443"/>
        <v>-0.99856535435747373</v>
      </c>
      <c r="W736" s="8">
        <f t="shared" si="443"/>
        <v>0.93150991705048869</v>
      </c>
      <c r="X736"/>
      <c r="Y736" s="8">
        <f t="shared" ref="Y736:AI736" si="444">(Y90-$Y90)/$Y90</f>
        <v>0</v>
      </c>
      <c r="Z736" s="8">
        <f t="shared" si="444"/>
        <v>1.7274966515120718</v>
      </c>
      <c r="AA736" s="8">
        <f t="shared" si="444"/>
        <v>1.6609421709102505</v>
      </c>
      <c r="AB736" s="8">
        <f t="shared" si="444"/>
        <v>-0.15644553958789062</v>
      </c>
      <c r="AC736" s="8">
        <f t="shared" si="444"/>
        <v>1.3329531327035411</v>
      </c>
      <c r="AD736" s="8">
        <f t="shared" si="444"/>
        <v>-0.69362314934912428</v>
      </c>
      <c r="AE736" s="8">
        <f t="shared" si="444"/>
        <v>0.71006433717772666</v>
      </c>
      <c r="AF736" s="8">
        <f t="shared" si="444"/>
        <v>0.90408660041308553</v>
      </c>
      <c r="AG736" s="8">
        <f t="shared" si="444"/>
        <v>1.7386339543950078</v>
      </c>
      <c r="AH736" s="8">
        <f t="shared" si="444"/>
        <v>-0.98468903782169137</v>
      </c>
      <c r="AI736" s="8">
        <f t="shared" si="444"/>
        <v>4.0407813806365569</v>
      </c>
      <c r="AK736" s="8">
        <f t="shared" ref="AK736:AU736" si="445">(AK90-$AK90)/$AK90</f>
        <v>0</v>
      </c>
      <c r="AL736" s="8">
        <f t="shared" si="445"/>
        <v>0.28666640483893735</v>
      </c>
      <c r="AM736" s="8">
        <f t="shared" si="445"/>
        <v>0.24973609314666498</v>
      </c>
      <c r="AN736" s="8">
        <f t="shared" si="445"/>
        <v>-0.15644553958789062</v>
      </c>
      <c r="AO736" s="8">
        <f t="shared" si="445"/>
        <v>0.30577460459653966</v>
      </c>
      <c r="AP736" s="8">
        <f t="shared" si="445"/>
        <v>-0.69362314934912428</v>
      </c>
      <c r="AQ736" s="8">
        <f t="shared" si="445"/>
        <v>8.9600540729456904E-2</v>
      </c>
      <c r="AR736" s="8">
        <f t="shared" si="445"/>
        <v>-3.2642113626477863E-2</v>
      </c>
      <c r="AS736" s="8">
        <f t="shared" si="445"/>
        <v>9.2701286597589902E-2</v>
      </c>
      <c r="AT736" s="8">
        <f t="shared" si="445"/>
        <v>-0.98468903782169137</v>
      </c>
      <c r="AU736" s="8">
        <f t="shared" si="445"/>
        <v>0.90680092129353451</v>
      </c>
      <c r="AW736">
        <f t="shared" si="368"/>
        <v>-7.5999999999999901E-2</v>
      </c>
      <c r="AX736" t="str">
        <f t="shared" si="377"/>
        <v/>
      </c>
      <c r="AY736">
        <f t="shared" si="378"/>
        <v>-7.5999999999999901E-2</v>
      </c>
      <c r="AZ736" t="str">
        <f t="shared" si="379"/>
        <v/>
      </c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6:47" x14ac:dyDescent="0.3">
      <c r="F881" s="2"/>
      <c r="G881" s="2"/>
      <c r="H881" s="4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</row>
    <row r="882" spans="6:47" x14ac:dyDescent="0.3">
      <c r="F882" s="2"/>
      <c r="G882" s="2"/>
      <c r="H882" s="4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</row>
    <row r="883" spans="6:47" x14ac:dyDescent="0.3">
      <c r="F883" s="2"/>
      <c r="G883" s="2"/>
      <c r="H883" s="4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</row>
    <row r="884" spans="6:47" x14ac:dyDescent="0.3">
      <c r="F884" s="2"/>
      <c r="G884" s="2"/>
      <c r="H884" s="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</row>
    <row r="885" spans="6:47" x14ac:dyDescent="0.3">
      <c r="F885" s="2"/>
      <c r="G885" s="2"/>
      <c r="H885" s="4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</row>
    <row r="886" spans="6:47" x14ac:dyDescent="0.3">
      <c r="F886" s="2"/>
      <c r="G886" s="2"/>
      <c r="H886" s="4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</row>
    <row r="887" spans="6:47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6:47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6:47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6:47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6:47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6:47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6:47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6:47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6:47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6:47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9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9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9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9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9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9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9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9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8" spans="6:49" x14ac:dyDescent="0.3">
      <c r="L938" s="35" t="s">
        <v>61</v>
      </c>
      <c r="M938" s="15">
        <f>Y938</f>
        <v>0.6</v>
      </c>
      <c r="N938" s="3" t="s">
        <v>3</v>
      </c>
      <c r="O938" s="3" t="s">
        <v>4</v>
      </c>
      <c r="P938" s="3" t="s">
        <v>5</v>
      </c>
      <c r="Q938" s="3" t="s">
        <v>6</v>
      </c>
      <c r="R938" s="3" t="s">
        <v>7</v>
      </c>
      <c r="S938" s="3" t="s">
        <v>8</v>
      </c>
      <c r="T938" s="3" t="s">
        <v>9</v>
      </c>
      <c r="U938" s="3" t="s">
        <v>10</v>
      </c>
      <c r="V938" s="3" t="s">
        <v>11</v>
      </c>
      <c r="W938" s="3" t="s">
        <v>12</v>
      </c>
      <c r="Y938" s="7">
        <f>X292</f>
        <v>0.6</v>
      </c>
      <c r="Z938" s="3" t="s">
        <v>3</v>
      </c>
      <c r="AA938" s="3" t="s">
        <v>4</v>
      </c>
      <c r="AB938" s="3" t="s">
        <v>5</v>
      </c>
      <c r="AC938" s="3" t="s">
        <v>6</v>
      </c>
      <c r="AD938" s="3" t="s">
        <v>7</v>
      </c>
      <c r="AE938" s="3" t="s">
        <v>8</v>
      </c>
      <c r="AF938" s="3" t="s">
        <v>9</v>
      </c>
      <c r="AG938" s="3" t="s">
        <v>10</v>
      </c>
      <c r="AH938" s="3" t="s">
        <v>11</v>
      </c>
      <c r="AI938" s="3" t="s">
        <v>12</v>
      </c>
      <c r="AK938" s="15">
        <f t="shared" ref="AK938:AK948" si="446">Y938</f>
        <v>0.6</v>
      </c>
      <c r="AL938" s="3" t="s">
        <v>3</v>
      </c>
      <c r="AM938" s="3" t="s">
        <v>4</v>
      </c>
      <c r="AN938" s="3" t="s">
        <v>5</v>
      </c>
      <c r="AO938" s="3" t="s">
        <v>6</v>
      </c>
      <c r="AP938" s="3" t="s">
        <v>7</v>
      </c>
      <c r="AQ938" s="3" t="s">
        <v>8</v>
      </c>
      <c r="AR938" s="3" t="s">
        <v>9</v>
      </c>
      <c r="AS938" s="3" t="s">
        <v>10</v>
      </c>
      <c r="AT938" s="3" t="s">
        <v>11</v>
      </c>
      <c r="AU938" s="3" t="s">
        <v>12</v>
      </c>
    </row>
    <row r="939" spans="6:49" x14ac:dyDescent="0.3">
      <c r="M939" s="8" t="s">
        <v>16</v>
      </c>
      <c r="N939" s="8">
        <f>-1 *AVERAGE(N649:N936)</f>
        <v>5.6944549633066138E-2</v>
      </c>
      <c r="O939" s="8">
        <f t="shared" ref="O939:W939" si="447">-1 *AVERAGE(O649:O936)</f>
        <v>5.5110795172205941E-2</v>
      </c>
      <c r="P939" s="8">
        <f t="shared" si="447"/>
        <v>-0.71678999348678896</v>
      </c>
      <c r="Q939" s="8">
        <f t="shared" si="447"/>
        <v>0.43447639428323653</v>
      </c>
      <c r="R939" s="8">
        <f t="shared" si="447"/>
        <v>-1.2325546758900332</v>
      </c>
      <c r="S939" s="8">
        <f t="shared" si="447"/>
        <v>0.64368394904110948</v>
      </c>
      <c r="T939" s="8">
        <f t="shared" si="447"/>
        <v>-5.4662161533328142</v>
      </c>
      <c r="U939" s="8">
        <f t="shared" si="447"/>
        <v>-4.2238379331615015</v>
      </c>
      <c r="V939" s="8">
        <f t="shared" si="447"/>
        <v>-0.49111769150369605</v>
      </c>
      <c r="W939" s="8">
        <f t="shared" si="447"/>
        <v>0.62481773525343842</v>
      </c>
      <c r="Y939" s="8" t="s">
        <v>16</v>
      </c>
      <c r="Z939" s="8">
        <f>-1 *AVERAGE(Z649:Z936)</f>
        <v>-0.18179511757065581</v>
      </c>
      <c r="AA939" s="8">
        <f t="shared" ref="AA939:AI939" si="448">-1 *AVERAGE(AA649:AA936)</f>
        <v>-0.12986851090264087</v>
      </c>
      <c r="AB939" s="8">
        <f t="shared" si="448"/>
        <v>-0.68584742167878909</v>
      </c>
      <c r="AC939" s="8">
        <f t="shared" si="448"/>
        <v>-0.16794993690443552</v>
      </c>
      <c r="AD939" s="8">
        <f t="shared" si="448"/>
        <v>-0.89881698747932492</v>
      </c>
      <c r="AE939" s="8">
        <f t="shared" si="448"/>
        <v>0.20652382171822345</v>
      </c>
      <c r="AF939" s="8">
        <f t="shared" si="448"/>
        <v>-0.12996602854730355</v>
      </c>
      <c r="AG939" s="8">
        <f t="shared" si="448"/>
        <v>-0.49938146873703881</v>
      </c>
      <c r="AH939" s="8">
        <f t="shared" si="448"/>
        <v>0.10171437745155071</v>
      </c>
      <c r="AI939" s="8">
        <f t="shared" si="448"/>
        <v>-0.3941967772061632</v>
      </c>
      <c r="AK939" s="8" t="str">
        <f t="shared" si="446"/>
        <v>ALL</v>
      </c>
      <c r="AL939" s="8">
        <f>-1 *AVERAGE(AL649:AL936)</f>
        <v>0.41116950124847951</v>
      </c>
      <c r="AM939" s="8">
        <f t="shared" ref="AM939:AU939" si="449">-1 *AVERAGE(AM649:AM936)</f>
        <v>0.45385214500426746</v>
      </c>
      <c r="AN939" s="8">
        <f t="shared" si="449"/>
        <v>-0.68584742167878909</v>
      </c>
      <c r="AO939" s="8">
        <f t="shared" si="449"/>
        <v>0.40251804622167736</v>
      </c>
      <c r="AP939" s="8">
        <f t="shared" si="449"/>
        <v>-0.89881698747932492</v>
      </c>
      <c r="AQ939" s="8">
        <f t="shared" si="449"/>
        <v>0.52344939038205662</v>
      </c>
      <c r="AR939" s="8">
        <f t="shared" si="449"/>
        <v>0.42591200128259527</v>
      </c>
      <c r="AS939" s="8">
        <f t="shared" si="449"/>
        <v>0.5146352947772237</v>
      </c>
      <c r="AT939" s="8">
        <f t="shared" si="449"/>
        <v>0.10171437745155071</v>
      </c>
      <c r="AU939" s="8">
        <f t="shared" si="449"/>
        <v>0.2899905793441922</v>
      </c>
    </row>
    <row r="940" spans="6:49" x14ac:dyDescent="0.3">
      <c r="M940" s="8" t="str">
        <f>"Target; Gain &gt; "&amp;M938</f>
        <v>Target; Gain &gt; 0.6</v>
      </c>
      <c r="N940" s="8" t="e">
        <f t="shared" ref="N940:W940" si="450">-1* AVERAGEIF($AX649:$AX936,"&gt;"&amp;$Y938,N649:N936)</f>
        <v>#DIV/0!</v>
      </c>
      <c r="O940" s="8" t="e">
        <f t="shared" si="450"/>
        <v>#DIV/0!</v>
      </c>
      <c r="P940" s="8" t="e">
        <f t="shared" si="450"/>
        <v>#DIV/0!</v>
      </c>
      <c r="Q940" s="8" t="e">
        <f t="shared" si="450"/>
        <v>#DIV/0!</v>
      </c>
      <c r="R940" s="8" t="e">
        <f t="shared" si="450"/>
        <v>#DIV/0!</v>
      </c>
      <c r="S940" s="8" t="e">
        <f t="shared" si="450"/>
        <v>#DIV/0!</v>
      </c>
      <c r="T940" s="8" t="e">
        <f t="shared" si="450"/>
        <v>#DIV/0!</v>
      </c>
      <c r="U940" s="8" t="e">
        <f t="shared" si="450"/>
        <v>#DIV/0!</v>
      </c>
      <c r="V940" s="8" t="e">
        <f t="shared" si="450"/>
        <v>#DIV/0!</v>
      </c>
      <c r="W940" s="8" t="e">
        <f t="shared" si="450"/>
        <v>#DIV/0!</v>
      </c>
      <c r="Y940" s="8" t="str">
        <f>"Target; Gain &gt; "&amp;Y938</f>
        <v>Target; Gain &gt; 0.6</v>
      </c>
      <c r="Z940" s="8" t="e">
        <f t="shared" ref="Z940:AI940" si="451">-1* AVERAGEIF($AX649:$AX936,"&gt;"&amp;$Y938,Z649:Z936)</f>
        <v>#DIV/0!</v>
      </c>
      <c r="AA940" s="8" t="e">
        <f t="shared" si="451"/>
        <v>#DIV/0!</v>
      </c>
      <c r="AB940" s="8" t="e">
        <f t="shared" si="451"/>
        <v>#DIV/0!</v>
      </c>
      <c r="AC940" s="8" t="e">
        <f t="shared" si="451"/>
        <v>#DIV/0!</v>
      </c>
      <c r="AD940" s="8" t="e">
        <f t="shared" si="451"/>
        <v>#DIV/0!</v>
      </c>
      <c r="AE940" s="8" t="e">
        <f t="shared" si="451"/>
        <v>#DIV/0!</v>
      </c>
      <c r="AF940" s="8" t="e">
        <f t="shared" si="451"/>
        <v>#DIV/0!</v>
      </c>
      <c r="AG940" s="8" t="e">
        <f t="shared" si="451"/>
        <v>#DIV/0!</v>
      </c>
      <c r="AH940" s="8" t="e">
        <f t="shared" si="451"/>
        <v>#DIV/0!</v>
      </c>
      <c r="AI940" s="8" t="e">
        <f t="shared" si="451"/>
        <v>#DIV/0!</v>
      </c>
      <c r="AK940" s="8" t="str">
        <f t="shared" si="446"/>
        <v>Target; Gain &gt; 0.6</v>
      </c>
      <c r="AL940" s="8" t="e">
        <f t="shared" ref="AL940:AU940" si="452">-1* AVERAGEIF($AX649:$AX936,"&gt;"&amp;$Y938,AL649:AL936)</f>
        <v>#DIV/0!</v>
      </c>
      <c r="AM940" s="8" t="e">
        <f t="shared" si="452"/>
        <v>#DIV/0!</v>
      </c>
      <c r="AN940" s="8" t="e">
        <f t="shared" si="452"/>
        <v>#DIV/0!</v>
      </c>
      <c r="AO940" s="8" t="e">
        <f t="shared" si="452"/>
        <v>#DIV/0!</v>
      </c>
      <c r="AP940" s="8" t="e">
        <f t="shared" si="452"/>
        <v>#DIV/0!</v>
      </c>
      <c r="AQ940" s="8" t="e">
        <f t="shared" si="452"/>
        <v>#DIV/0!</v>
      </c>
      <c r="AR940" s="8" t="e">
        <f t="shared" si="452"/>
        <v>#DIV/0!</v>
      </c>
      <c r="AS940" s="8" t="e">
        <f t="shared" si="452"/>
        <v>#DIV/0!</v>
      </c>
      <c r="AT940" s="8" t="e">
        <f t="shared" si="452"/>
        <v>#DIV/0!</v>
      </c>
      <c r="AU940" s="8" t="e">
        <f t="shared" si="452"/>
        <v>#DIV/0!</v>
      </c>
      <c r="AV940" s="4"/>
      <c r="AW940" s="4" t="s">
        <v>14</v>
      </c>
    </row>
    <row r="941" spans="6:49" x14ac:dyDescent="0.3">
      <c r="M941" s="8" t="str">
        <f>"Gain &gt; "&amp;M938</f>
        <v>Gain &gt; 0.6</v>
      </c>
      <c r="N941" s="8" t="e">
        <f t="shared" ref="N941:W941" si="453">-1* AVERAGEIF($AW649:$AW936,"&gt;"&amp;$Y938,N649:N936)</f>
        <v>#DIV/0!</v>
      </c>
      <c r="O941" s="8" t="e">
        <f t="shared" si="453"/>
        <v>#DIV/0!</v>
      </c>
      <c r="P941" s="8" t="e">
        <f t="shared" si="453"/>
        <v>#DIV/0!</v>
      </c>
      <c r="Q941" s="8" t="e">
        <f t="shared" si="453"/>
        <v>#DIV/0!</v>
      </c>
      <c r="R941" s="8" t="e">
        <f t="shared" si="453"/>
        <v>#DIV/0!</v>
      </c>
      <c r="S941" s="8" t="e">
        <f t="shared" si="453"/>
        <v>#DIV/0!</v>
      </c>
      <c r="T941" s="8" t="e">
        <f t="shared" si="453"/>
        <v>#DIV/0!</v>
      </c>
      <c r="U941" s="8" t="e">
        <f t="shared" si="453"/>
        <v>#DIV/0!</v>
      </c>
      <c r="V941" s="8" t="e">
        <f t="shared" si="453"/>
        <v>#DIV/0!</v>
      </c>
      <c r="W941" s="8" t="e">
        <f t="shared" si="453"/>
        <v>#DIV/0!</v>
      </c>
      <c r="Y941" s="8" t="str">
        <f>"Gain &gt; "&amp;Y938</f>
        <v>Gain &gt; 0.6</v>
      </c>
      <c r="Z941" s="8" t="e">
        <f t="shared" ref="Z941:AI941" si="454">-1* AVERAGEIF($AW649:$AW936,"&gt;"&amp;$Y938,Z649:Z936)</f>
        <v>#DIV/0!</v>
      </c>
      <c r="AA941" s="8" t="e">
        <f t="shared" si="454"/>
        <v>#DIV/0!</v>
      </c>
      <c r="AB941" s="8" t="e">
        <f t="shared" si="454"/>
        <v>#DIV/0!</v>
      </c>
      <c r="AC941" s="8" t="e">
        <f t="shared" si="454"/>
        <v>#DIV/0!</v>
      </c>
      <c r="AD941" s="8" t="e">
        <f t="shared" si="454"/>
        <v>#DIV/0!</v>
      </c>
      <c r="AE941" s="8" t="e">
        <f t="shared" si="454"/>
        <v>#DIV/0!</v>
      </c>
      <c r="AF941" s="8" t="e">
        <f t="shared" si="454"/>
        <v>#DIV/0!</v>
      </c>
      <c r="AG941" s="8" t="e">
        <f t="shared" si="454"/>
        <v>#DIV/0!</v>
      </c>
      <c r="AH941" s="8" t="e">
        <f t="shared" si="454"/>
        <v>#DIV/0!</v>
      </c>
      <c r="AI941" s="8" t="e">
        <f t="shared" si="454"/>
        <v>#DIV/0!</v>
      </c>
      <c r="AK941" s="8" t="str">
        <f t="shared" si="446"/>
        <v>Gain &gt; 0.6</v>
      </c>
      <c r="AL941" s="8" t="e">
        <f t="shared" ref="AL941:AU941" si="455">-1* AVERAGEIF($AW649:$AW936,"&gt;"&amp;$Y938,AL649:AL936)</f>
        <v>#DIV/0!</v>
      </c>
      <c r="AM941" s="8" t="e">
        <f t="shared" si="455"/>
        <v>#DIV/0!</v>
      </c>
      <c r="AN941" s="8" t="e">
        <f t="shared" si="455"/>
        <v>#DIV/0!</v>
      </c>
      <c r="AO941" s="8" t="e">
        <f t="shared" si="455"/>
        <v>#DIV/0!</v>
      </c>
      <c r="AP941" s="8" t="e">
        <f t="shared" si="455"/>
        <v>#DIV/0!</v>
      </c>
      <c r="AQ941" s="8" t="e">
        <f t="shared" si="455"/>
        <v>#DIV/0!</v>
      </c>
      <c r="AR941" s="8" t="e">
        <f t="shared" si="455"/>
        <v>#DIV/0!</v>
      </c>
      <c r="AS941" s="8" t="e">
        <f t="shared" si="455"/>
        <v>#DIV/0!</v>
      </c>
      <c r="AT941" s="8" t="e">
        <f t="shared" si="455"/>
        <v>#DIV/0!</v>
      </c>
      <c r="AU941" s="8" t="e">
        <f t="shared" si="455"/>
        <v>#DIV/0!</v>
      </c>
      <c r="AV941" s="4" t="s">
        <v>39</v>
      </c>
      <c r="AW941" s="18">
        <f>AVERAGEIF($H649:$H936,"=1",AW649:AW936)</f>
        <v>6.1777777777777758E-2</v>
      </c>
    </row>
    <row r="942" spans="6:49" x14ac:dyDescent="0.3">
      <c r="M942" t="s">
        <v>39</v>
      </c>
      <c r="N942" s="8">
        <f>-1* AVERAGEIF($H649:$H936,"=1",N649:N936)</f>
        <v>0.41502044585106895</v>
      </c>
      <c r="O942" s="8">
        <f t="shared" ref="O942:W942" si="456">-1* AVERAGEIF($H649:$H936,"=1",O649:O936)</f>
        <v>0.41473814462883207</v>
      </c>
      <c r="P942" s="8">
        <f t="shared" si="456"/>
        <v>-0.30868676011418961</v>
      </c>
      <c r="Q942" s="8">
        <f t="shared" si="456"/>
        <v>0.50707522391150495</v>
      </c>
      <c r="R942" s="8">
        <f t="shared" si="456"/>
        <v>-0.92951428933341751</v>
      </c>
      <c r="S942" s="8">
        <f t="shared" si="456"/>
        <v>0.93969184513649218</v>
      </c>
      <c r="T942" s="8">
        <f t="shared" si="456"/>
        <v>-5.888973239688255</v>
      </c>
      <c r="U942" s="8">
        <f t="shared" si="456"/>
        <v>-4.3698935461495232</v>
      </c>
      <c r="V942" s="8">
        <f t="shared" si="456"/>
        <v>-9.7685770677014741E-2</v>
      </c>
      <c r="W942" s="8">
        <f t="shared" si="456"/>
        <v>0.90457681997466288</v>
      </c>
      <c r="Y942" t="s">
        <v>39</v>
      </c>
      <c r="Z942" s="8">
        <f>-1* AVERAGEIF($H649:$H936,"=1",Z649:Z936)</f>
        <v>0.16147365357154622</v>
      </c>
      <c r="AA942" s="8">
        <f t="shared" ref="AA942:AI942" si="457">-1* AVERAGEIF($H649:$H936,"=1",AA649:AA936)</f>
        <v>0.16627656919261405</v>
      </c>
      <c r="AB942" s="8">
        <f t="shared" si="457"/>
        <v>-0.39416643250212918</v>
      </c>
      <c r="AC942" s="8">
        <f t="shared" si="457"/>
        <v>8.2887600653727578E-2</v>
      </c>
      <c r="AD942" s="8">
        <f t="shared" si="457"/>
        <v>-0.67423342943389852</v>
      </c>
      <c r="AE942" s="8">
        <f t="shared" si="457"/>
        <v>0.47851850399896279</v>
      </c>
      <c r="AF942" s="8">
        <f t="shared" si="457"/>
        <v>-0.13279122877366725</v>
      </c>
      <c r="AG942" s="8">
        <f t="shared" si="457"/>
        <v>-0.36058492487330657</v>
      </c>
      <c r="AH942" s="8">
        <f t="shared" si="457"/>
        <v>0.24910672390050914</v>
      </c>
      <c r="AI942" s="8">
        <f t="shared" si="457"/>
        <v>0.42467810408368822</v>
      </c>
      <c r="AK942" t="str">
        <f t="shared" si="446"/>
        <v>Target (or sym)</v>
      </c>
      <c r="AL942" s="8">
        <f>-1* AVERAGEIF($H649:$H936,"=1",AL649:AL936)</f>
        <v>0.59598964666010479</v>
      </c>
      <c r="AM942" s="8">
        <f t="shared" ref="AM942:AU942" si="458">-1* AVERAGEIF($H649:$H936,"=1",AM649:AM936)</f>
        <v>0.59678123362190472</v>
      </c>
      <c r="AN942" s="8">
        <f t="shared" si="458"/>
        <v>-0.39416643250212918</v>
      </c>
      <c r="AO942" s="8">
        <f t="shared" si="458"/>
        <v>0.55800534761722709</v>
      </c>
      <c r="AP942" s="8">
        <f t="shared" si="458"/>
        <v>-0.67423342943389852</v>
      </c>
      <c r="AQ942" s="8">
        <f t="shared" si="458"/>
        <v>0.65965896716914174</v>
      </c>
      <c r="AR942" s="8">
        <f t="shared" si="458"/>
        <v>0.42512421714171311</v>
      </c>
      <c r="AS942" s="8">
        <f t="shared" si="458"/>
        <v>0.61047127618846631</v>
      </c>
      <c r="AT942" s="8">
        <f t="shared" si="458"/>
        <v>0.24910672390050914</v>
      </c>
      <c r="AU942" s="8">
        <f t="shared" si="458"/>
        <v>0.62032593877004916</v>
      </c>
      <c r="AV942" s="4" t="s">
        <v>44</v>
      </c>
      <c r="AW942" s="18">
        <f>AVERAGEIF($J649:$J936,"=1",AW649:AW936)</f>
        <v>0.11294117647058825</v>
      </c>
    </row>
    <row r="943" spans="6:49" x14ac:dyDescent="0.3">
      <c r="M943" t="str">
        <f t="shared" ref="M943:M948" si="459">Y943</f>
        <v>Gain &gt; 0</v>
      </c>
      <c r="N943" s="8">
        <f>-1* AVERAGEIF($J649:$J936,"=1",N649:N936)</f>
        <v>0.74217988154798731</v>
      </c>
      <c r="O943" s="8">
        <f t="shared" ref="O943:W943" si="460">-1* AVERAGEIF($J649:$J936,"=1",O649:O936)</f>
        <v>0.74130957829655064</v>
      </c>
      <c r="P943" s="8">
        <f t="shared" si="460"/>
        <v>-0.76553867704067224</v>
      </c>
      <c r="Q943" s="8">
        <f t="shared" si="460"/>
        <v>0.89874212765213013</v>
      </c>
      <c r="R943" s="8">
        <f t="shared" si="460"/>
        <v>-2.6080495242991795</v>
      </c>
      <c r="S943" s="8">
        <f t="shared" si="460"/>
        <v>0.69042449382913229</v>
      </c>
      <c r="T943" s="8">
        <f t="shared" si="460"/>
        <v>0.51556258297822644</v>
      </c>
      <c r="U943" s="8">
        <f t="shared" si="460"/>
        <v>0.62869018408997313</v>
      </c>
      <c r="V943" s="8">
        <f t="shared" si="460"/>
        <v>-0.99557438266541731</v>
      </c>
      <c r="W943" s="8">
        <f t="shared" si="460"/>
        <v>0.86384085483262885</v>
      </c>
      <c r="Y943" t="s">
        <v>18</v>
      </c>
      <c r="Z943" s="8">
        <f>-1* AVERAGEIF($J649:$J936,"=1",Z649:Z936)</f>
        <v>0.67741825364575181</v>
      </c>
      <c r="AA943" s="8">
        <f t="shared" ref="AA943:AI943" si="461">-1* AVERAGEIF($J649:$J936,"=1",AA649:AA936)</f>
        <v>0.68170822612134052</v>
      </c>
      <c r="AB943" s="8">
        <f t="shared" si="461"/>
        <v>-0.73599765435374476</v>
      </c>
      <c r="AC943" s="8">
        <f t="shared" si="461"/>
        <v>0.77040831346767746</v>
      </c>
      <c r="AD943" s="8">
        <f t="shared" si="461"/>
        <v>-1.8791546468959666</v>
      </c>
      <c r="AE943" s="8">
        <f t="shared" si="461"/>
        <v>0.62164313451167463</v>
      </c>
      <c r="AF943" s="8">
        <f t="shared" si="461"/>
        <v>0.79050215926948197</v>
      </c>
      <c r="AG943" s="8">
        <f t="shared" si="461"/>
        <v>0.76850013942955309</v>
      </c>
      <c r="AH943" s="8">
        <f t="shared" si="461"/>
        <v>-0.32449297345046602</v>
      </c>
      <c r="AI943" s="8">
        <f t="shared" si="461"/>
        <v>0.57621525332483092</v>
      </c>
      <c r="AK943" t="str">
        <f t="shared" si="446"/>
        <v>Gain &gt; 0</v>
      </c>
      <c r="AL943" s="8">
        <f>-1* AVERAGEIF($J649:$J936,"=1",AL649:AL936)</f>
        <v>0.88770184924819406</v>
      </c>
      <c r="AM943" s="8">
        <f t="shared" ref="AM943:AU943" si="462">-1* AVERAGEIF($J649:$J936,"=1",AM649:AM936)</f>
        <v>0.88965753506384648</v>
      </c>
      <c r="AN943" s="8">
        <f t="shared" si="462"/>
        <v>-0.73599765435374476</v>
      </c>
      <c r="AO943" s="8">
        <f t="shared" si="462"/>
        <v>0.90091623625187456</v>
      </c>
      <c r="AP943" s="8">
        <f t="shared" si="462"/>
        <v>-1.8791546468959666</v>
      </c>
      <c r="AQ943" s="8">
        <f t="shared" si="462"/>
        <v>0.88361202410412232</v>
      </c>
      <c r="AR943" s="8">
        <f t="shared" si="462"/>
        <v>0.89413389493763207</v>
      </c>
      <c r="AS943" s="8">
        <f t="shared" si="462"/>
        <v>0.93098687304165795</v>
      </c>
      <c r="AT943" s="8">
        <f t="shared" si="462"/>
        <v>-0.32449297345046602</v>
      </c>
      <c r="AU943" s="8">
        <f t="shared" si="462"/>
        <v>0.80647323512607516</v>
      </c>
      <c r="AV943" s="4" t="s">
        <v>19</v>
      </c>
      <c r="AW943" s="18">
        <f>AVERAGEIF($I649:$I936,"=1",AW649:AW936)</f>
        <v>-7.1111111111111097E-2</v>
      </c>
    </row>
    <row r="944" spans="6:49" x14ac:dyDescent="0.3">
      <c r="M944" t="str">
        <f t="shared" si="459"/>
        <v>Gain &lt;=0</v>
      </c>
      <c r="N944" s="8">
        <f>-1* AVERAGEIF($I649:$I936,"=1",N649:N936)</f>
        <v>-0.37449991860966214</v>
      </c>
      <c r="O944" s="8">
        <f t="shared" ref="O944:W944" si="463">-1* AVERAGEIF($I649:$I936,"=1",O649:O936)</f>
        <v>-0.37694029049867772</v>
      </c>
      <c r="P944" s="8">
        <f t="shared" si="463"/>
        <v>-0.68609637791582545</v>
      </c>
      <c r="Q944" s="8">
        <f t="shared" si="463"/>
        <v>0.14216093253245141</v>
      </c>
      <c r="R944" s="8">
        <f t="shared" si="463"/>
        <v>-0.36650236392871816</v>
      </c>
      <c r="S944" s="8">
        <f t="shared" si="463"/>
        <v>0.61425471713753932</v>
      </c>
      <c r="T944" s="8">
        <f t="shared" si="463"/>
        <v>-9.2325212836027273</v>
      </c>
      <c r="U944" s="8">
        <f t="shared" si="463"/>
        <v>-7.2791334143939119</v>
      </c>
      <c r="V944" s="8">
        <f t="shared" si="463"/>
        <v>-0.17349681188335259</v>
      </c>
      <c r="W944" s="8">
        <f t="shared" si="463"/>
        <v>0.47432169699987425</v>
      </c>
      <c r="Y944" t="s">
        <v>19</v>
      </c>
      <c r="Z944" s="8">
        <f>-1* AVERAGEIF($I649:$I936,"=1",Z649:Z936)</f>
        <v>-0.72278131426246772</v>
      </c>
      <c r="AA944" s="8">
        <f t="shared" ref="AA944:AI944" si="464">-1* AVERAGEIF($I649:$I936,"=1",AA649:AA936)</f>
        <v>-0.64086127125107373</v>
      </c>
      <c r="AB944" s="8">
        <f t="shared" si="464"/>
        <v>-0.65427134925381691</v>
      </c>
      <c r="AC944" s="8">
        <f t="shared" si="464"/>
        <v>-0.75876809454613647</v>
      </c>
      <c r="AD944" s="8">
        <f t="shared" si="464"/>
        <v>-0.28156735006884631</v>
      </c>
      <c r="AE944" s="8">
        <f t="shared" si="464"/>
        <v>-5.4847597448023512E-2</v>
      </c>
      <c r="AF944" s="8">
        <f t="shared" si="464"/>
        <v>-0.70952007272824236</v>
      </c>
      <c r="AG944" s="8">
        <f t="shared" si="464"/>
        <v>-1.2976772961011902</v>
      </c>
      <c r="AH944" s="8">
        <f t="shared" si="464"/>
        <v>0.37006715394541306</v>
      </c>
      <c r="AI944" s="8">
        <f t="shared" si="464"/>
        <v>-1.0051969445775302</v>
      </c>
      <c r="AK944" t="str">
        <f t="shared" si="446"/>
        <v>Gain &lt;=0</v>
      </c>
      <c r="AL944" s="8">
        <f>-1* AVERAGEIF($I649:$I936,"=1",AL649:AL936)</f>
        <v>0.11113061547088147</v>
      </c>
      <c r="AM944" s="8">
        <f t="shared" ref="AM944:AU944" si="465">-1* AVERAGEIF($I649:$I936,"=1",AM649:AM936)</f>
        <v>0.17945615867045828</v>
      </c>
      <c r="AN944" s="8">
        <f t="shared" si="465"/>
        <v>-0.65427134925381691</v>
      </c>
      <c r="AO944" s="8">
        <f t="shared" si="465"/>
        <v>8.8711778424886548E-2</v>
      </c>
      <c r="AP944" s="8">
        <f t="shared" si="465"/>
        <v>-0.28156735006884631</v>
      </c>
      <c r="AQ944" s="8">
        <f t="shared" si="465"/>
        <v>0.29668032470520039</v>
      </c>
      <c r="AR944" s="8">
        <f t="shared" si="465"/>
        <v>0.13110562379609042</v>
      </c>
      <c r="AS944" s="8">
        <f t="shared" si="465"/>
        <v>0.25248800475887634</v>
      </c>
      <c r="AT944" s="8">
        <f t="shared" si="465"/>
        <v>0.37006715394541306</v>
      </c>
      <c r="AU944" s="8">
        <f t="shared" si="465"/>
        <v>-3.5202203925882407E-2</v>
      </c>
    </row>
    <row r="945" spans="13:49" x14ac:dyDescent="0.3">
      <c r="M945" t="str">
        <f t="shared" si="459"/>
        <v>Target; Gain &gt; 0.6; #pref=2</v>
      </c>
      <c r="N945" s="8" t="e">
        <f t="shared" ref="N945:W945" si="466">-1* AVERAGEIFS(N649:N936, $H$649:$H$936,"=1",$K649:$K936,"=2",$AW649:$AW936,"&gt;"&amp;$Y$938)</f>
        <v>#DIV/0!</v>
      </c>
      <c r="O945" s="8" t="e">
        <f t="shared" si="466"/>
        <v>#DIV/0!</v>
      </c>
      <c r="P945" s="8" t="e">
        <f t="shared" si="466"/>
        <v>#DIV/0!</v>
      </c>
      <c r="Q945" s="8" t="e">
        <f t="shared" si="466"/>
        <v>#DIV/0!</v>
      </c>
      <c r="R945" s="8" t="e">
        <f t="shared" si="466"/>
        <v>#DIV/0!</v>
      </c>
      <c r="S945" s="8" t="e">
        <f t="shared" si="466"/>
        <v>#DIV/0!</v>
      </c>
      <c r="T945" s="8" t="e">
        <f t="shared" si="466"/>
        <v>#DIV/0!</v>
      </c>
      <c r="U945" s="8" t="e">
        <f t="shared" si="466"/>
        <v>#DIV/0!</v>
      </c>
      <c r="V945" s="8" t="e">
        <f t="shared" si="466"/>
        <v>#DIV/0!</v>
      </c>
      <c r="W945" s="8" t="e">
        <f t="shared" si="466"/>
        <v>#DIV/0!</v>
      </c>
      <c r="Y945" t="str">
        <f>"Target; Gain &gt; "&amp;Y938&amp;"; #pref=2"</f>
        <v>Target; Gain &gt; 0.6; #pref=2</v>
      </c>
      <c r="Z945" s="8" t="e">
        <f t="shared" ref="Z945:AI945" si="467">-1* AVERAGEIFS(Z649:Z936, $H$649:$H$936,"=1",$K649:$K936,"=2",$AW649:$AW936,"&gt;"&amp;$Y$938)</f>
        <v>#DIV/0!</v>
      </c>
      <c r="AA945" s="8" t="e">
        <f t="shared" si="467"/>
        <v>#DIV/0!</v>
      </c>
      <c r="AB945" s="8" t="e">
        <f t="shared" si="467"/>
        <v>#DIV/0!</v>
      </c>
      <c r="AC945" s="8" t="e">
        <f t="shared" si="467"/>
        <v>#DIV/0!</v>
      </c>
      <c r="AD945" s="8" t="e">
        <f t="shared" si="467"/>
        <v>#DIV/0!</v>
      </c>
      <c r="AE945" s="8" t="e">
        <f t="shared" si="467"/>
        <v>#DIV/0!</v>
      </c>
      <c r="AF945" s="8" t="e">
        <f t="shared" si="467"/>
        <v>#DIV/0!</v>
      </c>
      <c r="AG945" s="8" t="e">
        <f t="shared" si="467"/>
        <v>#DIV/0!</v>
      </c>
      <c r="AH945" s="8" t="e">
        <f t="shared" si="467"/>
        <v>#DIV/0!</v>
      </c>
      <c r="AI945" s="8" t="e">
        <f t="shared" si="467"/>
        <v>#DIV/0!</v>
      </c>
      <c r="AK945" t="str">
        <f t="shared" si="446"/>
        <v>Target; Gain &gt; 0.6; #pref=2</v>
      </c>
      <c r="AL945" s="8" t="e">
        <f t="shared" ref="AL945:AU945" si="468">-1* AVERAGEIFS(AL649:AL936, $H$649:$H$936,"=1",$K649:$K936,"=2",$AW649:$AW936,"&gt;"&amp;$Y$938)</f>
        <v>#DIV/0!</v>
      </c>
      <c r="AM945" s="8" t="e">
        <f t="shared" si="468"/>
        <v>#DIV/0!</v>
      </c>
      <c r="AN945" s="8" t="e">
        <f t="shared" si="468"/>
        <v>#DIV/0!</v>
      </c>
      <c r="AO945" s="8" t="e">
        <f t="shared" si="468"/>
        <v>#DIV/0!</v>
      </c>
      <c r="AP945" s="8" t="e">
        <f t="shared" si="468"/>
        <v>#DIV/0!</v>
      </c>
      <c r="AQ945" s="8" t="e">
        <f t="shared" si="468"/>
        <v>#DIV/0!</v>
      </c>
      <c r="AR945" s="8" t="e">
        <f t="shared" si="468"/>
        <v>#DIV/0!</v>
      </c>
      <c r="AS945" s="8" t="e">
        <f t="shared" si="468"/>
        <v>#DIV/0!</v>
      </c>
      <c r="AT945" s="8" t="e">
        <f t="shared" si="468"/>
        <v>#DIV/0!</v>
      </c>
      <c r="AU945" s="8" t="e">
        <f t="shared" si="468"/>
        <v>#DIV/0!</v>
      </c>
    </row>
    <row r="946" spans="13:49" x14ac:dyDescent="0.3">
      <c r="M946" t="str">
        <f t="shared" si="459"/>
        <v>Target; Gain &gt; 0.6; #pref=3</v>
      </c>
      <c r="N946" s="8" t="e">
        <f t="shared" ref="N946:W946" si="469">-1* AVERAGEIFS(N649:N936,  $H$649:$H$936,"=1",$K649:$K936,"=3",$AW649:$AW936,"&gt;"&amp;$Y$938)</f>
        <v>#DIV/0!</v>
      </c>
      <c r="O946" s="8" t="e">
        <f t="shared" si="469"/>
        <v>#DIV/0!</v>
      </c>
      <c r="P946" s="8" t="e">
        <f t="shared" si="469"/>
        <v>#DIV/0!</v>
      </c>
      <c r="Q946" s="8" t="e">
        <f t="shared" si="469"/>
        <v>#DIV/0!</v>
      </c>
      <c r="R946" s="8" t="e">
        <f t="shared" si="469"/>
        <v>#DIV/0!</v>
      </c>
      <c r="S946" s="8" t="e">
        <f t="shared" si="469"/>
        <v>#DIV/0!</v>
      </c>
      <c r="T946" s="8" t="e">
        <f t="shared" si="469"/>
        <v>#DIV/0!</v>
      </c>
      <c r="U946" s="8" t="e">
        <f t="shared" si="469"/>
        <v>#DIV/0!</v>
      </c>
      <c r="V946" s="8" t="e">
        <f t="shared" si="469"/>
        <v>#DIV/0!</v>
      </c>
      <c r="W946" s="8" t="e">
        <f t="shared" si="469"/>
        <v>#DIV/0!</v>
      </c>
      <c r="Y946" t="str">
        <f>"Target; Gain &gt; "&amp;Y938&amp;"; #pref=3"</f>
        <v>Target; Gain &gt; 0.6; #pref=3</v>
      </c>
      <c r="Z946" s="8" t="e">
        <f t="shared" ref="Z946:AI946" si="470">-1* AVERAGEIFS(Z649:Z936,  $H$649:$H$936,"=1",$K649:$K936,"=3",$AW649:$AW936,"&gt;"&amp;$Y$938)</f>
        <v>#DIV/0!</v>
      </c>
      <c r="AA946" s="8" t="e">
        <f t="shared" si="470"/>
        <v>#DIV/0!</v>
      </c>
      <c r="AB946" s="8" t="e">
        <f t="shared" si="470"/>
        <v>#DIV/0!</v>
      </c>
      <c r="AC946" s="8" t="e">
        <f t="shared" si="470"/>
        <v>#DIV/0!</v>
      </c>
      <c r="AD946" s="8" t="e">
        <f t="shared" si="470"/>
        <v>#DIV/0!</v>
      </c>
      <c r="AE946" s="8" t="e">
        <f t="shared" si="470"/>
        <v>#DIV/0!</v>
      </c>
      <c r="AF946" s="8" t="e">
        <f t="shared" si="470"/>
        <v>#DIV/0!</v>
      </c>
      <c r="AG946" s="8" t="e">
        <f t="shared" si="470"/>
        <v>#DIV/0!</v>
      </c>
      <c r="AH946" s="8" t="e">
        <f t="shared" si="470"/>
        <v>#DIV/0!</v>
      </c>
      <c r="AI946" s="8" t="e">
        <f t="shared" si="470"/>
        <v>#DIV/0!</v>
      </c>
      <c r="AK946" t="str">
        <f t="shared" si="446"/>
        <v>Target; Gain &gt; 0.6; #pref=3</v>
      </c>
      <c r="AL946" s="8" t="e">
        <f t="shared" ref="AL946:AU946" si="471">-1* AVERAGEIFS(AL649:AL936,  $H$649:$H$936,"=1",$K649:$K936,"=3",$AW649:$AW936,"&gt;"&amp;$Y$938)</f>
        <v>#DIV/0!</v>
      </c>
      <c r="AM946" s="8" t="e">
        <f t="shared" si="471"/>
        <v>#DIV/0!</v>
      </c>
      <c r="AN946" s="8" t="e">
        <f t="shared" si="471"/>
        <v>#DIV/0!</v>
      </c>
      <c r="AO946" s="8" t="e">
        <f t="shared" si="471"/>
        <v>#DIV/0!</v>
      </c>
      <c r="AP946" s="8" t="e">
        <f t="shared" si="471"/>
        <v>#DIV/0!</v>
      </c>
      <c r="AQ946" s="8" t="e">
        <f t="shared" si="471"/>
        <v>#DIV/0!</v>
      </c>
      <c r="AR946" s="8" t="e">
        <f t="shared" si="471"/>
        <v>#DIV/0!</v>
      </c>
      <c r="AS946" s="8" t="e">
        <f t="shared" si="471"/>
        <v>#DIV/0!</v>
      </c>
      <c r="AT946" s="8" t="e">
        <f t="shared" si="471"/>
        <v>#DIV/0!</v>
      </c>
      <c r="AU946" s="8" t="e">
        <f t="shared" si="471"/>
        <v>#DIV/0!</v>
      </c>
    </row>
    <row r="947" spans="13:49" x14ac:dyDescent="0.3">
      <c r="M947" t="str">
        <f t="shared" si="459"/>
        <v>Target; Gain &gt; 0.6; #pref=4</v>
      </c>
      <c r="N947" s="8" t="e">
        <f t="shared" ref="N947:W947" si="472">-1* AVERAGEIFS(N649:N936,  $H$649:$H$936,"=1",$K649:$K936,"=4",$AW649:$AW936,"&gt;"&amp;$Y$938)</f>
        <v>#DIV/0!</v>
      </c>
      <c r="O947" s="8" t="e">
        <f t="shared" si="472"/>
        <v>#DIV/0!</v>
      </c>
      <c r="P947" s="8" t="e">
        <f t="shared" si="472"/>
        <v>#DIV/0!</v>
      </c>
      <c r="Q947" s="8" t="e">
        <f t="shared" si="472"/>
        <v>#DIV/0!</v>
      </c>
      <c r="R947" s="8" t="e">
        <f t="shared" si="472"/>
        <v>#DIV/0!</v>
      </c>
      <c r="S947" s="8" t="e">
        <f t="shared" si="472"/>
        <v>#DIV/0!</v>
      </c>
      <c r="T947" s="8" t="e">
        <f t="shared" si="472"/>
        <v>#DIV/0!</v>
      </c>
      <c r="U947" s="8" t="e">
        <f t="shared" si="472"/>
        <v>#DIV/0!</v>
      </c>
      <c r="V947" s="8" t="e">
        <f t="shared" si="472"/>
        <v>#DIV/0!</v>
      </c>
      <c r="W947" s="8" t="e">
        <f t="shared" si="472"/>
        <v>#DIV/0!</v>
      </c>
      <c r="Y947" t="str">
        <f>"Target; Gain &gt; "&amp;Y938&amp;"; #pref=4"</f>
        <v>Target; Gain &gt; 0.6; #pref=4</v>
      </c>
      <c r="Z947" s="8" t="e">
        <f t="shared" ref="Z947:AI947" si="473">-1* AVERAGEIFS(Z649:Z936,  $H$649:$H$936,"=1",$K649:$K936,"=4",$AW649:$AW936,"&gt;"&amp;$Y$938)</f>
        <v>#DIV/0!</v>
      </c>
      <c r="AA947" s="8" t="e">
        <f t="shared" si="473"/>
        <v>#DIV/0!</v>
      </c>
      <c r="AB947" s="8" t="e">
        <f t="shared" si="473"/>
        <v>#DIV/0!</v>
      </c>
      <c r="AC947" s="8" t="e">
        <f t="shared" si="473"/>
        <v>#DIV/0!</v>
      </c>
      <c r="AD947" s="8" t="e">
        <f t="shared" si="473"/>
        <v>#DIV/0!</v>
      </c>
      <c r="AE947" s="8" t="e">
        <f t="shared" si="473"/>
        <v>#DIV/0!</v>
      </c>
      <c r="AF947" s="8" t="e">
        <f t="shared" si="473"/>
        <v>#DIV/0!</v>
      </c>
      <c r="AG947" s="8" t="e">
        <f t="shared" si="473"/>
        <v>#DIV/0!</v>
      </c>
      <c r="AH947" s="8" t="e">
        <f t="shared" si="473"/>
        <v>#DIV/0!</v>
      </c>
      <c r="AI947" s="8" t="e">
        <f t="shared" si="473"/>
        <v>#DIV/0!</v>
      </c>
      <c r="AK947" t="str">
        <f t="shared" si="446"/>
        <v>Target; Gain &gt; 0.6; #pref=4</v>
      </c>
      <c r="AL947" s="8" t="e">
        <f t="shared" ref="AL947:AU947" si="474">-1* AVERAGEIFS(AL649:AL936,  $H$649:$H$936,"=1",$K649:$K936,"=4",$AW649:$AW936,"&gt;"&amp;$Y$938)</f>
        <v>#DIV/0!</v>
      </c>
      <c r="AM947" s="8" t="e">
        <f t="shared" si="474"/>
        <v>#DIV/0!</v>
      </c>
      <c r="AN947" s="8" t="e">
        <f t="shared" si="474"/>
        <v>#DIV/0!</v>
      </c>
      <c r="AO947" s="8" t="e">
        <f t="shared" si="474"/>
        <v>#DIV/0!</v>
      </c>
      <c r="AP947" s="8" t="e">
        <f t="shared" si="474"/>
        <v>#DIV/0!</v>
      </c>
      <c r="AQ947" s="8" t="e">
        <f t="shared" si="474"/>
        <v>#DIV/0!</v>
      </c>
      <c r="AR947" s="8" t="e">
        <f t="shared" si="474"/>
        <v>#DIV/0!</v>
      </c>
      <c r="AS947" s="8" t="e">
        <f t="shared" si="474"/>
        <v>#DIV/0!</v>
      </c>
      <c r="AT947" s="8" t="e">
        <f t="shared" si="474"/>
        <v>#DIV/0!</v>
      </c>
      <c r="AU947" s="8" t="e">
        <f t="shared" si="474"/>
        <v>#DIV/0!</v>
      </c>
    </row>
    <row r="948" spans="13:49" x14ac:dyDescent="0.3">
      <c r="M948" t="str">
        <f t="shared" si="459"/>
        <v>Target (or sym); Gain &gt; 0</v>
      </c>
      <c r="N948" s="8">
        <f>-1* AVERAGEIFS(N649:N936,$H649:$H936,"=1",$J649:$J936,"=1")</f>
        <v>0.85142203400750793</v>
      </c>
      <c r="O948" s="8">
        <f t="shared" ref="O948:W948" si="475">-1* AVERAGEIFS(O649:O936,$H649:$H936,"=1",$J649:$J936,"=1")</f>
        <v>0.85099620775406704</v>
      </c>
      <c r="P948" s="8">
        <f t="shared" si="475"/>
        <v>-0.55578158950001832</v>
      </c>
      <c r="Q948" s="8">
        <f t="shared" si="475"/>
        <v>0.93022526676409945</v>
      </c>
      <c r="R948" s="8">
        <f t="shared" si="475"/>
        <v>-2.4731187221766038</v>
      </c>
      <c r="S948" s="8">
        <f t="shared" si="475"/>
        <v>0.92621679410138535</v>
      </c>
      <c r="T948" s="8">
        <f t="shared" si="475"/>
        <v>0.49252776936474685</v>
      </c>
      <c r="U948" s="8">
        <f t="shared" si="475"/>
        <v>0.61066243829047018</v>
      </c>
      <c r="V948" s="8">
        <f t="shared" si="475"/>
        <v>-0.97488726257089109</v>
      </c>
      <c r="W948" s="8">
        <f t="shared" si="475"/>
        <v>0.90061189608591619</v>
      </c>
      <c r="Y948" t="s">
        <v>53</v>
      </c>
      <c r="Z948" s="8">
        <f>-1* AVERAGEIFS(Z649:Z936,$H649:$H936,"=1",$J649:$J936,"=1")</f>
        <v>0.76014554142459523</v>
      </c>
      <c r="AA948" s="8">
        <f t="shared" ref="AA948:AI948" si="476">-1* AVERAGEIFS(AA649:AA936,$H649:$H936,"=1",$J649:$J936,"=1")</f>
        <v>0.76614391833934892</v>
      </c>
      <c r="AB948" s="8">
        <f t="shared" si="476"/>
        <v>-0.52686607003110597</v>
      </c>
      <c r="AC948" s="8">
        <f t="shared" si="476"/>
        <v>0.79526867195976503</v>
      </c>
      <c r="AD948" s="8">
        <f t="shared" si="476"/>
        <v>-1.7383031441436638</v>
      </c>
      <c r="AE948" s="8">
        <f t="shared" si="476"/>
        <v>0.81108031344112475</v>
      </c>
      <c r="AF948" s="8">
        <f t="shared" si="476"/>
        <v>0.79470677908713294</v>
      </c>
      <c r="AG948" s="8">
        <f t="shared" si="476"/>
        <v>0.75814351349580833</v>
      </c>
      <c r="AH948" s="8">
        <f t="shared" si="476"/>
        <v>-0.33737724619183423</v>
      </c>
      <c r="AI948" s="8">
        <f t="shared" si="476"/>
        <v>0.62879132365374713</v>
      </c>
      <c r="AK948" t="str">
        <f t="shared" si="446"/>
        <v>Target (or sym); Gain &gt; 0</v>
      </c>
      <c r="AL948" s="8">
        <f>-1* AVERAGEIFS(AL649:AL936,$H649:$H936,"=1",$J649:$J936,"=1")</f>
        <v>0.89311175265544729</v>
      </c>
      <c r="AM948" s="8">
        <f t="shared" ref="AM948:AU948" si="477">-1* AVERAGEIFS(AM649:AM936,$H649:$H936,"=1",$J649:$J936,"=1")</f>
        <v>0.89643793442760589</v>
      </c>
      <c r="AN948" s="8">
        <f t="shared" si="477"/>
        <v>-0.52686607003110597</v>
      </c>
      <c r="AO948" s="8">
        <f t="shared" si="477"/>
        <v>0.89365574023618921</v>
      </c>
      <c r="AP948" s="8">
        <f t="shared" si="477"/>
        <v>-1.7383031441436638</v>
      </c>
      <c r="AQ948" s="8">
        <f t="shared" si="477"/>
        <v>0.90866695431027744</v>
      </c>
      <c r="AR948" s="8">
        <f t="shared" si="477"/>
        <v>0.89618917887002714</v>
      </c>
      <c r="AS948" s="8">
        <f t="shared" si="477"/>
        <v>0.91926850252163095</v>
      </c>
      <c r="AT948" s="8">
        <f t="shared" si="477"/>
        <v>-0.33737724619183423</v>
      </c>
      <c r="AU948" s="8">
        <f t="shared" si="477"/>
        <v>0.83950367708999729</v>
      </c>
      <c r="AV948" s="4" t="s">
        <v>44</v>
      </c>
      <c r="AW948" s="18">
        <f>AVERAGEIF($J649:$J936,"=1",AW649:AW936)</f>
        <v>0.11294117647058825</v>
      </c>
    </row>
    <row r="949" spans="13:49" x14ac:dyDescent="0.3">
      <c r="M949" s="19">
        <f t="shared" ref="M949:O959" si="478">M938</f>
        <v>0.6</v>
      </c>
      <c r="N949" s="19" t="str">
        <f t="shared" si="478"/>
        <v>BNL Causal</v>
      </c>
      <c r="O949" s="19" t="str">
        <f t="shared" si="478"/>
        <v>BNL Causal HM</v>
      </c>
      <c r="P949" s="19" t="str">
        <f>Q938</f>
        <v>SFS Causal</v>
      </c>
      <c r="Q949" s="19" t="str">
        <f>S938</f>
        <v>SaLSa Causal</v>
      </c>
      <c r="R949" s="19" t="str">
        <f>U938</f>
        <v>D&amp;C Causal</v>
      </c>
      <c r="S949" s="19" t="str">
        <f>W938</f>
        <v>BBS Causal</v>
      </c>
      <c r="T949" s="19"/>
      <c r="U949" s="19">
        <f t="shared" ref="U949:W959" si="479">Y938</f>
        <v>0.6</v>
      </c>
      <c r="V949" s="19" t="str">
        <f t="shared" si="479"/>
        <v>BNL Causal</v>
      </c>
      <c r="W949" s="19" t="str">
        <f t="shared" si="479"/>
        <v>BNL Causal HM</v>
      </c>
      <c r="X949" s="19" t="str">
        <f>AC938</f>
        <v>SFS Causal</v>
      </c>
      <c r="Y949" s="19" t="str">
        <f>AE938</f>
        <v>SaLSa Causal</v>
      </c>
      <c r="Z949" s="19" t="str">
        <f>AG938</f>
        <v>D&amp;C Causal</v>
      </c>
      <c r="AA949" s="19" t="str">
        <f>AI938</f>
        <v>BBS Causal</v>
      </c>
      <c r="AB949" s="17"/>
      <c r="AC949" s="32">
        <f>AK938</f>
        <v>0.6</v>
      </c>
      <c r="AD949" s="32" t="str">
        <f>AL938</f>
        <v>BNL Causal</v>
      </c>
      <c r="AE949" s="32" t="str">
        <f>AM938</f>
        <v>BNL Causal HM</v>
      </c>
      <c r="AF949" s="32" t="str">
        <f>AO938</f>
        <v>SFS Causal</v>
      </c>
      <c r="AG949" s="32" t="str">
        <f>AQ938</f>
        <v>SaLSa Causal</v>
      </c>
      <c r="AH949" s="32" t="str">
        <f>AS938</f>
        <v>D&amp;C Causal</v>
      </c>
      <c r="AI949" s="32" t="str">
        <f>AU938</f>
        <v>BBS Causal</v>
      </c>
      <c r="AK949" s="19"/>
      <c r="AL949" s="19"/>
      <c r="AM949" s="19"/>
      <c r="AN949" s="17"/>
      <c r="AO949" s="17"/>
      <c r="AP949" s="17"/>
      <c r="AQ949" s="17"/>
      <c r="AR949" s="17"/>
      <c r="AS949" s="17"/>
      <c r="AT949" s="17"/>
      <c r="AU949" s="17"/>
    </row>
    <row r="950" spans="13:49" x14ac:dyDescent="0.3">
      <c r="M950" t="str">
        <f t="shared" si="478"/>
        <v>ALL</v>
      </c>
      <c r="N950" s="8">
        <f t="shared" si="478"/>
        <v>5.6944549633066138E-2</v>
      </c>
      <c r="O950" s="8">
        <f t="shared" si="478"/>
        <v>5.5110795172205941E-2</v>
      </c>
      <c r="P950" s="8">
        <f>Q939</f>
        <v>0.43447639428323653</v>
      </c>
      <c r="Q950" s="8">
        <f>S939</f>
        <v>0.64368394904110948</v>
      </c>
      <c r="R950" s="8">
        <f>U939</f>
        <v>-4.2238379331615015</v>
      </c>
      <c r="S950" s="8">
        <f>W939</f>
        <v>0.62481773525343842</v>
      </c>
      <c r="T950" s="8"/>
      <c r="U950" s="8" t="str">
        <f t="shared" si="479"/>
        <v>ALL</v>
      </c>
      <c r="V950" s="8">
        <f t="shared" si="479"/>
        <v>-0.18179511757065581</v>
      </c>
      <c r="W950" s="8">
        <f t="shared" si="479"/>
        <v>-0.12986851090264087</v>
      </c>
      <c r="X950" s="8">
        <f>AC939</f>
        <v>-0.16794993690443552</v>
      </c>
      <c r="Y950" s="8">
        <f>AE939</f>
        <v>0.20652382171822345</v>
      </c>
      <c r="Z950" s="8">
        <f>AG939</f>
        <v>-0.49938146873703881</v>
      </c>
      <c r="AA950" s="8">
        <f>AI939</f>
        <v>-0.3941967772061632</v>
      </c>
      <c r="AB950" s="17"/>
      <c r="AC950" s="33" t="str">
        <f t="shared" ref="AC950:AE959" si="480">AK939</f>
        <v>ALL</v>
      </c>
      <c r="AD950" s="8">
        <f t="shared" si="480"/>
        <v>0.41116950124847951</v>
      </c>
      <c r="AE950" s="8">
        <f t="shared" si="480"/>
        <v>0.45385214500426746</v>
      </c>
      <c r="AF950" s="8">
        <f t="shared" ref="AF950:AF959" si="481">AO939</f>
        <v>0.40251804622167736</v>
      </c>
      <c r="AG950" s="8">
        <f t="shared" ref="AG950:AG959" si="482">AQ939</f>
        <v>0.52344939038205662</v>
      </c>
      <c r="AH950" s="8">
        <f t="shared" ref="AH950:AH959" si="483">AS939</f>
        <v>0.5146352947772237</v>
      </c>
      <c r="AI950" s="8">
        <f t="shared" ref="AI950:AI959" si="484">AU939</f>
        <v>0.2899905793441922</v>
      </c>
      <c r="AK950" s="8"/>
      <c r="AL950" s="8"/>
      <c r="AM950" s="8"/>
      <c r="AN950" s="17"/>
      <c r="AO950" s="17"/>
      <c r="AP950" s="17"/>
      <c r="AQ950" s="17"/>
      <c r="AR950" s="17"/>
      <c r="AS950" s="17"/>
      <c r="AT950" s="17"/>
      <c r="AU950" s="17"/>
    </row>
    <row r="951" spans="13:49" x14ac:dyDescent="0.3">
      <c r="M951" t="str">
        <f t="shared" si="478"/>
        <v>Target; Gain &gt; 0.6</v>
      </c>
      <c r="N951" s="8" t="e">
        <f t="shared" si="478"/>
        <v>#DIV/0!</v>
      </c>
      <c r="O951" s="8" t="e">
        <f t="shared" si="478"/>
        <v>#DIV/0!</v>
      </c>
      <c r="P951" s="8" t="e">
        <f>Q940</f>
        <v>#DIV/0!</v>
      </c>
      <c r="Q951" s="8" t="e">
        <f>S940</f>
        <v>#DIV/0!</v>
      </c>
      <c r="R951" s="8" t="e">
        <f>U940</f>
        <v>#DIV/0!</v>
      </c>
      <c r="S951" s="8" t="e">
        <f>W940</f>
        <v>#DIV/0!</v>
      </c>
      <c r="T951" s="8"/>
      <c r="U951" s="8" t="str">
        <f t="shared" si="479"/>
        <v>Target; Gain &gt; 0.6</v>
      </c>
      <c r="V951" s="8" t="e">
        <f t="shared" si="479"/>
        <v>#DIV/0!</v>
      </c>
      <c r="W951" s="8" t="e">
        <f t="shared" si="479"/>
        <v>#DIV/0!</v>
      </c>
      <c r="X951" s="8" t="e">
        <f>AC940</f>
        <v>#DIV/0!</v>
      </c>
      <c r="Y951" s="8" t="e">
        <f>AE940</f>
        <v>#DIV/0!</v>
      </c>
      <c r="Z951" s="8" t="e">
        <f>AG940</f>
        <v>#DIV/0!</v>
      </c>
      <c r="AA951" s="8" t="e">
        <f>AI940</f>
        <v>#DIV/0!</v>
      </c>
      <c r="AB951" s="17"/>
      <c r="AC951" s="33" t="str">
        <f t="shared" si="480"/>
        <v>Target; Gain &gt; 0.6</v>
      </c>
      <c r="AD951" s="8" t="e">
        <f t="shared" si="480"/>
        <v>#DIV/0!</v>
      </c>
      <c r="AE951" s="8" t="e">
        <f t="shared" si="480"/>
        <v>#DIV/0!</v>
      </c>
      <c r="AF951" s="8" t="e">
        <f t="shared" si="481"/>
        <v>#DIV/0!</v>
      </c>
      <c r="AG951" s="8" t="e">
        <f t="shared" si="482"/>
        <v>#DIV/0!</v>
      </c>
      <c r="AH951" s="8" t="e">
        <f t="shared" si="483"/>
        <v>#DIV/0!</v>
      </c>
      <c r="AI951" s="8" t="e">
        <f t="shared" si="484"/>
        <v>#DIV/0!</v>
      </c>
      <c r="AK951" s="8"/>
      <c r="AL951" s="8"/>
      <c r="AM951" s="8"/>
      <c r="AN951" s="17"/>
      <c r="AO951" s="17"/>
      <c r="AP951" s="17"/>
      <c r="AQ951" s="17"/>
      <c r="AR951" s="17"/>
      <c r="AS951" s="17"/>
      <c r="AT951" s="17"/>
      <c r="AU951" s="17"/>
    </row>
    <row r="952" spans="13:49" x14ac:dyDescent="0.3">
      <c r="M952" t="str">
        <f t="shared" si="478"/>
        <v>Gain &gt; 0.6</v>
      </c>
      <c r="N952" s="8" t="e">
        <f t="shared" si="478"/>
        <v>#DIV/0!</v>
      </c>
      <c r="O952" s="8" t="e">
        <f t="shared" si="478"/>
        <v>#DIV/0!</v>
      </c>
      <c r="P952" s="8" t="e">
        <f t="shared" ref="P952:P959" si="485">Q941</f>
        <v>#DIV/0!</v>
      </c>
      <c r="Q952" s="8" t="e">
        <f t="shared" ref="Q952:Q959" si="486">S941</f>
        <v>#DIV/0!</v>
      </c>
      <c r="R952" s="8" t="e">
        <f t="shared" ref="R952:R956" si="487">U941</f>
        <v>#DIV/0!</v>
      </c>
      <c r="S952" s="8" t="e">
        <f t="shared" ref="S952:S959" si="488">W941</f>
        <v>#DIV/0!</v>
      </c>
      <c r="T952" s="8"/>
      <c r="U952" s="8" t="str">
        <f t="shared" si="479"/>
        <v>Gain &gt; 0.6</v>
      </c>
      <c r="V952" s="8" t="e">
        <f t="shared" si="479"/>
        <v>#DIV/0!</v>
      </c>
      <c r="W952" s="8" t="e">
        <f t="shared" si="479"/>
        <v>#DIV/0!</v>
      </c>
      <c r="X952" s="8" t="e">
        <f t="shared" ref="X952:X959" si="489">AC941</f>
        <v>#DIV/0!</v>
      </c>
      <c r="Y952" s="8" t="e">
        <f t="shared" ref="Y952:Y956" si="490">AE941</f>
        <v>#DIV/0!</v>
      </c>
      <c r="Z952" s="8" t="e">
        <f t="shared" ref="Z952:Z959" si="491">AG941</f>
        <v>#DIV/0!</v>
      </c>
      <c r="AA952" s="8" t="e">
        <f t="shared" ref="AA952:AA959" si="492">AI941</f>
        <v>#DIV/0!</v>
      </c>
      <c r="AB952" s="17"/>
      <c r="AC952" s="33" t="str">
        <f t="shared" si="480"/>
        <v>Gain &gt; 0.6</v>
      </c>
      <c r="AD952" s="8" t="e">
        <f t="shared" si="480"/>
        <v>#DIV/0!</v>
      </c>
      <c r="AE952" s="8" t="e">
        <f t="shared" si="480"/>
        <v>#DIV/0!</v>
      </c>
      <c r="AF952" s="8" t="e">
        <f t="shared" si="481"/>
        <v>#DIV/0!</v>
      </c>
      <c r="AG952" s="8" t="e">
        <f t="shared" si="482"/>
        <v>#DIV/0!</v>
      </c>
      <c r="AH952" s="8" t="e">
        <f t="shared" si="483"/>
        <v>#DIV/0!</v>
      </c>
      <c r="AI952" s="8" t="e">
        <f t="shared" si="484"/>
        <v>#DIV/0!</v>
      </c>
      <c r="AK952" s="8"/>
      <c r="AL952" s="8"/>
      <c r="AM952" s="8"/>
      <c r="AN952" s="17"/>
      <c r="AO952" s="17"/>
      <c r="AP952" s="17"/>
      <c r="AQ952" s="17"/>
      <c r="AR952" s="17"/>
      <c r="AS952" s="17"/>
      <c r="AT952" s="17"/>
      <c r="AU952" s="17"/>
    </row>
    <row r="953" spans="13:49" x14ac:dyDescent="0.3">
      <c r="M953" t="str">
        <f t="shared" si="478"/>
        <v>Target (or sym)</v>
      </c>
      <c r="N953" s="8">
        <f t="shared" si="478"/>
        <v>0.41502044585106895</v>
      </c>
      <c r="O953" s="8">
        <f t="shared" si="478"/>
        <v>0.41473814462883207</v>
      </c>
      <c r="P953" s="8">
        <f t="shared" si="485"/>
        <v>0.50707522391150495</v>
      </c>
      <c r="Q953" s="8">
        <f t="shared" si="486"/>
        <v>0.93969184513649218</v>
      </c>
      <c r="R953" s="8">
        <f t="shared" si="487"/>
        <v>-4.3698935461495232</v>
      </c>
      <c r="S953" s="8">
        <f t="shared" si="488"/>
        <v>0.90457681997466288</v>
      </c>
      <c r="T953" s="8"/>
      <c r="U953" s="8" t="str">
        <f t="shared" si="479"/>
        <v>Target (or sym)</v>
      </c>
      <c r="V953" s="8">
        <f>Z942</f>
        <v>0.16147365357154622</v>
      </c>
      <c r="W953" s="8">
        <f t="shared" si="479"/>
        <v>0.16627656919261405</v>
      </c>
      <c r="X953" s="8">
        <f t="shared" si="489"/>
        <v>8.2887600653727578E-2</v>
      </c>
      <c r="Y953" s="8">
        <f t="shared" si="490"/>
        <v>0.47851850399896279</v>
      </c>
      <c r="Z953" s="8">
        <f t="shared" si="491"/>
        <v>-0.36058492487330657</v>
      </c>
      <c r="AA953" s="8">
        <f t="shared" si="492"/>
        <v>0.42467810408368822</v>
      </c>
      <c r="AB953" s="17"/>
      <c r="AC953" s="14" t="str">
        <f t="shared" si="480"/>
        <v>Target (or sym)</v>
      </c>
      <c r="AD953" s="8">
        <f t="shared" si="480"/>
        <v>0.59598964666010479</v>
      </c>
      <c r="AE953" s="8">
        <f t="shared" si="480"/>
        <v>0.59678123362190472</v>
      </c>
      <c r="AF953" s="8">
        <f t="shared" si="481"/>
        <v>0.55800534761722709</v>
      </c>
      <c r="AG953" s="8">
        <f t="shared" si="482"/>
        <v>0.65965896716914174</v>
      </c>
      <c r="AH953" s="8">
        <f t="shared" si="483"/>
        <v>0.61047127618846631</v>
      </c>
      <c r="AI953" s="8">
        <f t="shared" si="484"/>
        <v>0.62032593877004916</v>
      </c>
      <c r="AK953" s="8"/>
      <c r="AL953" s="8"/>
      <c r="AM953" s="8"/>
      <c r="AN953" s="17"/>
      <c r="AO953" s="17"/>
      <c r="AP953" s="17"/>
      <c r="AQ953" s="17"/>
      <c r="AR953" s="17"/>
      <c r="AS953" s="17"/>
      <c r="AT953" s="17"/>
      <c r="AU953" s="17"/>
    </row>
    <row r="954" spans="13:49" x14ac:dyDescent="0.3">
      <c r="M954" t="str">
        <f>M943</f>
        <v>Gain &gt; 0</v>
      </c>
      <c r="N954" s="8">
        <f t="shared" si="478"/>
        <v>0.74217988154798731</v>
      </c>
      <c r="O954" s="8">
        <f t="shared" si="478"/>
        <v>0.74130957829655064</v>
      </c>
      <c r="P954" s="8">
        <f t="shared" si="485"/>
        <v>0.89874212765213013</v>
      </c>
      <c r="Q954" s="8">
        <f t="shared" si="486"/>
        <v>0.69042449382913229</v>
      </c>
      <c r="R954" s="8">
        <f t="shared" si="487"/>
        <v>0.62869018408997313</v>
      </c>
      <c r="S954" s="8">
        <f t="shared" si="488"/>
        <v>0.86384085483262885</v>
      </c>
      <c r="T954" s="8"/>
      <c r="U954" s="8" t="str">
        <f t="shared" si="479"/>
        <v>Gain &gt; 0</v>
      </c>
      <c r="V954" s="8">
        <f t="shared" si="479"/>
        <v>0.67741825364575181</v>
      </c>
      <c r="W954" s="8">
        <f t="shared" si="479"/>
        <v>0.68170822612134052</v>
      </c>
      <c r="X954" s="8">
        <f t="shared" si="489"/>
        <v>0.77040831346767746</v>
      </c>
      <c r="Y954" s="8">
        <f t="shared" si="490"/>
        <v>0.62164313451167463</v>
      </c>
      <c r="Z954" s="8">
        <f t="shared" si="491"/>
        <v>0.76850013942955309</v>
      </c>
      <c r="AA954" s="8">
        <f t="shared" si="492"/>
        <v>0.57621525332483092</v>
      </c>
      <c r="AB954" s="17"/>
      <c r="AC954" s="14" t="str">
        <f t="shared" si="480"/>
        <v>Gain &gt; 0</v>
      </c>
      <c r="AD954" s="8">
        <f t="shared" si="480"/>
        <v>0.88770184924819406</v>
      </c>
      <c r="AE954" s="8">
        <f t="shared" si="480"/>
        <v>0.88965753506384648</v>
      </c>
      <c r="AF954" s="8">
        <f t="shared" si="481"/>
        <v>0.90091623625187456</v>
      </c>
      <c r="AG954" s="8">
        <f t="shared" si="482"/>
        <v>0.88361202410412232</v>
      </c>
      <c r="AH954" s="8">
        <f t="shared" si="483"/>
        <v>0.93098687304165795</v>
      </c>
      <c r="AI954" s="8">
        <f t="shared" si="484"/>
        <v>0.80647323512607516</v>
      </c>
      <c r="AK954" s="8"/>
      <c r="AL954" s="8"/>
      <c r="AM954" s="8"/>
      <c r="AN954" s="17"/>
      <c r="AO954" s="17"/>
      <c r="AP954" s="17"/>
      <c r="AQ954" s="17"/>
      <c r="AR954" s="17"/>
      <c r="AS954" s="17"/>
      <c r="AT954" s="17"/>
      <c r="AU954" s="17"/>
    </row>
    <row r="955" spans="13:49" x14ac:dyDescent="0.3">
      <c r="M955" t="str">
        <f t="shared" ref="M955" si="493">M944</f>
        <v>Gain &lt;=0</v>
      </c>
      <c r="N955" s="8">
        <f t="shared" si="478"/>
        <v>-0.37449991860966214</v>
      </c>
      <c r="O955" s="8">
        <f t="shared" si="478"/>
        <v>-0.37694029049867772</v>
      </c>
      <c r="P955" s="8">
        <f t="shared" si="485"/>
        <v>0.14216093253245141</v>
      </c>
      <c r="Q955" s="8">
        <f>S944</f>
        <v>0.61425471713753932</v>
      </c>
      <c r="R955" s="8">
        <f>U944</f>
        <v>-7.2791334143939119</v>
      </c>
      <c r="S955" s="8">
        <f t="shared" si="488"/>
        <v>0.47432169699987425</v>
      </c>
      <c r="T955" s="8"/>
      <c r="U955" s="8" t="str">
        <f t="shared" si="479"/>
        <v>Gain &lt;=0</v>
      </c>
      <c r="V955" s="8">
        <f t="shared" si="479"/>
        <v>-0.72278131426246772</v>
      </c>
      <c r="W955" s="8">
        <f t="shared" si="479"/>
        <v>-0.64086127125107373</v>
      </c>
      <c r="X955" s="8">
        <f t="shared" si="489"/>
        <v>-0.75876809454613647</v>
      </c>
      <c r="Y955" s="8">
        <f t="shared" si="490"/>
        <v>-5.4847597448023512E-2</v>
      </c>
      <c r="Z955" s="8">
        <f t="shared" si="491"/>
        <v>-1.2976772961011902</v>
      </c>
      <c r="AA955" s="8">
        <f t="shared" si="492"/>
        <v>-1.0051969445775302</v>
      </c>
      <c r="AB955" s="17"/>
      <c r="AC955" s="14" t="str">
        <f t="shared" si="480"/>
        <v>Gain &lt;=0</v>
      </c>
      <c r="AD955" s="8">
        <f t="shared" si="480"/>
        <v>0.11113061547088147</v>
      </c>
      <c r="AE955" s="8">
        <f t="shared" si="480"/>
        <v>0.17945615867045828</v>
      </c>
      <c r="AF955" s="8">
        <f t="shared" si="481"/>
        <v>8.8711778424886548E-2</v>
      </c>
      <c r="AG955" s="8">
        <f t="shared" si="482"/>
        <v>0.29668032470520039</v>
      </c>
      <c r="AH955" s="8">
        <f t="shared" si="483"/>
        <v>0.25248800475887634</v>
      </c>
      <c r="AI955" s="8">
        <f t="shared" si="484"/>
        <v>-3.5202203925882407E-2</v>
      </c>
      <c r="AK955" s="8"/>
      <c r="AL955" s="8"/>
      <c r="AM955" s="8"/>
      <c r="AN955" s="17"/>
      <c r="AO955" s="17"/>
      <c r="AP955" s="17"/>
      <c r="AQ955" s="17"/>
      <c r="AR955" s="17"/>
      <c r="AS955" s="17"/>
      <c r="AT955" s="17"/>
      <c r="AU955" s="17"/>
    </row>
    <row r="956" spans="13:49" x14ac:dyDescent="0.3">
      <c r="M956" t="str">
        <f>M945</f>
        <v>Target; Gain &gt; 0.6; #pref=2</v>
      </c>
      <c r="N956" s="8" t="e">
        <f t="shared" si="478"/>
        <v>#DIV/0!</v>
      </c>
      <c r="O956" s="8" t="e">
        <f t="shared" si="478"/>
        <v>#DIV/0!</v>
      </c>
      <c r="P956" s="8" t="e">
        <f t="shared" si="485"/>
        <v>#DIV/0!</v>
      </c>
      <c r="Q956" s="8" t="e">
        <f t="shared" si="486"/>
        <v>#DIV/0!</v>
      </c>
      <c r="R956" s="8" t="e">
        <f t="shared" si="487"/>
        <v>#DIV/0!</v>
      </c>
      <c r="S956" s="8" t="e">
        <f t="shared" si="488"/>
        <v>#DIV/0!</v>
      </c>
      <c r="T956" s="8"/>
      <c r="U956" s="8" t="str">
        <f t="shared" si="479"/>
        <v>Target; Gain &gt; 0.6; #pref=2</v>
      </c>
      <c r="V956" s="8" t="e">
        <f t="shared" si="479"/>
        <v>#DIV/0!</v>
      </c>
      <c r="W956" s="8" t="e">
        <f t="shared" si="479"/>
        <v>#DIV/0!</v>
      </c>
      <c r="X956" s="8" t="e">
        <f t="shared" si="489"/>
        <v>#DIV/0!</v>
      </c>
      <c r="Y956" s="8" t="e">
        <f t="shared" si="490"/>
        <v>#DIV/0!</v>
      </c>
      <c r="Z956" s="8" t="e">
        <f t="shared" si="491"/>
        <v>#DIV/0!</v>
      </c>
      <c r="AA956" s="8" t="e">
        <f t="shared" si="492"/>
        <v>#DIV/0!</v>
      </c>
      <c r="AB956" s="17"/>
      <c r="AC956" s="14" t="str">
        <f t="shared" si="480"/>
        <v>Target; Gain &gt; 0.6; #pref=2</v>
      </c>
      <c r="AD956" s="8" t="e">
        <f t="shared" si="480"/>
        <v>#DIV/0!</v>
      </c>
      <c r="AE956" s="8" t="e">
        <f t="shared" si="480"/>
        <v>#DIV/0!</v>
      </c>
      <c r="AF956" s="8" t="e">
        <f t="shared" si="481"/>
        <v>#DIV/0!</v>
      </c>
      <c r="AG956" s="8" t="e">
        <f t="shared" si="482"/>
        <v>#DIV/0!</v>
      </c>
      <c r="AH956" s="8" t="e">
        <f t="shared" si="483"/>
        <v>#DIV/0!</v>
      </c>
      <c r="AI956" s="8" t="e">
        <f t="shared" si="484"/>
        <v>#DIV/0!</v>
      </c>
      <c r="AK956" s="8"/>
      <c r="AL956" s="8"/>
      <c r="AM956" s="8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>M946</f>
        <v>Target; Gain &gt; 0.6; #pref=3</v>
      </c>
      <c r="N957" s="8" t="e">
        <f t="shared" si="478"/>
        <v>#DIV/0!</v>
      </c>
      <c r="O957" s="8" t="e">
        <f t="shared" si="478"/>
        <v>#DIV/0!</v>
      </c>
      <c r="P957" s="8" t="e">
        <f t="shared" si="485"/>
        <v>#DIV/0!</v>
      </c>
      <c r="Q957" s="8" t="e">
        <f t="shared" si="486"/>
        <v>#DIV/0!</v>
      </c>
      <c r="R957" s="8" t="e">
        <f>U946</f>
        <v>#DIV/0!</v>
      </c>
      <c r="S957" s="8" t="e">
        <f t="shared" si="488"/>
        <v>#DIV/0!</v>
      </c>
      <c r="T957" s="8"/>
      <c r="U957" s="8" t="str">
        <f t="shared" si="479"/>
        <v>Target; Gain &gt; 0.6; #pref=3</v>
      </c>
      <c r="V957" s="8" t="e">
        <f t="shared" si="479"/>
        <v>#DIV/0!</v>
      </c>
      <c r="W957" s="8" t="e">
        <f t="shared" si="479"/>
        <v>#DIV/0!</v>
      </c>
      <c r="X957" s="8" t="e">
        <f t="shared" si="489"/>
        <v>#DIV/0!</v>
      </c>
      <c r="Y957" s="8" t="e">
        <f>AE946</f>
        <v>#DIV/0!</v>
      </c>
      <c r="Z957" s="8" t="e">
        <f t="shared" si="491"/>
        <v>#DIV/0!</v>
      </c>
      <c r="AA957" s="8" t="e">
        <f t="shared" si="492"/>
        <v>#DIV/0!</v>
      </c>
      <c r="AB957" s="17"/>
      <c r="AC957" s="14" t="str">
        <f t="shared" si="480"/>
        <v>Target; Gain &gt; 0.6; #pref=3</v>
      </c>
      <c r="AD957" s="8" t="e">
        <f t="shared" si="480"/>
        <v>#DIV/0!</v>
      </c>
      <c r="AE957" s="8" t="e">
        <f t="shared" si="480"/>
        <v>#DIV/0!</v>
      </c>
      <c r="AF957" s="8" t="e">
        <f t="shared" si="481"/>
        <v>#DIV/0!</v>
      </c>
      <c r="AG957" s="8" t="e">
        <f t="shared" si="482"/>
        <v>#DIV/0!</v>
      </c>
      <c r="AH957" s="8" t="e">
        <f t="shared" si="483"/>
        <v>#DIV/0!</v>
      </c>
      <c r="AI957" s="8" t="e">
        <f t="shared" si="484"/>
        <v>#DIV/0!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>M947</f>
        <v>Target; Gain &gt; 0.6; #pref=4</v>
      </c>
      <c r="N958" s="8" t="e">
        <f t="shared" si="478"/>
        <v>#DIV/0!</v>
      </c>
      <c r="O958" s="8" t="e">
        <f t="shared" si="478"/>
        <v>#DIV/0!</v>
      </c>
      <c r="P958" s="8" t="e">
        <f t="shared" si="485"/>
        <v>#DIV/0!</v>
      </c>
      <c r="Q958" s="8" t="e">
        <f t="shared" si="486"/>
        <v>#DIV/0!</v>
      </c>
      <c r="R958" s="8" t="e">
        <f>U947</f>
        <v>#DIV/0!</v>
      </c>
      <c r="S958" s="8" t="e">
        <f t="shared" si="488"/>
        <v>#DIV/0!</v>
      </c>
      <c r="T958" s="8"/>
      <c r="U958" s="8" t="str">
        <f t="shared" si="479"/>
        <v>Target; Gain &gt; 0.6; #pref=4</v>
      </c>
      <c r="V958" s="8" t="e">
        <f t="shared" si="479"/>
        <v>#DIV/0!</v>
      </c>
      <c r="W958" s="8" t="e">
        <f t="shared" si="479"/>
        <v>#DIV/0!</v>
      </c>
      <c r="X958" s="8" t="e">
        <f t="shared" si="489"/>
        <v>#DIV/0!</v>
      </c>
      <c r="Y958" s="8" t="e">
        <f>AE947</f>
        <v>#DIV/0!</v>
      </c>
      <c r="Z958" s="8" t="e">
        <f t="shared" si="491"/>
        <v>#DIV/0!</v>
      </c>
      <c r="AA958" s="8" t="e">
        <f t="shared" si="492"/>
        <v>#DIV/0!</v>
      </c>
      <c r="AC958" s="14" t="str">
        <f t="shared" si="480"/>
        <v>Target; Gain &gt; 0.6; #pref=4</v>
      </c>
      <c r="AD958" s="8" t="e">
        <f t="shared" si="480"/>
        <v>#DIV/0!</v>
      </c>
      <c r="AE958" s="8" t="e">
        <f t="shared" si="480"/>
        <v>#DIV/0!</v>
      </c>
      <c r="AF958" s="8" t="e">
        <f t="shared" si="481"/>
        <v>#DIV/0!</v>
      </c>
      <c r="AG958" s="8" t="e">
        <f t="shared" si="482"/>
        <v>#DIV/0!</v>
      </c>
      <c r="AH958" s="8" t="e">
        <f t="shared" si="483"/>
        <v>#DIV/0!</v>
      </c>
      <c r="AI958" s="8" t="e">
        <f t="shared" si="484"/>
        <v>#DIV/0!</v>
      </c>
      <c r="AK958" s="8"/>
      <c r="AL958" s="8"/>
      <c r="AM958" s="8"/>
    </row>
    <row r="959" spans="13:49" x14ac:dyDescent="0.3">
      <c r="M959" t="str">
        <f>M948</f>
        <v>Target (or sym); Gain &gt; 0</v>
      </c>
      <c r="N959" s="8">
        <f t="shared" si="478"/>
        <v>0.85142203400750793</v>
      </c>
      <c r="O959" s="8">
        <f t="shared" si="478"/>
        <v>0.85099620775406704</v>
      </c>
      <c r="P959" s="8">
        <f t="shared" si="485"/>
        <v>0.93022526676409945</v>
      </c>
      <c r="Q959" s="8">
        <f t="shared" si="486"/>
        <v>0.92621679410138535</v>
      </c>
      <c r="R959" s="8">
        <f>U948</f>
        <v>0.61066243829047018</v>
      </c>
      <c r="S959" s="8">
        <f t="shared" si="488"/>
        <v>0.90061189608591619</v>
      </c>
      <c r="T959" s="8"/>
      <c r="U959" s="8" t="str">
        <f t="shared" si="479"/>
        <v>Target (or sym); Gain &gt; 0</v>
      </c>
      <c r="V959" s="8">
        <f t="shared" si="479"/>
        <v>0.76014554142459523</v>
      </c>
      <c r="W959" s="8">
        <f t="shared" si="479"/>
        <v>0.76614391833934892</v>
      </c>
      <c r="X959" s="8">
        <f t="shared" si="489"/>
        <v>0.79526867195976503</v>
      </c>
      <c r="Y959" s="8">
        <f>AE948</f>
        <v>0.81108031344112475</v>
      </c>
      <c r="Z959" s="8">
        <f t="shared" si="491"/>
        <v>0.75814351349580833</v>
      </c>
      <c r="AA959" s="8">
        <f t="shared" si="492"/>
        <v>0.62879132365374713</v>
      </c>
      <c r="AC959" s="14" t="str">
        <f t="shared" si="480"/>
        <v>Target (or sym); Gain &gt; 0</v>
      </c>
      <c r="AD959" s="8">
        <f t="shared" si="480"/>
        <v>0.89311175265544729</v>
      </c>
      <c r="AE959" s="8">
        <f t="shared" si="480"/>
        <v>0.89643793442760589</v>
      </c>
      <c r="AF959" s="8">
        <f t="shared" si="481"/>
        <v>0.89365574023618921</v>
      </c>
      <c r="AG959" s="8">
        <f t="shared" si="482"/>
        <v>0.90866695431027744</v>
      </c>
      <c r="AH959" s="8">
        <f t="shared" si="483"/>
        <v>0.91926850252163095</v>
      </c>
      <c r="AI959" s="8">
        <f t="shared" si="484"/>
        <v>0.83950367708999729</v>
      </c>
      <c r="AK959" s="8"/>
      <c r="AL959" s="8"/>
      <c r="AM959" s="8"/>
    </row>
    <row r="961" spans="12:49" x14ac:dyDescent="0.3">
      <c r="L961" s="35" t="s">
        <v>62</v>
      </c>
      <c r="M961" s="15">
        <f>Y961</f>
        <v>0.6</v>
      </c>
      <c r="N961" s="3" t="s">
        <v>3</v>
      </c>
      <c r="O961" s="3" t="s">
        <v>4</v>
      </c>
      <c r="P961" s="3" t="s">
        <v>5</v>
      </c>
      <c r="Q961" s="3" t="s">
        <v>6</v>
      </c>
      <c r="R961" s="3" t="s">
        <v>7</v>
      </c>
      <c r="S961" s="3" t="s">
        <v>8</v>
      </c>
      <c r="T961" s="3" t="s">
        <v>9</v>
      </c>
      <c r="U961" s="3" t="s">
        <v>10</v>
      </c>
      <c r="V961" s="3" t="s">
        <v>11</v>
      </c>
      <c r="W961" s="3" t="s">
        <v>12</v>
      </c>
      <c r="Y961" s="7">
        <f>X292</f>
        <v>0.6</v>
      </c>
      <c r="Z961" s="3" t="s">
        <v>3</v>
      </c>
      <c r="AA961" s="3" t="s">
        <v>4</v>
      </c>
      <c r="AB961" s="3" t="s">
        <v>5</v>
      </c>
      <c r="AC961" s="3" t="s">
        <v>6</v>
      </c>
      <c r="AD961" s="3" t="s">
        <v>7</v>
      </c>
      <c r="AE961" s="3" t="s">
        <v>8</v>
      </c>
      <c r="AF961" s="3" t="s">
        <v>9</v>
      </c>
      <c r="AG961" s="3" t="s">
        <v>10</v>
      </c>
      <c r="AH961" s="3" t="s">
        <v>11</v>
      </c>
      <c r="AI961" s="3" t="s">
        <v>12</v>
      </c>
      <c r="AK961" s="15">
        <f t="shared" ref="AK961:AK971" si="494">Y961</f>
        <v>0.6</v>
      </c>
      <c r="AL961" s="3" t="s">
        <v>3</v>
      </c>
      <c r="AM961" s="3" t="s">
        <v>4</v>
      </c>
      <c r="AN961" s="3" t="s">
        <v>5</v>
      </c>
      <c r="AO961" s="3" t="s">
        <v>6</v>
      </c>
      <c r="AP961" s="3" t="s">
        <v>7</v>
      </c>
      <c r="AQ961" s="3" t="s">
        <v>8</v>
      </c>
      <c r="AR961" s="3" t="s">
        <v>9</v>
      </c>
      <c r="AS961" s="3" t="s">
        <v>10</v>
      </c>
      <c r="AT961" s="3" t="s">
        <v>11</v>
      </c>
      <c r="AU961" s="3" t="s">
        <v>12</v>
      </c>
    </row>
    <row r="962" spans="12:49" x14ac:dyDescent="0.3">
      <c r="M962" s="8" t="s">
        <v>16</v>
      </c>
      <c r="N962" s="8">
        <f>-1* MEDIAN(N649:N936)</f>
        <v>0.64154201020247426</v>
      </c>
      <c r="O962" s="8">
        <f t="shared" ref="O962:W962" si="495">-1* MEDIAN(O649:O936)</f>
        <v>0.63383240137574881</v>
      </c>
      <c r="P962" s="8">
        <f t="shared" si="495"/>
        <v>1.854656309578054E-4</v>
      </c>
      <c r="Q962" s="8">
        <f t="shared" si="495"/>
        <v>0.8158707920045486</v>
      </c>
      <c r="R962" s="8">
        <f t="shared" si="495"/>
        <v>-1.7512370541039042</v>
      </c>
      <c r="S962" s="8">
        <f t="shared" si="495"/>
        <v>0.92409963787766913</v>
      </c>
      <c r="T962" s="8">
        <f t="shared" si="495"/>
        <v>0.34646697104212187</v>
      </c>
      <c r="U962" s="8">
        <f t="shared" si="495"/>
        <v>0.44890426334951367</v>
      </c>
      <c r="V962" s="8">
        <f t="shared" si="495"/>
        <v>0.71860648766458168</v>
      </c>
      <c r="W962" s="8">
        <f t="shared" si="495"/>
        <v>0.87510699886171572</v>
      </c>
      <c r="Y962" s="8" t="s">
        <v>16</v>
      </c>
      <c r="Z962" s="8">
        <f>-1* MEDIAN(Z649:Z936)</f>
        <v>0.63715987285462239</v>
      </c>
      <c r="AA962" s="8">
        <f t="shared" ref="AA962:AI962" si="496">-1* MEDIAN(AA649:AA936)</f>
        <v>0.64067286911205024</v>
      </c>
      <c r="AB962" s="8">
        <f t="shared" si="496"/>
        <v>-0.12223924282828116</v>
      </c>
      <c r="AC962" s="8">
        <f t="shared" si="496"/>
        <v>0.73573500425111849</v>
      </c>
      <c r="AD962" s="8">
        <f t="shared" si="496"/>
        <v>-1.2577445864113761</v>
      </c>
      <c r="AE962" s="8">
        <f t="shared" si="496"/>
        <v>0.67081701650953041</v>
      </c>
      <c r="AF962" s="8">
        <f t="shared" si="496"/>
        <v>0.64371596297210276</v>
      </c>
      <c r="AG962" s="8">
        <f t="shared" si="496"/>
        <v>0.6511129683714949</v>
      </c>
      <c r="AH962" s="8">
        <f t="shared" si="496"/>
        <v>0.30288582022624266</v>
      </c>
      <c r="AI962" s="8">
        <f t="shared" si="496"/>
        <v>0.44735487868881274</v>
      </c>
      <c r="AK962" s="8" t="str">
        <f t="shared" si="494"/>
        <v>ALL</v>
      </c>
      <c r="AL962" s="8">
        <f>-1* MEDIAN(AL649:AL936)</f>
        <v>0.85915603942888896</v>
      </c>
      <c r="AM962" s="8">
        <f t="shared" ref="AM962:AU962" si="497">-1* MEDIAN(AM649:AM936)</f>
        <v>0.86603160585732475</v>
      </c>
      <c r="AN962" s="8">
        <f t="shared" si="497"/>
        <v>-0.12223924282828116</v>
      </c>
      <c r="AO962" s="8">
        <f t="shared" si="497"/>
        <v>0.86506230281990049</v>
      </c>
      <c r="AP962" s="8">
        <f t="shared" si="497"/>
        <v>-1.2577445864113761</v>
      </c>
      <c r="AQ962" s="8">
        <f t="shared" si="497"/>
        <v>0.87634714561225668</v>
      </c>
      <c r="AR962" s="8">
        <f t="shared" si="497"/>
        <v>0.82073782695720299</v>
      </c>
      <c r="AS962" s="8">
        <f t="shared" si="497"/>
        <v>0.91152733312841638</v>
      </c>
      <c r="AT962" s="8">
        <f t="shared" si="497"/>
        <v>0.30288582022624266</v>
      </c>
      <c r="AU962" s="8">
        <f t="shared" si="497"/>
        <v>0.72533392529476592</v>
      </c>
    </row>
    <row r="963" spans="12:49" x14ac:dyDescent="0.3">
      <c r="M963" s="8" t="str">
        <f>"Target; Gain &gt; "&amp;M961</f>
        <v>Target; Gain &gt; 0.6</v>
      </c>
      <c r="N963" s="8" t="e" cm="1" vm="1">
        <f t="array" ref="N963">-1* MEDIAN(_xlfn._xlws.FILTER(N649:N936, ($AX649:$AX936 &gt; $Y938)*($AX649:$AX936&lt;&gt;"")))</f>
        <v>#VALUE!</v>
      </c>
      <c r="O963" s="8" t="e" cm="1" vm="1">
        <f t="array" ref="O963">-1* MEDIAN(_xlfn._xlws.FILTER(O649:O936, ($AX649:$AX936 &gt; $Y938)*($AX649:$AX936&lt;&gt;"")))</f>
        <v>#VALUE!</v>
      </c>
      <c r="P963" s="8" t="e" cm="1" vm="1">
        <f t="array" ref="P963">-1* MEDIAN(_xlfn._xlws.FILTER(P649:P936, ($AX649:$AX936 &gt; $Y938)*($AX649:$AX936&lt;&gt;"")))</f>
        <v>#VALUE!</v>
      </c>
      <c r="Q963" s="8" t="e" cm="1" vm="1">
        <f t="array" ref="Q963">-1* MEDIAN(_xlfn._xlws.FILTER(Q649:Q936, ($AX649:$AX936 &gt; $Y938)*($AX649:$AX936&lt;&gt;"")))</f>
        <v>#VALUE!</v>
      </c>
      <c r="R963" s="8" t="e" cm="1" vm="1">
        <f t="array" ref="R963">-1* MEDIAN(_xlfn._xlws.FILTER(R649:R936, ($AX649:$AX936 &gt; $Y938)*($AX649:$AX936&lt;&gt;"")))</f>
        <v>#VALUE!</v>
      </c>
      <c r="S963" s="8" t="e" cm="1" vm="1">
        <f t="array" ref="S963">-1* MEDIAN(_xlfn._xlws.FILTER(S649:S936, ($AX649:$AX936 &gt; $Y938)*($AX649:$AX936&lt;&gt;"")))</f>
        <v>#VALUE!</v>
      </c>
      <c r="T963" s="8" t="e" cm="1" vm="1">
        <f t="array" ref="T963">-1* MEDIAN(_xlfn._xlws.FILTER(T649:T936, ($AX649:$AX936 &gt; $Y938)*($AX649:$AX936&lt;&gt;"")))</f>
        <v>#VALUE!</v>
      </c>
      <c r="U963" s="8" t="e" cm="1" vm="1">
        <f t="array" ref="U963">-1* MEDIAN(_xlfn._xlws.FILTER(U649:U936, ($AX649:$AX936 &gt; $Y938)*($AX649:$AX936&lt;&gt;"")))</f>
        <v>#VALUE!</v>
      </c>
      <c r="V963" s="8" t="e" cm="1" vm="1">
        <f t="array" ref="V963">-1* MEDIAN(_xlfn._xlws.FILTER(V649:V936, ($AX649:$AX936 &gt; $Y938)*($AX649:$AX936&lt;&gt;"")))</f>
        <v>#VALUE!</v>
      </c>
      <c r="W963" s="8" t="e" cm="1" vm="1">
        <f t="array" ref="W963">-1* MEDIAN(_xlfn._xlws.FILTER(W649:W936, ($AX649:$AX936 &gt; $Y938)*($AX649:$AX936&lt;&gt;"")))</f>
        <v>#VALUE!</v>
      </c>
      <c r="Y963" s="8" t="str">
        <f>"Target; Gain &gt; "&amp;Y961</f>
        <v>Target; Gain &gt; 0.6</v>
      </c>
      <c r="Z963" s="8" t="e" cm="1" vm="1">
        <f t="array" ref="Z963">-1* MEDIAN(_xlfn._xlws.FILTER(Z649:Z936, ($AX649:$AX936 &gt; $Y938)*($AX649:$AX936 &lt;&gt; "")))</f>
        <v>#VALUE!</v>
      </c>
      <c r="AA963" s="8" t="e" cm="1" vm="1">
        <f t="array" ref="AA963">-1* MEDIAN(_xlfn._xlws.FILTER(AA649:AA936, ($AX649:$AX936 &gt; $Y938)*($AX649:$AX936 &lt;&gt; "")))</f>
        <v>#VALUE!</v>
      </c>
      <c r="AB963" s="8" t="e" cm="1" vm="1">
        <f t="array" ref="AB963">-1* MEDIAN(_xlfn._xlws.FILTER(AB649:AB936, ($AX649:$AX936 &gt; $Y938)*($AX649:$AX936 &lt;&gt; "")))</f>
        <v>#VALUE!</v>
      </c>
      <c r="AC963" s="8" t="e" cm="1" vm="1">
        <f t="array" ref="AC963">-1* MEDIAN(_xlfn._xlws.FILTER(AC649:AC936, ($AX649:$AX936 &gt; $Y938)*($AX649:$AX936 &lt;&gt; "")))</f>
        <v>#VALUE!</v>
      </c>
      <c r="AD963" s="8" t="e" cm="1" vm="1">
        <f t="array" ref="AD963">-1* MEDIAN(_xlfn._xlws.FILTER(AD649:AD936, ($AX649:$AX936 &gt; $Y938)*($AX649:$AX936 &lt;&gt; "")))</f>
        <v>#VALUE!</v>
      </c>
      <c r="AE963" s="8" t="e" cm="1" vm="1">
        <f t="array" ref="AE963">-1* MEDIAN(_xlfn._xlws.FILTER(AE649:AE936, ($AX649:$AX936 &gt; $Y938)*($AX649:$AX936 &lt;&gt; "")))</f>
        <v>#VALUE!</v>
      </c>
      <c r="AF963" s="8" t="e" cm="1" vm="1">
        <f t="array" ref="AF963">-1* MEDIAN(_xlfn._xlws.FILTER(AF649:AF936, ($AX649:$AX936 &gt; $Y938)*($AX649:$AX936 &lt;&gt; "")))</f>
        <v>#VALUE!</v>
      </c>
      <c r="AG963" s="8" t="e" cm="1" vm="1">
        <f t="array" ref="AG963">-1* MEDIAN(_xlfn._xlws.FILTER(AG649:AG936, ($AX649:$AX936 &gt; $Y938)*($AX649:$AX936 &lt;&gt; "")))</f>
        <v>#VALUE!</v>
      </c>
      <c r="AH963" s="8" t="e" cm="1" vm="1">
        <f t="array" ref="AH963">-1* MEDIAN(_xlfn._xlws.FILTER(AH649:AH936, ($AX649:$AX936 &gt; $Y938)*($AX649:$AX936 &lt;&gt; "")))</f>
        <v>#VALUE!</v>
      </c>
      <c r="AI963" s="8" t="e" cm="1" vm="1">
        <f t="array" ref="AI963">-1* MEDIAN(_xlfn._xlws.FILTER(AI649:AI936, ($AX649:$AX936 &gt; $Y938)*($AX649:$AX936 &lt;&gt; "")))</f>
        <v>#VALUE!</v>
      </c>
      <c r="AK963" s="8" t="str">
        <f t="shared" si="494"/>
        <v>Target; Gain &gt; 0.6</v>
      </c>
      <c r="AL963" s="8" t="e" cm="1" vm="1">
        <f t="array" ref="AL963">-1* MEDIAN(_xlfn._xlws.FILTER(AL649:AL936, ($AX649:$AX936 &gt; $Y938)*($AX649:$AX936 &lt;&gt; "")))</f>
        <v>#VALUE!</v>
      </c>
      <c r="AM963" s="8" t="e" cm="1" vm="1">
        <f t="array" ref="AM963">-1* MEDIAN(_xlfn._xlws.FILTER(AM649:AM936, ($AX649:$AX936 &gt; $Y938)*($AX649:$AX936 &lt;&gt; "")))</f>
        <v>#VALUE!</v>
      </c>
      <c r="AN963" s="8" t="e" cm="1" vm="1">
        <f t="array" ref="AN963">-1* MEDIAN(_xlfn._xlws.FILTER(AN649:AN936, ($AX649:$AX936 &gt; $Y938)*($AX649:$AX936 &lt;&gt; "")))</f>
        <v>#VALUE!</v>
      </c>
      <c r="AO963" s="8" t="e" cm="1" vm="1">
        <f t="array" ref="AO963">-1* MEDIAN(_xlfn._xlws.FILTER(AO649:AO936, ($AX649:$AX936 &gt; $Y938)*($AX649:$AX936 &lt;&gt; "")))</f>
        <v>#VALUE!</v>
      </c>
      <c r="AP963" s="8" t="e" cm="1" vm="1">
        <f t="array" ref="AP963">-1* MEDIAN(_xlfn._xlws.FILTER(AP649:AP936, ($AX649:$AX936 &gt; $Y938)*($AX649:$AX936 &lt;&gt; "")))</f>
        <v>#VALUE!</v>
      </c>
      <c r="AQ963" s="8" t="e" cm="1" vm="1">
        <f t="array" ref="AQ963">-1* MEDIAN(_xlfn._xlws.FILTER(AQ649:AQ936, ($AX649:$AX936 &gt; $Y938)*($AX649:$AX936 &lt;&gt; "")))</f>
        <v>#VALUE!</v>
      </c>
      <c r="AR963" s="8" t="e" cm="1" vm="1">
        <f t="array" ref="AR963">-1* MEDIAN(_xlfn._xlws.FILTER(AR649:AR936, ($AX649:$AX936 &gt; $Y938)*($AX649:$AX936 &lt;&gt; "")))</f>
        <v>#VALUE!</v>
      </c>
      <c r="AS963" s="8" t="e" cm="1" vm="1">
        <f t="array" ref="AS963">-1* MEDIAN(_xlfn._xlws.FILTER(AS649:AS936, ($AX649:$AX936 &gt; $Y938)*($AX649:$AX936 &lt;&gt; "")))</f>
        <v>#VALUE!</v>
      </c>
      <c r="AT963" s="8" t="e" cm="1" vm="1">
        <f t="array" ref="AT963">-1* MEDIAN(_xlfn._xlws.FILTER(AT649:AT936, ($AX649:$AX936 &gt; $Y938)*($AX649:$AX936 &lt;&gt; "")))</f>
        <v>#VALUE!</v>
      </c>
      <c r="AU963" s="8" t="e" cm="1" vm="1">
        <f t="array" ref="AU963">-1* MEDIAN(_xlfn._xlws.FILTER(AU649:AU936, ($AX649:$AX936 &gt; $Y938)*($AX649:$AX936 &lt;&gt; "")))</f>
        <v>#VALUE!</v>
      </c>
      <c r="AV963" s="4"/>
      <c r="AW963" s="4" t="s">
        <v>14</v>
      </c>
    </row>
    <row r="964" spans="12:49" x14ac:dyDescent="0.3">
      <c r="M964" s="8" t="str">
        <f>"Gain &gt; "&amp;M961</f>
        <v>Gain &gt; 0.6</v>
      </c>
      <c r="N964" s="8" t="e" cm="1" vm="1">
        <f t="array" ref="N964">-1* MEDIAN(_xlfn._xlws.FILTER(N649:N936, $AW649:$AW936 &gt; $Y938))</f>
        <v>#VALUE!</v>
      </c>
      <c r="O964" s="8" t="e" cm="1" vm="1">
        <f t="array" ref="O964">-1* MEDIAN(_xlfn._xlws.FILTER(O649:O936, $AW649:$AW936 &gt; $Y938))</f>
        <v>#VALUE!</v>
      </c>
      <c r="P964" s="8" t="e" cm="1" vm="1">
        <f t="array" ref="P964">-1* MEDIAN(_xlfn._xlws.FILTER(P649:P936, $AW649:$AW936 &gt; $Y938))</f>
        <v>#VALUE!</v>
      </c>
      <c r="Q964" s="8" t="e" cm="1" vm="1">
        <f t="array" ref="Q964">-1* MEDIAN(_xlfn._xlws.FILTER(Q649:Q936, $AW649:$AW936 &gt; $Y938))</f>
        <v>#VALUE!</v>
      </c>
      <c r="R964" s="8" t="e" cm="1" vm="1">
        <f t="array" ref="R964">-1* MEDIAN(_xlfn._xlws.FILTER(R649:R936, $AW649:$AW936 &gt; $Y938))</f>
        <v>#VALUE!</v>
      </c>
      <c r="S964" s="8" t="e" cm="1" vm="1">
        <f t="array" ref="S964">-1* MEDIAN(_xlfn._xlws.FILTER(S649:S936, $AW649:$AW936 &gt; $Y938))</f>
        <v>#VALUE!</v>
      </c>
      <c r="T964" s="8" t="e" cm="1" vm="1">
        <f t="array" ref="T964">-1* MEDIAN(_xlfn._xlws.FILTER(T649:T936, $AW649:$AW936 &gt; $Y938))</f>
        <v>#VALUE!</v>
      </c>
      <c r="U964" s="8" t="e" cm="1" vm="1">
        <f t="array" ref="U964">-1* MEDIAN(_xlfn._xlws.FILTER(U649:U936, $AW649:$AW936 &gt; $Y938))</f>
        <v>#VALUE!</v>
      </c>
      <c r="V964" s="8" t="e" cm="1" vm="1">
        <f t="array" ref="V964">-1* MEDIAN(_xlfn._xlws.FILTER(V649:V936, $AW649:$AW936 &gt; $Y938))</f>
        <v>#VALUE!</v>
      </c>
      <c r="W964" s="8" t="e" cm="1" vm="1">
        <f t="array" ref="W964">-1* MEDIAN(_xlfn._xlws.FILTER(W649:W936, $AW649:$AW936 &gt; $Y938))</f>
        <v>#VALUE!</v>
      </c>
      <c r="Y964" s="8" t="str">
        <f>"Gain &gt; "&amp;Y961</f>
        <v>Gain &gt; 0.6</v>
      </c>
      <c r="Z964" s="8" t="e" cm="1" vm="1">
        <f t="array" ref="Z964">-1* MEDIAN(_xlfn._xlws.FILTER(Z649:Z936, $AW649:$AW936 &gt; $Y938))</f>
        <v>#VALUE!</v>
      </c>
      <c r="AA964" s="8" t="e" cm="1" vm="1">
        <f t="array" ref="AA964">-1* MEDIAN(_xlfn._xlws.FILTER(AA649:AA936, $AW649:$AW936 &gt; $Y938))</f>
        <v>#VALUE!</v>
      </c>
      <c r="AB964" s="8" t="e" cm="1" vm="1">
        <f t="array" ref="AB964">-1* MEDIAN(_xlfn._xlws.FILTER(AB649:AB936, $AW649:$AW936 &gt; $Y938))</f>
        <v>#VALUE!</v>
      </c>
      <c r="AC964" s="8" t="e" cm="1" vm="1">
        <f t="array" ref="AC964">-1* MEDIAN(_xlfn._xlws.FILTER(AC649:AC936, $AW649:$AW936 &gt; $Y938))</f>
        <v>#VALUE!</v>
      </c>
      <c r="AD964" s="8" t="e" cm="1" vm="1">
        <f t="array" ref="AD964">-1* MEDIAN(_xlfn._xlws.FILTER(AD649:AD936, $AW649:$AW936 &gt; $Y938))</f>
        <v>#VALUE!</v>
      </c>
      <c r="AE964" s="8" t="e" cm="1" vm="1">
        <f t="array" ref="AE964">-1* MEDIAN(_xlfn._xlws.FILTER(AE649:AE936, $AW649:$AW936 &gt; $Y938))</f>
        <v>#VALUE!</v>
      </c>
      <c r="AF964" s="8" t="e" cm="1" vm="1">
        <f t="array" ref="AF964">-1* MEDIAN(_xlfn._xlws.FILTER(AF649:AF936, $AW649:$AW936 &gt; $Y938))</f>
        <v>#VALUE!</v>
      </c>
      <c r="AG964" s="8" t="e" cm="1" vm="1">
        <f t="array" ref="AG964">-1* MEDIAN(_xlfn._xlws.FILTER(AG649:AG936, $AW649:$AW936 &gt; $Y938))</f>
        <v>#VALUE!</v>
      </c>
      <c r="AH964" s="8" t="e" cm="1" vm="1">
        <f t="array" ref="AH964">-1* MEDIAN(_xlfn._xlws.FILTER(AH649:AH936, $AW649:$AW936 &gt; $Y938))</f>
        <v>#VALUE!</v>
      </c>
      <c r="AI964" s="8" t="e" cm="1" vm="1">
        <f t="array" ref="AI964">-1* MEDIAN(_xlfn._xlws.FILTER(AI649:AI936, $AW649:$AW936 &gt; $Y938))</f>
        <v>#VALUE!</v>
      </c>
      <c r="AK964" s="8" t="str">
        <f t="shared" si="494"/>
        <v>Gain &gt; 0.6</v>
      </c>
      <c r="AL964" s="8" t="e" cm="1" vm="1">
        <f t="array" ref="AL964">-1* MEDIAN(_xlfn._xlws.FILTER(AL649:AL936, $AW649:$AW936 &gt; $Y938))</f>
        <v>#VALUE!</v>
      </c>
      <c r="AM964" s="8" t="e" cm="1" vm="1">
        <f t="array" ref="AM964">-1* MEDIAN(_xlfn._xlws.FILTER(AM649:AM936, $AW649:$AW936 &gt; $Y938))</f>
        <v>#VALUE!</v>
      </c>
      <c r="AN964" s="8" t="e" cm="1" vm="1">
        <f t="array" ref="AN964">-1* MEDIAN(_xlfn._xlws.FILTER(AN649:AN936, $AW649:$AW936 &gt; $Y938))</f>
        <v>#VALUE!</v>
      </c>
      <c r="AO964" s="8" t="e" cm="1" vm="1">
        <f t="array" ref="AO964">-1* MEDIAN(_xlfn._xlws.FILTER(AO649:AO936, $AW649:$AW936 &gt; $Y938))</f>
        <v>#VALUE!</v>
      </c>
      <c r="AP964" s="8" t="e" cm="1" vm="1">
        <f t="array" ref="AP964">-1* MEDIAN(_xlfn._xlws.FILTER(AP649:AP936, $AW649:$AW936 &gt; $Y938))</f>
        <v>#VALUE!</v>
      </c>
      <c r="AQ964" s="8" t="e" cm="1" vm="1">
        <f t="array" ref="AQ964">-1* MEDIAN(_xlfn._xlws.FILTER(AQ649:AQ936, $AW649:$AW936 &gt; $Y938))</f>
        <v>#VALUE!</v>
      </c>
      <c r="AR964" s="8" t="e" cm="1" vm="1">
        <f t="array" ref="AR964">-1* MEDIAN(_xlfn._xlws.FILTER(AR649:AR936, $AW649:$AW936 &gt; $Y938))</f>
        <v>#VALUE!</v>
      </c>
      <c r="AS964" s="8" t="e" cm="1" vm="1">
        <f t="array" ref="AS964">-1* MEDIAN(_xlfn._xlws.FILTER(AS649:AS936, $AW649:$AW936 &gt; $Y938))</f>
        <v>#VALUE!</v>
      </c>
      <c r="AT964" s="8" t="e" cm="1" vm="1">
        <f t="array" ref="AT964">-1* MEDIAN(_xlfn._xlws.FILTER(AT649:AT936, $AW649:$AW936 &gt; $Y938))</f>
        <v>#VALUE!</v>
      </c>
      <c r="AU964" s="8" t="e" cm="1" vm="1">
        <f t="array" ref="AU964">-1* MEDIAN(_xlfn._xlws.FILTER(AU649:AU936, $AW649:$AW936 &gt; $Y938))</f>
        <v>#VALUE!</v>
      </c>
      <c r="AV964" s="4" t="s">
        <v>39</v>
      </c>
      <c r="AW964" s="18">
        <f>AVERAGEIF($H649:$H936,"=1",AW649:AW936)</f>
        <v>6.1777777777777758E-2</v>
      </c>
    </row>
    <row r="965" spans="12:49" x14ac:dyDescent="0.3">
      <c r="M965" t="s">
        <v>39</v>
      </c>
      <c r="N965" s="8" cm="1">
        <f t="array" ref="N965">-1* MEDIAN(_xlfn._xlws.FILTER(N649:N936, $H649:$H936=1))</f>
        <v>0.73986869776926434</v>
      </c>
      <c r="O965" s="8" cm="1">
        <f t="array" ref="O965">-1* MEDIAN(_xlfn._xlws.FILTER(O649:O936, $H649:$H936=1))</f>
        <v>0.73904117268014868</v>
      </c>
      <c r="P965" s="8" cm="1">
        <f t="array" ref="P965">-1* MEDIAN(_xlfn._xlws.FILTER(P649:P936, $H649:$H936=1))</f>
        <v>2.2295115370531311E-4</v>
      </c>
      <c r="Q965" s="8" cm="1">
        <f t="array" ref="Q965">-1* MEDIAN(_xlfn._xlws.FILTER(Q649:Q936, $H649:$H936=1))</f>
        <v>0.90534632677743099</v>
      </c>
      <c r="R965" s="8" cm="1">
        <f t="array" ref="R965">-1* MEDIAN(_xlfn._xlws.FILTER(R649:R936, $H649:$H936=1))</f>
        <v>-1.560825276929338</v>
      </c>
      <c r="S965" s="8" cm="1">
        <f t="array" ref="S965">-1* MEDIAN(_xlfn._xlws.FILTER(S649:S936, $H649:$H936=1))</f>
        <v>0.97873791612243966</v>
      </c>
      <c r="T965" s="8" cm="1">
        <f t="array" ref="T965">-1* MEDIAN(_xlfn._xlws.FILTER(T649:T936, $H649:$H936=1))</f>
        <v>0.27032238500675387</v>
      </c>
      <c r="U965" s="8" cm="1">
        <f t="array" ref="U965">-1* MEDIAN(_xlfn._xlws.FILTER(U649:U936, $H649:$H936=1))</f>
        <v>0.43063577169850942</v>
      </c>
      <c r="V965" s="8" cm="1">
        <f t="array" ref="V965">-1* MEDIAN(_xlfn._xlws.FILTER(V649:V936, $H649:$H936=1))</f>
        <v>0.7326414636201144</v>
      </c>
      <c r="W965" s="8" cm="1">
        <f t="array" ref="W965">-1* MEDIAN(_xlfn._xlws.FILTER(W649:W936, $H649:$H936=1))</f>
        <v>0.93806536647996097</v>
      </c>
      <c r="Y965" t="s">
        <v>39</v>
      </c>
      <c r="Z965" s="8" cm="1">
        <f t="array" ref="Z965">-1* MEDIAN(_xlfn._xlws.FILTER(Z649:Z936, $H649:$H936=1))</f>
        <v>0.65722998325110205</v>
      </c>
      <c r="AA965" s="8" cm="1">
        <f t="array" ref="AA965">-1* MEDIAN(_xlfn._xlws.FILTER(AA649:AA936, $H649:$H936=1))</f>
        <v>0.67109992421590348</v>
      </c>
      <c r="AB965" s="8" cm="1">
        <f t="array" ref="AB965">-1* MEDIAN(_xlfn._xlws.FILTER(AB649:AB936, $H649:$H936=1))</f>
        <v>5.5954913759732987E-2</v>
      </c>
      <c r="AC965" s="8" cm="1">
        <f t="array" ref="AC965">-1* MEDIAN(_xlfn._xlws.FILTER(AC649:AC936, $H649:$H936=1))</f>
        <v>0.73573500425111849</v>
      </c>
      <c r="AD965" s="8" cm="1">
        <f t="array" ref="AD965">-1* MEDIAN(_xlfn._xlws.FILTER(AD649:AD936, $H649:$H936=1))</f>
        <v>-1.1855065461590342</v>
      </c>
      <c r="AE965" s="8" cm="1">
        <f t="array" ref="AE965">-1* MEDIAN(_xlfn._xlws.FILTER(AE649:AE936, $H649:$H936=1))</f>
        <v>0.64839879988508142</v>
      </c>
      <c r="AF965" s="8" cm="1">
        <f t="array" ref="AF965">-1* MEDIAN(_xlfn._xlws.FILTER(AF649:AF936, $H649:$H936=1))</f>
        <v>0.64323779739011289</v>
      </c>
      <c r="AG965" s="8" cm="1">
        <f t="array" ref="AG965">-1* MEDIAN(_xlfn._xlws.FILTER(AG649:AG936, $H649:$H936=1))</f>
        <v>0.67878180777498454</v>
      </c>
      <c r="AH965" s="8" cm="1">
        <f t="array" ref="AH965">-1* MEDIAN(_xlfn._xlws.FILTER(AH649:AH936, $H649:$H936=1))</f>
        <v>0.40469082489455671</v>
      </c>
      <c r="AI965" s="8" cm="1">
        <f t="array" ref="AI965">-1* MEDIAN(_xlfn._xlws.FILTER(AI649:AI936, $H649:$H936=1))</f>
        <v>0.51395173117058479</v>
      </c>
      <c r="AK965" t="str">
        <f t="shared" si="494"/>
        <v>Target (or sym)</v>
      </c>
      <c r="AL965" s="8" cm="1">
        <f t="array" ref="AL965">-1* MEDIAN(_xlfn._xlws.FILTER(AL649:AL936, $H649:$H936=1))</f>
        <v>0.86472379503943686</v>
      </c>
      <c r="AM965" s="8" cm="1">
        <f t="array" ref="AM965">-1* MEDIAN(_xlfn._xlws.FILTER(AM649:AM936, $H649:$H936=1))</f>
        <v>0.86603160585732475</v>
      </c>
      <c r="AN965" s="8" cm="1">
        <f t="array" ref="AN965">-1* MEDIAN(_xlfn._xlws.FILTER(AN649:AN936, $H649:$H936=1))</f>
        <v>5.5954913759732987E-2</v>
      </c>
      <c r="AO965" s="8" cm="1">
        <f t="array" ref="AO965">-1* MEDIAN(_xlfn._xlws.FILTER(AO649:AO936, $H649:$H936=1))</f>
        <v>0.85730715165135518</v>
      </c>
      <c r="AP965" s="8" cm="1">
        <f t="array" ref="AP965">-1* MEDIAN(_xlfn._xlws.FILTER(AP649:AP936, $H649:$H936=1))</f>
        <v>-1.1855065461590342</v>
      </c>
      <c r="AQ965" s="8" cm="1">
        <f t="array" ref="AQ965">-1* MEDIAN(_xlfn._xlws.FILTER(AQ649:AQ936, $H649:$H936=1))</f>
        <v>0.87096337870797325</v>
      </c>
      <c r="AR965" s="8" cm="1">
        <f t="array" ref="AR965">-1* MEDIAN(_xlfn._xlws.FILTER(AR649:AR936, $H649:$H936=1))</f>
        <v>0.82076422326250731</v>
      </c>
      <c r="AS965" s="8" cm="1">
        <f t="array" ref="AS965">-1* MEDIAN(_xlfn._xlws.FILTER(AS649:AS936, $H649:$H936=1))</f>
        <v>0.87444901518502038</v>
      </c>
      <c r="AT965" s="8" cm="1">
        <f t="array" ref="AT965">-1* MEDIAN(_xlfn._xlws.FILTER(AT649:AT936, $H649:$H936=1))</f>
        <v>0.40469082489455671</v>
      </c>
      <c r="AU965" s="8" cm="1">
        <f t="array" ref="AU965">-1* MEDIAN(_xlfn._xlws.FILTER(AU649:AU936, $H649:$H936=1))</f>
        <v>0.80326428011833828</v>
      </c>
      <c r="AV965" s="4" t="s">
        <v>44</v>
      </c>
      <c r="AW965" s="18">
        <f>AVERAGEIF($J649:$J936,"=1",AW649:AW936)</f>
        <v>0.11294117647058825</v>
      </c>
    </row>
    <row r="966" spans="12:49" x14ac:dyDescent="0.3">
      <c r="M966" t="str">
        <f t="shared" ref="M966:M971" si="498">Y966</f>
        <v>Gain &gt; 0</v>
      </c>
      <c r="N966" s="8" cm="1">
        <f t="array" ref="N966">-1* MEDIAN(_xlfn._xlws.FILTER(N649:N936, $J649:$J936=1))</f>
        <v>0.85216324205553706</v>
      </c>
      <c r="O966" s="8" cm="1">
        <f t="array" ref="O966">-1* MEDIAN(_xlfn._xlws.FILTER(O649:O936, $J649:$J936=1))</f>
        <v>0.85228653897787077</v>
      </c>
      <c r="P966" s="8" cm="1">
        <f t="array" ref="P966">-1* MEDIAN(_xlfn._xlws.FILTER(P649:P936, $J649:$J936=1))</f>
        <v>0.67367313620278713</v>
      </c>
      <c r="Q966" s="8" cm="1">
        <f t="array" ref="Q966">-1* MEDIAN(_xlfn._xlws.FILTER(Q649:Q936, $J649:$J936=1))</f>
        <v>0.91576048011641153</v>
      </c>
      <c r="R966" s="8" cm="1">
        <f t="array" ref="R966">-1* MEDIAN(_xlfn._xlws.FILTER(R649:R936, $J649:$J936=1))</f>
        <v>-2.0861858941012414</v>
      </c>
      <c r="S966" s="8" cm="1">
        <f t="array" ref="S966">-1* MEDIAN(_xlfn._xlws.FILTER(S649:S936, $J649:$J936=1))</f>
        <v>0.93173072988719507</v>
      </c>
      <c r="T966" s="8" cm="1">
        <f t="array" ref="T966">-1* MEDIAN(_xlfn._xlws.FILTER(T649:T936, $J649:$J936=1))</f>
        <v>0.55086088542856548</v>
      </c>
      <c r="U966" s="8" cm="1">
        <f t="array" ref="U966">-1* MEDIAN(_xlfn._xlws.FILTER(U649:U936, $J649:$J936=1))</f>
        <v>0.64709382615119115</v>
      </c>
      <c r="V966" s="8" cm="1">
        <f t="array" ref="V966">-1* MEDIAN(_xlfn._xlws.FILTER(V649:V936, $J649:$J936=1))</f>
        <v>0.69034248633753981</v>
      </c>
      <c r="W966" s="8" cm="1">
        <f t="array" ref="W966">-1* MEDIAN(_xlfn._xlws.FILTER(W649:W936, $J649:$J936=1))</f>
        <v>0.91959995094399749</v>
      </c>
      <c r="Y966" t="s">
        <v>18</v>
      </c>
      <c r="Z966" s="8" cm="1">
        <f t="array" ref="Z966">-1* MEDIAN(_xlfn._xlws.FILTER(Z649:Z936, $J649:$J936=1))</f>
        <v>0.78668781171558622</v>
      </c>
      <c r="AA966" s="8" cm="1">
        <f t="array" ref="AA966">-1* MEDIAN(_xlfn._xlws.FILTER(AA649:AA936, $J649:$J936=1))</f>
        <v>0.79174589978940446</v>
      </c>
      <c r="AB966" s="8" cm="1">
        <f t="array" ref="AB966">-1* MEDIAN(_xlfn._xlws.FILTER(AB649:AB936, $J649:$J936=1))</f>
        <v>0.41585905918717603</v>
      </c>
      <c r="AC966" s="8" cm="1">
        <f t="array" ref="AC966">-1* MEDIAN(_xlfn._xlws.FILTER(AC649:AC936, $J649:$J936=1))</f>
        <v>0.8128924686095278</v>
      </c>
      <c r="AD966" s="8" cm="1">
        <f t="array" ref="AD966">-1* MEDIAN(_xlfn._xlws.FILTER(AD649:AD936, $J649:$J936=1))</f>
        <v>-1.6467087998817442</v>
      </c>
      <c r="AE966" s="8" cm="1">
        <f t="array" ref="AE966">-1* MEDIAN(_xlfn._xlws.FILTER(AE649:AE936, $J649:$J936=1))</f>
        <v>0.83962415604518781</v>
      </c>
      <c r="AF966" s="8" cm="1">
        <f t="array" ref="AF966">-1* MEDIAN(_xlfn._xlws.FILTER(AF649:AF936, $J649:$J936=1))</f>
        <v>0.84473586535235645</v>
      </c>
      <c r="AG966" s="8" cm="1">
        <f t="array" ref="AG966">-1* MEDIAN(_xlfn._xlws.FILTER(AG649:AG936, $J649:$J936=1))</f>
        <v>0.78510521310718606</v>
      </c>
      <c r="AH966" s="8" cm="1">
        <f t="array" ref="AH966">-1* MEDIAN(_xlfn._xlws.FILTER(AH649:AH936, $J649:$J936=1))</f>
        <v>0.20273061889777996</v>
      </c>
      <c r="AI966" s="8" cm="1">
        <f t="array" ref="AI966">-1* MEDIAN(_xlfn._xlws.FILTER(AI649:AI936, $J649:$J936=1))</f>
        <v>0.60343378294049677</v>
      </c>
      <c r="AK966" t="str">
        <f t="shared" si="494"/>
        <v>Gain &gt; 0</v>
      </c>
      <c r="AL966" s="8" cm="1">
        <f t="array" ref="AL966">-1* MEDIAN(_xlfn._xlws.FILTER(AL649:AL936, $J649:$J936=1))</f>
        <v>0.90280320468177511</v>
      </c>
      <c r="AM966" s="8" cm="1">
        <f t="array" ref="AM966">-1* MEDIAN(_xlfn._xlws.FILTER(AM649:AM936, $J649:$J936=1))</f>
        <v>0.90397386613340669</v>
      </c>
      <c r="AN966" s="8" cm="1">
        <f t="array" ref="AN966">-1* MEDIAN(_xlfn._xlws.FILTER(AN649:AN936, $J649:$J936=1))</f>
        <v>0.41585905918717603</v>
      </c>
      <c r="AO966" s="8" cm="1">
        <f t="array" ref="AO966">-1* MEDIAN(_xlfn._xlws.FILTER(AO649:AO936, $J649:$J936=1))</f>
        <v>0.90359647523089393</v>
      </c>
      <c r="AP966" s="8" cm="1">
        <f t="array" ref="AP966">-1* MEDIAN(_xlfn._xlws.FILTER(AP649:AP936, $J649:$J936=1))</f>
        <v>-1.6467087998817442</v>
      </c>
      <c r="AQ966" s="8" cm="1">
        <f t="array" ref="AQ966">-1* MEDIAN(_xlfn._xlws.FILTER(AQ649:AQ936, $J649:$J936=1))</f>
        <v>0.92613604934804938</v>
      </c>
      <c r="AR966" s="8" cm="1">
        <f t="array" ref="AR966">-1* MEDIAN(_xlfn._xlws.FILTER(AR649:AR936, $J649:$J936=1))</f>
        <v>0.92129973669961673</v>
      </c>
      <c r="AS966" s="8" cm="1">
        <f t="array" ref="AS966">-1* MEDIAN(_xlfn._xlws.FILTER(AS649:AS936, $J649:$J936=1))</f>
        <v>0.94341137062822411</v>
      </c>
      <c r="AT966" s="8" cm="1">
        <f t="array" ref="AT966">-1* MEDIAN(_xlfn._xlws.FILTER(AT649:AT936, $J649:$J936=1))</f>
        <v>0.20273061889777996</v>
      </c>
      <c r="AU966" s="8" cm="1">
        <f t="array" ref="AU966">-1* MEDIAN(_xlfn._xlws.FILTER(AU649:AU936, $J649:$J936=1))</f>
        <v>0.84343898064563938</v>
      </c>
      <c r="AV966" s="4" t="s">
        <v>19</v>
      </c>
      <c r="AW966" s="18">
        <f>AVERAGEIF($I649:$I936,"=1",AW649:AW936)</f>
        <v>-7.1111111111111097E-2</v>
      </c>
    </row>
    <row r="967" spans="12:49" x14ac:dyDescent="0.3">
      <c r="M967" t="str">
        <f t="shared" si="498"/>
        <v>Gain &lt;=0</v>
      </c>
      <c r="N967" s="8" cm="1">
        <f t="array" ref="N967">-1* MEDIAN(_xlfn._xlws.FILTER(N649:N936, $I649:$I936=1))</f>
        <v>-0.14022807671330773</v>
      </c>
      <c r="O967" s="8" cm="1">
        <f t="array" ref="O967">-1* MEDIAN(_xlfn._xlws.FILTER(O649:O936, $I649:$I936=1))</f>
        <v>-0.14044004072175945</v>
      </c>
      <c r="P967" s="8" cm="1">
        <f t="array" ref="P967">-1* MEDIAN(_xlfn._xlws.FILTER(P649:P936, $I649:$I936=1))</f>
        <v>1.5397705741838647E-4</v>
      </c>
      <c r="Q967" s="8" cm="1">
        <f t="array" ref="Q967">-1* MEDIAN(_xlfn._xlws.FILTER(Q649:Q936, $I649:$I936=1))</f>
        <v>-4.8174729438492424E-3</v>
      </c>
      <c r="R967" s="8" cm="1">
        <f t="array" ref="R967">-1* MEDIAN(_xlfn._xlws.FILTER(R649:R936, $I649:$I936=1))</f>
        <v>0.99998800257944542</v>
      </c>
      <c r="S967" s="8" cm="1">
        <f t="array" ref="S967">-1* MEDIAN(_xlfn._xlws.FILTER(S649:S936, $I649:$I936=1))</f>
        <v>0.78873796251326578</v>
      </c>
      <c r="T967" s="8" cm="1">
        <f t="array" ref="T967">-1* MEDIAN(_xlfn._xlws.FILTER(T649:T936, $I649:$I936=1))</f>
        <v>-13.579529650082138</v>
      </c>
      <c r="U967" s="8" cm="1">
        <f t="array" ref="U967">-1* MEDIAN(_xlfn._xlws.FILTER(U649:U936, $I649:$I936=1))</f>
        <v>-10.304343521423421</v>
      </c>
      <c r="V967" s="8" cm="1">
        <f t="array" ref="V967">-1* MEDIAN(_xlfn._xlws.FILTER(V649:V936, $I649:$I936=1))</f>
        <v>0.99862319688284573</v>
      </c>
      <c r="W967" s="8" cm="1">
        <f t="array" ref="W967">-1* MEDIAN(_xlfn._xlws.FILTER(W649:W936, $I649:$I936=1))</f>
        <v>0.86046010134188167</v>
      </c>
      <c r="Y967" t="s">
        <v>19</v>
      </c>
      <c r="Z967" s="8" cm="1">
        <f t="array" ref="Z967">-1* MEDIAN(_xlfn._xlws.FILTER(Z649:Z936, $I649:$I936=1))</f>
        <v>-0.60703543939023241</v>
      </c>
      <c r="AA967" s="8" cm="1">
        <f t="array" ref="AA967">-1* MEDIAN(_xlfn._xlws.FILTER(AA649:AA936, $I649:$I936=1))</f>
        <v>-0.57009587927919891</v>
      </c>
      <c r="AB967" s="8" cm="1">
        <f t="array" ref="AB967">-1* MEDIAN(_xlfn._xlws.FILTER(AB649:AB936, $I649:$I936=1))</f>
        <v>-0.18329018382134912</v>
      </c>
      <c r="AC967" s="8" cm="1">
        <f t="array" ref="AC967">-1* MEDIAN(_xlfn._xlws.FILTER(AC649:AC936, $I649:$I936=1))</f>
        <v>-0.72606524718172705</v>
      </c>
      <c r="AD967" s="8" cm="1">
        <f t="array" ref="AD967">-1* MEDIAN(_xlfn._xlws.FILTER(AD649:AD936, $I649:$I936=1))</f>
        <v>0.61006513869476653</v>
      </c>
      <c r="AE967" s="8" cm="1">
        <f t="array" ref="AE967">-1* MEDIAN(_xlfn._xlws.FILTER(AE649:AE936, $I649:$I936=1))</f>
        <v>7.4896645997408445E-2</v>
      </c>
      <c r="AF967" s="8" cm="1">
        <f t="array" ref="AF967">-1* MEDIAN(_xlfn._xlws.FILTER(AF649:AF936, $I649:$I936=1))</f>
        <v>-0.90819980810938938</v>
      </c>
      <c r="AG967" s="8" cm="1">
        <f t="array" ref="AG967">-1* MEDIAN(_xlfn._xlws.FILTER(AG649:AG936, $I649:$I936=1))</f>
        <v>-1.5380400214599326</v>
      </c>
      <c r="AH967" s="8" cm="1">
        <f t="array" ref="AH967">-1* MEDIAN(_xlfn._xlws.FILTER(AH649:AH936, $I649:$I936=1))</f>
        <v>0.98074569412189083</v>
      </c>
      <c r="AI967" s="8" cm="1">
        <f t="array" ref="AI967">-1* MEDIAN(_xlfn._xlws.FILTER(AI649:AI936, $I649:$I936=1))</f>
        <v>0.2302785879475048</v>
      </c>
      <c r="AK967" t="str">
        <f t="shared" si="494"/>
        <v>Gain &lt;=0</v>
      </c>
      <c r="AL967" s="8" cm="1">
        <f t="array" ref="AL967">-1* MEDIAN(_xlfn._xlws.FILTER(AL649:AL936, $I649:$I936=1))</f>
        <v>0.25569688129654899</v>
      </c>
      <c r="AM967" s="8" cm="1">
        <f t="array" ref="AM967">-1* MEDIAN(_xlfn._xlws.FILTER(AM649:AM936, $I649:$I936=1))</f>
        <v>0.25137953224565501</v>
      </c>
      <c r="AN967" s="8" cm="1">
        <f t="array" ref="AN967">-1* MEDIAN(_xlfn._xlws.FILTER(AN649:AN936, $I649:$I936=1))</f>
        <v>-0.18329018382134912</v>
      </c>
      <c r="AO967" s="8" cm="1">
        <f t="array" ref="AO967">-1* MEDIAN(_xlfn._xlws.FILTER(AO649:AO936, $I649:$I936=1))</f>
        <v>0.17110207874638392</v>
      </c>
      <c r="AP967" s="8" cm="1">
        <f t="array" ref="AP967">-1* MEDIAN(_xlfn._xlws.FILTER(AP649:AP936, $I649:$I936=1))</f>
        <v>0.61006513869476653</v>
      </c>
      <c r="AQ967" s="8" cm="1">
        <f t="array" ref="AQ967">-1* MEDIAN(_xlfn._xlws.FILTER(AQ649:AQ936, $I649:$I936=1))</f>
        <v>0.37056671836402533</v>
      </c>
      <c r="AR967" s="8" cm="1">
        <f t="array" ref="AR967">-1* MEDIAN(_xlfn._xlws.FILTER(AR649:AR936, $I649:$I936=1))</f>
        <v>3.3740617983201354E-2</v>
      </c>
      <c r="AS967" s="8" cm="1">
        <f t="array" ref="AS967">-1* MEDIAN(_xlfn._xlws.FILTER(AS649:AS936, $I649:$I936=1))</f>
        <v>0.23223756470986923</v>
      </c>
      <c r="AT967" s="8" cm="1">
        <f t="array" ref="AT967">-1* MEDIAN(_xlfn._xlws.FILTER(AT649:AT936, $I649:$I936=1))</f>
        <v>0.98074569412189083</v>
      </c>
      <c r="AU967" s="8" cm="1">
        <f t="array" ref="AU967">-1* MEDIAN(_xlfn._xlws.FILTER(AU649:AU936, $I649:$I936=1))</f>
        <v>0.32433732388659364</v>
      </c>
    </row>
    <row r="968" spans="12:49" x14ac:dyDescent="0.3">
      <c r="M968" t="str">
        <f t="shared" si="498"/>
        <v>Target; Gain &gt; 0.6; #pref=2</v>
      </c>
      <c r="N968" s="8" t="e" cm="1" vm="1">
        <f t="array" ref="N968">-1* AVERAGE(_xlfn._xlws.FILTER(N649:N936,($H$649:$H$936=1)*($K$649:$K$936=2)*($AW649:$AW936&gt;$Y$938)))</f>
        <v>#VALUE!</v>
      </c>
      <c r="O968" s="8" t="e" cm="1" vm="1">
        <f t="array" ref="O968">-1* AVERAGE(_xlfn._xlws.FILTER(O649:O936,($H$649:$H$936=1)*($K$649:$K$936=2)*($AW649:$AW936&gt;$Y$938)))</f>
        <v>#VALUE!</v>
      </c>
      <c r="P968" s="8" t="e" cm="1" vm="1">
        <f t="array" ref="P968">-1* AVERAGE(_xlfn._xlws.FILTER(P649:P936,($H$649:$H$936=1)*($K$649:$K$936=2)*($AW649:$AW936&gt;$Y$938)))</f>
        <v>#VALUE!</v>
      </c>
      <c r="Q968" s="8" t="e" cm="1" vm="1">
        <f t="array" ref="Q968">-1* AVERAGE(_xlfn._xlws.FILTER(Q649:Q936,($H$649:$H$936=1)*($K$649:$K$936=2)*($AW649:$AW936&gt;$Y$938)))</f>
        <v>#VALUE!</v>
      </c>
      <c r="R968" s="8" t="e" cm="1" vm="1">
        <f t="array" ref="R968">-1* AVERAGE(_xlfn._xlws.FILTER(R649:R936,($H$649:$H$936=1)*($K$649:$K$936=2)*($AW649:$AW936&gt;$Y$938)))</f>
        <v>#VALUE!</v>
      </c>
      <c r="S968" s="8" t="e" cm="1" vm="1">
        <f t="array" ref="S968">-1* AVERAGE(_xlfn._xlws.FILTER(S649:S936,($H$649:$H$936=1)*($K$649:$K$936=2)*($AW649:$AW936&gt;$Y$938)))</f>
        <v>#VALUE!</v>
      </c>
      <c r="T968" s="8" t="e" cm="1" vm="1">
        <f t="array" ref="T968">-1* AVERAGE(_xlfn._xlws.FILTER(T649:T936,($H$649:$H$936=1)*($K$649:$K$936=2)*($AW649:$AW936&gt;$Y$938)))</f>
        <v>#VALUE!</v>
      </c>
      <c r="U968" s="8" t="e" cm="1" vm="1">
        <f t="array" ref="U968">-1* AVERAGE(_xlfn._xlws.FILTER(U649:U936,($H$649:$H$936=1)*($K$649:$K$936=2)*($AW649:$AW936&gt;$Y$938)))</f>
        <v>#VALUE!</v>
      </c>
      <c r="V968" s="8" t="e" cm="1" vm="1">
        <f t="array" ref="V968">-1* AVERAGE(_xlfn._xlws.FILTER(V649:V936,($H$649:$H$936=1)*($K$649:$K$936=2)*($AW649:$AW936&gt;$Y$938)))</f>
        <v>#VALUE!</v>
      </c>
      <c r="W968" s="8" t="e" cm="1" vm="1">
        <f t="array" ref="W968">-1* AVERAGE(_xlfn._xlws.FILTER(W649:W936,($H$649:$H$936=1)*($K$649:$K$936=2)*($AW649:$AW936&gt;$Y$938)))</f>
        <v>#VALUE!</v>
      </c>
      <c r="Y968" t="str">
        <f>"Target; Gain &gt; "&amp;Y961&amp;"; #pref=2"</f>
        <v>Target; Gain &gt; 0.6; #pref=2</v>
      </c>
      <c r="Z968" s="8" t="e" cm="1" vm="1">
        <f t="array" ref="Z968">-1* AVERAGE(_xlfn._xlws.FILTER(Z649:Z936,($H$649:$H$936=1)*($K$649:$K$936=2)*($AW649:$AW936&gt;$Y$938)))</f>
        <v>#VALUE!</v>
      </c>
      <c r="AA968" s="8" t="e" cm="1" vm="1">
        <f t="array" ref="AA968">-1* AVERAGE(_xlfn._xlws.FILTER(AA649:AA936,($H$649:$H$936=1)*($K$649:$K$936=2)*($AW649:$AW936&gt;$Y$938)))</f>
        <v>#VALUE!</v>
      </c>
      <c r="AB968" s="8" t="e" cm="1" vm="1">
        <f t="array" ref="AB968">-1* AVERAGE(_xlfn._xlws.FILTER(AB649:AB936,($H$649:$H$936=1)*($K$649:$K$936=2)*($AW649:$AW936&gt;$Y$938)))</f>
        <v>#VALUE!</v>
      </c>
      <c r="AC968" s="8" t="e" cm="1" vm="1">
        <f t="array" ref="AC968">-1* AVERAGE(_xlfn._xlws.FILTER(AC649:AC936,($H$649:$H$936=1)*($K$649:$K$936=2)*($AW649:$AW936&gt;$Y$938)))</f>
        <v>#VALUE!</v>
      </c>
      <c r="AD968" s="8" t="e" cm="1" vm="1">
        <f t="array" ref="AD968">-1* AVERAGE(_xlfn._xlws.FILTER(AD649:AD936,($H$649:$H$936=1)*($K$649:$K$936=2)*($AW649:$AW936&gt;$Y$938)))</f>
        <v>#VALUE!</v>
      </c>
      <c r="AE968" s="8" t="e" cm="1" vm="1">
        <f t="array" ref="AE968">-1* AVERAGE(_xlfn._xlws.FILTER(AE649:AE936,($H$649:$H$936=1)*($K$649:$K$936=2)*($AW649:$AW936&gt;$Y$938)))</f>
        <v>#VALUE!</v>
      </c>
      <c r="AF968" s="8" t="e" cm="1" vm="1">
        <f t="array" ref="AF968">-1* AVERAGE(_xlfn._xlws.FILTER(AF649:AF936,($H$649:$H$936=1)*($K$649:$K$936=2)*($AW649:$AW936&gt;$Y$938)))</f>
        <v>#VALUE!</v>
      </c>
      <c r="AG968" s="8" t="e" cm="1" vm="1">
        <f t="array" ref="AG968">-1* AVERAGE(_xlfn._xlws.FILTER(AG649:AG936,($H$649:$H$936=1)*($K$649:$K$936=2)*($AW649:$AW936&gt;$Y$938)))</f>
        <v>#VALUE!</v>
      </c>
      <c r="AH968" s="8" t="e" cm="1" vm="1">
        <f t="array" ref="AH968">-1* AVERAGE(_xlfn._xlws.FILTER(AH649:AH936,($H$649:$H$936=1)*($K$649:$K$936=2)*($AW649:$AW936&gt;$Y$938)))</f>
        <v>#VALUE!</v>
      </c>
      <c r="AI968" s="8" t="e" cm="1" vm="1">
        <f t="array" ref="AI968">-1* AVERAGE(_xlfn._xlws.FILTER(AI649:AI936,($H$649:$H$936=1)*($K$649:$K$936=2)*($AW649:$AW936&gt;$Y$938)))</f>
        <v>#VALUE!</v>
      </c>
      <c r="AK968" t="str">
        <f t="shared" si="494"/>
        <v>Target; Gain &gt; 0.6; #pref=2</v>
      </c>
      <c r="AL968" s="8" t="e" cm="1" vm="1">
        <f t="array" ref="AL968">-1* AVERAGE(_xlfn._xlws.FILTER(AL649:AL936,($H$649:$H$936=1)*($K$649:$K$936=2)*($AW649:$AW936&gt;$Y$938)))</f>
        <v>#VALUE!</v>
      </c>
      <c r="AM968" s="8" t="e" cm="1" vm="1">
        <f t="array" ref="AM968">-1* AVERAGE(_xlfn._xlws.FILTER(AM649:AM936,($H$649:$H$936=1)*($K$649:$K$936=2)*($AW649:$AW936&gt;$Y$938)))</f>
        <v>#VALUE!</v>
      </c>
      <c r="AN968" s="8" t="e" cm="1" vm="1">
        <f t="array" ref="AN968">-1* AVERAGE(_xlfn._xlws.FILTER(AN649:AN936,($H$649:$H$936=1)*($K$649:$K$936=2)*($AW649:$AW936&gt;$Y$938)))</f>
        <v>#VALUE!</v>
      </c>
      <c r="AO968" s="8" t="e" cm="1" vm="1">
        <f t="array" ref="AO968">-1* AVERAGE(_xlfn._xlws.FILTER(AO649:AO936,($H$649:$H$936=1)*($K$649:$K$936=2)*($AW649:$AW936&gt;$Y$938)))</f>
        <v>#VALUE!</v>
      </c>
      <c r="AP968" s="8" t="e" cm="1" vm="1">
        <f t="array" ref="AP968">-1* AVERAGE(_xlfn._xlws.FILTER(AP649:AP936,($H$649:$H$936=1)*($K$649:$K$936=2)*($AW649:$AW936&gt;$Y$938)))</f>
        <v>#VALUE!</v>
      </c>
      <c r="AQ968" s="8" t="e" cm="1" vm="1">
        <f t="array" ref="AQ968">-1* AVERAGE(_xlfn._xlws.FILTER(AQ649:AQ936,($H$649:$H$936=1)*($K$649:$K$936=2)*($AW649:$AW936&gt;$Y$938)))</f>
        <v>#VALUE!</v>
      </c>
      <c r="AR968" s="8" t="e" cm="1" vm="1">
        <f t="array" ref="AR968">-1* AVERAGE(_xlfn._xlws.FILTER(AR649:AR936,($H$649:$H$936=1)*($K$649:$K$936=2)*($AW649:$AW936&gt;$Y$938)))</f>
        <v>#VALUE!</v>
      </c>
      <c r="AS968" s="8" t="e" cm="1" vm="1">
        <f t="array" ref="AS968">-1* AVERAGE(_xlfn._xlws.FILTER(AS649:AS936,($H$649:$H$936=1)*($K$649:$K$936=2)*($AW649:$AW936&gt;$Y$938)))</f>
        <v>#VALUE!</v>
      </c>
      <c r="AT968" s="8" t="e" cm="1" vm="1">
        <f t="array" ref="AT968">-1* AVERAGE(_xlfn._xlws.FILTER(AT649:AT936,($H$649:$H$936=1)*($K$649:$K$936=2)*($AW649:$AW936&gt;$Y$938)))</f>
        <v>#VALUE!</v>
      </c>
      <c r="AU968" s="8" t="e" cm="1" vm="1">
        <f t="array" ref="AU968">-1* AVERAGE(_xlfn._xlws.FILTER(AU649:AU936,($H$649:$H$936=1)*($K$649:$K$936=2)*($AW649:$AW936&gt;$Y$938)))</f>
        <v>#VALUE!</v>
      </c>
    </row>
    <row r="969" spans="12:49" x14ac:dyDescent="0.3">
      <c r="M969" t="str">
        <f t="shared" si="498"/>
        <v>Target; Gain &gt; 0.6; #pref=3</v>
      </c>
      <c r="N969" s="8" t="e" cm="1" vm="1">
        <f t="array" ref="N969">-1* MEDIAN(_xlfn._xlws.FILTER(N649:N936,($H$649:$H$936=1)*($K$649:$K$936=3)*($AW649:$AW936&gt;$Y$938)))</f>
        <v>#VALUE!</v>
      </c>
      <c r="O969" s="8" t="e" cm="1" vm="1">
        <f t="array" ref="O969">-1* MEDIAN(_xlfn._xlws.FILTER(O649:O936,($H$649:$H$936=1)*($K$649:$K$936=3)*($AW649:$AW936&gt;$Y$938)))</f>
        <v>#VALUE!</v>
      </c>
      <c r="P969" s="8" t="e" cm="1" vm="1">
        <f t="array" ref="P969">-1* MEDIAN(_xlfn._xlws.FILTER(P649:P936,($H$649:$H$936=1)*($K$649:$K$936=3)*($AW649:$AW936&gt;$Y$938)))</f>
        <v>#VALUE!</v>
      </c>
      <c r="Q969" s="8" t="e" cm="1" vm="1">
        <f t="array" ref="Q969">-1* MEDIAN(_xlfn._xlws.FILTER(Q649:Q936,($H$649:$H$936=1)*($K$649:$K$936=3)*($AW649:$AW936&gt;$Y$938)))</f>
        <v>#VALUE!</v>
      </c>
      <c r="R969" s="8" t="e" cm="1" vm="1">
        <f t="array" ref="R969">-1* MEDIAN(_xlfn._xlws.FILTER(R649:R936,($H$649:$H$936=1)*($K$649:$K$936=3)*($AW649:$AW936&gt;$Y$938)))</f>
        <v>#VALUE!</v>
      </c>
      <c r="S969" s="8" t="e" cm="1" vm="1">
        <f t="array" ref="S969">-1* MEDIAN(_xlfn._xlws.FILTER(S649:S936,($H$649:$H$936=1)*($K$649:$K$936=3)*($AW649:$AW936&gt;$Y$938)))</f>
        <v>#VALUE!</v>
      </c>
      <c r="T969" s="8" t="e" cm="1" vm="1">
        <f t="array" ref="T969">-1* MEDIAN(_xlfn._xlws.FILTER(T649:T936,($H$649:$H$936=1)*($K$649:$K$936=3)*($AW649:$AW936&gt;$Y$938)))</f>
        <v>#VALUE!</v>
      </c>
      <c r="U969" s="8" t="e" cm="1" vm="1">
        <f t="array" ref="U969">-1* MEDIAN(_xlfn._xlws.FILTER(U649:U936,($H$649:$H$936=1)*($K$649:$K$936=3)*($AW649:$AW936&gt;$Y$938)))</f>
        <v>#VALUE!</v>
      </c>
      <c r="V969" s="8" t="e" cm="1" vm="1">
        <f t="array" ref="V969">-1* MEDIAN(_xlfn._xlws.FILTER(V649:V936,($H$649:$H$936=1)*($K$649:$K$936=3)*($AW649:$AW936&gt;$Y$938)))</f>
        <v>#VALUE!</v>
      </c>
      <c r="W969" s="8" t="e" cm="1" vm="1">
        <f t="array" ref="W969">-1* MEDIAN(_xlfn._xlws.FILTER(W649:W936,($H$649:$H$936=1)*($K$649:$K$936=3)*($AW649:$AW936&gt;$Y$938)))</f>
        <v>#VALUE!</v>
      </c>
      <c r="Y969" t="str">
        <f>"Target; Gain &gt; "&amp;Y961&amp;"; #pref=3"</f>
        <v>Target; Gain &gt; 0.6; #pref=3</v>
      </c>
      <c r="Z969" s="8" t="e" cm="1" vm="1">
        <f t="array" ref="Z969">-1* MEDIAN(_xlfn._xlws.FILTER(Z649:Z936,($H$649:$H$936=1)*($K$649:$K$936=3)*($AW649:$AW936&gt;$Y$938)))</f>
        <v>#VALUE!</v>
      </c>
      <c r="AA969" s="8" t="e" cm="1" vm="1">
        <f t="array" ref="AA969">-1* MEDIAN(_xlfn._xlws.FILTER(AA649:AA936,($H$649:$H$936=1)*($K$649:$K$936=3)*($AW649:$AW936&gt;$Y$938)))</f>
        <v>#VALUE!</v>
      </c>
      <c r="AB969" s="8" t="e" cm="1" vm="1">
        <f t="array" ref="AB969">-1* MEDIAN(_xlfn._xlws.FILTER(AB649:AB936,($H$649:$H$936=1)*($K$649:$K$936=3)*($AW649:$AW936&gt;$Y$938)))</f>
        <v>#VALUE!</v>
      </c>
      <c r="AC969" s="8" t="e" cm="1" vm="1">
        <f t="array" ref="AC969">-1* MEDIAN(_xlfn._xlws.FILTER(AC649:AC936,($H$649:$H$936=1)*($K$649:$K$936=3)*($AW649:$AW936&gt;$Y$938)))</f>
        <v>#VALUE!</v>
      </c>
      <c r="AD969" s="8" t="e" cm="1" vm="1">
        <f t="array" ref="AD969">-1* MEDIAN(_xlfn._xlws.FILTER(AD649:AD936,($H$649:$H$936=1)*($K$649:$K$936=3)*($AW649:$AW936&gt;$Y$938)))</f>
        <v>#VALUE!</v>
      </c>
      <c r="AE969" s="8" t="e" cm="1" vm="1">
        <f t="array" ref="AE969">-1* MEDIAN(_xlfn._xlws.FILTER(AE649:AE936,($H$649:$H$936=1)*($K$649:$K$936=3)*($AW649:$AW936&gt;$Y$938)))</f>
        <v>#VALUE!</v>
      </c>
      <c r="AF969" s="8" t="e" cm="1" vm="1">
        <f t="array" ref="AF969">-1* MEDIAN(_xlfn._xlws.FILTER(AF649:AF936,($H$649:$H$936=1)*($K$649:$K$936=3)*($AW649:$AW936&gt;$Y$938)))</f>
        <v>#VALUE!</v>
      </c>
      <c r="AG969" s="8" t="e" cm="1" vm="1">
        <f t="array" ref="AG969">-1* MEDIAN(_xlfn._xlws.FILTER(AG649:AG936,($H$649:$H$936=1)*($K$649:$K$936=3)*($AW649:$AW936&gt;$Y$938)))</f>
        <v>#VALUE!</v>
      </c>
      <c r="AH969" s="8" t="e" cm="1" vm="1">
        <f t="array" ref="AH969">-1* MEDIAN(_xlfn._xlws.FILTER(AH649:AH936,($H$649:$H$936=1)*($K$649:$K$936=3)*($AW649:$AW936&gt;$Y$938)))</f>
        <v>#VALUE!</v>
      </c>
      <c r="AI969" s="8" t="e" cm="1" vm="1">
        <f t="array" ref="AI969">-1* MEDIAN(_xlfn._xlws.FILTER(AI649:AI936,($H$649:$H$936=1)*($K$649:$K$936=3)*($AW649:$AW936&gt;$Y$938)))</f>
        <v>#VALUE!</v>
      </c>
      <c r="AK969" t="str">
        <f t="shared" si="494"/>
        <v>Target; Gain &gt; 0.6; #pref=3</v>
      </c>
      <c r="AL969" s="8" t="e" cm="1" vm="1">
        <f t="array" ref="AL969">-1* MEDIAN(_xlfn._xlws.FILTER(AL649:AL936,($H$649:$H$936=1)*($K$649:$K$936=3)*($AW649:$AW936&gt;$Y$938)))</f>
        <v>#VALUE!</v>
      </c>
      <c r="AM969" s="8" t="e" cm="1" vm="1">
        <f t="array" ref="AM969">-1* MEDIAN(_xlfn._xlws.FILTER(AM649:AM936,($H$649:$H$936=1)*($K$649:$K$936=3)*($AW649:$AW936&gt;$Y$938)))</f>
        <v>#VALUE!</v>
      </c>
      <c r="AN969" s="8" t="e" cm="1" vm="1">
        <f t="array" ref="AN969">-1* MEDIAN(_xlfn._xlws.FILTER(AN649:AN936,($H$649:$H$936=1)*($K$649:$K$936=3)*($AW649:$AW936&gt;$Y$938)))</f>
        <v>#VALUE!</v>
      </c>
      <c r="AO969" s="8" t="e" cm="1" vm="1">
        <f t="array" ref="AO969">-1* MEDIAN(_xlfn._xlws.FILTER(AO649:AO936,($H$649:$H$936=1)*($K$649:$K$936=3)*($AW649:$AW936&gt;$Y$938)))</f>
        <v>#VALUE!</v>
      </c>
      <c r="AP969" s="8" t="e" cm="1" vm="1">
        <f t="array" ref="AP969">-1* MEDIAN(_xlfn._xlws.FILTER(AP649:AP936,($H$649:$H$936=1)*($K$649:$K$936=3)*($AW649:$AW936&gt;$Y$938)))</f>
        <v>#VALUE!</v>
      </c>
      <c r="AQ969" s="8" t="e" cm="1" vm="1">
        <f t="array" ref="AQ969">-1* MEDIAN(_xlfn._xlws.FILTER(AQ649:AQ936,($H$649:$H$936=1)*($K$649:$K$936=3)*($AW649:$AW936&gt;$Y$938)))</f>
        <v>#VALUE!</v>
      </c>
      <c r="AR969" s="8" t="e" cm="1" vm="1">
        <f t="array" ref="AR969">-1* MEDIAN(_xlfn._xlws.FILTER(AR649:AR936,($H$649:$H$936=1)*($K$649:$K$936=3)*($AW649:$AW936&gt;$Y$938)))</f>
        <v>#VALUE!</v>
      </c>
      <c r="AS969" s="8" t="e" cm="1" vm="1">
        <f t="array" ref="AS969">-1* MEDIAN(_xlfn._xlws.FILTER(AS649:AS936,($H$649:$H$936=1)*($K$649:$K$936=3)*($AW649:$AW936&gt;$Y$938)))</f>
        <v>#VALUE!</v>
      </c>
      <c r="AT969" s="8" t="e" cm="1" vm="1">
        <f t="array" ref="AT969">-1* MEDIAN(_xlfn._xlws.FILTER(AT649:AT936,($H$649:$H$936=1)*($K$649:$K$936=3)*($AW649:$AW936&gt;$Y$938)))</f>
        <v>#VALUE!</v>
      </c>
      <c r="AU969" s="8" t="e" cm="1" vm="1">
        <f t="array" ref="AU969">-1* MEDIAN(_xlfn._xlws.FILTER(AU649:AU936,($H$649:$H$936=1)*($K$649:$K$936=3)*($AW649:$AW936&gt;$Y$938)))</f>
        <v>#VALUE!</v>
      </c>
    </row>
    <row r="970" spans="12:49" x14ac:dyDescent="0.3">
      <c r="M970" t="str">
        <f t="shared" si="498"/>
        <v>Target; Gain &gt; 0.6; #pref=4</v>
      </c>
      <c r="N970" s="8" t="e" cm="1" vm="1">
        <f t="array" ref="N970">-1* MEDIAN(_xlfn._xlws.FILTER(N649:N936,($H$649:$H$936=1)*($K$649:$K$936=4)*($AW649:$AW936&gt;$Y$938)))</f>
        <v>#VALUE!</v>
      </c>
      <c r="O970" s="8" t="e" cm="1" vm="1">
        <f t="array" ref="O970">-1* MEDIAN(_xlfn._xlws.FILTER(O649:O936,($H$649:$H$936=1)*($K$649:$K$936=4)*($AW649:$AW936&gt;$Y$938)))</f>
        <v>#VALUE!</v>
      </c>
      <c r="P970" s="8" t="e" cm="1" vm="1">
        <f t="array" ref="P970">-1* MEDIAN(_xlfn._xlws.FILTER(P649:P936,($H$649:$H$936=1)*($K$649:$K$936=4)*($AW649:$AW936&gt;$Y$938)))</f>
        <v>#VALUE!</v>
      </c>
      <c r="Q970" s="8" t="e" cm="1" vm="1">
        <f t="array" ref="Q970">-1* MEDIAN(_xlfn._xlws.FILTER(Q649:Q936,($H$649:$H$936=1)*($K$649:$K$936=4)*($AW649:$AW936&gt;$Y$938)))</f>
        <v>#VALUE!</v>
      </c>
      <c r="R970" s="8" t="e" cm="1" vm="1">
        <f t="array" ref="R970">-1* MEDIAN(_xlfn._xlws.FILTER(R649:R936,($H$649:$H$936=1)*($K$649:$K$936=4)*($AW649:$AW936&gt;$Y$938)))</f>
        <v>#VALUE!</v>
      </c>
      <c r="S970" s="8" t="e" cm="1" vm="1">
        <f t="array" ref="S970">-1* MEDIAN(_xlfn._xlws.FILTER(S649:S936,($H$649:$H$936=1)*($K$649:$K$936=4)*($AW649:$AW936&gt;$Y$938)))</f>
        <v>#VALUE!</v>
      </c>
      <c r="T970" s="8" t="e" cm="1" vm="1">
        <f t="array" ref="T970">-1* MEDIAN(_xlfn._xlws.FILTER(T649:T936,($H$649:$H$936=1)*($K$649:$K$936=4)*($AW649:$AW936&gt;$Y$938)))</f>
        <v>#VALUE!</v>
      </c>
      <c r="U970" s="8" t="e" cm="1" vm="1">
        <f t="array" ref="U970">-1* MEDIAN(_xlfn._xlws.FILTER(U649:U936,($H$649:$H$936=1)*($K$649:$K$936=4)*($AW649:$AW936&gt;$Y$938)))</f>
        <v>#VALUE!</v>
      </c>
      <c r="V970" s="8" t="e" cm="1" vm="1">
        <f t="array" ref="V970">-1* MEDIAN(_xlfn._xlws.FILTER(V649:V936,($H$649:$H$936=1)*($K$649:$K$936=4)*($AW649:$AW936&gt;$Y$938)))</f>
        <v>#VALUE!</v>
      </c>
      <c r="W970" s="8" t="e" cm="1" vm="1">
        <f t="array" ref="W970">-1* MEDIAN(_xlfn._xlws.FILTER(W649:W936,($H$649:$H$936=1)*($K$649:$K$936=4)*($AW649:$AW936&gt;$Y$938)))</f>
        <v>#VALUE!</v>
      </c>
      <c r="Y970" t="str">
        <f>"Target; Gain &gt; "&amp;Y961&amp;"; #pref=4"</f>
        <v>Target; Gain &gt; 0.6; #pref=4</v>
      </c>
      <c r="Z970" s="8" t="e" cm="1" vm="1">
        <f t="array" ref="Z970">-1* MEDIAN(_xlfn._xlws.FILTER(Z649:Z936,($H$649:$H$936=1)*($K$649:$K$936=4)*($AW649:$AW936&gt;$Y$938)))</f>
        <v>#VALUE!</v>
      </c>
      <c r="AA970" s="8" t="e" cm="1" vm="1">
        <f t="array" ref="AA970">-1* MEDIAN(_xlfn._xlws.FILTER(AA649:AA936,($H$649:$H$936=1)*($K$649:$K$936=4)*($AW649:$AW936&gt;$Y$938)))</f>
        <v>#VALUE!</v>
      </c>
      <c r="AB970" s="8" t="e" cm="1" vm="1">
        <f t="array" ref="AB970">-1* MEDIAN(_xlfn._xlws.FILTER(AB649:AB936,($H$649:$H$936=1)*($K$649:$K$936=4)*($AW649:$AW936&gt;$Y$938)))</f>
        <v>#VALUE!</v>
      </c>
      <c r="AC970" s="8" t="e" cm="1" vm="1">
        <f t="array" ref="AC970">-1* MEDIAN(_xlfn._xlws.FILTER(AC649:AC936,($H$649:$H$936=1)*($K$649:$K$936=4)*($AW649:$AW936&gt;$Y$938)))</f>
        <v>#VALUE!</v>
      </c>
      <c r="AD970" s="8" t="e" cm="1" vm="1">
        <f t="array" ref="AD970">-1* MEDIAN(_xlfn._xlws.FILTER(AD649:AD936,($H$649:$H$936=1)*($K$649:$K$936=4)*($AW649:$AW936&gt;$Y$938)))</f>
        <v>#VALUE!</v>
      </c>
      <c r="AE970" s="8" t="e" cm="1" vm="1">
        <f t="array" ref="AE970">-1* MEDIAN(_xlfn._xlws.FILTER(AE649:AE936,($H$649:$H$936=1)*($K$649:$K$936=4)*($AW649:$AW936&gt;$Y$938)))</f>
        <v>#VALUE!</v>
      </c>
      <c r="AF970" s="8" t="e" cm="1" vm="1">
        <f t="array" ref="AF970">-1* MEDIAN(_xlfn._xlws.FILTER(AF649:AF936,($H$649:$H$936=1)*($K$649:$K$936=4)*($AW649:$AW936&gt;$Y$938)))</f>
        <v>#VALUE!</v>
      </c>
      <c r="AG970" s="8" t="e" cm="1" vm="1">
        <f t="array" ref="AG970">-1* MEDIAN(_xlfn._xlws.FILTER(AG649:AG936,($H$649:$H$936=1)*($K$649:$K$936=4)*($AW649:$AW936&gt;$Y$938)))</f>
        <v>#VALUE!</v>
      </c>
      <c r="AH970" s="8" t="e" cm="1" vm="1">
        <f t="array" ref="AH970">-1* MEDIAN(_xlfn._xlws.FILTER(AH649:AH936,($H$649:$H$936=1)*($K$649:$K$936=4)*($AW649:$AW936&gt;$Y$938)))</f>
        <v>#VALUE!</v>
      </c>
      <c r="AI970" s="8" t="e" cm="1" vm="1">
        <f t="array" ref="AI970">-1* MEDIAN(_xlfn._xlws.FILTER(AI649:AI936,($H$649:$H$936=1)*($K$649:$K$936=4)*($AW649:$AW936&gt;$Y$938)))</f>
        <v>#VALUE!</v>
      </c>
      <c r="AK970" t="str">
        <f t="shared" si="494"/>
        <v>Target; Gain &gt; 0.6; #pref=4</v>
      </c>
      <c r="AL970" s="8" t="e" cm="1" vm="1">
        <f t="array" ref="AL970">-1* MEDIAN(_xlfn._xlws.FILTER(AL649:AL936,($H$649:$H$936=1)*($K$649:$K$936=4)*($AW649:$AW936&gt;$Y$938)))</f>
        <v>#VALUE!</v>
      </c>
      <c r="AM970" s="8" t="e" cm="1" vm="1">
        <f t="array" ref="AM970">-1* MEDIAN(_xlfn._xlws.FILTER(AM649:AM936,($H$649:$H$936=1)*($K$649:$K$936=4)*($AW649:$AW936&gt;$Y$938)))</f>
        <v>#VALUE!</v>
      </c>
      <c r="AN970" s="8" t="e" cm="1" vm="1">
        <f t="array" ref="AN970">-1* MEDIAN(_xlfn._xlws.FILTER(AN649:AN936,($H$649:$H$936=1)*($K$649:$K$936=4)*($AW649:$AW936&gt;$Y$938)))</f>
        <v>#VALUE!</v>
      </c>
      <c r="AO970" s="8" t="e" cm="1" vm="1">
        <f t="array" ref="AO970">-1* MEDIAN(_xlfn._xlws.FILTER(AO649:AO936,($H$649:$H$936=1)*($K$649:$K$936=4)*($AW649:$AW936&gt;$Y$938)))</f>
        <v>#VALUE!</v>
      </c>
      <c r="AP970" s="8" t="e" cm="1" vm="1">
        <f t="array" ref="AP970">-1* MEDIAN(_xlfn._xlws.FILTER(AP649:AP936,($H$649:$H$936=1)*($K$649:$K$936=4)*($AW649:$AW936&gt;$Y$938)))</f>
        <v>#VALUE!</v>
      </c>
      <c r="AQ970" s="8" t="e" cm="1" vm="1">
        <f t="array" ref="AQ970">-1* MEDIAN(_xlfn._xlws.FILTER(AQ649:AQ936,($H$649:$H$936=1)*($K$649:$K$936=4)*($AW649:$AW936&gt;$Y$938)))</f>
        <v>#VALUE!</v>
      </c>
      <c r="AR970" s="8" t="e" cm="1" vm="1">
        <f t="array" ref="AR970">-1* MEDIAN(_xlfn._xlws.FILTER(AR649:AR936,($H$649:$H$936=1)*($K$649:$K$936=4)*($AW649:$AW936&gt;$Y$938)))</f>
        <v>#VALUE!</v>
      </c>
      <c r="AS970" s="8" t="e" cm="1" vm="1">
        <f t="array" ref="AS970">-1* MEDIAN(_xlfn._xlws.FILTER(AS649:AS936,($H$649:$H$936=1)*($K$649:$K$936=4)*($AW649:$AW936&gt;$Y$938)))</f>
        <v>#VALUE!</v>
      </c>
      <c r="AT970" s="8" t="e" cm="1" vm="1">
        <f t="array" ref="AT970">-1* MEDIAN(_xlfn._xlws.FILTER(AT649:AT936,($H$649:$H$936=1)*($K$649:$K$936=4)*($AW649:$AW936&gt;$Y$938)))</f>
        <v>#VALUE!</v>
      </c>
      <c r="AU970" s="8" t="e" cm="1" vm="1">
        <f t="array" ref="AU970">-1* MEDIAN(_xlfn._xlws.FILTER(AU649:AU936,($H$649:$H$936=1)*($K$649:$K$936=4)*($AW649:$AW936&gt;$Y$938)))</f>
        <v>#VALUE!</v>
      </c>
    </row>
    <row r="971" spans="12:49" x14ac:dyDescent="0.3">
      <c r="M971" t="str">
        <f t="shared" si="498"/>
        <v>Target (or sym); Gain &gt; 0</v>
      </c>
      <c r="N971" s="8" cm="1">
        <f t="array" ref="N971">-1* MEDIAN(_xlfn._xlws.FILTER(N649:N936,($H649:$H936=1)*($J649:$J936=1)))</f>
        <v>0.8778172213036235</v>
      </c>
      <c r="O971" s="8" cm="1">
        <f t="array" ref="O971">-1* MEDIAN(_xlfn._xlws.FILTER(O649:O936,($H649:$H936=1)*($J649:$J936=1)))</f>
        <v>0.87786798232321672</v>
      </c>
      <c r="P971" s="8" cm="1">
        <f t="array" ref="P971">-1* MEDIAN(_xlfn._xlws.FILTER(P649:P936,($H649:$H936=1)*($J649:$J936=1)))</f>
        <v>0.66899662992397901</v>
      </c>
      <c r="Q971" s="8" cm="1">
        <f t="array" ref="Q971">-1* MEDIAN(_xlfn._xlws.FILTER(Q649:Q936,($H649:$H936=1)*($J649:$J936=1)))</f>
        <v>0.92858171580723181</v>
      </c>
      <c r="R971" s="8" cm="1">
        <f t="array" ref="R971">-1* MEDIAN(_xlfn._xlws.FILTER(R649:R936,($H649:$H936=1)*($J649:$J936=1)))</f>
        <v>-2.0522348094642084</v>
      </c>
      <c r="S971" s="8" cm="1">
        <f t="array" ref="S971">-1* MEDIAN(_xlfn._xlws.FILTER(S649:S936,($H649:$H936=1)*($J649:$J936=1)))</f>
        <v>0.95561010127998747</v>
      </c>
      <c r="T971" s="8" cm="1">
        <f t="array" ref="T971">-1* MEDIAN(_xlfn._xlws.FILTER(T649:T936,($H649:$H936=1)*($J649:$J936=1)))</f>
        <v>0.54821227269128836</v>
      </c>
      <c r="U971" s="8" cm="1">
        <f t="array" ref="U971">-1* MEDIAN(_xlfn._xlws.FILTER(U649:U936,($H649:$H936=1)*($J649:$J936=1)))</f>
        <v>0.64666169341873181</v>
      </c>
      <c r="V971" s="8" cm="1">
        <f t="array" ref="V971">-1* MEDIAN(_xlfn._xlws.FILTER(V649:V936,($H649:$H936=1)*($J649:$J936=1)))</f>
        <v>-0.42985455837842235</v>
      </c>
      <c r="W971" s="8" cm="1">
        <f t="array" ref="W971">-1* MEDIAN(_xlfn._xlws.FILTER(W649:W936,($H649:$H936=1)*($J649:$J936=1)))</f>
        <v>0.92966730725279789</v>
      </c>
      <c r="Y971" t="s">
        <v>53</v>
      </c>
      <c r="Z971" s="8" cm="1">
        <f t="array" ref="Z971">-1* MEDIAN(_xlfn._xlws.FILTER(Z649:Z936,($H649:$H936=1)*($J649:$J936=1)))</f>
        <v>0.77789081572557639</v>
      </c>
      <c r="AA971" s="8" cm="1">
        <f t="array" ref="AA971">-1* MEDIAN(_xlfn._xlws.FILTER(AA649:AA936,($H649:$H936=1)*($J649:$J936=1)))</f>
        <v>0.7886812425905485</v>
      </c>
      <c r="AB971" s="8" cm="1">
        <f t="array" ref="AB971">-1* MEDIAN(_xlfn._xlws.FILTER(AB649:AB936,($H649:$H936=1)*($J649:$J936=1)))</f>
        <v>0.46121374693999206</v>
      </c>
      <c r="AC971" s="8" cm="1">
        <f t="array" ref="AC971">-1* MEDIAN(_xlfn._xlws.FILTER(AC649:AC936,($H649:$H936=1)*($J649:$J936=1)))</f>
        <v>0.78366227375090558</v>
      </c>
      <c r="AD971" s="8" cm="1">
        <f t="array" ref="AD971">-1* MEDIAN(_xlfn._xlws.FILTER(AD649:AD936,($H649:$H936=1)*($J649:$J936=1)))</f>
        <v>-1.4695554506421864</v>
      </c>
      <c r="AE971" s="8" cm="1">
        <f t="array" ref="AE971">-1* MEDIAN(_xlfn._xlws.FILTER(AE649:AE936,($H649:$H936=1)*($J649:$J936=1)))</f>
        <v>0.84328915342137867</v>
      </c>
      <c r="AF971" s="8" cm="1">
        <f t="array" ref="AF971">-1* MEDIAN(_xlfn._xlws.FILTER(AF649:AF936,($H649:$H936=1)*($J649:$J936=1)))</f>
        <v>0.81590557162249155</v>
      </c>
      <c r="AG971" s="8" cm="1">
        <f t="array" ref="AG971">-1* MEDIAN(_xlfn._xlws.FILTER(AG649:AG936,($H649:$H936=1)*($J649:$J936=1)))</f>
        <v>0.78035894595878119</v>
      </c>
      <c r="AH971" s="8" cm="1">
        <f t="array" ref="AH971">-1* MEDIAN(_xlfn._xlws.FILTER(AH649:AH936,($H649:$H936=1)*($J649:$J936=1)))</f>
        <v>-0.20920141672994974</v>
      </c>
      <c r="AI971" s="8" cm="1">
        <f t="array" ref="AI971">-1* MEDIAN(_xlfn._xlws.FILTER(AI649:AI936,($H649:$H936=1)*($J649:$J936=1)))</f>
        <v>0.62372075362362345</v>
      </c>
      <c r="AK971" t="str">
        <f t="shared" si="494"/>
        <v>Target (or sym); Gain &gt; 0</v>
      </c>
      <c r="AL971" s="8" cm="1">
        <f t="array" ref="AL971">-1* MEDIAN(_xlfn._xlws.FILTER(AL649:AL936,($H649:$H936=1)*($J649:$J936=1)))</f>
        <v>0.89624213759741145</v>
      </c>
      <c r="AM971" s="8" cm="1">
        <f t="array" ref="AM971">-1* MEDIAN(_xlfn._xlws.FILTER(AM649:AM936,($H649:$H936=1)*($J649:$J936=1)))</f>
        <v>0.8995327716655217</v>
      </c>
      <c r="AN971" s="8" cm="1">
        <f t="array" ref="AN971">-1* MEDIAN(_xlfn._xlws.FILTER(AN649:AN936,($H649:$H936=1)*($J649:$J936=1)))</f>
        <v>0.46121374693999206</v>
      </c>
      <c r="AO971" s="8" cm="1">
        <f t="array" ref="AO971">-1* MEDIAN(_xlfn._xlws.FILTER(AO649:AO936,($H649:$H936=1)*($J649:$J936=1)))</f>
        <v>0.88535995643156451</v>
      </c>
      <c r="AP971" s="8" cm="1">
        <f t="array" ref="AP971">-1* MEDIAN(_xlfn._xlws.FILTER(AP649:AP936,($H649:$H936=1)*($J649:$J936=1)))</f>
        <v>-1.4695554506421864</v>
      </c>
      <c r="AQ971" s="8" cm="1">
        <f t="array" ref="AQ971">-1* MEDIAN(_xlfn._xlws.FILTER(AQ649:AQ936,($H649:$H936=1)*($J649:$J936=1)))</f>
        <v>0.91269636403745125</v>
      </c>
      <c r="AR971" s="8" cm="1">
        <f t="array" ref="AR971">-1* MEDIAN(_xlfn._xlws.FILTER(AR649:AR936,($H649:$H936=1)*($J649:$J936=1)))</f>
        <v>0.90674138579485963</v>
      </c>
      <c r="AS971" s="8" cm="1">
        <f t="array" ref="AS971">-1* MEDIAN(_xlfn._xlws.FILTER(AS649:AS936,($H649:$H936=1)*($J649:$J936=1)))</f>
        <v>0.92190503150019865</v>
      </c>
      <c r="AT971" s="8" cm="1">
        <f t="array" ref="AT971">-1* MEDIAN(_xlfn._xlws.FILTER(AT649:AT936,($H649:$H936=1)*($J649:$J936=1)))</f>
        <v>-0.20920141672994974</v>
      </c>
      <c r="AU971" s="8" cm="1">
        <f t="array" ref="AU971">-1* MEDIAN(_xlfn._xlws.FILTER(AU649:AU936,($H649:$H936=1)*($J649:$J936=1)))</f>
        <v>0.84219123710482735</v>
      </c>
      <c r="AV971" s="4" t="s">
        <v>44</v>
      </c>
      <c r="AW971" s="18">
        <f>AVERAGEIF($J649:$J936,"=1",AW649:AW936)</f>
        <v>0.11294117647058825</v>
      </c>
    </row>
    <row r="972" spans="12:49" x14ac:dyDescent="0.3">
      <c r="M972" s="19">
        <f t="shared" ref="M972:O977" si="499">M961</f>
        <v>0.6</v>
      </c>
      <c r="N972" s="19" t="str">
        <f t="shared" si="499"/>
        <v>BNL Causal</v>
      </c>
      <c r="O972" s="19" t="str">
        <f t="shared" si="499"/>
        <v>BNL Causal HM</v>
      </c>
      <c r="P972" s="19" t="str">
        <f>Q961</f>
        <v>SFS Causal</v>
      </c>
      <c r="Q972" s="19" t="str">
        <f>S961</f>
        <v>SaLSa Causal</v>
      </c>
      <c r="R972" s="19" t="str">
        <f>U961</f>
        <v>D&amp;C Causal</v>
      </c>
      <c r="S972" s="19" t="str">
        <f>W961</f>
        <v>BBS Causal</v>
      </c>
      <c r="T972" s="19"/>
      <c r="U972" s="19">
        <f t="shared" ref="U972:W982" si="500">Y961</f>
        <v>0.6</v>
      </c>
      <c r="V972" s="19" t="str">
        <f t="shared" si="500"/>
        <v>BNL Causal</v>
      </c>
      <c r="W972" s="19" t="str">
        <f t="shared" si="500"/>
        <v>BNL Causal HM</v>
      </c>
      <c r="X972" s="19" t="str">
        <f>AC961</f>
        <v>SFS Causal</v>
      </c>
      <c r="Y972" s="19" t="str">
        <f>AE961</f>
        <v>SaLSa Causal</v>
      </c>
      <c r="Z972" s="19" t="str">
        <f>AG961</f>
        <v>D&amp;C Causal</v>
      </c>
      <c r="AA972" s="19" t="str">
        <f>AI961</f>
        <v>BBS Causal</v>
      </c>
      <c r="AB972" s="17"/>
      <c r="AC972" s="32">
        <f>AK961</f>
        <v>0.6</v>
      </c>
      <c r="AD972" s="32" t="str">
        <f>AL961</f>
        <v>BNL Causal</v>
      </c>
      <c r="AE972" s="32" t="str">
        <f>AM961</f>
        <v>BNL Causal HM</v>
      </c>
      <c r="AF972" s="32" t="str">
        <f>AO961</f>
        <v>SFS Causal</v>
      </c>
      <c r="AG972" s="32" t="str">
        <f>AQ961</f>
        <v>SaLSa Causal</v>
      </c>
      <c r="AH972" s="32" t="str">
        <f>AS961</f>
        <v>D&amp;C Causal</v>
      </c>
      <c r="AI972" s="32" t="str">
        <f>AU961</f>
        <v>BBS Causal</v>
      </c>
      <c r="AK972" s="19"/>
      <c r="AL972" s="19"/>
      <c r="AM972" s="19"/>
      <c r="AN972" s="17"/>
      <c r="AO972" s="17"/>
      <c r="AP972" s="17"/>
      <c r="AQ972" s="17"/>
      <c r="AR972" s="17"/>
      <c r="AS972" s="17"/>
      <c r="AT972" s="17"/>
      <c r="AU972" s="17"/>
    </row>
    <row r="973" spans="12:49" x14ac:dyDescent="0.3">
      <c r="M973" t="str">
        <f t="shared" si="499"/>
        <v>ALL</v>
      </c>
      <c r="N973" s="8">
        <f t="shared" si="499"/>
        <v>0.64154201020247426</v>
      </c>
      <c r="O973" s="8">
        <f t="shared" si="499"/>
        <v>0.63383240137574881</v>
      </c>
      <c r="P973" s="8">
        <f>Q962</f>
        <v>0.8158707920045486</v>
      </c>
      <c r="Q973" s="8">
        <f>S962</f>
        <v>0.92409963787766913</v>
      </c>
      <c r="R973" s="8">
        <f>U962</f>
        <v>0.44890426334951367</v>
      </c>
      <c r="S973" s="8">
        <f>W962</f>
        <v>0.87510699886171572</v>
      </c>
      <c r="T973" s="8"/>
      <c r="U973" s="8" t="str">
        <f t="shared" si="500"/>
        <v>ALL</v>
      </c>
      <c r="V973" s="8">
        <f t="shared" si="500"/>
        <v>0.63715987285462239</v>
      </c>
      <c r="W973" s="8">
        <f t="shared" si="500"/>
        <v>0.64067286911205024</v>
      </c>
      <c r="X973" s="8">
        <f>AC962</f>
        <v>0.73573500425111849</v>
      </c>
      <c r="Y973" s="8">
        <f>AE962</f>
        <v>0.67081701650953041</v>
      </c>
      <c r="Z973" s="8">
        <f>AG962</f>
        <v>0.6511129683714949</v>
      </c>
      <c r="AA973" s="8">
        <f>AI962</f>
        <v>0.44735487868881274</v>
      </c>
      <c r="AB973" s="17"/>
      <c r="AC973" s="33" t="str">
        <f t="shared" ref="AC973:AE982" si="501">AK962</f>
        <v>ALL</v>
      </c>
      <c r="AD973" s="8">
        <f t="shared" si="501"/>
        <v>0.85915603942888896</v>
      </c>
      <c r="AE973" s="8">
        <f t="shared" si="501"/>
        <v>0.86603160585732475</v>
      </c>
      <c r="AF973" s="8">
        <f t="shared" ref="AF973:AF982" si="502">AO962</f>
        <v>0.86506230281990049</v>
      </c>
      <c r="AG973" s="8">
        <f t="shared" ref="AG973:AG982" si="503">AQ962</f>
        <v>0.87634714561225668</v>
      </c>
      <c r="AH973" s="8">
        <f t="shared" ref="AH973:AH982" si="504">AS962</f>
        <v>0.91152733312841638</v>
      </c>
      <c r="AI973" s="8">
        <f t="shared" ref="AI973:AI982" si="505">AU962</f>
        <v>0.72533392529476592</v>
      </c>
      <c r="AK973" s="8"/>
      <c r="AL973" s="8"/>
      <c r="AM973" s="8"/>
      <c r="AN973" s="17"/>
      <c r="AO973" s="17"/>
      <c r="AP973" s="17"/>
      <c r="AQ973" s="17"/>
      <c r="AR973" s="17"/>
      <c r="AS973" s="17"/>
      <c r="AT973" s="17"/>
      <c r="AU973" s="17"/>
    </row>
    <row r="974" spans="12:49" x14ac:dyDescent="0.3">
      <c r="M974" t="str">
        <f t="shared" si="499"/>
        <v>Target; Gain &gt; 0.6</v>
      </c>
      <c r="N974" s="8" t="e" vm="2">
        <f t="shared" si="499"/>
        <v>#VALUE!</v>
      </c>
      <c r="O974" s="8" t="e" vm="2">
        <f t="shared" si="499"/>
        <v>#VALUE!</v>
      </c>
      <c r="P974" s="8" t="e" vm="2">
        <f>Q963</f>
        <v>#VALUE!</v>
      </c>
      <c r="Q974" s="8" t="e" vm="2">
        <f>S963</f>
        <v>#VALUE!</v>
      </c>
      <c r="R974" s="8" t="e" vm="2">
        <f>U963</f>
        <v>#VALUE!</v>
      </c>
      <c r="S974" s="8" t="e" vm="2">
        <f>W963</f>
        <v>#VALUE!</v>
      </c>
      <c r="T974" s="8"/>
      <c r="U974" s="8" t="str">
        <f t="shared" si="500"/>
        <v>Target; Gain &gt; 0.6</v>
      </c>
      <c r="V974" s="8" t="e" vm="2">
        <f t="shared" si="500"/>
        <v>#VALUE!</v>
      </c>
      <c r="W974" s="8" t="e" vm="2">
        <f t="shared" si="500"/>
        <v>#VALUE!</v>
      </c>
      <c r="X974" s="8" t="e" vm="2">
        <f>AC963</f>
        <v>#VALUE!</v>
      </c>
      <c r="Y974" s="8" t="e" vm="2">
        <f>AE963</f>
        <v>#VALUE!</v>
      </c>
      <c r="Z974" s="8" t="e" vm="2">
        <f>AG963</f>
        <v>#VALUE!</v>
      </c>
      <c r="AA974" s="8" t="e" vm="2">
        <f>AI963</f>
        <v>#VALUE!</v>
      </c>
      <c r="AB974" s="17"/>
      <c r="AC974" s="33" t="str">
        <f t="shared" si="501"/>
        <v>Target; Gain &gt; 0.6</v>
      </c>
      <c r="AD974" s="8" t="e" vm="2">
        <f t="shared" si="501"/>
        <v>#VALUE!</v>
      </c>
      <c r="AE974" s="8" t="e" vm="2">
        <f t="shared" si="501"/>
        <v>#VALUE!</v>
      </c>
      <c r="AF974" s="8" t="e" vm="2">
        <f t="shared" si="502"/>
        <v>#VALUE!</v>
      </c>
      <c r="AG974" s="8" t="e" vm="2">
        <f t="shared" si="503"/>
        <v>#VALUE!</v>
      </c>
      <c r="AH974" s="8" t="e" vm="2">
        <f t="shared" si="504"/>
        <v>#VALUE!</v>
      </c>
      <c r="AI974" s="8" t="e" vm="2">
        <f t="shared" si="505"/>
        <v>#VALUE!</v>
      </c>
      <c r="AK974" s="8"/>
      <c r="AL974" s="8"/>
      <c r="AM974" s="8"/>
      <c r="AN974" s="17"/>
      <c r="AO974" s="17"/>
      <c r="AP974" s="17"/>
      <c r="AQ974" s="17"/>
      <c r="AR974" s="17"/>
      <c r="AS974" s="17"/>
      <c r="AT974" s="17"/>
      <c r="AU974" s="17"/>
    </row>
    <row r="975" spans="12:49" x14ac:dyDescent="0.3">
      <c r="M975" t="str">
        <f t="shared" si="499"/>
        <v>Gain &gt; 0.6</v>
      </c>
      <c r="N975" s="8" t="e" vm="2">
        <f t="shared" si="499"/>
        <v>#VALUE!</v>
      </c>
      <c r="O975" s="8" t="e" vm="2">
        <f t="shared" si="499"/>
        <v>#VALUE!</v>
      </c>
      <c r="P975" s="8" t="e" vm="2">
        <f t="shared" ref="P975:P982" si="506">Q964</f>
        <v>#VALUE!</v>
      </c>
      <c r="Q975" s="8" t="e" vm="2">
        <f t="shared" ref="Q975:Q977" si="507">S964</f>
        <v>#VALUE!</v>
      </c>
      <c r="R975" s="8" t="e" vm="2">
        <f t="shared" ref="R975:R977" si="508">U964</f>
        <v>#VALUE!</v>
      </c>
      <c r="S975" s="8" t="e" vm="2">
        <f t="shared" ref="S975:S982" si="509">W964</f>
        <v>#VALUE!</v>
      </c>
      <c r="T975" s="8"/>
      <c r="U975" s="8" t="str">
        <f t="shared" si="500"/>
        <v>Gain &gt; 0.6</v>
      </c>
      <c r="V975" s="8" t="e" vm="2">
        <f t="shared" si="500"/>
        <v>#VALUE!</v>
      </c>
      <c r="W975" s="8" t="e" vm="2">
        <f t="shared" si="500"/>
        <v>#VALUE!</v>
      </c>
      <c r="X975" s="8" t="e" vm="2">
        <f t="shared" ref="X975:X982" si="510">AC964</f>
        <v>#VALUE!</v>
      </c>
      <c r="Y975" s="8" t="e" vm="2">
        <f t="shared" ref="Y975:Y979" si="511">AE964</f>
        <v>#VALUE!</v>
      </c>
      <c r="Z975" s="8" t="e" vm="2">
        <f t="shared" ref="Z975:Z982" si="512">AG964</f>
        <v>#VALUE!</v>
      </c>
      <c r="AA975" s="8" t="e" vm="2">
        <f t="shared" ref="AA975:AA982" si="513">AI964</f>
        <v>#VALUE!</v>
      </c>
      <c r="AB975" s="17"/>
      <c r="AC975" s="33" t="str">
        <f t="shared" si="501"/>
        <v>Gain &gt; 0.6</v>
      </c>
      <c r="AD975" s="8" t="e" vm="2">
        <f t="shared" si="501"/>
        <v>#VALUE!</v>
      </c>
      <c r="AE975" s="8" t="e" vm="2">
        <f t="shared" si="501"/>
        <v>#VALUE!</v>
      </c>
      <c r="AF975" s="8" t="e" vm="2">
        <f t="shared" si="502"/>
        <v>#VALUE!</v>
      </c>
      <c r="AG975" s="8" t="e" vm="2">
        <f t="shared" si="503"/>
        <v>#VALUE!</v>
      </c>
      <c r="AH975" s="8" t="e" vm="2">
        <f t="shared" si="504"/>
        <v>#VALUE!</v>
      </c>
      <c r="AI975" s="8" t="e" vm="2">
        <f t="shared" si="505"/>
        <v>#VALUE!</v>
      </c>
      <c r="AK975" s="8"/>
      <c r="AL975" s="8"/>
      <c r="AM975" s="8"/>
      <c r="AN975" s="17"/>
      <c r="AO975" s="17"/>
      <c r="AP975" s="17"/>
      <c r="AQ975" s="17"/>
      <c r="AR975" s="17"/>
      <c r="AS975" s="17"/>
      <c r="AT975" s="17"/>
      <c r="AU975" s="17"/>
    </row>
    <row r="976" spans="12:49" x14ac:dyDescent="0.3">
      <c r="M976" t="str">
        <f t="shared" si="499"/>
        <v>Target (or sym)</v>
      </c>
      <c r="N976" s="8">
        <f t="shared" si="499"/>
        <v>0.73986869776926434</v>
      </c>
      <c r="O976" s="8">
        <f t="shared" si="499"/>
        <v>0.73904117268014868</v>
      </c>
      <c r="P976" s="8">
        <f t="shared" si="506"/>
        <v>0.90534632677743099</v>
      </c>
      <c r="Q976" s="8">
        <f t="shared" si="507"/>
        <v>0.97873791612243966</v>
      </c>
      <c r="R976" s="8">
        <f t="shared" si="508"/>
        <v>0.43063577169850942</v>
      </c>
      <c r="S976" s="8">
        <f t="shared" si="509"/>
        <v>0.93806536647996097</v>
      </c>
      <c r="T976" s="8"/>
      <c r="U976" s="8" t="str">
        <f t="shared" si="500"/>
        <v>Target (or sym)</v>
      </c>
      <c r="V976" s="8">
        <f>Z965</f>
        <v>0.65722998325110205</v>
      </c>
      <c r="W976" s="8">
        <f t="shared" si="500"/>
        <v>0.67109992421590348</v>
      </c>
      <c r="X976" s="8">
        <f t="shared" si="510"/>
        <v>0.73573500425111849</v>
      </c>
      <c r="Y976" s="8">
        <f t="shared" si="511"/>
        <v>0.64839879988508142</v>
      </c>
      <c r="Z976" s="8">
        <f t="shared" si="512"/>
        <v>0.67878180777498454</v>
      </c>
      <c r="AA976" s="8">
        <f t="shared" si="513"/>
        <v>0.51395173117058479</v>
      </c>
      <c r="AB976" s="17"/>
      <c r="AC976" s="14" t="str">
        <f t="shared" si="501"/>
        <v>Target (or sym)</v>
      </c>
      <c r="AD976" s="8">
        <f t="shared" si="501"/>
        <v>0.86472379503943686</v>
      </c>
      <c r="AE976" s="8">
        <f t="shared" si="501"/>
        <v>0.86603160585732475</v>
      </c>
      <c r="AF976" s="8">
        <f t="shared" si="502"/>
        <v>0.85730715165135518</v>
      </c>
      <c r="AG976" s="8">
        <f t="shared" si="503"/>
        <v>0.87096337870797325</v>
      </c>
      <c r="AH976" s="8">
        <f t="shared" si="504"/>
        <v>0.87444901518502038</v>
      </c>
      <c r="AI976" s="8">
        <f t="shared" si="505"/>
        <v>0.80326428011833828</v>
      </c>
      <c r="AK976" s="8"/>
      <c r="AL976" s="8"/>
      <c r="AM976" s="8"/>
      <c r="AN976" s="17"/>
      <c r="AO976" s="17"/>
      <c r="AP976" s="17"/>
      <c r="AQ976" s="17"/>
      <c r="AR976" s="17"/>
      <c r="AS976" s="17"/>
      <c r="AT976" s="17"/>
      <c r="AU976" s="17"/>
    </row>
    <row r="977" spans="13:47" x14ac:dyDescent="0.3">
      <c r="M977" t="str">
        <f>M966</f>
        <v>Gain &gt; 0</v>
      </c>
      <c r="N977" s="8">
        <f t="shared" si="499"/>
        <v>0.85216324205553706</v>
      </c>
      <c r="O977" s="8">
        <f t="shared" si="499"/>
        <v>0.85228653897787077</v>
      </c>
      <c r="P977" s="8">
        <f t="shared" si="506"/>
        <v>0.91576048011641153</v>
      </c>
      <c r="Q977" s="8">
        <f t="shared" si="507"/>
        <v>0.93173072988719507</v>
      </c>
      <c r="R977" s="8">
        <f t="shared" si="508"/>
        <v>0.64709382615119115</v>
      </c>
      <c r="S977" s="8">
        <f t="shared" si="509"/>
        <v>0.91959995094399749</v>
      </c>
      <c r="T977" s="8"/>
      <c r="U977" s="8" t="str">
        <f t="shared" si="500"/>
        <v>Gain &gt; 0</v>
      </c>
      <c r="V977" s="8">
        <f t="shared" si="500"/>
        <v>0.78668781171558622</v>
      </c>
      <c r="W977" s="8">
        <f t="shared" si="500"/>
        <v>0.79174589978940446</v>
      </c>
      <c r="X977" s="8">
        <f t="shared" si="510"/>
        <v>0.8128924686095278</v>
      </c>
      <c r="Y977" s="8">
        <f t="shared" si="511"/>
        <v>0.83962415604518781</v>
      </c>
      <c r="Z977" s="8">
        <f t="shared" si="512"/>
        <v>0.78510521310718606</v>
      </c>
      <c r="AA977" s="8">
        <f t="shared" si="513"/>
        <v>0.60343378294049677</v>
      </c>
      <c r="AB977" s="17"/>
      <c r="AC977" s="14" t="str">
        <f t="shared" si="501"/>
        <v>Gain &gt; 0</v>
      </c>
      <c r="AD977" s="8">
        <f t="shared" si="501"/>
        <v>0.90280320468177511</v>
      </c>
      <c r="AE977" s="8">
        <f t="shared" si="501"/>
        <v>0.90397386613340669</v>
      </c>
      <c r="AF977" s="8">
        <f t="shared" si="502"/>
        <v>0.90359647523089393</v>
      </c>
      <c r="AG977" s="8">
        <f t="shared" si="503"/>
        <v>0.92613604934804938</v>
      </c>
      <c r="AH977" s="8">
        <f t="shared" si="504"/>
        <v>0.94341137062822411</v>
      </c>
      <c r="AI977" s="8">
        <f t="shared" si="505"/>
        <v>0.84343898064563938</v>
      </c>
      <c r="AK977" s="8"/>
      <c r="AL977" s="8"/>
      <c r="AM977" s="8"/>
      <c r="AN977" s="17"/>
      <c r="AO977" s="17"/>
      <c r="AP977" s="17"/>
      <c r="AQ977" s="17"/>
      <c r="AR977" s="17"/>
      <c r="AS977" s="17"/>
      <c r="AT977" s="17"/>
      <c r="AU977" s="17"/>
    </row>
    <row r="978" spans="13:47" x14ac:dyDescent="0.3">
      <c r="M978" t="str">
        <f t="shared" ref="M978:O982" si="514">M967</f>
        <v>Gain &lt;=0</v>
      </c>
      <c r="N978" s="8">
        <f t="shared" si="514"/>
        <v>-0.14022807671330773</v>
      </c>
      <c r="O978" s="8">
        <f t="shared" si="514"/>
        <v>-0.14044004072175945</v>
      </c>
      <c r="P978" s="8">
        <f t="shared" si="506"/>
        <v>-4.8174729438492424E-3</v>
      </c>
      <c r="Q978" s="8">
        <f>S967</f>
        <v>0.78873796251326578</v>
      </c>
      <c r="R978" s="8">
        <f>U967</f>
        <v>-10.304343521423421</v>
      </c>
      <c r="S978" s="8">
        <f t="shared" si="509"/>
        <v>0.86046010134188167</v>
      </c>
      <c r="T978" s="8"/>
      <c r="U978" s="8" t="str">
        <f t="shared" si="500"/>
        <v>Gain &lt;=0</v>
      </c>
      <c r="V978" s="8">
        <f t="shared" si="500"/>
        <v>-0.60703543939023241</v>
      </c>
      <c r="W978" s="8">
        <f t="shared" si="500"/>
        <v>-0.57009587927919891</v>
      </c>
      <c r="X978" s="8">
        <f t="shared" si="510"/>
        <v>-0.72606524718172705</v>
      </c>
      <c r="Y978" s="8">
        <f t="shared" si="511"/>
        <v>7.4896645997408445E-2</v>
      </c>
      <c r="Z978" s="8">
        <f t="shared" si="512"/>
        <v>-1.5380400214599326</v>
      </c>
      <c r="AA978" s="8">
        <f t="shared" si="513"/>
        <v>0.2302785879475048</v>
      </c>
      <c r="AB978" s="17"/>
      <c r="AC978" s="14" t="str">
        <f t="shared" si="501"/>
        <v>Gain &lt;=0</v>
      </c>
      <c r="AD978" s="8">
        <f t="shared" si="501"/>
        <v>0.25569688129654899</v>
      </c>
      <c r="AE978" s="8">
        <f t="shared" si="501"/>
        <v>0.25137953224565501</v>
      </c>
      <c r="AF978" s="8">
        <f t="shared" si="502"/>
        <v>0.17110207874638392</v>
      </c>
      <c r="AG978" s="8">
        <f t="shared" si="503"/>
        <v>0.37056671836402533</v>
      </c>
      <c r="AH978" s="8">
        <f t="shared" si="504"/>
        <v>0.23223756470986923</v>
      </c>
      <c r="AI978" s="8">
        <f t="shared" si="505"/>
        <v>0.32433732388659364</v>
      </c>
      <c r="AK978" s="8"/>
      <c r="AL978" s="8"/>
      <c r="AM978" s="8"/>
      <c r="AN978" s="17"/>
      <c r="AO978" s="17"/>
      <c r="AP978" s="17"/>
      <c r="AQ978" s="17"/>
      <c r="AR978" s="17"/>
      <c r="AS978" s="17"/>
      <c r="AT978" s="17"/>
      <c r="AU978" s="17"/>
    </row>
    <row r="979" spans="13:47" x14ac:dyDescent="0.3">
      <c r="M979" t="str">
        <f>M968</f>
        <v>Target; Gain &gt; 0.6; #pref=2</v>
      </c>
      <c r="N979" s="8" t="e" vm="2">
        <f t="shared" si="514"/>
        <v>#VALUE!</v>
      </c>
      <c r="O979" s="8" t="e" vm="2">
        <f t="shared" si="514"/>
        <v>#VALUE!</v>
      </c>
      <c r="P979" s="8" t="e" vm="2">
        <f t="shared" si="506"/>
        <v>#VALUE!</v>
      </c>
      <c r="Q979" s="8" t="e" vm="2">
        <f t="shared" ref="Q979:Q982" si="515">S968</f>
        <v>#VALUE!</v>
      </c>
      <c r="R979" s="8" t="e" vm="2">
        <f t="shared" ref="R979" si="516">U968</f>
        <v>#VALUE!</v>
      </c>
      <c r="S979" s="8" t="e" vm="2">
        <f t="shared" si="509"/>
        <v>#VALUE!</v>
      </c>
      <c r="T979" s="8"/>
      <c r="U979" s="8" t="str">
        <f t="shared" si="500"/>
        <v>Target; Gain &gt; 0.6; #pref=2</v>
      </c>
      <c r="V979" s="8" t="e" vm="2">
        <f t="shared" si="500"/>
        <v>#VALUE!</v>
      </c>
      <c r="W979" s="8" t="e" vm="2">
        <f t="shared" si="500"/>
        <v>#VALUE!</v>
      </c>
      <c r="X979" s="8" t="e" vm="2">
        <f t="shared" si="510"/>
        <v>#VALUE!</v>
      </c>
      <c r="Y979" s="8" t="e" vm="2">
        <f t="shared" si="511"/>
        <v>#VALUE!</v>
      </c>
      <c r="Z979" s="8" t="e" vm="2">
        <f t="shared" si="512"/>
        <v>#VALUE!</v>
      </c>
      <c r="AA979" s="8" t="e" vm="2">
        <f t="shared" si="513"/>
        <v>#VALUE!</v>
      </c>
      <c r="AB979" s="17"/>
      <c r="AC979" s="14" t="str">
        <f t="shared" si="501"/>
        <v>Target; Gain &gt; 0.6; #pref=2</v>
      </c>
      <c r="AD979" s="8" t="e" vm="2">
        <f t="shared" si="501"/>
        <v>#VALUE!</v>
      </c>
      <c r="AE979" s="8" t="e" vm="2">
        <f t="shared" si="501"/>
        <v>#VALUE!</v>
      </c>
      <c r="AF979" s="8" t="e" vm="2">
        <f t="shared" si="502"/>
        <v>#VALUE!</v>
      </c>
      <c r="AG979" s="8" t="e" vm="2">
        <f t="shared" si="503"/>
        <v>#VALUE!</v>
      </c>
      <c r="AH979" s="8" t="e" vm="2">
        <f t="shared" si="504"/>
        <v>#VALUE!</v>
      </c>
      <c r="AI979" s="8" t="e" vm="2">
        <f t="shared" si="505"/>
        <v>#VALUE!</v>
      </c>
      <c r="AK979" s="8"/>
      <c r="AL979" s="8"/>
      <c r="AM979" s="8"/>
      <c r="AN979" s="17"/>
      <c r="AO979" s="17"/>
      <c r="AP979" s="17"/>
      <c r="AQ979" s="17"/>
      <c r="AR979" s="17"/>
      <c r="AS979" s="17"/>
      <c r="AT979" s="17"/>
      <c r="AU979" s="17"/>
    </row>
    <row r="980" spans="13:47" x14ac:dyDescent="0.3">
      <c r="M980" t="str">
        <f>M969</f>
        <v>Target; Gain &gt; 0.6; #pref=3</v>
      </c>
      <c r="N980" s="8" t="e" vm="2">
        <f t="shared" si="514"/>
        <v>#VALUE!</v>
      </c>
      <c r="O980" s="8" t="e" vm="2">
        <f t="shared" si="514"/>
        <v>#VALUE!</v>
      </c>
      <c r="P980" s="8" t="e" vm="2">
        <f t="shared" si="506"/>
        <v>#VALUE!</v>
      </c>
      <c r="Q980" s="8" t="e" vm="2">
        <f t="shared" si="515"/>
        <v>#VALUE!</v>
      </c>
      <c r="R980" s="8" t="e" vm="2">
        <f>U969</f>
        <v>#VALUE!</v>
      </c>
      <c r="S980" s="8" t="e" vm="2">
        <f t="shared" si="509"/>
        <v>#VALUE!</v>
      </c>
      <c r="T980" s="8"/>
      <c r="U980" s="8" t="str">
        <f t="shared" si="500"/>
        <v>Target; Gain &gt; 0.6; #pref=3</v>
      </c>
      <c r="V980" s="8" t="e" vm="2">
        <f t="shared" si="500"/>
        <v>#VALUE!</v>
      </c>
      <c r="W980" s="8" t="e" vm="2">
        <f t="shared" si="500"/>
        <v>#VALUE!</v>
      </c>
      <c r="X980" s="8" t="e" vm="2">
        <f t="shared" si="510"/>
        <v>#VALUE!</v>
      </c>
      <c r="Y980" s="8" t="e" vm="2">
        <f>AE969</f>
        <v>#VALUE!</v>
      </c>
      <c r="Z980" s="8" t="e" vm="2">
        <f t="shared" si="512"/>
        <v>#VALUE!</v>
      </c>
      <c r="AA980" s="8" t="e" vm="2">
        <f t="shared" si="513"/>
        <v>#VALUE!</v>
      </c>
      <c r="AB980" s="17"/>
      <c r="AC980" s="14" t="str">
        <f t="shared" si="501"/>
        <v>Target; Gain &gt; 0.6; #pref=3</v>
      </c>
      <c r="AD980" s="8" t="e" vm="2">
        <f t="shared" si="501"/>
        <v>#VALUE!</v>
      </c>
      <c r="AE980" s="8" t="e" vm="2">
        <f t="shared" si="501"/>
        <v>#VALUE!</v>
      </c>
      <c r="AF980" s="8" t="e" vm="2">
        <f t="shared" si="502"/>
        <v>#VALUE!</v>
      </c>
      <c r="AG980" s="8" t="e" vm="2">
        <f t="shared" si="503"/>
        <v>#VALUE!</v>
      </c>
      <c r="AH980" s="8" t="e" vm="2">
        <f t="shared" si="504"/>
        <v>#VALUE!</v>
      </c>
      <c r="AI980" s="8" t="e" vm="2">
        <f t="shared" si="505"/>
        <v>#VALUE!</v>
      </c>
      <c r="AK980" s="8"/>
      <c r="AL980" s="8"/>
      <c r="AM980" s="8"/>
      <c r="AN980" s="17"/>
      <c r="AO980" s="17"/>
      <c r="AP980" s="17"/>
      <c r="AQ980" s="17"/>
      <c r="AR980" s="17"/>
      <c r="AS980" s="17"/>
      <c r="AT980" s="17"/>
      <c r="AU980" s="17"/>
    </row>
    <row r="981" spans="13:47" x14ac:dyDescent="0.3">
      <c r="M981" t="str">
        <f>M970</f>
        <v>Target; Gain &gt; 0.6; #pref=4</v>
      </c>
      <c r="N981" s="8" t="e" vm="2">
        <f t="shared" si="514"/>
        <v>#VALUE!</v>
      </c>
      <c r="O981" s="8" t="e" vm="2">
        <f t="shared" si="514"/>
        <v>#VALUE!</v>
      </c>
      <c r="P981" s="8" t="e" vm="2">
        <f t="shared" si="506"/>
        <v>#VALUE!</v>
      </c>
      <c r="Q981" s="8" t="e" vm="2">
        <f t="shared" si="515"/>
        <v>#VALUE!</v>
      </c>
      <c r="R981" s="8" t="e" vm="2">
        <f>U970</f>
        <v>#VALUE!</v>
      </c>
      <c r="S981" s="8" t="e" vm="2">
        <f t="shared" si="509"/>
        <v>#VALUE!</v>
      </c>
      <c r="T981" s="8"/>
      <c r="U981" s="8" t="str">
        <f t="shared" si="500"/>
        <v>Target; Gain &gt; 0.6; #pref=4</v>
      </c>
      <c r="V981" s="8" t="e" vm="2">
        <f t="shared" si="500"/>
        <v>#VALUE!</v>
      </c>
      <c r="W981" s="8" t="e" vm="2">
        <f t="shared" si="500"/>
        <v>#VALUE!</v>
      </c>
      <c r="X981" s="8" t="e" vm="2">
        <f t="shared" si="510"/>
        <v>#VALUE!</v>
      </c>
      <c r="Y981" s="8" t="e" vm="2">
        <f>AE970</f>
        <v>#VALUE!</v>
      </c>
      <c r="Z981" s="8" t="e" vm="2">
        <f t="shared" si="512"/>
        <v>#VALUE!</v>
      </c>
      <c r="AA981" s="8" t="e" vm="2">
        <f t="shared" si="513"/>
        <v>#VALUE!</v>
      </c>
      <c r="AC981" s="14" t="str">
        <f t="shared" si="501"/>
        <v>Target; Gain &gt; 0.6; #pref=4</v>
      </c>
      <c r="AD981" s="8" t="e" vm="2">
        <f t="shared" si="501"/>
        <v>#VALUE!</v>
      </c>
      <c r="AE981" s="8" t="e" vm="2">
        <f t="shared" si="501"/>
        <v>#VALUE!</v>
      </c>
      <c r="AF981" s="8" t="e" vm="2">
        <f t="shared" si="502"/>
        <v>#VALUE!</v>
      </c>
      <c r="AG981" s="8" t="e" vm="2">
        <f t="shared" si="503"/>
        <v>#VALUE!</v>
      </c>
      <c r="AH981" s="8" t="e" vm="2">
        <f t="shared" si="504"/>
        <v>#VALUE!</v>
      </c>
      <c r="AI981" s="8" t="e" vm="2">
        <f t="shared" si="505"/>
        <v>#VALUE!</v>
      </c>
      <c r="AK981" s="8"/>
      <c r="AL981" s="8"/>
      <c r="AM981" s="8"/>
    </row>
    <row r="982" spans="13:47" x14ac:dyDescent="0.3">
      <c r="M982" t="str">
        <f>M971</f>
        <v>Target (or sym); Gain &gt; 0</v>
      </c>
      <c r="N982" s="8">
        <f t="shared" si="514"/>
        <v>0.8778172213036235</v>
      </c>
      <c r="O982" s="8">
        <f t="shared" si="514"/>
        <v>0.87786798232321672</v>
      </c>
      <c r="P982" s="8">
        <f t="shared" si="506"/>
        <v>0.92858171580723181</v>
      </c>
      <c r="Q982" s="8">
        <f t="shared" si="515"/>
        <v>0.95561010127998747</v>
      </c>
      <c r="R982" s="8">
        <f>U971</f>
        <v>0.64666169341873181</v>
      </c>
      <c r="S982" s="8">
        <f t="shared" si="509"/>
        <v>0.92966730725279789</v>
      </c>
      <c r="T982" s="8"/>
      <c r="U982" s="8" t="str">
        <f t="shared" si="500"/>
        <v>Target (or sym); Gain &gt; 0</v>
      </c>
      <c r="V982" s="8">
        <f t="shared" si="500"/>
        <v>0.77789081572557639</v>
      </c>
      <c r="W982" s="8">
        <f t="shared" si="500"/>
        <v>0.7886812425905485</v>
      </c>
      <c r="X982" s="8">
        <f t="shared" si="510"/>
        <v>0.78366227375090558</v>
      </c>
      <c r="Y982" s="8">
        <f>AE971</f>
        <v>0.84328915342137867</v>
      </c>
      <c r="Z982" s="8">
        <f t="shared" si="512"/>
        <v>0.78035894595878119</v>
      </c>
      <c r="AA982" s="8">
        <f t="shared" si="513"/>
        <v>0.62372075362362345</v>
      </c>
      <c r="AC982" s="14" t="str">
        <f t="shared" si="501"/>
        <v>Target (or sym); Gain &gt; 0</v>
      </c>
      <c r="AD982" s="8">
        <f t="shared" si="501"/>
        <v>0.89624213759741145</v>
      </c>
      <c r="AE982" s="8">
        <f t="shared" si="501"/>
        <v>0.8995327716655217</v>
      </c>
      <c r="AF982" s="8">
        <f t="shared" si="502"/>
        <v>0.88535995643156451</v>
      </c>
      <c r="AG982" s="8">
        <f t="shared" si="503"/>
        <v>0.91269636403745125</v>
      </c>
      <c r="AH982" s="8">
        <f t="shared" si="504"/>
        <v>0.92190503150019865</v>
      </c>
      <c r="AI982" s="8">
        <f t="shared" si="505"/>
        <v>0.84219123710482735</v>
      </c>
      <c r="AK982" s="8"/>
      <c r="AL982" s="8"/>
      <c r="AM982" s="8"/>
    </row>
  </sheetData>
  <mergeCells count="11">
    <mergeCell ref="M647:W647"/>
    <mergeCell ref="Y647:AI647"/>
    <mergeCell ref="AK647:AU647"/>
    <mergeCell ref="M1:W1"/>
    <mergeCell ref="Y1:AI1"/>
    <mergeCell ref="AK1:AU1"/>
    <mergeCell ref="M337:R337"/>
    <mergeCell ref="T337:Y337"/>
    <mergeCell ref="AA337:AF337"/>
    <mergeCell ref="AJ337:AQ337"/>
    <mergeCell ref="AS337:AZ337"/>
  </mergeCells>
  <conditionalFormatting sqref="G629:K629 M339:R626 T339:Y626 M649:W936 Y649:AI936 AG339:AG626">
    <cfRule type="colorScale" priority="1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0:K630"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8:K638">
    <cfRule type="colorScale" priority="7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9:K639">
    <cfRule type="colorScale" priority="7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7:K647">
    <cfRule type="colorScale" priority="11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5:L646 L647">
    <cfRule type="colorScale" priority="1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29:L636 L638:L644">
    <cfRule type="colorScale" priority="11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39">
    <cfRule type="colorScale" priority="12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0">
    <cfRule type="colorScale" priority="12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1">
    <cfRule type="colorScale" priority="1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2">
    <cfRule type="colorScale" priority="6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3">
    <cfRule type="colorScale" priority="6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4">
    <cfRule type="colorScale" priority="6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29:R636 N950:S959 V950:AA959 M638:R644">
    <cfRule type="colorScale" priority="11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90">
    <cfRule type="colorScale" priority="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1:W290">
    <cfRule type="colorScale" priority="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5:W32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4:S312">
    <cfRule type="colorScale" priority="110">
      <colorScale>
        <cfvo type="min"/>
        <cfvo type="max"/>
        <color rgb="FF63BE7B"/>
        <color rgb="FFFCFCFF"/>
      </colorScale>
    </cfRule>
  </conditionalFormatting>
  <conditionalFormatting sqref="N326:S334">
    <cfRule type="colorScale" priority="41">
      <colorScale>
        <cfvo type="min"/>
        <cfvo type="max"/>
        <color rgb="FF63BE7B"/>
        <color rgb="FFFCFCFF"/>
      </colorScale>
    </cfRule>
  </conditionalFormatting>
  <conditionalFormatting sqref="N973:S982 V973:AA982">
    <cfRule type="colorScale" priority="6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39:W948">
    <cfRule type="colorScale" priority="1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62:W971">
    <cfRule type="colorScale" priority="6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1:S632">
    <cfRule type="colorScale" priority="1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0:S641">
    <cfRule type="colorScale" priority="7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29:Y634">
    <cfRule type="colorScale" priority="10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5:Y636 T644:Y644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8:Y643">
    <cfRule type="colorScale" priority="7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4:AA312">
    <cfRule type="colorScale" priority="109">
      <colorScale>
        <cfvo type="min"/>
        <cfvo type="max"/>
        <color rgb="FF63BE7B"/>
        <color rgb="FFFCFCFF"/>
      </colorScale>
    </cfRule>
  </conditionalFormatting>
  <conditionalFormatting sqref="V326:AA334">
    <cfRule type="colorScale" priority="40">
      <colorScale>
        <cfvo type="min"/>
        <cfvo type="max"/>
        <color rgb="FF63BE7B"/>
        <color rgb="FFFCFCFF"/>
      </colorScale>
    </cfRule>
  </conditionalFormatting>
  <conditionalFormatting sqref="Y3:AI90">
    <cfRule type="colorScale" priority="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91:AI290">
    <cfRule type="colorScale" priority="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5:AI315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6:AI316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29:Z636 Z638:Z644">
    <cfRule type="colorScale" priority="7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39:AI946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7:AI947">
    <cfRule type="colorScale" priority="10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8:AI948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2:AI965">
    <cfRule type="colorScale" priority="5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6:AI966">
    <cfRule type="colorScale" priority="5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7:AI967">
    <cfRule type="colorScale" priority="5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8:AI968">
    <cfRule type="colorScale" priority="5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9:AI969">
    <cfRule type="colorScale" priority="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0">
    <cfRule type="colorScale" priority="4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1:AI971">
    <cfRule type="colorScale" priority="4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39:AF626">
    <cfRule type="colorScale" priority="7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29:AF634">
    <cfRule type="colorScale" priority="7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5:AF636 AA644:AF644">
    <cfRule type="colorScale" priority="7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8:AF643">
    <cfRule type="colorScale" priority="6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4:AI312">
    <cfRule type="colorScale" priority="80">
      <colorScale>
        <cfvo type="min"/>
        <cfvo type="max"/>
        <color rgb="FF63BE7B"/>
        <color rgb="FFFCFCFF"/>
      </colorScale>
    </cfRule>
  </conditionalFormatting>
  <conditionalFormatting sqref="AD326:AI334">
    <cfRule type="colorScale" priority="37">
      <colorScale>
        <cfvo type="min"/>
        <cfvo type="max"/>
        <color rgb="FF63BE7B"/>
        <color rgb="FFFCFCFF"/>
      </colorScale>
    </cfRule>
  </conditionalFormatting>
  <conditionalFormatting sqref="AD950:AI959">
    <cfRule type="colorScale" priority="7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73:AI982">
    <cfRule type="colorScale" priority="5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39:AH426">
    <cfRule type="colorScale" priority="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427:AH626">
    <cfRule type="colorScale" priority="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39:AQ426">
    <cfRule type="colorScale" priority="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427:AQ626">
    <cfRule type="colorScale" priority="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29:AK634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5:AK636 AK644">
    <cfRule type="colorScale" priority="8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8:AK643">
    <cfRule type="colorScale" priority="6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4:AM312">
    <cfRule type="colorScale" priority="91">
      <colorScale>
        <cfvo type="min"/>
        <cfvo type="max"/>
        <color rgb="FF63BE7B"/>
        <color rgb="FFFCFCFF"/>
      </colorScale>
    </cfRule>
  </conditionalFormatting>
  <conditionalFormatting sqref="AK326:AM334">
    <cfRule type="colorScale" priority="38">
      <colorScale>
        <cfvo type="min"/>
        <cfvo type="max"/>
        <color rgb="FF63BE7B"/>
        <color rgb="FFFCFCFF"/>
      </colorScale>
    </cfRule>
  </conditionalFormatting>
  <conditionalFormatting sqref="AK950:AM959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73:AM982">
    <cfRule type="colorScale" priority="5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90">
    <cfRule type="colorScale" priority="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91:AU29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5:AU315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6:AU31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49:AU936">
    <cfRule type="colorScale" priority="9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29:AO629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0:AO630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8:AO638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9:AO639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39:AU946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7:AU947">
    <cfRule type="colorScale" priority="8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8:AU948">
    <cfRule type="colorScale" priority="8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2:AU962 AL964:AU964">
    <cfRule type="colorScale" priority="5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3:AU963">
    <cfRule type="colorScale" priority="3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5:AU965">
    <cfRule type="colorScale" priority="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6:AU966">
    <cfRule type="colorScale" priority="5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7:AU967">
    <cfRule type="colorScale" priority="5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8:AU968">
    <cfRule type="colorScale" priority="4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9:AU969">
    <cfRule type="colorScale" priority="4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">
    <cfRule type="colorScale" priority="4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4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39:AZ426">
    <cfRule type="colorScale" priority="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427:AZ626">
    <cfRule type="colorScale" priority="1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90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91:AW290">
    <cfRule type="colorScale" priority="1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49:AW936">
    <cfRule type="colorScale" priority="10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49:AY936">
    <cfRule type="cellIs" dxfId="1" priority="122" operator="lessThan">
      <formula>0</formula>
    </cfRule>
  </conditionalFormatting>
  <conditionalFormatting sqref="AX291:BB335 AZ336:BD336">
    <cfRule type="colorScale" priority="8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1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49:AZ936">
    <cfRule type="cellIs" dxfId="0" priority="121" operator="greaterThan">
      <formula>0</formula>
    </cfRule>
  </conditionalFormatting>
  <conditionalFormatting sqref="BB339:BB626">
    <cfRule type="colorScale" priority="1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Pure Decorrelation</vt:lpstr>
      <vt:lpstr>ddSky</vt:lpstr>
      <vt:lpstr>gnSky</vt:lpstr>
      <vt:lpstr>lnSky (0.9, 0.1)</vt:lpstr>
      <vt:lpstr>lnSky (0.8, 0.2)</vt:lpstr>
      <vt:lpstr>lnSky (0.7, 0.3)</vt:lpstr>
      <vt:lpstr>lnSky (0.6, 0.4)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Pratanu Mandal (Student)</dc:creator>
  <cp:lastModifiedBy>Pratanu Mandal</cp:lastModifiedBy>
  <cp:lastPrinted>2025-09-01T23:55:22Z</cp:lastPrinted>
  <dcterms:created xsi:type="dcterms:W3CDTF">2025-06-02T05:06:12Z</dcterms:created>
  <dcterms:modified xsi:type="dcterms:W3CDTF">2026-10-15T22:11:06Z</dcterms:modified>
</cp:coreProperties>
</file>